
<file path=[Content_Types].xml><?xml version="1.0" encoding="utf-8"?>
<Types xmlns="http://schemas.openxmlformats.org/package/2006/content-types">
  <Default ContentType="application/vnd.openxmlformats-officedocument.spreadsheetml.printerSettings" Extension="bin"/>
  <Default ContentType="application/vnd.openxmlformats-package.relationships+xml" Extension="rels"/>
  <Default ContentType="application/xml" Extension="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theme+xml" PartName="/xl/theme/theme1.xml"/>
  <Override ContentType="application/vnd.openxmlformats-officedocument.spreadsheetml.styles+xml" PartName="/xl/styles.xml"/>
  <Override ContentType="application/vnd.openxmlformats-officedocument.spreadsheetml.sharedStrings+xml" PartName="/xl/sharedStrings.xml"/>
  <Override ContentType="application/vnd.openxmlformats-package.core-properties+xml" PartName="/docProps/core.xml"/>
  <Override ContentType="application/vnd.openxmlformats-officedocument.extended-properties+xml" PartName="/docProps/app.xml"/>
</Types>
</file>

<file path=_rels/.rels><?xml version="1.0" encoding="UTF-8" standalone="yes"?><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C:\Users\Edward\Documents\Visual Studio 2010\Projects\WTO Projects\Wto.Ims\Wto.Ims.Sps.Web\ExcelTemplates\"/>
    </mc:Choice>
  </mc:AlternateContent>
  <bookViews>
    <workbookView xWindow="0" yWindow="0" windowWidth="23040" windowHeight="8235"/>
  </bookViews>
  <sheets>
    <sheet name="Sheet1" sheetId="1" r:id="rId1"/>
  </sheets>
  <calcPr calcId="152511" fullCalcOnLoad="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<sst xmlns="http://schemas.openxmlformats.org/spreadsheetml/2006/main" count="23427" uniqueCount="23427">
  <si>
    <t>Document symbol</t>
  </si>
  <si>
    <t>Members</t>
  </si>
  <si>
    <t>Document type</t>
  </si>
  <si>
    <t>Date of distribution</t>
  </si>
  <si>
    <t>Products</t>
  </si>
  <si>
    <t>Notification Keywords</t>
  </si>
  <si>
    <t>Regions or countries likely to be affected</t>
  </si>
  <si>
    <t>Link (EN)</t>
  </si>
  <si>
    <t>Link (FR)</t>
  </si>
  <si>
    <t>Link (ES)</t>
  </si>
  <si>
    <t>G/SPS/N/RUS/181</t>
  </si>
  <si>
    <t>Russian Federation</t>
  </si>
  <si>
    <t>Emergency notification</t>
  </si>
  <si>
    <d:r xmlns:d="http://schemas.openxmlformats.org/spreadsheetml/2006/main">
      <d:rPr>
        <d:sz val="11"/>
        <d:rFont val="Calibri"/>
      </d:rPr>
      <d:t xml:space="preserve">Cattle; small cattle; wild, zoo and circus animals susceptible to bluetongue, camels and other members of the camel family - llamas, alpacas, vicunas; sperm of bulls, sheep and goat-producers; </d:t>
    </d:r>
    <d:r xmlns:d="http://schemas.openxmlformats.org/spreadsheetml/2006/main">
      <d:rPr>
        <d:i/>
        <d:sz val="11"/>
        <d:color rgb="FF000000"/>
        <d:rFont val="Calibri"/>
      </d:rPr>
      <d:t xml:space="preserve">in vitro</d:t>
    </d:r>
    <d:r xmlns:d="http://schemas.openxmlformats.org/spreadsheetml/2006/main">
      <d:rPr>
        <d:sz val="11"/>
        <d:color rgb="FF000000"/>
        <d:rFont val="Calibri"/>
      </d:rPr>
      <d:t xml:space="preserve"> large and small cattle embryos – HS Codes: 0102; 0104; 0106; 0511 99 853; 0511 99 852</d:t>
    </d:r>
  </si>
  <si>
    <t xml:space="preserve">Animal diseases; Animal health; Bluetongue; Pest or Disease free Regions / Regionalization; </t>
  </si>
  <si>
    <t>West-Vlaanderen, Antwerpen, Liège and Namur provinces of Belgium</t>
  </si>
  <si>
    <t>G/SPS/N/NIC/116</t>
  </si>
  <si>
    <t>Nicaragua</t>
  </si>
  <si>
    <t>Regular notification</t>
  </si>
  <si>
    <t/>
  </si>
  <si>
    <t xml:space="preserve">Food safety; Human health; Plant health; </t>
  </si>
  <si>
    <t>G/SPS/N/KEN/132</t>
  </si>
  <si>
    <t>Kenya</t>
  </si>
  <si>
    <t>Cheese</t>
  </si>
  <si>
    <t xml:space="preserve">Food safety; Human health; </t>
  </si>
  <si>
    <t>G/SPS/N/KEN/133</t>
  </si>
  <si>
    <t>G/SPS/N/CRI/227</t>
  </si>
  <si>
    <t>Costa Rica</t>
  </si>
  <si>
    <t>HS Code(s): 070110</t>
  </si>
  <si>
    <t xml:space="preserve">Pest or Disease free Regions / Regionalization; Plant health; Seeds; Territory protection; </t>
  </si>
  <si>
    <t>G/SPS/N/CRI/228</t>
  </si>
  <si>
    <t>HS Code(s): 071420, 060210</t>
  </si>
  <si>
    <t xml:space="preserve">Pests; Plant health; Territory protection; </t>
  </si>
  <si>
    <t>G/SPS/N/JPN/731</t>
  </si>
  <si>
    <t>Japan</t>
  </si>
  <si>
    <t>Live poultry, poultry meat and egg products</t>
  </si>
  <si>
    <t xml:space="preserve">Animal diseases; Animal health; Avian Influenza; Pest or Disease free Regions / Regionalization; Zoonoses; </t>
  </si>
  <si>
    <t>The United States of America, and countries, regions or zones* approved as free from HPAI and LPAI by Japan
*http://www.maff.go.jp/aqs/english/news/third-free.html
</t>
  </si>
  <si>
    <t>G/SPS/N/KWT/67/Add.1</t>
  </si>
  <si>
    <t>Kuwait, the State of</t>
  </si>
  <si>
    <t>Addenda regular</t>
  </si>
  <si>
    <t>Poultry of all types and eggs/egg products (Fresh, Chilled, Frozen, Processed) except those thermally treated at 70 degrees C.</t>
  </si>
  <si>
    <t xml:space="preserve">Animal diseases; Animal health; Avian Influenza; Food safety; Human health; Modification of content/scope of regulation; Pest or Disease free Regions / Regionalization; Withdrawal of the measure; Zoonoses; </t>
  </si>
  <si>
    <t>Romania</t>
  </si>
  <si>
    <t>G/SPS/N/KWT/70/Add.1</t>
  </si>
  <si>
    <t>Slovakia</t>
  </si>
  <si>
    <t>G/SPS/N/KWT/71/Add.1</t>
  </si>
  <si>
    <t>Poland</t>
  </si>
  <si>
    <t>G/SPS/N/KWT/72/Add.1</t>
  </si>
  <si>
    <t>Meat of Ruminants (Fresh, Chilled, Frozen and Processed)</t>
  </si>
  <si>
    <t xml:space="preserve">Animal diseases; Animal health; Food safety; Human health; Modification of content/scope of regulation; Withdrawal of the measure; Zoonoses; </t>
  </si>
  <si>
    <t>Botswana</t>
  </si>
  <si>
    <t>G/SPS/N/SAU/422/Add.1</t>
  </si>
  <si>
    <t>Saudi Arabia, Kingdom of</t>
  </si>
  <si>
    <t>Addenda emergency</t>
  </si>
  <si>
    <t>Poultry meat, eggs and their products</t>
  </si>
  <si>
    <t xml:space="preserve">Animal diseases; Animal health; Avian Influenza; Food safety; Human health; Pest or Disease free Regions / Regionalization; Zoonoses; </t>
  </si>
  <si>
    <t>Lubelskie, Poland</t>
  </si>
  <si>
    <t>G/SPS/N/TPKM/523</t>
  </si>
  <si>
    <t>Chinese Taipei</t>
  </si>
  <si>
    <t>Plants or plant products</t>
  </si>
  <si>
    <t>G/SPS/N/TPKM/524</t>
  </si>
  <si>
    <t>Food products</t>
  </si>
  <si>
    <t xml:space="preserve">Contaminants; Food safety; Human health; Toxins; </t>
  </si>
  <si>
    <t>G/SPS/N/CHE/74/Add.1</t>
  </si>
  <si>
    <t>Switzerland</t>
  </si>
  <si>
    <t>Des végétaux, des produits végétaux et tout matériel qui sont susceptibles de porter ou de disséminer des organismes nuisibles particulièrement dangereux, dont le sol et les substrats de culture. Nombreuses positions relevant des chapitres 6 (Plantes vivantes), 7 (Légumes, plantes, racines et tubercules alimentaires), 8 (Fruits comestibles; écorces d'agrumes ou de melons), 44 (Bois et ouvrages en bois)</t>
  </si>
  <si>
    <t xml:space="preserve">Certification, control and inspection; Modification of content/scope of regulation; Pests; Plant diseases; Plant health; </t>
  </si>
  <si>
    <t>G/SPS/N/CHE/83</t>
  </si>
  <si>
    <t>Plants, plant products and all matter liable to harbour or spread particularly dangerous pests, including soil and growing medium. Numerous positions under chapters 6 (Live trees and other plants), 7 (Edible vegetables and certain roots and tubers), 8 (Edible fruit and nuts; peel of citrus fruits or melons) and 44 (Wood and articles of wood)</t>
  </si>
  <si>
    <t xml:space="preserve">Pests; Plant diseases; Plant health; Territory protection; </t>
  </si>
  <si>
    <t>G/SPS/N/CAN/1289/Add.1</t>
  </si>
  <si>
    <t>Canada</t>
  </si>
  <si>
    <t>Pesticide chlorfenapyr in or on cucumbers (ICS Code(s): 65.020, 65.100, 67.040, 67.080)</t>
  </si>
  <si>
    <t xml:space="preserve">Food safety; Human health; Maximum residue limits (MRLs); Pesticides; </t>
  </si>
  <si>
    <t>G/SPS/N/CAN/1303</t>
  </si>
  <si>
    <t>Lycopene Extract from Tomato (ICS Codes: 67.200.20)</t>
  </si>
  <si>
    <t xml:space="preserve">Beverages; Food additives; Food safety; Human health; </t>
  </si>
  <si>
    <t>G/SPS/N/COL/311/Add.1</t>
  </si>
  <si>
    <t>Colombia</t>
  </si>
  <si>
    <t xml:space="preserve">Plant diseases; Plant health; </t>
  </si>
  <si>
    <t>G/SPS/N/EU/379</t>
  </si>
  <si>
    <t>European Union</t>
  </si>
  <si>
    <t>Cereals (HS Codes: 1001, 1002, 1003, 1004, 1005, 1006, 1007, 1008), foodstuffs of animal origin (HS Codes: 0201, 0202, 0203, 0204, 0205, 0206, 0207, 0208, 0209, 0210) and certain products of plant origin, including fruit and vegetables.</t>
  </si>
  <si>
    <t>G/SPS/N/KEN/130</t>
  </si>
  <si>
    <t>G/SPS/N/KEN/131</t>
  </si>
  <si>
    <t>G/SPS/N/MEX/379</t>
  </si>
  <si>
    <t>Mexico</t>
  </si>
  <si>
    <t xml:space="preserve">Pest or Disease free Regions / Regionalization; Pests; Plant health; Territory protection; </t>
  </si>
  <si>
    <t>G/SPS/N/MUS/18</t>
  </si>
  <si>
    <t>Mauritius</t>
  </si>
  <si>
    <t>Live animals including fish only</t>
  </si>
  <si>
    <t xml:space="preserve">Animal diseases; Animal health; Pest or Disease free Regions / Regionalization; </t>
  </si>
  <si>
    <t>People's Republic of China, Italy, Iran ,South Korea, Switzerland, Reunion Island and European Union Countries</t>
  </si>
  <si>
    <t>G/SPS/N/BRA/1626</t>
  </si>
  <si>
    <t>Brazil</t>
  </si>
  <si>
    <t>HS Code(s): 080540; ICS Code(s): 13, 65</t>
  </si>
  <si>
    <t>G/SPS/N/BRA/1627</t>
  </si>
  <si>
    <t>HS Code(s): 071340, 071320, 07133500; ICS Code(s): 13, 65</t>
  </si>
  <si>
    <t>G/SPS/N/BRA/1628</t>
  </si>
  <si>
    <t>HS Code(s): 07052, 120750, 0703, 080430, 071140, 0603, 0604, 06, 12099110, 12119029, 07099990, 081090, 08105000, cupuacu; ICS Code(s): 13, 65</t>
  </si>
  <si>
    <t>G/SPS/N/BRA/1629</t>
  </si>
  <si>
    <t>HS Code(s): 1005; ICS Code(s): 13, 65</t>
  </si>
  <si>
    <t>G/SPS/N/BRA/1630</t>
  </si>
  <si>
    <t>HS Code(s): 080420, 080450, 080940, 080820, 080930, 0809, 24, 08119025, 08107000, 081090, 0810909002, mangaba; ICS Code(s): 13, 65</t>
  </si>
  <si>
    <t>G/SPS/N/BRA/1631</t>
  </si>
  <si>
    <t>HS Code(s): 070820; ICS Code(s): 13, 65</t>
  </si>
  <si>
    <t>G/SPS/N/BRA/1633</t>
  </si>
  <si>
    <t>HS Code(s): 080810, 0805, 0904, 0702, 080540, 1201; ICS Code(s): 13, 65</t>
  </si>
  <si>
    <t>G/SPS/N/BRA/1634</t>
  </si>
  <si>
    <t>HS Code(s): 071340, 071320, 200811, 070820, 07133500; ICS Code(s): 13, 65</t>
  </si>
  <si>
    <t>G/SPS/N/BRA/1636</t>
  </si>
  <si>
    <t>HS Code(s): 1201; ICS Code(s): 13, 65</t>
  </si>
  <si>
    <t>G/SPS/N/BRA/1637</t>
  </si>
  <si>
    <t>G/SPS/N/CAN/1288/Add.1</t>
  </si>
  <si>
    <t>Pesticide dimethomorph in or on leaf lettuce (ICS Codes: 65.020, 65.100, 67.040, 67.080)</t>
  </si>
  <si>
    <t>G/SPS/N/CRI/222/Add.1</t>
  </si>
  <si>
    <t xml:space="preserve">Pests; Plant health; Seeds; Territory protection; </t>
  </si>
  <si>
    <t>G/SPS/N/CRI/223/Add.1</t>
  </si>
  <si>
    <t>G/SPS/N/EU/374</t>
  </si>
  <si>
    <t>Food additives</t>
  </si>
  <si>
    <t>G/SPS/N/EU/377</t>
  </si>
  <si>
    <t xml:space="preserve">Food additives; Food safety; Human health; </t>
  </si>
  <si>
    <t>G/SPS/N/IDN/132</t>
  </si>
  <si>
    <t>Indonesia</t>
  </si>
  <si>
    <t>Live Animal (Pet Animal)</t>
  </si>
  <si>
    <t xml:space="preserve">Animal diseases; Animal health; Human health; Territory protection; Zoonoses; </t>
  </si>
  <si>
    <t>Hong Kong, China</t>
  </si>
  <si>
    <t>G/SPS/N/JPN/729</t>
  </si>
  <si>
    <t>The United States of America, and countries, regions or zones* approved as free from HPAI and LPAI by Japan
* http://www.maff.go.jp/aqs/english/news/third-free.html</t>
  </si>
  <si>
    <t>G/SPS/N/JPN/730</t>
  </si>
  <si>
    <t>Poultry meat and egg products</t>
  </si>
  <si>
    <t>The Philippines, and countries, regions or zones approved as free from HPAI and LPAI by Japan 
https://www.maff.go.jp/aqs/english/news/third-free.html
</t>
  </si>
  <si>
    <t>G/SPS/N/THA/251/Add.1</t>
  </si>
  <si>
    <t>Thailand</t>
  </si>
  <si>
    <d:r xmlns:d="http://schemas.openxmlformats.org/spreadsheetml/2006/main">
      <d:rPr>
        <d:sz val="11"/>
        <d:rFont val="Calibri"/>
      </d:rPr>
      <d:t xml:space="preserve">Fresh chicken eggs (</d:t>
    </d:r>
    <d:r xmlns:d="http://schemas.openxmlformats.org/spreadsheetml/2006/main">
      <d:rPr>
        <d:i/>
        <d:sz val="11"/>
        <d:color rgb="FF000000"/>
        <d:rFont val="Calibri"/>
      </d:rPr>
      <d:t xml:space="preserve">Gallus gallus</d:t>
    </d:r>
    <d:r xmlns:d="http://schemas.openxmlformats.org/spreadsheetml/2006/main">
      <d:rPr>
        <d:sz val="11"/>
        <d:color rgb="FF000000"/>
        <d:rFont val="Calibri"/>
      </d:rPr>
      <d:t xml:space="preserve">), HS Code: 040721, ICS Code: 67.120.20</d:t>
    </d:r>
  </si>
  <si>
    <t>G/SPS/N/THA/297</t>
  </si>
  <si>
    <t>Live poultry and poultry carcasses (HS Code(s): 0105, 0207,0407,0408,0505)</t>
  </si>
  <si>
    <t xml:space="preserve">Animal diseases; Animal health; Avian Influenza; Food safety; Human health; Zoonoses; </t>
  </si>
  <si>
    <t>India</t>
  </si>
  <si>
    <t>G/SPS/N/THA/298</t>
  </si>
  <si>
    <t>Hungary</t>
  </si>
  <si>
    <t>G/SPS/N/THA/299</t>
  </si>
  <si>
    <t>Live domestic pigs and their carcasses (HS Code(s): 0103, 0203, 0502.10.00); Wild pigs and their carcasses</t>
  </si>
  <si>
    <t xml:space="preserve">Animal diseases; Animal health; </t>
  </si>
  <si>
    <t>Philippines</t>
  </si>
  <si>
    <t>G/SPS/N/THA/300</t>
  </si>
  <si>
    <t>Bulgaria</t>
  </si>
  <si>
    <t>G/SPS/N/THA/301</t>
  </si>
  <si>
    <t>China</t>
  </si>
  <si>
    <t>G/SPS/N/THA/302</t>
  </si>
  <si>
    <t>Viet Nam</t>
  </si>
  <si>
    <t>G/SPS/N/THA/303</t>
  </si>
  <si>
    <t>Korea, Republic of</t>
  </si>
  <si>
    <t>G/SPS/N/THA/304</t>
  </si>
  <si>
    <t>G/SPS/N/KAZ/67</t>
  </si>
  <si>
    <t>Kazakhstan</t>
  </si>
  <si>
    <t>Citrus fruit crops, pome fruits, stone fruit crops</t>
  </si>
  <si>
    <t xml:space="preserve">Pests; Plant health; </t>
  </si>
  <si>
    <t>G/SPS/N/THA/296</t>
  </si>
  <si>
    <t>G/SPS/N/USA/3161</t>
  </si>
  <si>
    <t>United States of America</t>
  </si>
  <si>
    <t>Artichoke, globe</t>
  </si>
  <si>
    <t>G/SPS/N/UKR/145</t>
  </si>
  <si>
    <t>Ukraine</t>
  </si>
  <si>
    <d:r xmlns:d="http://schemas.openxmlformats.org/spreadsheetml/2006/main">
      <d:rPr>
        <d:sz val="11"/>
        <d:rFont val="Calibri"/>
      </d:rPr>
      <d:t xml:space="preserve">Meat of bovine animals, swine, sheep or goat, fresh, chilled or frozen (HS codes: 0201, 0202, 0203, 0204), edible offal of bovine animals, fresh or chilled (HS code: 020610), meat and edible offal of the poultry of heading 0105, fresh, chilled or frozen (HS code: 0207)</d:t>
    </d:r>
    <d:r xmlns:d="http://schemas.openxmlformats.org/spreadsheetml/2006/main">
      <d:rPr>
        <d:sz val="11"/>
        <d:color rgb="FF000000"/>
        <d:rFont val="Calibri"/>
      </d:rPr>
      <d:t xml:space="preserve">
natural honey (HS code: 0409000000)</d:t>
    </d:r>
  </si>
  <si>
    <t xml:space="preserve">Food safety; Human health; Labelling; </t>
  </si>
  <si>
    <t>G/SPS/N/ZAF/51/Add.1</t>
  </si>
  <si>
    <t>South Africa</t>
  </si>
  <si>
    <t>Edible vegetables and certain roots and tubers (HS Code: 07); Edible fruits and nuts; peel of citrus fruit or melons (HS Code: 08); Coffee, tea, mate and spices (HS Code: 09); Cereals (HS Code: 10); Oil seeds and oleaginous fruit; miscellaneous grains, seeds and fruit; industrial or medicinal plants; straw and fodder (HS Code: 12); Sugar and sugar confectionery (HS Code: 17)</t>
  </si>
  <si>
    <t>G/SPS/N/JPN/728</t>
  </si>
  <si>
    <d:r xmlns:d="http://schemas.openxmlformats.org/spreadsheetml/2006/main">
      <d:rPr>
        <d:sz val="11"/>
        <d:rFont val="Calibri"/>
      </d:rPr>
      <d:t xml:space="preserve">Milk and Milk products (HS codes: 04.01, 04.02, 04.03, 04.04, 04.05, 04.06, 1901.10, 21.05)</d:t>
    </d:r>
    <d:r xmlns:d="http://schemas.openxmlformats.org/spreadsheetml/2006/main">
      <d:rPr>
        <d:sz val="11"/>
        <d:color rgb="FF000000"/>
        <d:rFont val="Calibri"/>
      </d:rPr>
      <d:t xml:space="preserve"/>
    </d:r>
  </si>
  <si>
    <t>G/SPS/N/MEX/326/Add.1</t>
  </si>
  <si>
    <t>G/SPS/N/MEX/361/Add.1</t>
  </si>
  <si>
    <t xml:space="preserve">Food safety; Human health; Pests; Plant health; Seeds; Territory protection; </t>
  </si>
  <si>
    <t>G/SPS/N/SAU/427</t>
  </si>
  <si>
    <t>Seini, Maramures in Romania</t>
  </si>
  <si>
    <t>G/SPS/N/SAU/428</t>
  </si>
  <si>
    <t>Ács, Komarom-Esztergom and Létavértes, Hajdu-Bihar in Hungary</t>
  </si>
  <si>
    <t>G/SPS/N/MMR/1</t>
  </si>
  <si>
    <t>Myanmar</t>
  </si>
  <si>
    <t>Plants and plant products (HS Codes: 06.01, 06.02, 06.03, 06.04,07.01, 07.02, 07.03, 07.04, 07.05, 07.06, 07.07, 07.08, 07.09, 07.10, 07.12, 07.13, 07.14, 08.01, 08.02, 08.03, 08.04, 08.05, 08.06, 08.07, 08.09, 08.10, 08.11, 08.13, 08.14, 09.01, 09.02, 09.06, 09.07, 09.08, 09.09, 09.10, 10.01, 10.02, 10.03, 10.04, 10.05, 10.06, 10.07, 10.08, 11.01, 11.02, 11.03, 11.04, 11.05, 11.06, 11.07, 11.08, 11.09, 12.01, 12.02, 12.03, 12.04, 12.05, 12.06, 12.07, 12.08, 12.09, 12.10, 12.11, 12.12, 12.13, 12.14, 13.01, 13.02, 14.01, 14.04, 15.07, 15.08, 15.09, 15.11, 15.12, 15.13, 15.14, 15.15, 15.16, 20.01, 20.02, 20.03, 20.04, 20.05, 20.06, 20.07, 20.08, 23.02, 23.04, 23.05, 23.06, 23.08, 24.01, 40.01, 40.17)</t>
  </si>
  <si>
    <t>G/SPS/N/ARG/236</t>
  </si>
  <si>
    <t>Argentina</t>
  </si>
  <si>
    <t>G/SPS/N/KOR/212/Add.14</t>
  </si>
  <si>
    <t>Plants or plant products imported into Korea</t>
  </si>
  <si>
    <t xml:space="preserve">Fruit fly; Pests; Plant health; </t>
  </si>
  <si>
    <t>G/SPS/N/AUS/496</t>
  </si>
  <si>
    <t>Australia</t>
  </si>
  <si>
    <t>Fertile/hatching eggs of poultry – chickens, ducks, turkeys</t>
  </si>
  <si>
    <t>All countries approved for the export of fertile hatching eggs to Australia (Canada, France, Germany, Ireland, Netherlands, New Zealand, United Kingdom and the United States of America).</t>
  </si>
  <si>
    <t>G/SPS/N/CAN/1244/Add.7</t>
  </si>
  <si>
    <d:r xmlns:d="http://schemas.openxmlformats.org/spreadsheetml/2006/main">
      <d:rPr>
        <d:sz val="11"/>
        <d:rFont val="Calibri"/>
      </d:rPr>
      <d:t xml:space="preserve">Raw/unprocessed grains and their associated meals. Implicated HS codes:</d:t>
    </d:r>
    <d:r xmlns:d="http://schemas.openxmlformats.org/spreadsheetml/2006/main">
      <d:rPr>
        <d:sz val="11"/>
        <d:color rgb="FF000000"/>
        <d:rFont val="Calibri"/>
      </d:rPr>
      <d:t xml:space="preserve">
</d:t>
    </d:r>
    <d:r xmlns:d="http://schemas.openxmlformats.org/spreadsheetml/2006/main">
      <d:rPr>
        <d:sz val="11"/>
        <d:color rgb="FF000000"/>
        <d:rFont val="Calibri"/>
      </d:rPr>
      <d:t xml:space="preserve">Chapter 10</d:t>
    </d:r>
    <d:r xmlns:d="http://schemas.openxmlformats.org/spreadsheetml/2006/main">
      <d:rPr>
        <d:sz val="11"/>
        <d:color rgb="FF000000"/>
        <d:rFont val="Calibri"/>
      </d:rPr>
      <d:t xml:space="preserve">
</d:t>
    </d:r>
    <d:r xmlns:d="http://schemas.openxmlformats.org/spreadsheetml/2006/main">
      <d:rPr>
        <d:sz val="11"/>
        <d:color rgb="FF000000"/>
        <d:rFont val="Calibri"/>
      </d:rPr>
      <d:t xml:space="preserve">10 01 19 Durum wheat: Other; 10 01 99 Wheat and meslin: Other ;10 02 90 Rye: Other; 10 03 90 Barley: Other; 10 04 90 Oats: Other; 10 05 90 Maize (corn): Other; 10 06 10 Rice in the husk (paddy or rough); 10 07 90 Grain sorghum: Other; 10 08 10 Buckwheat; 10 08 60 Triticale</d:t>
    </d:r>
    <d:r xmlns:d="http://schemas.openxmlformats.org/spreadsheetml/2006/main">
      <d:rPr>
        <d:sz val="11"/>
        <d:color rgb="FF000000"/>
        <d:rFont val="Calibri"/>
      </d:rPr>
      <d:t xml:space="preserve">
</d:t>
    </d:r>
    <d:r xmlns:d="http://schemas.openxmlformats.org/spreadsheetml/2006/main">
      <d:rPr>
        <d:sz val="11"/>
        <d:color rgb="FF000000"/>
        <d:rFont val="Calibri"/>
      </d:rPr>
      <d:t xml:space="preserve">Chapter 11</d:t>
    </d:r>
    <d:r xmlns:d="http://schemas.openxmlformats.org/spreadsheetml/2006/main">
      <d:rPr>
        <d:sz val="11"/>
        <d:color rgb="FF000000"/>
        <d:rFont val="Calibri"/>
      </d:rPr>
      <d:t xml:space="preserve">
</d:t>
    </d:r>
    <d:r xmlns:d="http://schemas.openxmlformats.org/spreadsheetml/2006/main">
      <d:rPr>
        <d:sz val="11"/>
        <d:color rgb="FF000000"/>
        <d:rFont val="Calibri"/>
      </d:rPr>
      <d:t xml:space="preserve">All commodities</d:t>
    </d:r>
    <d:r xmlns:d="http://schemas.openxmlformats.org/spreadsheetml/2006/main">
      <d:rPr>
        <d:sz val="11"/>
        <d:color rgb="FF000000"/>
        <d:rFont val="Calibri"/>
      </d:rPr>
      <d:t xml:space="preserve">
</d:t>
    </d:r>
    <d:r xmlns:d="http://schemas.openxmlformats.org/spreadsheetml/2006/main">
      <d:rPr>
        <d:sz val="11"/>
        <d:color rgb="FF000000"/>
        <d:rFont val="Calibri"/>
      </d:rPr>
      <d:t xml:space="preserve">Chapter 12</d:t>
    </d:r>
    <d:r xmlns:d="http://schemas.openxmlformats.org/spreadsheetml/2006/main">
      <d:rPr>
        <d:sz val="11"/>
        <d:color rgb="FF000000"/>
        <d:rFont val="Calibri"/>
      </d:rPr>
      <d:t xml:space="preserve">
</d:t>
    </d:r>
    <d:r xmlns:d="http://schemas.openxmlformats.org/spreadsheetml/2006/main">
      <d:rPr>
        <d:sz val="11"/>
        <d:color rgb="FF000000"/>
        <d:rFont val="Calibri"/>
      </d:rPr>
      <d:t xml:space="preserve">12 01 90 Soya beans, whether or not broken: Other; 12 04 00 Linseed, whether or not broken; 12 05 10 Low erucic acid rape or colza seeds; 12 05 90 Other; 12 06 00 Sunflower seeds; 12 07 60 Safflower (</d:t>
    </d:r>
    <d:r xmlns:d="http://schemas.openxmlformats.org/spreadsheetml/2006/main">
      <d:rPr>
        <d:i/>
        <d:sz val="11"/>
        <d:color rgb="FF000000"/>
        <d:rFont val="Calibri"/>
      </d:rPr>
      <d:t xml:space="preserve">Carthamus tinctorius</d:t>
    </d:r>
    <d:r xmlns:d="http://schemas.openxmlformats.org/spreadsheetml/2006/main">
      <d:rPr>
        <d:sz val="11"/>
        <d:color rgb="FF000000"/>
        <d:rFont val="Calibri"/>
      </d:rPr>
      <d:t xml:space="preserve">) seeds; 12 07 99 Other: Other; 12 08 Flours and meals of oil seeds or oleaginous fruits, other than those of mustard</d:t>
    </d:r>
    <d:r xmlns:d="http://schemas.openxmlformats.org/spreadsheetml/2006/main">
      <d:rPr>
        <d:sz val="11"/>
        <d:color rgb="FF000000"/>
        <d:rFont val="Calibri"/>
      </d:rPr>
      <d:t xml:space="preserve">
</d:t>
    </d:r>
    <d:r xmlns:d="http://schemas.openxmlformats.org/spreadsheetml/2006/main">
      <d:rPr>
        <d:sz val="11"/>
        <d:color rgb="FF000000"/>
        <d:rFont val="Calibri"/>
      </d:rPr>
      <d:t xml:space="preserve">Chapter 23</d:t>
    </d:r>
    <d:r xmlns:d="http://schemas.openxmlformats.org/spreadsheetml/2006/main">
      <d:rPr>
        <d:sz val="11"/>
        <d:color rgb="FF000000"/>
        <d:rFont val="Calibri"/>
      </d:rPr>
      <d:t xml:space="preserve">
23 02 Brans, sharps, and other residues derived from cereals or leguminous plants; 23 03 10 Residues of starch manufacture and similar residues; 23 04 Oil-cake and other solid residues from extraction of soya-bean oil; 23 06 oil cake and other solid residues from extraction of vegetable fats or oils; 23 06 10 Of cotton seeds; 23 06 20 Of linseed; 23 06 30 Of sunflower seeds; 23 06 41 Of rape or colza seeds (low erucic acid); 23 06 49 Of rape or colza seeds (other); 23 06 90 Other; 23 09 90 Other (select commodities)</d:t>
    </d:r>
  </si>
  <si>
    <t>Belgium, Benin, Bulgaria, Burkina Faso, Burundi, Cabo Verde, Cameroon, Central African Republic, Chad, China, Congo, Côte d'Ivoire, Czech Republic, Estonia, The Gambia, Ghana, Guinea-Bissau, Hungary, Italy, Kenya, Latvia, Lithuania, Madagascar, Malawi, Republic of Moldova, Mongolia, Mozambique, Namibia, Nigeria, Poland, Romania, Russian Federation, Rwanda, Senegal, Sierra Leone, South Africa, Tanzania, Togo, Ukraine, Viet Nam, Zambia, Zimbabwe</t>
  </si>
  <si>
    <t>G/SPS/N/NZL/621</t>
  </si>
  <si>
    <t>New Zealand</t>
  </si>
  <si>
    <t>Seed for sowing</t>
  </si>
  <si>
    <t>G/SPS/N/AUS/433/Add.3</t>
  </si>
  <si>
    <t>Agricultural exports from Australia</t>
  </si>
  <si>
    <t xml:space="preserve">Animal health; Food safety; Human health; Plant health; Territory protection; </t>
  </si>
  <si>
    <t>G/SPS/N/AUS/495/Corr.1</t>
  </si>
  <si>
    <t>Corrigenda regular</t>
  </si>
  <si>
    <t>Uncooked prawns for human consumption</t>
  </si>
  <si>
    <t>G/SPS/N/EGY/39/Add.3</t>
  </si>
  <si>
    <t>Egypt</t>
  </si>
  <si>
    <t>Wheat</t>
  </si>
  <si>
    <t>G/SPS/N/TZA/38</t>
  </si>
  <si>
    <t>Tanzania</t>
  </si>
  <si>
    <t>Prepackaged Foods</t>
  </si>
  <si>
    <t>G/SPS/N/TZA/39</t>
  </si>
  <si>
    <t>Fruits</t>
  </si>
  <si>
    <t>G/SPS/N/TZA/40</t>
  </si>
  <si>
    <t>Vegetables</t>
  </si>
  <si>
    <t>G/SPS/N/ARE/201</t>
  </si>
  <si>
    <t>United Arab Emirates</t>
  </si>
  <si>
    <t>Live poultry (HS Code: 0105), and poultry products including poultry meat (HS Code: 0207), day-old chicks (HS Code: 0105.11), hatching eggs</t>
  </si>
  <si>
    <t xml:space="preserve">Animal diseases; Animal health; Avian Influenza; Food safety; Human health; Withdrawal of the measure; Zoonoses; </t>
  </si>
  <si>
    <t>G/SPS/N/COL/253/Add.4</t>
  </si>
  <si>
    <t xml:space="preserve">Modification of content/scope of regulation; Pests; Plant health; Territory protection; </t>
  </si>
  <si>
    <t>G/SPS/N/NZL/619</t>
  </si>
  <si>
    <t>Zoo marsupials and monotremes from Australia.</t>
  </si>
  <si>
    <t>G/SPS/N/NZL/620</t>
  </si>
  <si>
    <t>Seeds for sowing</t>
  </si>
  <si>
    <t xml:space="preserve">Pests; Plant health; Seeds; </t>
  </si>
  <si>
    <t>G/SPS/N/PHL/456</t>
  </si>
  <si>
    <t>Domestic and wild birds and their products including meat, day-old chicks, eggs and semen</t>
  </si>
  <si>
    <t>Germany</t>
  </si>
  <si>
    <t>G/SPS/N/PHL/457</t>
  </si>
  <si>
    <t>Domestic and wild birds and their products including poultry meat, day-old chicks, eggs and semen</t>
  </si>
  <si>
    <t xml:space="preserve">Animal diseases; Animal health; Avian Influenza; Zoonoses; </t>
  </si>
  <si>
    <t>Kingdom of Saudi Arabia</t>
  </si>
  <si>
    <t>G/SPS/N/TPKM/517/Add.1</t>
  </si>
  <si>
    <t>Fresh grapes and blueberries</t>
  </si>
  <si>
    <t>Peru</t>
  </si>
  <si>
    <t>G/SPS/N/USA/3153</t>
  </si>
  <si>
    <t>Strawberry</t>
  </si>
  <si>
    <t>G/SPS/N/KAZ/65</t>
  </si>
  <si>
    <t>Live birds and hatching eggs, down and feathers, poultry meat and all poultry products, that not heat treated, feed and feed additives for birds (except feed additives of chemical and microbiological synthesis), hunting trophies that have not undergone taxidermic treatment (feathered game), as well as used equipment for keeping, slaughter and cutting of birds</t>
  </si>
  <si>
    <t>Vinnytsia Oblast of Ukraine</t>
  </si>
  <si>
    <t>G/SPS/N/KAZ/66</t>
  </si>
  <si>
    <t>Live birds and hatching eggs, down and feathers, poultry meat and all poultry products, that not heat treated, feed and feed additives for birds (except feed additives of chemical and microbiological synthesis), hunting trophies that have not undergone taxidermic treatment (feathered game), as well as used equipment for keeping, slaughter and cutting of birds.</t>
  </si>
  <si>
    <t>G/SPS/N/AUS/495</t>
  </si>
  <si>
    <t>G/SPS/N/CAN/1285/Add.1</t>
  </si>
  <si>
    <t>Pesticide pyraflufen-ethyl in or on annual canarygrass seeds (ICS Codes: 65.020, 65.100, 67.040, 67.060)</t>
  </si>
  <si>
    <t xml:space="preserve">Food safety; Human health; Maximum residue limits (MRLs); Pesticides; Seeds; </t>
  </si>
  <si>
    <t>G/SPS/N/EU/371</t>
  </si>
  <si>
    <t>G/SPS/N/JPN/727</t>
  </si>
  <si>
    <t>Bulgaria, and countries, regions or zones approved as free from HPAI and LPAI by Japan: https://www.maff.go.jp/aqs/english/news/third-free.html
</t>
  </si>
  <si>
    <t>G/SPS/N/KAZ/64</t>
  </si>
  <si>
    <t>Live birds, hatching eggs, down and feathers, poultry meat and all poultry products, that not heat treated, feed and feed additives for birds (except feed additives of chemical and microbiological synthesis), hunting trophies that have not undergone taxidermic treatment (feathered game), as well as used equipment for keeping, slaughter and cutting of birds</t>
  </si>
  <si>
    <t xml:space="preserve">Animal diseases; Animal feed; Animal health; Avian Influenza; Feed additives; Food safety; Human health; Pest or Disease free Regions / Regionalization; Zoonoses; </t>
  </si>
  <si>
    <t>Quảng Ninh province, Vietnam</t>
  </si>
  <si>
    <t>G/SPS/N/COL/315</t>
  </si>
  <si>
    <t>Pork products and by-products for human consumption entering Colombia in the luggage of travellers who have come directly from, or stopped over in, countries that have reported the presence of African swine fever, as well as those found in international courier service shipments, shall be seized and confiscated by the Colombian Agricultural Institute (ICA) upon entry at ports, airports and border crossings.</t>
  </si>
  <si>
    <t>G/SPS/N/KAZ/24/Add.1</t>
  </si>
  <si>
    <t>Live pigs, boar semen, pork meat, including wild boars and its products, and products of its processing, leatherette, horn-test and intestinal raw materials, bristles, hunting trophies obtained from susceptible animal species, feed and feed additives for cats and dogs</t>
  </si>
  <si>
    <t xml:space="preserve">Animal diseases; Animal feed; Animal health; Feed additives; Food safety; Human health; Modification of content/scope of regulation; Pest or Disease free Regions / Regionalization; </t>
  </si>
  <si>
    <t>Belgium</t>
  </si>
  <si>
    <t>G/SPS/N/KAZ/58</t>
  </si>
  <si>
    <t>Komárom-Esztergom County and Hajdú-Bihar County of Hungary</t>
  </si>
  <si>
    <t>G/SPS/N/KAZ/59</t>
  </si>
  <si>
    <t>live fish and fish products</t>
  </si>
  <si>
    <t xml:space="preserve">Animal diseases; Animal health; Food safety; Human health; </t>
  </si>
  <si>
    <t>G/SPS/N/KAZ/60</t>
  </si>
  <si>
    <t xml:space="preserve">Animal diseases; Animal feed; Animal health; Feed additives; Food safety; Human health; Newcastle Disease; Pest or Disease free Regions / Regionalization; </t>
  </si>
  <si>
    <t>Kursk Oblast of the Russian Federation</t>
  </si>
  <si>
    <t>G/SPS/N/KAZ/61</t>
  </si>
  <si>
    <t xml:space="preserve">Animal diseases; Animal feed; Animal health; Avian Influenza; Feed additives; Food safety; Human health; Pest or Disease free Regions / Regionalization; </t>
  </si>
  <si>
    <t>Greater Poland and West Pomeranian Voivodeships of the Republic of Poland</t>
  </si>
  <si>
    <t>G/SPS/N/KAZ/62</t>
  </si>
  <si>
    <t>Lower Silesian and Silesian Voivodeships of the Republic of Poland</t>
  </si>
  <si>
    <t>G/SPS/N/KAZ/63</t>
  </si>
  <si>
    <t>Cattle, and also beef, including heat-treated final products, inedible material and products obtained from slaughter, as well as used equipment for keeping, slaughter and cutting, feed and feed additives for food-producing animals.</t>
  </si>
  <si>
    <t xml:space="preserve">Animal diseases; Animal feed; Animal health; Bovine Spongiform Encephalopathy (BSE); Feed additives; Food safety; Human health; </t>
  </si>
  <si>
    <t>G/SPS/N/KWT/74</t>
  </si>
  <si>
    <t>Food labels, Prepackaged fodstuffs, Halloumi cheese, mozzarella cheese, cottage cheese, cheddar cheese, cream analogues, skimmed milk and vegetable fat blend.</t>
  </si>
  <si>
    <t>G/SPS/N/NIC/115</t>
  </si>
  <si>
    <t>HS heading: 01.02 (Live bovine animals)</t>
  </si>
  <si>
    <t xml:space="preserve">Animal diseases; Animal health; Bovine Spongiform Encephalopathy (BSE); Zoonoses; </t>
  </si>
  <si>
    <t>G/SPS/N/NIC/99/Add.1</t>
  </si>
  <si>
    <t xml:space="preserve">Animal diseases; Animal health; Bovine Spongiform Encephalopathy (BSE); Food safety; Human health; Withdrawal of the measure; </t>
  </si>
  <si>
    <t>G/SPS/N/SAU/426</t>
  </si>
  <si>
    <t>Equine</t>
  </si>
  <si>
    <t xml:space="preserve">Animal diseases; Animal health; Zoonoses; </t>
  </si>
  <si>
    <t>G/SPS/N/TPKM/521</t>
  </si>
  <si>
    <t>Animals and animal products</t>
  </si>
  <si>
    <t>Paraguay</t>
  </si>
  <si>
    <t>G/SPS/N/THA/293</t>
  </si>
  <si>
    <t>G/SPS/N/THA/294</t>
  </si>
  <si>
    <t>G/SPS/N/THA/295</t>
  </si>
  <si>
    <t>G/SPS/N/UGA/124</t>
  </si>
  <si>
    <t>Uganda</t>
  </si>
  <si>
    <t>Fermented milk, Cultured milk</t>
  </si>
  <si>
    <t>G/SPS/N/UGA/125</t>
  </si>
  <si>
    <t>Gouda cheese</t>
  </si>
  <si>
    <t>G/SPS/N/UGA/126</t>
  </si>
  <si>
    <t>Cottage cheese</t>
  </si>
  <si>
    <t>G/SPS/N/UGA/127</t>
  </si>
  <si>
    <t>Cream cheese</t>
  </si>
  <si>
    <t>G/SPS/N/UGA/128</t>
  </si>
  <si>
    <t>Mozzarella cheese</t>
  </si>
  <si>
    <t>G/SPS/N/UGA/129</t>
  </si>
  <si>
    <t>Cheddar cheese</t>
  </si>
  <si>
    <t>G/SPS/N/ARE/200</t>
  </si>
  <si>
    <t>Live poultry (HS Code: 0105), and poultry products including poultry meat (HS Code: 0207), day-old chicks (HS Code: 0105.11), hatching eggs, except heat‑treated meat</t>
  </si>
  <si>
    <t>G/SPS/N/EU/368</t>
  </si>
  <si>
    <t>Vegetable oils, fish oils and oils of other marine organisms, infant formula and follow on formula and young child formula</t>
  </si>
  <si>
    <t xml:space="preserve">Contaminants; Food safety; Human health; Maximum residue limits (MRLs); </t>
  </si>
  <si>
    <t>G/SPS/N/KAZ/13/Add.1</t>
  </si>
  <si>
    <t>Live pigs; boar semen; pork and processed products from pork; rawhide; horn-hoofed and intestinal raw materials; bristle; hunting trophies obtained from susceptible species of animals; feed and feed additives for animals of plant and animal origin, including from poultry and fish; feed additives for pets that have not undergone heat treatment; used equipment for transportation of pigs, products and raw materials of animal origin, for maintenance, slaughtering and cutting of pigs</t>
  </si>
  <si>
    <t xml:space="preserve">Modification of content/scope of regulation; </t>
  </si>
  <si>
    <t>Belgorodskaya, Ivanovskaya, Irkutskaya, Moscovskaya, Nizhnegorodskaya, Novgorodskaya, Samarskaya, Tambovskaya, Chelyabinskaya, Tumenskaya regions, Krasnoyarsky and Primorsky provinces of the Russian Federation</t>
  </si>
  <si>
    <t>G/SPS/N/KAZ/53</t>
  </si>
  <si>
    <t>Goods (products) subject to veterinary control under the following HS code of the Common Commodity Nomenclature of Foreign Economic Activity of the Customs Union</t>
  </si>
  <si>
    <t xml:space="preserve">Animal diseases; Animal health; Certification, control and inspection; </t>
  </si>
  <si>
    <t>G/SPS/N/KAZ/54</t>
  </si>
  <si>
    <t>Goods (products) subject to veterinary control</t>
  </si>
  <si>
    <t>G/SPS/N/KAZ/55</t>
  </si>
  <si>
    <t>Live pigs, boar sperm, pork, including wild boar meat and products of its processing, all types of pig products that have not undergone heat treatment, including slaughter products of wild boars, leather, horned and intestinal raw materials, bristles, feed for pigs, hunting trophies that have not undergone taxidermic treatment, as well as used equipment for keeping, slaughter and cutting of pigs</t>
  </si>
  <si>
    <t xml:space="preserve">Animal health; Bovine Spongiform Encephalopathy (BSE); Food safety; Human health; Pest or Disease free Regions / Regionalization; </t>
  </si>
  <si>
    <t>Amur region of the Russian Federation</t>
  </si>
  <si>
    <t>G/SPS/N/KAZ/56</t>
  </si>
  <si>
    <t>Cattle and other animals susceptible to nodular dermatitis, as well as genetic material obtained from them; products derived from cattle and susceptible animal species; raw leather materials obtained from the slaughter of cattle and other susceptible animals; used equipment for the maintenance and transporting cattle and other susceptible animals</t>
  </si>
  <si>
    <t xml:space="preserve">Animal health; Food safety; Human health; Pest or Disease free Regions / Regionalization; </t>
  </si>
  <si>
    <t>States of Orissa, Bhadrak, Mayurbhanj, Khairbani, Betnoti, Bhandaripohari, Rajendrapur, Patalipur of the Republic of India</t>
  </si>
  <si>
    <t>G/SPS/N/KAZ/57</t>
  </si>
  <si>
    <t>Live birds, hatching eggs, down and feathers, poultry meat and all poultry products, that not heat treated (not less than 70˚С), feed and feed additives for birds (except feed additives of chemical and microbiological synthesis), hunting trophies that have not undergone taxidermic treatment (feathered game), as well as used equipment for keeping, slaughter and cutting of birds</t>
  </si>
  <si>
    <t xml:space="preserve">Animal diseases; Animal health; Avian Influenza; Food safety; Human health; Pest or Disease free Regions / Regionalization; </t>
  </si>
  <si>
    <t>Lublin Voivodeship, Republic of Poland</t>
  </si>
  <si>
    <t>G/SPS/N/THA/290</t>
  </si>
  <si>
    <t>Live poultry and poultry carcasses (HS Code(s): 0105, 0207,0407,0408)</t>
  </si>
  <si>
    <t>G/SPS/N/THA/291</t>
  </si>
  <si>
    <t>G/SPS/N/THA/292</t>
  </si>
  <si>
    <t>G/SPS/N/EU/310/Add.1</t>
  </si>
  <si>
    <t>HS codes 0208 50 00 and 0210 93 00</t>
  </si>
  <si>
    <t xml:space="preserve">Bacteria; Food safety; Human health; Salmonella; </t>
  </si>
  <si>
    <t>G/SPS/N/KWT/69/Add.1</t>
  </si>
  <si>
    <t>The Czech Republic</t>
  </si>
  <si>
    <t>G/SPS/N/KWT/72</t>
  </si>
  <si>
    <t xml:space="preserve">Animal diseases; Animal health; Food safety; Human health; Zoonoses; </t>
  </si>
  <si>
    <t>G/SPS/N/KWT/73</t>
  </si>
  <si>
    <t>Buhakiv, Kemyriv, Vinnitsia</t>
  </si>
  <si>
    <t>G/SPS/N/MDA/16</t>
  </si>
  <si>
    <t>Moldova, Republic of</t>
  </si>
  <si>
    <t>Live poultry (HS Code: 0105), poultry meat and edible offal of fowls (HS Code: 0207), hatching eggs, eggs and egg products for consumption (HS Codes: 0407, 0408), semen, ova and embryos from birds receptive to avian influenza virus.</t>
  </si>
  <si>
    <t>The entire territory of Ukraine, given the fact that the implementation of principle of regionalization is not notified by Ukrainian authorities.</t>
  </si>
  <si>
    <t>G/SPS/N/RUS/180</t>
  </si>
  <si>
    <t>Gastropod terrestrial mollusc and its larvae (HS Code: 0106)</t>
  </si>
  <si>
    <t>G/SPS/N/ECU/197/Add.1</t>
  </si>
  <si>
    <t>Ecuador</t>
  </si>
  <si>
    <t>G/SPS/N/JOR/42</t>
  </si>
  <si>
    <t>Jordan</t>
  </si>
  <si>
    <t>Live Poultry, poultry products including unprocessed poultry meat.</t>
  </si>
  <si>
    <t>Romania, Ukraine</t>
  </si>
  <si>
    <t>G/SPS/N/JPN/725</t>
  </si>
  <si>
    <t>Germany, and countries, regions or zones approved as free from HPAI and LPAI by Japan
http://www.maff.go.jp/aqs/english/news/third-free.html</t>
  </si>
  <si>
    <t>G/SPS/N/JPN/726</t>
  </si>
  <si>
    <t>Denmark, and countries, regions or zones approved as free from HPAI and LPAI by Japan
https://www.maff.go.jp/aqs/english/news/third-free.html</t>
  </si>
  <si>
    <t>G/SPS/N/PER/804/Add.1</t>
  </si>
  <si>
    <t xml:space="preserve">Animal diseases; Animal health; Foot and mouth disease; Withdrawal of the measure; </t>
  </si>
  <si>
    <t>G/SPS/N/PER/866</t>
  </si>
  <si>
    <t>Approval of the health requirements governing the importation into Peru of goat and sheep semen from Australia</t>
  </si>
  <si>
    <t>G/SPS/N/PHL/455</t>
  </si>
  <si>
    <t>Salabat or Instant Ginger Drink</t>
  </si>
  <si>
    <t>G/SPS/N/CHL/599/Add.3</t>
  </si>
  <si>
    <t>Chile</t>
  </si>
  <si>
    <t>G/SPS/N/KAZ/49</t>
  </si>
  <si>
    <t>Goods (products) subject to phytosanitary control</t>
  </si>
  <si>
    <t xml:space="preserve">Plant health; Territory protection; </t>
  </si>
  <si>
    <t>G/SPS/N/KAZ/51</t>
  </si>
  <si>
    <t>Goods (products) subject to veterinary control (surveillance) and containing components of animal origin</t>
  </si>
  <si>
    <t>G/SPS/N/ARE/199</t>
  </si>
  <si>
    <t>Live poultry (HS Code: 0105), day-old chicks (HS Code: 0105.11), hatching eggs</t>
  </si>
  <si>
    <t>G/SPS/N/CRI/225</t>
  </si>
  <si>
    <t>HS codes 0602 and 060310</t>
  </si>
  <si>
    <t xml:space="preserve">Pests; Plant diseases; Territory protection; </t>
  </si>
  <si>
    <t>G/SPS/N/CRI/226</t>
  </si>
  <si>
    <t>HS code 060310</t>
  </si>
  <si>
    <t xml:space="preserve">Plant diseases; Territory protection; </t>
  </si>
  <si>
    <t>Guatemala</t>
  </si>
  <si>
    <t>G/SPS/N/CRI/220/Add.1</t>
  </si>
  <si>
    <t>G/SPS/N/GMB/3</t>
  </si>
  <si>
    <t>The Gambia</t>
  </si>
  <si>
    <d:r xmlns:d="http://schemas.openxmlformats.org/spreadsheetml/2006/main">
      <d:rPr>
        <d:sz val="11"/>
        <d:rFont val="Calibri"/>
      </d:rPr>
      <d:t xml:space="preserve">11.01 – Wheat or meslin flour</d:t>
    </d:r>
    <d:r xmlns:d="http://schemas.openxmlformats.org/spreadsheetml/2006/main">
      <d:rPr>
        <d:sz val="11"/>
        <d:color rgb="FF000000"/>
        <d:rFont val="Calibri"/>
      </d:rPr>
      <d:t xml:space="preserve">
</d:t>
    </d:r>
    <d:r xmlns:d="http://schemas.openxmlformats.org/spreadsheetml/2006/main">
      <d:rPr>
        <d:sz val="11"/>
        <d:color rgb="FF000000"/>
        <d:rFont val="Calibri"/>
      </d:rPr>
      <d:t xml:space="preserve">25.01 – Salt (including table salt and denatured salt) and pure sodium chloride, whether or not in aqueous solution or containing added anti-caking or free-flowing agents; sea water.</d:t>
    </d:r>
    <d:r xmlns:d="http://schemas.openxmlformats.org/spreadsheetml/2006/main">
      <d:rPr>
        <d:sz val="11"/>
        <d:color rgb="FF000000"/>
        <d:rFont val="Calibri"/>
      </d:rPr>
      <d:t xml:space="preserve">
Fortified edible oils and fats intended for human consumption</d:t>
    </d:r>
  </si>
  <si>
    <t>G/SPS/N/RUS/179</t>
  </si>
  <si>
    <d:r xmlns:d="http://schemas.openxmlformats.org/spreadsheetml/2006/main">
      <d:rPr>
        <d:sz val="11"/>
        <d:rFont val="Calibri"/>
      </d:rPr>
      <d:t xml:space="preserve">Live swine, meat of swine, meat and edible meat offal, swine embryos and boar' semen (HS Code(s): 0103; 0203; of 0511; 020630000; 020910; 4103300000; of 0210; of 5002; of 0511, 0f 9601; of 9705 00 000 0; 3101; 2309* of 160100*; 1602*) *with exception of prepared heat-treated goods of pork, prepared goods containing pork or raw materials of animal origin (from pork) for the production of feeds for non-productive and fur-producing animals with the use of technologies providing destruction of ASF in accordance with the provision of Chapter 15.1 of the OIE Terrestrial Animal Health Code.</d:t>
    </d:r>
    <d:r xmlns:d="http://schemas.openxmlformats.org/spreadsheetml/2006/main">
      <d:rPr>
        <d:sz val="11"/>
        <d:color rgb="FF000000"/>
        <d:rFont val="Calibri"/>
      </d:rPr>
      <d:t xml:space="preserve"/>
    </d:r>
  </si>
  <si>
    <t>Democratic People's Republic of Korea, Philippines, Timor-Leste, Zimbabwe</t>
  </si>
  <si>
    <t>G/SPS/N/SAU/425</t>
  </si>
  <si>
    <d:r xmlns:d="http://schemas.openxmlformats.org/spreadsheetml/2006/main">
      <d:rPr>
        <d:sz val="11"/>
        <d:rFont val="Calibri"/>
      </d:rPr>
      <d:t xml:space="preserve">Common carp (</d:t>
    </d:r>
    <d:r xmlns:d="http://schemas.openxmlformats.org/spreadsheetml/2006/main">
      <d:rPr>
        <d:i/>
        <d:sz val="11"/>
        <d:color rgb="FF000000"/>
        <d:rFont val="Calibri"/>
      </d:rPr>
      <d:t xml:space="preserve">Cyprinus carpio</d:t>
    </d:r>
    <d:r xmlns:d="http://schemas.openxmlformats.org/spreadsheetml/2006/main">
      <d:rPr>
        <d:sz val="11"/>
        <d:color rgb="FF000000"/>
        <d:rFont val="Calibri"/>
      </d:rPr>
      <d:t xml:space="preserve">)</d:t>
    </d:r>
  </si>
  <si>
    <t xml:space="preserve">Animal diseases; Animal health; Food safety; Human health; Pest or Disease free Regions / Regionalization; </t>
  </si>
  <si>
    <t>Banska Bystrica, Slovak Republic</t>
  </si>
  <si>
    <t>G/SPS/N/SAU/2/Add.1</t>
  </si>
  <si>
    <d:r xmlns:d="http://schemas.openxmlformats.org/spreadsheetml/2006/main">
      <d:rPr>
        <d:sz val="11"/>
        <d:rFont val="Calibri"/>
      </d:rPr>
      <d:t xml:space="preserve">Meat and meat by-products (chilled, frozen and processed), from cattle, goats, sheep and </d:t>
    </d:r>
    <d:r xmlns:d="http://schemas.openxmlformats.org/spreadsheetml/2006/main">
      <d:rPr>
        <d:i/>
        <d:sz val="11"/>
        <d:color rgb="FF000000"/>
        <d:rFont val="Calibri"/>
      </d:rPr>
      <d:t xml:space="preserve">camelidae</d:t>
    </d:r>
    <d:r xmlns:d="http://schemas.openxmlformats.org/spreadsheetml/2006/main">
      <d:rPr>
        <d:sz val="11"/>
        <d:color rgb="FF000000"/>
        <d:rFont val="Calibri"/>
      </d:rPr>
      <d:t xml:space="preserve"/>
    </d:r>
  </si>
  <si>
    <t>Republic of Korea, Japan and Mongolia</t>
  </si>
  <si>
    <t>G/SPS/N/SAU/20/Add.1</t>
  </si>
  <si>
    <d:r xmlns:d="http://schemas.openxmlformats.org/spreadsheetml/2006/main">
      <d:rPr>
        <d:sz val="11"/>
        <d:rFont val="Calibri"/>
      </d:rPr>
      <d:t xml:space="preserve">Meat and meat by-products (chilled, frozen and processed), from cattle, sheep, goats and </d:t>
    </d:r>
    <d:r xmlns:d="http://schemas.openxmlformats.org/spreadsheetml/2006/main">
      <d:rPr>
        <d:i/>
        <d:sz val="11"/>
        <d:color rgb="FF000000"/>
        <d:rFont val="Calibri"/>
      </d:rPr>
      <d:t xml:space="preserve">camelidae</d:t>
    </d:r>
    <d:r xmlns:d="http://schemas.openxmlformats.org/spreadsheetml/2006/main">
      <d:rPr>
        <d:sz val="11"/>
        <d:color rgb="FF000000"/>
        <d:rFont val="Calibri"/>
      </d:rPr>
      <d:t xml:space="preserve"/>
    </d:r>
  </si>
  <si>
    <t>G/SPS/N/AUS/478/Add.1</t>
  </si>
  <si>
    <d:r xmlns:d="http://schemas.openxmlformats.org/spreadsheetml/2006/main">
      <d:rPr>
        <d:sz val="11"/>
        <d:rFont val="Calibri"/>
      </d:rPr>
      <d:t xml:space="preserve">Fresh strawberry fruit (</d:t>
    </d:r>
    <d:r xmlns:d="http://schemas.openxmlformats.org/spreadsheetml/2006/main">
      <d:rPr>
        <d:i/>
        <d:sz val="11"/>
        <d:color rgb="FF000000"/>
        <d:rFont val="Calibri"/>
      </d:rPr>
      <d:t xml:space="preserve">Fragaria</d:t>
    </d:r>
    <d:r xmlns:d="http://schemas.openxmlformats.org/spreadsheetml/2006/main">
      <d:rPr>
        <d:sz val="11"/>
        <d:color rgb="FF000000"/>
        <d:rFont val="Calibri"/>
      </d:rPr>
      <d:t xml:space="preserve"> x </d:t>
    </d:r>
    <d:r xmlns:d="http://schemas.openxmlformats.org/spreadsheetml/2006/main">
      <d:rPr>
        <d:i/>
        <d:sz val="11"/>
        <d:color rgb="FF000000"/>
        <d:rFont val="Calibri"/>
      </d:rPr>
      <d:t xml:space="preserve">ananassa</d:t>
    </d:r>
    <d:r xmlns:d="http://schemas.openxmlformats.org/spreadsheetml/2006/main">
      <d:rPr>
        <d:sz val="11"/>
        <d:color rgb="FF000000"/>
        <d:rFont val="Calibri"/>
      </d:rPr>
      <d:t xml:space="preserve">)</d:t>
    </d:r>
  </si>
  <si>
    <t>G/SPS/N/BRA/1591/Add.1</t>
  </si>
  <si>
    <t>HS Code(s): 09; ICS Code(s): 13, 65</t>
  </si>
  <si>
    <t>G/SPS/N/BRA/1593/Add.1</t>
  </si>
  <si>
    <t>HS Code(s): 071320, 070810, 071340, 07133100, 07136000, 07133990, 07133500, 07102200; ICS Code(s): 13, 65.</t>
  </si>
  <si>
    <t>G/SPS/N/BRA/1594/Add.1</t>
  </si>
  <si>
    <t>HS Code(s): 1006, 200811, 070810, 07133500; ICS Code(s): 13, 65.</t>
  </si>
  <si>
    <t>G/SPS/N/BRA/1595/Add.1</t>
  </si>
  <si>
    <t>HS Code(s): 070310, 071120, 071140, 071410, 071420, 08012, 080430, 081020, 081040, 091010, 0706, 080920, 081090, 17029040000, 071430, 13021990, 08026000, 0714900011, 081190, 0810909050, 08109010, cupuacu, acai, kiwi, mangaba ; ICS Code(s): 13, 65</t>
  </si>
  <si>
    <t xml:space="preserve">Food safety; Human health; Pesticides; Plant diseases; Plant health; </t>
  </si>
  <si>
    <t>G/SPS/N/BRA/1597/Add.1</t>
  </si>
  <si>
    <t>HS Code(s): 0703; ICS Code(s): 13, 65</t>
  </si>
  <si>
    <t>G/SPS/N/BRA/1598/Add.1</t>
  </si>
  <si>
    <t>HS Code(s): 070810, 200811, 1201, 07133500; ICS Code(s): 13, 65</t>
  </si>
  <si>
    <t>G/SPS/N/BRA/1599/Add.1</t>
  </si>
  <si>
    <t>HS Code(s): 120740, 18, 200820, 081020, 1004, 08012, 100200, 1003, 120710, 1206, 071320, 071340, 1204, 100820, 0809, 1007, 071120, 080920, 081090, 08107000, 08026000, 08109090, 081049, 0810909002, 081190, 0810909050, 08109010, 071430, 08109060, triticale, guarana, jilo, cupuacu, acai, kiwi, canola; ICS Code(s): 13, 65.</t>
  </si>
  <si>
    <t>G/SPS/N/BRA/1600/Add.1</t>
  </si>
  <si>
    <t>G/SPS/N/EGY/100</t>
  </si>
  <si>
    <t>Edam Cheese</t>
  </si>
  <si>
    <t>G/SPS/N/EGY/101</t>
  </si>
  <si>
    <t>Emmental Cheese</t>
  </si>
  <si>
    <t>G/SPS/N/EGY/102</t>
  </si>
  <si>
    <t>Feta Cheese</t>
  </si>
  <si>
    <t>G/SPS/N/EGY/103</t>
  </si>
  <si>
    <t>Gouda Cheese</t>
  </si>
  <si>
    <t>G/SPS/N/EGY/104</t>
  </si>
  <si>
    <t>Mozzarella Cheese</t>
  </si>
  <si>
    <t>G/SPS/N/EGY/105</t>
  </si>
  <si>
    <t>Romi Cheese</t>
  </si>
  <si>
    <t>G/SPS/N/EGY/106</t>
  </si>
  <si>
    <t>Whey Cheese</t>
  </si>
  <si>
    <t>G/SPS/N/EGY/99</t>
  </si>
  <si>
    <t>Cheddar Cheese</t>
  </si>
  <si>
    <t>G/SPS/N/PHL/454</t>
  </si>
  <si>
    <t>Domestic and wild birds and their products including poultry meat, day-old chicks, egss and semen originating from Czech Republic.</t>
  </si>
  <si>
    <t>Czech Republic</t>
  </si>
  <si>
    <t>G/SPS/N/ARE/198</t>
  </si>
  <si>
    <t>G/SPS/N/PHL/452</t>
  </si>
  <si>
    <t>G/SPS/N/PHL/453</t>
  </si>
  <si>
    <t>Slovak Republic
</t>
  </si>
  <si>
    <t>G/SPS/N/THA/289</t>
  </si>
  <si>
    <d:r xmlns:d="http://schemas.openxmlformats.org/spreadsheetml/2006/main">
      <d:rPr>
        <d:sz val="11"/>
        <d:rFont val="Calibri"/>
      </d:rPr>
      <d:t xml:space="preserve">Maize (</d:t>
    </d:r>
    <d:r xmlns:d="http://schemas.openxmlformats.org/spreadsheetml/2006/main">
      <d:rPr>
        <d:i/>
        <d:sz val="11"/>
        <d:color rgb="FF000000"/>
        <d:rFont val="Calibri"/>
      </d:rPr>
      <d:t xml:space="preserve">Zea mays</d:t>
    </d:r>
    <d:r xmlns:d="http://schemas.openxmlformats.org/spreadsheetml/2006/main">
      <d:rPr>
        <d:sz val="11"/>
        <d:color rgb="FF000000"/>
        <d:rFont val="Calibri"/>
      </d:rPr>
      <d:t xml:space="preserve">) seeds for sowing (ICS Code: 65.020.20)</d:t>
    </d:r>
  </si>
  <si>
    <t xml:space="preserve">Pests; Plant diseases; Plant health; Seeds; </t>
  </si>
  <si>
    <t>G/SPS/N/AUS/494</t>
  </si>
  <si>
    <d:r xmlns:d="http://schemas.openxmlformats.org/spreadsheetml/2006/main">
      <d:rPr>
        <d:sz val="11"/>
        <d:rFont val="Calibri"/>
      </d:rPr>
      <d:t xml:space="preserve">Live domestic dogs of the species </d:t>
    </d:r>
    <d:r xmlns:d="http://schemas.openxmlformats.org/spreadsheetml/2006/main">
      <d:rPr>
        <d:i/>
        <d:sz val="11"/>
        <d:color rgb="FF000000"/>
        <d:rFont val="Calibri"/>
      </d:rPr>
      <d:t xml:space="preserve">Canis familiaris</d:t>
    </d:r>
    <d:r xmlns:d="http://schemas.openxmlformats.org/spreadsheetml/2006/main">
      <d:rPr>
        <d:sz val="11"/>
        <d:color rgb="FF000000"/>
        <d:rFont val="Calibri"/>
      </d:rPr>
      <d:t xml:space="preserve"/>
    </d:r>
  </si>
  <si>
    <t>G/SPS/N/CHL/622</t>
  </si>
  <si>
    <t>Chayote fruit (Sechium edule)</t>
  </si>
  <si>
    <t>G/SPS/N/IND/248</t>
  </si>
  <si>
    <d:r xmlns:d="http://schemas.openxmlformats.org/spreadsheetml/2006/main">
      <d:rPr>
        <d:i/>
        <d:sz val="11"/>
        <d:rFont val="Calibri"/>
      </d:rPr>
      <d:t xml:space="preserve">Hordeum</d:t>
    </d:r>
    <d:r xmlns:d="http://schemas.openxmlformats.org/spreadsheetml/2006/main">
      <d:rPr>
        <d:sz val="11"/>
        <d:color rgb="FF000000"/>
        <d:rFont val="Calibri"/>
      </d:rPr>
      <d:t xml:space="preserve"> spp. (Barley), Pome fruits (Apple, Pear and Quince), Stone fruits (Plum, peach, Cherry, Apricot, Almond, Nectarne) (</d:t>
    </d:r>
    <d:r xmlns:d="http://schemas.openxmlformats.org/spreadsheetml/2006/main">
      <d:rPr>
        <d:i/>
        <d:sz val="11"/>
        <d:color rgb="FF000000"/>
        <d:rFont val="Calibri"/>
      </d:rPr>
      <d:t xml:space="preserve">Prunus</d:t>
    </d:r>
    <d:r xmlns:d="http://schemas.openxmlformats.org/spreadsheetml/2006/main">
      <d:rPr>
        <d:sz val="11"/>
        <d:color rgb="FF000000"/>
        <d:rFont val="Calibri"/>
      </d:rPr>
      <d:t xml:space="preserve"> spp.), Grapes (</d:t>
    </d:r>
    <d:r xmlns:d="http://schemas.openxmlformats.org/spreadsheetml/2006/main">
      <d:rPr>
        <d:i/>
        <d:sz val="11"/>
        <d:color rgb="FF000000"/>
        <d:rFont val="Calibri"/>
      </d:rPr>
      <d:t xml:space="preserve">Vitis vinifera</d:t>
    </d:r>
    <d:r xmlns:d="http://schemas.openxmlformats.org/spreadsheetml/2006/main">
      <d:rPr>
        <d:sz val="11"/>
        <d:color rgb="FF000000"/>
        <d:rFont val="Calibri"/>
      </d:rPr>
      <d:t xml:space="preserve">) and Apple (</d:t>
    </d:r>
    <d:r xmlns:d="http://schemas.openxmlformats.org/spreadsheetml/2006/main">
      <d:rPr>
        <d:i/>
        <d:sz val="11"/>
        <d:color rgb="FF000000"/>
        <d:rFont val="Calibri"/>
      </d:rPr>
      <d:t xml:space="preserve">Malus domestica</d:t>
    </d:r>
    <d:r xmlns:d="http://schemas.openxmlformats.org/spreadsheetml/2006/main">
      <d:rPr>
        <d:sz val="11"/>
        <d:color rgb="FF000000"/>
        <d:rFont val="Calibri"/>
      </d:rPr>
      <d:t xml:space="preserve">)) </d:t>
    </d:r>
    <d:r xmlns:d="http://schemas.openxmlformats.org/spreadsheetml/2006/main">
      <d:rPr>
        <d:i/>
        <d:sz val="11"/>
        <d:color rgb="FF000000"/>
        <d:rFont val="Calibri"/>
      </d:rPr>
      <d:t xml:space="preserve">                               </d:t>
    </d:r>
    <d:r xmlns:d="http://schemas.openxmlformats.org/spreadsheetml/2006/main">
      <d:rPr>
        <d:sz val="11"/>
        <d:color rgb="FF000000"/>
        <d:rFont val="Calibri"/>
      </d:rPr>
      <d:t xml:space="preserve"/>
    </d:r>
  </si>
  <si>
    <t>Australia, Serbia</t>
  </si>
  <si>
    <t>G/SPS/N/EU/364</t>
  </si>
  <si>
    <t>Cereals (HS Codes): 1001, 1002, 1003, 1004, 1005, 1006, 1007, 1008), foodstuffs of animal origin (HS Codes: 0201, 0202, 0203, 0204, 0205, 0206, 0207, 0208, 0209, 0210) and certain products of plant origin, including fruit and vegetables</t>
  </si>
  <si>
    <t xml:space="preserve">Animal health; Food safety; Human health; Maximum residue limits (MRLs); Pesticides; </t>
  </si>
  <si>
    <t>G/SPS/N/EU/365</t>
  </si>
  <si>
    <t>G/SPS/N/NIC/110</t>
  </si>
  <si>
    <t>Avocado tree (Persea americana Mill.) cuttings</t>
  </si>
  <si>
    <t>G/SPS/N/NIC/112</t>
  </si>
  <si>
    <t>Coffee propagation material</t>
  </si>
  <si>
    <t xml:space="preserve">Plant diseases; Plant health; Territory protection; </t>
  </si>
  <si>
    <t>G/SPS/N/NIC/113</t>
  </si>
  <si>
    <t>Live swine, products and by-products thereof</t>
  </si>
  <si>
    <t>G/SPS/N/TPKM/519</t>
  </si>
  <si>
    <t>Dairy products for food purpose under HS Codes 0401, 0402, 0403, 0404, 0405 and 0406.</t>
  </si>
  <si>
    <t>G/SPS/N/USA/3112/Add.1</t>
  </si>
  <si>
    <t>Unshu oranges</t>
  </si>
  <si>
    <t>G/SPS/N/CHL/621</t>
  </si>
  <si>
    <t>Dried fruit (raisins) of Vitis vinifera</t>
  </si>
  <si>
    <t>G/SPS/N/KGZ/10</t>
  </si>
  <si>
    <t>Kyrgyz Republic</t>
  </si>
  <si>
    <t>Goods (products) subject to veterinary control and containing components of animal origin under the following HS codes of the Common Commodity Nomenclature of Foreign Economic Activity of the Customs Union. HS Code(s): 040900, 130190, 1502, 150300, 1504, 150500, 151800, 190220, 190420, 20, 2102, 2104, 2309, 2936, 30, 3002, 310100, 320300, 3302, 350400, 3507, 3808, 3824</t>
  </si>
  <si>
    <t xml:space="preserve">Animal diseases; Animal health; Veterinary drugs; </t>
  </si>
  <si>
    <t>G/SPS/N/PHL/425/Add.1</t>
  </si>
  <si>
    <t>Domestic and wild pigs and their products including pork meat and semen.</t>
  </si>
  <si>
    <t xml:space="preserve">Animal diseases; Animal health; Food safety; Human health; Pest or Disease free Regions / Regionalization; Withdrawal of the measure; </t>
  </si>
  <si>
    <t>Bulgaria; Czech Republic; Moldova, Republic of; South Africa; Zambia</t>
  </si>
  <si>
    <t>G/SPS/N/RUS/177</t>
  </si>
  <si>
    <d:r xmlns:d="http://schemas.openxmlformats.org/spreadsheetml/2006/main">
      <d:rPr>
        <d:sz val="11"/>
        <d:rFont val="Calibri"/>
      </d:rPr>
      <d:t xml:space="preserve">Goods (products) subject to veterinary control under the following HS code of the Common Commodity Nomenclature of Foreign Economic Activity of the Customs Union: 0106.</d:t>
    </d:r>
    <d:r xmlns:d="http://schemas.openxmlformats.org/spreadsheetml/2006/main">
      <d:rPr>
        <d:sz val="11"/>
        <d:color rgb="FF000000"/>
        <d:rFont val="Calibri"/>
      </d:rPr>
      <d:t xml:space="preserve"/>
    </d:r>
  </si>
  <si>
    <t>G/SPS/N/RUS/178</t>
  </si>
  <si>
    <t>Exotic and decorative animals, including insects, arthropods, amphibians, reptiles and other, live fish and hydrobionts.</t>
  </si>
  <si>
    <t xml:space="preserve">Animal diseases; Animal health; Human health; </t>
  </si>
  <si>
    <t>G/SPS/N/TZA/32</t>
  </si>
  <si>
    <t>Food processing</t>
  </si>
  <si>
    <t>G/SPS/N/EU/363</t>
  </si>
  <si>
    <t>Novel food</t>
  </si>
  <si>
    <t xml:space="preserve">Food safety; Human health; Labelling; Seeds; </t>
  </si>
  <si>
    <t>G/SPS/N/SAU/422</t>
  </si>
  <si>
    <t>G/SPS/N/SAU/423</t>
  </si>
  <si>
    <t>Buhakiv, Nemyriv, Vinnitsa, in Ukraine</t>
  </si>
  <si>
    <t>G/SPS/N/CHL/610/Add.1</t>
  </si>
  <si>
    <t>Unknown</t>
  </si>
  <si>
    <t>G/SPS/N/KWT/65</t>
  </si>
  <si>
    <t>G/SPS/N/KWT/66</t>
  </si>
  <si>
    <t>Libya</t>
  </si>
  <si>
    <t>G/SPS/N/KWT/67</t>
  </si>
  <si>
    <t>G/SPS/N/KWT/68</t>
  </si>
  <si>
    <t>G/SPS/N/KWT/69</t>
  </si>
  <si>
    <t>G/SPS/N/KWT/70</t>
  </si>
  <si>
    <t>G/SPS/N/KWT/71</t>
  </si>
  <si>
    <t>G/SPS/N/JPN/720</t>
  </si>
  <si>
    <t>Hungary, and countries, regions or zones* approved as free from HPAI and LPAI by Japan (http://www.maff.go.jp/aqs/english/news/third-free.html)</t>
  </si>
  <si>
    <t>G/SPS/N/JPN/721</t>
  </si>
  <si>
    <t>Ukraine, and countries, regions or zones approved as free from HPAI and LPAI by Japan (https://www.maff.go.jp/aqs/english/news/third-free.html)</t>
  </si>
  <si>
    <t>G/SPS/N/JPN/722</t>
  </si>
  <si>
    <t>Poland, and countries, regions or zones approved as free from HPAI and LPAI by Japan (https://www.maff.go.jp/aqs/english/news/third-free.html)</t>
  </si>
  <si>
    <t>G/SPS/N/JPN/723</t>
  </si>
  <si>
    <t>Hungary, and countries, regions or zones* approved as free from HPAI and LPAI by Japan
* http://www.maff.go.jp/aqs/english/news/third-free.html</t>
  </si>
  <si>
    <t>G/SPS/N/MDA/15</t>
  </si>
  <si>
    <d:r xmlns:d="http://schemas.openxmlformats.org/spreadsheetml/2006/main">
      <d:rPr>
        <d:sz val="11"/>
        <d:rFont val="Calibri"/>
      </d:rPr>
      <d:t xml:space="preserve">Live poultry and birds (HS Code:0105), poultry products including poultry meat (HS Code: 0207)</d:t>
    </d:r>
    <d:r xmlns:d="http://schemas.openxmlformats.org/spreadsheetml/2006/main">
      <d:rPr>
        <d:sz val="11"/>
        <d:color rgb="FF000000"/>
        <d:rFont val="Calibri"/>
      </d:rPr>
      <d:t xml:space="preserve"/>
    </d:r>
  </si>
  <si>
    <t>Restrictions for Regions of specific EU member states, in conformity with OIE Situation Report, immediate notifications and follow up reports on Pathogenic Avian Influenza notified by OIE Member Countries, and in conformity with the Decision (EU) 2020/47 of 20 January 2020 on protective measures in relation to highly pathogenic avian influenza of sub-type H5N8 in certain EU Member States.
Ukraine: Vinnitsa region
</t>
  </si>
  <si>
    <t>G/SPS/N/ARE/197</t>
  </si>
  <si>
    <t>Vinnitsa ,Ukraine</t>
  </si>
  <si>
    <t>G/SPS/N/ARG/235</t>
  </si>
  <si>
    <t>Capsicum annuum and Solanum lycopersicum</t>
  </si>
  <si>
    <t>G/SPS/N/CRI/224</t>
  </si>
  <si>
    <t>HS codes 0602, 0709.60, 1209.91 and 0702.00</t>
  </si>
  <si>
    <t>G/SPS/N/SAU/421</t>
  </si>
  <si>
    <t>Live Equine</t>
  </si>
  <si>
    <t>Kuwait</t>
  </si>
  <si>
    <t>G/SPS/N/CHL/620</t>
  </si>
  <si>
    <t>Bovine meat</t>
  </si>
  <si>
    <t>G/SPS/N/MEX/378</t>
  </si>
  <si>
    <t>Wheat (Triticum aestivum L.) grain originating in and coming from the United Kingdom.</t>
  </si>
  <si>
    <t xml:space="preserve">Pest or Disease free Regions / Regionalization; Pests; Plant health; Seeds; Territory protection; </t>
  </si>
  <si>
    <t>United Kingdom</t>
  </si>
  <si>
    <t>G/SPS/N/TPKM/508/Add.1</t>
  </si>
  <si>
    <t>Fresh cherries</t>
  </si>
  <si>
    <t>Turkey</t>
  </si>
  <si>
    <t>G/SPS/N/ARE/196</t>
  </si>
  <si>
    <t>G/SPS/N/PRY/30</t>
  </si>
  <si>
    <t>HS code 1207.40: Sesamum seeds and other minor crops</t>
  </si>
  <si>
    <t>G/SPS/N/EU/362</t>
  </si>
  <si>
    <d:r xmlns:d="http://schemas.openxmlformats.org/spreadsheetml/2006/main">
      <d:rPr>
        <d:sz val="11"/>
        <d:rFont val="Calibri"/>
      </d:rPr>
      <d:t xml:space="preserve">Terrestrial animals and hatching eggs (according to the definition of the Animal Health Law).</d:t>
    </d:r>
    <d:r xmlns:d="http://schemas.openxmlformats.org/spreadsheetml/2006/main">
      <d:rPr>
        <d:sz val="11"/>
        <d:color rgb="FF000000"/>
        <d:rFont val="Calibri"/>
      </d:rPr>
      <d:t xml:space="preserve"/>
    </d:r>
  </si>
  <si>
    <t>G/SPS/N/ARE/172/Add.1</t>
  </si>
  <si>
    <t>Live poultry (HS Code: 0105), and poultry products including poultry meat (HS Code: 0207), day-old chicks (HS Code: 0105.11), hatching eggs, except heat-treated meat</t>
  </si>
  <si>
    <t xml:space="preserve">Animal diseases; Animal health; Avian Influenza; Food safety; Human health; Pest or Disease free Regions / Regionalization; Withdrawal of the measure; Zoonoses; </t>
  </si>
  <si>
    <t>Voronezhskaya Oblast province in the Russian Federation, in addition to the previous provinces (Kurskaya Oblast, Astrakhanskaya Oblast, Respublika Kalmykiya and Kostromskaya Oblast).</t>
  </si>
  <si>
    <t>G/SPS/N/JPN/713</t>
  </si>
  <si>
    <d:r xmlns:d="http://schemas.openxmlformats.org/spreadsheetml/2006/main">
      <d:rPr>
        <d:sz val="11"/>
        <d:rFont val="Calibri"/>
      </d:rPr>
      <d:t xml:space="preserve">-Meat and edible meat offal (HS codes: 02.01, 02.02, 02.03, 02.04, 02.05, 02.06, 02.07, 02.08 and 02.09) 
-Dairy produce and birds' eggs (HS codes: 04.01, 04.07, 04.08) 
-Animal originated products (HS code: 05.04) 
-Edible vegetables and certain roots and tubers (HS codes: 07.01, 07.02, 07.03, 07.04, 07.05, 07.06, 07.07, 07.08, 07.09, 07.10, 07.13 and 07.14) 
-Edible fruit nuts and peel of citrus fruit (HS codes: 08.01, 08.02, 08.03, 08.04, 08.05, 08.06, 08.07, 08.08, 08.09, 08.10, 08.11 and 08.14) 
-Coffee, tea, mate and spices (HS codes: 09.01, 09.02, 09.03, 09.04, 09.05, 09.06, 09.07, 09.08, 09.09 and 09.10) 
-Cereals (HS codes: 10.01, 10.02, 10.03, 10.04, 10.05, 10.06, 10.07 and 10.08) 
-Oil seeds and oleaginous fruits, miscellaneous grains, seeds and fruit (HS codes: 12.01, 12.02, 12.04, 12.05, 12.06, 12.07, 12.10 and 12.12) 
-Animal fats and oils (HS codes: 15.01, 15.02 and 15.06)
-Cacao (HS code: 18.01)</d:t>
    </d:r>
    <d:r xmlns:d="http://schemas.openxmlformats.org/spreadsheetml/2006/main">
      <d:rPr>
        <d:sz val="11"/>
        <d:color rgb="FF000000"/>
        <d:rFont val="Calibri"/>
      </d:rPr>
      <d:t xml:space="preserve"/>
    </d:r>
  </si>
  <si>
    <t>G/SPS/N/JPN/714</t>
  </si>
  <si>
    <d:r xmlns:d="http://schemas.openxmlformats.org/spreadsheetml/2006/main">
      <d:rPr>
        <d:sz val="11"/>
        <d:rFont val="Calibri"/>
      </d:rPr>
      <d:t xml:space="preserve">-Meat and edible meat offal (HS codes: 02.01, 02.02, 02.03, 02.04, 02.05, 02.06, 02.07, 02.08 and 02.09) 
-Fish and crustaceans, molluscs and other aquatic invertebrates (HS codes: 03.02, 03.03, 03.04, 03.06, 03.07 and 03.08) 
-Dairy produce and birds' eggs (HS codes: 04.01, 04.07 and 04.08) 
-Animal originated products (HS code: 05.04) 
-Edible vegetables and certain roots and tubers (HS codes: 07.01, 07.09 and 07.10) 
-Mate (HS code: 09.03) 
-Cereals (HS code: 10.06) 
-Oil seeds and oleaginous fruits, miscellaneous grains, seeds and fruit (HS codes: 12.01 and 12.12)
-Animal fats and oils (H codesS: 15.01, 15.02 and 15.06)</d:t>
    </d:r>
    <d:r xmlns:d="http://schemas.openxmlformats.org/spreadsheetml/2006/main">
      <d:rPr>
        <d:sz val="11"/>
        <d:color rgb="FF000000"/>
        <d:rFont val="Calibri"/>
      </d:rPr>
      <d:t xml:space="preserve"/>
    </d:r>
  </si>
  <si>
    <t>G/SPS/N/JPN/715</t>
  </si>
  <si>
    <d:r xmlns:d="http://schemas.openxmlformats.org/spreadsheetml/2006/main">
      <d:rPr>
        <d:sz val="11"/>
        <d:rFont val="Calibri"/>
      </d:rPr>
      <d:t xml:space="preserve">-Fish and crustaceans, molluscs and other aquatic invertebrates (HS codes: 03.02, 03.03, 03.04, 03.06, 03.07 and 03.08) 
-Edible fruit (HS code: 08.08) 
-Tea (HS code: 09.02)
-Oil seeds and oleaginous fruits, miscellaneous grains, seeds and fruit (HS code: 12.12)</d:t>
    </d:r>
    <d:r xmlns:d="http://schemas.openxmlformats.org/spreadsheetml/2006/main">
      <d:rPr>
        <d:sz val="11"/>
        <d:color rgb="FF000000"/>
        <d:rFont val="Calibri"/>
      </d:rPr>
      <d:t xml:space="preserve"/>
    </d:r>
  </si>
  <si>
    <t>G/SPS/N/JPN/717</t>
  </si>
  <si>
    <d:r xmlns:d="http://schemas.openxmlformats.org/spreadsheetml/2006/main">
      <d:rPr>
        <d:sz val="11"/>
        <d:rFont val="Calibri"/>
      </d:rPr>
      <d:t xml:space="preserve">-Edible vegetables and certain roots and tubers (HS codes: 07.01, 07.02, 07.03, 07.04, 07.05, 07.06, 07.07, 07.08, 07.09, 07.10, 07.13 and 07.14) 
-Edible fruit, nuts and peel of citrus fruit (HS codes: 08.01, 08.02, 08.03, 08.04, 08.05, 08.06, 08.07, 08.08, 08.09, 08.10, 08.11 and 08.14) 
-Coffee, tea, mate and spices (HS codes: 09.01, 09.02, 09.03, 09.04, 09.05, 09.06, 09.07, 09.08, 09.09 and 09.10) 
-Cereals (HS codes: 10.01, 10.02, 10.03, 10.04, 10.05, 10.06, 10.07 and 10.08) 
-Oil seeds and oleaginous fruits, miscellaneous grains, seeds and fruit (HS codes: 12.01, 12.02, 12.04, 12.05, 12.06, 12.07, 12.10 and 12.12)
-Cacao (HS code: 18.01)</d:t>
    </d:r>
    <d:r xmlns:d="http://schemas.openxmlformats.org/spreadsheetml/2006/main">
      <d:rPr>
        <d:sz val="11"/>
        <d:color rgb="FF000000"/>
        <d:rFont val="Calibri"/>
      </d:rPr>
      <d:t xml:space="preserve"/>
    </d:r>
  </si>
  <si>
    <t>G/SPS/N/JPN/718</t>
  </si>
  <si>
    <d:r xmlns:d="http://schemas.openxmlformats.org/spreadsheetml/2006/main">
      <d:rPr>
        <d:sz val="11"/>
        <d:rFont val="Calibri"/>
      </d:rPr>
      <d:t xml:space="preserve">-Meat and edible meat offal (HS codes: 02.01, 02.02, 02.03, 02.04, 02.05, 02.06, 02.07, 02.08 and 02.09) 
-Dairy produce and birds' eggs (HS codes: 04.01, 04.07 and 04.08) 
-Animal originated products (HS code: 05.04) 
-Edible vegetables and certain roots and tubers (HS codes: 07.01, 07.02, 07.03, 07.04, 07.05, 07.06, 07.07, 07.08, 07.09, 07.10 and 07.13) 
-Edible fruit and nuts, peel of citrus fruit (HS codes: 08.01, 08.02, 08.03, 08.04, 08.05, 08.06, 08.07, 08.08, 08.09, 08.10, 08.11 and 08.14) 
-Coffee, tea, mate and spices (HS codes: 09.01, 09.02, 09.03, 09.04, 09.05, 09.06, 09.07, 09.08, 09.09 and 09.10) 
-Cereals (HS codes: 10.01, 10.03, 10.05 and 10.06) 
-Oil seeds and oleaginous fruits, miscellaneous grains, seeds and fruit (HS codes: 12.01, 12.02, 12.04, 12.05, 12.06, 12.07 and 12.12)
-Animal fats and oils (HS codes: 15.01, 15.02 and 15.06)</d:t>
    </d:r>
    <d:r xmlns:d="http://schemas.openxmlformats.org/spreadsheetml/2006/main">
      <d:rPr>
        <d:sz val="11"/>
        <d:color rgb="FF000000"/>
        <d:rFont val="Calibri"/>
      </d:rPr>
      <d:t xml:space="preserve"/>
    </d:r>
  </si>
  <si>
    <t>G/SPS/N/JPN/719</t>
  </si>
  <si>
    <d:r xmlns:d="http://schemas.openxmlformats.org/spreadsheetml/2006/main">
      <d:rPr>
        <d:sz val="11"/>
        <d:rFont val="Calibri"/>
      </d:rPr>
      <d:t xml:space="preserve">-Edible vegetables and certain roots and tubers (HS: 07.01, 07.02, 07.03, 07.04, 07.05, 07.07, 07.09 and 07.10) 
-Edible fruit and peel of citrus fruit (HS: 08.04, 08.05, 08.06, 08.07, 08.10, 08.11 and 08.14) 
-Spices (HS: 09.04, 09.05, 09.06, 09.07, 09.08, 09.09 and 09.10)
-Oil seeds and oleaginous fruits, miscellaneous grains, seeds and fruit (HS: 12.01 and 12.07)</d:t>
    </d:r>
    <d:r xmlns:d="http://schemas.openxmlformats.org/spreadsheetml/2006/main">
      <d:rPr>
        <d:sz val="11"/>
        <d:color rgb="FF000000"/>
        <d:rFont val="Calibri"/>
      </d:rPr>
      <d:t xml:space="preserve"/>
    </d:r>
  </si>
  <si>
    <t>G/SPS/N/CHL/619</t>
  </si>
  <si>
    <t>Equine animals</t>
  </si>
  <si>
    <t>G/SPS/N/CRI/211/Add.2</t>
  </si>
  <si>
    <t>G/SPS/N/ARE/194</t>
  </si>
  <si>
    <t>G/SPS/N/ARE/195</t>
  </si>
  <si>
    <t>Live poultry (HS Code: 0105), and poultry products including poultry meat (HS Code: 0207), day-old chicks (HS Code: 0105.11), hatching eggs, except heat‑treated meat.</t>
  </si>
  <si>
    <t>G/SPS/N/SAU/420</t>
  </si>
  <si>
    <t xml:space="preserve">Animal diseases; Animal health; Withdrawal of the measure; </t>
  </si>
  <si>
    <t>G/SPS/N/ARE/193</t>
  </si>
  <si>
    <t>Slovak Republic</t>
  </si>
  <si>
    <t>G/SPS/N/BRA/1621</t>
  </si>
  <si>
    <t>HS Code(s): 200811, 070810, 070820, 071320, 071340; ICS Code(s): 13, 65</t>
  </si>
  <si>
    <t>G/SPS/N/BRA/1622</t>
  </si>
  <si>
    <t>HS Code(s): 080810, 1001, 09, 1005; ICS Code(s): 13, 65</t>
  </si>
  <si>
    <t>G/SPS/N/PER/858</t>
  </si>
  <si>
    <t>Plants, plant products and other regulated articles</t>
  </si>
  <si>
    <t>G/SPS/N/PER/859</t>
  </si>
  <si>
    <t>G/SPS/N/PER/860</t>
  </si>
  <si>
    <t>Macadamia plants</t>
  </si>
  <si>
    <t>G/SPS/N/PER/861</t>
  </si>
  <si>
    <t>G/SPS/N/PER/862</t>
  </si>
  <si>
    <t>Specific mandatory sanitary requirements governing the importation of bovine blood powder, coming from Nicaragua, for use in the production of feed or organic fertilizer</t>
  </si>
  <si>
    <t xml:space="preserve">Animal diseases; Animal feed; Animal health; </t>
  </si>
  <si>
    <t>G/SPS/N/PER/863</t>
  </si>
  <si>
    <t>Mandatory animal health requirements for the temporary entry of horses from Ecuador for competitions and sport, exhibitions and fairs</t>
  </si>
  <si>
    <t>G/SPS/N/PER/864</t>
  </si>
  <si>
    <t>Mandatory animal health requirements governing the importation of frozen bovine and buffalo semen from Italy</t>
  </si>
  <si>
    <t>Italy</t>
  </si>
  <si>
    <t>G/SPS/N/PER/865</t>
  </si>
  <si>
    <t>Prohibition on the importation of live animals of the Suidae family and products thereof, including those sought to be brought into the country in the luggage of passengers coming from countries infected with African swine fever.</t>
  </si>
  <si>
    <t>G/SPS/N/RUS/176</t>
  </si>
  <si>
    <t>Citrus fruit, fresh (HS Code: 0805)</t>
  </si>
  <si>
    <t xml:space="preserve">Pests; Territory protection; </t>
  </si>
  <si>
    <t>G/SPS/N/BRA/1610</t>
  </si>
  <si>
    <t>HS Code(s): 0806; ICS Code(s): 13, 65</t>
  </si>
  <si>
    <t>G/SPS/N/BRA/1611</t>
  </si>
  <si>
    <t>HS Code(s): 070521, 07052, 070970, 120750, 0703, 070810, 071320, 071340, 0904, 09041, 070930, 0704, 070410, 070420, 07051, 070990, 12099110, 12119029, 0709999000, 07133500, 07133990, 07136000, 07133100, 07102200, 07099990, 07049010, jilo; ICS Code(s): 13, 65</t>
  </si>
  <si>
    <t>G/SPS/N/BRA/1612</t>
  </si>
  <si>
    <t>HS Code(s): 070310, 200811, 071310, 071320, 071340, 070820, 12119029, 07133500, 07133990, 07136000, 07133100, 07102200; ICS Code(s): 13, 65</t>
  </si>
  <si>
    <t>G/SPS/N/BRA/1614</t>
  </si>
  <si>
    <t>HS Code(s): 0809, 070930, 080810, 080820, 09041, 0904, 0702, 07099300, 07096090, 0709991000, 0810909002, 07099990, jilo; ICS Code(s): 13, 65</t>
  </si>
  <si>
    <t>G/SPS/N/BRA/1615</t>
  </si>
  <si>
    <t>HS Code(s): 12119029; ICS Code(s): 13, 65</t>
  </si>
  <si>
    <t>G/SPS/N/BRA/1616</t>
  </si>
  <si>
    <t>HS Code(s): 080810; ICS Code(s): 13, 65</t>
  </si>
  <si>
    <t>G/SPS/N/BRA/1617</t>
  </si>
  <si>
    <t>HS Code(s): 080430, 081020, 071120, 081040, 070310, 0706, 071410, 070610, 0603, 0604, 1211, 080450, 081010, 081090, 08109090, 071430, 17029040000, 07143000, 0714900011, cupuacu, guarana; ICS Code(s): 13, 65</t>
  </si>
  <si>
    <t>G/SPS/N/BRA/1618</t>
  </si>
  <si>
    <t>HS Code(s): 170111, 1005, 1201; ICS Code(s): 13, 65</t>
  </si>
  <si>
    <t>G/SPS/N/BRA/1619</t>
  </si>
  <si>
    <t>HS Code(s): 070521, 07052, 070970, 070410, 070420, 0704, 070810, 071340, 0804, 1801, 080720, 071410, 0706, 091010, 081010, 071120, 080711, 071140, 070930, 09041, 070990, 12099110, 0709999000, 07049010, 07133500, 08105000, 08109060, 0714900011, 081190, 07096090, 0709991000, 07099990, 08119025, 08107000, jilo; ICS Code(s): 13, 65</t>
  </si>
  <si>
    <t>G/SPS/N/BRA/1620</t>
  </si>
  <si>
    <t>G/SPS/N/CRI/222</t>
  </si>
  <si>
    <t>HS code 0602</t>
  </si>
  <si>
    <t>G/SPS/N/CRI/223</t>
  </si>
  <si>
    <t>G/SPS/N/EU/342/Add.1</t>
  </si>
  <si>
    <t>Plants, plant products and other objects (HS Chapters: 06 (live plants), 07 (vegetables), 08 (fruits), 10 (cereals), 12 (seeds), 14 (pollen), 44 (wood), 84 (machinery), 87 (vehicles))</t>
  </si>
  <si>
    <t>G/SPS/N/EU/348/Add.1</t>
  </si>
  <si>
    <t>Cereals (HS Codes: 1001, 1002, 1003, 1004, 1005, 1006, 1007, 1008), foodstuffs of animal origin (HS Codes: 0201, 0202, 0203, 0204, 0205, 0206, 0207, 0208, 0209, 0210) and certain products of plant origin, including fruit and vegetables</t>
  </si>
  <si>
    <t xml:space="preserve">Food safety; Human health; Maximum residue limits (MRLs); Modification of content/scope of regulation; Pesticides; </t>
  </si>
  <si>
    <t>G/SPS/N/PER/855</t>
  </si>
  <si>
    <t>In vitro banana and/or plantain plants</t>
  </si>
  <si>
    <t xml:space="preserve">Pest or Disease free Regions / Regionalization; Pests; Plant health; </t>
  </si>
  <si>
    <t>G/SPS/N/PER/856</t>
  </si>
  <si>
    <t xml:space="preserve">Plant diseases; Plant health; Seeds; </t>
  </si>
  <si>
    <t>G/SPS/N/PER/857</t>
  </si>
  <si>
    <t>G/SPS/N/BRA/1607</t>
  </si>
  <si>
    <t>HS Code(s): 06, 0603, 0604, 38089910; ICS Code(s): 13, 65</t>
  </si>
  <si>
    <t xml:space="preserve">Maximum residue limits (MRLs); Pesticides; Plant diseases; Plant health; </t>
  </si>
  <si>
    <t>G/SPS/N/KOR/660/Add.1</t>
  </si>
  <si>
    <t>All live aquatic animals (fish and crustaceans) and chilled or frozen shrimps</t>
  </si>
  <si>
    <t>G/SPS/N/UGA/116</t>
  </si>
  <si>
    <t>Fortified composite flour</t>
  </si>
  <si>
    <t>G/SPS/N/UGA/117</t>
  </si>
  <si>
    <t>Infant formula</t>
  </si>
  <si>
    <t>G/SPS/N/ARE/188#G/SPS/N/BHR/209#G/SPS/N/KWT/60#G/SPS/N/OMN/106#G/SPS/N/QAT/110#G/SPS/N/SAU/414#G/SPS/N/YEM/51</t>
  </si>
  <si>
    <t>Meat, meat products and other animal produce (ICS Code: 67.120)</t>
  </si>
  <si>
    <t>Bahrain, Kingdom of</t>
  </si>
  <si>
    <t>Oman</t>
  </si>
  <si>
    <t>Qatar</t>
  </si>
  <si>
    <t>Yemen</t>
  </si>
  <si>
    <t>G/SPS/N/ARE/30/Add.1</t>
  </si>
  <si>
    <t>Models of veterinary health certificates for exportation of live animals and animal products</t>
  </si>
  <si>
    <t xml:space="preserve">Animal health; Certification, control and inspection; Modification of content/scope of regulation; </t>
  </si>
  <si>
    <t>All trading partners except EU countries</t>
  </si>
  <si>
    <t>G/SPS/N/BRA/1506/Add.1</t>
  </si>
  <si>
    <t>HS Code(s): 03; ICS Code(s): 13, 65</t>
  </si>
  <si>
    <t>G/SPS/N/CHL/616</t>
  </si>
  <si>
    <t>Fresh tomatoes (Solanum lycopersicum)</t>
  </si>
  <si>
    <t>G/SPS/N/CHL/618</t>
  </si>
  <si>
    <t>Fresh kiwifruit (Actinidia chinensis, A. deliciosa, A. arguta and hybrids thereof)</t>
  </si>
  <si>
    <t>G/SPS/N/LKA/44</t>
  </si>
  <si>
    <t>Sri Lanka</t>
  </si>
  <si>
    <t xml:space="preserve">Food safety; Heavy metals; Human health; </t>
  </si>
  <si>
    <t>G/SPS/N/RUS/175</t>
  </si>
  <si>
    <t>Goods (products) subject to veterinary control and containing components of animal origin under the following HS codes of the Common Commodity Nomenclature of Foreign Economic Activity of the Customs Union. 
HS Code(s): 040900, 130190, 1502, 150300, 1504, 150500, 151800, 190220, 190420, 20, 2102, 2104, 2309, 2936, 30, 3002, 310100, 320300, 3302, 350400, 3507, 3808, 3824</t>
  </si>
  <si>
    <t>G/SPS/N/SAU/406/Add.1</t>
  </si>
  <si>
    <t>Processes in the food industry (ICS Code: 67.020)</t>
  </si>
  <si>
    <t>G/SPS/N/TZA/30</t>
  </si>
  <si>
    <t>Fruits, vegetables</t>
  </si>
  <si>
    <t>G/SPS/N/TZA/31</t>
  </si>
  <si>
    <t>Flour</t>
  </si>
  <si>
    <t>G/SPS/N/UGA/114</t>
  </si>
  <si>
    <t>Barley grains</t>
  </si>
  <si>
    <t>G/SPS/N/ARE/187</t>
  </si>
  <si>
    <t xml:space="preserve">Animal health; Avian Influenza; Food safety; Human health; Pest or Disease free Regions / Regionalization; Zoonoses; </t>
  </si>
  <si>
    <t>G/SPS/N/EGY/96</t>
  </si>
  <si>
    <t>Poultry and Eggs</t>
  </si>
  <si>
    <t>G/SPS/N/EGY/98</t>
  </si>
  <si>
    <t>G/SPS/N/NZL/615</t>
  </si>
  <si>
    <t>Fresh orange</t>
  </si>
  <si>
    <t>G/SPS/N/SAU/383/Add.1</t>
  </si>
  <si>
    <t>Live birds, hatching eggs and one-day old chicks</t>
  </si>
  <si>
    <t xml:space="preserve">Animal diseases; Animal health; Avian Influenza; Withdrawal of the measure; Zoonoses; </t>
  </si>
  <si>
    <t>G/SPS/N/THA/286</t>
  </si>
  <si>
    <d:r xmlns:d="http://schemas.openxmlformats.org/spreadsheetml/2006/main">
      <d:rPr>
        <d:sz val="11"/>
        <d:rFont val="Calibri"/>
      </d:rPr>
      <d:t xml:space="preserve">Capsicum (</d:t>
    </d:r>
    <d:r xmlns:d="http://schemas.openxmlformats.org/spreadsheetml/2006/main">
      <d:rPr>
        <d:i/>
        <d:sz val="11"/>
        <d:color rgb="FF000000"/>
        <d:rFont val="Calibri"/>
      </d:rPr>
      <d:t xml:space="preserve">C. annuum</d:t>
    </d:r>
    <d:r xmlns:d="http://schemas.openxmlformats.org/spreadsheetml/2006/main">
      <d:rPr>
        <d:sz val="11"/>
        <d:color rgb="FF000000"/>
        <d:rFont val="Calibri"/>
      </d:rPr>
      <d:t xml:space="preserve">, </d:t>
    </d:r>
    <d:r xmlns:d="http://schemas.openxmlformats.org/spreadsheetml/2006/main">
      <d:rPr>
        <d:i/>
        <d:sz val="11"/>
        <d:color rgb="FF000000"/>
        <d:rFont val="Calibri"/>
      </d:rPr>
      <d:t xml:space="preserve">C. baccatum</d:t>
    </d:r>
    <d:r xmlns:d="http://schemas.openxmlformats.org/spreadsheetml/2006/main">
      <d:rPr>
        <d:sz val="11"/>
        <d:color rgb="FF000000"/>
        <d:rFont val="Calibri"/>
      </d:rPr>
      <d:t xml:space="preserve">, </d:t>
    </d:r>
    <d:r xmlns:d="http://schemas.openxmlformats.org/spreadsheetml/2006/main">
      <d:rPr>
        <d:i/>
        <d:sz val="11"/>
        <d:color rgb="FF000000"/>
        <d:rFont val="Calibri"/>
      </d:rPr>
      <d:t xml:space="preserve">C. chinense</d:t>
    </d:r>
    <d:r xmlns:d="http://schemas.openxmlformats.org/spreadsheetml/2006/main">
      <d:rPr>
        <d:sz val="11"/>
        <d:color rgb="FF000000"/>
        <d:rFont val="Calibri"/>
      </d:rPr>
      <d:t xml:space="preserve">, </d:t>
    </d:r>
    <d:r xmlns:d="http://schemas.openxmlformats.org/spreadsheetml/2006/main">
      <d:rPr>
        <d:i/>
        <d:sz val="11"/>
        <d:color rgb="FF000000"/>
        <d:rFont val="Calibri"/>
      </d:rPr>
      <d:t xml:space="preserve">C. frutescens</d:t>
    </d:r>
    <d:r xmlns:d="http://schemas.openxmlformats.org/spreadsheetml/2006/main">
      <d:rPr>
        <d:sz val="11"/>
        <d:color rgb="FF000000"/>
        <d:rFont val="Calibri"/>
      </d:rPr>
      <d:t xml:space="preserve">, </d:t>
    </d:r>
    <d:r xmlns:d="http://schemas.openxmlformats.org/spreadsheetml/2006/main">
      <d:rPr>
        <d:i/>
        <d:sz val="11"/>
        <d:color rgb="FF000000"/>
        <d:rFont val="Calibri"/>
      </d:rPr>
      <d:t xml:space="preserve">C. pubescens</d:t>
    </d:r>
    <d:r xmlns:d="http://schemas.openxmlformats.org/spreadsheetml/2006/main">
      <d:rPr>
        <d:sz val="11"/>
        <d:color rgb="FF000000"/>
        <d:rFont val="Calibri"/>
      </d:rPr>
      <d:t xml:space="preserve">) seeds for sowing ) (ICS Code: 65.020.20)</d:t>
    </d:r>
  </si>
  <si>
    <t>G/SPS/N/THA/287</t>
  </si>
  <si>
    <d:r xmlns:d="http://schemas.openxmlformats.org/spreadsheetml/2006/main">
      <d:rPr>
        <d:sz val="11"/>
        <d:rFont val="Calibri"/>
      </d:rPr>
      <d:t xml:space="preserve">Eggplant (</d:t>
    </d:r>
    <d:r xmlns:d="http://schemas.openxmlformats.org/spreadsheetml/2006/main">
      <d:rPr>
        <d:i/>
        <d:sz val="11"/>
        <d:color rgb="FF000000"/>
        <d:rFont val="Calibri"/>
      </d:rPr>
      <d:t xml:space="preserve">Solanum melongena</d:t>
    </d:r>
    <d:r xmlns:d="http://schemas.openxmlformats.org/spreadsheetml/2006/main">
      <d:rPr>
        <d:sz val="11"/>
        <d:color rgb="FF000000"/>
        <d:rFont val="Calibri"/>
      </d:rPr>
      <d:t xml:space="preserve">) seeds for sowing sowing (ICS Code: 65.020.20)</d:t>
    </d:r>
  </si>
  <si>
    <t>G/SPS/N/THA/288</t>
  </si>
  <si>
    <d:r xmlns:d="http://schemas.openxmlformats.org/spreadsheetml/2006/main">
      <d:rPr>
        <d:sz val="11"/>
        <d:rFont val="Calibri"/>
      </d:rPr>
      <d:t xml:space="preserve">Tomato (</d:t>
    </d:r>
    <d:r xmlns:d="http://schemas.openxmlformats.org/spreadsheetml/2006/main">
      <d:rPr>
        <d:i/>
        <d:sz val="11"/>
        <d:color rgb="FF000000"/>
        <d:rFont val="Calibri"/>
      </d:rPr>
      <d:t xml:space="preserve">Solanum lycopersicum</d:t>
    </d:r>
    <d:r xmlns:d="http://schemas.openxmlformats.org/spreadsheetml/2006/main">
      <d:rPr>
        <d:sz val="11"/>
        <d:color rgb="FF000000"/>
        <d:rFont val="Calibri"/>
      </d:rPr>
      <d:t xml:space="preserve">) seeds for sowing (ICS Code: 65.020.20).</d:t>
    </d:r>
  </si>
  <si>
    <t>G/SPS/N/BRA/1184/Add.2/Corr.1</t>
  </si>
  <si>
    <t>HS Codes: 02, 04, 03; ICS Codes: 65, 67</t>
  </si>
  <si>
    <t xml:space="preserve">Food safety; Human health; Modification of content/scope of regulation; </t>
  </si>
  <si>
    <t>G/SPS/N/BRA/1602</t>
  </si>
  <si>
    <t>G/SPS/N/BRA/1603</t>
  </si>
  <si>
    <t>HS Code(s): 1007, 100820; ICS Code(s): 13, 65</t>
  </si>
  <si>
    <t>G/SPS/N/BRA/1604</t>
  </si>
  <si>
    <t>HS Code(s): 52, 1001; ICS Code(s): 13, 65</t>
  </si>
  <si>
    <t>G/SPS/N/BRA/1605</t>
  </si>
  <si>
    <t>G/SPS/N/BRA/1606</t>
  </si>
  <si>
    <t>HS Code(s): 52, 071220; ICS Code(s): 13, 65</t>
  </si>
  <si>
    <t>G/SPS/N/CAN/1289</t>
  </si>
  <si>
    <t>G/SPS/N/NZL/599/Add.1</t>
  </si>
  <si>
    <t>G/SPS/N/BRA/1601</t>
  </si>
  <si>
    <t>Eucalyptus spp. (eucalyptus)</t>
  </si>
  <si>
    <t>Argentina, Paraguay and Uruguay</t>
  </si>
  <si>
    <t>G/SPS/N/MEX/375</t>
  </si>
  <si>
    <t>G/SPS/N/MEX/376</t>
  </si>
  <si>
    <t>Cotton (Gossypium hirsutum L.) seeds originating in and coming from Greece.</t>
  </si>
  <si>
    <t>Greece</t>
  </si>
  <si>
    <t>G/SPS/N/MEX/377</t>
  </si>
  <si>
    <t>Radish (Raphanus sativus) seeds originating in and coming from Australia.</t>
  </si>
  <si>
    <t>G/SPS/N/THA/282</t>
  </si>
  <si>
    <t>Live domestic pigs and their carcasses (HS Code(s): 0103, 0203, 0502.10.00); Wild pigs and their carcasses.</t>
  </si>
  <si>
    <t>Lao People's Democratic Republic</t>
  </si>
  <si>
    <t>G/SPS/N/THA/283</t>
  </si>
  <si>
    <t>Cambodia</t>
  </si>
  <si>
    <t>G/SPS/N/THA/284</t>
  </si>
  <si>
    <t>Live poultry and poultry carcasses (HS Code(s): 0105, 0207,0407,0408,0505).</t>
  </si>
  <si>
    <t>G/SPS/N/THA/285</t>
  </si>
  <si>
    <t>G/SPS/N/BRA/1184/Add.2</t>
  </si>
  <si>
    <t>G/SPS/N/BRA/1574/Add.1</t>
  </si>
  <si>
    <t>G/SPS/N/BRA/1575/Add.1</t>
  </si>
  <si>
    <t>G/SPS/N/BRA/1576/Add.1</t>
  </si>
  <si>
    <t>G/SPS/N/BRA/1577/Add.1</t>
  </si>
  <si>
    <t>G/SPS/N/BRA/1593</t>
  </si>
  <si>
    <t>HS Code(s): 071320, 070810, 071340, 07133100, 07136000, 07133990, 07133500, 07102200; ICS Code(s): 13, 65</t>
  </si>
  <si>
    <t>G/SPS/N/BRA/1594</t>
  </si>
  <si>
    <t>HS Code(s): 1006, 200811, 070810, 07133500; ICS Code(s): 13, 65</t>
  </si>
  <si>
    <t>G/SPS/N/BRA/1595</t>
  </si>
  <si>
    <t>G/SPS/N/BRA/1597</t>
  </si>
  <si>
    <t>G/SPS/N/BRA/1598</t>
  </si>
  <si>
    <t>G/SPS/N/BRA/1599</t>
  </si>
  <si>
    <t>HS Code(s): 120740, 18, 200820, 081020, 1004, 08012, 100200, 1003, 120710, 1206, 071320, 071340, 1204, 100820, 0809, 1007, 071120, 080920, 081090, 08107000, 08026000, 08109090, 081049, 0810909002, 081190, 0810909050, 08109010, 071430, 08109060, triticale, guarana, jilo, cupuacu, acai, kiwi, canola; ICS Code(s): 13, 65</t>
  </si>
  <si>
    <t>G/SPS/N/BRA/1600</t>
  </si>
  <si>
    <t>G/SPS/N/TZA/25</t>
  </si>
  <si>
    <t>Spices</t>
  </si>
  <si>
    <t>G/SPS/N/TZA/28</t>
  </si>
  <si>
    <t>G/SPS/N/ARG/233</t>
  </si>
  <si>
    <t>Mung bean (Vigna radiata and Vigna mungo) and broad bean (Vicia faba) seed.</t>
  </si>
  <si>
    <t>G/SPS/N/AUS/470/Add.1</t>
  </si>
  <si>
    <d:r xmlns:d="http://schemas.openxmlformats.org/spreadsheetml/2006/main">
      <d:rPr>
        <d:sz val="11"/>
        <d:rFont val="Calibri"/>
      </d:rPr>
      <d:t xml:space="preserve">Fresh avocado fruit (</d:t>
    </d:r>
    <d:r xmlns:d="http://schemas.openxmlformats.org/spreadsheetml/2006/main">
      <d:rPr>
        <d:i/>
        <d:sz val="11"/>
        <d:color rgb="FF000000"/>
        <d:rFont val="Calibri"/>
      </d:rPr>
      <d:t xml:space="preserve">Persea americana</d:t>
    </d:r>
    <d:r xmlns:d="http://schemas.openxmlformats.org/spreadsheetml/2006/main">
      <d:rPr>
        <d:sz val="11"/>
        <d:color rgb="FF000000"/>
        <d:rFont val="Calibri"/>
      </d:rPr>
      <d:t xml:space="preserve">)</d:t>
    </d:r>
  </si>
  <si>
    <t xml:space="preserve">Pests; Plant diseases; Plant health; </t>
  </si>
  <si>
    <t>G/SPS/N/BRA/1591</t>
  </si>
  <si>
    <t>G/SPS/N/SLV/133</t>
  </si>
  <si>
    <t>El Salvador</t>
  </si>
  <si>
    <t>International Classification for Standards (ICS) code 67.140.20</t>
  </si>
  <si>
    <t>G/SPS/N/CAN/1288</t>
  </si>
  <si>
    <t>G/SPS/N/JPN/631/Add.1</t>
  </si>
  <si>
    <t>- Meat and edible meat offal (HS Codes: 02.01, 02.02, 02.03, 02.04, 02.05, 02.06, 02.07, 02.08 and 02.09)
- Fish and crustaceans, molluscs and other aquatic invertebrates (HS Codes: 03.02, 03.03, 03.04, 03.06 and 03.07)
- Dairy produce and birds' eggs (HS Codes: 04.01, 04.07 and 04.08)
- Animal originated products (HS Code: 05.04)
- Edible vegetables and certain roots and tubers (HS Codes: 07.01, 07.02, 07.03, 07.04, 07.05, 07.06, 07.07, 07.08, 07.09, 07.10, 07.13 and 07.14)
- Edible fruit and nuts, peel of citrus fruit or melons (HS Codes: 08.02, 08.04, 08.05, 08.06, 08.07, 08.08, 08.09, 08.10 and 08.14)
- Tea, mate and spices (HS Codes: 09.02, 09.03, 09.04, 09.05, 09.06, 09.07, 09.08, 09.09 and 09.10)
- Cereals (HS Codes: 10.01, 10.02, 10.03, 10.04, 10.05, 10.06, 10.07 and 10.08)
- Oil seeds and oleaginous fruits, miscellaneous grains, seeds and fruit (HS Codes: 12.01, 12.02, 12.05 and 12.12)
- Animal fats and oils (HS Codes: 15.01, 15.02 and 15.06)</t>
  </si>
  <si>
    <t>G/SPS/N/JPN/632/Add.1</t>
  </si>
  <si>
    <t>-Meat and edible meat offal (HS Codes: 02.01, 02.02, 02.03, 02.04, 02.05, 02.06 and 02.08)
-Dairy produce (HS Code: 04.01)
-Animal originated products (HS Code: 05.04)
-Edible vegetables and certain roots and tubers (HS Codes: 07.01, 07.02, 07.07, 07.08, 07.09, 07.10 and 07.13)
- Edible fruit and nuts, peel of citrus fruit or melons (HS Codes: 08.01, 08.02, 08.04, 08.05, 08.06, 08.07, 08.08, 08.09, 08.10, 08.11 and 08.14)
- Coffee, tea, mate and spices (HS Codes: 09.01, 09.02, 09.03, 09.04, 09.05, 09.06, 09.07, 09.08, 09.09 and 09.10)
- Cereals (HS Code: 10.05)
- Oil seeds and oleaginous fruits, miscellaneous grains, seeds and fruit (HS Codes: 12.01, 12.07, 12.10 and 12.12)
- Animal fats and oils (HS Codes: 15.01, 15.02 and 15.06)</t>
  </si>
  <si>
    <t>G/SPS/N/JPN/633/Add.1</t>
  </si>
  <si>
    <t>- Meat and edible meat offal (HS Codes: 02.01, 02.02, 02.03, 02.04, 02.05, 02.06, 02.07, 02.08 and 02.09)
- Dairy produce and birds' eggs (HS Codes: 04.01, 04.07 and 04.08)
- Animal originated products (HS Code: 05.04)
- Edible vegetables and certain roots and tubers (HS Codes: 07.02, 07.04, 07.05, 07.06, 07.07, 07.09 and 07.10)
- Edible fruit and peel of melons (HS Codes: 08.03, 08.06, 08.07, 08.08, 08.09, 08.10 and 08.11)
- Cereals (HS Codes: 10.01, 10.02, 10.03, 10.04, 10.07 and 10.08)
- Oil seeds and oleaginous fruits, miscellaneous grains, seeds and fruit (HS Codes: 12.02 and 12.05)
- Animal fats and oils (HS Codes: 15.01, 15.02 and 15.06)</t>
  </si>
  <si>
    <t>G/SPS/N/JPN/634/Add.1</t>
  </si>
  <si>
    <t>- Edible vegetables and certain roots and tubers (HS Codes: 07.02, 07.04, 07.05, 07.07, 07.08, 07.09, 07.10 and 07.13)
- Edible fruit and peel of melons (HS Codes: 08.06, 08.07, 08.08, 08.09, 08.10 and 08.11)
- Tea and mate (HS Codes: 09.02 and 09.03)
- Oil seeds and oleaginous fruits, miscellaneous grains, seeds and fruit (HS Codes: 12.01 and 12.05)</t>
  </si>
  <si>
    <t>G/SPS/N/JPN/635/Add.1</t>
  </si>
  <si>
    <t>- Meat and edible meat offal (HS Codes: 02.01, 02.02, 02.03, 02.04, 02.05, 02.06, 02.07, 02.08 and 02.09)
- Fish (HS Codes: 03.02, 03.03 and 03.04)
- Dairy produce (HS Code: 04.01)
- Animal originated products (HS Code: 05.04)
- Animal fats and oils (HS Codes: 15.01, 15.02 and 15.06)</t>
  </si>
  <si>
    <t xml:space="preserve">Food safety; Human health; Maximum residue limits (MRLs); Veterinary drugs; </t>
  </si>
  <si>
    <t>G/SPS/N/JPN/636/Add.1</t>
  </si>
  <si>
    <t>- Meat and edible meat offal (HS Codes: 02.01, 02.02, 02.03, 02.06, 02.07 and 02.09)
- Dairy produce and birds' eggs (HS Codes: 04.01, 04.07 and 04.08)
- Animal originated products (HS Code: 05.04)
- Animal fats and oils (HS Codes: 15.01 and 15.02)</t>
  </si>
  <si>
    <t>G/SPS/N/JPN/637/Add.1</t>
  </si>
  <si>
    <t>- Meat and edible meat offal (HS Codes: 02.03, 02.06, 02.07 and 02.09)
- Fish (HS Codes: 03.02, 03.03 and 03.04)
- Dairy produce and birds' eggs (HS Codes: 04.07 and 04.08)
- Animal originated products (HS Code: 05.04)
- Animal fats and oils (HS Code: 15.01)</t>
  </si>
  <si>
    <t xml:space="preserve">Animal feed; Feed additives; Food safety; Human health; Maximum residue limits (MRLs); </t>
  </si>
  <si>
    <t>G/SPS/N/JPN/642/Add.1</t>
  </si>
  <si>
    <t>- Meat and edible meat offal (HS Codes: 02.01, 02.02, 02.04, 02.05, 02.06, 02.07, 02.08 and 02.09) 
- Dairy produce and birds' eggs (HS Codes: 04.01, 04.07 and 04.08)
- Animal originated products (HS Code: 05.04)
- Edible vegetables and certain roots and tubers (HS Codes: 07.01, 07.02, 07.03, 07.04, 07.05, 07.06, 07.07, 07.08, 07.09, 07.10, 07.13 and 07.14)
- Edible fruits and nuts, peel of citrus (HS Codes: 08.01, 08.02, 08.05, 08.06, 08.07, 08.08, 08.09, 08.10, 08.11 and 08.14)
- Coffee, tea and spices (HS Codes: 09.01, 09.02, 09.04, 09.05, 09.06, 09.07, 09.08, 09.09 and 09.10)
- Cereals (HS Codes: 10.05 and 10.06)
- Oleaginous fruits, miscellaneous grains, seeds and fruits (HS Codes: 12.01, 12.05, 12.06, 12.07 and 12.12)
- Animal fats and oils (HS Codes: 15.01, 15.02 and 15.06)</t>
  </si>
  <si>
    <t>G/SPS/N/JPN/643/Add.1</t>
  </si>
  <si>
    <t>- Fish and crustaceans, molluscs and other aquatic invertebrates (HS Codes: 03.02, 03.03, 03.04, 03.06, 03.07 and 03.08)
- Cereals (HS Code: 10.06)</t>
  </si>
  <si>
    <t>G/SPS/N/JPN/644/Add.1</t>
  </si>
  <si>
    <t>- Fish and crustaceans, molluscs and other aquatic invertebrates (HS Codes: 03.02, 03.03, 03.04, 03.06, 03.07 and 03.08)
- Edible vegetables and certain roots and tubers (HS Codes: 07.01, 07.03, 07.08, 07.09, 07.10 and 07.13)
- Edible fruits and peel of citrus (HS Codes: 08.05, 08.06, 08.08, 08.09, 08.10 and 08.14)
- Mate and spices (HS Codes: 09.03, 09.04, 09.05, 09.06, 09.07, 09.08, 09.09 and 09.10)
- Cereals (HS Codes: 10.01, 10.02, 10.03, 10.04, 10.06, 10.07 and 10.08)
- Oleaginous fruits, miscellaneous grains, seeds and fruits (HS Codes: 12.01, 12.07 and 12.12)</t>
  </si>
  <si>
    <t>G/SPS/N/JPN/645/Add.1</t>
  </si>
  <si>
    <t>- Meat and edible meat offal (HS Codes: 02.01, 02.02, 02.03, 02.04, 02.05, 02.06, 02.07, 02.08 and 02.09) 
- Dairy produce and birds' eggs (HS Codes: 04.01, 04.07 and 04.08)Animal originated products (HS Code: 05.04)
- Edible vegetables and certain roots and tubers (HS Codes: 07.02, 07.03, 07.04, 07.05, 07.06, 07.07, 07.08, 07.09, 07.10, 07.13 and 07.14)
- Edible fruits and nuts, peel of citrus (HS Codes: 08.01, 08.02, 08.04, 08.05, 08.06, 08.07, 08.08, 08.09, 08.10, 08.11 and 08.14)
- Tea, mate and spices (HS Codes: 09.02, 09.03, 09.04, 09.05, 09.06, 09.07, 09.08, 09.09 and 09.10)
- Cereals (HS Codes: 10.05 and 10.06)
- Oleaginous fruits, miscellaneous grains, seeds and fruits (HS Codes: 12.01, 12.02, 12.07 and 12.12)
- Animal fats and oils (HS Codes: 15.01, 15.02 and 15.06)</t>
  </si>
  <si>
    <t>G/SPS/N/JPN/646/Add.1</t>
  </si>
  <si>
    <t>- Meat and edible meat offal (HS Codes: 02.01, 02.02, 02.03, 02.04, 02.05, 02.06, 02.07, 02.08 and 02.09) 
- Dairy produce and birds' eggs (HS Codes: 04.01, 04.07 and 04.08)
- Animal originated products (HS Code: 05.04)
- Edible vegetables and certain roots and tubers (HS Codes: 07.03, 07.04, 07.05, 07.06, 07.09, 07.10, 07.13 and 07.14)
- Edible fruit and peel of citrus fruit (HS Codes: 08.05, 08.08, 08.09 and 08.14)
- Mate and spices (HS Codes: 09.03, 09.04, 09.05, 09.06, 09.07, 09.08, 09.09 and 09.10)
- Cereals (HS Codes: 10.01, 10.02, 10.03, 10.04, 10.05, 10.07 and 10.08)
- Oil seeds and oleaginous fruits, miscellaneous grains, seeds and fruit (HS Codes: 12.01, 12.04, 12.05 and 12.07)
- Animal fats and oils (HS Codes: 15.01, 15.02 and 15.06)</t>
  </si>
  <si>
    <t>G/SPS/N/JPN/647/Add.1</t>
  </si>
  <si>
    <t>G/SPS/N/JPN/648/Add.1</t>
  </si>
  <si>
    <t>Meat and edible meat offal (HS Codes: 02.01, 02.02, 02.03, 02.04, 02.05, 02.06, 02.07, 02.08 and 02.09)
Dairy produce and birds' eggs (HS Codes: 04.01, 04.07 and 04.08)
Animal originated products (HS Code: 05.04)
Edible vegetables and certain roots and tubers (HS Codes: 07.01, 07.02, 07.03, 07.04, 07.05, 07.06, 07.07, 07.08, 07.09, 07.10, 07.13 and 07.14)
Edible fruits and nuts, peel of citrus (HS Codes: 08.01, 08.02, 08.03, 08.04, 08.05, 08.06, 08.07, 08.08, 08.09, 08.10, 08.11 and 08.14)
Tea, mate and spices (HS Codes: 09.02, 09.03, 09.04, 09.05, 09.06, 09.07, 09.08, 09.09 and 09.10)
Cereals (HS Code: 10.06)
Oleaginous fruits, miscellaneous grains, seeds and fruits (HS Codes: 12.01 and 12.12)
Animal fats and oils (HS Codes: 15.01, 15.02 and 15.06)</t>
  </si>
  <si>
    <t>G/SPS/N/JPN/649/Add.1</t>
  </si>
  <si>
    <t>- Meat and edible meat offal (HS Codes: 02.01, 02.02, 02.03, 02.04, 02.05, 02.06, 02.08 and 02.09) 
- Fish and crustaceans, molluscs and other aquatic invertebrates (HS Codes: 03.02, 03.03, 03.04, 03.06, 03.07 and 03.08)
- Dairy produce (HS Code: 04.01)
- Animal originated products (HS Code: 05.04)
- Edible fruits and peel of citrus (HS Codes: 08.05, 08.06, 08.08, 08.09, 08.10 and 08.14)
- Spices (HS Codes: 09.04, 09.05, 09.06, 09.07, 09.08, 09.09 and 09.10)
- Cereals (HS Code: 10.06)
- Animal fats and oils (HS Codes: 15.01, 15.02 and 15.06)</t>
  </si>
  <si>
    <t xml:space="preserve">Food safety; Human health; Maximum residue limits (MRLs); Pesticides; Veterinary drugs; </t>
  </si>
  <si>
    <t>G/SPS/N/JPN/650/Add.1</t>
  </si>
  <si>
    <t>Meat and edible meat offal (HS Codes: 02.07 and 02.09) - Fish (HS Codes: 03.02, 03.03 and 03.04)- Animal fats and oils (HS Code: 15.01)</t>
  </si>
  <si>
    <t>G/SPS/N/JPN/651/Add.1</t>
  </si>
  <si>
    <t>- Meat and edible meat offal (HS Codes: 02.01, 02.02, 02.03, 02.04, 02.05, 02.06, 02.07, 02.08 and 02.09) 
- Dairy produce, birds' eggs and natural honey (HS Codes: 04.01, 04.07, 04.08 and 04.09)
- Animal originated products (HS Code: 05.04)
- Animal fats and oils (HS Codes: 15.01, 15.02 and 15.06)</t>
  </si>
  <si>
    <t xml:space="preserve">Feed additives; Food safety; Human health; Maximum residue limits (MRLs); Veterinary drugs; </t>
  </si>
  <si>
    <t>G/SPS/N/JPN/706</t>
  </si>
  <si>
    <d:r xmlns:d="http://schemas.openxmlformats.org/spreadsheetml/2006/main">
      <d:rPr>
        <d:sz val="11"/>
        <d:rFont val="Calibri"/>
      </d:rPr>
      <d:t xml:space="preserve">- Meat and edible meat offal (HS Codes: 02.01, 02.02, 02.03, 02.04, 02.05, 02.06, 02.07, 02.08 and 02.09) 
- Dairy produce and birds' eggs (HS Codes: 04.01, 04.07 and 04.08) 
- Animal originated products (HS Codes: 05.04)
- Edible vegetables and certain roots and tubers (HS Codes: 07.01, 07.02, 07.03, 07.04, 07.05, 07.06, 07.07, 07.08, 07.09, 07.10, 07.13 and 07.14) 
- Edible fruit and nuts, peel of citrus fruit (HS Codes: 08.01, 08.02, 08.03, 08.04, 08.05, 08.06, 08.07, 08.08, 08.09, 08.10, 08.11 and 08.14) 
- Tea, mate and spices (HS Codes: 09.02, 09.03, 09.04, 09.05, 09.06, 09.07, 09.08, 09.09 and 09.10) 
- Cereals (HS Codes: 10.01, 10.02, 10.03, 10.04, 10.05, 10.07 and 10.08) 
- Oil seeds and oleaginous fruits, miscellaneous grains, seeds and fruit (HS Codes: 12.01, 12.02, 12.04, 12.05, 12.06, 12.07, 12.10 and 12.12) 
- Animal fats and oils (HS Codes: 15.01, 15.02 and 15.06)
- Cacao (HS Code: 18.01)</d:t>
    </d:r>
    <d:r xmlns:d="http://schemas.openxmlformats.org/spreadsheetml/2006/main">
      <d:rPr>
        <d:sz val="11"/>
        <d:color rgb="FF000000"/>
        <d:rFont val="Calibri"/>
      </d:rPr>
      <d:t xml:space="preserve"/>
    </d:r>
  </si>
  <si>
    <t>G/SPS/N/JPN/707</t>
  </si>
  <si>
    <d:r xmlns:d="http://schemas.openxmlformats.org/spreadsheetml/2006/main">
      <d:rPr>
        <d:sz val="11"/>
        <d:rFont val="Calibri"/>
      </d:rPr>
      <d:t xml:space="preserve">- Meat and edible meat offal (HS Codes: 02.01, 02.02, 02.03, 02.04, 02.05, 02.06, 02.08 and 02.09) 
- Fish and crustaceans, molluscs and other aquatic invertebrates (HS Codes: 03.02, 03.03, 03.04, 03.06, 03.07 and 03.08) 
- Dairy produce (HS Code: 04.01) 
- Animal originated products (HS Code: 05.04) 
- Edible vegetables and certain roots and tubers (HS Codes: 07.02, 07.03, 07.04, 07.05, 07.07, 07.08, 07.09 and 07.10) 
- Edible fruit and nuts, peel of citrus fruit (HS Codes: 08.01, 08.02, 08.03, 08.04, 08.05, 08.06, 08.07, 08.08, 08.09, 08.10, 08.11 and 08.14) 
- Coffee, tea and spices (HS Codes: 09.01, 09.02, 09.04, 09.05, 09.06, 09.07, 09.08, 09.09 and 09.10) 
- Cereals (HS Codes: 10.01, 10.02, 10.03, 10.04, 10.06, 10.07 and 10.08) 
- Oil seeds and oleaginous fruits, miscellaneous grains, seeds and fruit (HS Codes: 12.01 ,12.07 and 12.12)
- Animal fats and oils (HS Codes: 15.01, 15.02 and 15.06)</d:t>
    </d:r>
    <d:r xmlns:d="http://schemas.openxmlformats.org/spreadsheetml/2006/main">
      <d:rPr>
        <d:sz val="11"/>
        <d:color rgb="FF000000"/>
        <d:rFont val="Calibri"/>
      </d:rPr>
      <d:t xml:space="preserve"/>
    </d:r>
  </si>
  <si>
    <t>G/SPS/N/JPN/708</t>
  </si>
  <si>
    <d:r xmlns:d="http://schemas.openxmlformats.org/spreadsheetml/2006/main">
      <d:rPr>
        <d:sz val="11"/>
        <d:rFont val="Calibri"/>
      </d:rPr>
      <d:t xml:space="preserve">- Meat and edible meat offal (HS Codes: 02.01, 02.02, 02.03, 02.04, 02.05, 02.06, 02.07, 02.08 and 02.09)
- Dairy produce and birds' eggs (HS Codes: 04.01, 04.07 and 04.08) 
- Animal originated products (HS Code: 05.04) 
- Edible vegetables and certain roots and tubers (HS Codes: 07.01, 07.02, 07.03, 07.04, 07.05, 07.06, 07.07, 07.08, 07.09, 07.10, 07.13 and 07.14) 
- Edible fruit and nuts, peel of citrus fruit (HS Codes: 08.01, 08.02, 08.04, 08.05, 08.06, 08.07, 08.08, 08.09, 08.10, 08.11 and 08.14) 
- Tea, mate and spices (HS Codes: 09.02, 09.03, 09.04, 09.05, 09.06, 09.07, 09.08, 09.09 and 09.10) 
- Cereals (HS Codes: 10.01 and 10.05) 
- Oil seeds and oleaginous fruits, miscellaneous grains, seeds and fruit (HS Codes: 12.01, 12.05, 12.07, 12.10 and 12.12)
- Animal fats and oils (HS Codes: 15.01, 15.02 and 15.06)</d:t>
    </d:r>
    <d:r xmlns:d="http://schemas.openxmlformats.org/spreadsheetml/2006/main">
      <d:rPr>
        <d:sz val="11"/>
        <d:color rgb="FF000000"/>
        <d:rFont val="Calibri"/>
      </d:rPr>
      <d:t xml:space="preserve"/>
    </d:r>
  </si>
  <si>
    <t>G/SPS/N/JPN/709</t>
  </si>
  <si>
    <d:r xmlns:d="http://schemas.openxmlformats.org/spreadsheetml/2006/main">
      <d:rPr>
        <d:sz val="11"/>
        <d:rFont val="Calibri"/>
      </d:rPr>
      <d:t xml:space="preserve">- Meat and edible meat offal (HS Codes: 02.01, 02.02, 02.03, 02.04, 02.05, 02.06, 02.08 and 02.09) 
- Animal originated products (HS Code: 05.04) 
- Cereals (HS Code: 10.06)
- Animal fats and oils (HS Codes: 15.01, 15.02 and 15.06)</d:t>
    </d:r>
    <d:r xmlns:d="http://schemas.openxmlformats.org/spreadsheetml/2006/main">
      <d:rPr>
        <d:sz val="11"/>
        <d:color rgb="FF000000"/>
        <d:rFont val="Calibri"/>
      </d:rPr>
      <d:t xml:space="preserve"/>
    </d:r>
  </si>
  <si>
    <t>G/SPS/N/JPN/710</t>
  </si>
  <si>
    <d:r xmlns:d="http://schemas.openxmlformats.org/spreadsheetml/2006/main">
      <d:rPr>
        <d:sz val="11"/>
        <d:rFont val="Calibri"/>
      </d:rPr>
      <d:t xml:space="preserve">- Meat and edible meat offal (HS Codes: 02.01, 02.02, 02.03, 02.04, 02.05, 02.06, 02.07, 02.08 and 02.09) 
- Fish and crustaceans, molluscs and other aquatic invertebrates (HS Codes: 03.02, 03.03, 03.04, 03.06, 03.07 and 03.08) 
- Dairy produce and birds' eggs (HS Codes: 04.01, 04.07 and 04.08) 
- Animal originated products (HS Code: 05.04) 
- Edible vegetables and certain roots and tubers (HS Codes: 07.01, 07.02, 07.03, 07.04, 07.05, 07.06, 07.07, 07.08, 07.09, 07.10, 07.13 and 07.14) 
- Edible fruit and nuts, peel of citrus fruit (HS Codes: 08.01, 08.02, 08.03, 08.04, 08.05, 08.06, 08.07, 08.08, 08.09, 08.10, 08.11 and 08.14) 
- Mate and spices (HS Codes: 09.03, 09.04, 09.05, 09.06, 09.07, 09.08, 09.09 and 09.10) 
- Cereals (HS Codes: 10.01, 10.02, 10.03, 10.04, 10.05, 10.07 and 10.08) 
- Oil seeds and oleaginous fruits, miscellaneous grains, seeds and fruit (HS Codes: 12.01, 12.02, 12.04, 12.05, 12.06, 12.07 and 12.12)
- Animal fats and oils (HS Codes: 15.01, 15.02 and 15.06)</d:t>
    </d:r>
    <d:r xmlns:d="http://schemas.openxmlformats.org/spreadsheetml/2006/main">
      <d:rPr>
        <d:sz val="11"/>
        <d:color rgb="FF000000"/>
        <d:rFont val="Calibri"/>
      </d:rPr>
      <d:t xml:space="preserve"/>
    </d:r>
  </si>
  <si>
    <t>G/SPS/N/JPN/711</t>
  </si>
  <si>
    <d:r xmlns:d="http://schemas.openxmlformats.org/spreadsheetml/2006/main">
      <d:rPr>
        <d:sz val="11"/>
        <d:rFont val="Calibri"/>
      </d:rPr>
      <d:t xml:space="preserve">- Meat and edible meat offal (HS Codes: 02.01, 02.02, 02.03, 02.04, 02.05, 02.06, 02.07, 02.08 and 02.09) 
- Fish and crustaceans, molluscs and other aquatic invertebrates (HS Codes: 03.02, 03.03, 03.04, 03.06, 03.07 and 03.08) 
- Dairy produce and birds' eggs (HS Codes: 04.01, 04.07 and 04.08) 
- Animal originated products (HS Code: 05.04) 
- Edible vegetables and certain roots and tubers (HS Codes: 07.01, 07.02, 07.03, 07.04, 07.05, 07.06, 07.07, 07.08, 07.09, 07.10, 07.13 and 07.14) 
- Edible fruit and nuts, peel of citrus fruit (HS Codes: 08.01, 08.02, 08.03, 08.04, 08.05, 08.06, 08.07, 08.08, 08.09, 08.10, 08.11 and 08.14) 
- Tea, mate and spices (HS Codes: 09.02, 09.03, 09.04, 09.05, 09.06, 09.07, 09.08, 09.09 and 09.10) 
- Cereals (HS Codes: 10.01, 10.02, 10.03, 10.04, 10.05, 10.06, 10.07 and 10.08) 
- Oil seeds and oleaginous fruits, miscellaneous grains, seeds and fruit (HS Codes: 12.01, 12.02, 12.04, 12.05, 12.06, 12.07, 12.10 and 12.12) 
- Animal fats and oils (HS Codes: 15.01, 15.02 and 15.06)
- Cacao (HS Code: 18.01)</d:t>
    </d:r>
    <d:r xmlns:d="http://schemas.openxmlformats.org/spreadsheetml/2006/main">
      <d:rPr>
        <d:sz val="11"/>
        <d:color rgb="FF000000"/>
        <d:rFont val="Calibri"/>
      </d:rPr>
      <d:t xml:space="preserve"/>
    </d:r>
  </si>
  <si>
    <t>G/SPS/N/RUS/172</t>
  </si>
  <si>
    <d:r xmlns:d="http://schemas.openxmlformats.org/spreadsheetml/2006/main">
      <d:rPr>
        <d:sz val="11"/>
        <d:rFont val="Calibri"/>
      </d:rPr>
      <d:t xml:space="preserve">Goods (products) subject to veterinary control.</d:t>
    </d:r>
    <d:r xmlns:d="http://schemas.openxmlformats.org/spreadsheetml/2006/main">
      <d:rPr>
        <d:sz val="11"/>
        <d:color rgb="FF000000"/>
        <d:rFont val="Calibri"/>
      </d:rPr>
      <d:t xml:space="preserve"/>
    </d:r>
  </si>
  <si>
    <t>G/SPS/N/SAU/390/Add.1</t>
  </si>
  <si>
    <t xml:space="preserve">Animal diseases; Animal health; Pest or Disease free Regions / Regionalization; Withdrawal of the measure; </t>
  </si>
  <si>
    <t>G/SPS/N/SAU/392/Add.1</t>
  </si>
  <si>
    <t>G/SPS/N/SAU/397/Add.1</t>
  </si>
  <si>
    <t>G/SPS/N/SAU/398/Add.1</t>
  </si>
  <si>
    <t>Uruguay</t>
  </si>
  <si>
    <t>G/SPS/N/SAU/412</t>
  </si>
  <si>
    <t>Austria</t>
  </si>
  <si>
    <t>G/SPS/N/BRA/1569/Add.1</t>
  </si>
  <si>
    <t>G/SPS/N/BRA/1571/Add.1</t>
  </si>
  <si>
    <t>G/SPS/N/BRA/1573/Add.1</t>
  </si>
  <si>
    <t>G/SPS/N/BRA/1579/Add.1</t>
  </si>
  <si>
    <t>G/SPS/N/BRA/1553/Add.1</t>
  </si>
  <si>
    <t xml:space="preserve">Food safety; Human health; Maximum residue limits (MRLs); Pesticides; Plant health; </t>
  </si>
  <si>
    <t>G/SPS/N/BRA/1554/Add.1</t>
  </si>
  <si>
    <t>G/SPS/N/BRA/1556/Add.1</t>
  </si>
  <si>
    <t>G/SPS/N/BRA/1560/Add.1</t>
  </si>
  <si>
    <t>G/SPS/N/BRA/1561/Add.1</t>
  </si>
  <si>
    <t>G/SPS/N/BRA/1562/Add.1</t>
  </si>
  <si>
    <t>G/SPS/N/BRA/1563/Add.1</t>
  </si>
  <si>
    <t>G/SPS/N/BRA/1564/Add.1</t>
  </si>
  <si>
    <t>G/SPS/N/BRA/1565/Add.1</t>
  </si>
  <si>
    <t>G/SPS/N/BRA/1584</t>
  </si>
  <si>
    <t>HS Code(s): 080430, 08107000, ; ICS Code(s): 13, 65</t>
  </si>
  <si>
    <t xml:space="preserve">Food safety; Human health; Maximum residue limits (MRLs); Pesticides; Plant diseases; Plant health; </t>
  </si>
  <si>
    <t>G/SPS/N/BRA/1585</t>
  </si>
  <si>
    <t>HS Code(s): 100700, 52, 1006; ICS Code(s): 13, 65</t>
  </si>
  <si>
    <t>G/SPS/N/BRA/1586</t>
  </si>
  <si>
    <t>HS Code(s): 170111, 1007, 1004, 1006, 1005; ICS Code(s): 13, 65</t>
  </si>
  <si>
    <t>G/SPS/N/BRA/1587</t>
  </si>
  <si>
    <t>Garlic bulbs (Allium sativum).</t>
  </si>
  <si>
    <t>G/SPS/N/BRA/1588</t>
  </si>
  <si>
    <d:r xmlns:d="http://schemas.openxmlformats.org/spreadsheetml/2006/main">
      <d:rPr>
        <d:sz val="11"/>
        <d:rFont val="Calibri"/>
      </d:rPr>
      <d:t xml:space="preserve">Grape (</d:t>
    </d:r>
    <d:r xmlns:d="http://schemas.openxmlformats.org/spreadsheetml/2006/main">
      <d:rPr>
        <d:i/>
        <d:sz val="11"/>
        <d:color rgb="FF000000"/>
        <d:rFont val="Calibri"/>
      </d:rPr>
      <d:t xml:space="preserve">Vitis vinifera</d:t>
    </d:r>
    <d:r xmlns:d="http://schemas.openxmlformats.org/spreadsheetml/2006/main">
      <d:rPr>
        <d:sz val="11"/>
        <d:color rgb="FF000000"/>
        <d:rFont val="Calibri"/>
      </d:rPr>
      <d:t xml:space="preserve">)</d:t>
    </d:r>
  </si>
  <si>
    <t>G/SPS/N/IDN/125/Corr.1</t>
  </si>
  <si>
    <t>Live aquatic and fishery product</t>
  </si>
  <si>
    <t xml:space="preserve">Animal diseases; Animal health; Food safety; Human health; Territory protection; </t>
  </si>
  <si>
    <t>G/SPS/N/BRA/1582</t>
  </si>
  <si>
    <t>Kombucha</t>
  </si>
  <si>
    <t>G/SPS/N/CRI/220</t>
  </si>
  <si>
    <t>HS code 0602; ICS code 65.020.20</t>
  </si>
  <si>
    <t>G/SPS/N/EU/360</t>
  </si>
  <si>
    <t>G/SPS/N/IDN/130</t>
  </si>
  <si>
    <t>Aquatic Animal (including fish, crustaceans, molluscs, etc.)</t>
  </si>
  <si>
    <t xml:space="preserve">Animal diseases; Animal health; Territory protection; </t>
  </si>
  <si>
    <t>G/SPS/N/PHL/371/Add.1</t>
  </si>
  <si>
    <t xml:space="preserve">Modification of content/scope of regulation; Pests; Plant health; </t>
  </si>
  <si>
    <t>G/SPS/N/TPKM/517</t>
  </si>
  <si>
    <t>G/SPS/N/CAN/1244/Add.6</t>
  </si>
  <si>
    <t>G/SPS/N/LKA/41/Add.1</t>
  </si>
  <si>
    <t xml:space="preserve">Contaminants; Food additives; Food safety; Heavy metals; Human health; Mycotoxins; Pesticides; </t>
  </si>
  <si>
    <t>G/SPS/N/ARE/180/Add.1/Corr.1#G/SPS/N/BHR/203/Add.1/Corr.1#G/SPS/N/KWT/54/Add.1/Corr.1#G/SPS/N/OMN/100/Add.1/Corr.1#G/SPS/N/QAT/104/Add.1/Corr.1#G/SPS/N/SAU/401/Add..1/Corr.1#G/SPS/N/YEM/45/Add.1/Corr.1</t>
  </si>
  <si>
    <t>Meat of ruminants (fresh, chilled, frozen and processed)</t>
  </si>
  <si>
    <t xml:space="preserve">Modification of content/scope of regulation; Withdrawal of the measure; </t>
  </si>
  <si>
    <t>G/SPS/N/ARE/180/Corr.2#G/SPS/N/BHR/203/Corr.2#G/SPS/N/KWT/54/Corr.2#G/SPS/N/OMN/100/Corr.2#G/SPS/N/QAT/104/Corr.2#G/SPS/N/SAU/401/Corr.2#G/SPS/N/YEM/45/Corr.2</t>
  </si>
  <si>
    <t>G/SPS/N/ARE/181/Add.1/Corr.1#G/SPS/N/BHR/204/Add.1/Corr.1#G/SPS/N/KWT/55/Add.1/Corr.1#G/SPS/N/OMN/101/Add.1/Corr.1#G/SPS/N/QAT/105/Add.1/Corr.1#G/SPS/N/SAU/402/Add.1/Corr.1#G/SPS/N/YEM/46/Add.1/Corr.1</t>
  </si>
  <si>
    <t>G/SPS/N/ARE/181/Corr.2#G/SPS/N/BHR/204/Corr.2#G/SPS/N/KWT/55/Corr.2#G/SPS/N/OMN/101/Corr.2#G/SPS/N/QAT/105/Corr.2#G/SPS/N/SAU/402/Corr.2#G/SPS/N/YEM/46/Corr.2</t>
  </si>
  <si>
    <t>G/SPS/N/CHL/554/Add.2</t>
  </si>
  <si>
    <t>G/SPS/N/EU/234/Add.1</t>
  </si>
  <si>
    <t>Live animals of the Order Caudata, HS Code(s): 01069000</t>
  </si>
  <si>
    <t xml:space="preserve">Animal health; Change in period of application; Fungi; Pests; </t>
  </si>
  <si>
    <t>G/SPS/N/JPN/700</t>
  </si>
  <si>
    <d:r xmlns:d="http://schemas.openxmlformats.org/spreadsheetml/2006/main">
      <d:rPr>
        <d:sz val="11"/>
        <d:rFont val="Calibri"/>
      </d:rPr>
      <d:t xml:space="preserve">- Edible vegetables and certain roots and tubers (HS Codes: 07.01, 07.02, 07.03, 07.04, 07.05, 07.06, 07.07, 07.08, 07.09, 07.10, 07.13 and 07.14) 
- Edible fruit (HS Codes: 08.07, 08.08, 08.10 and 08.11) 
- Mate and spices (HS Codes: 09.03 and 09.10) 
- Cereals (HS Codes: 10.01, 10.02, 10.03, 10.04, 10.05, 10.06, 10.07 and 10.08)
- Oil seeds and oleaginous fruits, miscellaneous grains, seeds and fruit (HS Codes: 12.01, 12.02 and 12.12)</d:t>
    </d:r>
    <d:r xmlns:d="http://schemas.openxmlformats.org/spreadsheetml/2006/main">
      <d:rPr>
        <d:sz val="11"/>
        <d:color rgb="FF000000"/>
        <d:rFont val="Calibri"/>
      </d:rPr>
      <d:t xml:space="preserve"/>
    </d:r>
  </si>
  <si>
    <t>G/SPS/N/JPN/701</t>
  </si>
  <si>
    <d:r xmlns:d="http://schemas.openxmlformats.org/spreadsheetml/2006/main">
      <d:rPr>
        <d:sz val="11"/>
        <d:rFont val="Calibri"/>
      </d:rPr>
      <d:t xml:space="preserve">Cereals (HS Code: 10.06)</d:t>
    </d:r>
    <d:r xmlns:d="http://schemas.openxmlformats.org/spreadsheetml/2006/main">
      <d:rPr>
        <d:sz val="11"/>
        <d:color rgb="FF000000"/>
        <d:rFont val="Calibri"/>
      </d:rPr>
      <d:t xml:space="preserve"/>
    </d:r>
  </si>
  <si>
    <t>G/SPS/N/JPN/702</t>
  </si>
  <si>
    <d:r xmlns:d="http://schemas.openxmlformats.org/spreadsheetml/2006/main">
      <d:rPr>
        <d:sz val="11"/>
        <d:rFont val="Calibri"/>
      </d:rPr>
      <d:t xml:space="preserve">- Edible fruit (HS Code: 08.03)
- Cereals (HS Codes: 10.01 and 10.02)</d:t>
    </d:r>
    <d:r xmlns:d="http://schemas.openxmlformats.org/spreadsheetml/2006/main">
      <d:rPr>
        <d:sz val="11"/>
        <d:color rgb="FF000000"/>
        <d:rFont val="Calibri"/>
      </d:rPr>
      <d:t xml:space="preserve"/>
    </d:r>
  </si>
  <si>
    <t>G/SPS/N/JPN/703</t>
  </si>
  <si>
    <d:r xmlns:d="http://schemas.openxmlformats.org/spreadsheetml/2006/main">
      <d:rPr>
        <d:sz val="11"/>
        <d:rFont val="Calibri"/>
      </d:rPr>
      <d:t xml:space="preserve">- Edible vegetables and certain roots and tubers (HS Codes: 07.02, 07.07, 07.08, 07.09 and 07.10)
- Edible fruit (HS Codes: 08.06, 08.07, 08.08, 08.09, 08.10 and 08.11)</d:t>
    </d:r>
    <d:r xmlns:d="http://schemas.openxmlformats.org/spreadsheetml/2006/main">
      <d:rPr>
        <d:sz val="11"/>
        <d:color rgb="FF000000"/>
        <d:rFont val="Calibri"/>
      </d:rPr>
      <d:t xml:space="preserve"/>
    </d:r>
  </si>
  <si>
    <t>G/SPS/N/JPN/704</t>
  </si>
  <si>
    <d:r xmlns:d="http://schemas.openxmlformats.org/spreadsheetml/2006/main">
      <d:rPr>
        <d:sz val="11"/>
        <d:rFont val="Calibri"/>
      </d:rPr>
      <d:t xml:space="preserve">- Edible vegetables and certain roots and tubers (HS Codes: 07.01, 07.03, 07.04, 07.06, 07.09, 07.10, 07.13 and 07.14) 
- Edible fruit and nuts, peel of citrus fruit (HS Codes: 08.02, 08.03, 08.05, 08.06, 08.08, 08.10, 08.11 and 08.14) 
- Tea and spices (HS Codes: 09.02, 09.04, 09.05, 09.06, 09.07, 09.08, 09.09 and 09.10)
- Oil seeds and oleaginous fruits, miscellaneous grains, seeds and fruit (HS Codes: 12.01, 12.02, 12.07 and 12.12)</d:t>
    </d:r>
    <d:r xmlns:d="http://schemas.openxmlformats.org/spreadsheetml/2006/main">
      <d:rPr>
        <d:sz val="11"/>
        <d:color rgb="FF000000"/>
        <d:rFont val="Calibri"/>
      </d:rPr>
      <d:t xml:space="preserve"/>
    </d:r>
  </si>
  <si>
    <t>G/SPS/N/JPN/705</t>
  </si>
  <si>
    <d:r xmlns:d="http://schemas.openxmlformats.org/spreadsheetml/2006/main">
      <d:rPr>
        <d:sz val="11"/>
        <d:rFont val="Calibri"/>
      </d:rPr>
      <d:t xml:space="preserve">- Meat and edible meat offal (HS Codes: 02.01, 02.02 and 02.06) 
- Dairy produce (HS Code: 04.01) 
- Animal originated products (HS Code: 05.04)
- Animal fats and oils (HS Code: 15.02)</d:t>
    </d:r>
    <d:r xmlns:d="http://schemas.openxmlformats.org/spreadsheetml/2006/main">
      <d:rPr>
        <d:sz val="11"/>
        <d:color rgb="FF000000"/>
        <d:rFont val="Calibri"/>
      </d:rPr>
      <d:t xml:space="preserve"/>
    </d:r>
  </si>
  <si>
    <t>G/SPS/N/SWZ/5</t>
  </si>
  <si>
    <t>Eswatini</t>
  </si>
  <si>
    <t>HS Code(s): 02, 0302, 16; ICS Code(s): 67.120</t>
  </si>
  <si>
    <t>G/SPS/N/SWZ/7</t>
  </si>
  <si>
    <t>HS Code(s): 04, 8434, 1517, 1702, 1901, 2106, 2105, 3502; ICS Code(s): 67.100</t>
  </si>
  <si>
    <t>G/SPS/N/TPKM/511/Add.1</t>
  </si>
  <si>
    <t>Fresh kiwifruits</t>
  </si>
  <si>
    <t>Republic of Korea</t>
  </si>
  <si>
    <t>G/SPS/N/AUS/445/Add.2</t>
  </si>
  <si>
    <t>Brassicaceous crop seeds for sowing</t>
  </si>
  <si>
    <t>G/SPS/N/USA/2929/Add.1</t>
  </si>
  <si>
    <t>Poultry</t>
  </si>
  <si>
    <t>G/SPS/N/USA/3024/Add.1</t>
  </si>
  <si>
    <t>Siluriformes fish and fish products</t>
  </si>
  <si>
    <t>G/SPS/N/USA/3025/Add.1</t>
  </si>
  <si>
    <t>G/SPS/N/USA/3026/Add.1</t>
  </si>
  <si>
    <t>G/SPS/N/USA/3139</t>
  </si>
  <si>
    <t>Coffee, green bean</t>
  </si>
  <si>
    <t xml:space="preserve">Food safety; Human health; Pesticides; </t>
  </si>
  <si>
    <t>G/SPS/N/BOL/19</t>
  </si>
  <si>
    <t>Bolivia, Plurinational State of</t>
  </si>
  <si>
    <t>HS codes: 0201, 0202, 0203 and 0206</t>
  </si>
  <si>
    <t xml:space="preserve">Contaminants; Food safety; Human health; </t>
  </si>
  <si>
    <t>G/SPS/N/UGA/108</t>
  </si>
  <si>
    <t>Pasteurised liquid eggs</t>
  </si>
  <si>
    <t>G/SPS/N/UGA/109</t>
  </si>
  <si>
    <t>Live cattle, goat and sheep</t>
  </si>
  <si>
    <t xml:space="preserve">Animal health; Animal welfare; Food safety; Human health; </t>
  </si>
  <si>
    <t>G/SPS/N/CAN/1285</t>
  </si>
  <si>
    <t>G/SPS/N/IDN/125</t>
  </si>
  <si>
    <t>G/SPS/N/JPN/611/Add.1</t>
  </si>
  <si>
    <t>Meat and edible meat offal (HS Codes: 02.01, 02.02, 02.03, 02.04, 02.05, 02.06, 02.07, 02.08 and 02.09)
Dairy produce and birds' eggs (HS Codes: 04.01, 04.07 and 04.08)
Animal originated products (HS Code: 05.04)
Edible vegetables and certain roots and tubers (HS Codes: 07.01, 07.02, 07.03, 07.04, 07.05, 07.06, 07.07, 07.08, 07.09, 07.10 and 07.13)
Edible fruit and nuts, peel of citrus fruit or melons (HS Codes: 08.01, 08.02, 08.03, 08.04, 08.05, 08.06, 08.07, 08.08, 08.09, 08.10, 08.11 and 08.14)
Coffee, tea, mate and spices (HS Codes: 09.01, 09.02, 09.03, 09.04, 09.05, 09.06, 09.07, 09.08, 09.09 and 09.10)
Cereals (HS Codes: 10.01, 10.03, 10.05 and 10.06)
Oil seeds and oleaginous fruits, miscellaneous grains, seeds and fruit (HS Codes: 12.01, 12.02, 12.04, 12.05, 12.06, 12.07 and 12.12)
Animal fats and oils (HS Codes: 15.01, 15.02 and 15.06)</t>
  </si>
  <si>
    <t>G/SPS/N/JPN/612/Add.1</t>
  </si>
  <si>
    <d:r xmlns:d="http://schemas.openxmlformats.org/spreadsheetml/2006/main">
      <d:rPr>
        <d:sz val="11"/>
        <d:rFont val="Calibri"/>
      </d:rPr>
      <d:t xml:space="preserve">Meat and edible meat offal (HS Codes: 02.01, 02.02, 02.03, 02.04, 02.05, 02.06, 02.07, 02.08 and 02.09)
Fish and crustaceans, molluscs and other aquatic invertebrates (HS Codes: 03.02, 03.03, 03.04, 03.06 and 03.07)
Dairy produce and birds' eggs (HS Codes: 04.01, 04.07 and 04.08)
Animal originated products (HS Code: 05.04)
Cereals (HS Code: 10.06)
Animal fats and oils (HS Codes: 15.01, 15.02 and 15.06)</d:t>
    </d:r>
    <d:r xmlns:d="http://schemas.openxmlformats.org/spreadsheetml/2006/main">
      <d:rPr>
        <d:sz val="11"/>
        <d:color rgb="FF000000"/>
        <d:rFont val="Calibri"/>
      </d:rPr>
      <d:t xml:space="preserve"/>
    </d:r>
  </si>
  <si>
    <t>G/SPS/N/JPN/613/Add.1</t>
  </si>
  <si>
    <t>Meat and edible meat offal (HS Codes: 02.01, 02.02, 02.03, 02.04, 02.05, 02.06, 02.07, 02.08 and 02.09)
Dairy produce and birds' eggs (HS Codes: 04.01, 04.07 and 04.08)
Animal originated products (HS Code: 05.04)
Edible vegetables and certain roots and tubers (HS Codes: 07.02, 07.04, 07.05, 07.07, 07.09 and 07.10)
Edible fruits (HS Codes: 08.03, 08.06, 08.08, 08.09, 08.10 and 08.11)
Coffee (HS Code: 09.01)
Cereals (HS Codes: 10.01, 10.03 and 10.05)
Oil seeds and oleaginous fruits, miscellaneous grains, seeds and fruit (HS Codes: 12.01, 12.02, 12.05, 12.07 and 12.12)
Animal fats and oils (HS Codes: 15.01, 15.02 and 15.06)</t>
  </si>
  <si>
    <t>G/SPS/N/JPN/615/Add.1</t>
  </si>
  <si>
    <t>Meat and edible meat offal (HS Codes: 02.01, 02.02, 02.03, 02.04, 02.05, 02.06, 02.07, 02.08 and 02.09)
Fish and crustaceans, molluscs and other aquatic invertebrates (HS Codes: 03.02, 03.03, 03.04, 03.06 and 03.07)
Dairy produce, birds' eggs and natural honey (HS Codes: 04.01, 04.07, 04.08 and 04.09)
Animal originated products (HS Code: 05.04)
Edible vegetables and certain roots and tubers (HS Codes: 07.02, 07.07, 07.08, 07.09 and 07.10)
Edible fruit and peel of melons (HS Codes: 08.04, 08.06, 08.07, 08.08, 08.09, 08.10, 08.11 and 08.14)
Tea, mate and spices (HS Codes: 09.02, 09.03, 09.04, 09.05, 09.06, 09.07, 09.08, 09.09 and 09.10)
Cereals (HS Codes: 10.01, 10.03, 10.04, 10.07 and 10.08)
Oil seeds and oleaginous fruits, miscellaneous grains, seeds and fruit (HS Codes: 12.01, 12.04, 12.07 and 12.12)
Animal fats and oils (HS Codes: 15.01, 15.02 and 15.06)</t>
  </si>
  <si>
    <t>G/SPS/N/JPN/616/Add.1</t>
  </si>
  <si>
    <t>Meat and edible meat offal (HS Codes: 02.01, 02.02, 02.03, 02.04, 02.05, 02.06 and 02.08)
Dairy produce (HS Code: 04.01)
Animal originated products (HS Code: 05.04)
Edible vegetables and certain roots and tubers (HS Codes: 07.02, 07.03, 07.07, 07.08, 07.09 and 07.10)
Edible fruit and peel of melons (HS Codes: 08.07, 08.09, 08.10 and 08.11)
Animal fats and oils (HS Codes: 15.01, 15.02 and 15.06)</t>
  </si>
  <si>
    <t>G/SPS/N/JPN/617/Add.1</t>
  </si>
  <si>
    <t>Meat and edible meat offal (HS Codes: 02.01, 02.02, 02.03, 02.04, 02.05, 02.06, 02.07, 02.08 and 02.09)
Fish and crustaceans, molluscs and other aquatic invertebrates (HS Codes: 03.02, 03.03, 03.04, 03.06 and 03.07)
Dairy produce, birds' eggs and natural honey (HS Codes: 04.01, 04.07, 04.08 and 04.09)
Animal originated products (HS Code: 05.04)
Edible vegetables and certain roots and tubers (HS Codes: 07.01, 07.02, 07.03, 07.04, 07.05, 07.06, 07.07, 07.08, 07.09, 07.10, 07.13 and 07.14)
Edible fruit and nuts, peel of citrus fruit or melons (HS Codes: 08.01, 08.02, 08.03, 08.04, 08.05, 08.06, 08.07, 08.08, 08.09, 08.10, 08.11 and 08.14)
Tea, mate and spices (HS Codes: 09.02, 09.03, 09.04, 09.05, 09.06, 09.07, 09.08, 09.09 and 09.10)
Cereals (HS Codes: 10.01, 10.02, 10.03, 10.04, 10.05, 10.06, 10.07 and 10.08)
Oil seeds and oleaginous fruits, miscellaneous grains, seeds and fruit (HS Codes: 12.01, 12.02, 12.04, 12.07 and 12.12)
Animal fats and oils (HS Codes: 15.01, 15.02 and 15.06)
Cocoa and cocoa preparations (HS Code: 18.01)</t>
  </si>
  <si>
    <t>G/SPS/N/TZA/10</t>
  </si>
  <si>
    <t>G/SPS/N/TZA/11</t>
  </si>
  <si>
    <t>Fruits and derived products</t>
  </si>
  <si>
    <t>G/SPS/N/TZA/12</t>
  </si>
  <si>
    <t>G/SPS/N/TZA/13</t>
  </si>
  <si>
    <t>G/SPS/N/TZA/14</t>
  </si>
  <si>
    <t>Food additive</t>
  </si>
  <si>
    <t>G/SPS/N/TZA/16</t>
  </si>
  <si>
    <t>G/SPS/N/TZA/17</t>
  </si>
  <si>
    <t>G/SPS/N/TZA/18</t>
  </si>
  <si>
    <t>Milk and milk products</t>
  </si>
  <si>
    <t>G/SPS/N/TZA/19</t>
  </si>
  <si>
    <t>G/SPS/N/TZA/20</t>
  </si>
  <si>
    <t>G/SPS/N/TZA/21</t>
  </si>
  <si>
    <t>G/SPS/N/TZA/22</t>
  </si>
  <si>
    <t>G/SPS/N/TZA/23</t>
  </si>
  <si>
    <t>G/SPS/N/TZA/3</t>
  </si>
  <si>
    <t>Oilseeds</t>
  </si>
  <si>
    <t>G/SPS/N/TZA/4</t>
  </si>
  <si>
    <t>G/SPS/N/TZA/5</t>
  </si>
  <si>
    <t xml:space="preserve">Food safety; Human health; Seeds; </t>
  </si>
  <si>
    <t>G/SPS/N/TZA/6</t>
  </si>
  <si>
    <t>G/SPS/N/TZA/8</t>
  </si>
  <si>
    <t>G/SPS/N/TZA/9</t>
  </si>
  <si>
    <t>G/SPS/N/USA/3076/Add.1</t>
  </si>
  <si>
    <t>Meat, poultry, and egg products</t>
  </si>
  <si>
    <t>G/SPS/N/ARE/180/Corr.1#G/SPS/N/BHR/203/Corr.1#G/SPS/N/KWT/54/Corr.1#G/SPS/N/OMN/100/Corr.1#G/SPS/N/QAT/104/Corr.1#G/SPS/N/SAU/401/Corr.1#G/SPS/N/YEM/45/Corr.1</t>
  </si>
  <si>
    <t>G/SPS/N/ARE/181/Corr.1#G/SPS/N/BHR/204/Corr.1#G/SPS/N/KWT/55/Corr.1#G/SPS/N/OMN/101/Corr.1#G/SPS/N/QAT/105/Corr.1#G/SPS/N/SAU/402/Corr.1#G/SPS/N/YEM/46/Corr.1</t>
  </si>
  <si>
    <t>G/SPS/N/KWT/53/Rev.1</t>
  </si>
  <si>
    <t>Poultry of all types (fresh, chilled, frozen, processed)</t>
  </si>
  <si>
    <t>G/SPS/N/KWT/56/Rev.1</t>
  </si>
  <si>
    <t>Lesotho</t>
  </si>
  <si>
    <t>G/SPS/N/KWT/57/Rev.1</t>
  </si>
  <si>
    <t>G/SPS/N/KWT/58/Rev.1</t>
  </si>
  <si>
    <t>G/SPS/N/KWT/59/Rev.1</t>
  </si>
  <si>
    <t>Bhutan</t>
  </si>
  <si>
    <t>G/SPS/N/SAU/408/Add.1</t>
  </si>
  <si>
    <t xml:space="preserve">Withdrawal of the measure; </t>
  </si>
  <si>
    <t>G/SPS/N/UGA/100</t>
  </si>
  <si>
    <t>Raw cashew nut</t>
  </si>
  <si>
    <t>G/SPS/N/UGA/101</t>
  </si>
  <si>
    <t>Raw cashew kernels</t>
  </si>
  <si>
    <t>G/SPS/N/UGA/104</t>
  </si>
  <si>
    <t>Raw macadamia kernel</t>
  </si>
  <si>
    <t>G/SPS/N/UGA/106</t>
  </si>
  <si>
    <t>Sesame seeds</t>
  </si>
  <si>
    <t>G/SPS/N/UGA/107</t>
  </si>
  <si>
    <t>Chia seeds</t>
  </si>
  <si>
    <t>G/SPS/N/USA/3136</t>
  </si>
  <si>
    <t>Tomato and pepper seeds, transplants, and fruit</t>
  </si>
  <si>
    <t>G/SPS/N/USA/3138</t>
  </si>
  <si>
    <t>Persimmon</t>
  </si>
  <si>
    <t>G/SPS/N/VNM/108</t>
  </si>
  <si>
    <t>Chilled meat</t>
  </si>
  <si>
    <t>G/SPS/N/ARE/179/Corr.1#G/SPS/N/BHR/202/Corr.1#G/SPS/N/OMN/99/Corr.1#G/SPS/N/QAT/103/Corr.1#G/SPS/N/SAU/400/Corr.1#G/SPS/N/YEM/44/Corr.1</t>
  </si>
  <si>
    <t>G/SPS/N/ARE/182/Corr.1#G/SPS/N/BHR/205/Corr.1#G/SPS/N/OMN/102/Corr.1#G/SPS/N/QAT/106/Corr.1#G/SPS/N/SAU/404/Corr.1#G/SPS/N/YEM/47/Corr.1</t>
  </si>
  <si>
    <t>G/SPS/N/ARE/183/Corr.1#G/SPS/N/BHR/206/Corr.1#G/SPS/N/OMN/103/Corr.1#G/SPS/N/QAT/107/Corr.1#G/SPS/N/SAU/405/Corr.1#G/SPS/N/YEM/48/Corr.1</t>
  </si>
  <si>
    <t>G/SPS/N/ARE/185/Corr.1#G/SPS/N/BHR/207/Corr.1#G/SPS/N/OMN/104/Corr.1#G/SPS/N/QAT/108/Corr.1#G/SPS/N/SAU/410/Corr.1#G/SPS/N/YEM/49/Corr.1</t>
  </si>
  <si>
    <t>G/SPS/N/ARE/186/Corr.1#G/SPS/N/BHR/208/Corr.1#G/SPS/N/OMN/105/Corr.1#G/SPS/N/QAT/109/Corr.1#G/SPS/N/SAU/411/Corr.1#G/SPS/N/YEM/50/Corr.1</t>
  </si>
  <si>
    <t>G/SPS/N/EU/320/Add.1</t>
  </si>
  <si>
    <t>G/SPS/N/EU/339/Add.1</t>
  </si>
  <si>
    <d:r xmlns:d="http://schemas.openxmlformats.org/spreadsheetml/2006/main">
      <d:rPr>
        <d:sz val="11"/>
        <d:rFont val="Calibri"/>
      </d:rPr>
      <d:t xml:space="preserve">Vegetable oils and mustard</d:t>
    </d:r>
    <d:r xmlns:d="http://schemas.openxmlformats.org/spreadsheetml/2006/main">
      <d:rPr>
        <d:sz val="11"/>
        <d:color rgb="FF000000"/>
        <d:rFont val="Calibri"/>
      </d:rPr>
      <d:t xml:space="preserve"/>
    </d:r>
  </si>
  <si>
    <t>G/SPS/N/EU/343/Add.1</t>
  </si>
  <si>
    <d:r xmlns:d="http://schemas.openxmlformats.org/spreadsheetml/2006/main">
      <d:rPr>
        <d:sz val="11"/>
        <d:rFont val="Calibri"/>
      </d:rPr>
      <d:t xml:space="preserve">Cereals (HS Codes: 1001, 1002, 1003, 1004, 1005, 1006, 1007, 1008), foodstuffs of animal origin (HS Codes: 0201, 0202, 0203, 0204, 0205, 0206, 0207, 0208, 0209, 0210) and certain products of plant origin, including fruit and vegetables</d:t>
    </d:r>
    <d:r xmlns:d="http://schemas.openxmlformats.org/spreadsheetml/2006/main">
      <d:rPr>
        <d:sz val="11"/>
        <d:color rgb="FF000000"/>
        <d:rFont val="Calibri"/>
      </d:rPr>
      <d:t xml:space="preserve"/>
    </d:r>
  </si>
  <si>
    <t>G/SPS/N/CHL/611</t>
  </si>
  <si>
    <t>Bovine animals suitable for breeding.</t>
  </si>
  <si>
    <t>G/SPS/N/JPN/691</t>
  </si>
  <si>
    <d:r xmlns:d="http://schemas.openxmlformats.org/spreadsheetml/2006/main">
      <d:rPr>
        <d:sz val="11"/>
        <d:rFont val="Calibri"/>
      </d:rPr>
      <d:t xml:space="preserve">- Edible vegetables and certain roots and tubers (HS Codes: 07.09, 07.10 and 07.12)
- Vegetable plaiting materials; vegetable products not elsewhere specified or included (HS Code: 14.04)
- Miscellaneous edible preparations (HS Code: 21.04)</d:t>
    </d:r>
    <d:r xmlns:d="http://schemas.openxmlformats.org/spreadsheetml/2006/main">
      <d:rPr>
        <d:sz val="11"/>
        <d:color rgb="FF000000"/>
        <d:rFont val="Calibri"/>
      </d:rPr>
      <d:t xml:space="preserve"/>
    </d:r>
  </si>
  <si>
    <t>G/SPS/N/JPN/692</t>
  </si>
  <si>
    <d:r xmlns:d="http://schemas.openxmlformats.org/spreadsheetml/2006/main">
      <d:rPr>
        <d:sz val="11"/>
        <d:rFont val="Calibri"/>
      </d:rPr>
      <d:t xml:space="preserve">- Edible vegetables and certain roots and tubers (HS Codes: 07.09, 07.10 and 07.12)</d:t>
    </d:r>
    <d:r xmlns:d="http://schemas.openxmlformats.org/spreadsheetml/2006/main">
      <d:rPr>
        <d:sz val="11"/>
        <d:color rgb="FF000000"/>
        <d:rFont val="Calibri"/>
      </d:rPr>
      <d:t xml:space="preserve">
</d:t>
    </d:r>
    <d:r xmlns:d="http://schemas.openxmlformats.org/spreadsheetml/2006/main">
      <d:rPr>
        <d:sz val="11"/>
        <d:color rgb="FF000000"/>
        <d:rFont val="Calibri"/>
      </d:rPr>
      <d:t xml:space="preserve">- Vegetable plaiting materials; vegetable products not elsewhere specified or included (HS Code: 14.04)</d:t>
    </d:r>
    <d:r xmlns:d="http://schemas.openxmlformats.org/spreadsheetml/2006/main">
      <d:rPr>
        <d:sz val="11"/>
        <d:color rgb="FF000000"/>
        <d:rFont val="Calibri"/>
      </d:rPr>
      <d:t xml:space="preserve">
</d:t>
    </d:r>
    <d:r xmlns:d="http://schemas.openxmlformats.org/spreadsheetml/2006/main">
      <d:rPr>
        <d:sz val="11"/>
        <d:color rgb="FF000000"/>
        <d:rFont val="Calibri"/>
      </d:rPr>
      <d:t xml:space="preserve">- Miscellaneous edible preparations (HS Code: 21.04)</d:t>
    </d:r>
    <d:r xmlns:d="http://schemas.openxmlformats.org/spreadsheetml/2006/main">
      <d:rPr>
        <d:sz val="11"/>
        <d:color rgb="FF000000"/>
        <d:rFont val="Calibri"/>
      </d:rPr>
      <d:t xml:space="preserve"/>
    </d:r>
  </si>
  <si>
    <t>G/SPS/N/JPN/693</t>
  </si>
  <si>
    <d:r xmlns:d="http://schemas.openxmlformats.org/spreadsheetml/2006/main">
      <d:rPr>
        <d:sz val="11"/>
        <d:rFont val="Calibri"/>
      </d:rPr>
      <d:t xml:space="preserve">- Edible vegetables and certain roots and tubers (HS Codes: 07.01, 07.02, 07.04, 07.05, 07.07, 07.09, 07.10 and 07.14) 
- Edible fruit and nuts (HS Codes: 08.01, 08.02, 08.05, 08.07, 08.08, 08.09, 08.10 and 08.11) 
- Mate and spices (HS Codes: 09.03, 09.04, 09.05, 09.06, 09.07, 09.08, 09.09 and 09.10)
- Oil seeds and oleaginous fruits, miscellaneous grains, seeds and fruit (HS Codes: 12.01, 12.07 and 12.12)</d:t>
    </d:r>
    <d:r xmlns:d="http://schemas.openxmlformats.org/spreadsheetml/2006/main">
      <d:rPr>
        <d:sz val="11"/>
        <d:color rgb="FF000000"/>
        <d:rFont val="Calibri"/>
      </d:rPr>
      <d:t xml:space="preserve"/>
    </d:r>
  </si>
  <si>
    <t>G/SPS/N/JPN/694</t>
  </si>
  <si>
    <d:r xmlns:d="http://schemas.openxmlformats.org/spreadsheetml/2006/main">
      <d:rPr>
        <d:sz val="11"/>
        <d:rFont val="Calibri"/>
      </d:rPr>
      <d:t xml:space="preserve">- Meat and edible meat offal (HS Codes: 02.01, 02.02 and 02.06) 
- Dairy produce (HS Code: 04.01) 
- Animal originated products (HS Code: 05.04) 
- Edible vegetables and certain roots and tubers (HS Codes: 07.01, 07.03, 07.04, 07.05, 07.06, 07.09, 07.10, 07.13 and 07.14) 
- Edible fruit and peel of citrus fruit (HS Codes: 08.04, 08.05, 08.06, 08.08, 08.09, 08.10, 08.11 and 08.14) 
- Tea, mate and spices (HS Codes: 09.02, 09.03, 09.04, 09.05, 09.06, 09.07, 09.08, 09.09 and 09.10) 
- Cereals (HS Code: 10.01) 
- Oil seeds and oleaginous fruits, miscellaneous grains, seeds and fruit (HS Codes: 12.02, 12.07 and 12.12)
- Animal fats and oils (HS Code: 15.02)</d:t>
    </d:r>
    <d:r xmlns:d="http://schemas.openxmlformats.org/spreadsheetml/2006/main">
      <d:rPr>
        <d:sz val="11"/>
        <d:color rgb="FF000000"/>
        <d:rFont val="Calibri"/>
      </d:rPr>
      <d:t xml:space="preserve"/>
    </d:r>
  </si>
  <si>
    <t>G/SPS/N/JPN/695</t>
  </si>
  <si>
    <d:r xmlns:d="http://schemas.openxmlformats.org/spreadsheetml/2006/main">
      <d:rPr>
        <d:sz val="11"/>
        <d:rFont val="Calibri"/>
      </d:rPr>
      <d:t xml:space="preserve">- Meat and edible meat offal (HS Codes: 02.01, 02.02, 02.03, 02.04, 02.05, 02.06, 02.07, 02.08 and 02.09) 
- Dairy produce and birds' eggs (HS Codes: 04.01, 04.07 and 04.08) 
- Animal originated products (HS Code: 05.04) 
- Edible vegetables and certain roots and tubers (HS Codes: 07.01, 07.02, 07.03, 07.04, 07.05, 07.06, 07.07, 07.08, 07.09, 07.10, 07.13 and 07.14) 
- Edible fruit, nuts, and peel of citrus fruit (HS Codes: 08.01, 08.02, 08.05, 08.06, 08.07, 08.08, 08.09, 08.10, 08.11 and 08.14) 
- Tea, mate and spices (HS Codes: 09.02, 09.03, 09.04, 09.05, 09.06, 09.07, 09.08, 09.09 and 09.10) 
- Cereals (HS Codes: 10.05 and 10.08) 
- Oil seeds and oleaginous fruits, miscellaneous grains, seeds and fruit (HS Codes: 12.01, 12.07 and 12.12) 
- Animal fats and oils (HS Codes: 15.01, 15.02 and 15.06)</d:t>
    </d:r>
    <d:r xmlns:d="http://schemas.openxmlformats.org/spreadsheetml/2006/main">
      <d:rPr>
        <d:sz val="11"/>
        <d:color rgb="FF000000"/>
        <d:rFont val="Calibri"/>
      </d:rPr>
      <d:t xml:space="preserve"/>
    </d:r>
  </si>
  <si>
    <t>G/SPS/N/JPN/696</t>
  </si>
  <si>
    <d:r xmlns:d="http://schemas.openxmlformats.org/spreadsheetml/2006/main">
      <d:rPr>
        <d:sz val="11"/>
        <d:rFont val="Calibri"/>
      </d:rPr>
      <d:t xml:space="preserve">- Edible vegetables (HS Codes: 07.09 and 07.10) 
- Edible fruit and peel of citrus fruit (HS Codes: 08.03, 08.04, 08.05, 08.06, 08.07, 08.08, 08.09, 08.10, 08.11 and 08.14) 
- Spices (HS Codes: 09.04, 09.05, 09.06, 09.07, 09.08, 09.09 and 09.10)
- Oil seeds and oleaginous fruits, miscellaneous grains, seeds and fruit (HS Code: 12.07)</d:t>
    </d:r>
    <d:r xmlns:d="http://schemas.openxmlformats.org/spreadsheetml/2006/main">
      <d:rPr>
        <d:sz val="11"/>
        <d:color rgb="FF000000"/>
        <d:rFont val="Calibri"/>
      </d:rPr>
      <d:t xml:space="preserve"/>
    </d:r>
  </si>
  <si>
    <t>G/SPS/N/JPN/697</t>
  </si>
  <si>
    <d:r xmlns:d="http://schemas.openxmlformats.org/spreadsheetml/2006/main">
      <d:rPr>
        <d:sz val="11"/>
        <d:rFont val="Calibri"/>
      </d:rPr>
      <d:t xml:space="preserve">- Meat and edible meat offal (HS Codes: 02.01, 02.02, 02.03, 02.06, 02.07 and 02.09) 
- Birds' eggs (HS Codes: 04.07 and 04.08) 
- Animal originated products (HS Code: 05.04)
- Animal fats and oils (HS Codes: 15.01 and 15.02)    </d:t>
    </d:r>
    <d:r xmlns:d="http://schemas.openxmlformats.org/spreadsheetml/2006/main">
      <d:rPr>
        <d:sz val="11"/>
        <d:color rgb="FF000000"/>
        <d:rFont val="Calibri"/>
      </d:rPr>
      <d:t xml:space="preserve"/>
    </d:r>
  </si>
  <si>
    <t>G/SPS/N/NZL/605</t>
  </si>
  <si>
    <t>Citrus</t>
  </si>
  <si>
    <t>G/SPS/N/CHL/599/Rev.2</t>
  </si>
  <si>
    <t>Horses</t>
  </si>
  <si>
    <t>G/SPS/N/MEX/369/Add.1</t>
  </si>
  <si>
    <t>G/SPS/N/MEX/370/Add.1</t>
  </si>
  <si>
    <t>G/SPS/N/USA/3132</t>
  </si>
  <si>
    <t>Kiwifruit, fuzzy</t>
  </si>
  <si>
    <t>G/SPS/N/USA/3133</t>
  </si>
  <si>
    <t>Cranberry</t>
  </si>
  <si>
    <t>G/SPS/N/EQV/USA/2</t>
  </si>
  <si>
    <t>Recognition of equivalence</t>
  </si>
  <si>
    <t xml:space="preserve">Equivalence; Food safety; Human health; </t>
  </si>
  <si>
    <t>G/SPS/N/EQV/USA/3</t>
  </si>
  <si>
    <t>G/SPS/N/EQV/USA/5</t>
  </si>
  <si>
    <t>G/SPS/N/EU/313/Add.1</t>
  </si>
  <si>
    <t>HS Code(s): 1001, 1002, 1003, 1004, 1005, 1006, 1007, 1008, 0201, 0202, 0203, 0204, 0205, 0206, 0207, 0208, 0209, 0210</t>
  </si>
  <si>
    <t>G/SPS/N/THA/280</t>
  </si>
  <si>
    <t>Live domestic pigs and their carcasses (HS Codes: 0103, 0203, 0502.10.00); Wild pigs and their carcasses</t>
  </si>
  <si>
    <t>G/SPS/N/THA/281</t>
  </si>
  <si>
    <t>G/SPS/N/PHL/412/Add.1</t>
  </si>
  <si>
    <t>Live animals</t>
  </si>
  <si>
    <t>G/SPS/N/ZAF/65</t>
  </si>
  <si>
    <t>Table grapes</t>
  </si>
  <si>
    <t xml:space="preserve">Plant health; </t>
  </si>
  <si>
    <t>G/SPS/N/THA/277</t>
  </si>
  <si>
    <t>G/SPS/N/THA/278</t>
  </si>
  <si>
    <t>G/SPS/N/THA/279</t>
  </si>
  <si>
    <t>G/SPS/N/CRI/209/Add.3</t>
  </si>
  <si>
    <t>G/SPS/N/TUR/57/Add.1</t>
  </si>
  <si>
    <t>Named vegetable oils (arachis oil, babassu oil, coconut oil, cottonseed oil, grapeseed oil, hazelnut oil, maize oil, palm kernel oil, palm kernel olein, palm kernel stearin, palm oil, palm olein, palm stearin, palm suprolein, rapeseed oil-low erucic acid, safflower seed oil, sesame seed oil, soya bean oil, sunflower seed oil)</t>
  </si>
  <si>
    <t>G/SPS/N/USA/3131</t>
  </si>
  <si>
    <t>Banana</t>
  </si>
  <si>
    <t>G/SPS/N/KAZ/46</t>
  </si>
  <si>
    <t>Live birds and hatching eggs, down and feathers, poultry meat and all poultry products, that not heat treated to ensure destruction of Newcastle disease virus, feed and feed additives for birds (except feed additives of chemical and microbiological synthesis), used equipment for the maintenance, slaughter and cutting of birds</t>
  </si>
  <si>
    <t xml:space="preserve">Animal diseases; Animal health; Food safety; Human health; Newcastle Disease; Pest or Disease free Regions / Regionalization; </t>
  </si>
  <si>
    <t>Zabaykalsky Krai, Russian Federation</t>
  </si>
  <si>
    <t>G/SPS/N/KAZ/47</t>
  </si>
  <si>
    <t>Food-producing animals and free-roaming animals, genetic materials, raw materials and products obtained from animals, horn-hoofed raw materials (horns, antlers, hooves), rawstock (hides of horses, deer and wild animals)</t>
  </si>
  <si>
    <t>Belarus, the Khotomel Village of the Stolinsky region of the Brest oblast</t>
  </si>
  <si>
    <t>G/SPS/N/KAZ/48</t>
  </si>
  <si>
    <t>Live pigs, boar sperm, pork, including wild boar meat and products of its processing, leather, horned and intestinal raw materials, bristles obtained from susceptible animal species, feed and feed additives for animals of plant and animal origin, including from poultry and fish, feed additives for cats and dogs that have not undergone heat treatment (at temperature of not lower than 70 °C for at least 20 minutes), used equipment for transporting pigs, products and raw materials of animal origin, keeping, slaughtering and cutting of pigs</t>
  </si>
  <si>
    <t xml:space="preserve">Animal diseases; Animal feed; Animal health; Feed additives; Food safety; Human health; </t>
  </si>
  <si>
    <t>G/SPS/N/TGO/12</t>
  </si>
  <si>
    <t>Togo</t>
  </si>
  <si>
    <t>Fruits and vegetables</t>
  </si>
  <si>
    <t>G/SPS/N/UGA/90</t>
  </si>
  <si>
    <t>Table honey</t>
  </si>
  <si>
    <t>G/SPS/N/UGA/93</t>
  </si>
  <si>
    <t>Stingless bee honey</t>
  </si>
  <si>
    <t>G/SPS/N/UGA/94</t>
  </si>
  <si>
    <t>Beeswax</t>
  </si>
  <si>
    <t>G/SPS/N/USA/3126</t>
  </si>
  <si>
    <t>Tea, dried; Tea, instant</t>
  </si>
  <si>
    <t>G/SPS/N/USA/3128</t>
  </si>
  <si>
    <t>Avocado; Rice, grain; Rice, hulls</t>
  </si>
  <si>
    <t>G/SPS/N/CAN/1234/Add.1</t>
  </si>
  <si>
    <d:r xmlns:d="http://schemas.openxmlformats.org/spreadsheetml/2006/main">
      <d:rPr>
        <d:i/>
        <d:sz val="11"/>
        <d:rFont val="Calibri"/>
      </d:rPr>
      <d:t xml:space="preserve">Corylus</d:t>
    </d:r>
    <d:r xmlns:d="http://schemas.openxmlformats.org/spreadsheetml/2006/main">
      <d:rPr>
        <d:sz val="11"/>
        <d:color rgb="FF000000"/>
        <d:rFont val="Calibri"/>
      </d:rPr>
      <d:t xml:space="preserve"> spp. nuts for consumption (HS codes: 080221408301, 080221408302, 080222408301, 080222408302, 080290408204, 080290408205)</d:t>
    </d:r>
  </si>
  <si>
    <t>Current trading partner: Continental United States of America</t>
  </si>
  <si>
    <t>G/SPS/N/KOR/668</t>
  </si>
  <si>
    <d:r xmlns:d="http://schemas.openxmlformats.org/spreadsheetml/2006/main">
      <d:rPr>
        <d:sz val="11"/>
        <d:rFont val="Calibri"/>
      </d:rPr>
      <d:t xml:space="preserve">Straw and forage for animal feed (HS codes: Forage: 1214901000; Native grass, Soiling crop, Others: 1214909090; Leaf: 1404903010; Rice straw, Barley straw, Other straw: 1213000000; Corn cob: 2308009000; Alfalfa bale: 1214909010; Pellet, Cube, Ground forage: 1214100000; Others: 2308009000; Formula feed: 2309901040)</d:t>
    </d:r>
    <d:r xmlns:d="http://schemas.openxmlformats.org/spreadsheetml/2006/main">
      <d:rPr>
        <d:sz val="11"/>
        <d:color rgb="FF000000"/>
        <d:rFont val="Calibri"/>
      </d:rPr>
      <d:t xml:space="preserve"/>
    </d:r>
  </si>
  <si>
    <t>G/SPS/N/USA/3121</t>
  </si>
  <si>
    <t>Palm, oil</t>
  </si>
  <si>
    <t>G/SPS/N/USA/3122</t>
  </si>
  <si>
    <t>Rice, grain</t>
  </si>
  <si>
    <t>G/SPS/N/PER/854</t>
  </si>
  <si>
    <t>Ryegrass seeds</t>
  </si>
  <si>
    <t>G/SPS/N/AUS/488</t>
  </si>
  <si>
    <d:r xmlns:d="http://schemas.openxmlformats.org/spreadsheetml/2006/main">
      <d:rPr>
        <d:sz val="11"/>
        <d:rFont val="Calibri"/>
      </d:rPr>
      <d:t xml:space="preserve">Seeds for sowing of tomato (</d:t>
    </d:r>
    <d:r xmlns:d="http://schemas.openxmlformats.org/spreadsheetml/2006/main">
      <d:rPr>
        <d:i/>
        <d:sz val="11"/>
        <d:color rgb="FF000000"/>
        <d:rFont val="Calibri"/>
      </d:rPr>
      <d:t xml:space="preserve">Solanum lycopersicum</d:t>
    </d:r>
    <d:r xmlns:d="http://schemas.openxmlformats.org/spreadsheetml/2006/main">
      <d:rPr>
        <d:sz val="11"/>
        <d:color rgb="FF000000"/>
        <d:rFont val="Calibri"/>
      </d:rPr>
      <d:t xml:space="preserve">) and capsicum (</d:t>
    </d:r>
    <d:r xmlns:d="http://schemas.openxmlformats.org/spreadsheetml/2006/main">
      <d:rPr>
        <d:i/>
        <d:sz val="11"/>
        <d:color rgb="FF000000"/>
        <d:rFont val="Calibri"/>
      </d:rPr>
      <d:t xml:space="preserve">Capsicum annuum </d:t>
    </d:r>
    <d:r xmlns:d="http://schemas.openxmlformats.org/spreadsheetml/2006/main">
      <d:rPr>
        <d:sz val="11"/>
        <d:color rgb="FF000000"/>
        <d:rFont val="Calibri"/>
      </d:rPr>
      <d:t xml:space="preserve">species complex)</d:t>
    </d:r>
  </si>
  <si>
    <t xml:space="preserve">Plant diseases; Plant health; Seeds; Territory protection; </t>
  </si>
  <si>
    <t>G/SPS/N/KAZ/15/Add.1</t>
  </si>
  <si>
    <t>Live poultry, hatching eggs, down, feathers, poultry meat, feed and feed additives, hunting trophies, used equipment for holding, slaughtering and dressing of poultry</t>
  </si>
  <si>
    <t>Kurskaya, Samarskaya, Penzenskaya regions of the Russian Federation</t>
  </si>
  <si>
    <t>G/SPS/N/KAZ/16/Add.1</t>
  </si>
  <si>
    <t>Orlovskaya, Rostovskaya, Nizhegorodskaya regions of the Russian Federation</t>
  </si>
  <si>
    <t>G/SPS/N/KAZ/21/Add.1</t>
  </si>
  <si>
    <d:r xmlns:d="http://schemas.openxmlformats.org/spreadsheetml/2006/main">
      <d:rPr>
        <d:sz val="11"/>
        <d:rFont val="Calibri"/>
      </d:rPr>
      <d:t xml:space="preserve">Live poultry and hatching eggs, down and feathers, poultry meat and all poultry products, fodder and feed additives for birds, as well as equipment for the maintenance, slaughter and cutting of birds</d:t>
    </d:r>
    <d:r xmlns:d="http://schemas.openxmlformats.org/spreadsheetml/2006/main">
      <d:rPr>
        <d:sz val="11"/>
        <d:color rgb="FF000000"/>
        <d:rFont val="Calibri"/>
      </d:rPr>
      <d:t xml:space="preserve"/>
    </d:r>
  </si>
  <si>
    <t>G/SPS/N/KAZ/45</t>
  </si>
  <si>
    <d:r xmlns:d="http://schemas.openxmlformats.org/spreadsheetml/2006/main">
      <d:rPr>
        <d:sz val="11"/>
        <d:rFont val="Calibri"/>
      </d:rPr>
      <d:t xml:space="preserve">Live sheep, goats and other animals susceptible to sheep and goat pox, genetic material, products obtained from sheep and goats (meat, meat products, milk and dairy products, other raw materials and products obtained from slaughtering of sheep and goats (not undergone heat treatment sufficient to elimination of pathogenic microorganisms), used equipment for keeping, slaughtering and processing of sheep and goats, hunting trophies from susceptible animal species, feed and feed additives containing processed products of sheep and goats (not undergone heat treatment at temperature no less than 70 °C)</d:t>
    </d:r>
    <d:r xmlns:d="http://schemas.openxmlformats.org/spreadsheetml/2006/main">
      <d:rPr>
        <d:sz val="11"/>
        <d:color rgb="FF000000"/>
        <d:rFont val="Calibri"/>
      </d:rPr>
      <d:t xml:space="preserve"/>
    </d:r>
  </si>
  <si>
    <t>Tverskaya and Voronezhskaya oblasts of the Russian Federation</t>
  </si>
  <si>
    <t>G/SPS/N/KAZ/6/Add.1</t>
  </si>
  <si>
    <d:r xmlns:d="http://schemas.openxmlformats.org/spreadsheetml/2006/main">
      <d:rPr>
        <d:sz val="11"/>
        <d:rFont val="Calibri"/>
      </d:rPr>
      <d:t xml:space="preserve">Live animals (HS Code: 01), products of animal origin (HS Codes: 02, 04, 05), raw hides (HS Code: 41)</d:t>
    </d:r>
    <d:r xmlns:d="http://schemas.openxmlformats.org/spreadsheetml/2006/main">
      <d:rPr>
        <d:sz val="11"/>
        <d:color rgb="FF000000"/>
        <d:rFont val="Calibri"/>
      </d:rPr>
      <d:t xml:space="preserve"/>
    </d:r>
  </si>
  <si>
    <t>G/SPS/N/KAZ/7/Add.1</t>
  </si>
  <si>
    <t>Livestock, beef, pork, lamb, heat-treated ready to eat food, non-food raw materials and commodity, used equipment for animal husbandry, slaughter and processing, feed and feed additives of animal and plant origin</t>
  </si>
  <si>
    <t>G/SPS/N/ARE/185#G/SPS/N/BHR/207#G/SPS/N/KWT/58#G/SPS/N/OMN/104#G/SPS/N/QAT/108#G/SPS/N/SAU/410#G/SPS/N/YEM/49</t>
  </si>
  <si>
    <t>G/SPS/N/ARE/186#G/SPS/N/BHR/208#G/SPS/N/KWT/59#G/SPS/N/OMN/105#G/SPS/N/QAT/109#G/SPS/N/SAU/411#G/SPS/N/YEM/50</t>
  </si>
  <si>
    <t>G/SPS/N/NZL/604</t>
  </si>
  <si>
    <t>Grain and seeds for consumption, feed or processing</t>
  </si>
  <si>
    <t>G/SPS/N/TPKM/475/Add.1</t>
  </si>
  <si>
    <t>Fresh fruits of apples</t>
  </si>
  <si>
    <t>G/SPS/N/SAU/408</t>
  </si>
  <si>
    <t>G/SPS/N/COL/308/Add.2</t>
  </si>
  <si>
    <t>G/SPS/N/ECU/175/Add.1</t>
  </si>
  <si>
    <t>G/SPS/N/ECU/180/Add.1</t>
  </si>
  <si>
    <t>G/SPS/N/RUS/167</t>
  </si>
  <si>
    <t>Live swine, meat of swine, meat and edible meat offal, swine embryos and boar' semen (HS Codes: 0103; 0203; 0511; 020630000; 020910; 4103300000; 0210; 0502; 0511, 9601; 9705 00 000 0; 3101; 2309*; 160100*; 1602*)
* with exception of prepared heat-treated goods of pork, prepared goods containing pork or raw materials of animal origin (from pork) for the production of feeds for non-productive and fur-producing animals with the use of technologies providing destruction of ASF in accordance with the provision of Chapter 15.1 of the OIE Terrestrial Animal Health Code.</t>
  </si>
  <si>
    <t>Côte d'Ivoire</t>
  </si>
  <si>
    <t>G/SPS/N/RUS/168</t>
  </si>
  <si>
    <t>G/SPS/N/RUS/169</t>
  </si>
  <si>
    <t>G/SPS/N/KOR/666</t>
  </si>
  <si>
    <t>Porcine blood powder (including plasma powder)</t>
  </si>
  <si>
    <t>G/SPS/N/EU/358</t>
  </si>
  <si>
    <d:r xmlns:d="http://schemas.openxmlformats.org/spreadsheetml/2006/main">
      <d:rPr>
        <d:sz val="11"/>
        <d:rFont val="Calibri"/>
      </d:rPr>
      <d:t xml:space="preserve">Plants of</d:t>
    </d:r>
    <d:r xmlns:d="http://schemas.openxmlformats.org/spreadsheetml/2006/main">
      <d:rPr>
        <d:i/>
        <d:sz val="11"/>
        <d:color rgb="FF000000"/>
        <d:rFont val="Calibri"/>
      </d:rPr>
      <d:t xml:space="preserve"> Rosae </d:t>
    </d:r>
    <d:r xmlns:d="http://schemas.openxmlformats.org/spreadsheetml/2006/main">
      <d:rPr>
        <d:sz val="11"/>
        <d:color rgb="FF000000"/>
        <d:rFont val="Calibri"/>
      </d:rPr>
      <d:t xml:space="preserve">spp, including cut flowers</d:t>
    </d:r>
  </si>
  <si>
    <t>Canada, India, United States of America</t>
  </si>
  <si>
    <t>G/SPS/N/ARE/163/Add.1</t>
  </si>
  <si>
    <t>Plovdiv, Bulgaria</t>
  </si>
  <si>
    <t>G/SPS/N/ARE/184</t>
  </si>
  <si>
    <t>All kinds of live ruminants and its by-products, untreated ruminants meat and its products</t>
  </si>
  <si>
    <t>Red Sea State, Sudan</t>
  </si>
  <si>
    <t>G/SPS/N/BRA/1580</t>
  </si>
  <si>
    <t>HS Code(s): 52, 071010, 200830, 08011, 0603, 07133, 080420, 080810, 080720, 0804, 08071, 081010, 200840, 080930, 070960, 1201, 0806, 071140, 070810, 0702, 09, 28099910; ICS Code(s): 13, 65</t>
  </si>
  <si>
    <t>G/SPS/N/EGY/94</t>
  </si>
  <si>
    <t>Cereals, pulses and derived products</t>
  </si>
  <si>
    <t>G/SPS/N/EGY/95</t>
  </si>
  <si>
    <t>Tea</t>
  </si>
  <si>
    <t>G/SPS/N/JPN/688</t>
  </si>
  <si>
    <t>France, and countries, regions or zones* approved as free from HPAI and LPAI by Japan
* http://www.maff.go.jp/aqs/english/news/third-free.html</t>
  </si>
  <si>
    <t>G/SPS/N/USA/3118</t>
  </si>
  <si>
    <t>Fresh guava</t>
  </si>
  <si>
    <t>G/SPS/N/ECU/226</t>
  </si>
  <si>
    <t>Asparagus (Asparagus officinalis) seeds</t>
  </si>
  <si>
    <t xml:space="preserve">Plant health; Seeds; </t>
  </si>
  <si>
    <t>G/SPS/N/ECU/227</t>
  </si>
  <si>
    <t>Peony (Paeonia lactiflora) rhizomes for planting</t>
  </si>
  <si>
    <t xml:space="preserve">Pest or Disease free Regions / Regionalization; Plant health; Territory protection; </t>
  </si>
  <si>
    <t>Netherlands</t>
  </si>
  <si>
    <t>G/SPS/N/USA/3053/Add.1</t>
  </si>
  <si>
    <d:r xmlns:d="http://schemas.openxmlformats.org/spreadsheetml/2006/main">
      <d:rPr>
        <d:sz val="11"/>
        <d:rFont val="Calibri"/>
      </d:rPr>
      <d:t xml:space="preserve">Live animals and animal products</d:t>
    </d:r>
    <d:r xmlns:d="http://schemas.openxmlformats.org/spreadsheetml/2006/main">
      <d:rPr>
        <d:sz val="11"/>
        <d:color rgb="FF000000"/>
        <d:rFont val="Calibri"/>
      </d:rPr>
      <d:t xml:space="preserve"/>
    </d:r>
  </si>
  <si>
    <t>Singapore</t>
  </si>
  <si>
    <t>G/SPS/N/USA/3117</t>
  </si>
  <si>
    <t>Ruminants</t>
  </si>
  <si>
    <t>G/SPS/N/CHL/610</t>
  </si>
  <si>
    <t>Amphibians</t>
  </si>
  <si>
    <t>G/SPS/N/MEX/368/Add.1</t>
  </si>
  <si>
    <t>G/SPS/N/PHL/105/Add.2</t>
  </si>
  <si>
    <t>Afghanistan, Georgia, Hungary, Iran, Israel, Niger, Slovakia, and Sweden</t>
  </si>
  <si>
    <t>G/SPS/N/TPKM/466/Rev.1</t>
  </si>
  <si>
    <t>G/SPS/N/AUS/487</t>
  </si>
  <si>
    <d:r xmlns:d="http://schemas.openxmlformats.org/spreadsheetml/2006/main">
      <d:rPr>
        <d:sz val="11"/>
        <d:rFont val="Calibri"/>
      </d:rPr>
      <d:t xml:space="preserve">Fresh pomegranate (</d:t>
    </d:r>
    <d:r xmlns:d="http://schemas.openxmlformats.org/spreadsheetml/2006/main">
      <d:rPr>
        <d:i/>
        <d:sz val="11"/>
        <d:color rgb="FF000000"/>
        <d:rFont val="Calibri"/>
      </d:rPr>
      <d:t xml:space="preserve">Punica granatum</d:t>
    </d:r>
    <d:r xmlns:d="http://schemas.openxmlformats.org/spreadsheetml/2006/main">
      <d:rPr>
        <d:sz val="11"/>
        <d:color rgb="FF000000"/>
        <d:rFont val="Calibri"/>
      </d:rPr>
      <d:t xml:space="preserve">) whole fruit and processed 'ready-to-eat' arils</d:t>
    </d:r>
  </si>
  <si>
    <t>G/SPS/N/KAZ/44</t>
  </si>
  <si>
    <t>Novosibirsk Region, Russian Federation</t>
  </si>
  <si>
    <t>G/SPS/N/KAZ/42</t>
  </si>
  <si>
    <t>Cattle and other animals susceptible to nodular dermatitis, as well as genetic material obtained from them; products derived from cattle and susceptible animal species; raw leather materials obtained from the slaughter of cattle and other susceptible animals; used equipment for the maintenance and transporting cattle and other susceptible animals (HS Codes: 01, 02, 04, 05, 41, 84)</t>
  </si>
  <si>
    <t>Xinjiang Uygur Autonomous Region, China 
</t>
  </si>
  <si>
    <t>G/SPS/N/KAZ/43</t>
  </si>
  <si>
    <t>Cattle and other animals susceptible to nodular dermatitis, as well as genetic material obtained from them; products derived from cattle and susceptible animal species; raw leather materials obtained from the slaughter of cattle and other susceptible animals used equipment for the maintenance and transporting cattle and other susceptible animals</t>
  </si>
  <si>
    <t>Tyumen Oblast, Russian Federation</t>
  </si>
  <si>
    <t>G/SPS/N/SAU/226/Add.1</t>
  </si>
  <si>
    <t>G/SPS/N/SAU/229/Add.1</t>
  </si>
  <si>
    <t>G/SPS/N/SAU/230/Add.1</t>
  </si>
  <si>
    <t>South Korea</t>
  </si>
  <si>
    <t>G/SPS/N/SAU/235/Add.1</t>
  </si>
  <si>
    <t>Denmark</t>
  </si>
  <si>
    <t>G/SPS/N/SAU/251/Add.1</t>
  </si>
  <si>
    <t>Lincolnshire, England</t>
  </si>
  <si>
    <t>G/SPS/N/SAU/254/Add.1</t>
  </si>
  <si>
    <t>Bangladesh</t>
  </si>
  <si>
    <t>G/SPS/N/SAU/257/Add.1</t>
  </si>
  <si>
    <t>G/SPS/N/SAU/296/Add.1</t>
  </si>
  <si>
    <t>Lao People's Democratic Republic, Philippines</t>
  </si>
  <si>
    <t>G/SPS/N/SAU/371/Add.1</t>
  </si>
  <si>
    <t>Malaysia</t>
  </si>
  <si>
    <t>G/SPS/N/SAU/391/Add.1</t>
  </si>
  <si>
    <t>G/SPS/N/SGP/62/Corr.1</t>
  </si>
  <si>
    <t>Pork and pork products (HS Codes: 0203, 0206, 0210, 1602)</t>
  </si>
  <si>
    <t>G/SPS/N/SGP/62/Corr.1/Rev.1</t>
  </si>
  <si>
    <d:r xmlns:d="http://schemas.openxmlformats.org/spreadsheetml/2006/main">
      <d:rPr>
        <d:sz val="11"/>
        <d:rFont val="Calibri"/>
      </d:rPr>
      <d:t xml:space="preserve">Pork and pork products (HS Codes: 0203, 0206, 0210, 1602)</d:t>
    </d:r>
    <d:r xmlns:d="http://schemas.openxmlformats.org/spreadsheetml/2006/main">
      <d:rPr>
        <d:sz val="11"/>
        <d:color rgb="FF000000"/>
        <d:rFont val="Calibri"/>
      </d:rPr>
      <d:t xml:space="preserve"/>
    </d:r>
  </si>
  <si>
    <t>G/SPS/N/AUS/483</t>
  </si>
  <si>
    <t>Foods sold in Australia (both imported and domestically produced)</t>
  </si>
  <si>
    <t>G/SPS/N/CHL/581/Rev.1</t>
  </si>
  <si>
    <t>Laboratory rodents</t>
  </si>
  <si>
    <t xml:space="preserve">Animal diseases; Animal health; Salmonella; Zoonoses; </t>
  </si>
  <si>
    <t>G/SPS/N/SGP/62</t>
  </si>
  <si>
    <t>G/SPS/N/CHL/609</t>
  </si>
  <si>
    <t>Corn plants (Dracaena fragans massangeana), parlour palms (Chamaedorea elegans, syn. Neanthe bella) and miniature date palms (Phoenix roebelenii)</t>
  </si>
  <si>
    <t>G/SPS/N/ARG/232</t>
  </si>
  <si>
    <t>G/SPS/N/JPN/686</t>
  </si>
  <si>
    <d:r xmlns:d="http://schemas.openxmlformats.org/spreadsheetml/2006/main">
      <d:rPr>
        <d:sz val="11"/>
        <d:rFont val="Calibri"/>
      </d:rPr>
      <d:t xml:space="preserve">Utensils, containers and packaging for food and food additives</d:t>
    </d:r>
    <d:r xmlns:d="http://schemas.openxmlformats.org/spreadsheetml/2006/main">
      <d:rPr>
        <d:sz val="11"/>
        <d:color rgb="FF000000"/>
        <d:rFont val="Calibri"/>
      </d:rPr>
      <d:t xml:space="preserve"/>
    </d:r>
  </si>
  <si>
    <t xml:space="preserve">Food safety; Human health; Packaging; </t>
  </si>
  <si>
    <t>G/SPS/N/TPKM/461/Add.1</t>
  </si>
  <si>
    <t>Porcine semen</t>
  </si>
  <si>
    <t>G/SPS/N/MEX/371</t>
  </si>
  <si>
    <t>Tomato (Solanum lycopersicum L.) seeds</t>
  </si>
  <si>
    <t xml:space="preserve">Pest or Disease free Regions / Regionalization; Pests; Plant health; Seeds; </t>
  </si>
  <si>
    <t>G/SPS/N/MEX/372</t>
  </si>
  <si>
    <t>Quinoa (Chenopodium quinoa) (HS code: 100850)</t>
  </si>
  <si>
    <t>G/SPS/N/MEX/373</t>
  </si>
  <si>
    <t>Cucumber (Cucumis sativus L.) seeds</t>
  </si>
  <si>
    <t>G/SPS/N/MEX/374</t>
  </si>
  <si>
    <t>Melon (Cucumis melo L.) seeds (HS code: 120770)</t>
  </si>
  <si>
    <t>G/SPS/N/ARE/142/Add.3</t>
  </si>
  <si>
    <t>Plant products</t>
  </si>
  <si>
    <t>G/SPS/N/ARG/231</t>
  </si>
  <si>
    <t>Hazelnut (Corylus avellana) plants</t>
  </si>
  <si>
    <t>G/SPS/N/SAU/406</t>
  </si>
  <si>
    <d:r xmlns:d="http://schemas.openxmlformats.org/spreadsheetml/2006/main">
      <d:rPr>
        <d:sz val="11"/>
        <d:rFont val="Calibri"/>
      </d:rPr>
      <d:t xml:space="preserve">Processes in the food industry (ICS Code 67.020)</d:t>
    </d:r>
    <d:r xmlns:d="http://schemas.openxmlformats.org/spreadsheetml/2006/main">
      <d:rPr>
        <d:sz val="11"/>
        <d:color rgb="FF000000"/>
        <d:rFont val="Calibri"/>
      </d:rPr>
      <d:t xml:space="preserve"/>
    </d:r>
  </si>
  <si>
    <t>G/SPS/N/CHL/608</t>
  </si>
  <si>
    <t>Potato (Solanum tuberosum L.) tubers</t>
  </si>
  <si>
    <t>G/SPS/N/EU/319/Add.1</t>
  </si>
  <si>
    <t>G/SPS/N/EU/350</t>
  </si>
  <si>
    <d:r xmlns:d="http://schemas.openxmlformats.org/spreadsheetml/2006/main">
      <d:rPr>
        <d:sz val="11"/>
        <d:rFont val="Calibri"/>
      </d:rPr>
      <d:t xml:space="preserve">Plants of </d:t>
    </d:r>
    <d:r xmlns:d="http://schemas.openxmlformats.org/spreadsheetml/2006/main">
      <d:rPr>
        <d:i/>
        <d:sz val="11"/>
        <d:color rgb="FF000000"/>
        <d:rFont val="Calibri"/>
      </d:rPr>
      <d:t xml:space="preserve">Capsicum annuum</d:t>
    </d:r>
    <d:r xmlns:d="http://schemas.openxmlformats.org/spreadsheetml/2006/main">
      <d:rPr>
        <d:sz val="11"/>
        <d:color rgb="FF000000"/>
        <d:rFont val="Calibri"/>
      </d:rPr>
      <d:t xml:space="preserve"> and </d:t>
    </d:r>
    <d:r xmlns:d="http://schemas.openxmlformats.org/spreadsheetml/2006/main">
      <d:rPr>
        <d:i/>
        <d:sz val="11"/>
        <d:color rgb="FF000000"/>
        <d:rFont val="Calibri"/>
      </d:rPr>
      <d:t xml:space="preserve">Solanum lycopersicum</d:t>
    </d:r>
    <d:r xmlns:d="http://schemas.openxmlformats.org/spreadsheetml/2006/main">
      <d:rPr>
        <d:sz val="11"/>
        <d:color rgb="FF000000"/>
        <d:rFont val="Calibri"/>
      </d:rPr>
      <d:t xml:space="preserve">, including seeds</d:t>
    </d:r>
  </si>
  <si>
    <t>G/SPS/N/CAN/1244/Add.5</t>
  </si>
  <si>
    <t>Belgium; Benin; Bulgaria; Burkina Faso; Burundi; Cabo Verde; Cambodia; Cameroon; Central African Republic; Chad; China; Congo; Côte d'Ivoire; Czech Republic; Estonia; The Gambia; Ghana; Guinea-Bissau; Hong Kong, China; Hungary; Italy; Kenya; Republic of Korea; Lao People's Democratic Republic; Latvia; Lithuania; Madagascar; Malawi; Republic of Moldova; Mongolia; Mozambique; Myanmar; Namibia; Nigeria; Philippines; Poland; Romania; Russian Federation; Rwanda; Senegal; Serbia; Sierra Leone; Slovak Republic; South Africa; Tanzania; Togo; Ukraine; Viet Nam; Zambia; Zimbabwe</t>
  </si>
  <si>
    <t>G/SPS/N/CRI/217/Add.1</t>
  </si>
  <si>
    <t>G/SPS/N/CRI/218</t>
  </si>
  <si>
    <t>Day-old live poultry (HS code: 0105), fertile eggs (HS code: 0407), fresh meat (HS code: 0207), meat offal of poultry (HS code: 1602)</t>
  </si>
  <si>
    <t>G/SPS/N/PHL/447</t>
  </si>
  <si>
    <t>Domestic and wild pigs and their products and by-products</t>
  </si>
  <si>
    <t>Zimbabwe</t>
  </si>
  <si>
    <t>G/SPS/N/USA/3110</t>
  </si>
  <si>
    <t>G/SPS/N/USA/3112</t>
  </si>
  <si>
    <t>G/SPS/N/USA/3113</t>
  </si>
  <si>
    <t>Fresh sand pears</t>
  </si>
  <si>
    <t>G/SPS/N/TPKM/502/Add.1</t>
  </si>
  <si>
    <t>Meet products, fishery products, dairy products, egg products, animal oil products, products of bovine origin and products of deer origin</t>
  </si>
  <si>
    <t>G/SPS/N/TPKM/512</t>
  </si>
  <si>
    <t>Bovine semen, bovine embryos, porcine embryos, caprine and ovine semen and equine semen</t>
  </si>
  <si>
    <t>G/SPS/N/PRY/28/Add.1</t>
  </si>
  <si>
    <t xml:space="preserve">Change in period of application; </t>
  </si>
  <si>
    <t>G/SPS/N/THA/269</t>
  </si>
  <si>
    <t>Live poultry and poultry carcasses (HS Code(s): 0105, 0207, 0407, 0408)</t>
  </si>
  <si>
    <t>G/SPS/N/THA/270</t>
  </si>
  <si>
    <t>G/SPS/N/THA/271</t>
  </si>
  <si>
    <d:r xmlns:d="http://schemas.openxmlformats.org/spreadsheetml/2006/main">
      <d:rPr>
        <d:sz val="11"/>
        <d:rFont val="Calibri"/>
      </d:rPr>
      <d:t xml:space="preserve">Live domestic pigs and their carcasses (HS Code(s): 0103, 0203, 0502.10.00); Wild pigs and their carcasses</d:t>
    </d:r>
    <d:r xmlns:d="http://schemas.openxmlformats.org/spreadsheetml/2006/main">
      <d:rPr>
        <d:sz val="11"/>
        <d:color rgb="FF000000"/>
        <d:rFont val="Calibri"/>
      </d:rPr>
      <d:t xml:space="preserve"/>
    </d:r>
  </si>
  <si>
    <t>G/SPS/N/THA/272</t>
  </si>
  <si>
    <t>G/SPS/N/THA/273</t>
  </si>
  <si>
    <t>G/SPS/N/THA/274</t>
  </si>
  <si>
    <t>G/SPS/N/BRA/1568</t>
  </si>
  <si>
    <t>HS Code(s): 070320, 071220, 0706, 08071, 2401, 0714900011, duboisia; ICS Code(s): 13, 65</t>
  </si>
  <si>
    <t>G/SPS/N/BRA/1569</t>
  </si>
  <si>
    <t>HS Code(s): 071010, 071220, 0807; ICS Code(s): 13, 65</t>
  </si>
  <si>
    <t>G/SPS/N/BRA/1570</t>
  </si>
  <si>
    <t>G/SPS/N/BRA/1571</t>
  </si>
  <si>
    <t>G/SPS/N/BRA/1572</t>
  </si>
  <si>
    <t>HS Code(s): 07051, 07052, 070521, 070970, 0707, 0704, 1214, 070410, 070420, 0804, 080720, 06, 0603, 0604, 12099110, 12119029, 070990, 07099300, 07096090, 0709991000, 07049010, 08109090, rucola, maxixe; ICS Code(s): 13, 65</t>
  </si>
  <si>
    <t>G/SPS/N/BRA/1573</t>
  </si>
  <si>
    <t>HS Code(s): 1004; ICS Code(s): 13, 65</t>
  </si>
  <si>
    <t>G/SPS/N/BRA/1574</t>
  </si>
  <si>
    <t>HS Code(s): 070960, 09041, 070930, 07099990, jilo; ICS Code(s): 13, 65</t>
  </si>
  <si>
    <t>G/SPS/N/BRA/1575</t>
  </si>
  <si>
    <t>HS Code(s): 1001; ICS Code(s): 13, 65</t>
  </si>
  <si>
    <t>G/SPS/N/BRA/1576</t>
  </si>
  <si>
    <t>HS Code(s): 06, 0603, 0604, 200820, 071420, 0706, 091010, 071410, 071320, 071340, 08011, 071010, 080450, 081090, 08105000, 08109090, 17029040000, 07143000, 0714900011, 07133500, 08026000, 08029000, 0810909050, 20081920, 120710, acai; ICS Code(s): 13, 65</t>
  </si>
  <si>
    <t>G/SPS/N/BRA/1577</t>
  </si>
  <si>
    <t>HS Code(s): 0706, 071320, 071340, 08011, 120710, 52, 071010, 071410, 080450, 06, 0603, 0604, 081090, 08105000, 08109090, 17029040000, 07143000, 0714900011, 07133500, 08026000, 08028000, 0810909050, 08109090, acai, cupuacu, guarana; ICS Code(s): 13, 65</t>
  </si>
  <si>
    <t>G/SPS/N/BRA/1579</t>
  </si>
  <si>
    <t>G/SPS/N/PER/852</t>
  </si>
  <si>
    <t>G/SPS/N/PER/853</t>
  </si>
  <si>
    <t>G/SPS/N/TPKM/511</t>
  </si>
  <si>
    <t>G/SPS/N/USA/3107</t>
  </si>
  <si>
    <t>G/SPS/N/COL/314</t>
  </si>
  <si>
    <t>Cultivars</t>
  </si>
  <si>
    <t>G/SPS/N/JPN/683</t>
  </si>
  <si>
    <t>Chile, and countries, regions or zones* approved as free from HPAI and LPAI by Japan
* http://www.maff.go.jp/aqs/english/news/third-free.html</t>
  </si>
  <si>
    <t>G/SPS/N/PER/851</t>
  </si>
  <si>
    <t>Milk and milk products for human consumption</t>
  </si>
  <si>
    <t>G/SPS/N/USA/2979/Add.2</t>
  </si>
  <si>
    <d:r xmlns:d="http://schemas.openxmlformats.org/spreadsheetml/2006/main">
      <d:rPr>
        <d:sz val="11"/>
        <d:rFont val="Calibri"/>
      </d:rPr>
      <d:t xml:space="preserve">Meat</d:t>
    </d:r>
    <d:r xmlns:d="http://schemas.openxmlformats.org/spreadsheetml/2006/main">
      <d:rPr>
        <d:sz val="11"/>
        <d:color rgb="FF000000"/>
        <d:rFont val="Calibri"/>
      </d:rPr>
      <d:t xml:space="preserve"/>
    </d:r>
  </si>
  <si>
    <t>G/SPS/N/USA/2995/Add.1</t>
  </si>
  <si>
    <t>Fresh cape gooseberry</t>
  </si>
  <si>
    <t>G/SPS/N/TPKM/508</t>
  </si>
  <si>
    <t>G/SPS/N/ECU/224</t>
  </si>
  <si>
    <t>Carrot (Daucus carota) seeds</t>
  </si>
  <si>
    <t>G/SPS/N/ARG/226/Add.1/Corr.1</t>
  </si>
  <si>
    <t>G/SPS/N/BRA/1466/Add.1</t>
  </si>
  <si>
    <t>Fresh, cold, frozen, thawed, partially cooked and boiled shrimp</t>
  </si>
  <si>
    <t>G/SPS/N/KOR/212/Add.13</t>
  </si>
  <si>
    <t>G/SPS/N/PHL/445</t>
  </si>
  <si>
    <t>G/SPS/N/PHL/446</t>
  </si>
  <si>
    <t>G/SPS/N/SAU/255/Add.1</t>
  </si>
  <si>
    <t>Live equine</t>
  </si>
  <si>
    <t>G/SPS/N/UGA/89</t>
  </si>
  <si>
    <t>Green coffee beans</t>
  </si>
  <si>
    <t>G/SPS/N/BRA/1547</t>
  </si>
  <si>
    <t>HS Code(s): 1003; ICS Code(s): 13, 65</t>
  </si>
  <si>
    <t>G/SPS/N/BRA/1548</t>
  </si>
  <si>
    <t>HS Code(s): 0702; ICS Code(s): 13, 65</t>
  </si>
  <si>
    <t>G/SPS/N/BRA/1553</t>
  </si>
  <si>
    <t>HS Code(s): 100820; ICS Code(s): 13, 65</t>
  </si>
  <si>
    <t>G/SPS/N/BRA/1554</t>
  </si>
  <si>
    <t>HS Code(s): 08012, 08011, 120710, 1004, 1003, 1002, 20079921, 08026000, 08029010, 08029000, 0810909050, triticale, duboisia; ICS Code(s): 13, 65</t>
  </si>
  <si>
    <t>G/SPS/N/BRA/1556</t>
  </si>
  <si>
    <t>HS Code(s): 080930; ICS Code(s): 13, 65</t>
  </si>
  <si>
    <t>G/SPS/N/BRA/1560</t>
  </si>
  <si>
    <t>G/SPS/N/BRA/1561</t>
  </si>
  <si>
    <t>HS Code(s): 0706, 070610, 071320, 071410, 071420, 080420, 080450, 091010, 070810, 071340, 08107000, 081090, 07143000, 0714900011, 17029040000, 20081920, 07133500, mangaba; ICS Code(s): 13, 65</t>
  </si>
  <si>
    <t>G/SPS/N/BRA/1562</t>
  </si>
  <si>
    <t>HS Code(s): 170111, 1001, 1005; ICS Code(s): 13, 65</t>
  </si>
  <si>
    <t>G/SPS/N/BRA/1563</t>
  </si>
  <si>
    <t>HS Code(s): 070960; ICS Code(s): 13, 65</t>
  </si>
  <si>
    <t>G/SPS/N/BRA/1564</t>
  </si>
  <si>
    <t>G/SPS/N/BRA/1565</t>
  </si>
  <si>
    <t>HS Code(s): 170111, 1006; ICS Code(s): 13, 65</t>
  </si>
  <si>
    <t>G/SPS/N/EU/347</t>
  </si>
  <si>
    <t>G/SPS/N/EU/348</t>
  </si>
  <si>
    <t>G/SPS/N/AUS/481/Add.1</t>
  </si>
  <si>
    <t>Cooked duck meat</t>
  </si>
  <si>
    <t>G/SPS/N/CAN/1244/Add.4</t>
  </si>
  <si>
    <t>Belgium; Benin; Bulgaria; Burkina Faso; Burundi; Cabo Verde; Cambodia; Cameroon; Central African Republic; Chad; China; Congo; Côte d'Ivoire; Czech Republic; Estonia; The Gambia; Ghana; Guinea-Bissau; Hong Kong, China; Hungary; Italy; Kenya; Lao People's Democratic Republic; Latvia; Lithuania; Madagascar; Malawi; Republic of Moldova; Mongolia; Mozambique; Myanmar; Namibia; Nigeria; Poland; Romania; Russian Federation; Rwanda; Senegal; Serbia; Sierra Leone; Slovak Republic; South Africa; Tanzania; Togo; Ukraine; Viet Nam; Zambia; Zimbabwe</t>
  </si>
  <si>
    <t>G/SPS/N/AUS/433/Add.2</t>
  </si>
  <si>
    <t xml:space="preserve">Change in date of adoption/publication/entry into force; </t>
  </si>
  <si>
    <t>G/SPS/N/AUS/445/Add.1</t>
  </si>
  <si>
    <t>G/SPS/N/LKA/41</t>
  </si>
  <si>
    <t>Cereals, pulses, legumes and derived products</t>
  </si>
  <si>
    <t>G/SPS/N/NZL/602</t>
  </si>
  <si>
    <t>Oranges</t>
  </si>
  <si>
    <t>Spain</t>
  </si>
  <si>
    <t>G/SPS/N/ARG/230</t>
  </si>
  <si>
    <t>Pearl millet (Pennisetum glaucum) seeds for propagation</t>
  </si>
  <si>
    <t>G/SPS/N/BRA/1543</t>
  </si>
  <si>
    <d:r xmlns:d="http://schemas.openxmlformats.org/spreadsheetml/2006/main">
      <d:rPr>
        <d:sz val="11"/>
        <d:rFont val="Calibri"/>
      </d:rPr>
      <d:t xml:space="preserve">Pumpkin (</d:t>
    </d:r>
    <d:r xmlns:d="http://schemas.openxmlformats.org/spreadsheetml/2006/main">
      <d:rPr>
        <d:i/>
        <d:sz val="11"/>
        <d:color rgb="FF000000"/>
        <d:rFont val="Calibri"/>
      </d:rPr>
      <d:t xml:space="preserve">Cucurbita pepo</d:t>
    </d:r>
    <d:r xmlns:d="http://schemas.openxmlformats.org/spreadsheetml/2006/main">
      <d:rPr>
        <d:sz val="11"/>
        <d:color rgb="FF000000"/>
        <d:rFont val="Calibri"/>
      </d:rPr>
      <d:t xml:space="preserve">)</d:t>
    </d:r>
  </si>
  <si>
    <t>Argentina, Paraguay, Uruguay</t>
  </si>
  <si>
    <t>G/SPS/N/BRA/1544</t>
  </si>
  <si>
    <t>Frozen equine semen</t>
  </si>
  <si>
    <t xml:space="preserve">Animal health; </t>
  </si>
  <si>
    <t>G/SPS/N/IND/243</t>
  </si>
  <si>
    <t>Oils and fats</t>
  </si>
  <si>
    <t>G/SPS/N/AUS/459/Add.1</t>
  </si>
  <si>
    <d:r xmlns:d="http://schemas.openxmlformats.org/spreadsheetml/2006/main">
      <d:rPr>
        <d:sz val="11"/>
        <d:rFont val="Calibri"/>
      </d:rPr>
      <d:t xml:space="preserve">Fresh breadfruit (</d:t>
    </d:r>
    <d:r xmlns:d="http://schemas.openxmlformats.org/spreadsheetml/2006/main">
      <d:rPr>
        <d:i/>
        <d:sz val="11"/>
        <d:color rgb="FF000000"/>
        <d:rFont val="Calibri"/>
      </d:rPr>
      <d:t xml:space="preserve">Artocarpus altilis</d:t>
    </d:r>
    <d:r xmlns:d="http://schemas.openxmlformats.org/spreadsheetml/2006/main">
      <d:rPr>
        <d:sz val="11"/>
        <d:color rgb="FF000000"/>
        <d:rFont val="Calibri"/>
      </d:rPr>
      <d:t xml:space="preserve">)</d:t>
    </d:r>
  </si>
  <si>
    <t>Fiji, Samoa, Tonga</t>
  </si>
  <si>
    <t>G/SPS/N/BRA/1538</t>
  </si>
  <si>
    <t>Bovine and bubaline for slaughter</t>
  </si>
  <si>
    <t>G/SPS/N/BRA/1539</t>
  </si>
  <si>
    <t>Bovine and bubaline</t>
  </si>
  <si>
    <t>G/SPS/N/BRA/1540</t>
  </si>
  <si>
    <t>Bovine and bubaline frozen semen</t>
  </si>
  <si>
    <t>G/SPS/N/BRA/1541</t>
  </si>
  <si>
    <t>Equine embryos</t>
  </si>
  <si>
    <t>G/SPS/N/BRA/1542</t>
  </si>
  <si>
    <d:r xmlns:d="http://schemas.openxmlformats.org/spreadsheetml/2006/main">
      <d:rPr>
        <d:sz val="11"/>
        <d:rFont val="Calibri"/>
      </d:rPr>
      <d:t xml:space="preserve">Pumpkin (</d:t>
    </d:r>
    <d:r xmlns:d="http://schemas.openxmlformats.org/spreadsheetml/2006/main">
      <d:rPr>
        <d:i/>
        <d:sz val="11"/>
        <d:color rgb="FF000000"/>
        <d:rFont val="Calibri"/>
      </d:rPr>
      <d:t xml:space="preserve">Cucurbita moschata</d:t>
    </d:r>
    <d:r xmlns:d="http://schemas.openxmlformats.org/spreadsheetml/2006/main">
      <d:rPr>
        <d:sz val="11"/>
        <d:color rgb="FF000000"/>
        <d:rFont val="Calibri"/>
      </d:rPr>
      <d:t xml:space="preserve">)</d:t>
    </d:r>
  </si>
  <si>
    <t>G/SPS/N/KOR/248/Add.16</t>
  </si>
  <si>
    <d:r xmlns:d="http://schemas.openxmlformats.org/spreadsheetml/2006/main">
      <d:rPr>
        <d:sz val="11"/>
        <d:rFont val="Calibri"/>
      </d:rPr>
      <d:t xml:space="preserve">Living underground parts of</d:t>
    </d:r>
    <d:r xmlns:d="http://schemas.openxmlformats.org/spreadsheetml/2006/main">
      <d:rPr>
        <d:i/>
        <d:sz val="11"/>
        <d:color rgb="FF000000"/>
        <d:rFont val="Calibri"/>
      </d:rPr>
      <d:t xml:space="preserve"> Jasminum spp</d:t>
    </d:r>
    <d:r xmlns:d="http://schemas.openxmlformats.org/spreadsheetml/2006/main">
      <d:rPr>
        <d:sz val="11"/>
        <d:color rgb="FF000000"/>
        <d:rFont val="Calibri"/>
      </d:rPr>
      <d:t xml:space="preserve">.</d:t>
    </d:r>
  </si>
  <si>
    <t xml:space="preserve">Nematode; Pest or Disease free Regions / Regionalization; Pests; Plant health; </t>
  </si>
  <si>
    <t xml:space="preserve">North America:  United States, Canada, Mexico
Central America:  All countries 
South America:  All countries
Africa:  All countries
Asia: India, Indonesia, Malaysia, Pakistan, Philippines, Sri Lanka, Thailand, Brunei, Lebanon, Oman, Singapore, Yemen, China(restricted areas: Guangzhou City, Maoming City and Shenzhen City in Guangdong Province, Fujian Province and Hong Kong), Chinese Taipei
Europe: Belgium, France, Germany, Portugal, Italy, Netherlands, Poland, Slovenia, Denmark
Oceania and the Pacific: Australia (except Tasmania), Palau, Guam, Micronesia, Papua New Guinea, Solomon Islands, Polynesia, Fiji, Hawaiian Islands, New Zealand, Samoa, Tonga, New Caledonia, American Samoa, Cook Islands, Niue, Norfolk Island</t>
  </si>
  <si>
    <t>G/SPS/N/UGA/87</t>
  </si>
  <si>
    <t>Edible insects</t>
  </si>
  <si>
    <t>G/SPS/N/ARE/183#G/SPS/N/BHR/206#G/SPS/N/KWT/57#G/SPS/N/OMN/103#G/SPS/N/QAT/107#G/SPS/N/SAU/405#G/SPS/N/YEM/48</t>
  </si>
  <si>
    <t>G/SPS/N/ARG/226/Add.1</t>
  </si>
  <si>
    <t>G/SPS/N/ARG/227/Add.1</t>
  </si>
  <si>
    <t>G/SPS/N/ARG/228/Add.1</t>
  </si>
  <si>
    <t>G/SPS/N/EU/343</t>
  </si>
  <si>
    <t>G/SPS/N/NZL/599</t>
  </si>
  <si>
    <t>Fresh ginger</t>
  </si>
  <si>
    <t>G/SPS/N/EU/288/Add.1</t>
  </si>
  <si>
    <t>G/SPS/N/EU/321/Add.1</t>
  </si>
  <si>
    <t>HS Code(s): 0505, 051191, 1501, 1504, 1505, 1506, 1516, 1517, 1518, 3503, 3504</t>
  </si>
  <si>
    <t>G/SPS/N/AUS/482</t>
  </si>
  <si>
    <t>G/SPS/N/EU/311/Add.1</t>
  </si>
  <si>
    <d:r xmlns:d="http://schemas.openxmlformats.org/spreadsheetml/2006/main">
      <d:rPr>
        <d:sz val="11"/>
        <d:rFont val="Calibri"/>
      </d:rPr>
      <d:t xml:space="preserve">HS Code(s): 010619, 010639, 0301, 0407, 051191, 060290, 120999</d:t>
    </d:r>
    <d:r xmlns:d="http://schemas.openxmlformats.org/spreadsheetml/2006/main">
      <d:rPr>
        <d:sz val="11"/>
        <d:color rgb="FF000000"/>
        <d:rFont val="Calibri"/>
      </d:rPr>
      <d:t xml:space="preserve"/>
    </d:r>
  </si>
  <si>
    <t>G/SPS/N/ARG/229</t>
  </si>
  <si>
    <t>Tomatoes (Solanum lycopersicum) and peppers (Capsicum annuum)</t>
  </si>
  <si>
    <t>G/SPS/N/CHL/599/Add.2/Corr.1</t>
  </si>
  <si>
    <t>G/SPS/N/CHL/599/Rev.1</t>
  </si>
  <si>
    <t>G/SPS/N/COL/308/Add.1</t>
  </si>
  <si>
    <t>G/SPS/N/GTM/73</t>
  </si>
  <si>
    <t>HS codes: 0405.10.00, 0406.30.00, 0406.10.10, 0402.91.10 and 0402.99.1</t>
  </si>
  <si>
    <t>G/SPS/N/CHL/599/Add.2</t>
  </si>
  <si>
    <t>G/SPS/N/KOR/660</t>
  </si>
  <si>
    <t>G/SPS/N/MEX/259/Add.1</t>
  </si>
  <si>
    <t>G/SPS/N/TPKM/501/Add.1</t>
  </si>
  <si>
    <t>Chickens</t>
  </si>
  <si>
    <t>G/SPS/N/CHL/606</t>
  </si>
  <si>
    <t>Fresh melons (Cucumis melo)</t>
  </si>
  <si>
    <t>Honduras</t>
  </si>
  <si>
    <t>G/SPS/N/CRI/207/Add.2</t>
  </si>
  <si>
    <t>G/SPS/N/TPKM/462/Add.1</t>
  </si>
  <si>
    <t>General foods, canned foods, ice products, infant foods, frozen foods, bottled and packaged drinking water and beverage (A total of 7 standards were revised)</t>
  </si>
  <si>
    <t>G/SPS/N/ZAF/62/Add.1</t>
  </si>
  <si>
    <d:r xmlns:d="http://schemas.openxmlformats.org/spreadsheetml/2006/main">
      <d:rPr>
        <d:sz val="11"/>
        <d:rFont val="Calibri"/>
      </d:rPr>
      <d:t xml:space="preserve">The high risk classes of processed meats products are identified as heat treated and ready to eat (RTE) categorized in classes 1, 2, 6, 10, 12 and unspecified RTE products listed in clause 5.3 of SANS 885, which are as follows:</d:t>
    </d:r>
    <d:r xmlns:d="http://schemas.openxmlformats.org/spreadsheetml/2006/main">
      <d:rPr>
        <d:sz val="11"/>
        <d:color rgb="FF000000"/>
        <d:rFont val="Calibri"/>
      </d:rPr>
      <d:t xml:space="preserve">
a) Class 1 - Whole muscle, cured, heat treated products;
b) Class 2 - Whole muscle, uncured, heat treated or partial heat treated products;
c) Class 6 - Comminuted, cured, heat treated products;
d) Class 10 - Comminuted, uncured and heat treated products;
e) Class 12 - Reformed, cured, heat treated; and
f) Class 14 - Unspecified class i.e. Any other unspecified RTE processed meats product.</d:t>
    </d:r>
  </si>
  <si>
    <t>G/SPS/N/ARG/227</t>
  </si>
  <si>
    <t>Fresh lychees (Litchi chinensis)</t>
  </si>
  <si>
    <t>G/SPS/N/ARG/228</t>
  </si>
  <si>
    <t>Fresh pitahayas (Hylocereus sp)</t>
  </si>
  <si>
    <t>G/SPS/N/BRA/1530/Corr.1</t>
  </si>
  <si>
    <t xml:space="preserve">Animal diseases; Animal feed; Animal health; Food safety; Human health; </t>
  </si>
  <si>
    <t>G/SPS/N/BRA/1531/Corr.1</t>
  </si>
  <si>
    <t>G/SPS/N/PER/826/Add.1</t>
  </si>
  <si>
    <t>G/SPS/N/AUS/457/Add.1</t>
  </si>
  <si>
    <d:r xmlns:d="http://schemas.openxmlformats.org/spreadsheetml/2006/main">
      <d:rPr>
        <d:sz val="11"/>
        <d:rFont val="Calibri"/>
      </d:rPr>
      <d:t xml:space="preserve">Fresh decrowned pineapples (</d:t>
    </d:r>
    <d:r xmlns:d="http://schemas.openxmlformats.org/spreadsheetml/2006/main">
      <d:rPr>
        <d:i/>
        <d:sz val="11"/>
        <d:color rgb="FF000000"/>
        <d:rFont val="Calibri"/>
      </d:rPr>
      <d:t xml:space="preserve">Ananas comosus</d:t>
    </d:r>
    <d:r xmlns:d="http://schemas.openxmlformats.org/spreadsheetml/2006/main">
      <d:rPr>
        <d:sz val="11"/>
        <d:color rgb="FF000000"/>
        <d:rFont val="Calibri"/>
      </d:rPr>
      <d:t xml:space="preserve">)</d:t>
    </d:r>
  </si>
  <si>
    <t>G/SPS/N/IND/150/Rev.1</t>
  </si>
  <si>
    <t>Poultry and Poultry products</t>
  </si>
  <si>
    <t>G/SPS/N/IND/241/Corr.1</t>
  </si>
  <si>
    <t>G/SPS/N/COL/312</t>
  </si>
  <si>
    <t>Plantains and bananas</t>
  </si>
  <si>
    <t>G/SPS/N/BRA/1532</t>
  </si>
  <si>
    <t>G/SPS/N/BRA/1534</t>
  </si>
  <si>
    <t>HS Codes: 07051, 070521, 07052, 070970, 210330, 081020, 070990, 12099110, 12119029, rucola, pitanga; ICS Codes: 13, 65</t>
  </si>
  <si>
    <t>G/SPS/N/BRA/1535</t>
  </si>
  <si>
    <t>HS Code(s): 0805; ICS Code(s): 13, 65</t>
  </si>
  <si>
    <t>G/SPS/N/BRA/1536</t>
  </si>
  <si>
    <t>HS Code(s): 1202; ICS Code(s): 13, 65</t>
  </si>
  <si>
    <t>G/SPS/N/COL/311</t>
  </si>
  <si>
    <t>Cut flowers or branches of ornamental plant species</t>
  </si>
  <si>
    <t>G/SPS/N/CRI/206/Add.2</t>
  </si>
  <si>
    <t>G/SPS/N/KAZ/40</t>
  </si>
  <si>
    <t>live birds and hatching eggs, down and feathers, poultry meat and all poultry products, fodder and feed additives for birds, as well as used equipment for the maintenance, slaughter and cutting of birds (HS Codes: 01, 02, 23, 84)</t>
  </si>
  <si>
    <t xml:space="preserve">Animal diseases; Animal health; Food safety; Human health; Newcastle Disease; Pest or Disease free Regions / Regionalization; Zoonoses; </t>
  </si>
  <si>
    <t>Saratov Oblast of the Russian Federation</t>
  </si>
  <si>
    <t>G/SPS/N/KAZ/41</t>
  </si>
  <si>
    <t>Breeding and commercial cattle, beef, including end products, feed and feed additives, used equipment (HS Codes: 01, 02, 16, 23, 84)</t>
  </si>
  <si>
    <t xml:space="preserve">Animal diseases; Animal health; Bovine Spongiform Encephalopathy (BSE); Food safety; Human health; Pest or Disease free Regions / Regionalization; Transmissible Spongiform Encephalopathy (TSE); Zoonoses; </t>
  </si>
  <si>
    <t>State of Mato Grosso, Brazil</t>
  </si>
  <si>
    <t>G/SPS/N/RUS/165</t>
  </si>
  <si>
    <t>fresh apples, pears, quince, fresh apricots, cherries, peaches, nectarines, plums, sloes</t>
  </si>
  <si>
    <t>G/SPS/N/RUS/166</t>
  </si>
  <si>
    <d:r xmlns:d="http://schemas.openxmlformats.org/spreadsheetml/2006/main">
      <d:rPr>
        <d:sz val="11"/>
        <d:rFont val="Calibri"/>
      </d:rPr>
      <d:t xml:space="preserve">Live swine, meat of swine, meat and edible meat offal, swine embryos and boar' semen with the exception of prepared heat-treated goods of pork, prepared goods containing pork or raw materials of animal origin (from pork) for the feeds production (for non-productive animals and fur) animals with the use of technologies providing destruction of ASF in accordance with the provision of Chapter 15.1 of the OIE Terrestrial Animal Health Code.</d:t>
    </d:r>
    <d:r xmlns:d="http://schemas.openxmlformats.org/spreadsheetml/2006/main">
      <d:rPr>
        <d:sz val="11"/>
        <d:color rgb="FF000000"/>
        <d:rFont val="Calibri"/>
      </d:rPr>
      <d:t xml:space="preserve"/>
    </d:r>
  </si>
  <si>
    <t>Serbia</t>
  </si>
  <si>
    <t>G/SPS/N/CAN/1244/Add.3</t>
  </si>
  <si>
    <t>Raw/unprocessed grains and their associated meals.</t>
  </si>
  <si>
    <t>G/SPS/N/CHL/604</t>
  </si>
  <si>
    <t>Fresh mangoes (Magnifera indica)</t>
  </si>
  <si>
    <t>G/SPS/N/CRI/205/Add.2</t>
  </si>
  <si>
    <t>G/SPS/N/PER/850</t>
  </si>
  <si>
    <t>Competition horses participating in equestrian events for the Lima 2019 Pan-American Games, from Uruguay</t>
  </si>
  <si>
    <t>G/SPS/N/RUS/164</t>
  </si>
  <si>
    <d:r xmlns:d="http://schemas.openxmlformats.org/spreadsheetml/2006/main">
      <d:rPr>
        <d:sz val="11"/>
        <d:rFont val="Calibri"/>
      </d:rPr>
      <d:t xml:space="preserve">Live swine, meat of swine, meat and edible meat offal, swine embryos and boar' semen</d:t>
    </d:r>
    <d:r xmlns:d="http://schemas.openxmlformats.org/spreadsheetml/2006/main">
      <d:rPr>
        <d:sz val="11"/>
        <d:color rgb="FF000000"/>
        <d:rFont val="Calibri"/>
      </d:rPr>
      <d:t xml:space="preserve"/>
    </d:r>
  </si>
  <si>
    <t xml:space="preserve">Food safety; Human health; Pest or Disease free Regions / Regionalization; </t>
  </si>
  <si>
    <t>Slovak Republic, Republic of Bulgaria</t>
  </si>
  <si>
    <t>G/SPS/N/TUR/110</t>
  </si>
  <si>
    <t>Bovine Semen; HS Code 05.11.10</t>
  </si>
  <si>
    <t>G/SPS/N/DOM/72</t>
  </si>
  <si>
    <t>Dominican Republic</t>
  </si>
  <si>
    <t>HS code 08.03 (bananas, including plantains, fresh or dried) and other host products of the pest Fusarium oxysporum f. sp. cubense tropical race 4 (Foc TR4)</t>
  </si>
  <si>
    <t xml:space="preserve">Food safety; Human health; Pests; Plant diseases; Plant health; </t>
  </si>
  <si>
    <t>G/SPS/N/MEX/359/Add.1</t>
  </si>
  <si>
    <t>G/SPS/N/MEX/363/Add.1</t>
  </si>
  <si>
    <t>G/SPS/N/MEX/370</t>
  </si>
  <si>
    <t>HS code: 070959; fresh mushrooms (Pleurotus ostreatus, Pleurotus eryngii, Pleurotus eryngii var. ferulae, Hypsizigus marmoreus and Flammulina velutipes)</t>
  </si>
  <si>
    <t xml:space="preserve">Human health; Pests; Plant diseases; Plant health; Territory protection; </t>
  </si>
  <si>
    <t>G/SPS/N/ARG/226</t>
  </si>
  <si>
    <t>Fresh grapes (Vitis spp.)</t>
  </si>
  <si>
    <t>G/SPS/N/EU/342</t>
  </si>
  <si>
    <d:r xmlns:d="http://schemas.openxmlformats.org/spreadsheetml/2006/main">
      <d:rPr>
        <d:sz val="11"/>
        <d:rFont val="Calibri"/>
      </d:rPr>
      <d:t xml:space="preserve">Plants, plant products and other objects, HS Chapters: 06 (live plants), 07 (vegetables), 08 (fruits), 10 (cereals), 12 (seeds), 14 (pollen), 44 (wood), 84 (machinery), 87 (vehicles)</d:t>
    </d:r>
    <d:r xmlns:d="http://schemas.openxmlformats.org/spreadsheetml/2006/main">
      <d:rPr>
        <d:sz val="11"/>
        <d:color rgb="FF000000"/>
        <d:rFont val="Calibri"/>
      </d:rPr>
      <d:t xml:space="preserve"/>
    </d:r>
  </si>
  <si>
    <t>G/SPS/N/JPN/607/Add.1</t>
  </si>
  <si>
    <t>- Meat and edible meat offal (HS Codes: 02.01, 02.02, 02.03, 02.04, 02.05, 02.06, 02.07, 02.08 and 02.09);
- Dairy produce and birds' eggs (HS Codes: 04.01, 04.07 and 04.08);
- Animal originated products (HS Code: 05.04)Edible vegetables and certain roots and tubers (HS Codes: 07.01, 07.02, 07.03, 07.04, 07.06, 07.08, 07.09, 07.10, 07.13 and 07.14);
- Edible fruit and nuts, peel of citrus fruit (HS Codes: 08.03, 08.04, 08.05, 08.08, 08.10, 08.11 and 08.14);
- Coffee and spices (HS Codes: 09.01, 09.04, 09.05, 09.06, 09.07, 09.08, 09.09 and 09.10);
- Oil seeds and oleaginous fruits, miscellaneous grains, seeds and fruit (HS Codes: 12.01, 12.02, 12.06, 12.07 and 12.12);
- Animal fats and oils (HS Codes: 15.01, 15.02 and 15.06).</t>
  </si>
  <si>
    <t>G/SPS/N/JPN/608/Add.1</t>
  </si>
  <si>
    <t>- Meat and edible meat offal (HS Codes: 02.01, 02.02, 02.03, 02.04, 02.05, 02.06, 02.07, 02.08 and 02.09);
- Dairy produce and birds' eggs (HS Codes: 04.01, 04.07 and 04.08);
- Animal originated products (HS Code: 05.04);
- Edible vegetables and certain roots and tubers (HS Codes: 07.01, 07.02, 07.04, 07.05, 07.06, 07.07, 07.09, 07.10 and 07.14);
- Edible fruit and nuts, peel of melons (HS Codes: 08.07, 08.10, 08.11 and 08.14);
- Mate and spices (HS Codes: 09.03, 09.04, 09.05, 09.06, 09.07, 09.08, 09.09 and 09.10);
- Animal fats and oils (HS Codes: 15.01, 15.02 and 15.06).</t>
  </si>
  <si>
    <t>G/SPS/N/JPN/609/Add.1</t>
  </si>
  <si>
    <t>- Edible vegetables and certain roots and tubers (HS Codes: 07.02, 07.07, 07.09, 07.10, 07.13 and 07.14);
- Edible fruit and nuts, peel of citrus fruit or melons (HS Codes: 08.03, 08.04, 08.05, 08.06, 08.07, 08.08, 08.09, 08.10, 08.11 and 08.14);
- Tea, mate and spices (HS Codes: 09.02, 09.03, 09.04, 09.05, 09.06, 09.07, 09.08, 09.09 and 09.10);
- Oil seeds and oleaginous fruits, miscellaneous grains, seeds and fruit (HS Code: 12.02).</t>
  </si>
  <si>
    <t>G/SPS/N/MEX/369</t>
  </si>
  <si>
    <t>Chia (Salvia hispanica) seeds originating in and coming from the Plurinational State of Bolivia</t>
  </si>
  <si>
    <t>Plurinational State of Bolivia</t>
  </si>
  <si>
    <t>G/SPS/N/PER/848</t>
  </si>
  <si>
    <t>Competition horses participating in equestrian events for the Lima 2019 Pan-American Games, from France</t>
  </si>
  <si>
    <t>France</t>
  </si>
  <si>
    <t>G/SPS/N/PER/849</t>
  </si>
  <si>
    <t>Competition horses participating in equestrian events for the Lima 2019 Pan-American Games, from Ecuador</t>
  </si>
  <si>
    <t>G/SPS/N/CHL/603</t>
  </si>
  <si>
    <t>Fresh peaches (Prunus persica), nectarines (P. persica var. nucipersica), Japanese plums (P. salicina), European plums (P. domestica), apricots (P. armeniaca) and cherries (P. avium)</t>
  </si>
  <si>
    <t xml:space="preserve">Pest or Disease free Regions / Regionalization; Pests; Plant diseases; Plant health; </t>
  </si>
  <si>
    <t>G/SPS/N/PER/846</t>
  </si>
  <si>
    <t>Specific mandatory animal health requirements for preserved or prepared boneless bovine meat, vacuum-packed and not canned, not corresponding to primary processing, from Brazil</t>
  </si>
  <si>
    <t>G/SPS/N/TPKM/489/Add.1</t>
  </si>
  <si>
    <t>Fresh apples</t>
  </si>
  <si>
    <t>G/SPS/N/JPN/668</t>
  </si>
  <si>
    <d:r xmlns:d="http://schemas.openxmlformats.org/spreadsheetml/2006/main">
      <d:rPr>
        <d:sz val="11"/>
        <d:rFont val="Calibri"/>
      </d:rPr>
      <d:t xml:space="preserve">- Meat and edible meat offal (HS Codes: 02.01, 02.02, 02.03, 02.06, 02.07 and 02.09); 
- Dairy produce (HS Code: 04.01); 
- Animal originated products (HS Code: 05.04);
- Animal fats and oils (HS Codes: 15.01 and 15.02).</d:t>
    </d:r>
    <d:r xmlns:d="http://schemas.openxmlformats.org/spreadsheetml/2006/main">
      <d:rPr>
        <d:sz val="11"/>
        <d:color rgb="FF000000"/>
        <d:rFont val="Calibri"/>
      </d:rPr>
      <d:t xml:space="preserve"/>
    </d:r>
  </si>
  <si>
    <t>G/SPS/N/JPN/669</t>
  </si>
  <si>
    <d:r xmlns:d="http://schemas.openxmlformats.org/spreadsheetml/2006/main">
      <d:rPr>
        <d:sz val="11"/>
        <d:rFont val="Calibri"/>
      </d:rPr>
      <d:t xml:space="preserve">- Edible vegetables and certain roots and tubers (HS Codes: 07.01, 07.02, 07.03, 07.07, 07.09 and 07.10);
- Edible fruit (HS Codes: 08.03, 08.06 and 08.07).</d:t>
    </d:r>
    <d:r xmlns:d="http://schemas.openxmlformats.org/spreadsheetml/2006/main">
      <d:rPr>
        <d:sz val="11"/>
        <d:color rgb="FF000000"/>
        <d:rFont val="Calibri"/>
      </d:rPr>
      <d:t xml:space="preserve"/>
    </d:r>
  </si>
  <si>
    <t>G/SPS/N/JPN/670</t>
  </si>
  <si>
    <d:r xmlns:d="http://schemas.openxmlformats.org/spreadsheetml/2006/main">
      <d:rPr>
        <d:sz val="11"/>
        <d:rFont val="Calibri"/>
      </d:rPr>
      <d:t xml:space="preserve">- Fish and crustaceans, molluscs and other aquatic invertebrates (HS Codes: 03.02, 03.03, 03.04, 03.06, 03.07 and 03.08);
- Edible vegetables and certain roots and tubers (HS Codes: 07.01, 07.03 and 07.10); 
- Cereals (HS Code: 10.06);
- Oil seeds and oleaginous fruits, miscellaneous grains, seeds and fruit (HS Code: 12.12).</d:t>
    </d:r>
    <d:r xmlns:d="http://schemas.openxmlformats.org/spreadsheetml/2006/main">
      <d:rPr>
        <d:sz val="11"/>
        <d:color rgb="FF000000"/>
        <d:rFont val="Calibri"/>
      </d:rPr>
      <d:t xml:space="preserve"/>
    </d:r>
  </si>
  <si>
    <t>G/SPS/N/JPN/671</t>
  </si>
  <si>
    <d:r xmlns:d="http://schemas.openxmlformats.org/spreadsheetml/2006/main">
      <d:rPr>
        <d:sz val="11"/>
        <d:rFont val="Calibri"/>
      </d:rPr>
      <d:t xml:space="preserve">- Edible vegetables and certain roots and tubers (HS Codes: 07.01, 07.02, 07.03, 07.04, 07.05, 07.07, 07.08, 07.09, 07.10, 07.13 and 07.14); 
- Edible fruit (HS Codes: 08.06, 08.07, 08.10 and 08.11); 
- Spices (HS Codes: 09.04, 09.05, 09.06, 09.07, 09.08, 09.09 and 09.10);
- Oil seeds and oleaginous fruits, miscellaneous grains, seeds and fruit (HS Codes: 12.01, 12.06, 12.07 and 12.10).</d:t>
    </d:r>
    <d:r xmlns:d="http://schemas.openxmlformats.org/spreadsheetml/2006/main">
      <d:rPr>
        <d:sz val="11"/>
        <d:color rgb="FF000000"/>
        <d:rFont val="Calibri"/>
      </d:rPr>
      <d:t xml:space="preserve"/>
    </d:r>
  </si>
  <si>
    <t>G/SPS/N/JPN/672</t>
  </si>
  <si>
    <d:r xmlns:d="http://schemas.openxmlformats.org/spreadsheetml/2006/main">
      <d:rPr>
        <d:sz val="11"/>
        <d:rFont val="Calibri"/>
      </d:rPr>
      <d:t xml:space="preserve">- Edible vegetables and certain roots and tubers (HS Codes: 07.04, 07.07, 07.09 and 07.10); 
- Edible fruit and peel of citrus fruit (HS Codes: 08.04, 08.05, 08.06, 08.07, 08.08, 08.09, 08.10, 08.11 and 08.14); 
- Tea, mate and spices (HS Codes: 09.02, 09.03, 09.04, 09.05, 09.06, 09.07, 09.08, 09.09 and 09.10);
- Oil seeds and oleaginous fruits, miscellaneous grains, seeds and fruit (HS Codes: 12.07 and 12.12).</d:t>
    </d:r>
    <d:r xmlns:d="http://schemas.openxmlformats.org/spreadsheetml/2006/main">
      <d:rPr>
        <d:sz val="11"/>
        <d:color rgb="FF000000"/>
        <d:rFont val="Calibri"/>
      </d:rPr>
      <d:t xml:space="preserve"/>
    </d:r>
  </si>
  <si>
    <t>G/SPS/N/JPN/673</t>
  </si>
  <si>
    <d:r xmlns:d="http://schemas.openxmlformats.org/spreadsheetml/2006/main">
      <d:rPr>
        <d:sz val="11"/>
        <d:rFont val="Calibri"/>
      </d:rPr>
      <d:t xml:space="preserve">- Edible vegetables and certain roots and tubers (HS Codes: 07.01, 07.02, 07.03, 07.04, 07.05, 07.06, 07.07, 07.08, 07.09, 07.10, 07.13 and 07.14);
- Edible fruit and peel of citrus fruit (HS Codes: 08.04, 08.05, 08.06, 08.07, 08.10, 08.11 and 08.14); 
- Spices (HS Codes: 09.04, 09.05, 09.06, 09.07, 09.08, 09.09 and 09.10); 
- Cereals (HS Code: 10.06);
- Oil seeds and oleaginous fruits, miscellaneous grains, seeds and fruit (HS Codes: 12.01, 12.07 and 12.12).</d:t>
    </d:r>
    <d:r xmlns:d="http://schemas.openxmlformats.org/spreadsheetml/2006/main">
      <d:rPr>
        <d:sz val="11"/>
        <d:color rgb="FF000000"/>
        <d:rFont val="Calibri"/>
      </d:rPr>
      <d:t xml:space="preserve"/>
    </d:r>
  </si>
  <si>
    <t>G/SPS/N/JPN/674</t>
  </si>
  <si>
    <d:r xmlns:d="http://schemas.openxmlformats.org/spreadsheetml/2006/main">
      <d:rPr>
        <d:sz val="11"/>
        <d:rFont val="Calibri"/>
      </d:rPr>
      <d:t xml:space="preserve">- Meat and edible meat offal (HS Codes: 02.01, 02.02, 02.03, 02.06, 02.07, 02.08 and 02.09);
- Fish and crustaceans, molluscs and other aquatic invertebrates (HS Codes: 03.02, 03.03, 03.04, 03.06, 03.07 and 03.08); 
- Dairy produce, birds' eggs and natural honey (HS Codes: 04.01, 04.07 and 04.08); 
- Animal originated products (HS Code: 05.04); 
- Edible vegetables and certain roots and tubers (HS Codes: 07.02, 07.03, 07.06, 07.07, 07.08, 07.09, 07.10 and 07.14); 
- Edible fruit and nuts, peel of citrus fruit or melons (HS Codes: 08.04, 08.06, 08.07, 08.08, 08.09, 08.10 and 08.11); 
- Coffee, tea, mate and spices (HS Codes: 09.02 and 09.10);
- Cereals (HS Codes: 10.01, 10.02, 10.03, 10.04, 10.05, 10.06, 10.07 and 10.08);
- Oil seeds and oleaginous fruits, miscellaneous grains, seeds and fruit (HS Code: 12.10);
- Animal or vegetable fats and oils (HS Codes: 15.01, 15.02 and 15.06).</d:t>
    </d:r>
    <d:r xmlns:d="http://schemas.openxmlformats.org/spreadsheetml/2006/main">
      <d:rPr>
        <d:sz val="11"/>
        <d:color rgb="FF000000"/>
        <d:rFont val="Calibri"/>
      </d:rPr>
      <d:t xml:space="preserve"/>
    </d:r>
  </si>
  <si>
    <t>G/SPS/N/JPN/675</t>
  </si>
  <si>
    <d:r xmlns:d="http://schemas.openxmlformats.org/spreadsheetml/2006/main">
      <d:rPr>
        <d:sz val="11"/>
        <d:rFont val="Calibri"/>
      </d:rPr>
      <d:t xml:space="preserve">- Dairy produce, birds' eggs and natural honey (HS Code: 04.09).</d:t>
    </d:r>
    <d:r xmlns:d="http://schemas.openxmlformats.org/spreadsheetml/2006/main">
      <d:rPr>
        <d:sz val="11"/>
        <d:color rgb="FF000000"/>
        <d:rFont val="Calibri"/>
      </d:rPr>
      <d:t xml:space="preserve"/>
    </d:r>
  </si>
  <si>
    <t>G/SPS/N/JPN/676</t>
  </si>
  <si>
    <d:r xmlns:d="http://schemas.openxmlformats.org/spreadsheetml/2006/main">
      <d:rPr>
        <d:sz val="11"/>
        <d:rFont val="Calibri"/>
      </d:rPr>
      <d:t xml:space="preserve">- Fish and crustaceans, molluscs and other aquatic invertebrates (HS Codes: 03.02, 03.03 and 03.04);
- Edible vegetables and certain roots and tubers (HS Codes: 07.02, 07.03, 07.04, 07.05, 07.06, 07.07, 07.09, 07.10 and 07.14); 
- Edible fruits and nuts, peel of citrus/melons (HS Codes: 08.05, 08.06, 08.07, 08.08, 08.09, 08.10,08.11 and 08.14);
- Coffee, tea, mate and spices (HS Codes: 09.02, 09.04, 09.05, 09.06, 09.07, 09.08, 09.09 and 09.10); 
- Cereals (HS Codes: 10.05 and 10.06);
- Oleaginous fruits, miscellaneous grains, seeds and fruits (HS Code: 12.01).</d:t>
    </d:r>
    <d:r xmlns:d="http://schemas.openxmlformats.org/spreadsheetml/2006/main">
      <d:rPr>
        <d:sz val="11"/>
        <d:color rgb="FF000000"/>
        <d:rFont val="Calibri"/>
      </d:rPr>
      <d:t xml:space="preserve"/>
    </d:r>
  </si>
  <si>
    <t>G/SPS/N/JPN/677</t>
  </si>
  <si>
    <d:r xmlns:d="http://schemas.openxmlformats.org/spreadsheetml/2006/main">
      <d:rPr>
        <d:sz val="11"/>
        <d:rFont val="Calibri"/>
      </d:rPr>
      <d:t xml:space="preserve">- Edible vegetables and certain roots and tubers (HS Codes: 07.02, 07.07, 07.08, 07.09 and 07.10); 
- Edible fruits and nuts, peel of citrus/melons (HS Codes: 08.04, 08.06, 08.07, 08.08, 08.10 and 08.11);
- Cereals (HS Code: 10.01).</d:t>
    </d:r>
    <d:r xmlns:d="http://schemas.openxmlformats.org/spreadsheetml/2006/main">
      <d:rPr>
        <d:sz val="11"/>
        <d:color rgb="FF000000"/>
        <d:rFont val="Calibri"/>
      </d:rPr>
      <d:t xml:space="preserve"/>
    </d:r>
  </si>
  <si>
    <t>G/SPS/N/JPN/678</t>
  </si>
  <si>
    <d:r xmlns:d="http://schemas.openxmlformats.org/spreadsheetml/2006/main">
      <d:rPr>
        <d:sz val="11"/>
        <d:rFont val="Calibri"/>
      </d:rPr>
      <d:t xml:space="preserve">- Meat and edible meat offal (HS Codes: 02.01, 02.02, 02.03, 02.04, 02.05, 02.06 and 02.08); 
- Fish and crustaceans, molluscs and other aquatic invertebrates (HS Codes: 03.02, 03.03 and 03.04); 
- Dairy produce, birds' eggs and natural honey (HS Code: 04.01); 
- Products of animal origin (HS Code: 05.04); 
- Edible vegetables and certain roots and tubers (HS Codes: 07.01, 07.02, 07.03, 07.04, 07.05, 07.06, 07.08, 07.09, 07.10 and 07.14); 
- Edible fruits and nuts, peel of citrus/melons (HS Codes: 08.05, 08.09, 08.10, 08.11 and 08.14); 
- Coffee, tea, mate and spices (HS Codes: 09.04, 09.05, 09.06, 09.07, 09.08, 09.09 and 09.10); 
- Cereals (HS Code: 10.05); 
- Oleaginous fruits, miscellaneous grains, seeds and fruits (HS Code: 12.01);
- Animal or vegetable fats and oils (HS Codes: 15.01, 15.02 and 15.06).</d:t>
    </d:r>
    <d:r xmlns:d="http://schemas.openxmlformats.org/spreadsheetml/2006/main">
      <d:rPr>
        <d:sz val="11"/>
        <d:color rgb="FF000000"/>
        <d:rFont val="Calibri"/>
      </d:rPr>
      <d:t xml:space="preserve"/>
    </d:r>
  </si>
  <si>
    <t>G/SPS/N/JPN/679</t>
  </si>
  <si>
    <d:r xmlns:d="http://schemas.openxmlformats.org/spreadsheetml/2006/main">
      <d:rPr>
        <d:sz val="11"/>
        <d:rFont val="Calibri"/>
      </d:rPr>
      <d:t xml:space="preserve">- Meat and edible meat offal (HS Codes: 02.01, 02.02, 02.03, 02.04, 02.05, 02.06, 02.07, 02.08 and 02.09);
- Fish and crustaceans, molluscs and other aquatic invertebrates (HS Codes: 03.02, 03.03, 03.04, 03.06 and 03.07);
- Dairy produce, birds' eggs and natural honey (HS Codes: 04.01, 04.07 and 04.08);
- Products of animal origin (HS Code: 05.04);
- Edible vegetables and certain roots and tubers (HS Codes: 07.01, 07.02, 07.03, 07.04, 07.05, 07.06, 07.07, 07.08, 07.09, 07.10, 07.13 and 07.14); 
- Edible fruits and nuts, peel of citrus/melons (HS Codes: 08.01, 08.02, 08.03, 08.04, 08.05, 08.06, 08.07, 08.08, 08.09, 08.10, 08.11 and 08.14); 
- Coffee, tea, mate and spices (HS Codes: 09.01, 09.02, 09.03, 09.04, 09.05, 09.06, 09.07, 09.08, 09.09 and 09.10);
- Cereals (HS Codes: 10.01, 10.02, 10.03, 10.04, 10.05, 10.06, 10.07 and 10.08);
- Oleaginous fruits, miscellaneous grains, seeds and fruits (HS Codes: 12.01, 12.02, 12.04, 12.05, 12.06, 12.07, 12.10 and 12.12); 
- Animal or vegetable fats and oils (HS Codes: 15.01, 15.02 and 15.06);
- Cacao and cacao preparations (HS Code: 18.01).</d:t>
    </d:r>
    <d:r xmlns:d="http://schemas.openxmlformats.org/spreadsheetml/2006/main">
      <d:rPr>
        <d:sz val="11"/>
        <d:color rgb="FF000000"/>
        <d:rFont val="Calibri"/>
      </d:rPr>
      <d:t xml:space="preserve"/>
    </d:r>
  </si>
  <si>
    <t>G/SPS/N/UGA/84</t>
  </si>
  <si>
    <t>Chicken feet</t>
  </si>
  <si>
    <t>G/SPS/N/UGA/85</t>
  </si>
  <si>
    <t>Sunflower seed</t>
  </si>
  <si>
    <t>G/SPS/N/EU/339</t>
  </si>
  <si>
    <t>Vegetable oils and mustard</t>
  </si>
  <si>
    <t>G/SPS/N/CAN/1231/Add.1</t>
  </si>
  <si>
    <t>Cyanide in apricot kernels (ICS Code: 67.080)</t>
  </si>
  <si>
    <t>G/SPS/N/CHL/602</t>
  </si>
  <si>
    <t>Tomato (Solanum lycopersicum = Lycopersicum esculentum) and paprika and chilli pepper (Capsicum annuum) seeds</t>
  </si>
  <si>
    <t>G/SPS/N/USA/2888/Add.1</t>
  </si>
  <si>
    <t>Fresh raspberry</t>
  </si>
  <si>
    <t>G/SPS/N/USA/3092</t>
  </si>
  <si>
    <t>G/SPS/N/USA/3093</t>
  </si>
  <si>
    <t>G/SPS/N/JPN/601/Add.1</t>
  </si>
  <si>
    <t>- Meat and edible meat offal (HS Codes: 02.01, 02.02, 02.03, 02.04, 02.05, 02.06, 02.07, 02.08 and 02.09) 
- Dairy produce and birds' eggs (HS Codes: 04.01, 04.07 and 04.08)
- Animal originated products (HS Code: 05.04)
- Edible vegetables and certain roots and tubers (HS Codes: 07.02, 07.03, 07.04, 07.05, 07.07, 07.09 and 07.10)
- Edible fruit and nuts and peel of citrus fruit (HS Codes: 08.03, 08.05, 08.08, 08.09, 08.10 and 08.11)
- Mate (HS Code: 09.03)
- Cereals (HS Codes: 10.01, 10.02, 10.03, 10.04, 10.05, 10.06, 10.07 and 10.08)
- Animal fats and oils (HS Codes: 15.01, 15.02 and 15.06)</t>
  </si>
  <si>
    <t>G/SPS/N/JPN/602/Add.1</t>
  </si>
  <si>
    <t>- Fish (HS Codes: 03.02, 03.03 and 03.04);
- Edible vegetables and certain roots and tubers (HS Codes: 07.01, 07.02, 07.03, 07.04, 07.05, 07.06, 07.07, 07.08, 07.09, 07.10, 07.13 and 07.14);
- Edible fruit and nuts, peel of citrus fruit or melons (HS Codes: 08.01, 08.02, 08.03, 08.04, 08.05, 08.06, 08.07, 08.08, 08.09, 08.10, 08.11 and 08.14);
- Coffee, tea, mate and spices (HS Codes: 09.01, 09.02, 09.03, 09.04, 09.05, 09.06, 09.07, 09.08, 09.09 and 09.10);
- Cereals (HS Codes: 10.01, 10.02, 10.03, 10.04, 10.05, 10.06, 10.07 and 10.08);
- Oil seeds and oleaginous fruits, miscellaneous grains, seeds and fruit (HS Codes: 12.01, 12.02, 12.04, 12.05, 12.06, 12.07, 12.10 and 12.12);
- Cocoa and cocoa preparations (HS Code: 18.01).</t>
  </si>
  <si>
    <t>G/SPS/N/JPN/603/Add.1</t>
  </si>
  <si>
    <t>- Meat and edible meat offal (HS Codes: 02.01, 02.02, 02.03, 02.04, 02.05, 02.06, 02.07, 02.08 and 02.09);
- Dairy produce (HS Code: 04.01);
- Animal originated products (HS Code: 05.04);
- Animal fats and oils (HS Codes: 15.01, 15.02 and 15.06).</t>
  </si>
  <si>
    <t>G/SPS/N/JPN/662</t>
  </si>
  <si>
    <d:r xmlns:d="http://schemas.openxmlformats.org/spreadsheetml/2006/main">
      <d:rPr>
        <d:sz val="11"/>
        <d:rFont val="Calibri"/>
      </d:rPr>
      <d:t xml:space="preserve">- Meat and edible meat offal (HS Codes: 02.01, 02.02 and 02.06) 
- Animal originated products (HS Code: 05.04)
- Animal fats and oils (HS Code: 15.02)</d:t>
    </d:r>
    <d:r xmlns:d="http://schemas.openxmlformats.org/spreadsheetml/2006/main">
      <d:rPr>
        <d:sz val="11"/>
        <d:color rgb="FF000000"/>
        <d:rFont val="Calibri"/>
      </d:rPr>
      <d:t xml:space="preserve"/>
    </d:r>
  </si>
  <si>
    <t>G/SPS/N/JPN/663</t>
  </si>
  <si>
    <d:r xmlns:d="http://schemas.openxmlformats.org/spreadsheetml/2006/main">
      <d:rPr>
        <d:sz val="11"/>
        <d:rFont val="Calibri"/>
      </d:rPr>
      <d:t xml:space="preserve">- Edible vegetables and certain roots and tubers (HS Codes: 07.01, 07.02, 07.03, 07.04, 07.05, 07.06, 07.07, 07.08, 07.09, 07.10 and 07.14);
- Edible fruits and nuts, peel of citrus/melons (HS Codes: 08.07, 08.10 and 08.11);
- Coffee, tea, mate and spices (HS Codes: 09.03 and 09.10);
- Oleaginous fruits, miscellaneous grains, seeds and fruits (HS Codes: 12.01, 12.02 and 12.12).</d:t>
    </d:r>
    <d:r xmlns:d="http://schemas.openxmlformats.org/spreadsheetml/2006/main">
      <d:rPr>
        <d:sz val="11"/>
        <d:color rgb="FF000000"/>
        <d:rFont val="Calibri"/>
      </d:rPr>
      <d:t xml:space="preserve"/>
    </d:r>
  </si>
  <si>
    <t>G/SPS/N/JPN/664</t>
  </si>
  <si>
    <d:r xmlns:d="http://schemas.openxmlformats.org/spreadsheetml/2006/main">
      <d:rPr>
        <d:sz val="11"/>
        <d:rFont val="Calibri"/>
      </d:rPr>
      <d:t xml:space="preserve">- Meat and edible meat offal (HS Codes: 02.01, 02.02, 02.03, 02.04, 02.05, 02.06, 02.07, 02.08 and 02.09); 
- Dairy produce and birds' eggs (HS Codes: 04.01, 04.07 and 04.08); 
- Animal originated products (HS Code: 05.04); 
- Edible vegetables and certain roots and tubers (HS Codes: 07.02, 07.04, 07.06, 07.07, 07.09 and 07.10); 
- Edible fruit and nuts, peel of citrus fruit (HS Codes: 08.02, 08.05, 08.06, 08.07, 08.08, 08.09, 08.10, 08.11 and 08.14); 
- Mate and spices (HS Codes: 09.03, 09.04, 09.05, 09.06, 09.07, 09.08, 09.09 and 09.10); 
- Oil seeds and oleaginous fruits, miscellaneous grains, seeds and fruit (HS Code: 12.10);
- Animal fats and oils (HS Codes: 15.01, 15.02 and 15.06).</d:t>
    </d:r>
    <d:r xmlns:d="http://schemas.openxmlformats.org/spreadsheetml/2006/main">
      <d:rPr>
        <d:sz val="11"/>
        <d:color rgb="FF000000"/>
        <d:rFont val="Calibri"/>
      </d:rPr>
      <d:t xml:space="preserve"/>
    </d:r>
  </si>
  <si>
    <t>G/SPS/N/JPN/665</t>
  </si>
  <si>
    <d:r xmlns:d="http://schemas.openxmlformats.org/spreadsheetml/2006/main">
      <d:rPr>
        <d:sz val="11"/>
        <d:rFont val="Calibri"/>
      </d:rPr>
      <d:t xml:space="preserve">- Meat and edible meat offal (HS Codes: 02.01, 02.02, 02.03, 02.04, 02.05, 02.06, 02.07, 02.08 and 02.09); 
- Dairy produce and birds' eggs (HS Codes: 04.01, 04.07 and 04.08); 
- Animal originated products (HS Code: 05.04); 
- Edible vegetables and certain roots and tubers (HS Codes: 07.01, 07.02, 07.04, 07.07, 07.09, 07.10 and 07.14); 
- Edible fruit and nuts (HS Codes: 08.01, 08.02, 08.03, 08.04, 08.06, 08.07, 08.08, 08.09, 08.10 and 08.11); 
- Tea, mate and spices (HS Codes: 09.02, 09.03, 09.04, 09.05, 09.06, 09.07, 09.08, 09.09 and 09.10); 
- Cereals (HS Codes: 10.01 and 10.06); 
- Oil seeds and oleaginous fruits, miscellaneous grains, seeds and fruit (HS Codes: 12.05 and 12.07); 
- Animal fats and oils (HS Codes: 15.01, 15.02 and 15.06);
- Cacao (HS Code: 18.01).</d:t>
    </d:r>
    <d:r xmlns:d="http://schemas.openxmlformats.org/spreadsheetml/2006/main">
      <d:rPr>
        <d:sz val="11"/>
        <d:color rgb="FF000000"/>
        <d:rFont val="Calibri"/>
      </d:rPr>
      <d:t xml:space="preserve"/>
    </d:r>
  </si>
  <si>
    <t>G/SPS/N/JPN/666</t>
  </si>
  <si>
    <d:r xmlns:d="http://schemas.openxmlformats.org/spreadsheetml/2006/main">
      <d:rPr>
        <d:sz val="11"/>
        <d:rFont val="Calibri"/>
      </d:rPr>
      <d:t xml:space="preserve">- Meat and edible meat offal (HS Codes: 02.01, 02.02, 02.03, 02.04, 02.05, 02.06, 02.07, 02.08 and 02.09); 
- Fish and crustaceans, molluscs and other aquatic invertebrates (HS Codes: 03.02, 03.03, 03.04, 03.06, 03.07 and 03.08 ); 
- Dairy produce and birds' eggs (HS Codes: 04.01, 04.07 and 04.08); 
- Animal originated products (HS Codes: 05.04); 
- Edible vegetables and certain roots and tubers (HS Codes: 07.01, 07.02, 07.03, 07.04, 07.05, 07.06, 07.07, 07.08, 07.09, 07.10 and 07.14); 
- Edible fruit and nuts, peel of citrus fruit (HS Codes: 08.01, 08.02, 08.03, 08.04, 08.05, 08.06, 08.07, 08.08, 08.09, 08.10, 08.11 and 08.14); 
- Mate and spices (HS Codes: 09.03, 09.04, 09.05, 09.06, 09.07, 09.08, 09.09 and 09.10); 
- Cereals (HS Codes: 10.01, 10.03, 10.04, 10.06, 10.07 and 10.08); 
- Oil seeds and oleaginous fruits, miscellaneous grains, seeds and fruit (HS Codes: 12.04, 12.05, 12.06, 12.07 and 12.12);
- Animal fats and oils (HS Codes: 15.01, 15.02 and 15.06).</d:t>
    </d:r>
    <d:r xmlns:d="http://schemas.openxmlformats.org/spreadsheetml/2006/main">
      <d:rPr>
        <d:sz val="11"/>
        <d:color rgb="FF000000"/>
        <d:rFont val="Calibri"/>
      </d:rPr>
      <d:t xml:space="preserve"/>
    </d:r>
  </si>
  <si>
    <t>G/SPS/N/JPN/667</t>
  </si>
  <si>
    <d:r xmlns:d="http://schemas.openxmlformats.org/spreadsheetml/2006/main">
      <d:rPr>
        <d:sz val="11"/>
        <d:rFont val="Calibri"/>
      </d:rPr>
      <d:t xml:space="preserve">- Meat and edible meat offal (HS Codes: 02.01, 02.02, 02.03, 02.04, 02.05, 02.06, 02.07, 02.08 and 02.09);
- Fish and crustaceans, molluscs and other aquatic invertebrates (HS Codes: 03.02, 03.03, 03.04, 03.06, 03.07 and 03.08); 
- Dairy produce, birds' eggs and natural honey (HS Codes: 04.01, 04.07, 04.08 and 04.09); 
- Animal originated products (HS Codes: 05.04);
- Animal fats and oils (HS Codes: 15.01, 15.02 and 15.06).</d:t>
    </d:r>
    <d:r xmlns:d="http://schemas.openxmlformats.org/spreadsheetml/2006/main">
      <d:rPr>
        <d:sz val="11"/>
        <d:color rgb="FF000000"/>
        <d:rFont val="Calibri"/>
      </d:rPr>
      <d:t xml:space="preserve"/>
    </d:r>
  </si>
  <si>
    <t>G/SPS/N/JPN/596/Add.1</t>
  </si>
  <si>
    <t>- Edible vegetables and certain roots and tubers (HS Codes: 07.02, 07.03, 07.04, 07.05, 07.07, 07.08, 07.09 and 07.10);
- Edible fruits and nuts, peel of citrus/melons (HS Codes: 08.03, 08.04, 08.05, 08.06, 08.07, 08.08, 08.09, 08.10, 08.11 and 08.14);
- Coffee, tea, mate and spices (HS Codes: 09.02, 09.03, 09.04, 09.05, 09.06, 09.07, 09.08, 09.09 and 09.10);
- Cereals (HS Code: 10.05);
- Oleaginous fruits, miscellaneous grains, seeds and fruits (HS Codes: 12.01 and 12.07).</t>
  </si>
  <si>
    <t>G/SPS/N/JPN/597/Add.1</t>
  </si>
  <si>
    <t>- Edible vegetables and certain roots and tubers (HS Codes: 07.02, 07.07, 07.09 and 07.10);
- Edible fruits and nuts, peel of citrus/melons (HS Codes: 08.05, 08.07, 08.08, 08.09, 08.10, 08.11 and 08.14);
- Coffee, tea, mate and spices (HS Codes: 09.03, 09.04, 09.05, 09.06, 09.07, 09.08, 09.09 and 09.10).</t>
  </si>
  <si>
    <t>G/SPS/N/JPN/598/Add.1</t>
  </si>
  <si>
    <t>- Meat and edible meat offal (HS Codes: 02.01, 02.02, 02.03, 02.04, 02.05, 02.06, 02.07, 02.08 and 02.09);
- Fish and crustaceans, molluscs and other aquatic invertebrates (HS Codes: 03.02, 03.03 and 03.04);
- Dairy produce and birds' eggs (HS Codes: 04.01, 04.07 and 04.08);
- Products of animal origin (HS Code: 05.04);
- Edible vegetables and certain roots and tubers (HS Codes: 07.01, 07.02, 07.03, 07.04, 07.05, 07.06, 07.07, 07.08, 07.09, 07.10, 07.13 and 07.14);
- Edible fruits and nuts, peel of citrus/melons (HS Codes: 08.01, 08.02, 08.03, 08.04, 08.05, 08.06, 08.07, 08.08, 08.09, 08.10, 08.11 and 08.14);
- Coffee, tea, mate and spices (HS Codes: 09.01, 09.02, 09.03, 09.04, 09.05, 09.06, 09.07, 09.08, 09.09 and 09.10);
- Cereals (HS Codes: 10.01, 10.02, 10.03, 10.04, 10.05, 10.06, 10.07 and 10.08);
- Oleaginous fruits, miscellaneous grains, seeds and fruits (HS Codes: 12.01, 12.02, 12.04, 12.05, 12.06, 12.07, 12.10 and 12.12);
- Animal or vegetable fats and oils (HS Codes: 15.01, 15.02 and 15.06);
- Cocoa and cocoa preparations (HS Code: 18.01).</t>
  </si>
  <si>
    <t>G/SPS/N/JPN/599/Add.1</t>
  </si>
  <si>
    <t>- Meat and edible meat offal (HS Codes: 02.01, 02.02, 02.03, 02.04, 02.05, 02.06, 02.07, 02.08 and 02.09);
- Dairy produce and birds' eggs (HS Codes: 04.01, 04.07 and 04.08);
- Products of animal origin (HS Codes: 05.04);
- Edible vegetables and certain roots and tubers (HS Codes: 07.07, 07.09, 07.10, 07.13 and 07.14);
- Edible fruits and nuts, peel of citrus/melons (HS Codes: 08.01, 08.02, 08.04, 08.05, 08.06, 08.07, 08.08, 08.09, 08.10, 08.11 and 08.14);
- Coffee, tea, mate and spices (HS Codes: 09.02, 09.04, 09.05, 09.06, 09.07, 09.08, 09.09 and 09.10);
- Oleaginous fruits, miscellaneous grains, seeds and fruits (HS Codes: 12.07 and 12.10);
- Animal or vegetable fats and oils (HS Codes: 15.01, 15.02 and 15.06).</t>
  </si>
  <si>
    <t>G/SPS/N/JPN/659</t>
  </si>
  <si>
    <d:r xmlns:d="http://schemas.openxmlformats.org/spreadsheetml/2006/main">
      <d:rPr>
        <d:sz val="11"/>
        <d:rFont val="Calibri"/>
      </d:rPr>
      <d:t xml:space="preserve">- Edible vegetables and certain roots and tubers (HS Codes: 07.01, 07.02, 07.03, 07.04, 07.05, 07.06, 07.07, 07.08, 07.09, 07.10 and 07.13); 
- Edible fruit and nuts (HS Codes: 08.02, 08.04, 08.06, 08.07, 08.08, 08.09, 08.10 and 08.11); 
- Mate and spices (HS Codes: 09.03 and 09.10); 
- Cereals (HS Codes: 10.01 and 10.05);
- Oil seeds and oleaginous fruits, miscellaneous grains, seeds and fruit (HS Codes: 12.01, 12.02 and 12.12).</d:t>
    </d:r>
    <d:r xmlns:d="http://schemas.openxmlformats.org/spreadsheetml/2006/main">
      <d:rPr>
        <d:sz val="11"/>
        <d:color rgb="FF000000"/>
        <d:rFont val="Calibri"/>
      </d:rPr>
      <d:t xml:space="preserve"/>
    </d:r>
  </si>
  <si>
    <t>G/SPS/N/JPN/660</t>
  </si>
  <si>
    <t>G/SPS/N/JPN/661</t>
  </si>
  <si>
    <d:r xmlns:d="http://schemas.openxmlformats.org/spreadsheetml/2006/main">
      <d:rPr>
        <d:sz val="11"/>
        <d:rFont val="Calibri"/>
      </d:rPr>
      <d:t xml:space="preserve">- Fish and crustaceans, molluscs and other aquatic invertebrates (HS Codes: 03.02, 03.03 and 03.04); 
- Edible vegetables and certain roots and tubers (HS Codes: 07.09 and 07.10); 
- Edible fruits and nuts, peel of citrus/melons (HS Codes: 08.05, 08.07, 08.08, 08.09, 08.10, 08.11 and 08.14);
- Coffee, tea, mate and spices (HS Codes: 09.02, 09.04, 09.05, 09.06, 09.07, 09.08, 09.09 and 09.10).</d:t>
    </d:r>
    <d:r xmlns:d="http://schemas.openxmlformats.org/spreadsheetml/2006/main">
      <d:rPr>
        <d:sz val="11"/>
        <d:color rgb="FF000000"/>
        <d:rFont val="Calibri"/>
      </d:rPr>
      <d:t xml:space="preserve"/>
    </d:r>
  </si>
  <si>
    <t>G/SPS/N/ARE/182#G/SPS/N/BHR/205#G/SPS/N/KWT/56#G/SPS/N/OMN/102#G/SPS/N/QAT/106#G/SPS/N/SAU/404#G/SPS/N/YEM/47</t>
  </si>
  <si>
    <t>G/SPS/N/CHE/74</t>
  </si>
  <si>
    <t xml:space="preserve">Certification, control and inspection; Pests; Plant diseases; Plant health; </t>
  </si>
  <si>
    <t>G/SPS/N/PRY/29</t>
  </si>
  <si>
    <t>Dairy produce (NCM 0401- 0402 - 0403 - 0404 - 0405 - 0406)</t>
  </si>
  <si>
    <t>G/SPS/N/SAU/355/Add.1</t>
  </si>
  <si>
    <t>Beef meat and beef meat products</t>
  </si>
  <si>
    <t>G/SPS/N/CHL/601</t>
  </si>
  <si>
    <t>Meat of domestic swine</t>
  </si>
  <si>
    <t>G/SPS/N/EU/332/Add.1</t>
  </si>
  <si>
    <t>G/SPS/N/IND/239</t>
  </si>
  <si>
    <d:r xmlns:d="http://schemas.openxmlformats.org/spreadsheetml/2006/main">
      <d:rPr>
        <d:sz val="11"/>
        <d:rFont val="Calibri"/>
      </d:rPr>
      <d:t xml:space="preserve">Oils and fats</d:t>
    </d:r>
    <d:r xmlns:d="http://schemas.openxmlformats.org/spreadsheetml/2006/main">
      <d:rPr>
        <d:sz val="11"/>
        <d:color rgb="FF000000"/>
        <d:rFont val="Calibri"/>
      </d:rPr>
      <d:t xml:space="preserve"/>
    </d:r>
  </si>
  <si>
    <t>G/SPS/N/JPN/658</t>
  </si>
  <si>
    <t>Denmark, and countries, regions or zones* approved as free from HPAI and LPAI by Japan
* http://www.maff.go.jp/aqs/english/news/third-free.html</t>
  </si>
  <si>
    <t>G/SPS/N/PER/842</t>
  </si>
  <si>
    <t>Tulip bulbs (Tulipa spp.)</t>
  </si>
  <si>
    <t>G/SPS/N/PER/843</t>
  </si>
  <si>
    <t>Plants, plant products and other regulated articles.</t>
  </si>
  <si>
    <t>G/SPS/N/PER/844</t>
  </si>
  <si>
    <t>G/SPS/N/AUS/481</t>
  </si>
  <si>
    <t>G/SPS/N/AUS/376/Add.1</t>
  </si>
  <si>
    <d:r xmlns:d="http://schemas.openxmlformats.org/spreadsheetml/2006/main">
      <d:rPr>
        <d:sz val="11"/>
        <d:rFont val="Calibri"/>
      </d:rPr>
      <d:t xml:space="preserve">Nursery stock, tissue culture, cuttings, budwood, rooted plants, corms and bulbs of 89 families of plants known to host </d:t>
    </d:r>
    <d:r xmlns:d="http://schemas.openxmlformats.org/spreadsheetml/2006/main">
      <d:rPr>
        <d:i/>
        <d:sz val="11"/>
        <d:color rgb="FF000000"/>
        <d:rFont val="Calibri"/>
      </d:rPr>
      <d:t xml:space="preserve">Xylella</d:t>
    </d:r>
    <d:r xmlns:d="http://schemas.openxmlformats.org/spreadsheetml/2006/main">
      <d:rPr>
        <d:sz val="11"/>
        <d:color rgb="FF000000"/>
        <d:rFont val="Calibri"/>
      </d:rPr>
      <d:t xml:space="preserve"> spp.</d:t>
    </d:r>
  </si>
  <si>
    <t>G/SPS/N/EGY/93</t>
  </si>
  <si>
    <t>Potato seeds</t>
  </si>
  <si>
    <t xml:space="preserve">Plant health; Seeds; Territory protection; </t>
  </si>
  <si>
    <t>Currently approved origins for exporting potato seeds to Egypt</t>
  </si>
  <si>
    <t>G/SPS/N/THA/246/Add.1</t>
  </si>
  <si>
    <d:r xmlns:d="http://schemas.openxmlformats.org/spreadsheetml/2006/main">
      <d:rPr>
        <d:sz val="11"/>
        <d:rFont val="Calibri"/>
      </d:rPr>
      <d:t xml:space="preserve">Cow's Milk (ICS Code: 67.220.20)</d:t>
    </d:r>
    <d:r xmlns:d="http://schemas.openxmlformats.org/spreadsheetml/2006/main">
      <d:rPr>
        <d:sz val="11"/>
        <d:color rgb="FF000000"/>
        <d:rFont val="Calibri"/>
      </d:rPr>
      <d:t xml:space="preserve"/>
    </d:r>
  </si>
  <si>
    <t>G/SPS/N/THA/252/Add.1</t>
  </si>
  <si>
    <d:r xmlns:d="http://schemas.openxmlformats.org/spreadsheetml/2006/main">
      <d:rPr>
        <d:sz val="11"/>
        <d:rFont val="Calibri"/>
      </d:rPr>
      <d:t xml:space="preserve">Flavoured milk (ICS Code: 67.100.01)</d:t>
    </d:r>
    <d:r xmlns:d="http://schemas.openxmlformats.org/spreadsheetml/2006/main">
      <d:rPr>
        <d:sz val="11"/>
        <d:color rgb="FF000000"/>
        <d:rFont val="Calibri"/>
      </d:rPr>
      <d:t xml:space="preserve"/>
    </d:r>
  </si>
  <si>
    <t>G/SPS/N/THA/253/Add.1</t>
  </si>
  <si>
    <t>Other milk products (ICS Code: 67.100.99)</t>
  </si>
  <si>
    <t>G/SPS/N/TPKM/495/Add.1</t>
  </si>
  <si>
    <t>Fresh mangosteen</t>
  </si>
  <si>
    <t>G/SPS/N/PHL/442</t>
  </si>
  <si>
    <t>Meat</t>
  </si>
  <si>
    <t>G/SPS/N/CRI/211/Add.1</t>
  </si>
  <si>
    <t>G/SPS/N/EU/332</t>
  </si>
  <si>
    <t>G/SPS/N/PRY/28</t>
  </si>
  <si>
    <t>South American locust (Schistocerca cancellata)</t>
  </si>
  <si>
    <t>G/SPS/N/CAN/1244/Add.2</t>
  </si>
  <si>
    <t>Belgium; Benin; Bulgaria; Burkina Faso; Burundi; Cabo Verde; Cambodia; Cameroon; Central African Republic; Chad; China; Congo; Côte d'Ivoire; Czech Republic; Estonia; The Gambia; Ghana; Guinea-Bissau; Hong Kong, China; Hungary; Italy; Kenya; Lao People's Democratic Republic; Latvia; Lithuania; Madagascar; Malawi; Republic of Moldova; Mongolia; Mozambique; Namibia; Nigeria; Poland; Romania; Russian Federation; Rwanda; Senegal; Sierra Leone; South Africa, Tanzania; Togo; Ukraine; Viet Nam; Zambia; Zimbabwe</t>
  </si>
  <si>
    <t>G/SPS/N/EU/287/Add.1</t>
  </si>
  <si>
    <t>G/SPS/N/URY/54</t>
  </si>
  <si>
    <t>In vivo-derived goat embryos</t>
  </si>
  <si>
    <t>G/SPS/N/URY/55</t>
  </si>
  <si>
    <t>Sheep and goats for breeding or fattening</t>
  </si>
  <si>
    <t>G/SPS/N/URY/56</t>
  </si>
  <si>
    <t>Frozen goat semen</t>
  </si>
  <si>
    <t>G/SPS/N/URY/57</t>
  </si>
  <si>
    <t>Frozen ovine semen</t>
  </si>
  <si>
    <t>G/SPS/N/URY/58</t>
  </si>
  <si>
    <t>Sheep and goats for immediate slaughter</t>
  </si>
  <si>
    <t>G/SPS/N/URY/59</t>
  </si>
  <si>
    <t>In vivo-derived sheep embryos</t>
  </si>
  <si>
    <t>G/SPS/N/PER/835</t>
  </si>
  <si>
    <t>Competition horses participating in equestrian events for the Lima 2019 Pan-American Games</t>
  </si>
  <si>
    <t>G/SPS/N/PER/836</t>
  </si>
  <si>
    <t>SPF eggs</t>
  </si>
  <si>
    <t xml:space="preserve">Animal health; Food safety; Human health; </t>
  </si>
  <si>
    <t>G/SPS/N/PER/837</t>
  </si>
  <si>
    <t>Blood products of swine for use in animal feed</t>
  </si>
  <si>
    <t xml:space="preserve">Animal feed; Animal health; Pest or Disease free Regions / Regionalization; </t>
  </si>
  <si>
    <t>G/SPS/N/PER/838</t>
  </si>
  <si>
    <t>Equine animals for breeding, competition and sport, exhibitions and fairs, and work.</t>
  </si>
  <si>
    <t xml:space="preserve">Animal health; Pest or Disease free Regions / Regionalization; </t>
  </si>
  <si>
    <t>G/SPS/N/PER/839</t>
  </si>
  <si>
    <t>G/SPS/N/ESP/7</t>
  </si>
  <si>
    <t>Live bovine animals (HS code 102) - ICS numbers 65.020.30 and 11.220</t>
  </si>
  <si>
    <t>G/SPS/N/PER/827</t>
  </si>
  <si>
    <t>Beta vulgaris seeds</t>
  </si>
  <si>
    <t>G/SPS/N/PER/831</t>
  </si>
  <si>
    <t>G/SPS/N/PER/832</t>
  </si>
  <si>
    <t>G/SPS/N/PER/833</t>
  </si>
  <si>
    <t>G/SPS/N/PER/834</t>
  </si>
  <si>
    <t>G/SPS/N/ARE/180/Add.1#G/SPS/N/BHR/203/Add.1#G/SPS/N/KWT/54/Add.1#G/SPS/N/OMN/100/Add.1#G/SPS/N/QAT/104/Add.1#G/SPS/N/SAU/401/Add..1#G/SPS/N/YEM/45/Add.1</t>
  </si>
  <si>
    <t>G/SPS/N/ARE/181/Add.1#G/SPS/N/BHR/204/Add.1#G/SPS/N/KWT/55/Add.1#G/SPS/N/OMN/101/Add.1#G/SPS/N/QAT/105/Add.1#G/SPS/N/SAU/402/Add.1#G/SPS/N/YEM/46/Add.1</t>
  </si>
  <si>
    <d:r xmlns:d="http://schemas.openxmlformats.org/spreadsheetml/2006/main">
      <d:rPr>
        <d:sz val="11"/>
        <d:rFont val="Calibri"/>
      </d:rPr>
      <d:t xml:space="preserve">Meat of ruminants (fresh, chilled, frozen and processed)</d:t>
    </d:r>
    <d:r xmlns:d="http://schemas.openxmlformats.org/spreadsheetml/2006/main">
      <d:rPr>
        <d:sz val="11"/>
        <d:color rgb="FF000000"/>
        <d:rFont val="Calibri"/>
      </d:rPr>
      <d:t xml:space="preserve"/>
    </d:r>
  </si>
  <si>
    <t>G/SPS/N/CAN/1251</t>
  </si>
  <si>
    <t>Acesulfame Potassium, Sucralose, Steviol Glycosides, and Potassium Phosphate (ICS Code: 67.100.01)</t>
  </si>
  <si>
    <t>G/SPS/N/AUS/460/Add.2</t>
  </si>
  <si>
    <d:r xmlns:d="http://schemas.openxmlformats.org/spreadsheetml/2006/main">
      <d:rPr>
        <d:sz val="11"/>
        <d:rFont val="Calibri"/>
      </d:rPr>
      <d:t xml:space="preserve">Biosecurity requirements for post-entry processing of salmonid products sourced from approved countries</d:t>
    </d:r>
    <d:r xmlns:d="http://schemas.openxmlformats.org/spreadsheetml/2006/main">
      <d:rPr>
        <d:sz val="11"/>
        <d:color rgb="FF000000"/>
        <d:rFont val="Calibri"/>
      </d:rPr>
      <d:t xml:space="preserve"/>
    </d:r>
  </si>
  <si>
    <t>Canada, Denmark, Ireland, Norway, Philippines, Poland, Sweden, Thailand, United Kingdom, United States of America</t>
  </si>
  <si>
    <t>G/SPS/N/SAU/403</t>
  </si>
  <si>
    <d:r xmlns:d="http://schemas.openxmlformats.org/spreadsheetml/2006/main">
      <d:rPr>
        <d:sz val="11"/>
        <d:rFont val="Calibri"/>
      </d:rPr>
      <d:t xml:space="preserve">Live </d:t>
    </d:r>
    <d:r xmlns:d="http://schemas.openxmlformats.org/spreadsheetml/2006/main">
      <d:rPr>
        <d:i/>
        <d:sz val="11"/>
        <d:color rgb="FF000000"/>
        <d:rFont val="Calibri"/>
      </d:rPr>
      <d:t xml:space="preserve">oreochromis niloticus</d:t>
    </d:r>
    <d:r xmlns:d="http://schemas.openxmlformats.org/spreadsheetml/2006/main">
      <d:rPr>
        <d:sz val="11"/>
        <d:color rgb="FF000000"/>
        <d:rFont val="Calibri"/>
      </d:rPr>
      <d:t xml:space="preserve"> species</d:t>
    </d:r>
  </si>
  <si>
    <t>Idaho, Wyoming and Colorado, United States of America</t>
  </si>
  <si>
    <t>G/SPS/N/THA/265</t>
  </si>
  <si>
    <d:r xmlns:d="http://schemas.openxmlformats.org/spreadsheetml/2006/main">
      <d:rPr>
        <d:sz val="11"/>
        <d:rFont val="Calibri"/>
      </d:rPr>
      <d:t xml:space="preserve">Capsicum seeds for sowing (</d:t>
    </d:r>
    <d:r xmlns:d="http://schemas.openxmlformats.org/spreadsheetml/2006/main">
      <d:rPr>
        <d:i/>
        <d:sz val="11"/>
        <d:color rgb="FF000000"/>
        <d:rFont val="Calibri"/>
      </d:rPr>
      <d:t xml:space="preserve">Capsicum annuum</d:t>
    </d:r>
    <d:r xmlns:d="http://schemas.openxmlformats.org/spreadsheetml/2006/main">
      <d:rPr>
        <d:sz val="11"/>
        <d:color rgb="FF000000"/>
        <d:rFont val="Calibri"/>
      </d:rPr>
      <d:t xml:space="preserve">, </d:t>
    </d:r>
    <d:r xmlns:d="http://schemas.openxmlformats.org/spreadsheetml/2006/main">
      <d:rPr>
        <d:i/>
        <d:sz val="11"/>
        <d:color rgb="FF000000"/>
        <d:rFont val="Calibri"/>
      </d:rPr>
      <d:t xml:space="preserve">Capsicum baccatum</d:t>
    </d:r>
    <d:r xmlns:d="http://schemas.openxmlformats.org/spreadsheetml/2006/main">
      <d:rPr>
        <d:sz val="11"/>
        <d:color rgb="FF000000"/>
        <d:rFont val="Calibri"/>
      </d:rPr>
      <d:t xml:space="preserve">, </d:t>
    </d:r>
    <d:r xmlns:d="http://schemas.openxmlformats.org/spreadsheetml/2006/main">
      <d:rPr>
        <d:i/>
        <d:sz val="11"/>
        <d:color rgb="FF000000"/>
        <d:rFont val="Calibri"/>
      </d:rPr>
      <d:t xml:space="preserve">Capsicum chinense</d:t>
    </d:r>
    <d:r xmlns:d="http://schemas.openxmlformats.org/spreadsheetml/2006/main">
      <d:rPr>
        <d:sz val="11"/>
        <d:color rgb="FF000000"/>
        <d:rFont val="Calibri"/>
      </d:rPr>
      <d:t xml:space="preserve">, </d:t>
    </d:r>
    <d:r xmlns:d="http://schemas.openxmlformats.org/spreadsheetml/2006/main">
      <d:rPr>
        <d:i/>
        <d:sz val="11"/>
        <d:color rgb="FF000000"/>
        <d:rFont val="Calibri"/>
      </d:rPr>
      <d:t xml:space="preserve">Capsicum frutescens</d:t>
    </d:r>
    <d:r xmlns:d="http://schemas.openxmlformats.org/spreadsheetml/2006/main">
      <d:rPr>
        <d:sz val="11"/>
        <d:color rgb="FF000000"/>
        <d:rFont val="Calibri"/>
      </d:rPr>
      <d:t xml:space="preserve">, </d:t>
    </d:r>
    <d:r xmlns:d="http://schemas.openxmlformats.org/spreadsheetml/2006/main">
      <d:rPr>
        <d:i/>
        <d:sz val="11"/>
        <d:color rgb="FF000000"/>
        <d:rFont val="Calibri"/>
      </d:rPr>
      <d:t xml:space="preserve">Capsicum pubescens</d:t>
    </d:r>
    <d:r xmlns:d="http://schemas.openxmlformats.org/spreadsheetml/2006/main">
      <d:rPr>
        <d:sz val="11"/>
        <d:color rgb="FF000000"/>
        <d:rFont val="Calibri"/>
      </d:rPr>
      <d:t xml:space="preserve">) (ICS Code: 65.020.20)</d:t>
    </d:r>
  </si>
  <si>
    <t>G/SPS/N/THA/266</t>
  </si>
  <si>
    <d:r xmlns:d="http://schemas.openxmlformats.org/spreadsheetml/2006/main">
      <d:rPr>
        <d:sz val="11"/>
        <d:rFont val="Calibri"/>
      </d:rPr>
      <d:t xml:space="preserve">Eggplant (</d:t>
    </d:r>
    <d:r xmlns:d="http://schemas.openxmlformats.org/spreadsheetml/2006/main">
      <d:rPr>
        <d:i/>
        <d:sz val="11"/>
        <d:color rgb="FF000000"/>
        <d:rFont val="Calibri"/>
      </d:rPr>
      <d:t xml:space="preserve">Solanum melongena</d:t>
    </d:r>
    <d:r xmlns:d="http://schemas.openxmlformats.org/spreadsheetml/2006/main">
      <d:rPr>
        <d:sz val="11"/>
        <d:color rgb="FF000000"/>
        <d:rFont val="Calibri"/>
      </d:rPr>
      <d:t xml:space="preserve">) seeds for sowing (ICS Code: 65.020.20)</d:t>
    </d:r>
  </si>
  <si>
    <t>G/SPS/N/THA/267</t>
  </si>
  <si>
    <d:r xmlns:d="http://schemas.openxmlformats.org/spreadsheetml/2006/main">
      <d:rPr>
        <d:sz val="11"/>
        <d:rFont val="Calibri"/>
      </d:rPr>
      <d:t xml:space="preserve">Tomato (</d:t>
    </d:r>
    <d:r xmlns:d="http://schemas.openxmlformats.org/spreadsheetml/2006/main">
      <d:rPr>
        <d:i/>
        <d:sz val="11"/>
        <d:color rgb="FF000000"/>
        <d:rFont val="Calibri"/>
      </d:rPr>
      <d:t xml:space="preserve">Solanum lycopersicum</d:t>
    </d:r>
    <d:r xmlns:d="http://schemas.openxmlformats.org/spreadsheetml/2006/main">
      <d:rPr>
        <d:sz val="11"/>
        <d:color rgb="FF000000"/>
        <d:rFont val="Calibri"/>
      </d:rPr>
      <d:t xml:space="preserve">) seeds for sowing (ICS Code: 65.020.20)</d:t>
    </d:r>
  </si>
  <si>
    <t>G/SPS/N/ARE/181#G/SPS/N/BHR/204#G/SPS/N/KWT/55#G/SPS/N/OMN/101#G/SPS/N/QAT/105#G/SPS/N/SAU/402#G/SPS/N/YEM/46</t>
  </si>
  <si>
    <t>G/SPS/N/ARE/179#G/SPS/N/BHR/202#G/SPS/N/KWT/53#G/SPS/N/OMN/99#G/SPS/N/QAT/103#G/SPS/N/SAU/400#G/SPS/N/YEM/44</t>
  </si>
  <si>
    <t>G/SPS/N/ARE/180#G/SPS/N/BHR/203#G/SPS/N/KWT/54#G/SPS/N/OMN/100#G/SPS/N/QAT/104#G/SPS/N/SAU/401#G/SPS/N/YEM/45</t>
  </si>
  <si>
    <t>G/SPS/N/EGY/39/Add.2</t>
  </si>
  <si>
    <d:r xmlns:d="http://schemas.openxmlformats.org/spreadsheetml/2006/main">
      <d:rPr>
        <d:sz val="11"/>
        <d:rFont val="Calibri"/>
      </d:rPr>
      <d:t xml:space="preserve">Wheat</d:t>
    </d:r>
    <d:r xmlns:d="http://schemas.openxmlformats.org/spreadsheetml/2006/main">
      <d:rPr>
        <d:sz val="11"/>
        <d:color rgb="FF000000"/>
        <d:rFont val="Calibri"/>
      </d:rPr>
      <d:t xml:space="preserve"/>
    </d:r>
  </si>
  <si>
    <t>G/SPS/N/EGY/88/Add.1</t>
  </si>
  <si>
    <t>Animal and vegetable fats and oils (ICS Code: 67.200.10)</t>
  </si>
  <si>
    <t>G/SPS/N/EGY/89/Add.1</t>
  </si>
  <si>
    <t>G/SPS/N/BRA/1523</t>
  </si>
  <si>
    <t>HS Code(s): 1006; ICS Code(s): 13, 65</t>
  </si>
  <si>
    <t>G/SPS/N/BRA/1524</t>
  </si>
  <si>
    <t>HS Code(s): 081050, 081020, 081040, 0706, 071420, 071410, 0703, 070521, 071140, 200870, 1204, 0603, 0604, 0602, 08109010, 07143, 17029040000, 10119029, 13021990, cupuacu; ICS Code(s): 13, 65</t>
  </si>
  <si>
    <t>G/SPS/N/BRA/1525</t>
  </si>
  <si>
    <t>HS Code(s): 1004, 1002, 1003, 1001, triticale; ICS Code(s): 13, 65</t>
  </si>
  <si>
    <t>G/SPS/N/BRA/1526</t>
  </si>
  <si>
    <t>HS Code(s): 071420, 0706, 070310, 081020, 081040, 081050, 071410, 0707, 08071, 0603, 0604, 071430, 17029040000, 08109010, 10119029, cupuacu; ICS Code(s): 13, 65</t>
  </si>
  <si>
    <t>G/SPS/N/MAR/62/Add.1</t>
  </si>
  <si>
    <t>Morocco</t>
  </si>
  <si>
    <t xml:space="preserve">Change in date of adoption/publication/entry into force; Modification of content/scope of regulation; </t>
  </si>
  <si>
    <t>G/SPS/N/NZL/597</t>
  </si>
  <si>
    <d:r xmlns:d="http://schemas.openxmlformats.org/spreadsheetml/2006/main">
      <d:rPr>
        <d:i/>
        <d:sz val="11"/>
        <d:rFont val="Calibri"/>
      </d:rPr>
      <d:t xml:space="preserve">Prunus </d:t>
    </d:r>
    <d:r xmlns:d="http://schemas.openxmlformats.org/spreadsheetml/2006/main">
      <d:rPr>
        <d:sz val="11"/>
        <d:color rgb="FF000000"/>
        <d:rFont val="Calibri"/>
      </d:rPr>
      <d:t xml:space="preserve">plants for planting</d:t>
    </d:r>
  </si>
  <si>
    <t>G/SPS/N/PHL/441</t>
  </si>
  <si>
    <t>Domestic and wild pigs and their products</t>
  </si>
  <si>
    <t>Lao People's Democratic Republic
</t>
  </si>
  <si>
    <t>G/SPS/N/CRI/217</t>
  </si>
  <si>
    <t>HS Code: 040610</t>
  </si>
  <si>
    <t>G/SPS/N/CRI/216</t>
  </si>
  <si>
    <t>HS Code: 120730</t>
  </si>
  <si>
    <t>G/SPS/N/CRI/215</t>
  </si>
  <si>
    <t>Papaw (papaya) seeds (HS code: 1209.99)</t>
  </si>
  <si>
    <t>Brazil, Mexico</t>
  </si>
  <si>
    <t>G/SPS/N/IND/237</t>
  </si>
  <si>
    <d:r xmlns:d="http://schemas.openxmlformats.org/spreadsheetml/2006/main">
      <d:rPr>
        <d:sz val="11"/>
        <d:rFont val="Calibri"/>
      </d:rPr>
      <d:t xml:space="preserve">Plants and plant materials and other regulated articles as per Plant Quarantine (Regulation of import into India) Order, 2003 and its Amendments.</d:t>
    </d:r>
    <d:r xmlns:d="http://schemas.openxmlformats.org/spreadsheetml/2006/main">
      <d:rPr>
        <d:sz val="11"/>
        <d:color rgb="FF000000"/>
        <d:rFont val="Calibri"/>
      </d:rPr>
      <d:t xml:space="preserve">
</d:t>
    </d:r>
    <d:r xmlns:d="http://schemas.openxmlformats.org/spreadsheetml/2006/main">
      <d:rPr>
        <d:i/>
        <d:sz val="11"/>
        <d:color rgb="FF000000"/>
        <d:rFont val="Calibri"/>
      </d:rPr>
      <d:t xml:space="preserve">Malus domestica</d:t>
    </d:r>
    <d:r xmlns:d="http://schemas.openxmlformats.org/spreadsheetml/2006/main">
      <d:rPr>
        <d:sz val="11"/>
        <d:color rgb="FF000000"/>
        <d:rFont val="Calibri"/>
      </d:rPr>
      <d:t xml:space="preserve"> (Apple)</d:t>
    </d:r>
  </si>
  <si>
    <t>G/SPS/N/AUS/435/Add.5</t>
  </si>
  <si>
    <t>Cut flowers and foliage</t>
  </si>
  <si>
    <t>G/SPS/N/MEX/360/Add.1</t>
  </si>
  <si>
    <t>G/SPS/N/MEX/362/Add.1</t>
  </si>
  <si>
    <t>G/SPS/N/MEX/365/Add.1</t>
  </si>
  <si>
    <t>G/SPS/N/MEX/366/Add.1</t>
  </si>
  <si>
    <t>G/SPS/N/MEX/367/Add.1</t>
  </si>
  <si>
    <t>G/SPS/N/MEX/368</t>
  </si>
  <si>
    <t>Fresh avocados (Persea americana) - Tariff item: 080440</t>
  </si>
  <si>
    <t>G/SPS/N/PER/825</t>
  </si>
  <si>
    <t>G/SPS/N/PER/826</t>
  </si>
  <si>
    <t>In vitro orchid (Phalaenopsis spp., Dendrobium spp., Paphiopedilum spp. and Cymbidium spp.) plants</t>
  </si>
  <si>
    <t>G/SPS/N/USA/3088</t>
  </si>
  <si>
    <t>Live bovines and beef</t>
  </si>
  <si>
    <t>G/SPS/N/AUS/460/Add.1</t>
  </si>
  <si>
    <t>Biosecurity requirements for post-entry processing of salmonid products sourced from approved countries</t>
  </si>
  <si>
    <t>G/SPS/N/CAN/1250</t>
  </si>
  <si>
    <t>Maximum levels for inorganic arsenic in polished (white) and husked (brown) rice (ICS Code: 67.060)</t>
  </si>
  <si>
    <t xml:space="preserve">Contaminants; Food safety; Heavy metals; Human health; Maximum residue limits (MRLs); </t>
  </si>
  <si>
    <t>G/SPS/N/SAU/353/Add.1</t>
  </si>
  <si>
    <t>Frozen and processed fruits and vegetables</t>
  </si>
  <si>
    <t>Kerala State, India</t>
  </si>
  <si>
    <t>G/SPS/N/UGA/82</t>
  </si>
  <si>
    <t>Raw goat milk</t>
  </si>
  <si>
    <t>G/SPS/N/PER/816</t>
  </si>
  <si>
    <t>Competition horses participating in equestrian events for the 2019 Pan-American Games</t>
  </si>
  <si>
    <t>The Netherlands, United States of America</t>
  </si>
  <si>
    <t>G/SPS/N/PER/817</t>
  </si>
  <si>
    <t>G/SPS/N/PER/818</t>
  </si>
  <si>
    <t>Queen honey bees and their hybrids</t>
  </si>
  <si>
    <t>G/SPS/N/PER/819</t>
  </si>
  <si>
    <t>G/SPS/N/PER/820</t>
  </si>
  <si>
    <t>Milk and dairy products</t>
  </si>
  <si>
    <t>G/SPS/N/PER/822</t>
  </si>
  <si>
    <t>G/SPS/N/PER/823</t>
  </si>
  <si>
    <t>G/SPS/N/PER/824</t>
  </si>
  <si>
    <t>G/SPS/N/JPN/652</t>
  </si>
  <si>
    <d:r xmlns:d="http://schemas.openxmlformats.org/spreadsheetml/2006/main">
      <d:rPr>
        <d:sz val="11"/>
        <d:rFont val="Calibri"/>
      </d:rPr>
      <d:t xml:space="preserve">- Meat and edible meat offal (HS Codes: 02.01, 02.02, 02.03, 02.04, 02.05, 02.06, 02.07, 02.08 and 02.09) 
- Dairy produce and birds' eggs (HS Codes: 04.01, 04.07 and 04.08) 
- Animal originated products (HS Code: 05.04) 
- Edible vegetables and certain roots and tubers (HS Codes: 07.01, 07.02, 07.07, 07.08, 07.09, 07.10, 07.13 and 07.14) 
- Edible fruit and nuts, peel of citrus fruit (HS Codes: 08.01, 08.02, 08.04, 08.05, 08.06, 08.07, 08.08, 08.09, 08.10, 08.11 and 08.14) 
- Tea, mate and spices (HS Codes: 09.02, 09.03, 09.04, 09.05, 09.06, 09.07, 09.08, 09.09 and 09.10) 
- Oil seeds and oleaginous fruits, miscellaneous grains, seeds and fruit (HS Codes: 12.01, 12.07 and 12.10)
- Animal fats and oils (HS Codes: 15.01, 15.02 and 15.06)</d:t>
    </d:r>
    <d:r xmlns:d="http://schemas.openxmlformats.org/spreadsheetml/2006/main">
      <d:rPr>
        <d:sz val="11"/>
        <d:color rgb="FF000000"/>
        <d:rFont val="Calibri"/>
      </d:rPr>
      <d:t xml:space="preserve"/>
    </d:r>
  </si>
  <si>
    <t>G/SPS/N/JPN/653</t>
  </si>
  <si>
    <d:r xmlns:d="http://schemas.openxmlformats.org/spreadsheetml/2006/main">
      <d:rPr>
        <d:sz val="11"/>
        <d:rFont val="Calibri"/>
      </d:rPr>
      <d:t xml:space="preserve">- Edible vegetables and certain roots and tubers (HS Codes: 07.02, 07.03, 07.04, 07.05, 07.06, 07.07, 07.08, 07.09, 07.10 and 07.13) 
- Edible fruit and nuts, peel of citrus fruit (HS Codes: 08.01, 08.02, 08.03, 08.04, 08.05, 08.06, 08.07, 08.08, 08.09, 08.10, 08.11 and 08.14) 
- Mate and spices (HS Codes: 09.03, 09.04, 09.05, 09.06, 09.07, 09.08, 09.09 and 09.10)
- Oil seeds and oleaginous fruits, miscellaneous grains, seeds and fruit (HS Codes: 12.01, 12.02, 12.04, 12.05, 12.06 and 12.07)</d:t>
    </d:r>
    <d:r xmlns:d="http://schemas.openxmlformats.org/spreadsheetml/2006/main">
      <d:rPr>
        <d:sz val="11"/>
        <d:color rgb="FF000000"/>
        <d:rFont val="Calibri"/>
      </d:rPr>
      <d:t xml:space="preserve"/>
    </d:r>
  </si>
  <si>
    <t>G/SPS/N/JPN/654</t>
  </si>
  <si>
    <d:r xmlns:d="http://schemas.openxmlformats.org/spreadsheetml/2006/main">
      <d:rPr>
        <d:sz val="11"/>
        <d:rFont val="Calibri"/>
      </d:rPr>
      <d:t xml:space="preserve">- Edible vegetables and certain roots and tubers (HS Codes: 07.01, 07.02, 07.03, 07.04, 07.05, 07.06, 07.07, 07.08, 07.09, 07.10, 07.13 and 07.14) 
- Edible fruit and nuts, peel of citrus fruit (HS Codes: 08.01, 08.02, 08.03, 08.04, 08.05, 08.06, 08.07, 08.08, 08.09, 08.10, 08.11 and 08.14) 
- Tea, mate and spices (HS Codes: 09.02, 09.03, 09.04, 09.05, 09.06, 09.07, 09.08, 09.09 and 09.10) 
- Cereals (HS Code: 10.05)
- Oil seeds and oleaginous fruits, miscellaneous grains, seeds and fruit (HS Codes: 12.01, 12.04, 12.05, 12.06, 12.07, 12.10 and 12.12)</d:t>
    </d:r>
    <d:r xmlns:d="http://schemas.openxmlformats.org/spreadsheetml/2006/main">
      <d:rPr>
        <d:sz val="11"/>
        <d:color rgb="FF000000"/>
        <d:rFont val="Calibri"/>
      </d:rPr>
      <d:t xml:space="preserve"/>
    </d:r>
  </si>
  <si>
    <t>G/SPS/N/JPN/655</t>
  </si>
  <si>
    <d:r xmlns:d="http://schemas.openxmlformats.org/spreadsheetml/2006/main">
      <d:rPr>
        <d:sz val="11"/>
        <d:rFont val="Calibri"/>
      </d:rPr>
      <d:t xml:space="preserve">- Fish and crustaceans, molluscs and other aquatic invertebrates (HS Codes: 03.02, 03.03, 03.04, 03.06, 03.07 and 03.08) 
- Edible vegetables and certain roots and tubers (HS Codes: 07.02, 07.03, 07.04, 07.05, 07.07, 07.08, 07.09, 07.10 and 07.14) 
- Edible fruit (HS Codes: 08.06, 08.07, 08.08, 08.09, 08.10 and 08.11) 
- Tea (HS Code: 09.02) 
- Cereals (HS Codes: 10.05 and 10.06)
- Oil seeds and oleaginous fruits, miscellaneous grains, seeds and fruit (HS Code: 12.01)</d:t>
    </d:r>
    <d:r xmlns:d="http://schemas.openxmlformats.org/spreadsheetml/2006/main">
      <d:rPr>
        <d:sz val="11"/>
        <d:color rgb="FF000000"/>
        <d:rFont val="Calibri"/>
      </d:rPr>
      <d:t xml:space="preserve"/>
    </d:r>
  </si>
  <si>
    <t>G/SPS/N/JPN/656</t>
  </si>
  <si>
    <d:r xmlns:d="http://schemas.openxmlformats.org/spreadsheetml/2006/main">
      <d:rPr>
        <d:sz val="11"/>
        <d:rFont val="Calibri"/>
      </d:rPr>
      <d:t xml:space="preserve">- Meat and edible meat offal (HS Codes: 02.07 and 02.09) 
- Birds' eggs (HS Codes: 04.07 and 04.08) 
- Animal originated products (HS Code: 05.04)
- Animal fats and oils (HS Code: 15.01)</d:t>
    </d:r>
    <d:r xmlns:d="http://schemas.openxmlformats.org/spreadsheetml/2006/main">
      <d:rPr>
        <d:sz val="11"/>
        <d:color rgb="FF000000"/>
        <d:rFont val="Calibri"/>
      </d:rPr>
      <d:t xml:space="preserve"/>
    </d:r>
  </si>
  <si>
    <t>G/SPS/N/JPN/657</t>
  </si>
  <si>
    <d:r xmlns:d="http://schemas.openxmlformats.org/spreadsheetml/2006/main">
      <d:rPr>
        <d:sz val="11"/>
        <d:rFont val="Calibri"/>
      </d:rPr>
      <d:t xml:space="preserve">- Meat and edible meat offal (HS Codes: 02.01, 02.02, 02.03, 02.04, 02.05, 02.06, 02.07, 02.08 and 02.09) 
- Fish and crustaceans, molluscs and other aquatic invertebrates (HS Codes: 03.02, 03.03, 03.04, 03.06, 03.07, 03.08) 
- Dairy produce and birds' eggs (HS Codes: 04.01, 04.07 and 04.08) 
- Animal originated products (HS Code: 05.04)
- Animal fats and oils (HS Codes: 15.01, 15.02 and 15.06)</d:t>
    </d:r>
    <d:r xmlns:d="http://schemas.openxmlformats.org/spreadsheetml/2006/main">
      <d:rPr>
        <d:sz val="11"/>
        <d:color rgb="FF000000"/>
        <d:rFont val="Calibri"/>
      </d:rPr>
      <d:t xml:space="preserve"/>
    </d:r>
  </si>
  <si>
    <t>G/SPS/N/EU/277/Add.1</t>
  </si>
  <si>
    <t>Products of animal origin intended for human consumption</t>
  </si>
  <si>
    <t>G/SPS/N/EU/278/Add.1</t>
  </si>
  <si>
    <t>G/SPS/N/BRA/1487/Add.1</t>
  </si>
  <si>
    <t>HS Code(s): 52, 0809, 1006, 0803, 18, 09, 1212, 0805, 08011, 24, 0808, 080720, 071040, 1201, 1001, 0806; ICS Code(s): 13, 65</t>
  </si>
  <si>
    <t>G/SPS/N/EU/276/Add.1</t>
  </si>
  <si>
    <t>Plants, plant products or other objects</t>
  </si>
  <si>
    <t>G/SPS/N/URY/53</t>
  </si>
  <si>
    <t>Animals, semen, embryos and fertile bird's eggs</t>
  </si>
  <si>
    <t>G/SPS/N/AUS/469/Add.2</t>
  </si>
  <si>
    <t>G/SPS/N/AUS/472/Add.1</t>
  </si>
  <si>
    <t>High pressure processed chicken meat</t>
  </si>
  <si>
    <t>G/SPS/N/CAN/1241/Add.1</t>
  </si>
  <si>
    <d:r xmlns:d="http://schemas.openxmlformats.org/spreadsheetml/2006/main">
      <d:rPr>
        <d:sz val="11"/>
        <d:rFont val="Calibri"/>
      </d:rPr>
      <d:t xml:space="preserve">Pesticide cyantraniliprole in or on caneberries and strawberries (ICS Codes: 65.020, 65.100, 67.040, 67.080)</d:t>
    </d:r>
    <d:r xmlns:d="http://schemas.openxmlformats.org/spreadsheetml/2006/main">
      <d:rPr>
        <d:sz val="11"/>
        <d:color rgb="FF000000"/>
        <d:rFont val="Calibri"/>
      </d:rPr>
      <d:t xml:space="preserve"/>
    </d:r>
  </si>
  <si>
    <t>G/SPS/N/PHL/439</t>
  </si>
  <si>
    <t>Domestic and wild pigs and their products including pork meat, pig skin and semen</t>
  </si>
  <si>
    <t>G/SPS/N/ECU/222</t>
  </si>
  <si>
    <t>Polished rice (Oryza sativa)</t>
  </si>
  <si>
    <t>G/SPS/N/TPKM/501</t>
  </si>
  <si>
    <t>G/SPS/N/TPKM/502</t>
  </si>
  <si>
    <t>Meet products, fishery products, diary products, egg products, animal oil products, products of bovine origin and products of deer origin</t>
  </si>
  <si>
    <t>G/SPS/N/BRA/1512</t>
  </si>
  <si>
    <t>HS Code(s): 070930, 070960, 080720, 09041, 08109090, 07, 07099990; ICS Code(s): 13, 65</t>
  </si>
  <si>
    <t>G/SPS/N/BRA/1513</t>
  </si>
  <si>
    <t>HS Code(s): 120100; ICS Code(s): 13, 65</t>
  </si>
  <si>
    <t>G/SPS/N/BRA/1514</t>
  </si>
  <si>
    <t>G/SPS/N/BRA/1516</t>
  </si>
  <si>
    <t>HS Code(s): 1006, 100400, 100700, 170111, 100300, 1005, 120100, 1001, 09; ICS Code(s): 13, 65</t>
  </si>
  <si>
    <t>G/SPS/N/BRA/1517</t>
  </si>
  <si>
    <t>HS Code(s): 070200, 07051, 071220, 0806, 081110; ICS Code(s): 13, 65</t>
  </si>
  <si>
    <t>G/SPS/N/BRA/1518</t>
  </si>
  <si>
    <t>HS Code(s): 070200, 071010, 071022, 09, 1001, 100200, 100300, 100400, 1005, 1006, 100820, 120100, 170111, 200791, triticale; ICS Code(s): 13, 65</t>
  </si>
  <si>
    <t>G/SPS/N/BRA/1519</t>
  </si>
  <si>
    <t>HS Code(s): 070820, 071010, 0901, 1005, 120100, 120720, 1507, 170111, 52; ICS Code(s): 13, 65</t>
  </si>
  <si>
    <t>G/SPS/N/BRA/1520</t>
  </si>
  <si>
    <t>HS Code(s): 08011; ICS Code(s): 13, 65</t>
  </si>
  <si>
    <t>G/SPS/N/BRA/1521</t>
  </si>
  <si>
    <t>HS Code(s): 070930, 09041, 070960, 08109090, 07099990, 07 ; ICS Code(s): 13, 65</t>
  </si>
  <si>
    <t>G/SPS/N/AUS/463/Add.1</t>
  </si>
  <si>
    <d:r xmlns:d="http://schemas.openxmlformats.org/spreadsheetml/2006/main">
      <d:rPr>
        <d:sz val="11"/>
        <d:rFont val="Calibri"/>
      </d:rPr>
      <d:t xml:space="preserve">Fresh longan fruit (</d:t>
    </d:r>
    <d:r xmlns:d="http://schemas.openxmlformats.org/spreadsheetml/2006/main">
      <d:rPr>
        <d:i/>
        <d:sz val="11"/>
        <d:color rgb="FF000000"/>
        <d:rFont val="Calibri"/>
      </d:rPr>
      <d:t xml:space="preserve">Dimocarpus longan</d:t>
    </d:r>
    <d:r xmlns:d="http://schemas.openxmlformats.org/spreadsheetml/2006/main">
      <d:rPr>
        <d:sz val="11"/>
        <d:color rgb="FF000000"/>
        <d:rFont val="Calibri"/>
      </d:rPr>
      <d:t xml:space="preserve">)</d:t>
    </d:r>
  </si>
  <si>
    <t>G/SPS/N/AUS/478</t>
  </si>
  <si>
    <t>G/SPS/N/BRA/1465/Add.1</t>
  </si>
  <si>
    <t>HS Code(s): 19053, 1905, 2103, 10, 100890; ICS Code(s): 13, 65</t>
  </si>
  <si>
    <t>G/SPS/N/CAN/1239/Add.1</t>
  </si>
  <si>
    <t>Pesticide cyazofamid in or on the tomatoes subgroup (crop subgroup 8-09A) (ICS Codes: 65.020, 65.100, 67.040, 67.080)</t>
  </si>
  <si>
    <t>G/SPS/N/ECU/214/Add.1</t>
  </si>
  <si>
    <t>G/SPS/N/UGA/81</t>
  </si>
  <si>
    <t>Ovine (lamb) meat</t>
  </si>
  <si>
    <t>G/SPS/N/CHN/1143</t>
  </si>
  <si>
    <d:r xmlns:d="http://schemas.openxmlformats.org/spreadsheetml/2006/main">
      <d:rPr>
        <d:sz val="11"/>
        <d:rFont val="Calibri"/>
      </d:rPr>
      <d:t xml:space="preserve">Evaporated milk, sweetened condensed milk and formulated condensed milk (ICS Codes: 04029100, 04029900)</d:t>
    </d:r>
    <d:r xmlns:d="http://schemas.openxmlformats.org/spreadsheetml/2006/main">
      <d:rPr>
        <d:sz val="11"/>
        <d:color rgb="FF000000"/>
        <d:rFont val="Calibri"/>
      </d:rPr>
      <d:t xml:space="preserve"/>
    </d:r>
  </si>
  <si>
    <t>G/SPS/N/CHN/1144</t>
  </si>
  <si>
    <t>G/SPS/N/CHN/1145</t>
  </si>
  <si>
    <t>Process(ed) Cheese</t>
  </si>
  <si>
    <t>G/SPS/N/JPN/641</t>
  </si>
  <si>
    <d:r xmlns:d="http://schemas.openxmlformats.org/spreadsheetml/2006/main">
      <d:rPr>
        <d:sz val="11"/>
        <d:rFont val="Calibri"/>
      </d:rPr>
      <d:t xml:space="preserve">- Meat and edible meat offal (HS Codes: 02.01, 02.02, 02.03, 02.04, 02.05, 02.06, 02.07, 02.08 and 02.09) 
- Fish and crustaceans, molluscs and other aquatic invertebrates (HS Codes: 03.02, 03.03, 03.04, 03.06, 03.07 and 03.08) 
- Dairy produce and birds' eggs (HS Codes: 04.01, 04.07 and 04.08) 
- Animal originated products (HS Code: 05.04) 
- Edible vegetables and certain roots and tubers (HS Codes: 07.01, 07.02, 07.03, 07.04, 07.05, 07.06, 07.07, 07.08, 07.09, 07.10, 07.13 and 07.14) 
- Edible fruits and nuts, peel of citrus (HS Codes: 08.01, 08.02, 08.03, 08.04, 08.05, 08.06, 08.07, 08.08, 08.09, 08.10, 08.11 and 08.14) 
- Coffee, tea, mate and spices (HS Codes: 09.01, 09.02, 09.03, 09.04, 09.05, 09.06, 09.07, 09.08, 09.09 and 09.10) 
- Cereals (HS Codes: 10.01, 10.02, 10.03, 10.04, 10.05, 10.06, 10.07 and 10.08) 
- Oleaginous fruits, miscellaneous grains, seeds and fruits (HS Codes: 12.01, 12.02, 12.04, 12.05, 12.06, 12.07, 12.10 and 12.12) 
- Animal fats and oils (HS Codes: 15.01, 15.02 and 15.06) 
- Cacao (HS Code: 18.01)
- Beverages (HS Code: 22.01)</d:t>
    </d:r>
    <d:r xmlns:d="http://schemas.openxmlformats.org/spreadsheetml/2006/main">
      <d:rPr>
        <d:sz val="11"/>
        <d:color rgb="FF000000"/>
        <d:rFont val="Calibri"/>
      </d:rPr>
      <d:t xml:space="preserve"/>
    </d:r>
  </si>
  <si>
    <t>G/SPS/N/JPN/642</t>
  </si>
  <si>
    <d:r xmlns:d="http://schemas.openxmlformats.org/spreadsheetml/2006/main">
      <d:rPr>
        <d:sz val="11"/>
        <d:rFont val="Calibri"/>
      </d:rPr>
      <d:t xml:space="preserve">- Meat and edible meat offal (HS Codes: 02.01, 02.02, 02.04, 02.05, 02.06, 02.07, 02.08 and 02.09) 
- Dairy produce and birds' eggs (HS Codes: 04.01, 04.07 and 04.08) 
- Animal originated products (HS Code: 05.04) 
- Edible vegetables and certain roots and tubers (HS Codes: 07.01, 07.02, 07.03, 07.04, 07.05, 07.06, 07.07, 07.08, 07.09, 07.10, 07.13 and 07.14) 
- Edible fruits and nuts, peel of citrus (HS Codes: 08.01, 08.02, 08.05, 08.06, 08.07, 08.08, 08.09, 08.10, 08.11 and 08.14) 
- Coffee, tea and spices (HS Codes: 09.01, 09.02, 09.04, 09.05, 09.06, 09.07, 09.08, 09.09 and 09.10) 
- Cereals (HS Codes: 10.05 and 10.06) 
- Oleaginous fruits, miscellaneous grains, seeds and fruits (HS Codes: 12.01, 12.05, 12.06, 12.07 and 12.12)
- Animal fats and oils (HS Codes: 15.01, 15.02 and 15.06)</d:t>
    </d:r>
    <d:r xmlns:d="http://schemas.openxmlformats.org/spreadsheetml/2006/main">
      <d:rPr>
        <d:sz val="11"/>
        <d:color rgb="FF000000"/>
        <d:rFont val="Calibri"/>
      </d:rPr>
      <d:t xml:space="preserve"/>
    </d:r>
  </si>
  <si>
    <t>G/SPS/N/JPN/643</t>
  </si>
  <si>
    <d:r xmlns:d="http://schemas.openxmlformats.org/spreadsheetml/2006/main">
      <d:rPr>
        <d:sz val="11"/>
        <d:rFont val="Calibri"/>
      </d:rPr>
      <d:t xml:space="preserve">- Fish and crustaceans, molluscs and other aquatic invertebrates (HS Codes: 03.02, 03.03, 03.04, 03.06, 03.07 and 03.08)
- Cereals (HS Code: 10.06)</d:t>
    </d:r>
    <d:r xmlns:d="http://schemas.openxmlformats.org/spreadsheetml/2006/main">
      <d:rPr>
        <d:sz val="11"/>
        <d:color rgb="FF000000"/>
        <d:rFont val="Calibri"/>
      </d:rPr>
      <d:t xml:space="preserve"/>
    </d:r>
  </si>
  <si>
    <t>G/SPS/N/JPN/644</t>
  </si>
  <si>
    <d:r xmlns:d="http://schemas.openxmlformats.org/spreadsheetml/2006/main">
      <d:rPr>
        <d:sz val="11"/>
        <d:rFont val="Calibri"/>
      </d:rPr>
      <d:t xml:space="preserve">- Fish and crustaceans, molluscs and other aquatic invertebrates (HS Codes: 03.02, 03.03, 03.04, 03.06, 03.07 and 03.08) 
- Edible vegetables and certain roots and tubers (HS Codes: 07.01, 07.03, 07.08, 07.09, 07.10 and 07.13) 
- Edible fruits and peel of citrus (HS Codes: 08.05, 08.06, 08.08, 08.09, 08.10 and 08.14) 
- Mate and spices (HS Codes: 09.03, 09.04, 09.05, 09.06, 09.07, 09.08, 09.09 and 09.10) 
- Cereals (HS Codes: 10.01, 10.02, 10.03, 10.04, 10.06, 10.07 and 10.08)
- Oleaginous fruits, miscellaneous grains, seeds and fruits (HS Codes: 12.01, 12.07 and 12.12)</d:t>
    </d:r>
    <d:r xmlns:d="http://schemas.openxmlformats.org/spreadsheetml/2006/main">
      <d:rPr>
        <d:sz val="11"/>
        <d:color rgb="FF000000"/>
        <d:rFont val="Calibri"/>
      </d:rPr>
      <d:t xml:space="preserve"/>
    </d:r>
  </si>
  <si>
    <t>G/SPS/N/JPN/645</t>
  </si>
  <si>
    <d:r xmlns:d="http://schemas.openxmlformats.org/spreadsheetml/2006/main">
      <d:rPr>
        <d:sz val="11"/>
        <d:rFont val="Calibri"/>
      </d:rPr>
      <d:t xml:space="preserve">- Meat and edible meat offal (HS Codes: 02.01, 02.02, 02.03, 02.04, 02.05, 02.06, 02.07, 02.08 and 02.09) 
- Dairy produce and birds' eggs (HS Codes: 04.01, 04.07 and 04.08) 
- Animal originated products (HS Code: 05.04) 
- Edible vegetables and certain roots and tubers (HS Codes: 07.02, 07.03, 07.04, 07.05, 07.06, 07.07, 07.08, 07.09, 07.10, 07.13 and 07.14) 
- Edible fruits and nuts, peel of citrus (HS Codes: 08.01, 08.02, 08.04, 08.05, 08.06, 08.07, 08.08, 08.09, 08.10, 08.11 and 08.14) 
- Tea, mate and spices (HS Codes: 09.02, 09.03, 09.04, 09.05, 09.06, 09.07, 09.08, 09.09 and 09.10) 
- Cereals (HS Codes: 10.05 and 10.06) 
- Oleaginous fruits, miscellaneous grains, seeds and fruits (HS Codes: 12.01, 12.02, 12.07 and 12.12)
- Animal fats and oils (HS Codes: 15.01, 15.02 and 15.06)</d:t>
    </d:r>
    <d:r xmlns:d="http://schemas.openxmlformats.org/spreadsheetml/2006/main">
      <d:rPr>
        <d:sz val="11"/>
        <d:color rgb="FF000000"/>
        <d:rFont val="Calibri"/>
      </d:rPr>
      <d:t xml:space="preserve"/>
    </d:r>
  </si>
  <si>
    <t>G/SPS/N/JPN/646</t>
  </si>
  <si>
    <d:r xmlns:d="http://schemas.openxmlformats.org/spreadsheetml/2006/main">
      <d:rPr>
        <d:sz val="11"/>
        <d:rFont val="Calibri"/>
      </d:rPr>
      <d:t xml:space="preserve">- Meat and edible meat offal (HS Codes: 02.01, 02.02, 02.03, 02.04, 02.05, 02.06, 02.07, 02.08 and 02.09) 
- Dairy produce and birds' eggs (HS Codes: 04.01, 04.07 and 04.08) 
- Animal originated products (HS Code: 05.04)
- Edible vegetables and certain roots and tubers (HS Codes: 07.03, 07.04, 07.05, 07.06, 07.09, 07.10, 07.13 and 07.14) 
- Edible fruit and peel of citrus fruit (HS Codes: 08.05, 08.08, 08.09 and 08.14) 
- Mate and spices (HS Codes: 09.03, 09.04, 09.05, 09.06, 09.07, 09.08, 09.09 and 09.10) 
- Cereals (HS Codes: 10.01, 10.02, 10.03, 10.04, 10.05, 10.07 and 10.08) 
- Oil seeds and oleaginous fruits, miscellaneous grains, seeds and fruit (HS Codes: 12.01, 12.04, 12.05 and 12.07)
- Animal fats and oils (HS Codes: 15.01, 15.02 and 15.06)</d:t>
    </d:r>
    <d:r xmlns:d="http://schemas.openxmlformats.org/spreadsheetml/2006/main">
      <d:rPr>
        <d:sz val="11"/>
        <d:color rgb="FF000000"/>
        <d:rFont val="Calibri"/>
      </d:rPr>
      <d:t xml:space="preserve"/>
    </d:r>
  </si>
  <si>
    <t>G/SPS/N/JPN/647</t>
  </si>
  <si>
    <d:r xmlns:d="http://schemas.openxmlformats.org/spreadsheetml/2006/main">
      <d:rPr>
        <d:sz val="11"/>
        <d:rFont val="Calibri"/>
      </d:rPr>
      <d:t xml:space="preserve">- Edible vegetables and certain roots and tubers (HS Codes: 07.07, 07.08, 07.09, 07.10 and 07.13) 
- Edible fruits and peel of citrus (HS Codes: 08.05, 08.06, 08.07, 08.08, 08.09, 08.10, 08.11 and 08.14)
- Tea and spices (HS Codes: 09.02, 09.04, 09.05, 09.06, 09.07, 09.08, 09.09 and 09.10)</d:t>
    </d:r>
    <d:r xmlns:d="http://schemas.openxmlformats.org/spreadsheetml/2006/main">
      <d:rPr>
        <d:sz val="11"/>
        <d:color rgb="FF000000"/>
        <d:rFont val="Calibri"/>
      </d:rPr>
      <d:t xml:space="preserve"/>
    </d:r>
  </si>
  <si>
    <t>G/SPS/N/JPN/648</t>
  </si>
  <si>
    <d:r xmlns:d="http://schemas.openxmlformats.org/spreadsheetml/2006/main">
      <d:rPr>
        <d:sz val="11"/>
        <d:rFont val="Calibri"/>
      </d:rPr>
      <d:t xml:space="preserve">- Meat and edible meat offal (HS Codes: 02.01, 02.02, 02.03, 02.04, 02.05, 02.06, 02.07, 02.08 and 02.09)
- Dairy produce and birds' eggs (HS Codes: 04.01, 04.07 and 04.08) 
- Animal originated products (HS Code: 05.04) 
- Edible vegetables and certain roots and tubers (HS Codes: 07.01, 07.02, 07.03, 07.04, 07.05, 07.06, 07.07, 07.08, 07.09, 07.10, 07.13 and 07.14) 
- Edible fruits and nuts, peel of citrus (HS Codes: 08.01, 08.02, 08.03, 08.04, 08.05, 08.06, 08.07, 08.08, 08.09, 08.10, 08.11 and 08.14) 
- Tea, mate and spices (HS Codes: 09.02, 09.03, 09.04, 09.05, 09.06, 09.07, 09.08, 09.09 and 09.10) 
- Cereals (HS Code: 10.06) 
- Oleaginous fruits, miscellaneous grains, seeds and fruits (HS Codes: 12.01 and 12.12)
- Animal fats and oils (HS Codes: 15.01, 15.02 and 15.06)</d:t>
    </d:r>
    <d:r xmlns:d="http://schemas.openxmlformats.org/spreadsheetml/2006/main">
      <d:rPr>
        <d:sz val="11"/>
        <d:color rgb="FF000000"/>
        <d:rFont val="Calibri"/>
      </d:rPr>
      <d:t xml:space="preserve"/>
    </d:r>
  </si>
  <si>
    <t>G/SPS/N/JPN/649</t>
  </si>
  <si>
    <d:r xmlns:d="http://schemas.openxmlformats.org/spreadsheetml/2006/main">
      <d:rPr>
        <d:sz val="11"/>
        <d:rFont val="Calibri"/>
      </d:rPr>
      <d:t xml:space="preserve">- Meat and edible meat offal (HS Codes: 02.01, 02.02, 02.03, 02.04, 02.05, 02.06, 02.08 and 02.09) 
- Fish and crustaceans, molluscs and other aquatic invertebrates (HS Codes: 03.02, 03.03, 03.04, 03.06, 03.07 and 03.08) 
- Dairy produce (HS Code: 04.01) 
- Animal originated products (HS Code: 05.04) 
- Edible fruits and peel of citrus (HS Codes: 08.05, 08.06, 08.08, 08.09, 08.10 and 08.14) 
- Spices (HS Codes: 09.04, 09.05, 09.06, 09.07, 09.08, 09.09 and 09.10) 
- Cereals (HS Code: 10.06)
- Animal fats and oils (HS Codes: 15.01, 15.02 and 15.06)</d:t>
    </d:r>
    <d:r xmlns:d="http://schemas.openxmlformats.org/spreadsheetml/2006/main">
      <d:rPr>
        <d:sz val="11"/>
        <d:color rgb="FF000000"/>
        <d:rFont val="Calibri"/>
      </d:rPr>
      <d:t xml:space="preserve"/>
    </d:r>
  </si>
  <si>
    <t>G/SPS/N/JPN/650</t>
  </si>
  <si>
    <d:r xmlns:d="http://schemas.openxmlformats.org/spreadsheetml/2006/main">
      <d:rPr>
        <d:sz val="11"/>
        <d:rFont val="Calibri"/>
      </d:rPr>
      <d:t xml:space="preserve">- Meat and edible meat offal (HS Codes: 02.07 and 02.09) 
- Fish (HS Codes: 03.02, 03.03 and 03.04)
- Animal fats and oils (HS Code: 15.01)</d:t>
    </d:r>
    <d:r xmlns:d="http://schemas.openxmlformats.org/spreadsheetml/2006/main">
      <d:rPr>
        <d:sz val="11"/>
        <d:color rgb="FF000000"/>
        <d:rFont val="Calibri"/>
      </d:rPr>
      <d:t xml:space="preserve"/>
    </d:r>
  </si>
  <si>
    <t>G/SPS/N/JPN/651</t>
  </si>
  <si>
    <d:r xmlns:d="http://schemas.openxmlformats.org/spreadsheetml/2006/main">
      <d:rPr>
        <d:sz val="11"/>
        <d:rFont val="Calibri"/>
      </d:rPr>
      <d:t xml:space="preserve">- Meat and edible meat offal (HS Codes: 02.01, 02.02, 02.03, 02.04, 02.05, 02.06, 02.07, 02.08 and 02.09) 
- Dairy produce, birds' eggs and natural honey (HS Codes: 04.01, 04.07, 04.08 and 04.09) 
- Animal originated products (HS Code: 05.04)
- Animal fats and oils (HS Codes: 15.01, 15.02 and 15.06)</d:t>
    </d:r>
    <d:r xmlns:d="http://schemas.openxmlformats.org/spreadsheetml/2006/main">
      <d:rPr>
        <d:sz val="11"/>
        <d:color rgb="FF000000"/>
        <d:rFont val="Calibri"/>
      </d:rPr>
      <d:t xml:space="preserve"/>
    </d:r>
  </si>
  <si>
    <t>G/SPS/N/PHL/430/Add.1</t>
  </si>
  <si>
    <t>Domestic and wild pigs and threir products including pork meat, pig skin and semen</t>
  </si>
  <si>
    <t>G/SPS/N/UKR/111/Rev.1</t>
  </si>
  <si>
    <t>HS Code(s): 01, 02, 03, 04, 05, 15, 16, 41, 51; ICS Code(s): 65</t>
  </si>
  <si>
    <t>G/SPS/N/ECU/220</t>
  </si>
  <si>
    <t>Conventional pets (cats and dogs) and unconventional pets</t>
  </si>
  <si>
    <t>G/SPS/N/PER/813</t>
  </si>
  <si>
    <t>Tillandsia plants</t>
  </si>
  <si>
    <t>G/SPS/N/SAU/397</t>
  </si>
  <si>
    <t>G/SPS/N/SAU/398</t>
  </si>
  <si>
    <t>G/SPS/N/USA/3078</t>
  </si>
  <si>
    <t>Tea, dried</t>
  </si>
  <si>
    <t>G/SPS/N/BRA/1508</t>
  </si>
  <si>
    <d:r xmlns:d="http://schemas.openxmlformats.org/spreadsheetml/2006/main">
      <d:rPr>
        <d:sz val="11"/>
        <d:rFont val="Calibri"/>
      </d:rPr>
      <d:t xml:space="preserve">Avocado (</d:t>
    </d:r>
    <d:r xmlns:d="http://schemas.openxmlformats.org/spreadsheetml/2006/main">
      <d:rPr>
        <d:i/>
        <d:sz val="11"/>
        <d:color rgb="FF000000"/>
        <d:rFont val="Calibri"/>
      </d:rPr>
      <d:t xml:space="preserve">Persea americana</d:t>
    </d:r>
    <d:r xmlns:d="http://schemas.openxmlformats.org/spreadsheetml/2006/main">
      <d:rPr>
        <d:sz val="11"/>
        <d:color rgb="FF000000"/>
        <d:rFont val="Calibri"/>
      </d:rPr>
      <d:t xml:space="preserve">)</d:t>
    </d:r>
  </si>
  <si>
    <t>G/SPS/N/BRA/1510</t>
  </si>
  <si>
    <d:r xmlns:d="http://schemas.openxmlformats.org/spreadsheetml/2006/main">
      <d:rPr>
        <d:sz val="11"/>
        <d:rFont val="Calibri"/>
      </d:rPr>
      <d:t xml:space="preserve">Ornamental fish</d:t>
    </d:r>
    <d:r xmlns:d="http://schemas.openxmlformats.org/spreadsheetml/2006/main">
      <d:rPr>
        <d:sz val="11"/>
        <d:color rgb="FF000000"/>
        <d:rFont val="Calibri"/>
      </d:rPr>
      <d:t xml:space="preserve"/>
    </d:r>
  </si>
  <si>
    <t>G/SPS/N/PER/812</t>
  </si>
  <si>
    <t>Live specimens of Amblyseius swirskii</t>
  </si>
  <si>
    <t>G/SPS/N/USA/3077</t>
  </si>
  <si>
    <t>Oats</t>
  </si>
  <si>
    <t xml:space="preserve">Food safety; Human health; Labelling; Maximum residue limits (MRLs); Pesticides; </t>
  </si>
  <si>
    <t>G/SPS/N/ARG/224</t>
  </si>
  <si>
    <t>Chickpea (Cicer arietinum) seeds for propagation</t>
  </si>
  <si>
    <t>G/SPS/N/ARG/225</t>
  </si>
  <si>
    <t>Fresh kiwifruit (Actinidia spp.) for consumption</t>
  </si>
  <si>
    <t>G/SPS/N/GTM/69</t>
  </si>
  <si>
    <t>HS codes: 0101, 0102, 0103 and 0104.</t>
  </si>
  <si>
    <t>G/SPS/N/GTM/70</t>
  </si>
  <si>
    <t>HS codes: 0102, 0103 and 0104.</t>
  </si>
  <si>
    <t>G/SPS/N/GTM/71</t>
  </si>
  <si>
    <t>HS code: 0101</t>
  </si>
  <si>
    <t>G/SPS/N/GTM/72</t>
  </si>
  <si>
    <t>HS code: 2309</t>
  </si>
  <si>
    <t xml:space="preserve">Animal diseases; Animal health; Animal welfare; </t>
  </si>
  <si>
    <t>G/SPS/N/COL/308</t>
  </si>
  <si>
    <t>G/SPS/N/ECU/211/Add.1</t>
  </si>
  <si>
    <t xml:space="preserve">Animal diseases; Animal health; Human health; Pest or Disease free Regions / Regionalization; </t>
  </si>
  <si>
    <t>G/SPS/N/ECU/218</t>
  </si>
  <si>
    <t>Biological control agent Steinernema feltiae</t>
  </si>
  <si>
    <t>G/SPS/N/IND/236</t>
  </si>
  <si>
    <t>Food Products (Milk products)</t>
  </si>
  <si>
    <t>G/SPS/N/COL/269/Add.1</t>
  </si>
  <si>
    <t>G/SPS/N/COL/281/Add.1</t>
  </si>
  <si>
    <t>G/SPS/N/USA/3076</t>
  </si>
  <si>
    <t>G/SPS/N/MDA/11</t>
  </si>
  <si>
    <t>Agri-food products</t>
  </si>
  <si>
    <t>G/SPS/N/MDA/8</t>
  </si>
  <si>
    <t>Meat products</t>
  </si>
  <si>
    <t>G/SPS/N/TPKM/497</t>
  </si>
  <si>
    <t>Eggs and egg products for food purpose under HS Codes 0407, 0408, 350211 and 350219</t>
  </si>
  <si>
    <t>G/SPS/N/UGA/42/Add.1</t>
  </si>
  <si>
    <t>Milled maize (corn) products</t>
  </si>
  <si>
    <t>G/SPS/N/UGA/43/Add.1</t>
  </si>
  <si>
    <t>Wheat flour</t>
  </si>
  <si>
    <t>G/SPS/N/USA/2996/Add.1</t>
  </si>
  <si>
    <t>Peppers</t>
  </si>
  <si>
    <t>G/SPS/N/USA/3074</t>
  </si>
  <si>
    <d:r xmlns:d="http://schemas.openxmlformats.org/spreadsheetml/2006/main">
      <d:rPr>
        <d:i/>
        <d:sz val="11"/>
        <d:rFont val="Calibri"/>
      </d:rPr>
      <d:t xml:space="preserve">Dianthus</d:t>
    </d:r>
    <d:r xmlns:d="http://schemas.openxmlformats.org/spreadsheetml/2006/main">
      <d:rPr>
        <d:sz val="11"/>
        <d:color rgb="FF000000"/>
        <d:rFont val="Calibri"/>
      </d:rPr>
      <d:t xml:space="preserve"> spp. (carnation) cuttings</d:t>
    </d:r>
  </si>
  <si>
    <t>G/SPS/N/USA/3075</t>
  </si>
  <si>
    <t>Fresh pepper fruit</t>
  </si>
  <si>
    <t>G/SPS/N/UGA/77</t>
  </si>
  <si>
    <t>Cotton seed oil</t>
  </si>
  <si>
    <t>G/SPS/N/UGA/78</t>
  </si>
  <si>
    <t>Sesame oil</t>
  </si>
  <si>
    <t>G/SPS/N/UGA/79</t>
  </si>
  <si>
    <t>Full fat groundnut flour</t>
  </si>
  <si>
    <t>G/SPS/N/UGA/80</t>
  </si>
  <si>
    <t>Full fat sesame flour</t>
  </si>
  <si>
    <t>G/SPS/N/ARE/175/Add.1</t>
  </si>
  <si>
    <t>G/SPS/N/CAN/1236/Add.1</t>
  </si>
  <si>
    <t>Pesticide aminoethoxyvinylglycine hydrochloride in or on sweet cherries (ICS Codes: 65.020, 65.100, 67.040, 67.080)</t>
  </si>
  <si>
    <t>G/SPS/N/CAN/1238/Add.1</t>
  </si>
  <si>
    <t>Pesticide penthiopyrad in or on caneberries and bushberries (ICS Codes: 65.020, 65.100, 67.040, 67.080)</t>
  </si>
  <si>
    <t>G/SPS/N/JPN/586/Add.1</t>
  </si>
  <si>
    <t>Meat and edible meat offal (HS Codes: 02.01, 02.02, 02.03, 02.04, 02.05, 02.06, 02.07, 02.08 and 02.09) Fish and crustaceans, molluscs and other aquatic invertebrates (HS Codes: 03.02, 03.03 and 03.04) Dairy produce, birds' eggs and natural honey (HS Codes: 04.01, 04.07 and 04.08)Products of animal origin (HS Codes: 05.04)Edible vegetables and certain roots and tubers (HS Codes: 07.01, 07.02, 07.03, 07.04, 07.05, 07.06, 07.07, 07.08, 07.09, 07.10 and 07.14)Edible fruits and nuts, peel of citrus/melons (HS Codes: 08.05, 08.06, 08.07, 08.08, 08.09, 08.10,08.11 and 08.14)Coffee, tea, mate and spices (HS Codes: 09.01, 09.02, 09.04, 09.05, 09.06, 09.07, 09.08,09.09 and 09.10)Cereals (HS Codes: 10.01, 10.02, 10.03, 10.04, 10.05, 10.06, 10.07 and 10.08)Oleaginous fruits, miscellaneous grains, seeds and fruits (HS Codes: 12.01, 12.06 and 12.12)Animal or vegetable fats and oils (HS Codes: 15.01, 15.02 and 15.06)</t>
  </si>
  <si>
    <t>G/SPS/N/JPN/588/Add.1</t>
  </si>
  <si>
    <t>Meat and edible meat offal (HS Codes: 02.01, 02.02, 02.03, 02.04, 02.05, 02.06, 02.07, 02.08 and 02.09) Dairy produce, birds' eggs and natural honey (HS Codes: 04.01, 04.07 and 04.08) Products of animal origin (HS Codes: 05.04) Edible vegetables and certain roots and tubers (HS Codes: 07.01, 07.02, 07.03, 07.04, 07.05, 07.06, 07.07, 07.08, 07.09, 07.10, 07.13 and 07.14) Edible fruits and nuts, peel of citrus/melons (HS Codes: 08.01, 08.02, 08.03, 08.04, 08.05, 08.06, 08.07, 08.08, 08.09, 08.10, 08.11 and 08.14) Coffee, tea, mate and spices (HS Codes: 09.01, 09.02, 09.03, 09.04, 09.05, 09.06, 09.07, 09.08, 09.09 and 09.10) Cereals (HS Codes: 10.01, 10.02, 10.03, 10.04, 10.05, 10.06, 10.07 and 10.08) Oleaginous fruits, miscellaneous grains, seeds and fruits (HS Codes: 12.01, 12.02, 12.04, 12.05, 12.06, 12.07, 12.10 and 12.12) Animal or vegetable fats and oils (HS Codes: 15.01, 15.02 and 15.06)Cacao and cacao preparations (HS Codes: 18.01)</t>
  </si>
  <si>
    <t>G/SPS/N/JPN/589/Add.1</t>
  </si>
  <si>
    <t>Meat and edible meat offal (HS Codes: 02.01, 02.02, 02.03, 02.04, 02.05, 02.06, 02.07, 02.08 and 02.09) Dairy produce, birds' eggs and natural honey (HS Codes: 04.01, 04.07 and 04.08) Products of animal origin (HS Code: 05.04) Edible vegetables and certain roots and tubers (HS Codes: 07.01, 07.02, 07.03, 07.04, 07.05, 07.06, 07.07, 07.08, 07.09, 07.10, 07.13 and 07.14) Edible fruits and nuts, peel of citrus/melons (HS Codes: 08.01, 08.02, 08.03, 08.04, 08.05, 08.06, 08.07, 08.08, 08.09, 08.10, 08.11 and 08.14) Coffee, tea, mate and spices (HS Codes: 09.02, 09.03, 09.04, 09.05, 09.06, 09.07, 09.08, 09.09 and 09.10) Cereals (HS Codes: 10.01, 10.02, 10.03, 10.04, 10.05, 10.06, 10.07 and 10.08) Products of the milling industry (HS Codes: 11.01 and 11.02) Oleaginous fruits, miscellaneous grains, seeds and fruits (HS Codes: 12.01, 12.02, 12.04, 12.05, 12.06, 12.07, 12.10 and 12.12) Animal or vegetable fats and oils (HS Codes: 15.01, 15.02, 15.06 and 15.14) Residues and waste from the food industries (HS Code: 23.02)</t>
  </si>
  <si>
    <t>G/SPS/N/JPN/590/Add.1</t>
  </si>
  <si>
    <t>Meat and edible meat offal (HS Codes: 02.01, 02.02, 02.03, 02.04, 02.05, 02.06, 02.07, 02.08 and 02.09)Fish and crustaceans, molluscs and other aquatic invertebrates (HS Codes: 03.02, 03.03 and 03.04)Dairy produce, birds' eggs and natural honey (HS Codes: 04.01, 04.07 and 04.08)Products of animal origin (HS Code: 05.04)Edible vegetables and certain roots and tubers (HS Codes: 07.01, 07.02, 07.03, 07.04, 07.05, 07.06, 07.07, 07.08, 07.09, 07.10, 07.13 and 07.14)Edible fruits and nuts, peel of citrus/melons (HS Codes: 08.02, 08.04, 08.05, 08.06, 08.07, 08.08, 08.09, 08.10, 08.11 and 08.14)Coffee, tea, mate and spices (HS Codes: 09.03, 09.04, 09.05, 09.06, 09.07, 09.08, 09.09 and 09.10)Cereals (HS Codes: 10.01, 10.02, 10.03, 10.04, 10.05, 10.06, 10.07 and 10.08)Oleaginous fruits, miscellaneous grains, seeds and fruits (HS Codes: 12.01, 12.02, 12.06, 12.07, 12.10 and 12.12)Animal or vegetable fats and oils (HS Codes: 15.01, 15.02 and 15.06)Cacao and cacao preparations (HS Codes: 18.01)</t>
  </si>
  <si>
    <t>G/SPS/N/JPN/591/Add.1</t>
  </si>
  <si>
    <t>Meat and edible meat offal (HS Codes: 02.01, 02.02, 02.03, 02.04, 02.05, 02.06, 02.07, 02.08 and 02.09) Dairy produce, birds' eggs and natural honey (HS Codes: 04.01, 04.07 and 04.08) Products of animal origin (HS Code: 05.04) Edible vegetables and certain roots and tubers (HS Codes: 07.01, 07.02, 07.03, 07.04, 07.05, 07.06, 07.07, 07.08, 07.09, 07.10, 07.13 and 07.14) Edible fruits and nuts, peel of citrus/melons (HS Codes: 08.01, 08.02, 08.03, 08.04, 08.05, 08.06, 08.07, 08.08, 08.09, 08.10, 08.11 and 08.14) Coffee, tea, mate and spices (HS Codes: 09.02, 09.03, 09.04, 09.05, 09.06, 09.07, 09.08, 09.09 and 09.10) Cereals (HS Codes: 10.01, 10.02, 10.03, 10.04, 10.05, 10.06, 10.07 and 10.08) Oleaginous fruits, miscellaneous grains, seeds and fruits (HS Codes: 12.01, 12.02, 12.07 and 12.12) Animal or vegetable fats and oils (HS Codes: 15.01, 15.02, 15.06 and 15.12) Residues and waste from the food industries (HS Code: 23.02)</t>
  </si>
  <si>
    <t>G/SPS/N/CRI/214</t>
  </si>
  <si>
    <t>Day-old live poultry (HS code: 0105), fertile eggs (HS code: 0407), fresh meat (HS code: 0207), meat offal of poultry (HS code: 1602), feathers and down (HS code: 0505)</t>
  </si>
  <si>
    <t xml:space="preserve">Animal diseases; Animal health; Avian Influenza; Pest or Disease free Regions / Regionalization; </t>
  </si>
  <si>
    <t>United States of America (Monterey County, California)</t>
  </si>
  <si>
    <t>G/SPS/N/JPN/640</t>
  </si>
  <si>
    <d:r xmlns:d="http://schemas.openxmlformats.org/spreadsheetml/2006/main">
      <d:rPr>
        <d:sz val="11"/>
        <d:rFont val="Calibri"/>
      </d:rPr>
      <d:t xml:space="preserve">- Fish and crustaceans, molluscs and other aquatic invertebrates (HS Codes: 03.02, 03.03 and 03.04) 
- Edible vegetables and certain roots and tubers (HS Codes: 07.02, 07.03, 07.04, 07.05, 07.06, 07.07, 07.08, 07.09, 07.10 and 07.13) 
- Edible fruits and nuts, peel of citrus/melons (HS Codes: 08.05, 08.06, 08.07, 08.08, 08.09, 08.10,08.11 and 08.14) 
- Coffee, tea, mate and spices (HS Codes: 09.02, 09.03, 09.04, 09.05, 09.06, 09.07, 09.08, 09.09 and 09.10) 
- Cereals (HS Codes: 10.01 and 10.06)
- Oleaginous fruits, miscellaneous grains, seeds and fruits (HS Code: 12.01)</d:t>
    </d:r>
    <d:r xmlns:d="http://schemas.openxmlformats.org/spreadsheetml/2006/main">
      <d:rPr>
        <d:sz val="11"/>
        <d:color rgb="FF000000"/>
        <d:rFont val="Calibri"/>
      </d:rPr>
      <d:t xml:space="preserve"/>
    </d:r>
  </si>
  <si>
    <t>G/SPS/N/TPKM/496</t>
  </si>
  <si>
    <t>Deer velvet, deer antler, deer penis (and testis) and deer antler glue</t>
  </si>
  <si>
    <t>G/SPS/N/USA/3069</t>
  </si>
  <si>
    <t>Fresh soursop fruit</t>
  </si>
  <si>
    <t>G/SPS/N/USA/3070</t>
  </si>
  <si>
    <t>Fresh mombin fruit</t>
  </si>
  <si>
    <t>G/SPS/N/USA/3071</t>
  </si>
  <si>
    <t>Fresh sapodilla fruit</t>
  </si>
  <si>
    <t>G/SPS/N/USA/3072</t>
  </si>
  <si>
    <t>Fresh citrus</t>
  </si>
  <si>
    <t>G/SPS/N/USA/3073</t>
  </si>
  <si>
    <t>Fresh Mamey Sapote fruit</t>
  </si>
  <si>
    <t>G/SPS/N/FRA/15</t>
  </si>
  <si>
    <t>G/SPS/N/MEX/351/Add.1</t>
  </si>
  <si>
    <t>G/SPS/N/MEX/357/Add.1</t>
  </si>
  <si>
    <t>G/SPS/N/AUS/442/Add.1</t>
  </si>
  <si>
    <t>Organisms that have been modified through the use of certain new technologies (genetically modified organisms (GMO))</t>
  </si>
  <si>
    <t>G/SPS/N/CRI/209/Add.2</t>
  </si>
  <si>
    <t>G/SPS/N/EU/321</t>
  </si>
  <si>
    <t>G/SPS/N/KOR/638</t>
  </si>
  <si>
    <t>Health functional food products</t>
  </si>
  <si>
    <t xml:space="preserve">Contaminants; Food safety; Human health; Maximum residue limits (MRLs); Toxins; </t>
  </si>
  <si>
    <t>G/SPS/N/PER/810</t>
  </si>
  <si>
    <t>Cannabis (Cannabis sativa) seeds</t>
  </si>
  <si>
    <t>G/SPS/N/PER/811</t>
  </si>
  <si>
    <t>Rooted and unrooted vine (Vitis spp) cuttings</t>
  </si>
  <si>
    <t xml:space="preserve">Pest or Disease free Regions / Regionalization; Plant diseases; Plant health; </t>
  </si>
  <si>
    <t>G/SPS/N/KOR/339/Add.1</t>
  </si>
  <si>
    <d:r xmlns:d="http://schemas.openxmlformats.org/spreadsheetml/2006/main">
      <d:rPr>
        <d:sz val="11"/>
        <d:rFont val="Calibri"/>
      </d:rPr>
      <d:t xml:space="preserve">Plants for planting including nursery stocks, scions and cuttings, etc. (excluding seeds) in the family Rutaceae, </d:t>
    </d:r>
    <d:r xmlns:d="http://schemas.openxmlformats.org/spreadsheetml/2006/main">
      <d:rPr>
        <d:i/>
        <d:sz val="11"/>
        <d:color rgb="FF000000"/>
        <d:rFont val="Calibri"/>
      </d:rPr>
      <d:t xml:space="preserve">Cuscuta</d:t>
    </d:r>
    <d:r xmlns:d="http://schemas.openxmlformats.org/spreadsheetml/2006/main">
      <d:rPr>
        <d:sz val="11"/>
        <d:color rgb="FF000000"/>
        <d:rFont val="Calibri"/>
      </d:rPr>
      <d:t xml:space="preserve"> spp and </d:t>
    </d:r>
    <d:r xmlns:d="http://schemas.openxmlformats.org/spreadsheetml/2006/main">
      <d:rPr>
        <d:i/>
        <d:sz val="11"/>
        <d:color rgb="FF000000"/>
        <d:rFont val="Calibri"/>
      </d:rPr>
      <d:t xml:space="preserve">Artocarpus heterophyllus</d:t>
    </d:r>
    <d:r xmlns:d="http://schemas.openxmlformats.org/spreadsheetml/2006/main">
      <d:rPr>
        <d:sz val="11"/>
        <d:color rgb="FF000000"/>
        <d:rFont val="Calibri"/>
      </d:rPr>
      <d:t xml:space="preserve"/>
    </d:r>
  </si>
  <si>
    <t>Mexico (Yucatan), Belize, Cuba, Dominican Republic</t>
  </si>
  <si>
    <t>G/SPS/N/AUS/472</t>
  </si>
  <si>
    <t>G/SPS/N/AUS/473</t>
  </si>
  <si>
    <t>Zoo bovids and their semen</t>
  </si>
  <si>
    <t>G/SPS/N/BRA/1506</t>
  </si>
  <si>
    <t>G/SPS/N/EQV/USA/1</t>
  </si>
  <si>
    <t>Poultry products</t>
  </si>
  <si>
    <t>G/SPS/N/USA/2847/Add.1</t>
  </si>
  <si>
    <t>Raw poultry products</t>
  </si>
  <si>
    <t>G/SPS/N/AUS/435/Add.4</t>
  </si>
  <si>
    <t>G/SPS/N/PHL/438</t>
  </si>
  <si>
    <t>Processed porcine animal proteins originating from African Swine Fever (ASF)-infected countries</t>
  </si>
  <si>
    <t xml:space="preserve">Animal diseases; Animal feed; Animal health; Pest or Disease free Regions / Regionalization; </t>
  </si>
  <si>
    <t>Belgium; Bulgaria; Cambodia; China; Hungary; Latvia; Moldova, Republic of; Poland; Romania; Russian Federation; Ukraine; Viet Nam</t>
  </si>
  <si>
    <t>G/SPS/N/JPN/610/Add.2</t>
  </si>
  <si>
    <t>Tylosin phosphate as a feed additive</t>
  </si>
  <si>
    <t>G/SPS/N/JPN/631</t>
  </si>
  <si>
    <d:r xmlns:d="http://schemas.openxmlformats.org/spreadsheetml/2006/main">
      <d:rPr>
        <d:sz val="11"/>
        <d:rFont val="Calibri"/>
      </d:rPr>
      <d:t xml:space="preserve">- Meat and edible meat offal (HS Codes: 02.01, 02.02, 02.03, 02.04, 02.05, 02.06, 02.07, 02.08 and 02.09) 
- Fish and crustaceans, molluscs and other aquatic invertebrates (HS Codes: 03.02, 03.03, 03.04, 03.06 and 03.07) 
- Dairy produce and birds' eggs (HS Codes: 04.01, 04.07 and 04.08) 
- Animal originated products (HS Code: 05.04) 
- Edible vegetables and certain roots and tubers (HS Codes: 07.01, 07.02, 07.03, 07.04, 07.05, 07.06, 07.07, 07.08, 07.09, 07.10, 07.13 and 07.14) 
- Edible fruit and nuts, peel of citrus fruit or melons (HS Codes: 08.02, 08.04, 08.05, 08.06, 08.07, 08.08, 08.09, 08.10 and 08.14) 
- Tea, mate and spices (HS Codes: 09.02, 09.03, 09.04, 09.05, 09.06, 09.07, 09.08, 09.09 and 09.10) 
- Cereals (HS Codes: 10.01, 10.02, 10.03, 10.04, 10.05, 10.06, 10.07 and 10.08) 
- Oil seeds and oleaginous fruits, miscellaneous grains, seeds and fruit (HS Codes: 12.01, 12.02, 12.05 and 12.12)
- Animal fats and oils (HS Codes: 15.01, 15.02 and 15.06)</d:t>
    </d:r>
    <d:r xmlns:d="http://schemas.openxmlformats.org/spreadsheetml/2006/main">
      <d:rPr>
        <d:sz val="11"/>
        <d:color rgb="FF000000"/>
        <d:rFont val="Calibri"/>
      </d:rPr>
      <d:t xml:space="preserve"/>
    </d:r>
  </si>
  <si>
    <t>G/SPS/N/JPN/632</t>
  </si>
  <si>
    <d:r xmlns:d="http://schemas.openxmlformats.org/spreadsheetml/2006/main">
      <d:rPr>
        <d:sz val="11"/>
        <d:rFont val="Calibri"/>
      </d:rPr>
      <d:t xml:space="preserve">- Meat and edible meat offal (HS Codes: 02.01, 02.02, 02.03, 02.04, 02.05, 02.06 and 02.08) 
- Dairy produce (HS Code: 04.01) 
- Animal originated products (HS Code: 05.04) 
- Edible vegetables and certain roots and tubers (HS Codes: 07.01, 07.02, 07.07, 07.08, 07.09, 07.10 and 07.13) 
- Edible fruit and nuts, peel of citrus fruit or melons (HS Codes: 08.01, 08.02, 08.04, 08.05, 08.06, 08.07, 08.08, 08.09, 08.10, 08.11 and 08.14) 
- Coffee, tea, mate and spices (HS Codes: 09.01, 09.02, 09.03, 09.04, 09.05, 09.06, 09.07, 09.08, 09.09 and 09.10) 
- Cereals (HS Code: 10.05) 
- Oil seeds and oleaginous fruits, miscellaneous grains, seeds and fruit (HS Codes: 12.01, 12.07, 12.10 and 12.12)
- Animal fats and oils (HS Codes: 15.01, 15.02 and 15.06)</d:t>
    </d:r>
    <d:r xmlns:d="http://schemas.openxmlformats.org/spreadsheetml/2006/main">
      <d:rPr>
        <d:sz val="11"/>
        <d:color rgb="FF000000"/>
        <d:rFont val="Calibri"/>
      </d:rPr>
      <d:t xml:space="preserve"/>
    </d:r>
  </si>
  <si>
    <t>G/SPS/N/JPN/633</t>
  </si>
  <si>
    <d:r xmlns:d="http://schemas.openxmlformats.org/spreadsheetml/2006/main">
      <d:rPr>
        <d:sz val="11"/>
        <d:rFont val="Calibri"/>
      </d:rPr>
      <d:t xml:space="preserve">- Meat and edible meat offal (HS Codes: 02.01, 02.02, 02.03, 02.04, 02.05, 02.06, 02.07, 02.08 and 02.09) 
- Dairy produce and birds' eggs (HS Codes: 04.01, 04.07 and 04.08) 
- Animal originated products (HS Code: 05.04) 
- Edible vegetables and certain roots and tubers (HS Codes: 07.02, 07.04, 07.05, 07.06, 07.07, 07.09 and 07.10) 
- Edible fruit and peel of melons (HS Codes: 08.03, 08.06, 08.07, 08.08, 08.09, 08.10 and 08.11) 
- Cereals (HS Codes: 10.01, 10.02, 10.03, 10.04, 10.07 and 10.08) 
- Oil seeds and oleaginous fruits, miscellaneous grains, seeds and fruit (HS Codes: 12.02 and 12.05)
- Animal fats and oils (HS Codes: 15.01, 15.02 and 15.06)</d:t>
    </d:r>
    <d:r xmlns:d="http://schemas.openxmlformats.org/spreadsheetml/2006/main">
      <d:rPr>
        <d:sz val="11"/>
        <d:color rgb="FF000000"/>
        <d:rFont val="Calibri"/>
      </d:rPr>
      <d:t xml:space="preserve"/>
    </d:r>
  </si>
  <si>
    <t>G/SPS/N/JPN/634</t>
  </si>
  <si>
    <d:r xmlns:d="http://schemas.openxmlformats.org/spreadsheetml/2006/main">
      <d:rPr>
        <d:sz val="11"/>
        <d:rFont val="Calibri"/>
      </d:rPr>
      <d:t xml:space="preserve">- Edible vegetables and certain roots and tubers (HS Codes: 07.02, 07.04, 07.05, 07.07, 07.08, 07.09, 07.10 and 07.13) 
- Edible fruit and peel of melons (HS Codes: 08.06, 08.07, 08.08, 08.09, 08.10 and 08.11) 
- Tea and mate (HS Codes: 09.02 and 09.03)
- Oil seeds and oleaginous fruits, miscellaneous grains, seeds and fruit (HS Codes: 12.01 and 12.05)</d:t>
    </d:r>
    <d:r xmlns:d="http://schemas.openxmlformats.org/spreadsheetml/2006/main">
      <d:rPr>
        <d:sz val="11"/>
        <d:color rgb="FF000000"/>
        <d:rFont val="Calibri"/>
      </d:rPr>
      <d:t xml:space="preserve"/>
    </d:r>
  </si>
  <si>
    <t>G/SPS/N/JPN/635</t>
  </si>
  <si>
    <d:r xmlns:d="http://schemas.openxmlformats.org/spreadsheetml/2006/main">
      <d:rPr>
        <d:sz val="11"/>
        <d:rFont val="Calibri"/>
      </d:rPr>
      <d:t xml:space="preserve">- Meat and edible meat offal (HS Codes: 02.01, 02.02, 02.03, 02.04, 02.05, 02.06, 02.07, 02.08 and 02.09)
- Fish (HS Codes: 03.02, 03.03 and 03.04) 
- Dairy produce (HS Code: 04.01) 
- Animal originated products (HS Code: 05.04)
- Animal fats and oils (HS Codes: 15.01, 15.02 and 15.06)</d:t>
    </d:r>
    <d:r xmlns:d="http://schemas.openxmlformats.org/spreadsheetml/2006/main">
      <d:rPr>
        <d:sz val="11"/>
        <d:color rgb="FF000000"/>
        <d:rFont val="Calibri"/>
      </d:rPr>
      <d:t xml:space="preserve"/>
    </d:r>
  </si>
  <si>
    <t>G/SPS/N/JPN/636</t>
  </si>
  <si>
    <d:r xmlns:d="http://schemas.openxmlformats.org/spreadsheetml/2006/main">
      <d:rPr>
        <d:sz val="11"/>
        <d:rFont val="Calibri"/>
      </d:rPr>
      <d:t xml:space="preserve">- Meat and edible meat offal (HS Codes: 02.01, 02.02, 02.03, 02.06, 02.07 and 02.09) 
- Dairy produce and birds' eggs (HS Codes: 04.01, 04.07 and 04.08) 
- Animal originated products (HS Code: 05.04)
- Animal fats and oils (HS Codes: 15.01 and 15.02)</d:t>
    </d:r>
    <d:r xmlns:d="http://schemas.openxmlformats.org/spreadsheetml/2006/main">
      <d:rPr>
        <d:sz val="11"/>
        <d:color rgb="FF000000"/>
        <d:rFont val="Calibri"/>
      </d:rPr>
      <d:t xml:space="preserve"/>
    </d:r>
  </si>
  <si>
    <t>G/SPS/N/JPN/637</t>
  </si>
  <si>
    <d:r xmlns:d="http://schemas.openxmlformats.org/spreadsheetml/2006/main">
      <d:rPr>
        <d:sz val="11"/>
        <d:rFont val="Calibri"/>
      </d:rPr>
      <d:t xml:space="preserve">- Meat and edible meat offal (HS Codes: 02.03, 02.06, 02.07 and 02.09) 
- Fish (HS Codes: 03.02, 03.03 and 03.04) 
- Dairy produce and birds' eggs (HS Codes: 04.07 and 04.08) 
- Animal originated products (HS Code: 05.04)
- Animal fats and oils (HS Code: 15.01)</d:t>
    </d:r>
    <d:r xmlns:d="http://schemas.openxmlformats.org/spreadsheetml/2006/main">
      <d:rPr>
        <d:sz val="11"/>
        <d:color rgb="FF000000"/>
        <d:rFont val="Calibri"/>
      </d:rPr>
      <d:t xml:space="preserve"/>
    </d:r>
  </si>
  <si>
    <t>G/SPS/N/USA/3065</t>
  </si>
  <si>
    <t>Fresh fragrant pears</t>
  </si>
  <si>
    <t>G/SPS/N/NZL/595</t>
  </si>
  <si>
    <t>Watermelon and pumpkin</t>
  </si>
  <si>
    <t>G/SPS/N/USA/3061</t>
  </si>
  <si>
    <t>Sugarcane, cane</t>
  </si>
  <si>
    <t>G/SPS/N/USA/3062</t>
  </si>
  <si>
    <t>White button mushroom</t>
  </si>
  <si>
    <t>G/SPS/N/USA/3063</t>
  </si>
  <si>
    <t>Pepper/Eggplant Subgroup 8-10B</t>
  </si>
  <si>
    <t>G/SPS/N/EU/290/Add.1</t>
  </si>
  <si>
    <t>Numerous positions under chapters 6 (Live trees and other plants), 7 (Edible vegetables), 8 (Edible fruit), 44 (Wood and articles of wood), 84 (Machinery) and 87 (Vehicles)</t>
  </si>
  <si>
    <t>G/SPS/N/MAR/62</t>
  </si>
  <si>
    <t>Tea imported from China</t>
  </si>
  <si>
    <t>G/SPS/N/PHL/437</t>
  </si>
  <si>
    <t>Domestic and wild pigs and their products and by-products including pork meat, pig skin and semen</t>
  </si>
  <si>
    <t>G/SPS/N/CHL/599/Add.1</t>
  </si>
  <si>
    <t>G/SPS/N/EU/320</t>
  </si>
  <si>
    <t>G/SPS/N/PER/808</t>
  </si>
  <si>
    <t>Quinoa grain</t>
  </si>
  <si>
    <t>G/SPS/N/PER/809</t>
  </si>
  <si>
    <t>Eucalyptus plants</t>
  </si>
  <si>
    <t>G/SPS/N/CAN/1244/Add.1</t>
  </si>
  <si>
    <t>Belgium, Benin, Bulgaria, Burkina Faso, Burundi, Cabo Verde, Cambodia, Cameroon, Central African Republic, Chad, China, Congo, Côte d'Ivoire, Czech Republic, Estonia, The Gambia, Ghana, Guinea-Bissau, Hungary, Italy, Kenya, Latvia, Lithuania, Madagascar, Malawi, Republic of Moldova, Mongolia, Mozambique, Namibia, Nigeria, Poland, Romania, Russian Federation, Rwanda, Senegal, Sierra Leone, South Africa, Tanzania, Togo, Ukraine, Viet Nam, Zambia, Zimbabwe</t>
  </si>
  <si>
    <t>G/SPS/N/EU/319</t>
  </si>
  <si>
    <t>G/SPS/N/KAZ/36</t>
  </si>
  <si>
    <t>Live birds and hatching eggs, down and feather, poultry</t>
  </si>
  <si>
    <t>Voronezh region of the Russian Federation</t>
  </si>
  <si>
    <t>G/SPS/N/KAZ/37</t>
  </si>
  <si>
    <t>Animals, beef, pork, lamb, milk and dairy products, including finished cooked products, non-food raw materials and products obtained from slaughter of animals, equipment for maintenance, slaughter and processing of animals, feed and feed additives for animals (HS Codes: 01, 02, 04, 84)</t>
  </si>
  <si>
    <t xml:space="preserve">Animal diseases; Animal feed; Animal health; Avian Influenza; Feed additives; Food safety; Foot and mouth disease; Human health; </t>
  </si>
  <si>
    <t>G/SPS/N/RUS/161</t>
  </si>
  <si>
    <t>Products derived from cattle except noted in item 1 Article 11.4.1 of the Terrestrial Animal Health Code</t>
  </si>
  <si>
    <t xml:space="preserve">Animal diseases; Animal health; Bovine Spongiform Encephalopathy (BSE); Food safety; Human health; </t>
  </si>
  <si>
    <t>G/SPS/N/USA/2502/Corr.2</t>
  </si>
  <si>
    <t>Human food under the jurisdiction of the US Food and Drug Administration. HS Code(s): 03, 04, 05, 07, 08, 09, 10, 11, 12, 15, 16, 17, 18, 19, 20, 21, 22; ICS Code(s): 65, 67</t>
  </si>
  <si>
    <t>G/SPS/N/USA/2992/Add.1</t>
  </si>
  <si>
    <t>Fresh sweet orange, grapefruit, mandarin, clementine, and tangerine fruit</t>
  </si>
  <si>
    <t>G/SPS/N/CAN/1244</t>
  </si>
  <si>
    <d:r xmlns:d="http://schemas.openxmlformats.org/spreadsheetml/2006/main">
      <d:rPr>
        <d:sz val="11"/>
        <d:rFont val="Calibri"/>
      </d:rPr>
      <d:t xml:space="preserve">Raw/unprocessed grains and their associated meals. Implicated HS codes:</d:t>
    </d:r>
    <d:r xmlns:d="http://schemas.openxmlformats.org/spreadsheetml/2006/main">
      <d:rPr>
        <d:sz val="11"/>
        <d:color rgb="FF000000"/>
        <d:rFont val="Calibri"/>
      </d:rPr>
      <d:t xml:space="preserve">
</d:t>
    </d:r>
    <d:r xmlns:d="http://schemas.openxmlformats.org/spreadsheetml/2006/main">
      <d:rPr>
        <d:sz val="11"/>
        <d:color rgb="FF000000"/>
        <d:rFont val="Calibri"/>
      </d:rPr>
      <d:t xml:space="preserve">Chapter 10</d:t>
    </d:r>
    <d:r xmlns:d="http://schemas.openxmlformats.org/spreadsheetml/2006/main">
      <d:rPr>
        <d:sz val="11"/>
        <d:color rgb="FF000000"/>
        <d:rFont val="Calibri"/>
      </d:rPr>
      <d:t xml:space="preserve">
</d:t>
    </d:r>
    <d:r xmlns:d="http://schemas.openxmlformats.org/spreadsheetml/2006/main">
      <d:rPr>
        <d:sz val="11"/>
        <d:color rgb="FF000000"/>
        <d:rFont val="Calibri"/>
      </d:rPr>
      <d:t xml:space="preserve">10 01 19 Durum wheat: Other; 10 01 99 Wheat and meslin: Other ;10 02 90 Rye: Other; 10 03 90 Barley: Other; 10 04 90 Oats: Other; 10 05 90 Maize (corn): Other; 10 06 10 Rice in the husk (paddy or rough); 10 07 90 Grain sorghum: Other; 10 08 10 Buckwheat; 10 08 60 Triticale</d:t>
    </d:r>
    <d:r xmlns:d="http://schemas.openxmlformats.org/spreadsheetml/2006/main">
      <d:rPr>
        <d:sz val="11"/>
        <d:color rgb="FF000000"/>
        <d:rFont val="Calibri"/>
      </d:rPr>
      <d:t xml:space="preserve">
</d:t>
    </d:r>
    <d:r xmlns:d="http://schemas.openxmlformats.org/spreadsheetml/2006/main">
      <d:rPr>
        <d:sz val="11"/>
        <d:color rgb="FF000000"/>
        <d:rFont val="Calibri"/>
      </d:rPr>
      <d:t xml:space="preserve">Chapter 11</d:t>
    </d:r>
    <d:r xmlns:d="http://schemas.openxmlformats.org/spreadsheetml/2006/main">
      <d:rPr>
        <d:sz val="11"/>
        <d:color rgb="FF000000"/>
        <d:rFont val="Calibri"/>
      </d:rPr>
      <d:t xml:space="preserve">
</d:t>
    </d:r>
    <d:r xmlns:d="http://schemas.openxmlformats.org/spreadsheetml/2006/main">
      <d:rPr>
        <d:sz val="11"/>
        <d:color rgb="FF000000"/>
        <d:rFont val="Calibri"/>
      </d:rPr>
      <d:t xml:space="preserve">All commodities</d:t>
    </d:r>
    <d:r xmlns:d="http://schemas.openxmlformats.org/spreadsheetml/2006/main">
      <d:rPr>
        <d:sz val="11"/>
        <d:color rgb="FF000000"/>
        <d:rFont val="Calibri"/>
      </d:rPr>
      <d:t xml:space="preserve">
</d:t>
    </d:r>
    <d:r xmlns:d="http://schemas.openxmlformats.org/spreadsheetml/2006/main">
      <d:rPr>
        <d:sz val="11"/>
        <d:color rgb="FF000000"/>
        <d:rFont val="Calibri"/>
      </d:rPr>
      <d:t xml:space="preserve">Chapter 12</d:t>
    </d:r>
    <d:r xmlns:d="http://schemas.openxmlformats.org/spreadsheetml/2006/main">
      <d:rPr>
        <d:sz val="11"/>
        <d:color rgb="FF000000"/>
        <d:rFont val="Calibri"/>
      </d:rPr>
      <d:t xml:space="preserve">
</d:t>
    </d:r>
    <d:r xmlns:d="http://schemas.openxmlformats.org/spreadsheetml/2006/main">
      <d:rPr>
        <d:sz val="11"/>
        <d:color rgb="FF000000"/>
        <d:rFont val="Calibri"/>
      </d:rPr>
      <d:t xml:space="preserve">12 01 90 Soya beans, whether or not broken: Other; 12 04 00 Linseed, whether or not broken; 12 05 10 Low erucic acid rape or colza seeds; 12 05 90 Other; 12 06 00 Sunflower seeds; 12 07 60 Safflower (</d:t>
    </d:r>
    <d:r xmlns:d="http://schemas.openxmlformats.org/spreadsheetml/2006/main">
      <d:rPr>
        <d:i/>
        <d:sz val="11"/>
        <d:color rgb="FF000000"/>
        <d:rFont val="Calibri"/>
      </d:rPr>
      <d:t xml:space="preserve">Carthamus tinctorius</d:t>
    </d:r>
    <d:r xmlns:d="http://schemas.openxmlformats.org/spreadsheetml/2006/main">
      <d:rPr>
        <d:sz val="11"/>
        <d:color rgb="FF000000"/>
        <d:rFont val="Calibri"/>
      </d:rPr>
      <d:t xml:space="preserve">) seeds; 12 07 99 Other: Other; 12 08 Flours and meals of oil seeds or oleaginous fruits, other than those of mustard</d:t>
    </d:r>
    <d:r xmlns:d="http://schemas.openxmlformats.org/spreadsheetml/2006/main">
      <d:rPr>
        <d:sz val="11"/>
        <d:color rgb="FF000000"/>
        <d:rFont val="Calibri"/>
      </d:rPr>
      <d:t xml:space="preserve">
</d:t>
    </d:r>
    <d:r xmlns:d="http://schemas.openxmlformats.org/spreadsheetml/2006/main">
      <d:rPr>
        <d:sz val="11"/>
        <d:color rgb="FF000000"/>
        <d:rFont val="Calibri"/>
      </d:rPr>
      <d:t xml:space="preserve">Chapter 23</d:t>
    </d:r>
    <d:r xmlns:d="http://schemas.openxmlformats.org/spreadsheetml/2006/main">
      <d:rPr>
        <d:sz val="11"/>
        <d:color rgb="FF000000"/>
        <d:rFont val="Calibri"/>
      </d:rPr>
      <d:t xml:space="preserve">
</d:t>
    </d:r>
    <d:r xmlns:d="http://schemas.openxmlformats.org/spreadsheetml/2006/main">
      <d:rPr>
        <d:sz val="11"/>
        <d:color rgb="FF000000"/>
        <d:rFont val="Calibri"/>
      </d:rPr>
      <d:t xml:space="preserve">23 02 Brans, sharps, and other residues derived from cereals or leguminous plants; 23 03 10 Residues of starch manufacture and similar residues; 23 04 Oil-cake and other solid residues from extraction of soya-bean oil; 23 06 oil cake and other solid residues from extraction of vegetable fats or oils; 23 06 10 Of cotton seeds; 23 06 20 Of linseed; 23 06 30 Of sunflower seeds; 23 06 41 Of rape or colza seeds (low erucic acid); 23 06 49 Of rape or colza seeds (other); 23 06 90 Other; 23 09 90 Other (select commodities)</d:t>
    </d:r>
    <d:r xmlns:d="http://schemas.openxmlformats.org/spreadsheetml/2006/main">
      <d:rPr>
        <d:sz val="11"/>
        <d:color rgb="FF000000"/>
        <d:rFont val="Calibri"/>
      </d:rPr>
      <d:t xml:space="preserve"/>
    </d:r>
  </si>
  <si>
    <t>Belgium, Benin, Bulgaria, Burkina Faso, Burundi, Cabo Verde, Cameroon, Central African Republic, Chad, China, Congo, Côte d'Ivoire, Czech Republic, Estonia, The Gambia, Ghana, Guinea-Bissau, Hungary, Italy, Kenya, Latvia, Lithuania, Madagascar, Malawi, Moldova, Republic of, Mongolia, Mozambique, Namibia, Nigeria, Poland, Romania, Russian Federation, Rwanda, Senegal, Sierra Leone, South Africa, Tanzania, Togo, Ukraine, Viet Nam, Zambia, Zimbabwe</t>
  </si>
  <si>
    <t>G/SPS/N/USA/3055</t>
  </si>
  <si>
    <t>Swine and pork products</t>
  </si>
  <si>
    <t>G/SPS/N/AUS/469/Add.1</t>
  </si>
  <si>
    <t>G/SPS/N/EU/317</t>
  </si>
  <si>
    <t>G/SPS/N/EU/318</t>
  </si>
  <si>
    <t>G/SPS/N/UGA/73</t>
  </si>
  <si>
    <t>Butter sauce, Ghee sauce</t>
  </si>
  <si>
    <t>G/SPS/N/UGA/74</t>
  </si>
  <si>
    <t>Pasteurized goat milk</t>
  </si>
  <si>
    <t>G/SPS/N/USA/3053</t>
  </si>
  <si>
    <t>Live animals and animal products</t>
  </si>
  <si>
    <t>G/SPS/N/ECU/210/Add.1</t>
  </si>
  <si>
    <t>G/SPS/N/IND/235</t>
  </si>
  <si>
    <d:r xmlns:d="http://schemas.openxmlformats.org/spreadsheetml/2006/main">
      <d:rPr>
        <d:sz val="11"/>
        <d:rFont val="Calibri"/>
      </d:rPr>
      <d:t xml:space="preserve">Plants and plant materials and other regulated articles as per Plant Quarantine (Regulation of import into India) Order, 2003 and its Amendments.</d:t>
    </d:r>
    <d:r xmlns:d="http://schemas.openxmlformats.org/spreadsheetml/2006/main">
      <d:rPr>
        <d:sz val="11"/>
        <d:color rgb="FF000000"/>
        <d:rFont val="Calibri"/>
      </d:rPr>
      <d:t xml:space="preserve">
</d:t>
    </d:r>
    <d:r xmlns:d="http://schemas.openxmlformats.org/spreadsheetml/2006/main">
      <d:rPr>
        <d:i/>
        <d:sz val="11"/>
        <d:color rgb="FF000000"/>
        <d:rFont val="Calibri"/>
      </d:rPr>
      <d:t xml:space="preserve">Prunus domestica (</d:t>
    </d:r>
    <d:r xmlns:d="http://schemas.openxmlformats.org/spreadsheetml/2006/main">
      <d:rPr>
        <d:sz val="11"/>
        <d:color rgb="FF000000"/>
        <d:rFont val="Calibri"/>
      </d:rPr>
      <d:t xml:space="preserve">Plum)</d:t>
    </d:r>
    <d:r xmlns:d="http://schemas.openxmlformats.org/spreadsheetml/2006/main">
      <d:rPr>
        <d:sz val="11"/>
        <d:color rgb="FF000000"/>
        <d:rFont val="Calibri"/>
      </d:rPr>
      <d:t xml:space="preserve">
</d:t>
    </d:r>
    <d:r xmlns:d="http://schemas.openxmlformats.org/spreadsheetml/2006/main">
      <d:rPr>
        <d:i/>
        <d:sz val="11"/>
        <d:color rgb="FF000000"/>
        <d:rFont val="Calibri"/>
      </d:rPr>
      <d:t xml:space="preserve">Prunus persica</d:t>
    </d:r>
    <d:r xmlns:d="http://schemas.openxmlformats.org/spreadsheetml/2006/main">
      <d:rPr>
        <d:sz val="11"/>
        <d:color rgb="FF000000"/>
        <d:rFont val="Calibri"/>
      </d:rPr>
      <d:t xml:space="preserve"> (Peach)</d:t>
    </d:r>
    <d:r xmlns:d="http://schemas.openxmlformats.org/spreadsheetml/2006/main">
      <d:rPr>
        <d:sz val="11"/>
        <d:color rgb="FF000000"/>
        <d:rFont val="Calibri"/>
      </d:rPr>
      <d:t xml:space="preserve">
</d:t>
    </d:r>
    <d:r xmlns:d="http://schemas.openxmlformats.org/spreadsheetml/2006/main">
      <d:rPr>
        <d:i/>
        <d:sz val="11"/>
        <d:color rgb="FF000000"/>
        <d:rFont val="Calibri"/>
      </d:rPr>
      <d:t xml:space="preserve">Prunus persica</d:t>
    </d:r>
    <d:r xmlns:d="http://schemas.openxmlformats.org/spreadsheetml/2006/main">
      <d:rPr>
        <d:sz val="11"/>
        <d:color rgb="FF000000"/>
        <d:rFont val="Calibri"/>
      </d:rPr>
      <d:t xml:space="preserve"> var </d:t>
    </d:r>
    <d:r xmlns:d="http://schemas.openxmlformats.org/spreadsheetml/2006/main">
      <d:rPr>
        <d:i/>
        <d:sz val="11"/>
        <d:color rgb="FF000000"/>
        <d:rFont val="Calibri"/>
      </d:rPr>
      <d:t xml:space="preserve">nucipersica</d:t>
    </d:r>
    <d:r xmlns:d="http://schemas.openxmlformats.org/spreadsheetml/2006/main">
      <d:rPr>
        <d:sz val="11"/>
        <d:color rgb="FF000000"/>
        <d:rFont val="Calibri"/>
      </d:rPr>
      <d:t xml:space="preserve"> (Nectarine)</d:t>
    </d:r>
  </si>
  <si>
    <t xml:space="preserve">Human health; Pest or Disease free Regions / Regionalization; Plant diseases; Plant health; Territory protection; </t>
  </si>
  <si>
    <t>G/SPS/N/PAN/66</t>
  </si>
  <si>
    <t>Panama</t>
  </si>
  <si>
    <t>Filleted or whole eviscerated aquaculture fish for human consumption (HS code: 03)</t>
  </si>
  <si>
    <t>G/SPS/N/PAN/67</t>
  </si>
  <si>
    <t>Whole and filleted freshwater and saltwater fish, and fish oils and fish meal for human consumption (HS code: 03)</t>
  </si>
  <si>
    <t>G/SPS/N/PAN/68</t>
  </si>
  <si>
    <t>Molluscs, whether in shell or not, and other aquatic invertebrates, live, chilled or frozen, for human consumption (HS code: 03)</t>
  </si>
  <si>
    <t xml:space="preserve">Food safety; Human health; Territory protection; </t>
  </si>
  <si>
    <t>G/SPS/N/PAN/69</t>
  </si>
  <si>
    <t>Prawns, rock lobsters (Palinurus spp., Panulirus spp.), lobsters (Homarus spp.), crabs and Norway lobsters (Nephrops norvegicus), for human consumption (HS code: 03)</t>
  </si>
  <si>
    <t>G/SPS/N/PAN/70</t>
  </si>
  <si>
    <t>Shrimps, prawns, and oils, flours, meals and pellets of crustaceans, for human consumption (HS code: 0306)</t>
  </si>
  <si>
    <t>G/SPS/N/TPKM/489</t>
  </si>
  <si>
    <t>G/SPS/N/CHL/599</t>
  </si>
  <si>
    <t>G/SPS/N/HKG/40/Add.1</t>
  </si>
  <si>
    <t>All edible fats and oils of animal origins</t>
  </si>
  <si>
    <t>G/SPS/N/NZL/591</t>
  </si>
  <si>
    <t>G/SPS/N/PHL/436</t>
  </si>
  <si>
    <t>G/SPS/N/TPKM/488</t>
  </si>
  <si>
    <t>Contaminants and toxins in food</t>
  </si>
  <si>
    <t>G/SPS/N/BRA/1278/Add.1</t>
  </si>
  <si>
    <t>HS Code(s): 02; ICS Code(s): 13, 65</t>
  </si>
  <si>
    <t>G/SPS/N/BRA/1483/Add.1</t>
  </si>
  <si>
    <t>HS Code(s): 0705, 070700, 070970, 0704, 070990; ICS Code(s): 13, 65</t>
  </si>
  <si>
    <t>G/SPS/N/BRA/1484/Add.1</t>
  </si>
  <si>
    <t>HS Code(s): 080610, 080420, 080450, 081090; ICS Code(s): 13, 65</t>
  </si>
  <si>
    <t>G/SPS/N/BRA/1485/Add.1</t>
  </si>
  <si>
    <t>HS Code(s): 071040, 100700; ICS Code(s): 13, 65</t>
  </si>
  <si>
    <t>G/SPS/N/BRA/1486/Add.1</t>
  </si>
  <si>
    <t>HS Code(s): 070970, 0704, 070990, 0705, 070700; ICS Code(s): 13, 65</t>
  </si>
  <si>
    <t>G/SPS/N/BRA/1490</t>
  </si>
  <si>
    <t>HS Code(s): 080440; ICS Code(s): 13, 65</t>
  </si>
  <si>
    <t>G/SPS/N/BRA/1493</t>
  </si>
  <si>
    <t>HS Code(s): 1212; ICS Code(s): 13, 65</t>
  </si>
  <si>
    <t>G/SPS/N/BRA/1500</t>
  </si>
  <si>
    <t>HS Code(s): 100400, 100200, 100300, 1001, 0602; ICS Code(s): 13, 65</t>
  </si>
  <si>
    <t>G/SPS/N/BRA/1503</t>
  </si>
  <si>
    <t>HS Code(s): 120100, 0602; ICS Code(s): 13, 65</t>
  </si>
  <si>
    <t>G/SPS/N/BRA/1504</t>
  </si>
  <si>
    <t>HS Code(s): 07051, 070320, 0805, 081010, 080930, 0806, 070820, 070200; ICS Code(s): 13, 65</t>
  </si>
  <si>
    <t>G/SPS/N/BRA/1505</t>
  </si>
  <si>
    <t>HS Code(s): 07051, 070320, 0805, 070820, 0602, 081010, 080930, 060240, 1201, 0702, 0806, 071220; ICS Code(s): 13, 65</t>
  </si>
  <si>
    <t>G/SPS/N/CHL/585/Rev.1/Add.1</t>
  </si>
  <si>
    <t>G/SPS/N/CHL/590/Add.1</t>
  </si>
  <si>
    <t>G/SPS/N/CHL/591/Add.1</t>
  </si>
  <si>
    <t>G/SPS/N/IND/234</t>
  </si>
  <si>
    <d:r xmlns:d="http://schemas.openxmlformats.org/spreadsheetml/2006/main">
      <d:rPr>
        <d:sz val="11"/>
        <d:rFont val="Calibri"/>
      </d:rPr>
      <d:t xml:space="preserve">Edible vegetable oils</d:t>
    </d:r>
    <d:r xmlns:d="http://schemas.openxmlformats.org/spreadsheetml/2006/main">
      <d:rPr>
        <d:sz val="11"/>
        <d:color rgb="FF000000"/>
        <d:rFont val="Calibri"/>
      </d:rPr>
      <d:t xml:space="preserve"/>
    </d:r>
  </si>
  <si>
    <t>G/SPS/N/JPN/581/Add.1</t>
  </si>
  <si>
    <t>- Meat and edible meat offal (HS Codes: 02.01, 02.02, 02.03, 02.04, 02.05, 02.07, 02.08 and 02.09)
- Dairy produce, birds' eggs and natural honey (HS Codes: 04.01, 04.07 and 04.08)
- Edible vegetables and certain roots and tubers (HS Codes: 07.01, 07.03, 07.04, 07.06, 07.07, 07.08, 07.09, 07.10, 07.13 and 07.14)
- Edible fruits and nuts, peel of citrus/melons (HS Code: 08.07)
- Coffee, tea, mate and spices (HS Code: 09.03)
- Cereals (HS Codes: 10.04, 10.05, 10.07 and 10.08)
- Oleaginous fruits, miscellaneous grains, seeds and fruits (HS Codes: 12.01, 12.02, 12.10 and 12.12)
- Animal or vegetable fats and oils (HS Codes: 15.01, 15.02 and 15.06)</t>
  </si>
  <si>
    <t>G/SPS/N/JPN/582/Add.1</t>
  </si>
  <si>
    <t>- Meat and edible meat offal (HS Codes: 02.01, 02.02, 02.03, 02.04, 02.05, 02.06, 02.07, 02.08 and 02.09)
- Dairy produce, birds' eggs and natural honey (HS Codes: 04.01, 04.07 and 04.08)
- Products of animal origin (HS Codes: 05.04)
- Edible vegetables and certain roots and tubers (HS Codes: 07.01, 07.02, 07.03, 07.04, 07.05, 07.06, 07.07, 07.08, 07.09, 07.10, 07.13 and 07.14)
- Edible fruits and nuts, peel of citrus/melons (HS Codes: 08.01, 08.02, 08.03, 08.04, 08.05, 08.06, 08.08, 08.09, 08.10, 08.11 and 08.14)
- Coffee, tea, mate and spices (HS Codes: 09.01, 09.03, 09.04, 09.05, 09.06, 09.07, 09.08, 09.09 and 09.10)
- Cereals (HS Codes: 10.01, 10.02, 10.03, 10.04, 10.05, 10.06, 10.07 and 10.08)
- Oleaginous fruits, miscellaneous grains, seeds and fruits (HS Codes: 12.01, 12.02, 12.04, 12.05, 12.06, 12.07 and 12.12) 
- Animal or vegetable fats and oils (HS Codes: 15.01, 15.02 and 15.06)</t>
  </si>
  <si>
    <t>G/SPS/N/JPN/583/Add.1</t>
  </si>
  <si>
    <t>- Edible vegetables and certain roots and tubers (HS Codes: 07.01, 07.02, 07.03, 07.04, 07.05, 07.06, 07.07, 07.08, 07.09 and 07.10)
- Edible fruits and nuts, peel of citrus/melons (HS Codes: 08.01, 08.02, 08.03, 08.04, 08.05, 08.06, 08.07, 08.08, 08.09, 08.10, 08.11 and 08.14)
- Coffee, tea, mate and spices (HS Codes: 09.03, 09.04, 09.05, 09.06, 09.07, 09.08, 09.09 and 09.10)
- Oleaginous fruits, miscellaneous grains, seeds and fruits (HS Codes: 12.04, 12.05, 12.06 and 12.07)</t>
  </si>
  <si>
    <t>G/SPS/N/JPN/584/Add.1</t>
  </si>
  <si>
    <t>- Meat and edible meat offal (HS Codes: 02.01, 02.02, 02.03, 02.04, 02.05, 02.06, 02.07, 02.08 and 02.09)
- Fish and crustaceans, molluscs and other aquatic invertebrates (HS: 03.02, 03.03, 03.04, 03.06 and 03.07)
- Dairy produce, birds' eggs and natural honey (HS Codes: 04.01, 04.07 and 04.08)
- Products of animal origin (HS Codes: 05.04)
- Edible vegetables and certain roots and tubers (HS Codes: 07.01, 07.02, 07.03, 07.04, 07.05, 07.06, 07.07, 07.08, 07.09, 07.10, 07.13 and 07.14)
- Edible fruits and nuts, peel of citrus/melons (HS Codes: 08.01, 08.02, 08.03, 08.04, 08.05, 08.06, 08.07, 08.08, 08.09, 08.10, 08.11 and 08.14)
- Coffee, tea, mate and spices (HS Codes: 09.02, 09.03, 09.04, 09.05, 09.06, 09.07, 09.08, 09.09 and 09.10)
- Cereals (HS Codes: 10.01, 10.02, 10.03, 10.04, 10.05, 10.06, 10.07 and 10.08)
- Oleaginous fruits, miscellaneous grains, seeds and fruits (HS Codes: 12.01, 12.02, 12.04, 12.05, 12.06, 12.07, 12.10 and 12.12)
- Animal or vegetable fats and oils (HS Codes: 15.01, 15.02 and 15.06)</t>
  </si>
  <si>
    <t>G/SPS/N/JPN/626</t>
  </si>
  <si>
    <d:r xmlns:d="http://schemas.openxmlformats.org/spreadsheetml/2006/main">
      <d:rPr>
        <d:sz val="11"/>
        <d:rFont val="Calibri"/>
      </d:rPr>
      <d:t xml:space="preserve">- Meat and edible meat offal (HS Codes: 02.01, 02.02, 02.04, 02.05, 02.06 and 02.08)
- Products of animal origin (HS Code: 05.04)
- Animal or vegetable fats and oils (HS Codes: 15.02 and 15.06)</d:t>
    </d:r>
    <d:r xmlns:d="http://schemas.openxmlformats.org/spreadsheetml/2006/main">
      <d:rPr>
        <d:sz val="11"/>
        <d:color rgb="FF000000"/>
        <d:rFont val="Calibri"/>
      </d:rPr>
      <d:t xml:space="preserve"/>
    </d:r>
  </si>
  <si>
    <t xml:space="preserve">Food additives; Food safety; Human health; Maximum residue limits (MRLs); Veterinary drugs; </t>
  </si>
  <si>
    <t>G/SPS/N/JPN/627</t>
  </si>
  <si>
    <d:r xmlns:d="http://schemas.openxmlformats.org/spreadsheetml/2006/main">
      <d:rPr>
        <d:sz val="11"/>
        <d:rFont val="Calibri"/>
      </d:rPr>
      <d:t xml:space="preserve">-Meat and edible meat offal (HS Codes: 02.01, 02.02, 02.03, 02.04, 02.05, 02.06, 02.07, 02.08 and 02.09) 
-Fish and crustaceans, molluscs and other aquatic invertebrates (HS Codes: 03.02, 03.03, 03.04, 03.06 and 03.07) 
-Dairy produce, birds' eggs and natural honey (HS Codes: 04.01, 04.07 and 04.08) 
-Products of animal origin (HS Code: 05.04) 
-Edible vegetables and certain roots and tubers (HS Codes: 07.01, 07.02, 07.03, 07.04, 07.05, 07.06, 07.07, 07.08, 07.09, 07.10, 07.13 and 07.14) 
-Edible fruits and nuts, peel of citrus/melons (HS Codes: 08.01, 08.02, 08.03, 08.04, 08.05, 08.06, 08.07, 08.08, 08.09, 08.10, 08.11 and 08.14) 
-Coffee, tea, mate and spices (HS Codes: 09.01, 09.02, 09.03, 09.04, 09.05, 09.06, 09.07, 09.08, 09.09 and 09.10) 
-Cereals (HS Codes: 10.01, 10.02, 10.03, 10.04, 10.05, 10.06, 10.07 and 10.08) 
-Oleaginous fruits, miscellaneous grains, seeds and fruits (HS Codes: 12.01, 12.02, 12.04, 12.05, 12.06, 12.07, 12.10 and 12.12) 
-Animal or vegetable fats and oils (HS Codes: 15.01, 15.02 and 15.06)
-Cacao and cacao preparations (HS Code: 18.01)</d:t>
    </d:r>
    <d:r xmlns:d="http://schemas.openxmlformats.org/spreadsheetml/2006/main">
      <d:rPr>
        <d:sz val="11"/>
        <d:color rgb="FF000000"/>
        <d:rFont val="Calibri"/>
      </d:rPr>
      <d:t xml:space="preserve"/>
    </d:r>
  </si>
  <si>
    <t>G/SPS/N/JPN/628</t>
  </si>
  <si>
    <d:r xmlns:d="http://schemas.openxmlformats.org/spreadsheetml/2006/main">
      <d:rPr>
        <d:sz val="11"/>
        <d:rFont val="Calibri"/>
      </d:rPr>
      <d:t xml:space="preserve">- Fish and crustaceans, molluscs and other aquatic invertebrates (HS Codes: 03.02, 03.03 and 03.04) 
- Edible vegetables and certain roots and tubers (HS Codes: 07.02, 07.03, 07.04, 07.05, 07.06, 07.07, 07.08, 07.09, 07.10 and 07.14) 
- Edible fruits and nuts, peel of citrus/melons (HS Codes: 08.07, 08.10 and 08.11) 
- Coffee, tea, mate and spices (HS Codes: 09.02 and 09.03)
- Oleaginous fruits, miscellaneous grains, seeds and fruits (HS Code: 12.01)</d:t>
    </d:r>
    <d:r xmlns:d="http://schemas.openxmlformats.org/spreadsheetml/2006/main">
      <d:rPr>
        <d:sz val="11"/>
        <d:color rgb="FF000000"/>
        <d:rFont val="Calibri"/>
      </d:rPr>
      <d:t xml:space="preserve"/>
    </d:r>
  </si>
  <si>
    <t xml:space="preserve">Food additives; Food safety; Human health; Maximum residue limits (MRLs); Pesticides; </t>
  </si>
  <si>
    <t>G/SPS/N/JPN/629</t>
  </si>
  <si>
    <d:r xmlns:d="http://schemas.openxmlformats.org/spreadsheetml/2006/main">
      <d:rPr>
        <d:sz val="11"/>
        <d:rFont val="Calibri"/>
      </d:rPr>
      <d:t xml:space="preserve">- Meat and edible meat offal (HS Codes: 02.01, 02.02, 02.03, 02.04, 02.05, 02.06, 02.07, 02.08 and 02.09) 
- Fish and crustaceans, molluscs and other aquatic invertebrates (HS Codes: 03.02, 03.03, 03.04, 03.06 and 03.07) 
- Dairy produce, birds' eggs and natural honey (HS Codes: 04.01, 04.07 and 04.08) 
- Products of animal origin (HS Code: 05.04) 
- Edible vegetables and certain roots and tubers (HS Codes: 07.01, 07.02, 07.03, 07.04, 07.05, 07.06, 07.07, 07.08, 07.09, 07.10, 07.13 and 07.14) 
- Edible fruits and nuts, peel of citrus/melons (HS Codes: 08.01, 08.02, 08.03, 08.04, 08.05, 08.06, 08.07, 08.08, 08.09, 08.10, 08.11 and 08.14) 
- Coffee, tea, mate and spices (HS Codes: 09.01, 09.02, 09.03, 09.04, 09.05, 09.06, 09.07, 09.08, 09.09 and 09.10) 
- Cereals (HS Codes: 10.01, 10.02, 10.03, 10.04, 10.05, 10.06, 10.07 and 10.08) 
- Oleaginous fruits, miscellaneous grains, seeds and fruits (HS Codes: 12.01, 12.02, 12.04, 12.05, 12.06, 12.07, 12.10 and 12.12) 
- Animal or vegetable fats and oils (HS Codes: 15.01, 15.02 and 15.06)
- Cacao and cacao preparations (HS Code: 18.01)</d:t>
    </d:r>
    <d:r xmlns:d="http://schemas.openxmlformats.org/spreadsheetml/2006/main">
      <d:rPr>
        <d:sz val="11"/>
        <d:color rgb="FF000000"/>
        <d:rFont val="Calibri"/>
      </d:rPr>
      <d:t xml:space="preserve"/>
    </d:r>
  </si>
  <si>
    <t>G/SPS/N/UGA/70</t>
  </si>
  <si>
    <t>Minced meat</t>
  </si>
  <si>
    <t>G/SPS/N/UGA/71</t>
  </si>
  <si>
    <t>Roasted coffee beans, roasted ground coffee</t>
  </si>
  <si>
    <t>G/SPS/N/BRA/1488</t>
  </si>
  <si>
    <t>HS Code(s): 080440, 080450. Passion fruit; ICS Code(s): 13, 65</t>
  </si>
  <si>
    <t>G/SPS/N/BRA/1489</t>
  </si>
  <si>
    <t>HS Code(s): 0802, 1004, 1212, 1002, 1003, 100820, 1007, 0901, 1006, 070820, 1001, 0602; ICS Code(s): 13, 65</t>
  </si>
  <si>
    <t>G/SPS/N/BRA/1491</t>
  </si>
  <si>
    <t>HS Code(s): 0802; ICS Code(s): 13, 65</t>
  </si>
  <si>
    <t>G/SPS/N/BRA/1492</t>
  </si>
  <si>
    <t>HS Code(s): 0901, 1212; ICS Code(s): 13, 65</t>
  </si>
  <si>
    <t>G/SPS/N/BRA/1494</t>
  </si>
  <si>
    <t>G/SPS/N/BRA/1496</t>
  </si>
  <si>
    <t>HS Code(s): 0602, 0706, 0714; ICS Code(s): 13, 65</t>
  </si>
  <si>
    <t>G/SPS/N/BRA/1499</t>
  </si>
  <si>
    <t>HS Code(s): 07051, 070610, 080720, 080711, 09041, 0806; ICS Code(s): 13, 65</t>
  </si>
  <si>
    <t>G/SPS/N/EU/313</t>
  </si>
  <si>
    <t>G/SPS/N/PER/807</t>
  </si>
  <si>
    <t>G/SPS/N/ECU/217</t>
  </si>
  <si>
    <t>Ryegrass (Lolium spp.) seeds</t>
  </si>
  <si>
    <t>G/SPS/N/KEN/119</t>
  </si>
  <si>
    <t>G/SPS/N/KEN/121</t>
  </si>
  <si>
    <t>G/SPS/N/KEN/122</t>
  </si>
  <si>
    <t>Beef</t>
  </si>
  <si>
    <t>G/SPS/N/KEN/123</t>
  </si>
  <si>
    <t>G/SPS/N/KEN/124</t>
  </si>
  <si>
    <t>G/SPS/N/KOR/212/Add.12</t>
  </si>
  <si>
    <t xml:space="preserve">Bacteria; Fruit fly; Fungi; Nematode; Pests; Plant health; </t>
  </si>
  <si>
    <t>G/SPS/N/THA/247/Add.1</t>
  </si>
  <si>
    <t>Food in general (ICS Code: 67.040)</t>
  </si>
  <si>
    <t>G/SPS/N/USA/3051</t>
  </si>
  <si>
    <t>G/SPS/N/KAZ/35</t>
  </si>
  <si>
    <d:r xmlns:d="http://schemas.openxmlformats.org/spreadsheetml/2006/main">
      <d:rPr>
        <d:sz val="11"/>
        <d:rFont val="Calibri"/>
      </d:rPr>
      <d:t xml:space="preserve">- Food preparations of goods of headings 0401 to 0404 of the Common Commodity Nomenclature of Foreign Economic Activity of the Eurasian Economic Union (CN of FEA of the EAEU) not containing or containing, by weight, less than 1.5% milkfats, excluding food preparations in powder form of goods of headings 0401 to 0404 of CN of FEA of the EAEU;</d:t>
    </d:r>
    <d:r xmlns:d="http://schemas.openxmlformats.org/spreadsheetml/2006/main">
      <d:rPr>
        <d:sz val="11"/>
        <d:color rgb="FF000000"/>
        <d:rFont val="Calibri"/>
      </d:rPr>
      <d:t xml:space="preserve">
</d:t>
    </d:r>
    <d:r xmlns:d="http://schemas.openxmlformats.org/spreadsheetml/2006/main">
      <d:rPr>
        <d:sz val="11"/>
        <d:color rgb="FF000000"/>
        <d:rFont val="Calibri"/>
      </d:rPr>
      <d:t xml:space="preserve">- Food preparations of goods of headings 0401 to 0404 of CN of FEA of the EAEU containing 1.5% or more by weight of milkfats excluding food preparations in powder form of goods of headings 0401 to 0404 of CN of FEA of the EAEU, not specified in other CN of FEA of the EAEU headings or included to them;</d:t>
    </d:r>
    <d:r xmlns:d="http://schemas.openxmlformats.org/spreadsheetml/2006/main">
      <d:rPr>
        <d:sz val="11"/>
        <d:color rgb="FF000000"/>
        <d:rFont val="Calibri"/>
      </d:rPr>
      <d:t xml:space="preserve">
</d:t>
    </d:r>
    <d:r xmlns:d="http://schemas.openxmlformats.org/spreadsheetml/2006/main">
      <d:rPr>
        <d:sz val="11"/>
        <d:color rgb="FF000000"/>
        <d:rFont val="Calibri"/>
      </d:rPr>
      <d:t xml:space="preserve">- Food preparations containing vegetable fats or oils containing less than 1.5% by weight of milkfats;</d:t>
    </d:r>
    <d:r xmlns:d="http://schemas.openxmlformats.org/spreadsheetml/2006/main">
      <d:rPr>
        <d:sz val="11"/>
        <d:color rgb="FF000000"/>
        <d:rFont val="Calibri"/>
      </d:rPr>
      <d:t xml:space="preserve">
</d:t>
    </d:r>
    <d:r xmlns:d="http://schemas.openxmlformats.org/spreadsheetml/2006/main">
      <d:rPr>
        <d:sz val="11"/>
        <d:color rgb="FF000000"/>
        <d:rFont val="Calibri"/>
      </d:rPr>
      <d:t xml:space="preserve">- Human grade food mixtures or preparations of animal or vegetable fats or oils or fractions thereof, containing over 15% of milk fat by weight;
- Cheese fondue;</d:t>
    </d:r>
    <d:r xmlns:d="http://schemas.openxmlformats.org/spreadsheetml/2006/main">
      <d:rPr>
        <d:sz val="11"/>
        <d:color rgb="FF000000"/>
        <d:rFont val="Calibri"/>
      </d:rPr>
      <d:t xml:space="preserve">
</d:t>
    </d:r>
    <d:r xmlns:d="http://schemas.openxmlformats.org/spreadsheetml/2006/main">
      <d:rPr>
        <d:sz val="11"/>
        <d:color rgb="FF000000"/>
        <d:rFont val="Calibri"/>
      </d:rPr>
      <d:t xml:space="preserve">- Food preparations containing milk components not specified in other CN of FEA of the EAEU headings or included to them</d:t>
    </d:r>
    <d:r xmlns:d="http://schemas.openxmlformats.org/spreadsheetml/2006/main">
      <d:rPr>
        <d:sz val="11"/>
        <d:color rgb="FF000000"/>
        <d:rFont val="Calibri"/>
      </d:rPr>
      <d:t xml:space="preserve">
- HS Codes from 1901 90 910 0; from 1901 90 990 04; from 2106 90 920 0; from 2106 90 980 4; 2106 90 980 5; from 2106 90 980 9</d:t>
    </d:r>
  </si>
  <si>
    <t>G/SPS/N/PHL/435</t>
  </si>
  <si>
    <t>Domestic and wild pigs and their products and by-products including pork meat, pig skin and their products and by-products including pork meat, pig skin and semen</t>
  </si>
  <si>
    <t>G/SPS/N/SAU/392</t>
  </si>
  <si>
    <t>G/SPS/N/SAU/393</t>
  </si>
  <si>
    <t>G/SPS/N/CHL/584/Add.2</t>
  </si>
  <si>
    <t>G/SPS/N/CHL/588/Add.1</t>
  </si>
  <si>
    <t>G/SPS/N/CHL/589/Add.1</t>
  </si>
  <si>
    <t>G/SPS/N/EU/311</t>
  </si>
  <si>
    <t>HS Code(s): 010619, 010639, 0301, 0407, 051191, 060290, 120999</t>
  </si>
  <si>
    <t>G/SPS/N/KEN/118</t>
  </si>
  <si>
    <t>Roasted coffee beans</t>
  </si>
  <si>
    <t>G/SPS/N/NPL/28</t>
  </si>
  <si>
    <t>Nepal</t>
  </si>
  <si>
    <t>Apple; Banana; Bitter gourd; Egg Plant; Cabbage; Cauliflower; Tomato; Green tea, black tea- fermanted and dried</t>
  </si>
  <si>
    <t>G/SPS/N/NZL/589</t>
  </si>
  <si>
    <t>Zoo Asian elephants</t>
  </si>
  <si>
    <t>Australia, Sri Lanka</t>
  </si>
  <si>
    <t>G/SPS/N/IND/233</t>
  </si>
  <si>
    <d:r xmlns:d="http://schemas.openxmlformats.org/spreadsheetml/2006/main">
      <d:rPr>
        <d:sz val="11"/>
        <d:rFont val="Calibri"/>
      </d:rPr>
      <d:t xml:space="preserve">Plants and Plant materials and other regulated articles as per Plant Quarantine (Regulation of import into India) Order, 2003 and its Amendments.</d:t>
    </d:r>
    <d:r xmlns:d="http://schemas.openxmlformats.org/spreadsheetml/2006/main">
      <d:rPr>
        <d:sz val="11"/>
        <d:color rgb="FF000000"/>
        <d:rFont val="Calibri"/>
      </d:rPr>
      <d:t xml:space="preserve">
</d:t>
    </d:r>
    <d:r xmlns:d="http://schemas.openxmlformats.org/spreadsheetml/2006/main">
      <d:rPr>
        <d:i/>
        <d:sz val="11"/>
        <d:color rgb="FF000000"/>
        <d:rFont val="Calibri"/>
      </d:rPr>
      <d:t xml:space="preserve">Citrus limon </d:t>
    </d:r>
    <d:r xmlns:d="http://schemas.openxmlformats.org/spreadsheetml/2006/main">
      <d:rPr>
        <d:sz val="11"/>
        <d:color rgb="FF000000"/>
        <d:rFont val="Calibri"/>
      </d:rPr>
      <d:t xml:space="preserve">(Lemon)</d:t>
    </d:r>
    <d:r xmlns:d="http://schemas.openxmlformats.org/spreadsheetml/2006/main">
      <d:rPr>
        <d:sz val="11"/>
        <d:color rgb="FF000000"/>
        <d:rFont val="Calibri"/>
      </d:rPr>
      <d:t xml:space="preserve">
</d:t>
    </d:r>
    <d:r xmlns:d="http://schemas.openxmlformats.org/spreadsheetml/2006/main">
      <d:rPr>
        <d:i/>
        <d:sz val="11"/>
        <d:color rgb="FF000000"/>
        <d:rFont val="Calibri"/>
      </d:rPr>
      <d:t xml:space="preserve">Cucumis melo </d:t>
    </d:r>
    <d:r xmlns:d="http://schemas.openxmlformats.org/spreadsheetml/2006/main">
      <d:rPr>
        <d:sz val="11"/>
        <d:color rgb="FF000000"/>
        <d:rFont val="Calibri"/>
      </d:rPr>
      <d:t xml:space="preserve">(Muskmelon)</d:t>
    </d:r>
  </si>
  <si>
    <t xml:space="preserve">Food safety; Human health; Pests; Plant diseases; Plant health; Territory protection; </t>
  </si>
  <si>
    <t>Uzbekistan</t>
  </si>
  <si>
    <t>G/SPS/N/BRA/1487</t>
  </si>
  <si>
    <t>G/SPS/N/MAC/8/Add.1</t>
  </si>
  <si>
    <t>Macao, China</t>
  </si>
  <si>
    <t>G/SPS/N/MKD/5</t>
  </si>
  <si>
    <t>North Macedonia</t>
  </si>
  <si>
    <t>Live poultry and hatching eggs, meat of poultry and poultry products, semen for artificial insemination of poultry and feathered game</t>
  </si>
  <si>
    <t>Västra Götalands, Sweden</t>
  </si>
  <si>
    <t>G/SPS/N/BRA/1483</t>
  </si>
  <si>
    <t>G/SPS/N/BRA/1484</t>
  </si>
  <si>
    <t>G/SPS/N/BRA/1485</t>
  </si>
  <si>
    <t>G/SPS/N/BRA/1486</t>
  </si>
  <si>
    <t>G/SPS/N/CAN/1241</t>
  </si>
  <si>
    <t>Pesticide cyantraniliprole in or on caneberries and strawberries (ICS Codes: 65.020, 65.100, 67.040, 67.080)</t>
  </si>
  <si>
    <t>G/SPS/N/PHL/434</t>
  </si>
  <si>
    <t>Domestic and wild birds and their products</t>
  </si>
  <si>
    <t>G/SPS/N/CHL/597</t>
  </si>
  <si>
    <t>Clonal walnut plants</t>
  </si>
  <si>
    <t>G/SPS/N/CRI/211</t>
  </si>
  <si>
    <t>Plants for planting of all reported hosts of the pest Chaetocnema confinis (HS code: 0602)</t>
  </si>
  <si>
    <t>G/SPS/N/UGA/66</t>
  </si>
  <si>
    <t>Canned corned beef</t>
  </si>
  <si>
    <t>G/SPS/N/UGA/67</t>
  </si>
  <si>
    <t>Beef grades and cuts</t>
  </si>
  <si>
    <t>G/SPS/N/UGA/68</t>
  </si>
  <si>
    <t>Dressed poultry</t>
  </si>
  <si>
    <t>G/SPS/N/CAN/1240</t>
  </si>
  <si>
    <d:r xmlns:d="http://schemas.openxmlformats.org/spreadsheetml/2006/main">
      <d:rPr>
        <d:sz val="11"/>
        <d:rFont val="Calibri"/>
      </d:rPr>
      <d:t xml:space="preserve">Maltogenic </d:t>
    </d:r>
    <d:r xmlns:d="http://schemas.openxmlformats.org/spreadsheetml/2006/main">
      <d:rPr>
        <d:i/>
        <d:sz val="11"/>
        <d:color rgb="FF000000"/>
        <d:rFont val="Calibri"/>
      </d:rPr>
      <d:t xml:space="preserve">alpha</d:t>
    </d:r>
    <d:r xmlns:d="http://schemas.openxmlformats.org/spreadsheetml/2006/main">
      <d:rPr>
        <d:sz val="11"/>
        <d:color rgb="FF000000"/>
        <d:rFont val="Calibri"/>
      </d:rPr>
      <d:t xml:space="preserve">-Amylase from </d:t>
    </d:r>
    <d:r xmlns:d="http://schemas.openxmlformats.org/spreadsheetml/2006/main">
      <d:rPr>
        <d:i/>
        <d:sz val="11"/>
        <d:color rgb="FF000000"/>
        <d:rFont val="Calibri"/>
      </d:rPr>
      <d:t xml:space="preserve">Bacillus licheniformis</d:t>
    </d:r>
    <d:r xmlns:d="http://schemas.openxmlformats.org/spreadsheetml/2006/main">
      <d:rPr>
        <d:sz val="11"/>
        <d:color rgb="FF000000"/>
        <d:rFont val="Calibri"/>
      </d:rPr>
      <d:t xml:space="preserve"> MDT06-221 (ICS Codes: 67.220.20, 67.060)</d:t>
    </d:r>
  </si>
  <si>
    <t>G/SPS/N/CRI/209/Add.1</t>
  </si>
  <si>
    <t xml:space="preserve">Food safety; Human health; Plant diseases; Plant health; Territory protection; </t>
  </si>
  <si>
    <t>G/SPS/N/CRI/210</t>
  </si>
  <si>
    <t>Seeds (HS code: 12099900); Other (HS code: 06029090)</t>
  </si>
  <si>
    <t xml:space="preserve">Pests; Plant diseases; Plant health; Seeds; Territory protection; </t>
  </si>
  <si>
    <t>G/SPS/N/HND/58</t>
  </si>
  <si>
    <t>ICS number: 67.120.30</t>
  </si>
  <si>
    <t>Countries from the Asian continent that export or intend to export fisheries or aquaculture products to Honduras, including China, Chinese Taipei, the Philippines, India, Indonesia, Japan, Malaysia, Myanmar, Singapore, South Korea, Thailand and Vietnam</t>
  </si>
  <si>
    <t>G/SPS/N/USA/3047</t>
  </si>
  <si>
    <t>Rosemary, dried leaves; Rosemary, fesh leaves; Rosemary, oil</t>
  </si>
  <si>
    <t>G/SPS/N/PHL/433</t>
  </si>
  <si>
    <t>Domestic and wild pigs and their products including pork meat and semen</t>
  </si>
  <si>
    <t>Mongolia</t>
  </si>
  <si>
    <t>G/SPS/N/ARE/142/Add.2</t>
  </si>
  <si>
    <d:r xmlns:d="http://schemas.openxmlformats.org/spreadsheetml/2006/main">
      <d:rPr>
        <d:sz val="11"/>
        <d:rFont val="Calibri"/>
      </d:rPr>
      <d:t xml:space="preserve">Plant products</d:t>
    </d:r>
    <d:r xmlns:d="http://schemas.openxmlformats.org/spreadsheetml/2006/main">
      <d:rPr>
        <d:sz val="11"/>
        <d:color rgb="FF000000"/>
        <d:rFont val="Calibri"/>
      </d:rPr>
      <d:t xml:space="preserve"/>
    </d:r>
  </si>
  <si>
    <t>G/SPS/N/AUS/470</t>
  </si>
  <si>
    <t>G/SPS/N/CAN/1239</t>
  </si>
  <si>
    <t>G/SPS/N/KAZ/33</t>
  </si>
  <si>
    <t>Live animals, beef, pork, lamb, milk and dairy products, including finished cooked products, non-food raw materials and products obtained from slaughter of animals, equipment for maintenance, slaughter and processing of animals, feed and feed additives for animals (HS Code 01, 02, 04, 84)</t>
  </si>
  <si>
    <t xml:space="preserve">Animal diseases; Animal feed; Animal health; Feed additives; Food safety; Foot and mouth disease; Human health; </t>
  </si>
  <si>
    <t>Israel</t>
  </si>
  <si>
    <t>G/SPS/N/KAZ/34</t>
  </si>
  <si>
    <t>Live bird, hatching eggs, down and feathers, poultry meat and all kinds of poultry products, feed and feed additives, hunting trophies, used equipment for holding, slaughtering and dressing of poultry</t>
  </si>
  <si>
    <t>Iran</t>
  </si>
  <si>
    <t>G/SPS/N/KEN/114</t>
  </si>
  <si>
    <t>Dried mango</t>
  </si>
  <si>
    <t>G/SPS/N/MAR/58</t>
  </si>
  <si>
    <t xml:space="preserve">Beverages; Food safety; Human health; </t>
  </si>
  <si>
    <t>G/SPS/N/MAR/59</t>
  </si>
  <si>
    <t>Products of the milling industry intended for marketing</t>
  </si>
  <si>
    <t xml:space="preserve">Food safety; Human health; Labelling; Packaging; </t>
  </si>
  <si>
    <t>G/SPS/N/PHL/431</t>
  </si>
  <si>
    <t>Domestic and wild pigs and their products coming from China and other African Swine Flu (ASF)-affected countries</t>
  </si>
  <si>
    <t>Belgium; Bulgaria; China; Czech Republic; Hungary; Latvia; Moldova, Republic of; Mongolia; Poland; Romania; Russian Federation; South Africa; Ukraine; Viet Nam; Zambia</t>
  </si>
  <si>
    <t>G/SPS/N/AUS/469</t>
  </si>
  <si>
    <t xml:space="preserve">Human health; Pests; Plant diseases; Plant health; Seeds; Territory protection; </t>
  </si>
  <si>
    <t>G/SPS/N/CRI/205/Add.1</t>
  </si>
  <si>
    <t>G/SPS/N/CRI/206/Add.1</t>
  </si>
  <si>
    <t>G/SPS/N/CRI/207/Add.1</t>
  </si>
  <si>
    <t>G/SPS/N/EU/260/Add.1</t>
  </si>
  <si>
    <t>G/SPS/N/TUR/109</t>
  </si>
  <si>
    <d:r xmlns:d="http://schemas.openxmlformats.org/spreadsheetml/2006/main">
      <d:rPr>
        <d:sz val="11"/>
        <d:rFont val="Calibri"/>
      </d:rPr>
      <d:t xml:space="preserve">Tomato (</d:t>
    </d:r>
    <d:r xmlns:d="http://schemas.openxmlformats.org/spreadsheetml/2006/main">
      <d:rPr>
        <d:i/>
        <d:sz val="11"/>
        <d:color rgb="FF000000"/>
        <d:rFont val="Calibri"/>
      </d:rPr>
      <d:t xml:space="preserve">Solanum lycopersicum</d:t>
    </d:r>
    <d:r xmlns:d="http://schemas.openxmlformats.org/spreadsheetml/2006/main">
      <d:rPr>
        <d:sz val="11"/>
        <d:color rgb="FF000000"/>
        <d:rFont val="Calibri"/>
      </d:rPr>
      <d:t xml:space="preserve">) and capsicum (</d:t>
    </d:r>
    <d:r xmlns:d="http://schemas.openxmlformats.org/spreadsheetml/2006/main">
      <d:rPr>
        <d:i/>
        <d:sz val="11"/>
        <d:color rgb="FF000000"/>
        <d:rFont val="Calibri"/>
      </d:rPr>
      <d:t xml:space="preserve">Capsicum </d:t>
    </d:r>
    <d:r xmlns:d="http://schemas.openxmlformats.org/spreadsheetml/2006/main">
      <d:rPr>
        <d:sz val="11"/>
        <d:color rgb="FF000000"/>
        <d:rFont val="Calibri"/>
      </d:rPr>
      <d:t xml:space="preserve">sp.) seeds</d:t>
    </d:r>
  </si>
  <si>
    <t xml:space="preserve">Pest or Disease free Regions / Regionalization; Pests; Plant diseases; Plant health; Seeds; Territory protection; </t>
  </si>
  <si>
    <t>Germany, Israel, Italy, Jordan, Mexico</t>
  </si>
  <si>
    <t>G/SPS/N/KEN/100</t>
  </si>
  <si>
    <t>G/SPS/N/KEN/101</t>
  </si>
  <si>
    <t>G/SPS/N/KEN/102</t>
  </si>
  <si>
    <t>G/SPS/N/KEN/103</t>
  </si>
  <si>
    <t>Sweet potato</t>
  </si>
  <si>
    <t>G/SPS/N/KEN/104</t>
  </si>
  <si>
    <t>Sweet potato puree</t>
  </si>
  <si>
    <t>G/SPS/N/KEN/109</t>
  </si>
  <si>
    <t>Frozen vegetables</t>
  </si>
  <si>
    <t>G/SPS/N/KEN/93</t>
  </si>
  <si>
    <t>G/SPS/N/KEN/94</t>
  </si>
  <si>
    <t>G/SPS/N/KEN/95</t>
  </si>
  <si>
    <t>G/SPS/N/KEN/96</t>
  </si>
  <si>
    <t>G/SPS/N/KEN/97</t>
  </si>
  <si>
    <t>G/SPS/N/KEN/98</t>
  </si>
  <si>
    <t>Milk</t>
  </si>
  <si>
    <t>G/SPS/N/KEN/99</t>
  </si>
  <si>
    <t>G/SPS/N/PHL/430</t>
  </si>
  <si>
    <t>G/SPS/N/CRI/209</t>
  </si>
  <si>
    <t>Fresh grapes (HS code: 080610)</t>
  </si>
  <si>
    <t>G/SPS/N/EU/258/Add.1</t>
  </si>
  <si>
    <t>Cereals (HS Codes: 1001, 1002, 1003, 1004, 1005, 1006, 1007, 1008), foodstuffs of animal origin (HS Codes: 0201, 0202, 0203, 0204, 0205, 0206, 0207, 0208, 0209, 0210) and certain products of plant origin, including fruit and vegetablesCereals (HS Codes: 1001, 1002, 1003, 1004, 1005, 1006, 1007, 1008), foodstuffs of animal origin (HS Codes: 0201, 0202, 0203, 0204, 0205, 0206, 0207, 0208, 0209, 0210) and certain products of plant origin, including fruit and vegetables</t>
  </si>
  <si>
    <t>G/SPS/N/EU/259/Add.1</t>
  </si>
  <si>
    <t>G/SPS/N/EU/262/Add.1</t>
  </si>
  <si>
    <t>G/SPS/N/EU/263/Add.1</t>
  </si>
  <si>
    <t>Cereals (HS Codes: 1001, 1002, 1003, 1004, 1005, 1006, 1007, 1008), foodstuffs of animal origin (HS Codes: 0201, 0202, 0203, 0204, 0205, 0206, 0207, 0208, 0209, 0210) and certain products of plant origin, including fruits and vegetables</t>
  </si>
  <si>
    <t>G/SPS/N/ECU/215</t>
  </si>
  <si>
    <t>Spinach (Spinacia oleracea) seeds</t>
  </si>
  <si>
    <t>G/SPS/N/ECU/216</t>
  </si>
  <si>
    <t>Radish (Raphanus sativus) seeds</t>
  </si>
  <si>
    <t>G/SPS/N/PER/806</t>
  </si>
  <si>
    <t>Hamburgers of bovine meat for human consumption</t>
  </si>
  <si>
    <t>G/SPS/N/EU/310</t>
  </si>
  <si>
    <t>G/SPS/N/SAU/390</t>
  </si>
  <si>
    <t>G/SPS/N/SAU/391</t>
  </si>
  <si>
    <t>G/SPS/N/CHL/573/Add.2</t>
  </si>
  <si>
    <t>G/SPS/N/CHL/578/Add.1</t>
  </si>
  <si>
    <t>G/SPS/N/CRI/208</t>
  </si>
  <si>
    <t>Trees, shrubs and bushes, grafted or not, of kinds which bear edible fruit or nuts (HS code: 060220)</t>
  </si>
  <si>
    <t>G/SPS/N/KAZ/29</t>
  </si>
  <si>
    <t>Live poultry and hatching eggs, down and feathers, poultry meat and all poultry products, fodder and feed additives for birds, as well as equipment for the maintenance, slaughter and cutting of birds (HS Codes: 01, 02, 84)</t>
  </si>
  <si>
    <t>California, United States of America</t>
  </si>
  <si>
    <t>G/SPS/N/KAZ/30</t>
  </si>
  <si>
    <t>Live pigs, boar semen, pork meat, including wild boars and its products, and products of its processing, leatherette, horn-test and intestinal raw materials, bristles, hunting trophies obtained from susceptible animal species, feed and feed additives for cats and dogs (HS Codes: 01, 02, 05, 23)</t>
  </si>
  <si>
    <t xml:space="preserve">Animal diseases; Animal health; Bovine Spongiform Encephalopathy (BSE); Food safety; Human health; Zoonoses; </t>
  </si>
  <si>
    <t>G/SPS/N/KAZ/32</t>
  </si>
  <si>
    <t xml:space="preserve">Animal diseases; Animal health; Food safety; Foot and mouth disease; Human health; Pest or Disease free Regions / Regionalization; </t>
  </si>
  <si>
    <t>Primorsk territory of the Russian Federation</t>
  </si>
  <si>
    <t>G/SPS/N/NZL/588</t>
  </si>
  <si>
    <t>Equine semen and equine embryos</t>
  </si>
  <si>
    <t>Australia, Canada, European Union, Norway, Switzerland, United States of America</t>
  </si>
  <si>
    <t>G/SPS/N/EU/305</t>
  </si>
  <si>
    <t>G/SPS/N/EU/306</t>
  </si>
  <si>
    <t xml:space="preserve">Zoonoses; </t>
  </si>
  <si>
    <t>G/SPS/N/EU/307</t>
  </si>
  <si>
    <t>Novel foods</t>
  </si>
  <si>
    <t>G/SPS/N/PER/804</t>
  </si>
  <si>
    <t>Animals susceptible to foot-and-mouth disease and related risk products</t>
  </si>
  <si>
    <t xml:space="preserve">Animal diseases; Animal health; Foot and mouth disease; </t>
  </si>
  <si>
    <t>G/SPS/N/PER/805</t>
  </si>
  <si>
    <t>In vitro orchid (Phalaenopsis spp.) plants</t>
  </si>
  <si>
    <t>G/SPS/N/AUS/454/Add.1</t>
  </si>
  <si>
    <d:r xmlns:d="http://schemas.openxmlformats.org/spreadsheetml/2006/main">
      <d:rPr>
        <d:sz val="11"/>
        <d:rFont val="Calibri"/>
      </d:rPr>
      <d:t xml:space="preserve">Fresh dates (greater than 30% moisture content) (</d:t>
    </d:r>
    <d:r xmlns:d="http://schemas.openxmlformats.org/spreadsheetml/2006/main">
      <d:rPr>
        <d:i/>
        <d:sz val="11"/>
        <d:color rgb="FF000000"/>
        <d:rFont val="Calibri"/>
      </d:rPr>
      <d:t xml:space="preserve">Phoenix dactylifera</d:t>
    </d:r>
    <d:r xmlns:d="http://schemas.openxmlformats.org/spreadsheetml/2006/main">
      <d:rPr>
        <d:sz val="11"/>
        <d:color rgb="FF000000"/>
        <d:rFont val="Calibri"/>
      </d:rPr>
      <d:t xml:space="preserve">)</d:t>
    </d:r>
  </si>
  <si>
    <t>Algeria; Bahrain, Kingdom of; Egypt; Iran; Iraq; Israel; Jordan; Kuwait, the State of; Lebanese Republic; Libya; Morocco; Oman; Pakistan; Palestine; Qatar; Saudi Arabia, Kingdom of; Syrian Arab Republic; Tunisia; Turkey; United Arab Emirates and Yemen</t>
  </si>
  <si>
    <t>G/SPS/N/BRA/1482</t>
  </si>
  <si>
    <t>Swine meat</t>
  </si>
  <si>
    <t>G/SPS/N/CAN/1236</t>
  </si>
  <si>
    <t>G/SPS/N/CAN/1238</t>
  </si>
  <si>
    <t>G/SPS/N/KOR/631</t>
  </si>
  <si>
    <t>G/SPS/N/ARE/175</t>
  </si>
  <si>
    <t>G/SPS/N/CAN/1233</t>
  </si>
  <si>
    <d:r xmlns:d="http://schemas.openxmlformats.org/spreadsheetml/2006/main">
      <d:rPr>
        <d:sz val="11"/>
        <d:rFont val="Calibri"/>
      </d:rPr>
      <d:t xml:space="preserve">Plants and plant parts of </d:t>
    </d:r>
    <d:r xmlns:d="http://schemas.openxmlformats.org/spreadsheetml/2006/main">
      <d:rPr>
        <d:i/>
        <d:sz val="11"/>
        <d:color rgb="FF000000"/>
        <d:rFont val="Calibri"/>
      </d:rPr>
      <d:t xml:space="preserve">Corylus</d:t>
    </d:r>
    <d:r xmlns:d="http://schemas.openxmlformats.org/spreadsheetml/2006/main">
      <d:rPr>
        <d:sz val="11"/>
        <d:color rgb="FF000000"/>
        <d:rFont val="Calibri"/>
      </d:rPr>
      <d:t xml:space="preserve"> spp. intended for propagation (excluding seed) (HS codes: 060210001003, 060210001006, 060220001805, 060220001809, 060290002626)</d:t>
    </d:r>
  </si>
  <si>
    <t>G/SPS/N/CAN/1234</t>
  </si>
  <si>
    <t>G/SPS/N/AUS/435/Add.3</t>
  </si>
  <si>
    <d:r xmlns:d="http://schemas.openxmlformats.org/spreadsheetml/2006/main">
      <d:rPr>
        <d:sz val="11"/>
        <d:rFont val="Calibri"/>
      </d:rPr>
      <d:t xml:space="preserve">Cut flowers and foliage</d:t>
    </d:r>
    <d:r xmlns:d="http://schemas.openxmlformats.org/spreadsheetml/2006/main">
      <d:rPr>
        <d:sz val="11"/>
        <d:color rgb="FF000000"/>
        <d:rFont val="Calibri"/>
      </d:rPr>
      <d:t xml:space="preserve"/>
    </d:r>
  </si>
  <si>
    <t>G/SPS/N/MEX/358/Add.1</t>
  </si>
  <si>
    <t>G/SPS/N/MEX/367</t>
  </si>
  <si>
    <t>Fresh pears (Pyrus communis), HS code: 080830</t>
  </si>
  <si>
    <t>G/SPS/N/UGA/63</t>
  </si>
  <si>
    <t>G/SPS/N/CHL/594</t>
  </si>
  <si>
    <t>Marine biotoxins</t>
  </si>
  <si>
    <t>G/SPS/N/JPN/611</t>
  </si>
  <si>
    <d:r xmlns:d="http://schemas.openxmlformats.org/spreadsheetml/2006/main">
      <d:rPr>
        <d:sz val="11"/>
        <d:rFont val="Calibri"/>
      </d:rPr>
      <d:t xml:space="preserve">- Meat and edible meat offal (HS Codes: 02.01, 02.02, 02.03, 02.04, 02.05, 02.06, 02.07, 02.08 and 02.09) 
- Dairy produce and birds' eggs (HS Codes: 04.01, 04.07 and 04.08) 
- Animal originated products (HS Code: 05.04) 
- Edible vegetables and certain roots and tubers (HS Codes: 07.01, 07.02, 07.03, 07.04, 07.05, 07.06, 07.07, 07.08, 07.09, 07.10 and 07.13) 
- Edible fruit and nuts, peel of citrus fruit or melons (HS Codes: 08.01, 08.02, 08.03, 08.04, 08.05, 08.06, 08.07, 08.08, 08.09, 08.10, 08.11 and 08.14) 
- Coffee, tea, mate and spices (HS Codes: 09.01, 09.02, 09.03, 09.04, 09.05, 09.06, 09.07, 09.08, 09.09 and 09.10) 
- Cereals (HS Codes: 10.01, 10.03, 10.05 and 10.06) 
- Oil seeds and oleaginous fruits, miscellaneous grains, seeds and fruit (HS Codes: 12.01, 12.02, 12.04, 12.05, 12.06, 12.07 and 12.12) 
- Animal fats and oils (HS Codes: 15.01, 15.02 and 15.06)</d:t>
    </d:r>
    <d:r xmlns:d="http://schemas.openxmlformats.org/spreadsheetml/2006/main">
      <d:rPr>
        <d:sz val="11"/>
        <d:color rgb="FF000000"/>
        <d:rFont val="Calibri"/>
      </d:rPr>
      <d:t xml:space="preserve"/>
    </d:r>
  </si>
  <si>
    <t>G/SPS/N/JPN/612</t>
  </si>
  <si>
    <d:r xmlns:d="http://schemas.openxmlformats.org/spreadsheetml/2006/main">
      <d:rPr>
        <d:sz val="11"/>
        <d:rFont val="Calibri"/>
      </d:rPr>
      <d:t xml:space="preserve">- Meat and edible meat offal (HS Codes: 02.01, 02.02, 02.03, 02.04, 02.05, 02.06, 02.07, 02.08 and 02.09) 
- Fish and crustaceans, molluscs and other aquatic invertebrates (HS Codes: 03.02, 03.03, 03.04, 03.06 and 03.07) 
- Dairy produce and birds' eggs (HS Codes: 04.01, 04.07 and 04.08) 
- Animal originated products (HS Code: 05.04) 
- Cereals (HS Code: 10.06)
- Animal fats and oils (HS Codes: 15.01, 15.02 and 15.06)</d:t>
    </d:r>
    <d:r xmlns:d="http://schemas.openxmlformats.org/spreadsheetml/2006/main">
      <d:rPr>
        <d:sz val="11"/>
        <d:color rgb="FF000000"/>
        <d:rFont val="Calibri"/>
      </d:rPr>
      <d:t xml:space="preserve"/>
    </d:r>
  </si>
  <si>
    <t>G/SPS/N/JPN/613</t>
  </si>
  <si>
    <d:r xmlns:d="http://schemas.openxmlformats.org/spreadsheetml/2006/main">
      <d:rPr>
        <d:sz val="11"/>
        <d:rFont val="Calibri"/>
      </d:rPr>
      <d:t xml:space="preserve">- Meat and edible meat offal (HS Codes: 02.01, 02.02, 02.03, 02.04, 02.05, 02.06, 02.07, 02.08 and 02.09) 
- Dairy produce and birds' eggs (HS Codes: 04.01, 04.07 and 04.08) 
- Animal originated products (HS Code: 05.04) 
- Edible vegetables and certain roots and tubers (HS Codes: 07.02, 07.04, 07.05, 07.07, 07.09 and 07.10) 
- Edible fruits (HS Codes: 08.03, 08.06, 08.08, 08.09, 08.10 and 08.11) 
- Coffee (HS Code: 09.01) 
- Cereals (HS Codes: 10.01, 10.03 and 10.05) 
- Oil seeds and oleaginous fruits, miscellaneous grains, seeds and fruit (HS Codes: 12.01, 12.02, 12.05, 12.07 and 12.12)
- Animal fats and oils (HS Codes: 15.01, 15.02 and 15.06)</d:t>
    </d:r>
    <d:r xmlns:d="http://schemas.openxmlformats.org/spreadsheetml/2006/main">
      <d:rPr>
        <d:sz val="11"/>
        <d:color rgb="FF000000"/>
        <d:rFont val="Calibri"/>
      </d:rPr>
      <d:t xml:space="preserve"/>
    </d:r>
  </si>
  <si>
    <t>G/SPS/N/JPN/615</t>
  </si>
  <si>
    <d:r xmlns:d="http://schemas.openxmlformats.org/spreadsheetml/2006/main">
      <d:rPr>
        <d:sz val="11"/>
        <d:rFont val="Calibri"/>
      </d:rPr>
      <d:t xml:space="preserve">- Meat and edible meat offal (HS Codes: 02.01, 02.02, 02.03, 02.04, 02.05, 02.06, 02.07, 02.08 and 02.09) 
- Fish and crustaceans, molluscs and other aquatic invertebrates (HS Codes: 03.02, 03.03, 03.04, 03.06 and 03.07) 
- Dairy produce, birds' eggs and natural honey (HS Codes: 04.01, 04.07, 04.08 and 04.09) 
- Animal originated products (HS Code: 05.04) 
- Edible vegetables and certain roots and tubers (HS Codes: 07.02, 07.07, 07.08, 07.09 and 07.10) 
- Edible fruit and peel of melons (HS Codes: 08.04, 08.06, 08.07, 08.08, 08.09, 08.10, 08.11 and 08.14) 
- Tea, mate and spices (HS Codes: 09.02, 09.03, 09.04, 09.05, 09.06, 09.07, 09.08, 09.09 and 09.10) 
- Cereals (HS Codes: 10.01, 10.03, 10.04, 10.07 and 10.08) 
- Oil seeds and oleaginous fruits, miscellaneous grains, seeds and fruit (HS Codes: 12.01, 12.04, 12.07 and 12.12)
- Animal fats and oils (HS Codes: 15.01, 15.02 and 15.06)</d:t>
    </d:r>
    <d:r xmlns:d="http://schemas.openxmlformats.org/spreadsheetml/2006/main">
      <d:rPr>
        <d:sz val="11"/>
        <d:color rgb="FF000000"/>
        <d:rFont val="Calibri"/>
      </d:rPr>
      <d:t xml:space="preserve"/>
    </d:r>
  </si>
  <si>
    <t>G/SPS/N/JPN/616</t>
  </si>
  <si>
    <d:r xmlns:d="http://schemas.openxmlformats.org/spreadsheetml/2006/main">
      <d:rPr>
        <d:sz val="11"/>
        <d:rFont val="Calibri"/>
      </d:rPr>
      <d:t xml:space="preserve">- Meat and edible meat offal (HS Codes: 02.01, 02.02, 02.03, 02.04, 02.05, 02.06 and 02.08) 
- Dairy produce (HS Code: 04.01)
- Animal originated products (HS Code: 05.04)
- Edible vegetables and certain roots and tubers (HS Codes: 07.02, 07.03, 07.07, 07.08, 07.09 and 07.10) 
- Edible fruit and peel of melons (HS Codes: 08.07, 08.09, 08.10 and 08.11)
- Animal fats and oils (HS Codes: 15.01, 15.02 and 15.06)</d:t>
    </d:r>
    <d:r xmlns:d="http://schemas.openxmlformats.org/spreadsheetml/2006/main">
      <d:rPr>
        <d:sz val="11"/>
        <d:color rgb="FF000000"/>
        <d:rFont val="Calibri"/>
      </d:rPr>
      <d:t xml:space="preserve"/>
    </d:r>
  </si>
  <si>
    <t>G/SPS/N/JPN/617</t>
  </si>
  <si>
    <d:r xmlns:d="http://schemas.openxmlformats.org/spreadsheetml/2006/main">
      <d:rPr>
        <d:sz val="11"/>
        <d:rFont val="Calibri"/>
      </d:rPr>
      <d:t xml:space="preserve">- Meat and edible meat offal (HS Codes: 02.01, 02.02, 02.03, 02.04, 02.05, 02.06, 02.07, 02.08 and 02.09) 
- Fish and crustaceans, molluscs and other aquatic invertebrates (HS Codes: 03.02, 03.03, 03.04, 03.06 and 03.07) 
- Dairy produce, birds' eggs and natural honey (HS Codes: 04.01, 04.07, 04.08 and 04.09) 
- Animal originated products (HS Code: 05.04) 
- Edible vegetables and certain roots and tubers (HS Codes: 07.01, 07.02, 07.03, 07.04, 07.05, 07.06, 07.07, 07.08, 07.09, 07.10, 07.13 and 07.14) 
- Edible fruit and nuts, peel of citrus fruit or melons (HS Codes: 08.01, 08.02, 08.03, 08.04, 08.05, 08.06, 08.07, 08.08, 08.09, 08.10, 08.11 and 08.14) 
- Tea, mate and spices (HS Codes: 09.02, 09.03, 09.04, 09.05, 09.06, 09.07, 09.08, 09.09 and 09.10) 
- Cereals (HS Codes: 10.01, 10.02, 10.03, 10.04, 10.05, 10.06, 10.07 and 10.08) 
- Oil seeds and oleaginous fruits, miscellaneous grains, seeds and fruit (HS Codes: 12.01, 12.02, 12.04, 12.07 and 12.12) 
- Animal fats and oils (HS Codes: 15.01, 15.02 and 15.06)
- Cocoa and cocoa preparations (HS Code: 18.01)</d:t>
    </d:r>
    <d:r xmlns:d="http://schemas.openxmlformats.org/spreadsheetml/2006/main">
      <d:rPr>
        <d:sz val="11"/>
        <d:color rgb="FF000000"/>
        <d:rFont val="Calibri"/>
      </d:rPr>
      <d:t xml:space="preserve"/>
    </d:r>
  </si>
  <si>
    <t>G/SPS/N/PAN/61/Add.1</t>
  </si>
  <si>
    <t>G/SPS/N/RUS/159</t>
  </si>
  <si>
    <d:r xmlns:d="http://schemas.openxmlformats.org/spreadsheetml/2006/main">
      <d:rPr>
        <d:sz val="11"/>
        <d:rFont val="Calibri"/>
      </d:rPr>
      <d:t xml:space="preserve">Live animals susceptible to FMD; genetic material (except selected </d:t>
    </d:r>
    <d:r xmlns:d="http://schemas.openxmlformats.org/spreadsheetml/2006/main">
      <d:rPr>
        <d:i/>
        <d:sz val="11"/>
        <d:color rgb="FF000000"/>
        <d:rFont val="Calibri"/>
      </d:rPr>
      <d:t xml:space="preserve">in vivo</d:t>
    </d:r>
    <d:r xmlns:d="http://schemas.openxmlformats.org/spreadsheetml/2006/main">
      <d:rPr>
        <d:sz val="11"/>
        <d:color rgb="FF000000"/>
        <d:rFont val="Calibri"/>
      </d:rPr>
      <d:t xml:space="preserve">); Raw meat and meat products, not heat-treated; Milk and milk products, not heat-treated; Wool, hair, bristles, trophies, raw intestines, hides and skins, untreated by technology - HS Codes: 0102, 0103, 0104,0106, 0201, 0202, 0203,0204,0206, 0208, 0209,0210, 0410 00 000 0, 0504 00 000 0, 1506 00 000 0, 1511, 1501, 1502, 1503 00, 1505, 1516 10, 1518 00, 1601 00, 1602, 1603 00, 1902 20, 1904 20, 0401, 0402, 0403, 0404, 0405, 0406, 0410 00 000 0, 0511, 1506 00 000 0, 1516 10, 1518 00, 2105 00, 2106, 3501, 0502, 0506, 0507, 0510 00 000 0, 0511, 4101, 4102, 4103, 4301, 5101, 5102, 5103, 9705 00 000 0, 0504 00 000 0, 9601, 9705 00 000 0</d:t>
    </d:r>
  </si>
  <si>
    <t xml:space="preserve">Animal diseases; Animal health; Food safety; Foot and mouth disease; Human health; </t>
  </si>
  <si>
    <t>G/SPS/N/RUS/158</t>
  </si>
  <si>
    <t>Cattle; small cattle; wild, zoo and circus animals susceptible to bluetongue, camels and other members of the camel family - llamas, alpacas, vicunas; sperm of bulls, sheep and goat-producers; in vitro large and small cattle embryos - HS Codes: 0102; 0104; 0106; 0511 99 853; 0511 99 852</t>
  </si>
  <si>
    <t>Baden-Württemberg, Rhineland-Palatinate and Saarland States of Germany</t>
  </si>
  <si>
    <t>G/SPS/N/MEX/366</t>
  </si>
  <si>
    <t>Paddy rice (Oryza sativa) - Related tariff headings: 100610, 100620, 100630 and 100640.</t>
  </si>
  <si>
    <t>G/SPS/N/BRA/1481</t>
  </si>
  <si>
    <t>Ornamental birds and their hatching eggs</t>
  </si>
  <si>
    <t>G/SPS/N/MEX/365</t>
  </si>
  <si>
    <t>Kiwifruit (Actinidia Chinensis and A. deliciosa) - Tariff heading: 081050</t>
  </si>
  <si>
    <t>G/SPS/N/NZL/585</t>
  </si>
  <si>
    <t>Egg products</t>
  </si>
  <si>
    <t>G/SPS/N/NZL/586</t>
  </si>
  <si>
    <t>Nursery stock</t>
  </si>
  <si>
    <t>G/SPS/N/EU/303</t>
  </si>
  <si>
    <t>G/SPS/N/EU/304</t>
  </si>
  <si>
    <t>G/SPS/N/CRI/197/Add.1</t>
  </si>
  <si>
    <t>G/SPS/N/EGY/88</t>
  </si>
  <si>
    <t>G/SPS/N/EGY/89</t>
  </si>
  <si>
    <t>G/SPS/N/EU/264/Add.1</t>
  </si>
  <si>
    <t>G/SPS/N/EU/302</t>
  </si>
  <si>
    <t>G/SPS/N/GTM/66/Add.1</t>
  </si>
  <si>
    <t>G/SPS/N/HND/54/Add.1</t>
  </si>
  <si>
    <t>G/SPS/N/NIC/102/Add.1</t>
  </si>
  <si>
    <t>G/SPS/N/SLV/127/Add.1</t>
  </si>
  <si>
    <t>G/SPS/N/MEX/364</t>
  </si>
  <si>
    <t>Melon (Cucumis melo) seeds for sowing; Tariff item: 120999</t>
  </si>
  <si>
    <t>G/SPS/N/BRA/1477</t>
  </si>
  <si>
    <t>HS Code(s): 070320, 071220, 080440, 080430, 080450, 071420, 121291, 080720; ICS Code(s): 13, 65</t>
  </si>
  <si>
    <t>G/SPS/N/BRA/1478</t>
  </si>
  <si>
    <t>HS Code(s): 070320, 071220, 071420, 080430, 080440, 080450, 0904, 121291; ICS Code(s): 13, 65</t>
  </si>
  <si>
    <t>G/SPS/N/KOR/627</t>
  </si>
  <si>
    <t>Foods</t>
  </si>
  <si>
    <t>G/SPS/N/BRA/1468</t>
  </si>
  <si>
    <t>HS Code(s): 071420, 080430, 081050, 121291, 091010, 071410, 0706, 071320, 071340, 060230, 0907, 330121, 0801, 071010, 070610, 080450, 52; ICS Code(s): 13, 65</t>
  </si>
  <si>
    <t>G/SPS/N/BRA/1469</t>
  </si>
  <si>
    <t>HS Code(s): 080430, 081050, 080450, 0801, 52, 100300; ICS Code(s): 13, 65</t>
  </si>
  <si>
    <t>G/SPS/N/BRA/1470</t>
  </si>
  <si>
    <t>HS Code(s): 07051; ICS Code(s): 13, 65</t>
  </si>
  <si>
    <t>G/SPS/N/BRA/1471</t>
  </si>
  <si>
    <t>G/SPS/N/BRA/1473</t>
  </si>
  <si>
    <t>HS Code(s): 071010, 070930; ICS Code(s): 13, 65</t>
  </si>
  <si>
    <t>G/SPS/N/BRA/1474</t>
  </si>
  <si>
    <t>HS Code(s): 070930, 071010, 170111, 0702, 09041; ICS Code(s): 13, 65</t>
  </si>
  <si>
    <t>G/SPS/N/BRA/1475</t>
  </si>
  <si>
    <t>HS Code(s): 1005, 1001; ICS Code(s): 13, 65</t>
  </si>
  <si>
    <t>G/SPS/N/BRA/1476</t>
  </si>
  <si>
    <t>HS Code(s): 070320, 071220, 071420, 080430, 080440, 080450, 080720, 0904, 121291; ICS Code(s): 13, 65</t>
  </si>
  <si>
    <t>G/SPS/N/MEX/363</t>
  </si>
  <si>
    <t>Celery (Apium graveolens) seeds for sowing</t>
  </si>
  <si>
    <t>G/SPS/N/NIC/106</t>
  </si>
  <si>
    <t>Melon (Cucumis melo L.) seeds</t>
  </si>
  <si>
    <t xml:space="preserve">Food safety; Human health; Seeds; Territory protection; </t>
  </si>
  <si>
    <t>G/SPS/N/COL/302</t>
  </si>
  <si>
    <t>Cotton (Gosypium hirsutum) seeds for sowing</t>
  </si>
  <si>
    <t>G/SPS/N/COL/303</t>
  </si>
  <si>
    <t>Rambutan (Nephelium lappaceum) cuttings for planting</t>
  </si>
  <si>
    <t>G/SPS/N/COL/304</t>
  </si>
  <si>
    <t>Unroasted arabica coffee (Coffea arabica) beans for industrial use</t>
  </si>
  <si>
    <t>G/SPS/N/COL/305</t>
  </si>
  <si>
    <t>In vitro asexual banana (Musa) propagation material for planting</t>
  </si>
  <si>
    <t>G/SPS/N/COL/306</t>
  </si>
  <si>
    <t>Tomato (Solanum lycopersicum) seeds for sowing</t>
  </si>
  <si>
    <t>G/SPS/N/COL/307</t>
  </si>
  <si>
    <t>G/SPS/N/ARE/139/Add.1/Corr.1</t>
  </si>
  <si>
    <t>Corrigenda emergency</t>
  </si>
  <si>
    <t>Riyadh, Kingdom of Saudi Arabia</t>
  </si>
  <si>
    <t>G/SPS/N/ARE/173</t>
  </si>
  <si>
    <t>Rostovskaya Oblast province in the Russian Federation, in addition to the previous provinces (Kurskaya Oblast, Astrakhanskaya Oblast, Respublika Kalmykiya, Kostromskaya Oblast and Voronezhskaya Oblast)</t>
  </si>
  <si>
    <t>G/SPS/N/JPN/610/Add.1</t>
  </si>
  <si>
    <t>G/SPS/N/KOR/626</t>
  </si>
  <si>
    <t>Fishery products</t>
  </si>
  <si>
    <t>G/SPS/N/CHL/585/Rev.1</t>
  </si>
  <si>
    <t>Unrooted Vitis spp. cuttings</t>
  </si>
  <si>
    <t>G/SPS/N/EU/295</t>
  </si>
  <si>
    <t>HS Code(s): 0708 20, ex 07082000, 07093000, ex 07094000, 07096010, ex 07096099, ex 07099990, ex 07102200, 07108051, ex 07108059, ex 07108095, 08022100, 08022200, 08025100, 08025200, 08055010, 080620, ex 08109075, 08112031, ex 08112011, ex 08112019, 08131000, ex 08134095, 0902, ex 09041100, ex 09042200, 09042110, ex 09042190, ex 09042200, ex 11063090, 12024100, 12024200, 12074090, ex 12077000, ex 12119086, 15111090, 15119011, ex 15119019, 15119099, ex 20019097, 20081110, 20081191, 20081196, 20081198, ex 20081913, ex 20081919, ex 20081993, ex 20081995, ex 20081999, 20085061, ex 20089999</t>
  </si>
  <si>
    <t>Bolivia, Plurinational State of; Brazil; Cambodia; China; Dominican Republic; Egypt; Ethiopia; The Gambia; Georgia; Ghana; India; Kenya; Lebanese Republic; Madagascar; Nigeria; Pakistan; Senegal; Serbia; Sierra Leone; Sri Lanka; Sudan; Syrian Arab Republic; Thailand; Turkey; Uganda; United States of America; Uzbekistan; Viet Nam</t>
  </si>
  <si>
    <t>G/SPS/N/CAN/1231</t>
  </si>
  <si>
    <d:r xmlns:d="http://schemas.openxmlformats.org/spreadsheetml/2006/main">
      <d:rPr>
        <d:sz val="11"/>
        <d:rFont val="Calibri"/>
      </d:rPr>
      <d:t xml:space="preserve">Cyanide in apricot kernels (ICS Code: 67.080)</d:t>
    </d:r>
    <d:r xmlns:d="http://schemas.openxmlformats.org/spreadsheetml/2006/main">
      <d:rPr>
        <d:sz val="11"/>
        <d:color rgb="FF000000"/>
        <d:rFont val="Calibri"/>
      </d:rPr>
      <d:t xml:space="preserve"/>
    </d:r>
  </si>
  <si>
    <t>G/SPS/N/MEX/346/Add.1</t>
  </si>
  <si>
    <t>G/SPS/N/MEX/348/Add.1</t>
  </si>
  <si>
    <t>G/SPS/N/EU/291</t>
  </si>
  <si>
    <t>G/SPS/N/EU/292</t>
  </si>
  <si>
    <t>G/SPS/N/ARE/108/Add.1</t>
  </si>
  <si>
    <t>Kelantan, Malaysia</t>
  </si>
  <si>
    <t>G/SPS/N/ARE/171</t>
  </si>
  <si>
    <d:r xmlns:d="http://schemas.openxmlformats.org/spreadsheetml/2006/main">
      <d:rPr>
        <d:sz val="11"/>
        <d:rFont val="Calibri"/>
      </d:rPr>
      <d:t xml:space="preserve">Live poultry (HS Code: 0105), and poultry products including poultry meat (HS Code: 0207), day-old chicks (HS Code: 0105.11), hatching eggs, except heat-treated meat</d:t>
    </d:r>
    <d:r xmlns:d="http://schemas.openxmlformats.org/spreadsheetml/2006/main">
      <d:rPr>
        <d:sz val="11"/>
        <d:color rgb="FF000000"/>
        <d:rFont val="Calibri"/>
      </d:rPr>
      <d:t xml:space="preserve"/>
    </d:r>
  </si>
  <si>
    <t>G/SPS/N/ARE/172</t>
  </si>
  <si>
    <t>Voronezhskaya Oblast province in the Russian Federation, in addition to the previous provinces (Kurskaya Oblast, Astrakhanskaya Oblast, Respublika Kalmykiya and Kostromskaya Oblast)</t>
  </si>
  <si>
    <t>G/SPS/N/BRA/1466</t>
  </si>
  <si>
    <t>G/SPS/N/EU/272/Add.3</t>
  </si>
  <si>
    <t>Numerous positions under chapters 6 (Live trees and other plants), 7 (Edible vegetables and certain roots and tubers), 8 (Edible fruit and nuts; peel of citrus fruits or melons), 44 (Wood and articles of wood)</t>
  </si>
  <si>
    <t xml:space="preserve">Pests; </t>
  </si>
  <si>
    <t>G/SPS/N/JPN/610</t>
  </si>
  <si>
    <t xml:space="preserve">Animal feed; Feed additives; Food safety; Human health; Maximum residue limits (MRLs); Pesticides; Veterinary drugs; </t>
  </si>
  <si>
    <t>G/SPS/N/RUS/157</t>
  </si>
  <si>
    <d:r xmlns:d="http://schemas.openxmlformats.org/spreadsheetml/2006/main">
      <d:rPr>
        <d:sz val="11"/>
        <d:rFont val="Calibri"/>
      </d:rPr>
      <d:t xml:space="preserve">Live animals susceptible to FMD; genetic material (except selected </d:t>
    </d:r>
    <d:r xmlns:d="http://schemas.openxmlformats.org/spreadsheetml/2006/main">
      <d:rPr>
        <d:i/>
        <d:sz val="11"/>
        <d:color rgb="FF000000"/>
        <d:rFont val="Calibri"/>
      </d:rPr>
      <d:t xml:space="preserve">in vivo</d:t>
    </d:r>
    <d:r xmlns:d="http://schemas.openxmlformats.org/spreadsheetml/2006/main">
      <d:rPr>
        <d:sz val="11"/>
        <d:color rgb="FF000000"/>
        <d:rFont val="Calibri"/>
      </d:rPr>
      <d:t xml:space="preserve">); raw meat and meat products, not heat-treated; milk and milk products, not heat-treated; wool, hair, bristles, trophies, raw intestines, hides and skins, untreated by technology - HS Codes: 0102, 0103, 0104,0106, 0201, 0202, 0203,0204,0206, 0208, 0209,0210, 0410 00 000 0, 0504 00 000 0, 1506 00 000 0, 1511, 1501, 1502, 1503 00, 1505, 1516 10, 1518 00, 1601 00, 1602, 1603 00, 1902 20, 1904 20, 0401, 0402, 0403, 0404, 0405, 0406, 0410 00 000 0, 0511, 1506 00 000 0, 1516 10, 1518 00, 2105 00, 2106, 3501, 0502, 0506, 0507, 0510 00 000 0, 0511, 4101, 4102, 4103, 4301, 5101, 5102, 5103, 9705 00 000 0, 0504 00 000 0, 9601, 9705 00 000 0</d:t>
    </d:r>
    <d:r xmlns:d="http://schemas.openxmlformats.org/spreadsheetml/2006/main">
      <d:rPr>
        <d:sz val="11"/>
        <d:color rgb="FF000000"/>
        <d:rFont val="Calibri"/>
      </d:rPr>
      <d:t xml:space="preserve"/>
    </d:r>
  </si>
  <si>
    <t>G/SPS/N/EU/272/Add.2</t>
  </si>
  <si>
    <t>G/SPS/N/KOR/625</t>
  </si>
  <si>
    <t>Plants and plant products</t>
  </si>
  <si>
    <t>G/SPS/N/ARE/139/Add.1</t>
  </si>
  <si>
    <t>G/SPS/N/PHL/427/Add.1</t>
  </si>
  <si>
    <t>Domestic and wild birds including game fowls</t>
  </si>
  <si>
    <t>G/SPS/N/TUN/3</t>
  </si>
  <si>
    <t>Tunisia</t>
  </si>
  <si>
    <t>G/SPS/N/BRA/1465</t>
  </si>
  <si>
    <t xml:space="preserve">Food additives; Food safety; Heavy metals; Human health; </t>
  </si>
  <si>
    <t>G/SPS/N/CHL/556/Add.2</t>
  </si>
  <si>
    <t>G/SPS/N/CHL/590</t>
  </si>
  <si>
    <t>Underground structures for the vegetative propagation of ornamental species</t>
  </si>
  <si>
    <t>G/SPS/N/CHL/591</t>
  </si>
  <si>
    <t>Pistachios (Pistacia vera)</t>
  </si>
  <si>
    <t>G/SPS/N/PER/798</t>
  </si>
  <si>
    <t>G/SPS/N/PER/799</t>
  </si>
  <si>
    <t>Processed poultry meat products for human consumption</t>
  </si>
  <si>
    <t>G/SPS/N/PER/800</t>
  </si>
  <si>
    <t>Bovine embryos</t>
  </si>
  <si>
    <t>G/SPS/N/PER/802</t>
  </si>
  <si>
    <t>Dried or smoked bovine meat for human consumption</t>
  </si>
  <si>
    <t>Lithuania</t>
  </si>
  <si>
    <t>G/SPS/N/PER/803</t>
  </si>
  <si>
    <t>Meat of swine</t>
  </si>
  <si>
    <t>G/SPS/N/SAU/383</t>
  </si>
  <si>
    <t>G/SPS/N/SAU/384</t>
  </si>
  <si>
    <t>Voronezhskaya Oblast, Russian Federation</t>
  </si>
  <si>
    <t>G/SPS/N/CHL/583/Add.1</t>
  </si>
  <si>
    <t>G/SPS/N/CHL/584/Add.1</t>
  </si>
  <si>
    <t>G/SPS/N/CHL/586</t>
  </si>
  <si>
    <t>Potato (Solanum tuberosum) minitubers</t>
  </si>
  <si>
    <t>G/SPS/N/CHL/588</t>
  </si>
  <si>
    <t>Dried almonds (Prunus dulcis), in shell and shelled</t>
  </si>
  <si>
    <t>G/SPS/N/CHL/589</t>
  </si>
  <si>
    <t>Dried walnuts (Juglans regia), in shell and shelled</t>
  </si>
  <si>
    <t>G/SPS/N/EU/290</t>
  </si>
  <si>
    <t>G/SPS/N/JPN/607</t>
  </si>
  <si>
    <d:r xmlns:d="http://schemas.openxmlformats.org/spreadsheetml/2006/main">
      <d:rPr>
        <d:sz val="11"/>
        <d:rFont val="Calibri"/>
      </d:rPr>
      <d:t xml:space="preserve">- Meat and edible meat offal (HS Codes: 02.01, 02.02, 02.03, 02.04, 02.05, 02.06, 02.07, 02.08 and 02.09)
- Dairy produce and birds' eggs (HS Codes: 04.01, 04.07 and 04.08) 
- Animal originated products (HS Code: 05.04) 
- Edible vegetables and certain roots and tubers (HS Codes: 07.01, 07.02, 07.03, 07.04, 07.06, 07.08, 07.09, 07.10, 07.13 and 07.14) 
- Edible fruit and nuts, peel of citrus fruit (HS Codes: 08.03, 08.04, 08.05, 08.08, 08.10, 08.11 and 08.14) 
- Coffee and spices (HS Codes: 09.01, 09.04, 09.05, 09.06, 09.07, 09.08, 09.09 and 09.10) 
- Oil seeds and oleaginous fruits, miscellaneous grains, seeds and fruit (HS Codes: 12.01, 12.02, 12.06, 12.07 and 12.12)
- Animal fats and oils (HS Codes: 15.01, 15.02 and 15.06)       </d:t>
    </d:r>
    <d:r xmlns:d="http://schemas.openxmlformats.org/spreadsheetml/2006/main">
      <d:rPr>
        <d:sz val="11"/>
        <d:color rgb="FF000000"/>
        <d:rFont val="Calibri"/>
      </d:rPr>
      <d:t xml:space="preserve"/>
    </d:r>
  </si>
  <si>
    <t>G/SPS/N/JPN/608</t>
  </si>
  <si>
    <d:r xmlns:d="http://schemas.openxmlformats.org/spreadsheetml/2006/main">
      <d:rPr>
        <d:sz val="11"/>
        <d:rFont val="Calibri"/>
      </d:rPr>
      <d:t xml:space="preserve">- Meat and edible meat offal (HS Codes: 02.01, 02.02, 02.03, 02.04, 02.05, 02.06, 02.07, 02.08 and 02.09)
 - Dairy produce and birds' eggs (HS Codes: 04.01, 04.07 and 04.08)
- Animal originated products (HS Code: 05.04)
- Edible vegetables and certain roots and tubers (HS Codes: 07.01, 07.02, 07.04, 07.05, 07.06, 07.07, 07.09, 07.10 and 07.14)
 - Edible fruit and nuts, peel of melons (HS Codes: 08.07, 08.10, 08.11 and 08.14)
- Mate and spices (HS Codes: 09.03, 09.04, 09.05, 09.06, 09.07, 09.08, 09.09 and 09.10)
- Animal fats and oils (HS Codes: 15.01, 15.02 and 15.06)       </d:t>
    </d:r>
    <d:r xmlns:d="http://schemas.openxmlformats.org/spreadsheetml/2006/main">
      <d:rPr>
        <d:sz val="11"/>
        <d:color rgb="FF000000"/>
        <d:rFont val="Calibri"/>
      </d:rPr>
      <d:t xml:space="preserve"/>
    </d:r>
  </si>
  <si>
    <t>G/SPS/N/JPN/609</t>
  </si>
  <si>
    <d:r xmlns:d="http://schemas.openxmlformats.org/spreadsheetml/2006/main">
      <d:rPr>
        <d:sz val="11"/>
        <d:rFont val="Calibri"/>
      </d:rPr>
      <d:t xml:space="preserve">- Edible vegetables and certain roots and tubers (HS Codes: 07.02, 07.07, 07.09, 07.10, 07.13 and 07.14)
 - Edible fruit and nuts, peel of citrus fruit or melons (HS Codes: 08.03, 08.04, 08.05, 08.06, 08.07, 08.08, 08.09, 08.10, 08.11 and 08.14)
 - Tea, mate and spices (HS Codes: 09.02, 09.03, 09.04, 09.05, 09.06, 09.07, 09.08, 09.09 and 09.10)
- Oil seeds and oleaginous fruits, miscellaneous grains, seeds and fruit (HS Code: 12.02)</d:t>
    </d:r>
    <d:r xmlns:d="http://schemas.openxmlformats.org/spreadsheetml/2006/main">
      <d:rPr>
        <d:sz val="11"/>
        <d:color rgb="FF000000"/>
        <d:rFont val="Calibri"/>
      </d:rPr>
      <d:t xml:space="preserve"/>
    </d:r>
  </si>
  <si>
    <t>G/SPS/N/PHL/428</t>
  </si>
  <si>
    <t>Buffalo meat</t>
  </si>
  <si>
    <t>Punjab, India</t>
  </si>
  <si>
    <t>G/SPS/N/PHL/429</t>
  </si>
  <si>
    <t>G/SPS/N/UGA/52</t>
  </si>
  <si>
    <t>Rabbit meat</t>
  </si>
  <si>
    <t>G/SPS/N/UGA/54</t>
  </si>
  <si>
    <t>Dried meat</t>
  </si>
  <si>
    <t>G/SPS/N/USA/3046</t>
  </si>
  <si>
    <t>Live bovines</t>
  </si>
  <si>
    <t>G/SPS/N/ARE/169</t>
  </si>
  <si>
    <t>G/SPS/N/BRA/1462</t>
  </si>
  <si>
    <t>Condensed milk</t>
  </si>
  <si>
    <t>G/SPS/N/BRA/1460</t>
  </si>
  <si>
    <t>HS Code(s): 080450, 07, 070320, 100400, 071420, 08, 1002, 1003, 0704, 080420, 0804, 080930, 09041</t>
  </si>
  <si>
    <t>G/SPS/N/AUS/463</t>
  </si>
  <si>
    <t>G/SPS/N/MEX/362</t>
  </si>
  <si>
    <t>Wheat (Triticum aestivum) grain; Tariff headings: 100111, 100119, 100191 and 100199</t>
  </si>
  <si>
    <t>G/SPS/N/URY/40</t>
  </si>
  <si>
    <t>G/SPS/N/URY/41</t>
  </si>
  <si>
    <t>G/SPS/N/URY/42</t>
  </si>
  <si>
    <t>Domestic swine for reproduction purposes</t>
  </si>
  <si>
    <t>G/SPS/N/URY/43</t>
  </si>
  <si>
    <t>G/SPS/N/URY/44</t>
  </si>
  <si>
    <t>Bovine and bubaline animals for fattening</t>
  </si>
  <si>
    <t>G/SPS/N/URY/45</t>
  </si>
  <si>
    <t>Bovine and bubaline animals for immediate slaughter</t>
  </si>
  <si>
    <t>G/SPS/N/URY/46</t>
  </si>
  <si>
    <t>Equine animals for immediate slaughter</t>
  </si>
  <si>
    <t>G/SPS/N/URY/47</t>
  </si>
  <si>
    <t>Frozen bovine and buffalo semen</t>
  </si>
  <si>
    <t>G/SPS/N/URY/48</t>
  </si>
  <si>
    <t>G/SPS/N/URY/49</t>
  </si>
  <si>
    <t>G/SPS/N/URY/50</t>
  </si>
  <si>
    <t>Imported fresh beef</t>
  </si>
  <si>
    <t>G/SPS/N/URY/51</t>
  </si>
  <si>
    <t>Imported fresh pork</t>
  </si>
  <si>
    <t>G/SPS/N/EU/287</t>
  </si>
  <si>
    <t>G/SPS/N/EU/288</t>
  </si>
  <si>
    <t>G/SPS/N/MEX/359</t>
  </si>
  <si>
    <t>Chilli pepper (Capsicum annuum) seeds</t>
  </si>
  <si>
    <t>G/SPS/N/MEX/360</t>
  </si>
  <si>
    <t>Maize (Zea mays); Tariff headings: 100510 and 100590</t>
  </si>
  <si>
    <t>G/SPS/N/NIC/68/Add.2</t>
  </si>
  <si>
    <t>G/SPS/N/TUR/107</t>
  </si>
  <si>
    <t>Honey</t>
  </si>
  <si>
    <t>G/SPS/N/KAZ/27</t>
  </si>
  <si>
    <t>Podkarpatsky region, Poland</t>
  </si>
  <si>
    <t>G/SPS/N/KAZ/28</t>
  </si>
  <si>
    <t>Live bird, hatching eggs, down and feathers, poultry meat and all kinds of poultry products, feed and feed additives, hunting trophies, used equipment for holding, slaughtering and dressing of poultry (HS Codes: 01, 02, 04, 23)</t>
  </si>
  <si>
    <t>Vordingborg, Denmark</t>
  </si>
  <si>
    <t>G/SPS/N/BRA/1459</t>
  </si>
  <si>
    <d:r xmlns:d="http://schemas.openxmlformats.org/spreadsheetml/2006/main">
      <d:rPr>
        <d:sz val="11"/>
        <d:rFont val="Calibri"/>
      </d:rPr>
      <d:t xml:space="preserve">Peony flowers (</d:t>
    </d:r>
    <d:r xmlns:d="http://schemas.openxmlformats.org/spreadsheetml/2006/main">
      <d:rPr>
        <d:i/>
        <d:sz val="11"/>
        <d:color rgb="FF000000"/>
        <d:rFont val="Calibri"/>
      </d:rPr>
      <d:t xml:space="preserve">Paeonia lactiflora</d:t>
    </d:r>
    <d:r xmlns:d="http://schemas.openxmlformats.org/spreadsheetml/2006/main">
      <d:rPr>
        <d:sz val="11"/>
        <d:color rgb="FF000000"/>
        <d:rFont val="Calibri"/>
      </d:rPr>
      <d:t xml:space="preserve">) (Category 2, Class 10).</d:t>
    </d:r>
  </si>
  <si>
    <t>G/SPS/N/KEN/86</t>
  </si>
  <si>
    <t>Fresh Arrowroots</t>
  </si>
  <si>
    <t>G/SPS/N/KEN/87</t>
  </si>
  <si>
    <t>Arrowroot Crisps</t>
  </si>
  <si>
    <t>G/SPS/N/KEN/88</t>
  </si>
  <si>
    <t>Ham</t>
  </si>
  <si>
    <t>G/SPS/N/KEN/91</t>
  </si>
  <si>
    <t>Bacon</t>
  </si>
  <si>
    <t>G/SPS/N/KEN/92</t>
  </si>
  <si>
    <t>Arrowroots</t>
  </si>
  <si>
    <t>G/SPS/N/ARE/168#G/SPS/N/BHR/196#G/SPS/N/KWT/47#G/SPS/N/OMN/93#G/SPS/N/QAT/97#G/SPS/N/SAU/382#G/SPS/N/YEM/38</t>
  </si>
  <si>
    <t>Coffee and coffee substitutes (ICS Code: 67.140.20)</t>
  </si>
  <si>
    <t>G/SPS/N/AUS/462</t>
  </si>
  <si>
    <t>bivalve molluscs and bivalve mollusc products</t>
  </si>
  <si>
    <t>G/SPS/N/KEN/79</t>
  </si>
  <si>
    <t>Cereals</t>
  </si>
  <si>
    <t>G/SPS/N/KEN/80</t>
  </si>
  <si>
    <t>G/SPS/N/KEN/81</t>
  </si>
  <si>
    <t>G/SPS/N/KEN/82</t>
  </si>
  <si>
    <t>G/SPS/N/KEN/83</t>
  </si>
  <si>
    <t>G/SPS/N/KEN/84</t>
  </si>
  <si>
    <t>G/SPS/N/KEN/85</t>
  </si>
  <si>
    <t>G/SPS/N/NZL/583</t>
  </si>
  <si>
    <t>Live equids</t>
  </si>
  <si>
    <t>G/SPS/N/PER/791</t>
  </si>
  <si>
    <t>In vitro blackberry (Rubus subgenus Rubus (Eubatus) spp.) plants</t>
  </si>
  <si>
    <t xml:space="preserve">Pest or Disease free Regions / Regionalization; Plant health; </t>
  </si>
  <si>
    <t>United States of America (the states of Arkansas and Oregon)</t>
  </si>
  <si>
    <t>G/SPS/N/PER/792</t>
  </si>
  <si>
    <t>G/SPS/N/PER/793</t>
  </si>
  <si>
    <t>G/SPS/N/PER/794</t>
  </si>
  <si>
    <t>G/SPS/N/PER/795</t>
  </si>
  <si>
    <t>G/SPS/N/PER/796</t>
  </si>
  <si>
    <t>G/SPS/N/CHL/585</t>
  </si>
  <si>
    <t>G/SPS/N/CRI/205</t>
  </si>
  <si>
    <t>Plants for planting (except seeds, unrooted cuttings, twigs, tubers, grafts and in vitro plants), with growing medium, of all reported host species from any country in which the presence of Adoretus sinicus (Chinese rose beetle) is reported; HS code: 0602; ICS number: 65.020.20</t>
  </si>
  <si>
    <t>G/SPS/N/CRI/206</t>
  </si>
  <si>
    <t>Plants for planting of all reported hosts of the pest Cassida bivittata (L.) from any country where the pest is reported; HS code: 0602; ICS number: 65.020.20</t>
  </si>
  <si>
    <t>G/SPS/N/CRI/207</t>
  </si>
  <si>
    <t>Plants for planting of all reported host species of Candidatus Liberibacter solanacearum haplotypes C, D and E; HS codes: 0602, 120991</t>
  </si>
  <si>
    <t>G/SPS/N/IND/226</t>
  </si>
  <si>
    <d:r xmlns:d="http://schemas.openxmlformats.org/spreadsheetml/2006/main">
      <d:rPr>
        <d:sz val="11"/>
        <d:rFont val="Calibri"/>
      </d:rPr>
      <d:t xml:space="preserve">Plants and plant materials and other regulated articles as per Plant Quarantine (Regulation of import into India) Order, 2003 and its Amendments. </d:t>
    </d:r>
    <d:r xmlns:d="http://schemas.openxmlformats.org/spreadsheetml/2006/main">
      <d:rPr>
        <d:i/>
        <d:sz val="11"/>
        <d:color rgb="FF000000"/>
        <d:rFont val="Calibri"/>
      </d:rPr>
      <d:t xml:space="preserve">Juglans spp.</d:t>
    </d:r>
    <d:r xmlns:d="http://schemas.openxmlformats.org/spreadsheetml/2006/main">
      <d:rPr>
        <d:sz val="11"/>
        <d:color rgb="FF000000"/>
        <d:rFont val="Calibri"/>
      </d:rPr>
      <d:t xml:space="preserve"> (Walnut)</d:t>
    </d:r>
  </si>
  <si>
    <t>G/SPS/N/PER/790</t>
  </si>
  <si>
    <t>G/SPS/N/BRA/1458</t>
  </si>
  <si>
    <d:r xmlns:d="http://schemas.openxmlformats.org/spreadsheetml/2006/main">
      <d:rPr>
        <d:sz val="11"/>
        <d:rFont val="Calibri"/>
      </d:rPr>
      <d:t xml:space="preserve">Granadilla fruits </d:t>
    </d:r>
    <d:r xmlns:d="http://schemas.openxmlformats.org/spreadsheetml/2006/main">
      <d:rPr>
        <d:i/>
        <d:sz val="11"/>
        <d:color rgb="FF000000"/>
        <d:rFont val="Calibri"/>
      </d:rPr>
      <d:t xml:space="preserve">(Passiflora ligularis)</d:t>
    </d:r>
    <d:r xmlns:d="http://schemas.openxmlformats.org/spreadsheetml/2006/main">
      <d:rPr>
        <d:sz val="11"/>
        <d:color rgb="FF000000"/>
        <d:rFont val="Calibri"/>
      </d:rPr>
      <d:t xml:space="preserve"/>
    </d:r>
  </si>
  <si>
    <t>G/SPS/N/KAZ/24</t>
  </si>
  <si>
    <t xml:space="preserve">Animal diseases; Animal feed; Animal health; Feed additives; Food safety; Human health; Pest or Disease free Regions / Regionalization; </t>
  </si>
  <si>
    <t>G/SPS/N/KAZ/25</t>
  </si>
  <si>
    <t>Live animals (HS Code: 01), products of animal origin (HS Codes: 02, 04, 05), raw hides (HS Code: 41)</t>
  </si>
  <si>
    <t>Sverdlovsk and Omsk regions of the Russian Federation</t>
  </si>
  <si>
    <t>G/SPS/N/URY/37</t>
  </si>
  <si>
    <t>Hatching eggs of poultry and day-old poultry</t>
  </si>
  <si>
    <t>G/SPS/N/URY/38</t>
  </si>
  <si>
    <t>Animals and products of animal origin</t>
  </si>
  <si>
    <t>G/SPS/N/URY/39</t>
  </si>
  <si>
    <t>Animals</t>
  </si>
  <si>
    <t>G/SPS/N/BRA/1454</t>
  </si>
  <si>
    <t>HS Code(s): 0802, 071010; ICS Code(s): 13, 65</t>
  </si>
  <si>
    <t>G/SPS/N/BRA/1455</t>
  </si>
  <si>
    <t>HS Code(s): 08; ICS Code(s): 13, 65</t>
  </si>
  <si>
    <t>G/SPS/N/BRA/1457</t>
  </si>
  <si>
    <t>G/SPS/N/ECU/213/Add.1</t>
  </si>
  <si>
    <t>G/SPS/N/TPKM/469/Add.1</t>
  </si>
  <si>
    <t>G/SPS/N/TUR/106</t>
  </si>
  <si>
    <t>Analysis methods of olive oil and olive-residue oil</t>
  </si>
  <si>
    <t>G/SPS/N/CHL/583</t>
  </si>
  <si>
    <t>Horses under the temporary admission regime</t>
  </si>
  <si>
    <t>G/SPS/N/CHL/584</t>
  </si>
  <si>
    <t>Horses imported into Chile definitively or under the dual hemisphere shuttle system</t>
  </si>
  <si>
    <t>G/SPS/N/CAN/1193/Add.1</t>
  </si>
  <si>
    <t>Pesticide diethofencarb in or on bananas (ICS Codes: 65.020, 65.100, 67.040, 67.080)</t>
  </si>
  <si>
    <t>G/SPS/N/CAN/1194/Add.1</t>
  </si>
  <si>
    <t>Pesticide fludioxonil in or on mangoes (ICS Codes: 65.020, 65.100, 67.040, 67.080)</t>
  </si>
  <si>
    <t>G/SPS/N/CAN/1195/Add.1</t>
  </si>
  <si>
    <t>Pesticide 2,4-D in or on undelinted cotton seeds (ICS Codes: 65.020, 65.100, 67.040, 67.200)</t>
  </si>
  <si>
    <t>G/SPS/N/KAZ/18</t>
  </si>
  <si>
    <t xml:space="preserve">Animal diseases; Animal feed; Animal health; Bovine Spongiform Encephalopathy (BSE); Feed additives; Food safety; Human health; Pest or Disease free Regions / Regionalization; Zoonoses; </t>
  </si>
  <si>
    <t>China, Hungary, Republic of Moldova</t>
  </si>
  <si>
    <t>G/SPS/N/KAZ/19</t>
  </si>
  <si>
    <t>G/SPS/N/KAZ/21</t>
  </si>
  <si>
    <t>Live poultry and hatching eggs, down and feathers, poultry meat and all poultry products, fodder and feed additives for birds, as well as equipment for the maintenance, slaughter and cutting of birds</t>
  </si>
  <si>
    <t xml:space="preserve">Animal diseases; Animal feed; Animal health; Feed additives; Food safety; Human health; Newcastle Disease; Pest or Disease free Regions / Regionalization; Zoonoses; </t>
  </si>
  <si>
    <t>G/SPS/N/UGA/49</t>
  </si>
  <si>
    <t>Edible sugarcane</t>
  </si>
  <si>
    <t>G/SPS/N/EU/272/Add.1</t>
  </si>
  <si>
    <t>G/SPS/N/EU/286</t>
  </si>
  <si>
    <t>Curry leaves, pitahaya (dragon fruit) and vine leaves</t>
  </si>
  <si>
    <t>India, Turkey, Viet Nam</t>
  </si>
  <si>
    <t>G/SPS/N/JPN/604</t>
  </si>
  <si>
    <t>Oats (HS Code:10.04), barley (HS Code:10.03), wheat (HS Code:10.01), maize (HS Code:10.05), rye (HS Code:10.02) for feed</t>
  </si>
  <si>
    <t xml:space="preserve">Animal feed; Food safety; Human health; Maximum residue limits (MRLs); Pesticides; </t>
  </si>
  <si>
    <t>G/SPS/N/JPN/605</t>
  </si>
  <si>
    <t>Oats (HS Code:10.04), barley (HS Code:10.03), wheat (HS Code:10.01), maize (HS Code:10.05), milo (HS Code:10.07) and rye (HS Code:10.02) for feed</t>
  </si>
  <si>
    <t>G/SPS/N/JPN/606</t>
  </si>
  <si>
    <t>Oats (HS Code:10.04), barley (HS Code:10.03), wheat (HS Code:10.01), maize (HS Code:10.05), milo (HS Code:10.07), rye (HS Code:10.02) and hay (HS Codes:12.13, 12.14) for feed</t>
  </si>
  <si>
    <t>G/SPS/N/NOR/38</t>
  </si>
  <si>
    <t>Norway</t>
  </si>
  <si>
    <t>Hay (HS Code: 12.14.9091); Straw (HS Code: 12.13.0001); Processed hay and straw (HS Code: 12.14.9099)</t>
  </si>
  <si>
    <t xml:space="preserve">Animal feed; Animal health; </t>
  </si>
  <si>
    <t>Other countries than the European Economic Area</t>
  </si>
  <si>
    <t>G/SPS/N/SGP/59/Add.1</t>
  </si>
  <si>
    <t>Ready-to-eat food</t>
  </si>
  <si>
    <t>G/SPS/N/SLV/130</t>
  </si>
  <si>
    <t>ICS number: 67.140.20</t>
  </si>
  <si>
    <t>G/SPS/N/BRA/1453</t>
  </si>
  <si>
    <d:r xmlns:d="http://schemas.openxmlformats.org/spreadsheetml/2006/main">
      <d:rPr>
        <d:sz val="11"/>
        <d:rFont val="Calibri"/>
      </d:rPr>
      <d:t xml:space="preserve">Pomegranate fruit (</d:t>
    </d:r>
    <d:r xmlns:d="http://schemas.openxmlformats.org/spreadsheetml/2006/main">
      <d:rPr>
        <d:i/>
        <d:sz val="11"/>
        <d:color rgb="FF000000"/>
        <d:rFont val="Calibri"/>
      </d:rPr>
      <d:t xml:space="preserve">Punica granatum</d:t>
    </d:r>
    <d:r xmlns:d="http://schemas.openxmlformats.org/spreadsheetml/2006/main">
      <d:rPr>
        <d:sz val="11"/>
        <d:color rgb="FF000000"/>
        <d:rFont val="Calibri"/>
      </d:rPr>
      <d:t xml:space="preserve">) (Category 3, Class 4)</d:t>
    </d:r>
  </si>
  <si>
    <t>G/SPS/N/COL/300</t>
  </si>
  <si>
    <t>Bare-rooted arabica coffee (Coffea arabica) seedlings</t>
  </si>
  <si>
    <t xml:space="preserve">Pest or Disease free Regions / Regionalization; Plant health; Seeds; </t>
  </si>
  <si>
    <t>G/SPS/N/COL/301</t>
  </si>
  <si>
    <t>Watermelon (Citrullus lanatus) seeds</t>
  </si>
  <si>
    <t>G/SPS/N/MEX/341/Add.1</t>
  </si>
  <si>
    <t>G/SPS/N/MEX/345/Add.1</t>
  </si>
  <si>
    <t>G/SPS/N/MEX/352/Add.1</t>
  </si>
  <si>
    <t>G/SPS/N/MEX/353/Add.1</t>
  </si>
  <si>
    <t>G/SPS/N/NZL/572/Add.1</t>
  </si>
  <si>
    <t>Animal products that have undergone third country processing</t>
  </si>
  <si>
    <t>G/SPS/N/AUS/435/Add.2</t>
  </si>
  <si>
    <t>G/SPS/N/CAN/1213</t>
  </si>
  <si>
    <d:r xmlns:d="http://schemas.openxmlformats.org/spreadsheetml/2006/main">
      <d:rPr>
        <d:sz val="11"/>
        <d:rFont val="Calibri"/>
      </d:rPr>
      <d:t xml:space="preserve">All plant material of</d:t>
    </d:r>
    <d:r xmlns:d="http://schemas.openxmlformats.org/spreadsheetml/2006/main">
      <d:rPr>
        <d:i/>
        <d:sz val="11"/>
        <d:color rgb="FF000000"/>
        <d:rFont val="Calibri"/>
      </d:rPr>
      <d:t xml:space="preserve"> Rubus</d:t>
    </d:r>
    <d:r xmlns:d="http://schemas.openxmlformats.org/spreadsheetml/2006/main">
      <d:rPr>
        <d:sz val="11"/>
        <d:color rgb="FF000000"/>
        <d:rFont val="Calibri"/>
      </d:rPr>
      <d:t xml:space="preserve"> and </d:t>
    </d:r>
    <d:r xmlns:d="http://schemas.openxmlformats.org/spreadsheetml/2006/main">
      <d:rPr>
        <d:i/>
        <d:sz val="11"/>
        <d:color rgb="FF000000"/>
        <d:rFont val="Calibri"/>
      </d:rPr>
      <d:t xml:space="preserve">Ribes</d:t>
    </d:r>
    <d:r xmlns:d="http://schemas.openxmlformats.org/spreadsheetml/2006/main">
      <d:rPr>
        <d:sz val="11"/>
        <d:color rgb="FF000000"/>
        <d:rFont val="Calibri"/>
      </d:rPr>
      <d:t xml:space="preserve"> spp. intended for propagation, other than seeds</d:t>
    </d:r>
  </si>
  <si>
    <t>Current trading partners: Germany, Netherlands and Continental United States</t>
  </si>
  <si>
    <t>G/SPS/N/COL/295/Add.1</t>
  </si>
  <si>
    <t>G/SPS/N/ARE/166</t>
  </si>
  <si>
    <t>Plants and plants products</t>
  </si>
  <si>
    <t>India, Yemen</t>
  </si>
  <si>
    <t>G/SPS/N/JOR/40</t>
  </si>
  <si>
    <t>Garlic (HS code:0703.20)</t>
  </si>
  <si>
    <t>G/SPS/N/SAU/340/Add.1</t>
  </si>
  <si>
    <t>G/SPS/N/SAU/380</t>
  </si>
  <si>
    <t>Live white clawed crayfish</t>
  </si>
  <si>
    <t xml:space="preserve">Animal diseases; Animal health; Pest or Disease free Regions / Regionalization; Zoonoses; </t>
  </si>
  <si>
    <t>G/SPS/N/RUS/155</t>
  </si>
  <si>
    <t>Live poultry, hatching eggs, prepared poultry meat products and all kind of poultry-farming products, containing products of poultry processing</t>
  </si>
  <si>
    <t>Sweden</t>
  </si>
  <si>
    <t>G/SPS/N/SAU/350/Add.1/Corr.1</t>
  </si>
  <si>
    <t>G/SPS/N/ARG/221</t>
  </si>
  <si>
    <t>Mung beans (Vigna radiata) and beans of the species Phaseolus mungo (Vigna mungo) for consumption</t>
  </si>
  <si>
    <t>G/SPS/N/BRA/1451</t>
  </si>
  <si>
    <t>Products of animal origin</t>
  </si>
  <si>
    <t>G/SPS/N/BRA/1452</t>
  </si>
  <si>
    <t>G/SPS/N/UGA/42</t>
  </si>
  <si>
    <t>G/SPS/N/UGA/43</t>
  </si>
  <si>
    <t>G/SPS/N/UGA/44</t>
  </si>
  <si>
    <t>Green grams</t>
  </si>
  <si>
    <t>G/SPS/N/UGA/45</t>
  </si>
  <si>
    <d:r xmlns:d="http://schemas.openxmlformats.org/spreadsheetml/2006/main">
      <d:rPr>
        <d:sz val="11"/>
        <d:rFont val="Calibri"/>
      </d:rPr>
      <d:t xml:space="preserve">Sorghum grains, </d:t>
    </d:r>
    <d:r xmlns:d="http://schemas.openxmlformats.org/spreadsheetml/2006/main">
      <d:rPr>
        <d:i/>
        <d:sz val="11"/>
        <d:color rgb="FF000000"/>
        <d:rFont val="Calibri"/>
      </d:rPr>
      <d:t xml:space="preserve">Sorghum bicolor</d:t>
    </d:r>
    <d:r xmlns:d="http://schemas.openxmlformats.org/spreadsheetml/2006/main">
      <d:rPr>
        <d:sz val="11"/>
        <d:color rgb="FF000000"/>
        <d:rFont val="Calibri"/>
      </d:rPr>
      <d:t xml:space="preserve"> (L.) Moench</d:t>
    </d:r>
  </si>
  <si>
    <t>G/SPS/N/UGA/46</t>
  </si>
  <si>
    <t>Finger millet grains</t>
  </si>
  <si>
    <t>G/SPS/N/UGA/47</t>
  </si>
  <si>
    <t>Composite flour</t>
  </si>
  <si>
    <t>G/SPS/N/UGA/48</t>
  </si>
  <si>
    <t>Edible full fat soya flour</t>
  </si>
  <si>
    <t>G/SPS/N/EU/231/Add.1</t>
  </si>
  <si>
    <t>G/SPS/N/EU/247/Add.2</t>
  </si>
  <si>
    <t>G/SPS/N/EU/248/Add.2</t>
  </si>
  <si>
    <t>G/SPS/N/COL/292/Add.1</t>
  </si>
  <si>
    <t>G/SPS/N/COL/293/Add.1</t>
  </si>
  <si>
    <t>G/SPS/N/IND/225</t>
  </si>
  <si>
    <t>Frozen beans, frozen cauliflower, frozen peas and frozen spinach</t>
  </si>
  <si>
    <t>G/SPS/N/TPKM/475</t>
  </si>
  <si>
    <t>G/SPS/N/USA/3033</t>
  </si>
  <si>
    <t>Rapeseed subgroup 20A</t>
  </si>
  <si>
    <t>G/SPS/N/USA/3035</t>
  </si>
  <si>
    <t>HS Code(s): 03, 9022; ICS Code(s): 67</t>
  </si>
  <si>
    <t>G/SPS/N/CRI/202</t>
  </si>
  <si>
    <t xml:space="preserve">Animal health; Newcastle Disease; Pest or Disease free Regions / Regionalization; Zoonoses; </t>
  </si>
  <si>
    <t>United States of America (Los Angeles County, California)</t>
  </si>
  <si>
    <t>G/SPS/N/CRI/203</t>
  </si>
  <si>
    <t>United States of America (Stanislaus County, California)</t>
  </si>
  <si>
    <t>G/SPS/N/MAR/57</t>
  </si>
  <si>
    <t xml:space="preserve">Animal health; Bluetongue; </t>
  </si>
  <si>
    <t>G/SPS/N/VNM/95/Add.2</t>
  </si>
  <si>
    <t>Livestock and poultry products (meat and meat products of different types that comprise fresh, chilled and frozen meat as well as tissue or offal, eggs, honey, milk and dairy products); non-food animal products (such as wool, hide, leather); animal feeds; livestock breeds and genetic material (semen, embryos, larva)</t>
  </si>
  <si>
    <t>G/SPS/N/SAU/350/Add.1</t>
  </si>
  <si>
    <t>G/SPS/N/TPKM/474</t>
  </si>
  <si>
    <t>Egg products, dairy products, gelatin and its derivatives for food purpose</t>
  </si>
  <si>
    <t>G/SPS/N/BDI/8</t>
  </si>
  <si>
    <t>Burundi</t>
  </si>
  <si>
    <t>G/SPS/N/BRA/1450</t>
  </si>
  <si>
    <d:r xmlns:d="http://schemas.openxmlformats.org/spreadsheetml/2006/main">
      <d:rPr>
        <d:sz val="11"/>
        <d:rFont val="Calibri"/>
      </d:rPr>
      <d:t xml:space="preserve">Shallot bulbs (</d:t>
    </d:r>
    <d:r xmlns:d="http://schemas.openxmlformats.org/spreadsheetml/2006/main">
      <d:rPr>
        <d:i/>
        <d:sz val="11"/>
        <d:color rgb="FF000000"/>
        <d:rFont val="Calibri"/>
      </d:rPr>
      <d:t xml:space="preserve">Allium cepa</d:t>
    </d:r>
    <d:r xmlns:d="http://schemas.openxmlformats.org/spreadsheetml/2006/main">
      <d:rPr>
        <d:sz val="11"/>
        <d:color rgb="FF000000"/>
        <d:rFont val="Calibri"/>
      </d:rPr>
      <d:t xml:space="preserve"> var. Aggregatum)</d:t>
    </d:r>
  </si>
  <si>
    <t>G/SPS/N/PHL/427</t>
  </si>
  <si>
    <t xml:space="preserve">Animal diseases; Animal health; Human health; Newcastle Disease; Pest or Disease free Regions / Regionalization; Zoonoses; </t>
  </si>
  <si>
    <t>G/SPS/N/ARE/164/Corr.1</t>
  </si>
  <si>
    <t>G/SPS/N/ARE/165/Corr.1</t>
  </si>
  <si>
    <t>G/SPS/N/CHL/580</t>
  </si>
  <si>
    <t>Chilled and frozen fresh meat of bovine animals</t>
  </si>
  <si>
    <t xml:space="preserve">Animal diseases; Animal health; Foot and mouth disease; Human health; </t>
  </si>
  <si>
    <t>G/SPS/N/SAU/377</t>
  </si>
  <si>
    <d:r xmlns:d="http://schemas.openxmlformats.org/spreadsheetml/2006/main">
      <d:rPr>
        <d:sz val="11"/>
        <d:rFont val="Calibri"/>
      </d:rPr>
      <d:t xml:space="preserve">Live Pacific white shrimp (</d:t>
    </d:r>
    <d:r xmlns:d="http://schemas.openxmlformats.org/spreadsheetml/2006/main">
      <d:rPr>
        <d:i/>
        <d:sz val="11"/>
        <d:color rgb="FF000000"/>
        <d:rFont val="Calibri"/>
      </d:rPr>
      <d:t xml:space="preserve">Penaeus vannamei</d:t>
    </d:r>
    <d:r xmlns:d="http://schemas.openxmlformats.org/spreadsheetml/2006/main">
      <d:rPr>
        <d:sz val="11"/>
        <d:color rgb="FF000000"/>
        <d:rFont val="Calibri"/>
      </d:rPr>
      <d:t xml:space="preserve">)</d:t>
    </d:r>
  </si>
  <si>
    <t>G/SPS/N/SAU/378</t>
  </si>
  <si>
    <d:r xmlns:d="http://schemas.openxmlformats.org/spreadsheetml/2006/main">
      <d:rPr>
        <d:sz val="11"/>
        <d:rFont val="Calibri"/>
      </d:rPr>
      <d:t xml:space="preserve">Live tilapia fish species</d:t>
    </d:r>
    <d:r xmlns:d="http://schemas.openxmlformats.org/spreadsheetml/2006/main">
      <d:rPr>
        <d:sz val="11"/>
        <d:color rgb="FF000000"/>
        <d:rFont val="Calibri"/>
      </d:rPr>
      <d:t xml:space="preserve"/>
    </d:r>
  </si>
  <si>
    <t>G/SPS/N/AUS/460</t>
  </si>
  <si>
    <t>G/SPS/N/JPN/601</t>
  </si>
  <si>
    <d:r xmlns:d="http://schemas.openxmlformats.org/spreadsheetml/2006/main">
      <d:rPr>
        <d:sz val="11"/>
        <d:rFont val="Calibri"/>
      </d:rPr>
      <d:t xml:space="preserve">- Meat and edible meat offal (HS Codes: 02.01, 02.02, 02.03, 02.04, 02.05, 02.06, 02.07, 02.08 and 02.09) 
- Dairy produce and birds' eggs (HS Codes: 04.01, 04.07 and 04.08)
- Animal originated products (HS Code: 05.04)
- Edible vegetables and certain roots and tubers (HS Codes: 07.02, 07.03, 07.04, 07.05, 07.07, 07.09 and 07.10)
- Edible fruit and nuts and peel of citrus fruit (HS Codes: 08.03, 08.05, 08.08, 08.09, 08.10 and 08.11)
- Mate (HS Code: 09.03)
- Cereals (HS Codes: 10.01, 10.02, 10.03, 10.04, 10.05, 10.06, 10.07 and 10.08)
- Animal fats and oils (HS Codes: 15.01, 15.02 and 15.06)</d:t>
    </d:r>
    <d:r xmlns:d="http://schemas.openxmlformats.org/spreadsheetml/2006/main">
      <d:rPr>
        <d:sz val="11"/>
        <d:color rgb="FF000000"/>
        <d:rFont val="Calibri"/>
      </d:rPr>
      <d:t xml:space="preserve"/>
    </d:r>
  </si>
  <si>
    <t>G/SPS/N/JPN/602</t>
  </si>
  <si>
    <d:r xmlns:d="http://schemas.openxmlformats.org/spreadsheetml/2006/main">
      <d:rPr>
        <d:sz val="11"/>
        <d:rFont val="Calibri"/>
      </d:rPr>
      <d:t xml:space="preserve">- Fish (HS Codes: 03.02, 03.03 and 03.04)
- Edible vegetables and certain roots and tubers (HS Codes: 07.01, 07.02, 07.03, 07.04, 07.05, 07.06, 07.07, 07.08, 07.09, 07.10, 07.13 and 07.14)
- Edible fruit and nuts, peel of citrus fruit or melons (HS Codes: 08.01, 08.02, 08.03, 08.04, 08.05, 08.06, 08.07, 08.08, 08.09, 08.10, 08.11 and 08.14)
- Coffee, tea, mate and spices (HS Codes: 09.01, 09.02, 09.03, 09.04, 09.05, 09.06, 09.07, 09.08, 09.09 and 09.10) 
- Cereals (HS Codes: 10.01, 10.02, 10.03, 10.04, 10.05, 10.06, 10.07 and 10.08) 
- Oil seeds and oleaginous fruits, miscellaneous grains, seeds and fruit (HS Codes: 12.01, 12.02, 12.04, 12.05, 12.06, 12.07, 12.10 and 12.12)
- Cocoa and cocoa preparations (HS Code: 18.01)</d:t>
    </d:r>
    <d:r xmlns:d="http://schemas.openxmlformats.org/spreadsheetml/2006/main">
      <d:rPr>
        <d:sz val="11"/>
        <d:color rgb="FF000000"/>
        <d:rFont val="Calibri"/>
      </d:rPr>
      <d:t xml:space="preserve"/>
    </d:r>
  </si>
  <si>
    <t>G/SPS/N/JPN/603</t>
  </si>
  <si>
    <d:r xmlns:d="http://schemas.openxmlformats.org/spreadsheetml/2006/main">
      <d:rPr>
        <d:sz val="11"/>
        <d:rFont val="Calibri"/>
      </d:rPr>
      <d:t xml:space="preserve">- Meat and edible meat offal (HS Codes: 02.01, 02.02, 02.03, 02.04, 02.05, 02.06, 02.07, 02.08 and 02.09) 
- Dairy produce (HS Code: 04.01) 
- Animal originated products (HS Code: 05.04) 
- Animal fats and oils (HS Codes: 15.01, 15.02 and 15.06)</d:t>
    </d:r>
    <d:r xmlns:d="http://schemas.openxmlformats.org/spreadsheetml/2006/main">
      <d:rPr>
        <d:sz val="11"/>
        <d:color rgb="FF000000"/>
        <d:rFont val="Calibri"/>
      </d:rPr>
      <d:t xml:space="preserve"/>
    </d:r>
  </si>
  <si>
    <t xml:space="preserve">Animal health; Feed additives; Food safety; Human health; Maximum residue limits (MRLs); Veterinary drugs; </t>
  </si>
  <si>
    <t>G/SPS/N/TPKM/472</t>
  </si>
  <si>
    <t>Fishery products (HS Codes: 0301, 0302, 0303, 0304, 0305, 0306 and 0308) for food purposes</t>
  </si>
  <si>
    <t>G/SPS/N/TPKM/473</t>
  </si>
  <si>
    <t>Those foods or food-relevant purposes (e.g., including foods, food utensils, food containers or packaging, food cleansers, or the products containing preceding articles) classified under 17 specific CCC codes.</t>
  </si>
  <si>
    <t>G/SPS/N/HND/57/Add.1</t>
  </si>
  <si>
    <t>G/SPS/N/KOR/212/Add.11</t>
  </si>
  <si>
    <t xml:space="preserve">Fruit fly; Fungi; Nematode; Pests; Plant health; </t>
  </si>
  <si>
    <t>G/SPS/N/KOR/248/Add.15</t>
  </si>
  <si>
    <t xml:space="preserve">North America:  United States, Canada, Mexico
Central America:  All countries
South America:  All countries
Africa:  All countries
Asia:  Brunei, India, Indonesia, Israel, Lebanon, Malaysia, Oman, Pakistan, Philippines, Singapore, Sri Lanka, Thailand, Yemen
Europe:  Belgium, France, Germany, Italy, Netherlands, Poland, Portugal, Slovenia
Oceania and the Pacific:  Australia, Fiji, Guam, Hawaiian Islands, Micronesia, Palau, Papua New Guinea, Polynesia, Solomon Islands
</t>
  </si>
  <si>
    <t>G/SPS/N/SAU/376</t>
  </si>
  <si>
    <t>Live carp cyprinus carpio fish species</t>
  </si>
  <si>
    <t>G/SPS/N/PHL/426</t>
  </si>
  <si>
    <t>G/SPS/N/ARE/163</t>
  </si>
  <si>
    <t>G/SPS/N/CHL/439/Add.5</t>
  </si>
  <si>
    <t>G/SPS/N/PER/789</t>
  </si>
  <si>
    <t>Pepper (Capsicum annuum) pollen</t>
  </si>
  <si>
    <t>G/SPS/N/PHL/425</t>
  </si>
  <si>
    <t>G/SPS/N/SAU/375</t>
  </si>
  <si>
    <t>Live rainbow trout fish species</t>
  </si>
  <si>
    <t>The former Yugoslav Republic of Macedonia</t>
  </si>
  <si>
    <t>G/SPS/N/BRA/1445</t>
  </si>
  <si>
    <t>HS Code(s): 06; ICS Code(s): 13, 65</t>
  </si>
  <si>
    <t>G/SPS/N/BRA/1446</t>
  </si>
  <si>
    <t>G/SPS/N/BRA/1449</t>
  </si>
  <si>
    <t>HS Code(s): 06, 0603, 060230, 0907, 0703, 08, 080420, 080940, 0808, 07, 07052, 070970, 120750; ICS Code(s): 13, 65</t>
  </si>
  <si>
    <t>G/SPS/N/COL/298</t>
  </si>
  <si>
    <t>Bovine and bubaline animals (HS code 01.02), swine (HS code 01.03), goats, sheep (HS code 01.04) and other species susceptible to the disease</t>
  </si>
  <si>
    <t xml:space="preserve">Animal diseases; Animal health; Foot and mouth disease; Zoonoses; </t>
  </si>
  <si>
    <t>G/SPS/N/EGY/39/Add.1</t>
  </si>
  <si>
    <t>G/SPS/N/EU/276</t>
  </si>
  <si>
    <t>G/SPS/N/EU/277</t>
  </si>
  <si>
    <t>G/SPS/N/EU/278</t>
  </si>
  <si>
    <t>G/SPS/N/COL/294</t>
  </si>
  <si>
    <t>Commercial birds, fighting birds and/or backyard poultry</t>
  </si>
  <si>
    <t xml:space="preserve">Animal diseases; Animal health; Newcastle Disease; Zoonoses; </t>
  </si>
  <si>
    <t>G/SPS/N/COL/295</t>
  </si>
  <si>
    <t>Lily (Lilium) bulbs for commercial use and planting</t>
  </si>
  <si>
    <t>G/SPS/N/COL/296</t>
  </si>
  <si>
    <t>Potato (Solanum tuberosum L.) microtubers (HS code: 07.01)</t>
  </si>
  <si>
    <t>G/SPS/N/COL/297</t>
  </si>
  <si>
    <t>Bulb onion (Allium cepa L.) seeds (HS code: 1209.91.10.00)</t>
  </si>
  <si>
    <t>G/SPS/N/BRA/1442</t>
  </si>
  <si>
    <t>HS Code(s): 0703, 07052, 070970, 08, 0810, 080420, 080940, 080930, 080820, 080610, 080450; ICS Code(s): 13, 65</t>
  </si>
  <si>
    <t>G/SPS/N/BRA/1443</t>
  </si>
  <si>
    <t>G/SPS/N/BRA/1444</t>
  </si>
  <si>
    <t>G/SPS/N/EGY/87</t>
  </si>
  <si>
    <t>G/SPS/N/CHL/578</t>
  </si>
  <si>
    <t>Animals of the order Rodentia</t>
  </si>
  <si>
    <t>G/SPS/N/BRA/1441</t>
  </si>
  <si>
    <t xml:space="preserve">Food safety; Human health; Pesticides; Plant health; </t>
  </si>
  <si>
    <t>G/SPS/N/UGA/37</t>
  </si>
  <si>
    <t>Edible offal</t>
  </si>
  <si>
    <t>G/SPS/N/UGA/38</t>
  </si>
  <si>
    <t>Bovine (beef)</t>
  </si>
  <si>
    <t>G/SPS/N/AUS/459</t>
  </si>
  <si>
    <t>G/SPS/N/BRA/1440</t>
  </si>
  <si>
    <t>HS Code: 06; ICS Code(s): 13, 65</t>
  </si>
  <si>
    <t>G/SPS/N/ECU/214</t>
  </si>
  <si>
    <t>Blueberry (Vaccinium corymbosum) plants in artificial substrate for planting.</t>
  </si>
  <si>
    <t>G/SPS/N/MEX/358</t>
  </si>
  <si>
    <t>Fresh melons (Cucumis melo) HS code: 080719</t>
  </si>
  <si>
    <t xml:space="preserve">Food safety; Human health; Pests; Territory protection; </t>
  </si>
  <si>
    <t>G/SPS/N/USA/3024</t>
  </si>
  <si>
    <d:r xmlns:d="http://schemas.openxmlformats.org/spreadsheetml/2006/main">
      <d:rPr>
        <d:sz val="11"/>
        <d:rFont val="Calibri"/>
      </d:rPr>
      <d:t xml:space="preserve">Siluriformes fish and fish products</d:t>
    </d:r>
    <d:r xmlns:d="http://schemas.openxmlformats.org/spreadsheetml/2006/main">
      <d:rPr>
        <d:sz val="11"/>
        <d:color rgb="FF000000"/>
        <d:rFont val="Calibri"/>
      </d:rPr>
      <d:t xml:space="preserve"/>
    </d:r>
  </si>
  <si>
    <t>G/SPS/N/USA/3025</t>
  </si>
  <si>
    <t>G/SPS/N/USA/3026</t>
  </si>
  <si>
    <t>G/SPS/N/BRA/1439</t>
  </si>
  <si>
    <t>G/SPS/N/BRA/1438</t>
  </si>
  <si>
    <t>HS Code(s): 06, 09, 10; ICS Code(s): 13</t>
  </si>
  <si>
    <t>G/SPS/N/LAO/3</t>
  </si>
  <si>
    <t>Food</t>
  </si>
  <si>
    <t>G/SPS/N/THA/252</t>
  </si>
  <si>
    <t>Flavoured milk (ICS Code: 67.100.01)</t>
  </si>
  <si>
    <t>G/SPS/N/THA/253</t>
  </si>
  <si>
    <t>G/SPS/N/BRA/1437</t>
  </si>
  <si>
    <d:r xmlns:d="http://schemas.openxmlformats.org/spreadsheetml/2006/main">
      <d:rPr>
        <d:sz val="11"/>
        <d:rFont val="Calibri"/>
      </d:rPr>
      <d:t xml:space="preserve">Safflower seeds (</d:t>
    </d:r>
    <d:r xmlns:d="http://schemas.openxmlformats.org/spreadsheetml/2006/main">
      <d:rPr>
        <d:i/>
        <d:sz val="11"/>
        <d:color rgb="FF000000"/>
        <d:rFont val="Calibri"/>
      </d:rPr>
      <d:t xml:space="preserve">Carthamus tinctorius</d:t>
    </d:r>
    <d:r xmlns:d="http://schemas.openxmlformats.org/spreadsheetml/2006/main">
      <d:rPr>
        <d:sz val="11"/>
        <d:color rgb="FF000000"/>
        <d:rFont val="Calibri"/>
      </d:rPr>
      <d:t xml:space="preserve">)</d:t>
    </d:r>
  </si>
  <si>
    <t>G/SPS/N/MOZ/6</t>
  </si>
  <si>
    <t>Mozambique</t>
  </si>
  <si>
    <d:r xmlns:d="http://schemas.openxmlformats.org/spreadsheetml/2006/main">
      <d:rPr>
        <d:sz val="11"/>
        <d:rFont val="Calibri"/>
      </d:rPr>
      <d:t xml:space="preserve">Fishery products, derivatives and sub-products, aquatic food products intended for human consumption and feed for aquatic organisms of aquaculture</d:t>
    </d:r>
    <d:r xmlns:d="http://schemas.openxmlformats.org/spreadsheetml/2006/main">
      <d:rPr>
        <d:sz val="11"/>
        <d:color rgb="FF000000"/>
        <d:rFont val="Calibri"/>
      </d:rPr>
      <d:t xml:space="preserve"/>
    </d:r>
  </si>
  <si>
    <t xml:space="preserve">Animal feed; Food safety; Human health; </t>
  </si>
  <si>
    <t>G/SPS/N/BRA/1433</t>
  </si>
  <si>
    <t>Chia (Class 3 Class 9) produced in Paraguay.</t>
  </si>
  <si>
    <t>G/SPS/N/BRA/1434</t>
  </si>
  <si>
    <t>HS Code(s): 14; ICS Code(s): 13</t>
  </si>
  <si>
    <t>G/SPS/N/BRA/1435</t>
  </si>
  <si>
    <t>HS Code(s): 06; ICS Code(s): 13</t>
  </si>
  <si>
    <t>G/SPS/N/BRA/1436</t>
  </si>
  <si>
    <t>Brachiary seeds</t>
  </si>
  <si>
    <t>G/SPS/N/VNM/103</t>
  </si>
  <si>
    <t>Fresh milk product</t>
  </si>
  <si>
    <t>G/SPS/N/EU/272</t>
  </si>
  <si>
    <t>G/SPS/N/ARG/220</t>
  </si>
  <si>
    <t>Fresh limes (Citrus latifolia and Citrus aurantifolia)</t>
  </si>
  <si>
    <t>G/SPS/N/BRA/1412/Add.1</t>
  </si>
  <si>
    <d:r xmlns:d="http://schemas.openxmlformats.org/spreadsheetml/2006/main">
      <d:rPr>
        <d:sz val="11"/>
        <d:rFont val="Calibri"/>
      </d:rPr>
      <d:t xml:space="preserve">Ryegrass seeds (</d:t>
    </d:r>
    <d:r xmlns:d="http://schemas.openxmlformats.org/spreadsheetml/2006/main">
      <d:rPr>
        <d:i/>
        <d:sz val="11"/>
        <d:color rgb="FF000000"/>
        <d:rFont val="Calibri"/>
      </d:rPr>
      <d:t xml:space="preserve">Lolium perene </d:t>
    </d:r>
    <d:r xmlns:d="http://schemas.openxmlformats.org/spreadsheetml/2006/main">
      <d:rPr>
        <d:sz val="11"/>
        <d:color rgb="FF000000"/>
        <d:rFont val="Calibri"/>
      </d:rPr>
      <d:t xml:space="preserve">L</d:t>
    </d:r>
    <d:r xmlns:d="http://schemas.openxmlformats.org/spreadsheetml/2006/main">
      <d:rPr>
        <d:i/>
        <d:sz val="11"/>
        <d:color rgb="FF000000"/>
        <d:rFont val="Calibri"/>
      </d:rPr>
      <d:t xml:space="preserve">.)</d:t>
    </d:r>
    <d:r xmlns:d="http://schemas.openxmlformats.org/spreadsheetml/2006/main">
      <d:rPr>
        <d:sz val="11"/>
        <d:color rgb="FF000000"/>
        <d:rFont val="Calibri"/>
      </d:rPr>
      <d:t xml:space="preserve"/>
    </d:r>
  </si>
  <si>
    <t>G/SPS/N/BRA/1413/Add.1</t>
  </si>
  <si>
    <d:r xmlns:d="http://schemas.openxmlformats.org/spreadsheetml/2006/main">
      <d:rPr>
        <d:sz val="11"/>
        <d:rFont val="Calibri"/>
      </d:rPr>
      <d:t xml:space="preserve">Radish </d:t>
    </d:r>
    <d:r xmlns:d="http://schemas.openxmlformats.org/spreadsheetml/2006/main">
      <d:rPr>
        <d:i/>
        <d:sz val="11"/>
        <d:color rgb="FF000000"/>
        <d:rFont val="Calibri"/>
      </d:rPr>
      <d:t xml:space="preserve">(Raphanus sativus)</d:t>
    </d:r>
    <d:r xmlns:d="http://schemas.openxmlformats.org/spreadsheetml/2006/main">
      <d:rPr>
        <d:sz val="11"/>
        <d:color rgb="FF000000"/>
        <d:rFont val="Calibri"/>
      </d:rPr>
      <d:t xml:space="preserve"/>
    </d:r>
  </si>
  <si>
    <t>G/SPS/N/KOR/248/Add.14</t>
  </si>
  <si>
    <t xml:space="preserve">North America:  United States, Canada, Mexico
Central America:  All countries
South America:  All countries
Africa:  All countries
Asia:  Brunei, India, Indonesia, Israel, Lebanon, Malaysia, Oman, Pakistan, Philippines, Singapore, Sri Lanka, Thailand, Yemen
Europe:  Belgium, France, Germany, Italy, Netherlands, Poland, Portugal, Slovenia
Oceania and the Pacific:  Australia, Fiji, Guam, Hawaiian Islands, Micronesia, Palau, Papua New Guinea, Polynesia, Solomon Islands</t>
  </si>
  <si>
    <t>G/SPS/N/EU/270</t>
  </si>
  <si>
    <t>G/SPS/N/SAU/374</t>
  </si>
  <si>
    <t>Food products (ICS Code: 67.040)</t>
  </si>
  <si>
    <t>G/SPS/N/AUS/457</t>
  </si>
  <si>
    <t>G/SPS/N/BRA/1428</t>
  </si>
  <si>
    <t>G/SPS/N/BRA/1429</t>
  </si>
  <si>
    <t>G/SPS/N/BRA/1431</t>
  </si>
  <si>
    <t>G/SPS/N/BRA/1432</t>
  </si>
  <si>
    <t>G/SPS/N/CAN/1104/Add.2</t>
  </si>
  <si>
    <t>Partially hydrogenated oils (ICS Codes: 67.200)</t>
  </si>
  <si>
    <t>G/SPS/N/ECU/213</t>
  </si>
  <si>
    <t>Predatory mites (Macrocheles robustulus) for biological control.</t>
  </si>
  <si>
    <t>G/SPS/N/SAU/373</t>
  </si>
  <si>
    <t>Cattle</t>
  </si>
  <si>
    <t>Georgia</t>
  </si>
  <si>
    <t>G/SPS/N/ECU/212</t>
  </si>
  <si>
    <t>Teak (Tectona grandis) roots for planting; teak (Tectona grandis) plants in substrate for planting; bare-rooted teak (Tectona grandis) plants for planting; in vitro teak (Tectona grandis) plants for planting.</t>
  </si>
  <si>
    <t>G/SPS/N/USA/2703/Add.1</t>
  </si>
  <si>
    <t>G/SPS/N/ARE/100/Add.1</t>
  </si>
  <si>
    <t>veneto, Italy</t>
  </si>
  <si>
    <t>G/SPS/N/CHL/577</t>
  </si>
  <si>
    <t>Dogs (Canis lupus familiaris), cats (Felis silvestris catus) and ferrets (Mustela putorius furo).</t>
  </si>
  <si>
    <t>G/SPS/N/USA/2502/Add.9</t>
  </si>
  <si>
    <t>Human food under the jurisdiction of the US Food and Drug Administration. HS Code(s): 03, 04, 05, 07, 08, 09, 10, 11, 12, 15, 16, 17, 18, 19, 20, 21, 22; ICS Code(s): 65, 67.</t>
  </si>
  <si>
    <t>G/SPS/N/CHL/572/Add.1</t>
  </si>
  <si>
    <t>G/SPS/N/SAU/372</t>
  </si>
  <si>
    <t>G/SPS/N/TPKM/469</t>
  </si>
  <si>
    <t>fresh apples</t>
  </si>
  <si>
    <t xml:space="preserve">Food safety; Human health; Pest or Disease free Regions / Regionalization; Plant health; </t>
  </si>
  <si>
    <t>G/SPS/N/URY/36</t>
  </si>
  <si>
    <t>All resident and non-resident canine animals over 90 days old that are entering or leaving the country must be individually identified by a microchip associated with a health certificate.</t>
  </si>
  <si>
    <t>G/SPS/N/ARE/146/Add.1</t>
  </si>
  <si>
    <t>Dobrich, Bulgaria</t>
  </si>
  <si>
    <t>G/SPS/N/BRA/1426</t>
  </si>
  <si>
    <t>HS Code: 06; ICS Code: 13</t>
  </si>
  <si>
    <t>G/SPS/N/TPKM/459/Add.1</t>
  </si>
  <si>
    <t>Egg products and products of animal oil</t>
  </si>
  <si>
    <t>G/SPS/N/USA/3020</t>
  </si>
  <si>
    <d:r xmlns:d="http://schemas.openxmlformats.org/spreadsheetml/2006/main">
      <d:rPr>
        <d:sz val="11"/>
        <d:rFont val="Calibri"/>
      </d:rPr>
      <d:t xml:space="preserve">Cattle, beef, and beef products</d:t>
    </d:r>
    <d:r xmlns:d="http://schemas.openxmlformats.org/spreadsheetml/2006/main">
      <d:rPr>
        <d:sz val="11"/>
        <d:color rgb="FF000000"/>
        <d:rFont val="Calibri"/>
      </d:rPr>
      <d:t xml:space="preserve"/>
    </d:r>
  </si>
  <si>
    <t xml:space="preserve">Animal diseases; Animal health; Bovine Spongiform Encephalopathy (BSE); Pest or Disease free Regions / Regionalization; Transmissible Spongiform Encephalopathy (TSE); Zoonoses; </t>
  </si>
  <si>
    <t>Croatia, Poland, United Kingdom</t>
  </si>
  <si>
    <t>G/SPS/N/PHL/423</t>
  </si>
  <si>
    <t>Sabah, Malaysia</t>
  </si>
  <si>
    <t>G/SPS/N/PHL/424</t>
  </si>
  <si>
    <t>G/SPS/N/TUR/103</t>
  </si>
  <si>
    <t>Foodstuffs of animal origin</t>
  </si>
  <si>
    <t>G/SPS/N/ARE/112/Add.1</t>
  </si>
  <si>
    <t>Live animals and their products (not fit for human consumption), including day-old chicks, hatching eggs, semen and embryos</t>
  </si>
  <si>
    <t>G/SPS/N/ECU/211</t>
  </si>
  <si>
    <t>Agathis (Agathis spp.) plants in artificial substrate for planting, originating in the United States of America.</t>
  </si>
  <si>
    <t>G/SPS/N/JPN/596</t>
  </si>
  <si>
    <d:r xmlns:d="http://schemas.openxmlformats.org/spreadsheetml/2006/main">
      <d:rPr>
        <d:sz val="11"/>
        <d:rFont val="Calibri"/>
      </d:rPr>
      <d:t xml:space="preserve">- Edible vegetables and certain roots and tubers (HS Codes: 07.02, 07.03, 07.04, 07.05, 07.07, 07.08, 07.09 and 07.10); 
- Edible fruits and nuts, peel of citrus/melons (HS Codes: 08.03, 08.04, 08.05, 08.06, 08.07, 08.08, 08.09, 08.10, 08.11 and 08.14); 
- Coffee, tea, mate and spices (HS Codes: 09.02, 09.03, 09.04, 09.05, 09.06, 09.07, 09.08, 09.09 and 09.10); 
- Cereals (HS Code: 10.05); 
- Oleaginous fruits, miscellaneous grains, seeds and fruits (HS Codes: 12.01 and 12.07).</d:t>
    </d:r>
    <d:r xmlns:d="http://schemas.openxmlformats.org/spreadsheetml/2006/main">
      <d:rPr>
        <d:sz val="11"/>
        <d:color rgb="FF000000"/>
        <d:rFont val="Calibri"/>
      </d:rPr>
      <d:t xml:space="preserve"/>
    </d:r>
  </si>
  <si>
    <t>G/SPS/N/JPN/597</t>
  </si>
  <si>
    <d:r xmlns:d="http://schemas.openxmlformats.org/spreadsheetml/2006/main">
      <d:rPr>
        <d:sz val="11"/>
        <d:rFont val="Calibri"/>
      </d:rPr>
      <d:t xml:space="preserve">- Edible vegetables and certain roots and tubers (HS Codes: 07.02, 07.07, 07.09 and 07.10); 
- Edible fruits and nuts, peel of citrus/melons (HS Codes: 08.05, 08.07, 08.08, 08.09, 08.10, 08.11 and 08.14); 
- Coffee, tea, mate and spices (HS Codes: 09.03, 09.04, 09.05, 09.06, 09.07, 09.08, 09.09 and 09.10).</d:t>
    </d:r>
    <d:r xmlns:d="http://schemas.openxmlformats.org/spreadsheetml/2006/main">
      <d:rPr>
        <d:sz val="11"/>
        <d:color rgb="FF000000"/>
        <d:rFont val="Calibri"/>
      </d:rPr>
      <d:t xml:space="preserve"/>
    </d:r>
  </si>
  <si>
    <t>G/SPS/N/JPN/598</t>
  </si>
  <si>
    <d:r xmlns:d="http://schemas.openxmlformats.org/spreadsheetml/2006/main">
      <d:rPr>
        <d:sz val="11"/>
        <d:rFont val="Calibri"/>
      </d:rPr>
      <d:t xml:space="preserve">- Meat and edible meat offal (HS Codes: 02.01, 02.02, 02.03, 02.04, 02.05, 02.06, 02.07, 02.08 and 02.09); 
- Fish and crustaceans, molluscs and other aquatic invertebrates (HS Codes: 03.02, 03.03 and 03.04); 
- Dairy produce and birds' eggs (HS Codes: 04.01, 04.07 and 04.08); 
- Products of animal origin (HS Code: 05.04); 
- Edible vegetables and certain roots and tubers (HS Codes: 07.01, 07.02, 07.03, 07.04, 07.05, 07.06, 07.07, 07.08, 07.09, 07.10, 07.13 and 07.14); 
- Edible fruits and nuts, peel of citrus/melons (HS Codes: 08.01, 08.02, 08.03, 08.04, 08.05, 08.06, 08.07, 08.08, 08.09, 08.10, 08.11 and 08.14); 
- Coffee, tea, mate and spices (HS Codes: 09.01, 09.02, 09.03, 09.04, 09.05, 09.06, 09.07, 09.08, 09.09 and 09.10); 
- Cereals (HS Codes: 10.01, 10.02, 10.03, 10.04, 10.05, 10.06, 10.07 and 10.08); 
- Oleaginous fruits, miscellaneous grains, seeds and fruits (HS Codes: 12.01, 12.02, 12.04, 12.05, 12.06, 12.07, 12.10 and 12.12); 
- Animal or vegetable fats and oils (HS Codes: 15.01, 15.02 and 15.06);
- Cocoa and cocoa preparations (HS Code: 18.01).</d:t>
    </d:r>
    <d:r xmlns:d="http://schemas.openxmlformats.org/spreadsheetml/2006/main">
      <d:rPr>
        <d:sz val="11"/>
        <d:color rgb="FF000000"/>
        <d:rFont val="Calibri"/>
      </d:rPr>
      <d:t xml:space="preserve"/>
    </d:r>
  </si>
  <si>
    <t xml:space="preserve">Food safety; Human health; Maximum residue limits (MRLs); Pesticides; Plant health; Veterinary drugs; </t>
  </si>
  <si>
    <t>G/SPS/N/JPN/599</t>
  </si>
  <si>
    <d:r xmlns:d="http://schemas.openxmlformats.org/spreadsheetml/2006/main">
      <d:rPr>
        <d:sz val="11"/>
        <d:rFont val="Calibri"/>
      </d:rPr>
      <d:t xml:space="preserve">- Meat and edible meat offal (HS Codes: 02.01, 02.02, 02.03, 02.04, 02.05, 02.06, 02.07, 02.08 and 02.09); 
- Dairy produce and birds' eggs (HS Codes: 04.01, 04.07 and 04.08); 
- Products of animal origin (HS Codes: 05.04); 
- Edible vegetables and certain roots and tubers (HS Codes: 07.07, 07.09, 07.10, 07.13 and 07.14); 
- Edible fruits and nuts, peel of citrus/melons (HS Codes: 08.01, 08.02, 08.04, 08.05, 08.06, 08.07, 08.08, 08.09, 08.10, 08.11 and 08.14); 
- Coffee, tea, mate and spices (HS Codes: 09.02, 09.04, 09.05, 09.06, 09.07, 09.08, 09.09 and 09.10); 
- Oleaginous fruits, miscellaneous grains, seeds and fruits (HS Codes: 12.07 and 12.10); 
- Animal or vegetable fats and oils (HS Codes: 15.01, 15.02 and 15.06).</d:t>
    </d:r>
    <d:r xmlns:d="http://schemas.openxmlformats.org/spreadsheetml/2006/main">
      <d:rPr>
        <d:sz val="11"/>
        <d:color rgb="FF000000"/>
        <d:rFont val="Calibri"/>
      </d:rPr>
      <d:t xml:space="preserve"/>
    </d:r>
  </si>
  <si>
    <t>G/SPS/N/JPN/600</t>
  </si>
  <si>
    <d:r xmlns:d="http://schemas.openxmlformats.org/spreadsheetml/2006/main">
      <d:rPr>
        <d:sz val="11"/>
        <d:rFont val="Calibri"/>
      </d:rPr>
      <d:t xml:space="preserve">- Meat and edible meat offal (HS: 02.01, 02.02, 02.03, 02.04, 02.05, 02.06, 02.07, 02.08 and 02.09); 
- Fish and crustaceans, molluscs and other aquatic invertebrates (HS: 03.02, 03.03, 03.04, 03.06 and 03.07); 
- Dairy produce, birds' eggs and natural honey (HS: 04.01, 04.07, 04.08 and 04.09); 
- Products of animal origin (HS: 05.04); 
- Animal or vegetable fats and oils (HS: 15.01, 15.02 and 15.06).</d:t>
    </d:r>
    <d:r xmlns:d="http://schemas.openxmlformats.org/spreadsheetml/2006/main">
      <d:rPr>
        <d:sz val="11"/>
        <d:color rgb="FF000000"/>
        <d:rFont val="Calibri"/>
      </d:rPr>
      <d:t xml:space="preserve"/>
    </d:r>
  </si>
  <si>
    <t>G/SPS/N/PHL/422</t>
  </si>
  <si>
    <t>Latvia, Poland, Romania, the Russian Federation, Ukraine and China</t>
  </si>
  <si>
    <t>G/SPS/N/CHL/544/Add.1</t>
  </si>
  <si>
    <t>G/SPS/N/COL/253/Add.3</t>
  </si>
  <si>
    <t>G/SPS/N/COL/287</t>
  </si>
  <si>
    <t>Fresh oranges (Citrus sinensis)</t>
  </si>
  <si>
    <t>G/SPS/N/COL/288</t>
  </si>
  <si>
    <t>Fresh mandarins (Citrus clementina, Citrus deliciosa, Citrus nobilis, Citrus ponki, Citrus reshni, Citrus reticulata, Citrus unshiu)</t>
  </si>
  <si>
    <t>G/SPS/N/COL/289</t>
  </si>
  <si>
    <t>Fresh grapefruit (Citrus paradisi)</t>
  </si>
  <si>
    <t>G/SPS/N/COL/290</t>
  </si>
  <si>
    <t>Fresh Persian limes (Citrus x latifolia)</t>
  </si>
  <si>
    <t>G/SPS/N/COL/291</t>
  </si>
  <si>
    <t>Green robusta coffee (Coffea canephora L.) beans</t>
  </si>
  <si>
    <t>G/SPS/N/COL/292</t>
  </si>
  <si>
    <t>Fresh kiwifruit (Actinidia chinensis Planch)</t>
  </si>
  <si>
    <t>G/SPS/N/COL/293</t>
  </si>
  <si>
    <t>Fresh kiwifruit (Actinidia deliciosa (A.Chev.) C.F.Liang &amp; A.R.Ferguson)</t>
  </si>
  <si>
    <t>G/SPS/N/MEX/357</t>
  </si>
  <si>
    <t>Raspberry (Rubus idaeus) roots</t>
  </si>
  <si>
    <t>G/SPS/N/AUS/432/Add.2</t>
  </si>
  <si>
    <t>Sea freight consignments of containerised and break bulk cargo</t>
  </si>
  <si>
    <t>European Union, Italy</t>
  </si>
  <si>
    <t>G/SPS/N/CHL/546/Add.1</t>
  </si>
  <si>
    <t>G/SPS/N/CHL/548/Add.1</t>
  </si>
  <si>
    <t>G/SPS/N/COL/282/Add.2</t>
  </si>
  <si>
    <t>G/SPS/N/ARG/219</t>
  </si>
  <si>
    <t>Host species (Aglaonema spp., Alocasia spp., Anthurium spp., Caladium spp., Colocasia spp., Dieffenbachia spp., Epipremnum spp., Philodendron spp., Rhaphidophora spp., Scindapsus pictus, Spathiphyllum spp., Syngonium spp., Xanthosoma spp.) originating in countries where the pest is present.</t>
  </si>
  <si>
    <t>G/SPS/N/PHL/420</t>
  </si>
  <si>
    <d:r xmlns:d="http://schemas.openxmlformats.org/spreadsheetml/2006/main">
      <d:rPr>
        <d:sz val="11"/>
        <d:rFont val="Calibri"/>
      </d:rPr>
      <d:t xml:space="preserve">Apples, Citrus Fruits, Grapes, Longan, Lychee, Oranges, Pears</d:t>
    </d:r>
    <d:r xmlns:d="http://schemas.openxmlformats.org/spreadsheetml/2006/main">
      <d:rPr>
        <d:sz val="11"/>
        <d:color rgb="FF000000"/>
        <d:rFont val="Calibri"/>
      </d:rPr>
      <d:t xml:space="preserve"/>
    </d:r>
  </si>
  <si>
    <t>G/SPS/N/PHL/421</t>
  </si>
  <si>
    <t>Beef trimmings</t>
  </si>
  <si>
    <t>G/SPS/N/CAN/1172/Add.1</t>
  </si>
  <si>
    <t>Pesticide fenpicoxamid in or on bananas (ICS Code(s): 65.020, 65.100, 67.040, 67.080)</t>
  </si>
  <si>
    <t>G/SPS/N/ECU/206/Add.1</t>
  </si>
  <si>
    <t>G/SPS/N/URY/33</t>
  </si>
  <si>
    <t>Definitive importation of equine animals</t>
  </si>
  <si>
    <t>G/SPS/N/URY/34</t>
  </si>
  <si>
    <t>Temporary importation of equine animals</t>
  </si>
  <si>
    <t>G/SPS/N/URY/35</t>
  </si>
  <si>
    <t>Importation of bovine and bubaline animals for reproduction purposes</t>
  </si>
  <si>
    <t>G/SPS/N/USA/3019</t>
  </si>
  <si>
    <t>Meat and poultry</t>
  </si>
  <si>
    <t>G/SPS/N/USA/401/Add.4</t>
  </si>
  <si>
    <t>G/SPS/N/PHL/419</t>
  </si>
  <si>
    <t>Grootegast, Groningen, Netherlands</t>
  </si>
  <si>
    <t>G/SPS/N/SAU/371</t>
  </si>
  <si>
    <t>G/SPS/N/PER/787</t>
  </si>
  <si>
    <t>Almond plants. Almond plant cuttings and scions.</t>
  </si>
  <si>
    <t>G/SPS/N/SAU/369</t>
  </si>
  <si>
    <t>G/SPS/N/SAU/370</t>
  </si>
  <si>
    <t>Rostovskaya Oblast, Russian Federation</t>
  </si>
  <si>
    <t>G/SPS/N/AUS/444/Add.1</t>
  </si>
  <si>
    <d:r xmlns:d="http://schemas.openxmlformats.org/spreadsheetml/2006/main">
      <d:rPr>
        <d:sz val="11"/>
        <d:rFont val="Calibri"/>
      </d:rPr>
      <d:t xml:space="preserve">Fresh dragon fruit (</d:t>
    </d:r>
    <d:r xmlns:d="http://schemas.openxmlformats.org/spreadsheetml/2006/main">
      <d:rPr>
        <d:i/>
        <d:sz val="11"/>
        <d:color rgb="FF000000"/>
        <d:rFont val="Calibri"/>
      </d:rPr>
      <d:t xml:space="preserve">Hylocereus </d:t>
    </d:r>
    <d:r xmlns:d="http://schemas.openxmlformats.org/spreadsheetml/2006/main">
      <d:rPr>
        <d:sz val="11"/>
        <d:color rgb="FF000000"/>
        <d:rFont val="Calibri"/>
      </d:rPr>
      <d:t xml:space="preserve">spp.)</d:t>
    </d:r>
  </si>
  <si>
    <t>G/SPS/N/TGO/11</t>
  </si>
  <si>
    <t>G/SPS/N/CAN/1193</t>
  </si>
  <si>
    <t>G/SPS/N/CAN/1194</t>
  </si>
  <si>
    <t>G/SPS/N/CAN/1195</t>
  </si>
  <si>
    <t xml:space="preserve">Food safety; Human health; Maximum residue limits (MRLs); Pesticides; Plant health; Seeds; </t>
  </si>
  <si>
    <t>G/SPS/N/UGA/32</t>
  </si>
  <si>
    <t>Black tea</t>
  </si>
  <si>
    <t>G/SPS/N/UGA/33</t>
  </si>
  <si>
    <t>Flavoured black tea</t>
  </si>
  <si>
    <t>G/SPS/N/UGA/34</t>
  </si>
  <si>
    <t>Green tea</t>
  </si>
  <si>
    <t>G/SPS/N/UGA/35</t>
  </si>
  <si>
    <t>Instant tea</t>
  </si>
  <si>
    <t>G/SPS/N/CHL/573/Add.1</t>
  </si>
  <si>
    <t>G/SPS/N/CHL/576</t>
  </si>
  <si>
    <t>Plant material as in vitro tissue cultures</t>
  </si>
  <si>
    <t>G/SPS/N/MOZ/5</t>
  </si>
  <si>
    <t>This notification refers to an outbreak of Foot and Mouth Disease (FMD) which affects Live Bovine, goats, sheep, swine, and their fresh meat</t>
  </si>
  <si>
    <t>G/SPS/N/PER/786</t>
  </si>
  <si>
    <t>In vitro plantain and/or banana (Musa spp.) plants</t>
  </si>
  <si>
    <t>G/SPS/N/USA/3018</t>
  </si>
  <si>
    <t>meat products</t>
  </si>
  <si>
    <t>G/SPS/N/UGA/29</t>
  </si>
  <si>
    <t>Whipping cream</t>
  </si>
  <si>
    <t>G/SPS/N/UGA/30</t>
  </si>
  <si>
    <t>Milk fat</t>
  </si>
  <si>
    <t>G/SPS/N/UGA/31</t>
  </si>
  <si>
    <t>Unsweetened condensed milk</t>
  </si>
  <si>
    <t>G/SPS/N/GTM/68</t>
  </si>
  <si>
    <t>Dairy products, milk powder and cream powder</t>
  </si>
  <si>
    <t>G/SPS/N/HND/57</t>
  </si>
  <si>
    <t>International Classification for Standards (ICS) code: 67.100.10 - Dairy products. Milk powder and cream powder. Specifications</t>
  </si>
  <si>
    <t>G/SPS/N/SLV/128</t>
  </si>
  <si>
    <t>HS code: 67.100.10</t>
  </si>
  <si>
    <t>G/SPS/N/CRI/201</t>
  </si>
  <si>
    <t>G/SPS/N/NIC/105</t>
  </si>
  <si>
    <t>G/SPS/N/PAN/63</t>
  </si>
  <si>
    <t>ICS number: 67.100.10</t>
  </si>
  <si>
    <t>G/SPS/N/ZAF/55/Add.2</t>
  </si>
  <si>
    <t>Aquacultured live and chilled raw bivalves molluscs (oysters, mussels etc.)</t>
  </si>
  <si>
    <t>G/SPS/N/BRA/1423</t>
  </si>
  <si>
    <t>Animal origin products</t>
  </si>
  <si>
    <t>G/SPS/N/UGA/19</t>
  </si>
  <si>
    <t>Curry powder</t>
  </si>
  <si>
    <t>G/SPS/N/UGA/20</t>
  </si>
  <si>
    <t>spices and condiments</t>
  </si>
  <si>
    <t>G/SPS/N/UGA/23</t>
  </si>
  <si>
    <t>Turmeric</t>
  </si>
  <si>
    <t>G/SPS/N/UGA/24</t>
  </si>
  <si>
    <t>Cloves</t>
  </si>
  <si>
    <t>G/SPS/N/UGA/25</t>
  </si>
  <si>
    <t>Tea masala</t>
  </si>
  <si>
    <t>G/SPS/N/UGA/26</t>
  </si>
  <si>
    <t>Pilau masala</t>
  </si>
  <si>
    <t>G/SPS/N/UGA/27</t>
  </si>
  <si>
    <t>Ginger</t>
  </si>
  <si>
    <t>G/SPS/N/AUS/455</t>
  </si>
  <si>
    <d:r xmlns:d="http://schemas.openxmlformats.org/spreadsheetml/2006/main">
      <d:rPr>
        <d:sz val="11"/>
        <d:rFont val="Calibri"/>
      </d:rPr>
      <d:t xml:space="preserve">seed of tomato (</d:t>
    </d:r>
    <d:r xmlns:d="http://schemas.openxmlformats.org/spreadsheetml/2006/main">
      <d:rPr>
        <d:i/>
        <d:sz val="11"/>
        <d:color rgb="FF000000"/>
        <d:rFont val="Calibri"/>
      </d:rPr>
      <d:t xml:space="preserve">Solanum lycopersicum</d:t>
    </d:r>
    <d:r xmlns:d="http://schemas.openxmlformats.org/spreadsheetml/2006/main">
      <d:rPr>
        <d:sz val="11"/>
        <d:color rgb="FF000000"/>
        <d:rFont val="Calibri"/>
      </d:rPr>
      <d:t xml:space="preserve">) and wild tomato species (</d:t>
    </d:r>
    <d:r xmlns:d="http://schemas.openxmlformats.org/spreadsheetml/2006/main">
      <d:rPr>
        <d:i/>
        <d:sz val="11"/>
        <d:color rgb="FF000000"/>
        <d:rFont val="Calibri"/>
      </d:rPr>
      <d:t xml:space="preserve">Solanum chilense, S. chmielewskii, S. parviflorum, S. peruvianum </d:t>
    </d:r>
    <d:r xmlns:d="http://schemas.openxmlformats.org/spreadsheetml/2006/main">
      <d:rPr>
        <d:sz val="11"/>
        <d:color rgb="FF000000"/>
        <d:rFont val="Calibri"/>
      </d:rPr>
      <d:t xml:space="preserve">and</d:t>
    </d:r>
    <d:r xmlns:d="http://schemas.openxmlformats.org/spreadsheetml/2006/main">
      <d:rPr>
        <d:i/>
        <d:sz val="11"/>
        <d:color rgb="FF000000"/>
        <d:rFont val="Calibri"/>
      </d:rPr>
      <d:t xml:space="preserve"> S. pimpinellifolium</d:t>
    </d:r>
    <d:r xmlns:d="http://schemas.openxmlformats.org/spreadsheetml/2006/main">
      <d:rPr>
        <d:sz val="11"/>
        <d:color rgb="FF000000"/>
        <d:rFont val="Calibri"/>
      </d:rPr>
      <d:t xml:space="preserve">)</d:t>
    </d:r>
  </si>
  <si>
    <t>G/SPS/N/PER/770/Add.1</t>
  </si>
  <si>
    <t>G/SPS/N/SAU/103/Add.1</t>
  </si>
  <si>
    <t>Live cattle</t>
  </si>
  <si>
    <t>G/SPS/N/BRA/1422</t>
  </si>
  <si>
    <t>Pig, bovine carcasses and beef trimmings</t>
  </si>
  <si>
    <t>G/SPS/N/NOR/37</t>
  </si>
  <si>
    <d:r xmlns:d="http://schemas.openxmlformats.org/spreadsheetml/2006/main">
      <d:rPr>
        <d:sz val="11"/>
        <d:rFont val="Calibri"/>
      </d:rPr>
      <d:t xml:space="preserve">- HS Code</d:t>
    </d:r>
    <d:r xmlns:d="http://schemas.openxmlformats.org/spreadsheetml/2006/main">
      <d:rPr>
        <d:i/>
        <d:sz val="11"/>
        <d:color rgb="FF000000"/>
        <d:rFont val="Calibri"/>
      </d:rPr>
      <d:t xml:space="preserve">: 06.02 (Live trees and other plants) - </d:t>
    </d:r>
    <d:r xmlns:d="http://schemas.openxmlformats.org/spreadsheetml/2006/main">
      <d:rPr>
        <d:i/>
        <d:sz val="11"/>
        <d:color rgb="FF000000"/>
        <d:rFont val="Calibri"/>
      </d:rPr>
      <d:t xml:space="preserve">Malus</d:t>
    </d:r>
    <d:r xmlns:d="http://schemas.openxmlformats.org/spreadsheetml/2006/main">
      <d:rPr>
        <d:sz val="11"/>
        <d:color rgb="FF000000"/>
        <d:rFont val="Calibri"/>
      </d:rPr>
      <d:t xml:space="preserve">, </d:t>
    </d:r>
    <d:r xmlns:d="http://schemas.openxmlformats.org/spreadsheetml/2006/main">
      <d:rPr>
        <d:i/>
        <d:sz val="11"/>
        <d:color rgb="FF000000"/>
        <d:rFont val="Calibri"/>
      </d:rPr>
      <d:t xml:space="preserve">Pyrus</d:t>
    </d:r>
    <d:r xmlns:d="http://schemas.openxmlformats.org/spreadsheetml/2006/main">
      <d:rPr>
        <d:sz val="11"/>
        <d:color rgb="FF000000"/>
        <d:rFont val="Calibri"/>
      </d:rPr>
      <d:t xml:space="preserve">;
</d:t>
    </d:r>
    <d:r xmlns:d="http://schemas.openxmlformats.org/spreadsheetml/2006/main">
      <d:rPr>
        <d:sz val="11"/>
        <d:color rgb="FF000000"/>
        <d:rFont val="Calibri"/>
      </d:rPr>
      <d:t xml:space="preserve">- HS Code: 44.07 (Wood and articles of wood): Sawn wood of </d:t>
    </d:r>
    <d:r xmlns:d="http://schemas.openxmlformats.org/spreadsheetml/2006/main">
      <d:rPr>
        <d:i/>
        <d:sz val="11"/>
        <d:color rgb="FF000000"/>
        <d:rFont val="Calibri"/>
      </d:rPr>
      <d:t xml:space="preserve">Fraxinus</d:t>
    </d:r>
    <d:r xmlns:d="http://schemas.openxmlformats.org/spreadsheetml/2006/main">
      <d:rPr>
        <d:sz val="11"/>
        <d:color rgb="FF000000"/>
        <d:rFont val="Calibri"/>
      </d:rPr>
      <d:t xml:space="preserve">, originating or processed in Canada.</d:t>
    </d:r>
    <d:r xmlns:d="http://schemas.openxmlformats.org/spreadsheetml/2006/main">
      <d:rPr>
        <d:sz val="11"/>
        <d:color rgb="FF000000"/>
        <d:rFont val="Calibri"/>
      </d:rPr>
      <d:t xml:space="preserve"/>
    </d:r>
  </si>
  <si>
    <t>G/SPS/N/THA/242/Add.1/Corr.1</t>
  </si>
  <si>
    <t>G/SPS/N/TPKM/467</t>
  </si>
  <si>
    <t>G/SPS/N/KAZ/15</t>
  </si>
  <si>
    <t>G/SPS/N/KAZ/16</t>
  </si>
  <si>
    <t>G/SPS/N/BRA/1421</t>
  </si>
  <si>
    <d:r xmlns:d="http://schemas.openxmlformats.org/spreadsheetml/2006/main">
      <d:rPr>
        <d:sz val="11"/>
        <d:rFont val="Calibri"/>
      </d:rPr>
      <d:t xml:space="preserve">Phytosanitary requirements for the import of pecans (</d:t>
    </d:r>
    <d:r xmlns:d="http://schemas.openxmlformats.org/spreadsheetml/2006/main">
      <d:rPr>
        <d:i/>
        <d:sz val="11"/>
        <d:color rgb="FF000000"/>
        <d:rFont val="Calibri"/>
      </d:rPr>
      <d:t xml:space="preserve">Carya illinoinensis</d:t>
    </d:r>
    <d:r xmlns:d="http://schemas.openxmlformats.org/spreadsheetml/2006/main">
      <d:rPr>
        <d:sz val="11"/>
        <d:color rgb="FF000000"/>
        <d:rFont val="Calibri"/>
      </d:rPr>
      <d:t xml:space="preserve">) (Category 2, Class 10), produced in Argentina.</d:t>
    </d:r>
  </si>
  <si>
    <t>G/SPS/N/COL/283/Add.1</t>
  </si>
  <si>
    <t>G/SPS/N/COL/286</t>
  </si>
  <si>
    <t>G/SPS/N/KOR/611</t>
  </si>
  <si>
    <t>G/SPS/N/RUS/153</t>
  </si>
  <si>
    <t>Live swine, meat of swine, meat and edible meat offal, swine embryos and boar' semen (HS Code(s): 0103, 0203, 0210, 0511, 2309, 160100, 1602) with the exception of prepared heat-treated goods of pork, prepared goods containing pork or raw materials of animal origin (from pork) for the feeds production (for non-productive animals and fur) animals with the use of technologies providing destruction of ASF in accordance with the provision of Chapter 15.1 of the OIE Terrestrial Animal Health Code.</t>
  </si>
  <si>
    <t>Hungary (Heves and Szabolcs-Szatmar-Bereg departments only)</t>
  </si>
  <si>
    <t>G/SPS/N/RUS/154</t>
  </si>
  <si>
    <d:r xmlns:d="http://schemas.openxmlformats.org/spreadsheetml/2006/main">
      <d:rPr>
        <d:sz val="11"/>
        <d:rFont val="Calibri"/>
      </d:rPr>
      <d:t xml:space="preserve">Life poultry and hatching egg from France, the Val d'Oise department only. (HS Code(s): 0105, 0106, 9508100000, 9705000000). 
Life poultry and hatching egg, poultry meat and poultry processed products not heat-treated (at least 70 °C), feeds and feed additives for poultry (with the exception of feed additives of vegetable origin, chemical and microbiological synthesis), used equipment and supplies for transportation, breeding, stock keeping, slaughtering and cutting of poultry from Belgium (HS Code(s): 0105, 0106, 0207, 0208, 0209, 0210, 0407, 0408, 0410000000, 0510000000, 0504000000, 0505, 0507, 1501, 0511, 150300, 1506000000, 151610, 151800, 160100, 1602, 160300, 190220, 190420, 2104, 2106, 2309, 2301, 2309, 3101000000, 3502, 350400, 3507, 4206000000, 9508100000 and 9705000000).</d:t>
    </d:r>
    <d:r xmlns:d="http://schemas.openxmlformats.org/spreadsheetml/2006/main">
      <d:rPr>
        <d:sz val="11"/>
        <d:color rgb="FF000000"/>
        <d:rFont val="Calibri"/>
      </d:rPr>
      <d:t xml:space="preserve"/>
    </d:r>
  </si>
  <si>
    <t>France (Val d'Oise department only) and Belgium</t>
  </si>
  <si>
    <t>G/SPS/N/THA/251</t>
  </si>
  <si>
    <t>G/SPS/N/TPKM/466</t>
  </si>
  <si>
    <t>G/SPS/N/KEN/76</t>
  </si>
  <si>
    <t>Animal welfare</t>
  </si>
  <si>
    <t xml:space="preserve">Animal welfare; </t>
  </si>
  <si>
    <t>G/SPS/N/KEN/77</t>
  </si>
  <si>
    <t>Marinated meat</t>
  </si>
  <si>
    <t>G/SPS/N/KEN/78</t>
  </si>
  <si>
    <t>Deep fried meat</t>
  </si>
  <si>
    <t>G/SPS/N/ARG/209/Add.1</t>
  </si>
  <si>
    <t>G/SPS/N/ARG/210/Add.1</t>
  </si>
  <si>
    <t>G/SPS/N/AUS/454</t>
  </si>
  <si>
    <t xml:space="preserve">Food safety; Human health; Pests; Plant health; </t>
  </si>
  <si>
    <t>Algeria, Bahrain, Kingdom of, Egypt, Iran, Iraq, Israel, Jordan, Kuwait, the State of, Lebanese Republic, Libya, Morocco, Oman, Pakistan, Palestine, Qatar, Saudi Arabia, Kingdom of, Syrian Arab Republic, Tunisia, Turkey, United Arab Emirates, Yemen</t>
  </si>
  <si>
    <t>G/SPS/N/CHL/542/Add.2/Corr.1</t>
  </si>
  <si>
    <t>G/SPS/N/CHL/566/Add.1</t>
  </si>
  <si>
    <t>G/SPS/N/MEX/355</t>
  </si>
  <si>
    <t>Fresh or frozen shrimp. HS headings concerned: 030616, 030617, 030626 and 030627.</t>
  </si>
  <si>
    <t>G/SPS/N/TPKM/456/Add.1</t>
  </si>
  <si>
    <t>Live crustaceans and molluscs</t>
  </si>
  <si>
    <t>G/SPS/N/TPKM/457/Add.1</t>
  </si>
  <si>
    <t>Pig and poultry tissues</t>
  </si>
  <si>
    <t>G/SPS/N/JPN/581</t>
  </si>
  <si>
    <d:r xmlns:d="http://schemas.openxmlformats.org/spreadsheetml/2006/main">
      <d:rPr>
        <d:sz val="11"/>
        <d:rFont val="Calibri"/>
      </d:rPr>
      <d:t xml:space="preserve">- Meat and edible meat offal (HS Codes): 02.01, 02.02, 02.03, 02.04, 02.05, 02.07, 02.08 and 02.09)
- Dairy produce, birds' eggs and natural honey (HS Codes): 04.01, 04.07 and 04.08)</d:t>
    </d:r>
    <d:r xmlns:d="http://schemas.openxmlformats.org/spreadsheetml/2006/main">
      <d:rPr>
        <d:sz val="11"/>
        <d:color rgb="FF000000"/>
        <d:rFont val="Calibri"/>
      </d:rPr>
      <d:t xml:space="preserve">
</d:t>
    </d:r>
    <d:r xmlns:d="http://schemas.openxmlformats.org/spreadsheetml/2006/main">
      <d:rPr>
        <d:sz val="11"/>
        <d:color rgb="FF000000"/>
        <d:rFont val="Calibri"/>
      </d:rPr>
      <d:t xml:space="preserve">- Edible vegetables and certain roots and tubers (HS Codes): 07.01, 07.03, 07.04, 07.06, 07.07, 07.08, 07.09, 07.10, 07.13 and 07.14)
- Edible fruits and nuts, peel of citrus/melons (HS Codes): 08.07)</d:t>
    </d:r>
    <d:r xmlns:d="http://schemas.openxmlformats.org/spreadsheetml/2006/main">
      <d:rPr>
        <d:sz val="11"/>
        <d:color rgb="FF000000"/>
        <d:rFont val="Calibri"/>
      </d:rPr>
      <d:t xml:space="preserve">
</d:t>
    </d:r>
    <d:r xmlns:d="http://schemas.openxmlformats.org/spreadsheetml/2006/main">
      <d:rPr>
        <d:sz val="11"/>
        <d:color rgb="FF000000"/>
        <d:rFont val="Calibri"/>
      </d:rPr>
      <d:t xml:space="preserve">- Coffee, tea, mate and spices (HS Codes): 09.03) 
- Cereals (HS Codes): 10.04, 10.05, 10.07 and 10.08) 
- Oleaginous fruits, miscellaneous grains, seeds and fruits (HS Codes): 12.01, 12.02, 12.10 and 12.12)</d:t>
    </d:r>
    <d:r xmlns:d="http://schemas.openxmlformats.org/spreadsheetml/2006/main">
      <d:rPr>
        <d:sz val="11"/>
        <d:color rgb="FF000000"/>
        <d:rFont val="Calibri"/>
      </d:rPr>
      <d:t xml:space="preserve">
</d:t>
    </d:r>
    <d:r xmlns:d="http://schemas.openxmlformats.org/spreadsheetml/2006/main">
      <d:rPr>
        <d:sz val="11"/>
        <d:color rgb="FF000000"/>
        <d:rFont val="Calibri"/>
      </d:rPr>
      <d:t xml:space="preserve">- Animal or vegetable fats and oils (HS Codes): 15.01, 15.02 and 15.06)</d:t>
    </d:r>
    <d:r xmlns:d="http://schemas.openxmlformats.org/spreadsheetml/2006/main">
      <d:rPr>
        <d:sz val="11"/>
        <d:color rgb="FF000000"/>
        <d:rFont val="Calibri"/>
      </d:rPr>
      <d:t xml:space="preserve"/>
    </d:r>
  </si>
  <si>
    <t>G/SPS/N/JPN/582</t>
  </si>
  <si>
    <d:r xmlns:d="http://schemas.openxmlformats.org/spreadsheetml/2006/main">
      <d:rPr>
        <d:sz val="11"/>
        <d:rFont val="Calibri"/>
      </d:rPr>
      <d:t xml:space="preserve">- Meat and edible meat offal (HS Codes: 02.01, 02.02, 02.03, 02.04, 02.05, 02.06, 02.07, 02.08 and 02.09) 
- Dairy produce, birds' eggs and natural honey (HS Codes: 04.01, 04.07 and 04.08) 
- Products of animal origin (HS Codes: 05.04) 
- Edible vegetables and certain roots and tubers (HS Codes: 07.01, 07.02, 07.03, 07.04, 07.05, 07.06, 07.07, 07.08, 07.09, 07.10, 07.13 and 07.14) 
- Edible fruits and nuts, peel of citrus/melons (HS Codes: 08.01, 08.02, 08.03, 08.04, 08.05, 08.06, 08.08, 08.09, 08.10, 08.11 and 08.14) 
 - Coffee, tea, mate and spices (HS Codes: 09.01, 09.03, 09.04, 09.05, 09.06, 09.07, 09.08, 09.09 and 09.10) 
- Cereals (HS Codes: 10.01, 10.02, 10.03, 10.04, 10.05, 10.06, 10.07 and 10.08) 
- Oleaginous fruits, miscellaneous grains, seeds and fruits (HS Codes: 12.01, 12.02, 12.04, 12.05, 12.06, 12.07 and 12.12) 
- Animal or vegetable fats and oils (HS Codes: 15.01, 15.02 and 15.06)</d:t>
    </d:r>
    <d:r xmlns:d="http://schemas.openxmlformats.org/spreadsheetml/2006/main">
      <d:rPr>
        <d:sz val="11"/>
        <d:color rgb="FF000000"/>
        <d:rFont val="Calibri"/>
      </d:rPr>
      <d:t xml:space="preserve"/>
    </d:r>
  </si>
  <si>
    <t>G/SPS/N/JPN/583</t>
  </si>
  <si>
    <d:r xmlns:d="http://schemas.openxmlformats.org/spreadsheetml/2006/main">
      <d:rPr>
        <d:sz val="11"/>
        <d:rFont val="Calibri"/>
      </d:rPr>
      <d:t xml:space="preserve">- Edible vegetables and certain roots and tubers (HS Codes: 07.01, 07.02, 07.03, 07.04, 07.05, 07.06, 07.07, 07.08, 07.09 and 07.10) 
- Edible fruits and nuts, peel of citrus/melons (HS Codes: 08.01, 08.02, 08.03, 08.04, 08.05, 08.06, 08.07, 08.08, 08.09, 08.10, 08.11 and 08.14) 
- Coffee, tea, mate and spices (HS Codes: 09.03, 09.04, 09.05, 09.06, 09.07, 09.08, 09.09 and 09.10) 
- Oleaginous fruits, miscellaneous grains, seeds and fruits (HS Codes: 12.04, 12.05, 12.06 and 12.07)</d:t>
    </d:r>
    <d:r xmlns:d="http://schemas.openxmlformats.org/spreadsheetml/2006/main">
      <d:rPr>
        <d:sz val="11"/>
        <d:color rgb="FF000000"/>
        <d:rFont val="Calibri"/>
      </d:rPr>
      <d:t xml:space="preserve"/>
    </d:r>
  </si>
  <si>
    <t>G/SPS/N/JPN/584</t>
  </si>
  <si>
    <d:r xmlns:d="http://schemas.openxmlformats.org/spreadsheetml/2006/main">
      <d:rPr>
        <d:sz val="11"/>
        <d:rFont val="Calibri"/>
      </d:rPr>
      <d:t xml:space="preserve">- Meat and edible meat offal (HS Codes: 02.01, 02.02, 02.03, 02.04, 02.05, 02.06, 02.07, 02.08 and 02.09)
- Fish and crustaceans, molluscs and other aquatic invertebrates (HS: 03.02, 03.03, 03.04, 03.06 and 03.07)
- Dairy produce, birds' eggs and natural honey (HS Codes: 04.01, 04.07 and 04.08)</d:t>
    </d:r>
    <d:r xmlns:d="http://schemas.openxmlformats.org/spreadsheetml/2006/main">
      <d:rPr>
        <d:sz val="11"/>
        <d:color rgb="FF000000"/>
        <d:rFont val="Calibri"/>
      </d:rPr>
      <d:t xml:space="preserve">
</d:t>
    </d:r>
    <d:r xmlns:d="http://schemas.openxmlformats.org/spreadsheetml/2006/main">
      <d:rPr>
        <d:sz val="11"/>
        <d:color rgb="FF000000"/>
        <d:rFont val="Calibri"/>
      </d:rPr>
      <d:t xml:space="preserve">- Products of animal origin (HS Codes: 05.04)</d:t>
    </d:r>
    <d:r xmlns:d="http://schemas.openxmlformats.org/spreadsheetml/2006/main">
      <d:rPr>
        <d:sz val="11"/>
        <d:color rgb="FF000000"/>
        <d:rFont val="Calibri"/>
      </d:rPr>
      <d:t xml:space="preserve">
</d:t>
    </d:r>
    <d:r xmlns:d="http://schemas.openxmlformats.org/spreadsheetml/2006/main">
      <d:rPr>
        <d:sz val="11"/>
        <d:color rgb="FF000000"/>
        <d:rFont val="Calibri"/>
      </d:rPr>
      <d:t xml:space="preserve">- Edible vegetables and certain roots and tubers (HS Codes: 07.01, 07.02, 07.03, 07.04, 07.05, 07.06, 07.07, 07.08, 07.09, 07.10, 07.13 and 07.14)</d:t>
    </d:r>
    <d:r xmlns:d="http://schemas.openxmlformats.org/spreadsheetml/2006/main">
      <d:rPr>
        <d:sz val="11"/>
        <d:color rgb="FF000000"/>
        <d:rFont val="Calibri"/>
      </d:rPr>
      <d:t xml:space="preserve">
</d:t>
    </d:r>
    <d:r xmlns:d="http://schemas.openxmlformats.org/spreadsheetml/2006/main">
      <d:rPr>
        <d:sz val="11"/>
        <d:color rgb="FF000000"/>
        <d:rFont val="Calibri"/>
      </d:rPr>
      <d:t xml:space="preserve">- Edible fruits and nuts, peel of citrus/melons (HS Codes: 08.01, 08.02, 08.03, 08.04, 08.05, 08.06, 08.07, 08.08, 08.09, 08.10, 08.11 and 08.14)</d:t>
    </d:r>
    <d:r xmlns:d="http://schemas.openxmlformats.org/spreadsheetml/2006/main">
      <d:rPr>
        <d:sz val="11"/>
        <d:color rgb="FF000000"/>
        <d:rFont val="Calibri"/>
      </d:rPr>
      <d:t xml:space="preserve">
</d:t>
    </d:r>
    <d:r xmlns:d="http://schemas.openxmlformats.org/spreadsheetml/2006/main">
      <d:rPr>
        <d:sz val="11"/>
        <d:color rgb="FF000000"/>
        <d:rFont val="Calibri"/>
      </d:rPr>
      <d:t xml:space="preserve">- Coffee, tea, mate and spices (HS Codes: 09.02, 09.03, 09.04, 09.05, 09.06, 09.07, 09.08, 09.09 and 09.10)
- Cereals (HS Codes: 10.01, 10.02, 10.03, 10.04, 10.05, 10.06, 10.07 and 10.08)</d:t>
    </d:r>
    <d:r xmlns:d="http://schemas.openxmlformats.org/spreadsheetml/2006/main">
      <d:rPr>
        <d:sz val="11"/>
        <d:color rgb="FF000000"/>
        <d:rFont val="Calibri"/>
      </d:rPr>
      <d:t xml:space="preserve">
</d:t>
    </d:r>
    <d:r xmlns:d="http://schemas.openxmlformats.org/spreadsheetml/2006/main">
      <d:rPr>
        <d:sz val="11"/>
        <d:color rgb="FF000000"/>
        <d:rFont val="Calibri"/>
      </d:rPr>
      <d:t xml:space="preserve">- Oleaginous fruits, miscellaneous grains, seeds and fruits (HS Codes: 12.01, 12.02, 12.04, 12.05, 12.06, 12.07, 12.10 and 12.12)</d:t>
    </d:r>
    <d:r xmlns:d="http://schemas.openxmlformats.org/spreadsheetml/2006/main">
      <d:rPr>
        <d:sz val="11"/>
        <d:color rgb="FF000000"/>
        <d:rFont val="Calibri"/>
      </d:rPr>
      <d:t xml:space="preserve">
</d:t>
    </d:r>
    <d:r xmlns:d="http://schemas.openxmlformats.org/spreadsheetml/2006/main">
      <d:rPr>
        <d:sz val="11"/>
        <d:color rgb="FF000000"/>
        <d:rFont val="Calibri"/>
      </d:rPr>
      <d:t xml:space="preserve">- Animal or vegetable fats and oils (HS Codes: 15.01, 15.02 and 15.06)</d:t>
    </d:r>
    <d:r xmlns:d="http://schemas.openxmlformats.org/spreadsheetml/2006/main">
      <d:rPr>
        <d:sz val="11"/>
        <d:color rgb="FF000000"/>
        <d:rFont val="Calibri"/>
      </d:rPr>
      <d:t xml:space="preserve"/>
    </d:r>
  </si>
  <si>
    <t>G/SPS/N/JPN/586</t>
  </si>
  <si>
    <d:r xmlns:d="http://schemas.openxmlformats.org/spreadsheetml/2006/main">
      <d:rPr>
        <d:sz val="11"/>
        <d:rFont val="Calibri"/>
      </d:rPr>
      <d:t xml:space="preserve">-Meat and edible meat offal (HS Codes: 02.01, 02.02, 02.03, 02.04, 02.05, 02.06, 02.07, 02.08 and 02.09) 
-Fish and crustaceans, molluscs and other aquatic invertebrates (HS Codes: 03.02, 03.03 and 03.04) 
-Dairy produce, birds' eggs and natural honey (HS Codes: 04.01, 04.07 and 04.08)
-Products of animal origin (HS Codes: 05.04)
-Edible vegetables and certain roots and tubers (HS Codes: 07.01, 07.02, 07.03, 07.04, 07.05, 07.06, 07.07, 07.08, 07.09, 07.10 and 07.14)
-Edible fruits and nuts, peel of citrus/melons (HS Codes: 08.05, 08.06, 08.07, 08.08, 08.09, 08.10,08.11 and 08.14)</d:t>
    </d:r>
    <d:r xmlns:d="http://schemas.openxmlformats.org/spreadsheetml/2006/main">
      <d:rPr>
        <d:sz val="11"/>
        <d:color rgb="FF000000"/>
        <d:rFont val="Calibri"/>
      </d:rPr>
      <d:t xml:space="preserve">
</d:t>
    </d:r>
    <d:r xmlns:d="http://schemas.openxmlformats.org/spreadsheetml/2006/main">
      <d:rPr>
        <d:sz val="11"/>
        <d:color rgb="FF000000"/>
        <d:rFont val="Calibri"/>
      </d:rPr>
      <d:t xml:space="preserve">-Coffee, tea, mate and spices (HS Codes: 09.01, 09.02, 09.04, 09.05, 09.06, 09.07, 09.08,09.09 and 09.10)</d:t>
    </d:r>
    <d:r xmlns:d="http://schemas.openxmlformats.org/spreadsheetml/2006/main">
      <d:rPr>
        <d:sz val="11"/>
        <d:color rgb="FF000000"/>
        <d:rFont val="Calibri"/>
      </d:rPr>
      <d:t xml:space="preserve">
</d:t>
    </d:r>
    <d:r xmlns:d="http://schemas.openxmlformats.org/spreadsheetml/2006/main">
      <d:rPr>
        <d:sz val="11"/>
        <d:color rgb="FF000000"/>
        <d:rFont val="Calibri"/>
      </d:rPr>
      <d:t xml:space="preserve">-Cereals (HS Codes: 10.01, 10.02, 10.03, 10.04, 10.05, 10.06, 10.07 and 10.08)</d:t>
    </d:r>
    <d:r xmlns:d="http://schemas.openxmlformats.org/spreadsheetml/2006/main">
      <d:rPr>
        <d:sz val="11"/>
        <d:color rgb="FF000000"/>
        <d:rFont val="Calibri"/>
      </d:rPr>
      <d:t xml:space="preserve">
</d:t>
    </d:r>
    <d:r xmlns:d="http://schemas.openxmlformats.org/spreadsheetml/2006/main">
      <d:rPr>
        <d:sz val="11"/>
        <d:color rgb="FF000000"/>
        <d:rFont val="Calibri"/>
      </d:rPr>
      <d:t xml:space="preserve">-Oleaginous fruits, miscellaneous grains, seeds and fruits (HS Codes: 12.01, 12.06 and 12.12)</d:t>
    </d:r>
    <d:r xmlns:d="http://schemas.openxmlformats.org/spreadsheetml/2006/main">
      <d:rPr>
        <d:sz val="11"/>
        <d:color rgb="FF000000"/>
        <d:rFont val="Calibri"/>
      </d:rPr>
      <d:t xml:space="preserve">
</d:t>
    </d:r>
    <d:r xmlns:d="http://schemas.openxmlformats.org/spreadsheetml/2006/main">
      <d:rPr>
        <d:sz val="11"/>
        <d:color rgb="FF000000"/>
        <d:rFont val="Calibri"/>
      </d:rPr>
      <d:t xml:space="preserve">-Animal or vegetable fats and oils (HS Codes: 15.01, 15.02 and 15.06)</d:t>
    </d:r>
    <d:r xmlns:d="http://schemas.openxmlformats.org/spreadsheetml/2006/main">
      <d:rPr>
        <d:sz val="11"/>
        <d:color rgb="FF000000"/>
        <d:rFont val="Calibri"/>
      </d:rPr>
      <d:t xml:space="preserve"/>
    </d:r>
  </si>
  <si>
    <t>G/SPS/N/JPN/587</t>
  </si>
  <si>
    <d:r xmlns:d="http://schemas.openxmlformats.org/spreadsheetml/2006/main">
      <d:rPr>
        <d:sz val="11"/>
        <d:rFont val="Calibri"/>
      </d:rPr>
      <d:t xml:space="preserve">- Meat and edible meat offal (HS Codes: 02.01, 02.02, 02.03, 02.04, 02.05, 02.06, 02.07, 02.08 and 02.09) 
- Fish and crustaceans, molluscs and other aquatic invertebrates (HS Codes: 03.02, 03.03, 03.04, 03.06 and 03.07) 
- Dairy produce, birds' eggs and natural honey (HS Codes: 04.01, 04.07 and 04.08) 
- Products of animal origin (HS Code: 05.04) 
- Edible vegetables and certain roots and tubers (HS Codes: 07.01, 07.02, 07.03, 07.04, 07.05, 07.06, 07.07, 07.08, 07.09, 07.10, 07.13 and 07.14) 
- Edible fruits and nuts, peel of citrus/melons (HS Codes: 08.01, 08.02, 08.03, 08.04, 08.05, 08.06, 08.07, 08.08, 08.09, 08.10, 08.11 and 08.14) 
- Coffee, tea, mate and spices (HS Codes: 09.03, 09.04, 09.05, 09.06, 09.07, 09.08, 09.09 and 09.10) 
- Cereals (HS Codes: 10.01, 10.02, 10.03, 10.04, 10.05, 10.06, 10.07 and 10.08) 
- Oleaginous fruits, miscellaneous grains, seeds and fruits (HS Codes: 12.01, 12.02, 12.04, 12.05, 12.06, 12.07, 12.10 and 12.12) 
- Animal or vegetable fats and oils (HS Codes: 15.01, 15.02 and 15.06) 
- Beverages, spirits and vinegar (HS Code: 22.01)</d:t>
    </d:r>
    <d:r xmlns:d="http://schemas.openxmlformats.org/spreadsheetml/2006/main">
      <d:rPr>
        <d:sz val="11"/>
        <d:color rgb="FF000000"/>
        <d:rFont val="Calibri"/>
      </d:rPr>
      <d:t xml:space="preserve"/>
    </d:r>
  </si>
  <si>
    <t>G/SPS/N/JPN/588</t>
  </si>
  <si>
    <d:r xmlns:d="http://schemas.openxmlformats.org/spreadsheetml/2006/main">
      <d:rPr>
        <d:sz val="11"/>
        <d:rFont val="Calibri"/>
      </d:rPr>
      <d:t xml:space="preserve">- Meat and edible meat offal (HS Codes: 02.01, 02.02, 02.03, 02.04, 02.05, 02.06, 02.07, 02.08 and 02.09) 
- Dairy produce, birds' eggs and natural honey (HS Codes: 04.01, 04.07 and 04.08) 
- Products of animal origin (HS Codes: 05.04) 
- Edible vegetables and certain roots and tubers (HS Codes: 07.01, 07.02, 07.03, 07.04, 07.05, 07.06, 07.07, 07.08, 07.09, 07.10, 07.13 and 07.14) 
- Edible fruits and nuts, peel of citrus/melons (HS Codes: 08.01, 08.02, 08.03, 08.04, 08.05, 08.06, 08.07, 08.08, 08.09, 08.10, 08.11 and 08.14) 
- Coffee, tea, mate and spices (HS Codes: 09.01, 09.02, 09.03, 09.04, 09.05, 09.06, 09.07, 09.08, 09.09 and 09.10) 
- Cereals (HS Codes: 10.01, 10.02, 10.03, 10.04, 10.05, 10.06, 10.07 and 10.08) 
- Oleaginous fruits, miscellaneous grains, seeds and fruits (HS Codes: 12.01, 12.02, 12.04, 12.05, 12.06, 12.07, 12.10 and 12.12) 
- Animal or vegetable fats and oils (HS Codes: 15.01, 15.02 and 15.06)
- Cacao and cacao preparations (HS Codes: 18.01)</d:t>
    </d:r>
    <d:r xmlns:d="http://schemas.openxmlformats.org/spreadsheetml/2006/main">
      <d:rPr>
        <d:sz val="11"/>
        <d:color rgb="FF000000"/>
        <d:rFont val="Calibri"/>
      </d:rPr>
      <d:t xml:space="preserve"/>
    </d:r>
  </si>
  <si>
    <t>G/SPS/N/JPN/589</t>
  </si>
  <si>
    <d:r xmlns:d="http://schemas.openxmlformats.org/spreadsheetml/2006/main">
      <d:rPr>
        <d:sz val="11"/>
        <d:rFont val="Calibri"/>
      </d:rPr>
      <d:t xml:space="preserve">- Meat and edible meat offal (HS Codes: 02.01, 02.02, 02.03, 02.04, 02.05, 02.06, 02.07, 02.08 and 02.09) 
- Dairy produce, birds' eggs and natural honey (HS Codes: 04.01, 04.07 and 04.08) 
- Products of animal origin (HS Codes: 05.04) 
- Edible vegetables and certain roots and tubers (HS Codes: 07.01, 07.02, 07.03, 07.04, 07.05, 07.06, 07.07, 07.08, 07.09, 07.10, 07.13 and 07.14) 
- Edible fruits and nuts, peel of citrus/melons (HS Codes: 08.01, 08.02, 08.03, 08.04, 08.05, 08.06, 08.07, 08.08, 08.09, 08.10, 08.11 and 08.14) 
-Coffee, tea, mate and spices (HS Codes: 09.02, 09.03, 09.04, 09.05, 09.06, 09.07, 09.08, 09.09 and 09.10) 
-Cereals (HS Codes: 10.01, 10.02, 10.03, 10.04, 10.05, 10.06, 10.07 and 10.08) 
-Products of the milling industry (HS Codes: 11.01 and 11.02) 
-Oleaginous fruits, miscellaneous grains, seeds and fruits (HS Codes: 12.01, 12.02, 12.04, 12.05, 12.06, 12.07, 12.10 and 12.12) 
-Animal or vegetable fats and oils (HS Codes: 15.01, 15.02, 15.06 and 15.14) 
-Residues and waste from the food industries (HS Code: 23.02)</d:t>
    </d:r>
    <d:r xmlns:d="http://schemas.openxmlformats.org/spreadsheetml/2006/main">
      <d:rPr>
        <d:sz val="11"/>
        <d:color rgb="FF000000"/>
        <d:rFont val="Calibri"/>
      </d:rPr>
      <d:t xml:space="preserve"/>
    </d:r>
  </si>
  <si>
    <t>G/SPS/N/JPN/590</t>
  </si>
  <si>
    <d:r xmlns:d="http://schemas.openxmlformats.org/spreadsheetml/2006/main">
      <d:rPr>
        <d:sz val="11"/>
        <d:rFont val="Calibri"/>
      </d:rPr>
      <d:t xml:space="preserve">- Meat and edible meat offal (HS Codes: 02.01, 02.02, 02.03, 02.04, 02.05, 02.06, 02.07, 02.08 and 02.09)</d:t>
    </d:r>
    <d:r xmlns:d="http://schemas.openxmlformats.org/spreadsheetml/2006/main">
      <d:rPr>
        <d:sz val="11"/>
        <d:color rgb="FF000000"/>
        <d:rFont val="Calibri"/>
      </d:rPr>
      <d:t xml:space="preserve">
</d:t>
    </d:r>
    <d:r xmlns:d="http://schemas.openxmlformats.org/spreadsheetml/2006/main">
      <d:rPr>
        <d:sz val="11"/>
        <d:color rgb="FF000000"/>
        <d:rFont val="Calibri"/>
      </d:rPr>
      <d:t xml:space="preserve">- Fish and crustaceans, molluscs and other aquatic invertebrates (HS Codes: 03.02, 03.03 and 03.04)</d:t>
    </d:r>
    <d:r xmlns:d="http://schemas.openxmlformats.org/spreadsheetml/2006/main">
      <d:rPr>
        <d:sz val="11"/>
        <d:color rgb="FF000000"/>
        <d:rFont val="Calibri"/>
      </d:rPr>
      <d:t xml:space="preserve">
</d:t>
    </d:r>
    <d:r xmlns:d="http://schemas.openxmlformats.org/spreadsheetml/2006/main">
      <d:rPr>
        <d:sz val="11"/>
        <d:color rgb="FF000000"/>
        <d:rFont val="Calibri"/>
      </d:rPr>
      <d:t xml:space="preserve">- Dairy produce, birds' eggs and natural honey (HS Codes: 04.01, 04.07 and 04.08)</d:t>
    </d:r>
    <d:r xmlns:d="http://schemas.openxmlformats.org/spreadsheetml/2006/main">
      <d:rPr>
        <d:sz val="11"/>
        <d:color rgb="FF000000"/>
        <d:rFont val="Calibri"/>
      </d:rPr>
      <d:t xml:space="preserve">
</d:t>
    </d:r>
    <d:r xmlns:d="http://schemas.openxmlformats.org/spreadsheetml/2006/main">
      <d:rPr>
        <d:sz val="11"/>
        <d:color rgb="FF000000"/>
        <d:rFont val="Calibri"/>
      </d:rPr>
      <d:t xml:space="preserve">- Products of animal origin (HS Code: 05.04)</d:t>
    </d:r>
    <d:r xmlns:d="http://schemas.openxmlformats.org/spreadsheetml/2006/main">
      <d:rPr>
        <d:sz val="11"/>
        <d:color rgb="FF000000"/>
        <d:rFont val="Calibri"/>
      </d:rPr>
      <d:t xml:space="preserve">
</d:t>
    </d:r>
    <d:r xmlns:d="http://schemas.openxmlformats.org/spreadsheetml/2006/main">
      <d:rPr>
        <d:sz val="11"/>
        <d:color rgb="FF000000"/>
        <d:rFont val="Calibri"/>
      </d:rPr>
      <d:t xml:space="preserve">- Edible vegetables and certain roots and tubers (HS Codes: 07.01, 07.02, 07.03, 07.04, 07.05, 07.06, 07.07, 07.08, 07.09, 07.10, 07.13 and 07.14)</d:t>
    </d:r>
    <d:r xmlns:d="http://schemas.openxmlformats.org/spreadsheetml/2006/main">
      <d:rPr>
        <d:sz val="11"/>
        <d:color rgb="FF000000"/>
        <d:rFont val="Calibri"/>
      </d:rPr>
      <d:t xml:space="preserve">
</d:t>
    </d:r>
    <d:r xmlns:d="http://schemas.openxmlformats.org/spreadsheetml/2006/main">
      <d:rPr>
        <d:sz val="11"/>
        <d:color rgb="FF000000"/>
        <d:rFont val="Calibri"/>
      </d:rPr>
      <d:t xml:space="preserve">- Edible fruits and nuts, peel of citrus/melons (HS Codes: 08.02, 08.04, 08.05, 08.06, 08.07, 08.08, 08.09, 08.10, 08.11 and 08.14)</d:t>
    </d:r>
    <d:r xmlns:d="http://schemas.openxmlformats.org/spreadsheetml/2006/main">
      <d:rPr>
        <d:sz val="11"/>
        <d:color rgb="FF000000"/>
        <d:rFont val="Calibri"/>
      </d:rPr>
      <d:t xml:space="preserve">
</d:t>
    </d:r>
    <d:r xmlns:d="http://schemas.openxmlformats.org/spreadsheetml/2006/main">
      <d:rPr>
        <d:sz val="11"/>
        <d:color rgb="FF000000"/>
        <d:rFont val="Calibri"/>
      </d:rPr>
      <d:t xml:space="preserve">- Coffee, tea, mate and spices (HS Codes: 09.03, 09.04, 09.05, 09.06, 09.07, 09.08, 09.09 and 09.10)</d:t>
    </d:r>
    <d:r xmlns:d="http://schemas.openxmlformats.org/spreadsheetml/2006/main">
      <d:rPr>
        <d:sz val="11"/>
        <d:color rgb="FF000000"/>
        <d:rFont val="Calibri"/>
      </d:rPr>
      <d:t xml:space="preserve">
</d:t>
    </d:r>
    <d:r xmlns:d="http://schemas.openxmlformats.org/spreadsheetml/2006/main">
      <d:rPr>
        <d:sz val="11"/>
        <d:color rgb="FF000000"/>
        <d:rFont val="Calibri"/>
      </d:rPr>
      <d:t xml:space="preserve">- Cereals (HS Codes: 10.01, 10.02, 10.03, 10.04, 10.05, 10.06, 10.07 and 10.08)</d:t>
    </d:r>
    <d:r xmlns:d="http://schemas.openxmlformats.org/spreadsheetml/2006/main">
      <d:rPr>
        <d:sz val="11"/>
        <d:color rgb="FF000000"/>
        <d:rFont val="Calibri"/>
      </d:rPr>
      <d:t xml:space="preserve">
</d:t>
    </d:r>
    <d:r xmlns:d="http://schemas.openxmlformats.org/spreadsheetml/2006/main">
      <d:rPr>
        <d:sz val="11"/>
        <d:color rgb="FF000000"/>
        <d:rFont val="Calibri"/>
      </d:rPr>
      <d:t xml:space="preserve">- Oleaginous fruits, miscellaneous grains, seeds and fruits (HS Codes: 12.01, 12.02, 12.06, 12.07, 12.10 and 12.12)</d:t>
    </d:r>
    <d:r xmlns:d="http://schemas.openxmlformats.org/spreadsheetml/2006/main">
      <d:rPr>
        <d:sz val="11"/>
        <d:color rgb="FF000000"/>
        <d:rFont val="Calibri"/>
      </d:rPr>
      <d:t xml:space="preserve">
</d:t>
    </d:r>
    <d:r xmlns:d="http://schemas.openxmlformats.org/spreadsheetml/2006/main">
      <d:rPr>
        <d:sz val="11"/>
        <d:color rgb="FF000000"/>
        <d:rFont val="Calibri"/>
      </d:rPr>
      <d:t xml:space="preserve">- Animal or vegetable fats and oils (HS Codes: 15.01, 15.02 and 15.06)</d:t>
    </d:r>
    <d:r xmlns:d="http://schemas.openxmlformats.org/spreadsheetml/2006/main">
      <d:rPr>
        <d:sz val="11"/>
        <d:color rgb="FF000000"/>
        <d:rFont val="Calibri"/>
      </d:rPr>
      <d:t xml:space="preserve">
</d:t>
    </d:r>
    <d:r xmlns:d="http://schemas.openxmlformats.org/spreadsheetml/2006/main">
      <d:rPr>
        <d:sz val="11"/>
        <d:color rgb="FF000000"/>
        <d:rFont val="Calibri"/>
      </d:rPr>
      <d:t xml:space="preserve">- Cacao and cacao preparations (HS Codes: 18.01)</d:t>
    </d:r>
    <d:r xmlns:d="http://schemas.openxmlformats.org/spreadsheetml/2006/main">
      <d:rPr>
        <d:sz val="11"/>
        <d:color rgb="FF000000"/>
        <d:rFont val="Calibri"/>
      </d:rPr>
      <d:t xml:space="preserve"/>
    </d:r>
  </si>
  <si>
    <t>G/SPS/N/JPN/591</t>
  </si>
  <si>
    <d:r xmlns:d="http://schemas.openxmlformats.org/spreadsheetml/2006/main">
      <d:rPr>
        <d:sz val="11"/>
        <d:rFont val="Calibri"/>
      </d:rPr>
      <d:t xml:space="preserve">- Meat and edible meat offal (HS Codes: 02.01, 02.02, 02.03, 02.04, 02.05, 02.06, 02.07, 02.08 and 02.09) 
- Dairy produce, birds' eggs and natural honey (HS Codes: 04.01, 04.07 and 04.08) 
- Products of animal origin (HS Code: 05.04) 
- Edible vegetables and certain roots and tubers (HS Codes: 07.01, 07.02, 07.03, 07.04, 07.05, 07.06, 07.07, 07.08, 07.09, 07.10, 07.13 and 07.14) 
- Edible fruits and nuts, peel of citrus/melons (HS Codes: 08.01, 08.02, 08.03, 08.04, 08.05, 08.06, 08.07, 08.08, 08.09, 08.10, 08.11 and 08.14) 
- Coffee, tea, mate and spices (HS Codes: 09.02, 09.03, 09.04, 09.05, 09.06, 09.07, 09.08, 09.09 and 09.10) 
- Cereals (HS Codes: 10.01, 10.02, 10.03, 10.04, 10.05, 10.06, 10.07 and 10.08) 
- Oleaginous fruits, miscellaneous grains, seeds and fruits (HS Codes: 12.01, 12.02, 12.07 and 12.12) 
- Animal or vegetable fats and oils (HS Codes: 15.01, 15.02, 15.06 and 15.12) 
- Residues and waste from the food industries (HS Code: 23.02)</d:t>
    </d:r>
    <d:r xmlns:d="http://schemas.openxmlformats.org/spreadsheetml/2006/main">
      <d:rPr>
        <d:sz val="11"/>
        <d:color rgb="FF000000"/>
        <d:rFont val="Calibri"/>
      </d:rPr>
      <d:t xml:space="preserve"/>
    </d:r>
  </si>
  <si>
    <t>G/SPS/N/SAU/289/Add.2</t>
  </si>
  <si>
    <t>Spain, The former Yugoslav Republic of Macedonia</t>
  </si>
  <si>
    <t>G/SPS/N/SAU/346/Add.1</t>
  </si>
  <si>
    <t>G/SPS/N/ZAF/62</t>
  </si>
  <si>
    <d:r xmlns:d="http://schemas.openxmlformats.org/spreadsheetml/2006/main">
      <d:rPr>
        <d:sz val="11"/>
        <d:rFont val="Calibri"/>
      </d:rPr>
      <d:t xml:space="preserve">The high risk classes of processed meats products are identified as heat treated and ready to eat (RTE) categorized in classes 1, 2, 6, 10, 12 and unspecified RTE products listed in clause 5.3 of SANS 885, which are as follows:</d:t>
    </d:r>
    <d:r xmlns:d="http://schemas.openxmlformats.org/spreadsheetml/2006/main">
      <d:rPr>
        <d:sz val="11"/>
        <d:color rgb="FF000000"/>
        <d:rFont val="Calibri"/>
      </d:rPr>
      <d:t xml:space="preserve">
</d:t>
    </d:r>
    <d:r xmlns:d="http://schemas.openxmlformats.org/spreadsheetml/2006/main">
      <d:rPr>
        <d:sz val="11"/>
        <d:color rgb="FF000000"/>
        <d:rFont val="Calibri"/>
      </d:rPr>
      <d:t xml:space="preserve">a) Class 1 - Whole muscle, cured, heat treated products;</d:t>
    </d:r>
    <d:r xmlns:d="http://schemas.openxmlformats.org/spreadsheetml/2006/main">
      <d:rPr>
        <d:sz val="11"/>
        <d:color rgb="FF000000"/>
        <d:rFont val="Calibri"/>
      </d:rPr>
      <d:t xml:space="preserve">
</d:t>
    </d:r>
    <d:r xmlns:d="http://schemas.openxmlformats.org/spreadsheetml/2006/main">
      <d:rPr>
        <d:sz val="11"/>
        <d:color rgb="FF000000"/>
        <d:rFont val="Calibri"/>
      </d:rPr>
      <d:t xml:space="preserve">b) Class 2 - Whole muscle, uncured, heat treated or partial heat treated products;</d:t>
    </d:r>
    <d:r xmlns:d="http://schemas.openxmlformats.org/spreadsheetml/2006/main">
      <d:rPr>
        <d:sz val="11"/>
        <d:color rgb="FF000000"/>
        <d:rFont val="Calibri"/>
      </d:rPr>
      <d:t xml:space="preserve">
</d:t>
    </d:r>
    <d:r xmlns:d="http://schemas.openxmlformats.org/spreadsheetml/2006/main">
      <d:rPr>
        <d:sz val="11"/>
        <d:color rgb="FF000000"/>
        <d:rFont val="Calibri"/>
      </d:rPr>
      <d:t xml:space="preserve">c) Class 6 - Comminuted, cured, heat treated products;</d:t>
    </d:r>
    <d:r xmlns:d="http://schemas.openxmlformats.org/spreadsheetml/2006/main">
      <d:rPr>
        <d:sz val="11"/>
        <d:color rgb="FF000000"/>
        <d:rFont val="Calibri"/>
      </d:rPr>
      <d:t xml:space="preserve">
</d:t>
    </d:r>
    <d:r xmlns:d="http://schemas.openxmlformats.org/spreadsheetml/2006/main">
      <d:rPr>
        <d:sz val="11"/>
        <d:color rgb="FF000000"/>
        <d:rFont val="Calibri"/>
      </d:rPr>
      <d:t xml:space="preserve">d) Class 10 - Comminuted, uncured and heat treated products;</d:t>
    </d:r>
    <d:r xmlns:d="http://schemas.openxmlformats.org/spreadsheetml/2006/main">
      <d:rPr>
        <d:sz val="11"/>
        <d:color rgb="FF000000"/>
        <d:rFont val="Calibri"/>
      </d:rPr>
      <d:t xml:space="preserve">
</d:t>
    </d:r>
    <d:r xmlns:d="http://schemas.openxmlformats.org/spreadsheetml/2006/main">
      <d:rPr>
        <d:sz val="11"/>
        <d:color rgb="FF000000"/>
        <d:rFont val="Calibri"/>
      </d:rPr>
      <d:t xml:space="preserve">e) Class 12 - Reformed, cured, heat treated; and</d:t>
    </d:r>
    <d:r xmlns:d="http://schemas.openxmlformats.org/spreadsheetml/2006/main">
      <d:rPr>
        <d:sz val="11"/>
        <d:color rgb="FF000000"/>
        <d:rFont val="Calibri"/>
      </d:rPr>
      <d:t xml:space="preserve">
</d:t>
    </d:r>
    <d:r xmlns:d="http://schemas.openxmlformats.org/spreadsheetml/2006/main">
      <d:rPr>
        <d:sz val="11"/>
        <d:color rgb="FF000000"/>
        <d:rFont val="Calibri"/>
      </d:rPr>
      <d:t xml:space="preserve">f) Class 14 - Unspecified class i.e. Any other unspecified RTE processed meats product.</d:t>
    </d:r>
    <d:r xmlns:d="http://schemas.openxmlformats.org/spreadsheetml/2006/main">
      <d:rPr>
        <d:sz val="11"/>
        <d:color rgb="FF000000"/>
        <d:rFont val="Calibri"/>
      </d:rPr>
      <d:t xml:space="preserve"/>
    </d:r>
  </si>
  <si>
    <t xml:space="preserve">Food safety; HACCP Plan requirements; Human health; </t>
  </si>
  <si>
    <t>G/SPS/N/CHL/556/Add.1/Corr.1</t>
  </si>
  <si>
    <t>G/SPS/N/CHL/568/Add.1/Corr.1</t>
  </si>
  <si>
    <t>G/SPS/N/CHL/569/Add.1/Corr.1</t>
  </si>
  <si>
    <t>G/SPS/N/CHL/571/Add.1/Corr.1</t>
  </si>
  <si>
    <t>G/SPS/N/NZL/579</t>
  </si>
  <si>
    <d:r xmlns:d="http://schemas.openxmlformats.org/spreadsheetml/2006/main">
      <d:rPr>
        <d:sz val="11"/>
        <d:rFont val="Calibri"/>
      </d:rPr>
      <d:t xml:space="preserve">Catfish (</d:t>
    </d:r>
    <d:r xmlns:d="http://schemas.openxmlformats.org/spreadsheetml/2006/main">
      <d:rPr>
        <d:i/>
        <d:sz val="11"/>
        <d:color rgb="FF000000"/>
        <d:rFont val="Calibri"/>
      </d:rPr>
      <d:t xml:space="preserve">Pangasius</d:t>
    </d:r>
    <d:r xmlns:d="http://schemas.openxmlformats.org/spreadsheetml/2006/main">
      <d:rPr>
        <d:sz val="11"/>
        <d:color rgb="FF000000"/>
        <d:rFont val="Calibri"/>
      </d:rPr>
      <d:t xml:space="preserve"> spp.) fillets</d:t>
    </d:r>
  </si>
  <si>
    <t>G/SPS/N/THA/242/Add.1</t>
  </si>
  <si>
    <t>G/SPS/N/KEN/72</t>
  </si>
  <si>
    <t>G/SPS/N/KEN/73</t>
  </si>
  <si>
    <t>G/SPS/N/KEN/74</t>
  </si>
  <si>
    <t>G/SPS/N/KEN/75</t>
  </si>
  <si>
    <t>G/SPS/N/NZL/577/Add.1</t>
  </si>
  <si>
    <t>Myrtaceae seeds for sowing</t>
  </si>
  <si>
    <t xml:space="preserve">Seeds; </t>
  </si>
  <si>
    <t>G/SPS/N/SAU/135/Add.1</t>
  </si>
  <si>
    <t>Hekendorp, Utrecht, the Netherlands</t>
  </si>
  <si>
    <t>G/SPS/N/SAU/247/Add.1</t>
  </si>
  <si>
    <t>Friesland, the Netherlands</t>
  </si>
  <si>
    <t>G/SPS/N/SAU/345/Add.1</t>
  </si>
  <si>
    <t>Groningen, the Netherlands</t>
  </si>
  <si>
    <t>G/SPS/N/BRA/1419</t>
  </si>
  <si>
    <t>HS Code(s): 12, 0804, 18, 081050, 0805, 10, 1002, 1004, 1001; ICS Code(s): 13, 65</t>
  </si>
  <si>
    <t>G/SPS/N/BRA/1420</t>
  </si>
  <si>
    <t>G/SPS/N/CHL/575</t>
  </si>
  <si>
    <t>Caper (Capparis spinosa) plants</t>
  </si>
  <si>
    <t>G/SPS/N/PER/785</t>
  </si>
  <si>
    <t>G/SPS/N/BRA/1418</t>
  </si>
  <si>
    <t>Phytosanitary requirements for the importation of substrate as raw material, finished product or accompanying plants, regardless of origin.</t>
  </si>
  <si>
    <t>G/SPS/N/EU/264</t>
  </si>
  <si>
    <d:r xmlns:d="http://schemas.openxmlformats.org/spreadsheetml/2006/main">
      <d:rPr>
        <d:sz val="11"/>
        <d:rFont val="Calibri"/>
      </d:rPr>
      <d:t xml:space="preserve">Cereals (HS Codes: 1001, 1002, 1003, 1004, 1005, 1006, 1007, 1008), foodstuffs of animal origin (HS Codes: 0201, 0202, 0203, 0204, 0205, 0206, 0207, 0208, 0209, 0210) and certain products of plant origin, including fruit and vegetables.</d:t>
    </d:r>
    <d:r xmlns:d="http://schemas.openxmlformats.org/spreadsheetml/2006/main">
      <d:rPr>
        <d:sz val="11"/>
        <d:color rgb="FF000000"/>
        <d:rFont val="Calibri"/>
      </d:rPr>
      <d:t xml:space="preserve"/>
    </d:r>
  </si>
  <si>
    <t>G/SPS/N/MYS/42</t>
  </si>
  <si>
    <d:r xmlns:d="http://schemas.openxmlformats.org/spreadsheetml/2006/main">
      <d:rPr>
        <d:sz val="11"/>
        <d:rFont val="Calibri"/>
      </d:rPr>
      <d:t xml:space="preserve">HS Codes: 15.11 (Palm oil and its fraction, whether or not refined, but not chemically modified), 0804.50.2000 (Mangoes), 0709.60.1000 (Chillies) and 08.05 (Citrus fruits, fresh or dried)</d:t>
    </d:r>
    <d:r xmlns:d="http://schemas.openxmlformats.org/spreadsheetml/2006/main">
      <d:rPr>
        <d:sz val="11"/>
        <d:color rgb="FF000000"/>
        <d:rFont val="Calibri"/>
      </d:rPr>
      <d:t xml:space="preserve"/>
    </d:r>
  </si>
  <si>
    <t>G/SPS/N/PER/784</t>
  </si>
  <si>
    <t>G/SPS/N/EU/263</t>
  </si>
  <si>
    <t>Cereals (HS Codes: 1001, 1002, 1003, 1004, 1005, 1006, 1007, 1008), foodstuffs of animal origin (HS Codes: 0201, 0202, 0203, 0204, 0205, 0206, 0207, 0208, 0209, 0210) and certain products of plant origin, including fruits and vegetables.</t>
  </si>
  <si>
    <t>G/SPS/N/ARG/216</t>
  </si>
  <si>
    <t>Fresh bananas (Musa spp.)</t>
  </si>
  <si>
    <t>G/SPS/N/ARG/217</t>
  </si>
  <si>
    <t>Fresh limes (Citrus latifolia) for consumption</t>
  </si>
  <si>
    <t>G/SPS/N/ARG/218</t>
  </si>
  <si>
    <t>Poncirus trifoliata seeds for propagation purposes</t>
  </si>
  <si>
    <t>G/SPS/N/CHL/574</t>
  </si>
  <si>
    <t>Poultry meat</t>
  </si>
  <si>
    <t>G/SPS/N/ECU/210</t>
  </si>
  <si>
    <t>White mustard (Sinapis alba) seeds</t>
  </si>
  <si>
    <t>G/SPS/N/EU/262</t>
  </si>
  <si>
    <t>G/SPS/N/PER/782</t>
  </si>
  <si>
    <t>Ryegrass seed</t>
  </si>
  <si>
    <t>G/SPS/N/PER/783</t>
  </si>
  <si>
    <t>Linseed (Linum usitatissimum)</t>
  </si>
  <si>
    <t>G/SPS/N/PER/781</t>
  </si>
  <si>
    <t>G/SPS/N/CHL/542/Add.2</t>
  </si>
  <si>
    <t>G/SPS/N/GHA/4</t>
  </si>
  <si>
    <t>Ghana</t>
  </si>
  <si>
    <t xml:space="preserve">Tilapia  species and ornamental fishes: HS Codes: 0303.23.00.00,  0301.10.00.00, 0301.11.00.00</t>
  </si>
  <si>
    <t>G/SPS/N/PER/778</t>
  </si>
  <si>
    <t>Kenya, Uganda</t>
  </si>
  <si>
    <t>G/SPS/N/PER/779</t>
  </si>
  <si>
    <t>Eucalyptus (Eucalyptus spp.) seed</t>
  </si>
  <si>
    <t>G/SPS/N/PER/780</t>
  </si>
  <si>
    <t>G/SPS/N/ARE/150/Add.1</t>
  </si>
  <si>
    <t>All kinds of fresh fruits and vegetables</t>
  </si>
  <si>
    <t>Kerala state, India</t>
  </si>
  <si>
    <t>G/SPS/N/ARE/160#G/SPS/N/BHR/192#G/SPS/N/KWT/43#G/SPS/N/OMN/89#G/SPS/N/QAT/93#G/SPS/N/SAU/366#G/SPS/N/YEM/34</t>
  </si>
  <si>
    <t>Milk and milk products (ICS Code: 67.100)</t>
  </si>
  <si>
    <t>G/SPS/N/ARE/162#G/SPS/N/BHR/194#G/SPS/N/KWT/45#G/SPS/N/OMN/91#G/SPS/N/QAT/95#G/SPS/N/SAU/368#G/SPS/N/YEM/36</t>
  </si>
  <si>
    <t>G/SPS/N/MDG/37</t>
  </si>
  <si>
    <t>Madagascar</t>
  </si>
  <si>
    <t>G/SPS/N/ARE/153#G/SPS/N/BHR/185#G/SPS/N/KWT/36#G/SPS/N/OMN/82#G/SPS/N/QAT/86#G/SPS/N/SAU/359#G/SPS/N/YEM/27</t>
  </si>
  <si>
    <t>Poultry and eggs (ICS Code: 67.120.20)</t>
  </si>
  <si>
    <t>G/SPS/N/ARE/154#G/SPS/N/BHR/186#G/SPS/N/KWT/37#G/SPS/N/OMN/83#G/SPS/N/QAT/87#G/SPS/N/SAU/360#G/SPS/N/YEM/28</t>
  </si>
  <si>
    <t>Fish and fishery products (ICS: 67.120.30)</t>
  </si>
  <si>
    <t>G/SPS/N/ARE/155#G/SPS/N/BHR/187#G/SPS/N/KWT/38#G/SPS/N/OMN/84#G/SPS/N/QAT/88#G/SPS/N/SAU/361#G/SPS/N/YEM/29</t>
  </si>
  <si>
    <t>Fish and fishery products (ICS Code: 67.120.30)</t>
  </si>
  <si>
    <t>Saudi Food and Drug Authority</t>
  </si>
  <si>
    <t>G/SPS/N/ARE/156#G/SPS/N/BHR/188#G/SPS/N/KWT/39#G/SPS/N/OMN/85#G/SPS/N/QAT/89#G/SPS/N/SAU/362#G/SPS/N/YEM/30</t>
  </si>
  <si>
    <t>Fruits, vegetables (ICS Code: 67.080)</t>
  </si>
  <si>
    <t>G/SPS/N/ARE/158#G/SPS/N/BHR/190#G/SPS/N/KWT/41#G/SPS/N/OMN/87#G/SPS/N/QAT/91#G/SPS/N/SAU/364#G/SPS/N/YEM/32</t>
  </si>
  <si>
    <t>Spices and condiments (ICS Code: 67.220)</t>
  </si>
  <si>
    <t>G/SPS/N/ARE/159#G/SPS/N/BHR/191#G/SPS/N/KWT/42#G/SPS/N/OMN/88#G/SPS/N/QAT/92#G/SPS/N/SAU/365#G/SPS/N/YEM/33</t>
  </si>
  <si>
    <t>G/SPS/N/CHL/568/Add.1</t>
  </si>
  <si>
    <t>G/SPS/N/CHL/571/Add.1</t>
  </si>
  <si>
    <t>G/SPS/N/SAU/358</t>
  </si>
  <si>
    <t xml:space="preserve">Animal diseases; Avian Influenza; Food safety; Human health; Zoonoses; </t>
  </si>
  <si>
    <t>G/SPS/N/ZAF/46/Add.1</t>
  </si>
  <si>
    <t>HS Code: 16; HS Code: 17; HS Code: 18; HS Code: 1901; HS Code: 1902; HS Code: 1903; HS Code: 1904; HS Code: 2001; HS Code: 2002; HS Code: 2003; HS Code: 2004; ICS Code: 67</t>
  </si>
  <si>
    <t>G/SPS/N/CHL/556/Add.1</t>
  </si>
  <si>
    <t>G/SPS/N/CHL/569/Add.1</t>
  </si>
  <si>
    <t>G/SPS/N/EU/261</t>
  </si>
  <si>
    <t>HS Code(s): ex 07082000, ex 07094000, 07096010, ex 07096099, ex 07099990, ex 07102200, 07108051, ex 07108059, ex 07108095, 08022100, 08022200, 08025100, 08025200, 08043000, 08055010, 080620, ex 08109020, ex 08109075, 08112031, ex 08112011, ex 08112019, 08131000, ex 08134095, 0902, 09042110, 09042190, 09042200, ex 11063090, 12024100, 12024200, 12074090, ex 12077000, ex 12119086, 15111090, 15119011, ex 15119019, 15119099, ex 20019097, 20081110, 20081191, 20081196, 20081198, ex 20081913, ex 20081993, 20085061, ex 20089999</t>
  </si>
  <si>
    <t>Benin, Plurinational State of Bolivia, Cambodia, China, Dominican Republic, Egypt, the Gambia, Georgia, Ghana, India, Lebanon, Madagascar, Nigeria, Pakistan, Senegal, Serbia, Sierra Leone, Sri Lanka, Sudan, Syria, Thailand, Turkey, Uganda, United States of America, Uzbekistan, Viet Nam</t>
  </si>
  <si>
    <t>G/SPS/N/MEX/352</t>
  </si>
  <si>
    <t>Orchids (Masdevallia spp.), HS Code: 060313</t>
  </si>
  <si>
    <t>G/SPS/N/MEX/353</t>
  </si>
  <si>
    <t>Cattleya orchid (Cattleya spp.) plants, HS code: 060313</t>
  </si>
  <si>
    <t>G/SPS/N/MEX/354</t>
  </si>
  <si>
    <t>Fresh apples (Malus domestica), HS code: 080810</t>
  </si>
  <si>
    <t>G/SPS/N/RUS/151</t>
  </si>
  <si>
    <t>Seedlings of harwood species of the rose family (HS Code(s): 0602, except for 0602 90 100 0)</t>
  </si>
  <si>
    <t>Greece - nursery garden "Vitro Hellas SA. Niseli Alexandria Greece"</t>
  </si>
  <si>
    <t>G/SPS/N/ARE/141/Add.1</t>
  </si>
  <si>
    <t>Flevoland, Netherlands</t>
  </si>
  <si>
    <t>G/SPS/N/ECU/186/Add.1</t>
  </si>
  <si>
    <t>G/SPS/N/MEX/330/Add.1</t>
  </si>
  <si>
    <t>G/SPS/N/PER/777</t>
  </si>
  <si>
    <t>Meerkats (Suricata suricatta)</t>
  </si>
  <si>
    <t>G/SPS/N/SAU/289/Add.1</t>
  </si>
  <si>
    <t>G/SPS/N/SAU/356</t>
  </si>
  <si>
    <t>Livestock</t>
  </si>
  <si>
    <t>G/SPS/N/SAU/357</t>
  </si>
  <si>
    <t>G/SPS/N/KOR/604</t>
  </si>
  <si>
    <t>G/SPS/N/BRA/1416</t>
  </si>
  <si>
    <t xml:space="preserve">Pesticides; Plant health; </t>
  </si>
  <si>
    <t>G/SPS/N/NZL/578</t>
  </si>
  <si>
    <d:r xmlns:d="http://schemas.openxmlformats.org/spreadsheetml/2006/main">
      <d:rPr>
        <d:sz val="11"/>
        <d:rFont val="Calibri"/>
      </d:rPr>
      <d:t xml:space="preserve">Fresh </d:t>
    </d:r>
    <d:r xmlns:d="http://schemas.openxmlformats.org/spreadsheetml/2006/main">
      <d:rPr>
        <d:i/>
        <d:sz val="11"/>
        <d:color rgb="FF000000"/>
        <d:rFont val="Calibri"/>
      </d:rPr>
      <d:t xml:space="preserve">Citrus</d:t>
    </d:r>
    <d:r xmlns:d="http://schemas.openxmlformats.org/spreadsheetml/2006/main">
      <d:rPr>
        <d:sz val="11"/>
        <d:color rgb="FF000000"/>
        <d:rFont val="Calibri"/>
      </d:rPr>
      <d:t xml:space="preserve"> fruit from Australia</d:t>
    </d:r>
  </si>
  <si>
    <t xml:space="preserve">Bacteria; Citrus canker; Food safety; Human health; </t>
  </si>
  <si>
    <t>G/SPS/N/ZAF/58/Add.1</t>
  </si>
  <si>
    <t>Canned fish, canned marine molluscs and canned crustaceans and products derived therefrom</t>
  </si>
  <si>
    <t>G/SPS/N/CRI/193/Add.1</t>
  </si>
  <si>
    <t>G/SPS/N/CRI/194/Add.1</t>
  </si>
  <si>
    <t>G/SPS/N/CRI/195/Add.1</t>
  </si>
  <si>
    <t>G/SPS/N/SAU/355</t>
  </si>
  <si>
    <t xml:space="preserve">Animal diseases; Bovine Spongiform Encephalopathy (BSE); Food safety; Human health; Transmissible Spongiform Encephalopathy (TSE); Zoonoses; </t>
  </si>
  <si>
    <t>G/SPS/N/ZAF/60</t>
  </si>
  <si>
    <t>Ready-To-Eat (RTE) heat treated meat products</t>
  </si>
  <si>
    <t>G/SPS/N/BRA/1414</t>
  </si>
  <si>
    <d:r xmlns:d="http://schemas.openxmlformats.org/spreadsheetml/2006/main">
      <d:rPr>
        <d:sz val="11"/>
        <d:rFont val="Calibri"/>
      </d:rPr>
      <d:t xml:space="preserve">Tulip stems with flowers (</d:t>
    </d:r>
    <d:r xmlns:d="http://schemas.openxmlformats.org/spreadsheetml/2006/main">
      <d:rPr>
        <d:i/>
        <d:sz val="11"/>
        <d:color rgb="FF000000"/>
        <d:rFont val="Calibri"/>
      </d:rPr>
      <d:t xml:space="preserve">Tulipa gesneriana</d:t>
    </d:r>
    <d:r xmlns:d="http://schemas.openxmlformats.org/spreadsheetml/2006/main">
      <d:rPr>
        <d:sz val="11"/>
        <d:color rgb="FF000000"/>
        <d:rFont val="Calibri"/>
      </d:rPr>
      <d:t xml:space="preserve">)</d:t>
    </d:r>
  </si>
  <si>
    <t>G/SPS/N/EU/218/Add.1</t>
  </si>
  <si>
    <t>G/SPS/N/SAU/354</t>
  </si>
  <si>
    <t xml:space="preserve">Animal diseases; Avian Influenza; Food safety; Human health; Pest or Disease free Regions / Regionalization; Zoonoses; </t>
  </si>
  <si>
    <t>Penza Oblast, Russian Federation</t>
  </si>
  <si>
    <t>G/SPS/N/VNM/92/Add.1</t>
  </si>
  <si>
    <t>Foods of plant origin under the management of the Ministry of Agriculture and Rural Development</t>
  </si>
  <si>
    <t>G/SPS/N/BRA/1413</t>
  </si>
  <si>
    <t>G/SPS/N/PHL/418</t>
  </si>
  <si>
    <t>Paddy and milled rice</t>
  </si>
  <si>
    <t>G/SPS/N/KWT/31</t>
  </si>
  <si>
    <d:r xmlns:d="http://schemas.openxmlformats.org/spreadsheetml/2006/main">
      <d:rPr>
        <d:sz val="11"/>
        <d:rFont val="Calibri"/>
      </d:rPr>
      <d:t xml:space="preserve">Vegetables and fruits</d:t>
    </d:r>
    <d:r xmlns:d="http://schemas.openxmlformats.org/spreadsheetml/2006/main">
      <d:rPr>
        <d:sz val="11"/>
        <d:color rgb="FF000000"/>
        <d:rFont val="Calibri"/>
      </d:rPr>
      <d:t xml:space="preserve"/>
    </d:r>
  </si>
  <si>
    <t xml:space="preserve">Animal diseases; Food safety; Human health; Zoonoses; </t>
  </si>
  <si>
    <t>G/SPS/N/KWT/32</t>
  </si>
  <si>
    <t>Poultry meat and thereof products</t>
  </si>
  <si>
    <t>G/SPS/N/KWT/33</t>
  </si>
  <si>
    <t>Vegetables and fruits</t>
  </si>
  <si>
    <t xml:space="preserve">Animal diseases; Food safety; Human health; Pest or Disease free Regions / Regionalization; Zoonoses; </t>
  </si>
  <si>
    <t>India, Kerala</t>
  </si>
  <si>
    <t>G/SPS/N/KWT/34</t>
  </si>
  <si>
    <t>Meat and meat products of cows, sheep and goats</t>
  </si>
  <si>
    <t>G/SPS/N/KWT/35</t>
  </si>
  <si>
    <t>G/SPS/N/PHL/416</t>
  </si>
  <si>
    <t>Corn grits</t>
  </si>
  <si>
    <t xml:space="preserve">Aflatoxins; Contaminants; Food safety; Human health; Labelling; Mycotoxins; Packaging; Toxins; </t>
  </si>
  <si>
    <t>G/SPS/N/PHL/417</t>
  </si>
  <si>
    <t xml:space="preserve">Aflatoxins; Contaminants; Food safety; Human health; Mycotoxins; Ochratoxin; Toxins; </t>
  </si>
  <si>
    <t>G/SPS/N/ARE/151</t>
  </si>
  <si>
    <t>Live poultry (HS Code: 0105), and poultry products including poultry meat (HS Code: 0207), day-old chicks (HS Code: 0105.11), hatching eggs, except heat treated meat</t>
  </si>
  <si>
    <t>Kurskaya Oblast in Russia, in addition to the previous provinces Astrakhanskaya Oblast, Respublika Kalmykiya and Kostromskaya Oblast.</t>
  </si>
  <si>
    <t>G/SPS/N/EU/259</t>
  </si>
  <si>
    <t>G/SPS/N/EU/260</t>
  </si>
  <si>
    <t>G/SPS/N/PHL/415</t>
  </si>
  <si>
    <t xml:space="preserve">Aflatoxins; Contaminants; Food safety; Heavy metals; Human health; Mycotoxins; Pesticides; Toxins; </t>
  </si>
  <si>
    <t>G/SPS/N/USA/3008</t>
  </si>
  <si>
    <t>Fresh avocado fruit</t>
  </si>
  <si>
    <t>G/SPS/N/IND/217</t>
  </si>
  <si>
    <d:r xmlns:d="http://schemas.openxmlformats.org/spreadsheetml/2006/main">
      <d:rPr>
        <d:sz val="11"/>
        <d:rFont val="Calibri"/>
      </d:rPr>
      <d:t xml:space="preserve">Canned/retort pouch meat products, comminuted/restructured meat products, cured/pickled meat and/or smoked meat products, dried/dehydrated meat products, cooked /semi-cooked meat products, fermented meat products, marinated meat products, fresh/chilled/frozen rabbit meat.</d:t>
    </d:r>
    <d:r xmlns:d="http://schemas.openxmlformats.org/spreadsheetml/2006/main">
      <d:rPr>
        <d:sz val="11"/>
        <d:color rgb="FF000000"/>
        <d:rFont val="Calibri"/>
      </d:rPr>
      <d:t xml:space="preserve"/>
    </d:r>
  </si>
  <si>
    <t>G/SPS/N/IND/218</t>
  </si>
  <si>
    <d:r xmlns:d="http://schemas.openxmlformats.org/spreadsheetml/2006/main">
      <d:rPr>
        <d:sz val="11"/>
        <d:rFont val="Calibri"/>
      </d:rPr>
      <d:t xml:space="preserve">Coconut Milk and Coconut Cream; Dried Oregano - Whole and powder; Pimento (Allspice) - Whole and powder; Laurel (Bay Leaf) - Whole and powder; Dried Mint and Dried Rosemary.</d:t>
    </d:r>
    <d:r xmlns:d="http://schemas.openxmlformats.org/spreadsheetml/2006/main">
      <d:rPr>
        <d:sz val="11"/>
        <d:color rgb="FF000000"/>
        <d:rFont val="Calibri"/>
      </d:rPr>
      <d:t xml:space="preserve"/>
    </d:r>
  </si>
  <si>
    <t>G/SPS/N/KAZ/14</t>
  </si>
  <si>
    <t>Plant products/list of goods (products) subject to phytosanitary control</t>
  </si>
  <si>
    <t>G/SPS/N/KEN/55</t>
  </si>
  <si>
    <t>Garam masala</t>
  </si>
  <si>
    <t>G/SPS/N/KEN/56</t>
  </si>
  <si>
    <t>Cardamon powder</t>
  </si>
  <si>
    <t>G/SPS/N/KEN/57</t>
  </si>
  <si>
    <t>Cashew Kernels</t>
  </si>
  <si>
    <t>G/SPS/N/KEN/58</t>
  </si>
  <si>
    <t>Roasted Cashew Kernels</t>
  </si>
  <si>
    <t>G/SPS/N/KEN/59</t>
  </si>
  <si>
    <t>G/SPS/N/KEN/60</t>
  </si>
  <si>
    <t>Dairy creams and prepared creams</t>
  </si>
  <si>
    <t>G/SPS/N/KEN/61</t>
  </si>
  <si>
    <t>Fermented (cultured) milks</t>
  </si>
  <si>
    <t>G/SPS/N/KEN/63</t>
  </si>
  <si>
    <t>G/SPS/N/KEN/64</t>
  </si>
  <si>
    <t>Milk fat products</t>
  </si>
  <si>
    <t>G/SPS/N/KEN/65</t>
  </si>
  <si>
    <t>Milk powder and cream powder</t>
  </si>
  <si>
    <t>G/SPS/N/KEN/66</t>
  </si>
  <si>
    <t>Unripened cheese including fresh cheese</t>
  </si>
  <si>
    <t>G/SPS/N/KEN/67</t>
  </si>
  <si>
    <t>Dried fruits</t>
  </si>
  <si>
    <t>G/SPS/N/KEN/68</t>
  </si>
  <si>
    <t>Dehydrated vegetables</t>
  </si>
  <si>
    <t>G/SPS/N/KEN/69</t>
  </si>
  <si>
    <t>Processed fruits and vegetables</t>
  </si>
  <si>
    <t>G/SPS/N/KOR/602</t>
  </si>
  <si>
    <t>Plants</t>
  </si>
  <si>
    <t xml:space="preserve">Bacteria; Pest or Disease free Regions / Regionalization; Pests; Plant health; Seeds; </t>
  </si>
  <si>
    <t>China, Finland, France, Georgia, Germany, Israel, Italy, Morocco, Norway, Spain, Sweden and the United States of America.</t>
  </si>
  <si>
    <t>G/SPS/N/PER/775</t>
  </si>
  <si>
    <t>Passion fruit (Passiflora edulis) seed. Tariff heading: 1.209.99.10.00</t>
  </si>
  <si>
    <t>G/SPS/N/PER/776</t>
  </si>
  <si>
    <t>G/SPS/N/PHL/414</t>
  </si>
  <si>
    <t>Japan, Kagawa Prefecture</t>
  </si>
  <si>
    <t>G/SPS/N/BHR/10/Rev.1</t>
  </si>
  <si>
    <t>Shellfish – Chilled and frozen sea crabs, ICS Code: 67.120.00</t>
  </si>
  <si>
    <t xml:space="preserve">Contaminants; Food safety; Heavy metals; Human health; Labelling; Packaging; </t>
  </si>
  <si>
    <t>G/SPS/N/BRA/1412</t>
  </si>
  <si>
    <t>G/SPS/N/KEN/37</t>
  </si>
  <si>
    <t>UHT Milk</t>
  </si>
  <si>
    <t>G/SPS/N/KEN/38</t>
  </si>
  <si>
    <t>Yoghurt</t>
  </si>
  <si>
    <t>G/SPS/N/KEN/39</t>
  </si>
  <si>
    <t>Milk powders</t>
  </si>
  <si>
    <t>G/SPS/N/KEN/40</t>
  </si>
  <si>
    <t>Raw Cow Milk</t>
  </si>
  <si>
    <t>G/SPS/N/KEN/41</t>
  </si>
  <si>
    <t>Pasteurised Milk</t>
  </si>
  <si>
    <t>G/SPS/N/KEN/43</t>
  </si>
  <si>
    <t>Sweetened condensed milk</t>
  </si>
  <si>
    <t>G/SPS/N/KEN/44</t>
  </si>
  <si>
    <t>Ghee</t>
  </si>
  <si>
    <t>G/SPS/N/KEN/45</t>
  </si>
  <si>
    <t>Live animals for meat</t>
  </si>
  <si>
    <t>G/SPS/N/KEN/46</t>
  </si>
  <si>
    <t>G/SPS/N/KEN/47</t>
  </si>
  <si>
    <t>G/SPS/N/KEN/49</t>
  </si>
  <si>
    <t>Live animal for meat</t>
  </si>
  <si>
    <t>G/SPS/N/KOR/591/Add.1/Corr.1</t>
  </si>
  <si>
    <t>Carrot (Dacus carota) seeds for sowing</t>
  </si>
  <si>
    <t>Finland, France, Georgia, Germany, Israel, Italy, Morocco, Norway, Spain, Sweden and The United States of America.</t>
  </si>
  <si>
    <t>G/SPS/N/TPKM/463</t>
  </si>
  <si>
    <t xml:space="preserve">Bacteria; Contaminants; Escherichia coli; Food safety; Human health; Listeria monocytogenes; Salmonella; Toxins; </t>
  </si>
  <si>
    <t>G/SPS/N/PER/772</t>
  </si>
  <si>
    <t>United States of America (Arkansas and Oregon)</t>
  </si>
  <si>
    <t>G/SPS/N/PER/773</t>
  </si>
  <si>
    <t>In vitro phalaenopsis (Phalaenopsis spp.) plants</t>
  </si>
  <si>
    <t>G/SPS/N/PER/774</t>
  </si>
  <si>
    <t>HS code: 1204.00.90.00 Linseed (Linum usitatissimum)</t>
  </si>
  <si>
    <t>G/SPS/N/AUS/391/Add.2</t>
  </si>
  <si>
    <d:r xmlns:d="http://schemas.openxmlformats.org/spreadsheetml/2006/main">
      <d:rPr>
        <d:sz val="11"/>
        <d:rFont val="Calibri"/>
      </d:rPr>
      <d:t xml:space="preserve">Canned/retorted food</d:t>
    </d:r>
    <d:r xmlns:d="http://schemas.openxmlformats.org/spreadsheetml/2006/main">
      <d:rPr>
        <d:sz val="11"/>
        <d:color rgb="FF000000"/>
        <d:rFont val="Calibri"/>
      </d:rPr>
      <d:t xml:space="preserve">
- Dairy products (ICS Codes: 0401.10, 0401.50, 0402.90, 0402.10, 0402.50, 0402.00, 0403.90, 0404.00, 0404.01, 0405.00, 0406.01);
- Egg products (ICS Codes: 0407.01, 0408.00, 0410.00, 0505.00);
- Meat products (ICS Codes: 0209.01, 0210.00, 0210.10, 0210.90, 0210.05, 0210.50, 0210.60, 0210.70, 0210.95, 0305.00, 0305.01, 0305.10, 0305.90, 0306.10, 0306.20, 0306.90, 0306.00, 0306.01, 0307.00, 0307.90, 0307.14, 0307.15, 0307.16, 0307.91);
- Food containing more than 5% meat (beef only) from Japan;
- Canned meat products (excluding beef);
- Chicken or pork from New Zealand; and
- Meat, mixed country origins, exported from New Zealand.</d:t>
    </d:r>
  </si>
  <si>
    <t xml:space="preserve">Animal health; Food safety; Human health; Packaging; </t>
  </si>
  <si>
    <t>G/SPS/N/ECU/192/Add.1</t>
  </si>
  <si>
    <t>G/SPS/N/ECU/207</t>
  </si>
  <si>
    <t>Craspedia (Craspedia globosa) cuttings, originating in Israel, for planting</t>
  </si>
  <si>
    <t>G/SPS/N/ECU/208</t>
  </si>
  <si>
    <t>Caryopteris (Caryopteris incana) cuttings for planting</t>
  </si>
  <si>
    <t>G/SPS/N/ECU/209</t>
  </si>
  <si>
    <t xml:space="preserve">Biological control agents; Nematode; Pest or Disease free Regions / Regionalization; Plant health; </t>
  </si>
  <si>
    <t>G/SPS/N/NIC/104</t>
  </si>
  <si>
    <t>Melon (Cucumis melo L.) seed</t>
  </si>
  <si>
    <t>G/SPS/N/USA/3007</t>
  </si>
  <si>
    <t>Guava; Tropical and subtrobical, small fruit, inedible peel, subgroup 24A</t>
  </si>
  <si>
    <t>G/SPS/N/KOR/591/Add.2</t>
  </si>
  <si>
    <d:r xmlns:d="http://schemas.openxmlformats.org/spreadsheetml/2006/main">
      <d:rPr>
        <d:sz val="11"/>
        <d:rFont val="Calibri"/>
      </d:rPr>
      <d:t xml:space="preserve">Carrot (</d:t>
    </d:r>
    <d:r xmlns:d="http://schemas.openxmlformats.org/spreadsheetml/2006/main">
      <d:rPr>
        <d:i/>
        <d:sz val="11"/>
        <d:color rgb="FF000000"/>
        <d:rFont val="Calibri"/>
      </d:rPr>
      <d:t xml:space="preserve">Dacus carota</d:t>
    </d:r>
    <d:r xmlns:d="http://schemas.openxmlformats.org/spreadsheetml/2006/main">
      <d:rPr>
        <d:sz val="11"/>
        <d:color rgb="FF000000"/>
        <d:rFont val="Calibri"/>
      </d:rPr>
      <d:t xml:space="preserve">) seeds for sowing</d:t>
    </d:r>
  </si>
  <si>
    <t>Finland, France, Georgia, Germany, Israel, Italy, Morocco, Norway, Spain, Sweden and The United States of America</t>
  </si>
  <si>
    <t>G/SPS/N/MEX/349/Add.1</t>
  </si>
  <si>
    <t>G/SPS/N/PER/771</t>
  </si>
  <si>
    <t>In vitro potato plants</t>
  </si>
  <si>
    <t>G/SPS/N/KEN/36</t>
  </si>
  <si>
    <t>Butter</t>
  </si>
  <si>
    <t>G/SPS/N/MEX/351</t>
  </si>
  <si>
    <t>Maize (Zea mays)</t>
  </si>
  <si>
    <t>G/SPS/N/UGA/10</t>
  </si>
  <si>
    <t>Milk powders, milk cream powder</t>
  </si>
  <si>
    <t>G/SPS/N/UGA/11</t>
  </si>
  <si>
    <t>Raw cow milk</t>
  </si>
  <si>
    <t>G/SPS/N/UGA/12</t>
  </si>
  <si>
    <t>Pasteurised milk</t>
  </si>
  <si>
    <t>G/SPS/N/UGA/14</t>
  </si>
  <si>
    <t>G/SPS/N/UGA/15</t>
  </si>
  <si>
    <t>G/SPS/N/UGA/7</t>
  </si>
  <si>
    <t>UHT milk</t>
  </si>
  <si>
    <t>G/SPS/N/UGA/8</t>
  </si>
  <si>
    <t>G/SPS/N/UGA/9</t>
  </si>
  <si>
    <t>G/SPS/N/MEX/331/Add.1</t>
  </si>
  <si>
    <t>G/SPS/N/VNM/102</t>
  </si>
  <si>
    <t>G/SPS/N/ARG/215</t>
  </si>
  <si>
    <t>Chickpea (Cicer arietinum) seeds for propagation.</t>
  </si>
  <si>
    <t>G/SPS/N/MEX/349</t>
  </si>
  <si>
    <t>Barley (Hordeum vulgare). Related tariff headings 100390 and 100310</t>
  </si>
  <si>
    <t>G/SPS/N/MEX/350</t>
  </si>
  <si>
    <t>Buckwheat grain or buckwheat (Fagopyrum esculentum). Tariff heading: 100810</t>
  </si>
  <si>
    <t>G/SPS/N/PER/770</t>
  </si>
  <si>
    <t>HS codes: 1001.19.00.00 and 1001.99.10.00, wheat grain (Triticum spp.).</t>
  </si>
  <si>
    <t>G/SPS/N/SAU/353</t>
  </si>
  <si>
    <t>G/SPS/N/PER/769</t>
  </si>
  <si>
    <t>Bovine semen</t>
  </si>
  <si>
    <t>G/SPS/N/RUS/150</t>
  </si>
  <si>
    <t xml:space="preserve">Fungi; Pests; Plant health; </t>
  </si>
  <si>
    <t>G/SPS/N/ARE/149</t>
  </si>
  <si>
    <t>Letsemeng, South Africa</t>
  </si>
  <si>
    <t>G/SPS/N/ARE/150</t>
  </si>
  <si>
    <t xml:space="preserve">Animal diseases; Animal health; Food safety; Human health; Pest or Disease free Regions / Regionalization; Zoonoses; </t>
  </si>
  <si>
    <t>G/SPS/N/AUS/422/Add.3</t>
  </si>
  <si>
    <t>Cooked and uncooked prawns and prawn products</t>
  </si>
  <si>
    <t>G/SPS/N/HND/56</t>
  </si>
  <si>
    <t>ICS numbers: 65.020.01 and 65.020.99</t>
  </si>
  <si>
    <t xml:space="preserve">Biotechnology; Genetically modified organisms (GMOs); Plant health; </t>
  </si>
  <si>
    <t>G/SPS/N/MNE/12</t>
  </si>
  <si>
    <t>Montenegro</t>
  </si>
  <si>
    <t>G/SPS/N/MNE/13</t>
  </si>
  <si>
    <t>G/SPS/N/MNE/14</t>
  </si>
  <si>
    <t>G/SPS/N/MNE/15</t>
  </si>
  <si>
    <t>G/SPS/N/MNE/16</t>
  </si>
  <si>
    <t>Animal by-products and derived products not intended for human consumption</t>
  </si>
  <si>
    <t>G/SPS/N/MNE/17</t>
  </si>
  <si>
    <t>G/SPS/N/MNE/18</t>
  </si>
  <si>
    <t>Food - Composite products</t>
  </si>
  <si>
    <t>G/SPS/N/MNE/19</t>
  </si>
  <si>
    <t>Equidae</t>
  </si>
  <si>
    <t>G/SPS/N/MNE/2</t>
  </si>
  <si>
    <t>Products of animal origin (frogs, legs, snails, gelatine and collagen)</t>
  </si>
  <si>
    <t>G/SPS/N/MNE/20</t>
  </si>
  <si>
    <t>G/SPS/N/MNE/21</t>
  </si>
  <si>
    <t>Bovine animals</t>
  </si>
  <si>
    <t>G/SPS/N/MNE/22</t>
  </si>
  <si>
    <t>Ovine and caprine animals</t>
  </si>
  <si>
    <t>G/SPS/N/MNE/23</t>
  </si>
  <si>
    <t>G/SPS/N/MNE/24</t>
  </si>
  <si>
    <t>G/SPS/N/MNE/25</t>
  </si>
  <si>
    <t>Live animals - Equidae</t>
  </si>
  <si>
    <t>G/SPS/N/MNE/26</t>
  </si>
  <si>
    <t>Sprouts and seeds intended for the production of sprouts</t>
  </si>
  <si>
    <t xml:space="preserve">Bacteria; Escherichia coli; Food safety; Human health; </t>
  </si>
  <si>
    <t>G/SPS/N/MNE/27</t>
  </si>
  <si>
    <t>Aquaculture animals</t>
  </si>
  <si>
    <t>G/SPS/N/MNE/29</t>
  </si>
  <si>
    <t xml:space="preserve">Food safety; Human health; Irradiation; </t>
  </si>
  <si>
    <t>G/SPS/N/MNE/3</t>
  </si>
  <si>
    <t>Unskinned large wild game</t>
  </si>
  <si>
    <t>G/SPS/N/MNE/30</t>
  </si>
  <si>
    <t>G/SPS/N/MNE/31</t>
  </si>
  <si>
    <t>Food and food ingredients</t>
  </si>
  <si>
    <t>G/SPS/N/MNE/32</t>
  </si>
  <si>
    <t>Plants, plant products and objects under the supervision</t>
  </si>
  <si>
    <t>G/SPS/N/MNE/33</t>
  </si>
  <si>
    <t>Food and feed</t>
  </si>
  <si>
    <t xml:space="preserve">Animal feed; Biotechnology; Food safety; Genetically modified organisms (GMOs); Human health; </t>
  </si>
  <si>
    <t>G/SPS/N/MNE/35</t>
  </si>
  <si>
    <t xml:space="preserve">Animal diseases; Animal health; Transmissible Spongiform Encephalopathy (TSE); Zoonoses; </t>
  </si>
  <si>
    <t>G/SPS/N/MNE/36</t>
  </si>
  <si>
    <t>G/SPS/N/MNE/37</t>
  </si>
  <si>
    <t xml:space="preserve">Animal diseases; Animal health; Bacteria; Salmonella; Zoonoses; </t>
  </si>
  <si>
    <t>G/SPS/N/MNE/38</t>
  </si>
  <si>
    <t>G/SPS/N/MNE/39</t>
  </si>
  <si>
    <t>G/SPS/N/MNE/4</t>
  </si>
  <si>
    <t>G/SPS/N/MNE/40</t>
  </si>
  <si>
    <t>Quick-frozen foodstuffs</t>
  </si>
  <si>
    <t>G/SPS/N/MNE/41</t>
  </si>
  <si>
    <t>G/SPS/N/MNE/42</t>
  </si>
  <si>
    <t xml:space="preserve">Biotechnology; Certification, control and inspection; Food safety; Genetically modified organisms (GMOs); Human health; </t>
  </si>
  <si>
    <t>G/SPS/N/MNE/43</t>
  </si>
  <si>
    <t>G/SPS/N/MNE/44</t>
  </si>
  <si>
    <t>Poultry and eggs</t>
  </si>
  <si>
    <t>G/SPS/N/MNE/45</t>
  </si>
  <si>
    <t>G/SPS/N/MNE/46</t>
  </si>
  <si>
    <t>Embryos of domestic animals of the bovine species</t>
  </si>
  <si>
    <t>G/SPS/N/MNE/47</t>
  </si>
  <si>
    <t>Semen of domestic animals of the bovine species</t>
  </si>
  <si>
    <t>G/SPS/N/MNE/48</t>
  </si>
  <si>
    <t>Raw milk and dairy products</t>
  </si>
  <si>
    <t>G/SPS/N/MNE/49</t>
  </si>
  <si>
    <t>Live ungulates</t>
  </si>
  <si>
    <t>G/SPS/N/MNE/6</t>
  </si>
  <si>
    <t>Feed and food of non-animal origin</t>
  </si>
  <si>
    <t>G/SPS/N/MNE/8</t>
  </si>
  <si>
    <t>Animal by-products</t>
  </si>
  <si>
    <t xml:space="preserve">Certification, control and inspection; Food safety; Human health; </t>
  </si>
  <si>
    <t>G/SPS/N/MNE/9</t>
  </si>
  <si>
    <t>G/SPS/N/PER/768</t>
  </si>
  <si>
    <t>In vitro stevia (Stevia rebaudiana) plants, HS code 0602.90.90.00.</t>
  </si>
  <si>
    <t>G/SPS/N/CAN/1172</t>
  </si>
  <si>
    <t>G/SPS/N/EU/226/Add.1</t>
  </si>
  <si>
    <t>G/SPS/N/MNE/1</t>
  </si>
  <si>
    <d:r xmlns:d="http://schemas.openxmlformats.org/spreadsheetml/2006/main">
      <d:rPr>
        <d:sz val="11"/>
        <d:rFont val="Calibri"/>
      </d:rPr>
      <d:t xml:space="preserve">Broiler carcasses</d:t>
    </d:r>
    <d:r xmlns:d="http://schemas.openxmlformats.org/spreadsheetml/2006/main">
      <d:rPr>
        <d:sz val="11"/>
        <d:color rgb="FF000000"/>
        <d:rFont val="Calibri"/>
      </d:rPr>
      <d:t xml:space="preserve"/>
    </d:r>
  </si>
  <si>
    <t xml:space="preserve">Bacteria; Food safety; Human health; </t>
  </si>
  <si>
    <t>G/SPS/N/VNM/100</t>
  </si>
  <si>
    <t>Products of plant origin under the management of the Ministry of Agriculture and Rural Development of Viet Nam</t>
  </si>
  <si>
    <t>G/SPS/N/BRA/1395</t>
  </si>
  <si>
    <t>HS Code(s): 10; ICS Code(s): 13, 65</t>
  </si>
  <si>
    <t>G/SPS/N/BRA/1396</t>
  </si>
  <si>
    <t>G/SPS/N/BRA/1397</t>
  </si>
  <si>
    <t>G/SPS/N/BRA/1398</t>
  </si>
  <si>
    <t>G/SPS/N/BRA/1399</t>
  </si>
  <si>
    <t>G/SPS/N/BRA/1400</t>
  </si>
  <si>
    <t>G/SPS/N/BRA/1401</t>
  </si>
  <si>
    <t>G/SPS/N/BRA/1402</t>
  </si>
  <si>
    <t>G/SPS/N/BRA/1403</t>
  </si>
  <si>
    <t>HS Code(s): 07; ICS Code(s): 13, 65</t>
  </si>
  <si>
    <t>G/SPS/N/BRA/1404</t>
  </si>
  <si>
    <t>HS Code(s): 52, 12; ICS Code(s): 13, 65</t>
  </si>
  <si>
    <t>G/SPS/N/BRA/1405</t>
  </si>
  <si>
    <t>HS Code(s): 52, 07, 12; ICS Code(s): 13, 65</t>
  </si>
  <si>
    <t>G/SPS/N/BRA/1406</t>
  </si>
  <si>
    <t>G/SPS/N/BRA/1410</t>
  </si>
  <si>
    <t>G/SPS/N/CHN/1071</t>
  </si>
  <si>
    <t>Edible animal blood products</t>
  </si>
  <si>
    <t>G/SPS/N/EU/217/Add.1</t>
  </si>
  <si>
    <t>G/SPS/N/UKR/122/Rev.1</t>
  </si>
  <si>
    <t xml:space="preserve">Animal feed; Equivalence; Food safety; Human health; </t>
  </si>
  <si>
    <t>G/SPS/N/CHN/1070</t>
  </si>
  <si>
    <t>Seasoning food</t>
  </si>
  <si>
    <t>G/SPS/N/GTM/67</t>
  </si>
  <si>
    <t>G/SPS/N/IND/215</t>
  </si>
  <si>
    <t>Food products (edible oils)</t>
  </si>
  <si>
    <t>G/SPS/N/IND/216</t>
  </si>
  <si>
    <t>G/SPS/N/KOR/599</t>
  </si>
  <si>
    <t>Environment-friendly agricultural and fishery products, processed organic foods and materials for organic farming</t>
  </si>
  <si>
    <t>G/SPS/N/MEX/347</t>
  </si>
  <si>
    <t>Orchid (Phalaenopsis spp.) plants, seedlings and cuttings. Tariff headings concerned: HS codes: 06031301, 06029013, 06021006 and 06011007.</t>
  </si>
  <si>
    <t>G/SPS/N/MEX/348</t>
  </si>
  <si>
    <t>Safflower seed (Carthamus tinctorius)</t>
  </si>
  <si>
    <t>G/SPS/N/PHL/412</t>
  </si>
  <si>
    <t>G/SPS/N/PHL/413</t>
  </si>
  <si>
    <d:r xmlns:d="http://schemas.openxmlformats.org/spreadsheetml/2006/main">
      <d:rPr>
        <d:sz val="11"/>
        <d:rFont val="Calibri"/>
      </d:rPr>
      <d:t xml:space="preserve">Apples, citrus fruits, grapes, longan, lychee, oranges, pears</d:t>
    </d:r>
    <d:r xmlns:d="http://schemas.openxmlformats.org/spreadsheetml/2006/main">
      <d:rPr>
        <d:sz val="11"/>
        <d:color rgb="FF000000"/>
        <d:rFont val="Calibri"/>
      </d:rPr>
      <d:t xml:space="preserve"/>
    </d:r>
  </si>
  <si>
    <t>G/SPS/N/SAU/352</t>
  </si>
  <si>
    <t>G/SPS/N/USA/3004</t>
  </si>
  <si>
    <t>Pork and pork products</t>
  </si>
  <si>
    <t>G/SPS/N/NGA/21/Corr.1</t>
  </si>
  <si>
    <t>Nigeria</t>
  </si>
  <si>
    <t xml:space="preserve">Biotechnology; Food safety; Genetically modified organisms (GMOs); Human health; Labelling; Traceability; </t>
  </si>
  <si>
    <t>G/SPS/N/ARG/214</t>
  </si>
  <si>
    <t>Fresh pineapples (Ananas comosus)</t>
  </si>
  <si>
    <t>G/SPS/N/MEX/340</t>
  </si>
  <si>
    <t>Wheat grain (Triticum durum) HS code: 10019101 or 10019901</t>
  </si>
  <si>
    <t xml:space="preserve">Human health; Pest or Disease free Regions / Regionalization; Pests; Plant health; Territory protection; </t>
  </si>
  <si>
    <t>G/SPS/N/MEX/341</t>
  </si>
  <si>
    <t>Durum wheat grain (Triticum durum) HS code: 10019101 and 10019901</t>
  </si>
  <si>
    <t>G/SPS/N/MEX/342</t>
  </si>
  <si>
    <t>Wheat grain (Triticum aestivum), HS code 10019101 or 10019901</t>
  </si>
  <si>
    <t>G/SPS/N/MEX/343</t>
  </si>
  <si>
    <t>Orchid plants (Phalaenopsis spp.), tariff heading HS 060313</t>
  </si>
  <si>
    <t>G/SPS/N/MEX/344</t>
  </si>
  <si>
    <t>Wheat grain (Triticum aestivum), HS code 1001.</t>
  </si>
  <si>
    <t>G/SPS/N/MEX/345</t>
  </si>
  <si>
    <t>Wheat grain (Triticum aestivum), HS code 1001</t>
  </si>
  <si>
    <t>G/SPS/N/MEX/346</t>
  </si>
  <si>
    <t>Orchid plants (Phalaenopsis spp.), HS code 06031301.</t>
  </si>
  <si>
    <t>G/SPS/N/IND/214</t>
  </si>
  <si>
    <d:r xmlns:d="http://schemas.openxmlformats.org/spreadsheetml/2006/main">
      <d:rPr>
        <d:sz val="11"/>
        <d:rFont val="Calibri"/>
      </d:rPr>
      <d:t xml:space="preserve">Plants and Plant materials - </d:t>
    </d:r>
    <d:r xmlns:d="http://schemas.openxmlformats.org/spreadsheetml/2006/main">
      <d:rPr>
        <d:i/>
        <d:sz val="11"/>
        <d:color rgb="FF000000"/>
        <d:rFont val="Calibri"/>
      </d:rPr>
      <d:t xml:space="preserve">Mangifera indica</d:t>
    </d:r>
    <d:r xmlns:d="http://schemas.openxmlformats.org/spreadsheetml/2006/main">
      <d:rPr>
        <d:sz val="11"/>
        <d:color rgb="FF000000"/>
        <d:rFont val="Calibri"/>
      </d:rPr>
      <d:t xml:space="preserve"> (Mango)</d:t>
    </d:r>
    <d:r xmlns:d="http://schemas.openxmlformats.org/spreadsheetml/2006/main">
      <d:rPr>
        <d:sz val="11"/>
        <d:color rgb="FF000000"/>
        <d:rFont val="Calibri"/>
      </d:rPr>
      <d:t xml:space="preserve"/>
    </d:r>
  </si>
  <si>
    <t xml:space="preserve">Human health; Pests; Plant health; Territory protection; </t>
  </si>
  <si>
    <t>Malawi</t>
  </si>
  <si>
    <t>G/SPS/N/JPN/576</t>
  </si>
  <si>
    <d:r xmlns:d="http://schemas.openxmlformats.org/spreadsheetml/2006/main">
      <d:rPr>
        <d:sz val="11"/>
        <d:rFont val="Calibri"/>
      </d:rPr>
      <d:t xml:space="preserve">- Meat and edible meat offal (HS Codes: 02.01, 02.02, 02.03, 02.04, 02.05, 02.06, 02.07, 02.08 and 02.09);
- Dairy produce, birds' eggs (HS Codes: 04.01, 04.07 and 04.08);
- Products of animal origin (HS Codes: 05.04);
- Edible vegetables and certain roots and tubers (HS Codes: 07.01, 07.02, 07.03, 07.04, 07.05, 07.06, 07.07, 07.08, 07.09, 07.10, 07.13 and 07.14);
- Edible fruits and nuts, peel of citrus/melons (HS Codes: 08.01, 08.02, 08.03, 08.05, 08.06, 08.07, 08.10, 08.11 and 08.14);
- Coffee, tea, mate and spices (HS Codes: 09.02, 09.03, 09.04, 09.05, 09.06, 09.07, 09.08, 09.09 and 09.10);
- Cereals (HS Codes: 10.05 and 10.06);
- Oleaginous fruits, miscellaneous grains, seeds and fruits (HS Codes: 12.01, 12.02, 12.04, 12.07 and 12.12);
- Animal or vegetable fats and oils (HS Codes: 15.01, 15.02 and 15.06).</d:t>
    </d:r>
    <d:r xmlns:d="http://schemas.openxmlformats.org/spreadsheetml/2006/main">
      <d:rPr>
        <d:sz val="11"/>
        <d:color rgb="FF000000"/>
        <d:rFont val="Calibri"/>
      </d:rPr>
      <d:t xml:space="preserve"/>
    </d:r>
  </si>
  <si>
    <t>G/SPS/N/JPN/577</t>
  </si>
  <si>
    <d:r xmlns:d="http://schemas.openxmlformats.org/spreadsheetml/2006/main">
      <d:rPr>
        <d:sz val="11"/>
        <d:rFont val="Calibri"/>
      </d:rPr>
      <d:t xml:space="preserve">- Meat and edible meat offal (HS Codes: 02.01, 02.02, 02.03, 02.04, 02.05, 02.06, 02.07, 02.08 and 02.09);
- Dairy produce, birds' eggs and natural honey (HS Codes: 04.01, 04.07 and 04.08);
- Products of animal origin (HS Codes: 05.04);
- Edible vegetables and certain roots and tubers (HS Codes: 07.01, 07.02, 07.03, 07.04, 07.05, 07.06, 07.07, 07.08, 07.09, 07.10, 07.13 and 07.14);
- Edible fruits and nuts, peel of citrus/melons (HS Codes: 08.01, 08.02, 08.03, 08.04, 08.05, 08.06, 08.07, 08.08, 08.09, 08.10, 08.11 and 08.14);
- Coffee, tea, mate and spices (HS Codes: 09.02, 09.03, 09.04, 09.05, 09.06, 09.07, 09.08, 09.09 and 09.10);
- Cereals (HS Codes: 10.01, 10.02, 10.03, 10.04, 10.05, 10.06, 10.07 and 10.08);
- Oleaginous fruits, miscellaneous grains, seeds and fruits (HS Codes: 12.01, 12.02, 12.04, 12.05, 12.06, 12.07, 12.10 and 12.12);
- Animal or vegetable fats and oils (HS Codes: 15.01, 15.02 and 15.06).</d:t>
    </d:r>
    <d:r xmlns:d="http://schemas.openxmlformats.org/spreadsheetml/2006/main">
      <d:rPr>
        <d:sz val="11"/>
        <d:color rgb="FF000000"/>
        <d:rFont val="Calibri"/>
      </d:rPr>
      <d:t xml:space="preserve"/>
    </d:r>
  </si>
  <si>
    <t>G/SPS/N/JPN/578</t>
  </si>
  <si>
    <d:r xmlns:d="http://schemas.openxmlformats.org/spreadsheetml/2006/main">
      <d:rPr>
        <d:sz val="11"/>
        <d:rFont val="Calibri"/>
      </d:rPr>
      <d:t xml:space="preserve">- Meat and edible meat offal (HS Codes: 02.07 and 02.09);
- Animal or vegetable fats and oils (HS Codes: 15.01).</d:t>
    </d:r>
    <d:r xmlns:d="http://schemas.openxmlformats.org/spreadsheetml/2006/main">
      <d:rPr>
        <d:sz val="11"/>
        <d:color rgb="FF000000"/>
        <d:rFont val="Calibri"/>
      </d:rPr>
      <d:t xml:space="preserve"/>
    </d:r>
  </si>
  <si>
    <t xml:space="preserve">Animal feed; Feed additives; Food safety; Human health; Maximum residue limits (MRLs); Veterinary drugs; </t>
  </si>
  <si>
    <t>G/SPS/N/KOR/597</t>
  </si>
  <si>
    <d:r xmlns:d="http://schemas.openxmlformats.org/spreadsheetml/2006/main">
      <d:rPr>
        <d:sz val="11"/>
        <d:rFont val="Calibri"/>
      </d:rPr>
      <d:t xml:space="preserve">Foods</d:t>
    </d:r>
    <d:r xmlns:d="http://schemas.openxmlformats.org/spreadsheetml/2006/main">
      <d:rPr>
        <d:sz val="11"/>
        <d:color rgb="FF000000"/>
        <d:rFont val="Calibri"/>
      </d:rPr>
      <d:t xml:space="preserve"/>
    </d:r>
  </si>
  <si>
    <t>G/SPS/N/UKR/126</t>
  </si>
  <si>
    <t>Plants, products of plant origin, plants quarantine</t>
  </si>
  <si>
    <t>G/SPS/N/USA/3002</t>
  </si>
  <si>
    <t>Ginseng, dried; Ginseng, fresh</t>
  </si>
  <si>
    <t>G/SPS/N/USA/2766/Add.1</t>
  </si>
  <si>
    <t>HS Code(s): 15; ICS Code(s): 67. Partially hydrogenated oils for use in human food</t>
  </si>
  <si>
    <t>G/SPS/N/ARE/90/Add.1</t>
  </si>
  <si>
    <t>Tarn province in France, in addition to the previous provinces (Landes, Haute-Vienne, Aveyron, Gers, Dordogne, Pyrenees-Atlantiques, Hautes-Pyrenees, Lot, Haute-Garonne)</t>
  </si>
  <si>
    <t>G/SPS/N/IND/213</t>
  </si>
  <si>
    <t>Plants and Plant materials</t>
  </si>
  <si>
    <t>G/SPS/N/JPN/575</t>
  </si>
  <si>
    <t>New specification of paper and stamp for the official Export Quarantine Certificate issued by Japanese Animal Quarantine Service (AQS)</t>
  </si>
  <si>
    <t xml:space="preserve">Animal health; Certification, control and inspection; </t>
  </si>
  <si>
    <t>G/SPS/N/TUR/98</t>
  </si>
  <si>
    <t>Drinking milk</t>
  </si>
  <si>
    <t>G/SPS/N/AUS/450</t>
  </si>
  <si>
    <d:r xmlns:d="http://schemas.openxmlformats.org/spreadsheetml/2006/main">
      <d:rPr>
        <d:sz val="11"/>
        <d:rFont val="Calibri"/>
      </d:rPr>
      <d:t xml:space="preserve">Live pigeon import consignments (</d:t>
    </d:r>
    <d:r xmlns:d="http://schemas.openxmlformats.org/spreadsheetml/2006/main">
      <d:rPr>
        <d:i/>
        <d:sz val="11"/>
        <d:color rgb="FF000000"/>
        <d:rFont val="Calibri"/>
      </d:rPr>
      <d:t xml:space="preserve">Columba livia)</d:t>
    </d:r>
    <d:r xmlns:d="http://schemas.openxmlformats.org/spreadsheetml/2006/main">
      <d:rPr>
        <d:sz val="11"/>
        <d:color rgb="FF000000"/>
        <d:rFont val="Calibri"/>
      </d:rPr>
      <d:t xml:space="preserve"/>
    </d:r>
  </si>
  <si>
    <t>Canada, France, Germany, Ireland, Netherlands, New Zealand, United Kingdom</t>
  </si>
  <si>
    <t>G/SPS/N/MDA/6</t>
  </si>
  <si>
    <t>Food of animal origin, maximum residue limits in foodstuffs of animal origin.</t>
  </si>
  <si>
    <t>G/SPS/N/NZL/572/Corr.1</t>
  </si>
  <si>
    <t xml:space="preserve">Animal health; Food safety; Human health; Packaging; Traceability; </t>
  </si>
  <si>
    <t>G/SPS/N/VNM/20/Add.1</t>
  </si>
  <si>
    <t>Imported foodstuffs of animal origin</t>
  </si>
  <si>
    <t>G/SPS/N/VNM/59/Add.2</t>
  </si>
  <si>
    <d:r xmlns:d="http://schemas.openxmlformats.org/spreadsheetml/2006/main">
      <d:rPr>
        <d:sz val="11"/>
        <d:rFont val="Calibri"/>
      </d:rPr>
      <d:t xml:space="preserve">Imported foodstuff of plant origin</d:t>
    </d:r>
    <d:r xmlns:d="http://schemas.openxmlformats.org/spreadsheetml/2006/main">
      <d:rPr>
        <d:sz val="11"/>
        <d:color rgb="FF000000"/>
        <d:rFont val="Calibri"/>
      </d:rPr>
      <d:t xml:space="preserve"/>
    </d:r>
  </si>
  <si>
    <t>G/SPS/N/VNM/95/Add.1</t>
  </si>
  <si>
    <t xml:space="preserve">Animal feed; Animal health; Food safety; Human health; </t>
  </si>
  <si>
    <t>G/SPS/N/EU/230/Add.1</t>
  </si>
  <si>
    <d:r xmlns:d="http://schemas.openxmlformats.org/spreadsheetml/2006/main">
      <d:rPr>
        <d:sz val="11"/>
        <d:rFont val="Calibri"/>
      </d:rPr>
      <d:t xml:space="preserve">Meat derived from broilers</d:t>
    </d:r>
    <d:r xmlns:d="http://schemas.openxmlformats.org/spreadsheetml/2006/main">
      <d:rPr>
        <d:sz val="11"/>
        <d:color rgb="FF000000"/>
        <d:rFont val="Calibri"/>
      </d:rPr>
      <d:t xml:space="preserve"/>
    </d:r>
  </si>
  <si>
    <t>G/SPS/N/EU/257</t>
  </si>
  <si>
    <d:r xmlns:d="http://schemas.openxmlformats.org/spreadsheetml/2006/main">
      <d:rPr>
        <d:sz val="11"/>
        <d:rFont val="Calibri"/>
      </d:rPr>
      <d:t xml:space="preserve">Fruits of Capsicum L., Momordica L., Solanum aethiopicum L., Solanum macrocarpon L. and Solanum melongena L.; and Plants of Zea mays L., with the exception of live pollen, plant tissue cultures, seeds and grains</d:t>
    </d:r>
    <d:r xmlns:d="http://schemas.openxmlformats.org/spreadsheetml/2006/main">
      <d:rPr>
        <d:sz val="11"/>
        <d:color rgb="FF000000"/>
        <d:rFont val="Calibri"/>
      </d:rPr>
      <d:t xml:space="preserve"/>
    </d:r>
  </si>
  <si>
    <t>Algeria, Angola, Antigua and Barbuda, Argentina, Bahamas, Barbados, Belize, Benin, Bolivia, Plurinational State of, Botswana, Brazil, Burkina Faso, Burundi, Cabo Verde, Cameroon, Canada, Central African Republic, Chad, Chile, Colombia, Comoros, Congo, Costa Rica, Côte d'Ivoire, Cuba, Democratic Republic of the Congo, Djibouti, Dominica, Dominican Republic, Ecuador, Egypt, El Salvador, Equatorial Guinea, Eritrea, Ethiopia, Gabon, The Gambia, Ghana, Grenada, Guatemala, Guinea, Guinea-Bissau, Guyana, Haiti, Honduras, Jamaica, Kenya, Lesotho, Liberia, Libya, Madagascar, Malawi, Mali, Mauritania, Mauritius, Mexico, Morocco, Mozambique, Namibia, Nicaragua, Niger, Nigeria, Panama, Paraguay, Peru, Puerto Rico, Rwanda, Saint Kitts and Nevis, Saint Lucia, Saint Vincent and the Grenadines, Sao Tome and Principe, Senegal, Seychelles, Sierra Leone, Somalia, South Africa, South Sudan, Suriname, Swaziland, Tanzania, Togo, Trinidad and Tobago, Tunisia, Uganda, United States of America, Uruguay, Venezuela, Bolivarian Republic of, Zambia, Zimbabwe</t>
  </si>
  <si>
    <t>G/SPS/N/EU/258</t>
  </si>
  <si>
    <t>G/SPS/N/NZL/577</t>
  </si>
  <si>
    <t>G/SPS/N/ARG/213</t>
  </si>
  <si>
    <t>All plant products and derivatives thereof requiring pest certification by means of laboratory analysis as an additional declaration on phytosanitary certificates of origin.</t>
  </si>
  <si>
    <t>G/SPS/N/IND/211</t>
  </si>
  <si>
    <t>Decaffeinated roasted and ground coffee, Decaffeinated soluble coffee powder, Coffee-chicory mix and TDS (limits of Ca &amp; Mg content) in Packaged drinking water.</t>
  </si>
  <si>
    <t>G/SPS/N/IND/212</t>
  </si>
  <si>
    <d:r xmlns:d="http://schemas.openxmlformats.org/spreadsheetml/2006/main">
      <d:rPr>
        <d:sz val="11"/>
        <d:rFont val="Calibri"/>
      </d:rPr>
      <d:t xml:space="preserve">Goat/Sheep Milk, Total sodium content in milk and milk powders, Medium fat </d:t>
    </d:r>
    <d:r xmlns:d="http://schemas.openxmlformats.org/spreadsheetml/2006/main">
      <d:rPr>
        <d:i/>
        <d:sz val="11"/>
        <d:color rgb="FF000000"/>
        <d:rFont val="Calibri"/>
      </d:rPr>
      <d:t xml:space="preserve">chhana</d:t>
    </d:r>
    <d:r xmlns:d="http://schemas.openxmlformats.org/spreadsheetml/2006/main">
      <d:rPr>
        <d:sz val="11"/>
        <d:color rgb="FF000000"/>
        <d:rFont val="Calibri"/>
      </d:rPr>
      <d:t xml:space="preserve">/</d:t>
    </d:r>
    <d:r xmlns:d="http://schemas.openxmlformats.org/spreadsheetml/2006/main">
      <d:rPr>
        <d:i/>
        <d:sz val="11"/>
        <d:color rgb="FF000000"/>
        <d:rFont val="Calibri"/>
      </d:rPr>
      <d:t xml:space="preserve">paneer, </d:t>
    </d:r>
    <d:r xmlns:d="http://schemas.openxmlformats.org/spreadsheetml/2006/main">
      <d:rPr>
        <d:sz val="11"/>
        <d:color rgb="FF000000"/>
        <d:rFont val="Calibri"/>
      </d:rPr>
      <d:t xml:space="preserve">Whey</d:t>
    </d:r>
    <d:r xmlns:d="http://schemas.openxmlformats.org/spreadsheetml/2006/main">
      <d:rPr>
        <d:i/>
        <d:sz val="11"/>
        <d:color rgb="FF000000"/>
        <d:rFont val="Calibri"/>
      </d:rPr>
      <d:t xml:space="preserve"> c</d:t>
    </d:r>
    <d:r xmlns:d="http://schemas.openxmlformats.org/spreadsheetml/2006/main">
      <d:rPr>
        <d:sz val="11"/>
        <d:color rgb="FF000000"/>
        <d:rFont val="Calibri"/>
      </d:rPr>
      <d:t xml:space="preserve">heeses and Cheeses in brine.</d:t>
    </d:r>
  </si>
  <si>
    <t>G/SPS/N/MUS/16</t>
  </si>
  <si>
    <t>All Ready to Eat (RTE) meat products</t>
  </si>
  <si>
    <t xml:space="preserve">Bacteria; Food safety; Human health; Listeria monocytogenes; Zoonoses; </t>
  </si>
  <si>
    <t>G/SPS/N/PER/766</t>
  </si>
  <si>
    <t>- Ruminants and live swine and semen or embryos of these and other species susceptible to foot-and-mouth disease (FMD);
- Fresh, chilled or frozen meat, raw entrails and offal, untanned hides and skins and unwashed or greasy wool of the above-mentioned species;
- Fodder and hay;
- Milk and milk products; and
- Other risk products of these species capable of transmitting or carrying the FMD virus.</t>
  </si>
  <si>
    <t>G/SPS/N/PHL/407/Add.1</t>
  </si>
  <si>
    <t>Biddinghuizen, Flevoland, Netherlands</t>
  </si>
  <si>
    <t>G/SPS/N/SAU/314/Add.1</t>
  </si>
  <si>
    <t>Live fish</t>
  </si>
  <si>
    <t>G/SPS/N/TPKM/449/Add.1</t>
  </si>
  <si>
    <t>G/SPS/N/TPKM/462</t>
  </si>
  <si>
    <t xml:space="preserve">Bacteria; Contaminants; Food safety; Human health; Mycotoxins; Toxins; </t>
  </si>
  <si>
    <t>G/SPS/N/NGA/20</t>
  </si>
  <si>
    <t>G/SPS/N/NGA/22</t>
  </si>
  <si>
    <d:r xmlns:d="http://schemas.openxmlformats.org/spreadsheetml/2006/main">
      <d:rPr>
        <d:sz val="11"/>
        <d:rFont val="Calibri"/>
      </d:rPr>
      <d:t xml:space="preserve">Honey (natural honey - HS Code: 0409.00, nectar – HS Code: 20098990, honeydew – HS Code: 70132800)</d:t>
    </d:r>
    <d:r xmlns:d="http://schemas.openxmlformats.org/spreadsheetml/2006/main">
      <d:rPr>
        <d:sz val="11"/>
        <d:color rgb="FF000000"/>
        <d:rFont val="Calibri"/>
      </d:rPr>
      <d:t xml:space="preserve"/>
    </d:r>
  </si>
  <si>
    <t>G/SPS/N/NGA/30</t>
  </si>
  <si>
    <d:r xmlns:d="http://schemas.openxmlformats.org/spreadsheetml/2006/main">
      <d:rPr>
        <d:sz val="11"/>
        <d:rFont val="Calibri"/>
      </d:rPr>
      <d:t xml:space="preserve">Animals, plants, aquatic resources and their products</d:t>
    </d:r>
    <d:r xmlns:d="http://schemas.openxmlformats.org/spreadsheetml/2006/main">
      <d:rPr>
        <d:sz val="11"/>
        <d:color rgb="FF000000"/>
        <d:rFont val="Calibri"/>
      </d:rPr>
      <d:t xml:space="preserve"/>
    </d:r>
  </si>
  <si>
    <t xml:space="preserve">Animal diseases; Animal health; Food safety; Human health; Plant diseases; Plant health; Territory protection; </t>
  </si>
  <si>
    <t>G/SPS/N/JPN/574</t>
  </si>
  <si>
    <t>Plant and plant products</t>
  </si>
  <si>
    <t xml:space="preserve">Nematode; Pests; Plant health; </t>
  </si>
  <si>
    <t>G/SPS/N/ECU/205</t>
  </si>
  <si>
    <t>Bare-rooted grapevine (Vitis spp.) plants for planting</t>
  </si>
  <si>
    <t>G/SPS/N/ECU/206</t>
  </si>
  <si>
    <t>Celosia seeds (Celosia cristata) for sowing</t>
  </si>
  <si>
    <t>United States</t>
  </si>
  <si>
    <t>G/SPS/N/FRA/14</t>
  </si>
  <si>
    <t>G/SPS/N/PER/761</t>
  </si>
  <si>
    <t>Ornamental birds, songbirds and birds of prey</t>
  </si>
  <si>
    <t>G/SPS/N/PER/762</t>
  </si>
  <si>
    <t>Reptiles</t>
  </si>
  <si>
    <t>G/SPS/N/PER/763</t>
  </si>
  <si>
    <t>G/SPS/N/PER/764</t>
  </si>
  <si>
    <t>G/SPS/N/PER/765</t>
  </si>
  <si>
    <t>Elephants</t>
  </si>
  <si>
    <t>G/SPS/N/PHL/411</t>
  </si>
  <si>
    <t>Dogs and cats to be imported</t>
  </si>
  <si>
    <t>G/SPS/N/TPKM/461</t>
  </si>
  <si>
    <t>G/SPS/N/ARE/142/Add.1</t>
  </si>
  <si>
    <t>G/SPS/N/MEX/339</t>
  </si>
  <si>
    <t>Cannabis sativa, indica and americana or marijuana, resin, preparations, seed, pharmacological derivatives and products for extensive industrial use containing cannabis derivatives in a concentration equal to or less than 1% of Tetrahydrocannabinol (THC) (Tariff headings concerned: 13021902, 12099907, 12119002, 30034001, 30049033, 30039005, 30044002)</t>
  </si>
  <si>
    <t xml:space="preserve">Human health; </t>
  </si>
  <si>
    <t>G/SPS/N/NZL/575/Add.1</t>
  </si>
  <si>
    <d:r xmlns:d="http://schemas.openxmlformats.org/spreadsheetml/2006/main">
      <d:rPr>
        <d:sz val="11"/>
        <d:rFont val="Calibri"/>
      </d:rPr>
      <d:t xml:space="preserve">Nursery stock (whole plants, cuttings and tissue cultures) of </d:t>
    </d:r>
    <d:r xmlns:d="http://schemas.openxmlformats.org/spreadsheetml/2006/main">
      <d:rPr>
        <d:i/>
        <d:sz val="11"/>
        <d:color rgb="FF000000"/>
        <d:rFont val="Calibri"/>
      </d:rPr>
      <d:t xml:space="preserve">Euryops</d:t>
    </d:r>
    <d:r xmlns:d="http://schemas.openxmlformats.org/spreadsheetml/2006/main">
      <d:rPr>
        <d:sz val="11"/>
        <d:color rgb="FF000000"/>
        <d:rFont val="Calibri"/>
      </d:rPr>
      <d:t xml:space="preserve"/>
    </d:r>
  </si>
  <si>
    <t>G/SPS/N/PER/760</t>
  </si>
  <si>
    <t>G/SPS/N/CHL/558/Add.1</t>
  </si>
  <si>
    <t>G/SPS/N/CHL/559/Add.1</t>
  </si>
  <si>
    <t>G/SPS/N/CHL/560/Add.1</t>
  </si>
  <si>
    <t>G/SPS/N/CHL/561/Add.1</t>
  </si>
  <si>
    <t>G/SPS/N/CHL/562/Add.1</t>
  </si>
  <si>
    <t>G/SPS/N/CHL/563/Add.1</t>
  </si>
  <si>
    <t>G/SPS/N/COL/282/Add.1</t>
  </si>
  <si>
    <t>G/SPS/N/KOR/212/Add.10</t>
  </si>
  <si>
    <t xml:space="preserve">Fruit fly; Fungi; Pests; Plant health; </t>
  </si>
  <si>
    <t>G/SPS/N/MEX/337</t>
  </si>
  <si>
    <t>Orchid (Phalaenopsis spp) plants, tariff heading: 060313</t>
  </si>
  <si>
    <t>G/SPS/N/SAU/288/Add.1</t>
  </si>
  <si>
    <t>Netherlands, Switzerland</t>
  </si>
  <si>
    <t>G/SPS/N/CAN/1166</t>
  </si>
  <si>
    <t>Propionic acid and sodium propionate (ICS Codes: 67.220.20, 67.120.10, 67.120.20)</t>
  </si>
  <si>
    <t xml:space="preserve">Bacteria; Food additives; Food safety; Human health; Listeria monocytogenes; </t>
  </si>
  <si>
    <t>G/SPS/N/CHL/573</t>
  </si>
  <si>
    <t>Wildcats/exotic cats for exhibition purposes</t>
  </si>
  <si>
    <t>G/SPS/N/NIC/102/Corr.1</t>
  </si>
  <si>
    <t>G/SPS/N/TPKM/459</t>
  </si>
  <si>
    <t>G/SPS/N/BRA/130/Rev.1/Add.1</t>
  </si>
  <si>
    <d:r xmlns:d="http://schemas.openxmlformats.org/spreadsheetml/2006/main">
      <d:rPr>
        <d:sz val="11"/>
        <d:rFont val="Calibri"/>
      </d:rPr>
      <d:t xml:space="preserve">HS Code: 100190 - Grains of wheat (</d:t>
    </d:r>
    <d:r xmlns:d="http://schemas.openxmlformats.org/spreadsheetml/2006/main">
      <d:rPr>
        <d:i/>
        <d:sz val="11"/>
        <d:color rgb="FF000000"/>
        <d:rFont val="Calibri"/>
      </d:rPr>
      <d:t xml:space="preserve">Triticum aestivum</d:t>
    </d:r>
    <d:r xmlns:d="http://schemas.openxmlformats.org/spreadsheetml/2006/main">
      <d:rPr>
        <d:sz val="11"/>
        <d:color rgb="FF000000"/>
        <d:rFont val="Calibri"/>
      </d:rPr>
      <d:t xml:space="preserve">)</d:t>
    </d:r>
  </si>
  <si>
    <t>G/SPS/N/TPKM/457</t>
  </si>
  <si>
    <t>G/SPS/N/TPKM/458</t>
  </si>
  <si>
    <t>Egg products (HS Codes: 0407, 0408, 350211 and 350219) and dairy products (HS Codes: 0401, 0402, 0403, 0404, 0405, 0406 and 9806) for food purposes</t>
  </si>
  <si>
    <t>G/SPS/N/UGA/6</t>
  </si>
  <si>
    <t>Sundried fish maw</t>
  </si>
  <si>
    <t xml:space="preserve">Contaminants; Escherichia coli; Food safety; HACCP Plan requirements; Heavy metals; Human health; Listeria monocytogenes; Salmonella; Territory protection; Traceability; </t>
  </si>
  <si>
    <t>G/SPS/N/BRA/714/Rev.2</t>
  </si>
  <si>
    <t>Seeds</t>
  </si>
  <si>
    <t>Australia, Canada, Chile, France, India, Italy, Japan, Netherlands, Tanzania, United States of America</t>
  </si>
  <si>
    <t>G/SPS/N/KOR/248/Add.13/Corr.1</t>
  </si>
  <si>
    <t>G/SPS/N/RUS/140/Add.1</t>
  </si>
  <si>
    <t>G/SPS/N/USA/2995</t>
  </si>
  <si>
    <t>G/SPS/N/USA/2996</t>
  </si>
  <si>
    <t>G/SPS/N/PER/758</t>
  </si>
  <si>
    <t>G/SPS/N/PER/759</t>
  </si>
  <si>
    <t>HS code: 1209.99.10.00, Citrus (Citrus spp.) seeds</t>
  </si>
  <si>
    <t>United States of America (California)</t>
  </si>
  <si>
    <t>G/SPS/N/VNM/97</t>
  </si>
  <si>
    <t>All crop products</t>
  </si>
  <si>
    <t>G/SPS/N/BRA/1392</t>
  </si>
  <si>
    <t>HS Code(s): 08, 07, 06; ICS Code(s): 13, 65</t>
  </si>
  <si>
    <t>G/SPS/N/PHL/410</t>
  </si>
  <si>
    <t>Eggs, day-old chicks</t>
  </si>
  <si>
    <t>G/SPS/N/THA/247</t>
  </si>
  <si>
    <t>G/SPS/N/USA/2954/Add.1</t>
  </si>
  <si>
    <t>G/SPS/N/BRA/1390</t>
  </si>
  <si>
    <d:r xmlns:d="http://schemas.openxmlformats.org/spreadsheetml/2006/main">
      <d:rPr>
        <d:sz val="11"/>
        <d:rFont val="Calibri"/>
      </d:rPr>
      <d:t xml:space="preserve">Potato propagation material (</d:t>
    </d:r>
    <d:r xmlns:d="http://schemas.openxmlformats.org/spreadsheetml/2006/main">
      <d:rPr>
        <d:i/>
        <d:sz val="11"/>
        <d:color rgb="FF000000"/>
        <d:rFont val="Calibri"/>
      </d:rPr>
      <d:t xml:space="preserve">Solanum tuberosum</d:t>
    </d:r>
    <d:r xmlns:d="http://schemas.openxmlformats.org/spreadsheetml/2006/main">
      <d:rPr>
        <d:sz val="11"/>
        <d:color rgb="FF000000"/>
        <d:rFont val="Calibri"/>
      </d:rPr>
      <d:t xml:space="preserve"> L.)</d:t>
    </d:r>
  </si>
  <si>
    <t>G/SPS/N/PER/756</t>
  </si>
  <si>
    <t>HS codes: 1202.41.00.00 and 1202.42.00.00, Ground-nut (Arachis hypogaea) seeds</t>
  </si>
  <si>
    <t>G/SPS/N/PER/757</t>
  </si>
  <si>
    <t>Lentils (Lens culinaris Medik.)</t>
  </si>
  <si>
    <t>G/SPS/N/TPKM/456</t>
  </si>
  <si>
    <t>G/SPS/N/BRA/1382</t>
  </si>
  <si>
    <t>HS Code(s): 12; ICS Code(s): 13, 65</t>
  </si>
  <si>
    <t>G/SPS/N/BRA/1383</t>
  </si>
  <si>
    <t>ICS Code(s): 13, 65</t>
  </si>
  <si>
    <t xml:space="preserve">Human health; Pesticides; </t>
  </si>
  <si>
    <t>G/SPS/N/BRA/1384</t>
  </si>
  <si>
    <t>G/SPS/N/BRA/1387</t>
  </si>
  <si>
    <t>G/SPS/N/KOR/248/Add.13</t>
  </si>
  <si>
    <t>G/SPS/N/MEX/327/Add.1</t>
  </si>
  <si>
    <t>G/SPS/N/BRA/1381</t>
  </si>
  <si>
    <d:r xmlns:d="http://schemas.openxmlformats.org/spreadsheetml/2006/main">
      <d:rPr>
        <d:sz val="11"/>
        <d:rFont val="Calibri"/>
      </d:rPr>
      <d:t xml:space="preserve">Fresh fruit (Category 3, Class 4) of blueberry (</d:t>
    </d:r>
    <d:r xmlns:d="http://schemas.openxmlformats.org/spreadsheetml/2006/main">
      <d:rPr>
        <d:i/>
        <d:sz val="11"/>
        <d:color rgb="FF000000"/>
        <d:rFont val="Calibri"/>
      </d:rPr>
      <d:t xml:space="preserve">Vaccinium corymbosum</d:t>
    </d:r>
    <d:r xmlns:d="http://schemas.openxmlformats.org/spreadsheetml/2006/main">
      <d:rPr>
        <d:sz val="11"/>
        <d:color rgb="FF000000"/>
        <d:rFont val="Calibri"/>
      </d:rPr>
      <d:t xml:space="preserve">)</d:t>
    </d:r>
  </si>
  <si>
    <t>G/SPS/N/CHL/572</t>
  </si>
  <si>
    <t>Products containing ingredients of animal origin</t>
  </si>
  <si>
    <t>G/SPS/N/USA/2846/Add.1</t>
  </si>
  <si>
    <t>Lemons</t>
  </si>
  <si>
    <t>G/SPS/N/KOR/594</t>
  </si>
  <si>
    <t>G/SPS/N/KOR/595</t>
  </si>
  <si>
    <t xml:space="preserve">Contaminants; Food safety; Genetically modified organisms (GMOs); Human health; Maximum residue limits (MRLs); Mycotoxins; Pesticides; Toxins; Veterinary drugs; </t>
  </si>
  <si>
    <t>G/SPS/N/NZL/576</t>
  </si>
  <si>
    <d:r xmlns:d="http://schemas.openxmlformats.org/spreadsheetml/2006/main">
      <d:rPr>
        <d:sz val="11"/>
        <d:rFont val="Calibri"/>
      </d:rPr>
      <d:t xml:space="preserve">Fresh Pumpkin (</d:t>
    </d:r>
    <d:r xmlns:d="http://schemas.openxmlformats.org/spreadsheetml/2006/main">
      <d:rPr>
        <d:i/>
        <d:sz val="11"/>
        <d:color rgb="FF000000"/>
        <d:rFont val="Calibri"/>
      </d:rPr>
      <d:t xml:space="preserve">Cucurbita pepo</d:t>
    </d:r>
    <d:r xmlns:d="http://schemas.openxmlformats.org/spreadsheetml/2006/main">
      <d:rPr>
        <d:sz val="11"/>
        <d:color rgb="FF000000"/>
        <d:rFont val="Calibri"/>
      </d:rPr>
      <d:t xml:space="preserve">), squash (</d:t>
    </d:r>
    <d:r xmlns:d="http://schemas.openxmlformats.org/spreadsheetml/2006/main">
      <d:rPr>
        <d:i/>
        <d:sz val="11"/>
        <d:color rgb="FF000000"/>
        <d:rFont val="Calibri"/>
      </d:rPr>
      <d:t xml:space="preserve">Cucurbita </d:t>
    </d:r>
    <d:r xmlns:d="http://schemas.openxmlformats.org/spreadsheetml/2006/main">
      <d:rPr>
        <d:sz val="11"/>
        <d:color rgb="FF000000"/>
        <d:rFont val="Calibri"/>
      </d:rPr>
      <d:t xml:space="preserve">maxima) and butternut (</d:t>
    </d:r>
    <d:r xmlns:d="http://schemas.openxmlformats.org/spreadsheetml/2006/main">
      <d:rPr>
        <d:i/>
        <d:sz val="11"/>
        <d:color rgb="FF000000"/>
        <d:rFont val="Calibri"/>
      </d:rPr>
      <d:t xml:space="preserve">Cucurbita moschata</d:t>
    </d:r>
    <d:r xmlns:d="http://schemas.openxmlformats.org/spreadsheetml/2006/main">
      <d:rPr>
        <d:sz val="11"/>
        <d:color rgb="FF000000"/>
        <d:rFont val="Calibri"/>
      </d:rPr>
      <d:t xml:space="preserve">)</d:t>
    </d:r>
  </si>
  <si>
    <t>G/SPS/N/BRA/1372</t>
  </si>
  <si>
    <d:r xmlns:d="http://schemas.openxmlformats.org/spreadsheetml/2006/main">
      <d:rPr>
        <d:i/>
        <d:sz val="11"/>
        <d:rFont val="Calibri"/>
      </d:rPr>
      <d:t xml:space="preserve">In vitro</d:t>
    </d:r>
    <d:r xmlns:d="http://schemas.openxmlformats.org/spreadsheetml/2006/main">
      <d:rPr>
        <d:sz val="11"/>
        <d:color rgb="FF000000"/>
        <d:rFont val="Calibri"/>
      </d:rPr>
      <d:t xml:space="preserve"> seedlings (Category 4, Class 1) of Pinus (</d:t>
    </d:r>
    <d:r xmlns:d="http://schemas.openxmlformats.org/spreadsheetml/2006/main">
      <d:rPr>
        <d:i/>
        <d:sz val="11"/>
        <d:color rgb="FF000000"/>
        <d:rFont val="Calibri"/>
      </d:rPr>
      <d:t xml:space="preserve">Pinus taeda</d:t>
    </d:r>
    <d:r xmlns:d="http://schemas.openxmlformats.org/spreadsheetml/2006/main">
      <d:rPr>
        <d:sz val="11"/>
        <d:color rgb="FF000000"/>
        <d:rFont val="Calibri"/>
      </d:rPr>
      <d:t xml:space="preserve">)</d:t>
    </d:r>
  </si>
  <si>
    <t>G/SPS/N/BRA/1375</t>
  </si>
  <si>
    <t>G/SPS/N/BRA/1376</t>
  </si>
  <si>
    <t>G/SPS/N/BRA/1377</t>
  </si>
  <si>
    <t>G/SPS/N/BRA/1378</t>
  </si>
  <si>
    <t>G/SPS/N/BRA/1379</t>
  </si>
  <si>
    <t>HS Code(s): 07, 08; ICS Code(s): 13, 65</t>
  </si>
  <si>
    <t>G/SPS/N/BRA/1380</t>
  </si>
  <si>
    <t>G/SPS/N/ECU/204</t>
  </si>
  <si>
    <t>Teak (Tectona grandis) seeds for sowing</t>
  </si>
  <si>
    <t>G/SPS/N/NZL/575</t>
  </si>
  <si>
    <t>G/SPS/N/TPKM/450/Add.1</t>
  </si>
  <si>
    <t>G/SPS/N/ARE/148</t>
  </si>
  <si>
    <t>Poultry products including poultry meat (HS Code: 0207)</t>
  </si>
  <si>
    <t>G/SPS/N/IND/208</t>
  </si>
  <si>
    <t>Plants and plant materials and other regulated articles as per Plant Quarantine (Regulation of import into India) Order, 2003 and its Amendments</t>
  </si>
  <si>
    <t>G/SPS/N/SAU/225/Add.1</t>
  </si>
  <si>
    <t>Békés, Hungary</t>
  </si>
  <si>
    <t>G/SPS/N/SAU/245/Add.1</t>
  </si>
  <si>
    <t>Csongrád and Jász-Nagykun-Szolnok, Hungary</t>
  </si>
  <si>
    <t>G/SPS/N/SAU/250/Add.1</t>
  </si>
  <si>
    <t>Bács-Kiskun, Hungary</t>
  </si>
  <si>
    <t>G/SPS/N/SAU/350</t>
  </si>
  <si>
    <t>G/SPS/N/SAU/351</t>
  </si>
  <si>
    <t>Samdrup Jongkhar, Bhutan</t>
  </si>
  <si>
    <t>G/SPS/N/EU/247/Add.1</t>
  </si>
  <si>
    <t>G/SPS/N/EU/248/Add.1</t>
  </si>
  <si>
    <t>G/SPS/N/CHL/571</t>
  </si>
  <si>
    <t>Seeds of Panax quinquefolius</t>
  </si>
  <si>
    <t>G/SPS/N/MEX/333</t>
  </si>
  <si>
    <t>Citrus propagation material: plants, seedlings, rootstock, seeds, twigs, and shoots.</t>
  </si>
  <si>
    <t>G/SPS/N/PER/755</t>
  </si>
  <si>
    <t>Maize (Zea mays) seed</t>
  </si>
  <si>
    <t>G/SPS/N/ARE/147</t>
  </si>
  <si>
    <t>Overijssel, Netherlands, in addition to the previous provinces Flevoland and Groningen</t>
  </si>
  <si>
    <t>G/SPS/N/SAU/335/Add.1</t>
  </si>
  <si>
    <t>Frozen and processed guava</t>
  </si>
  <si>
    <t>G/SPS/N/SAU/348</t>
  </si>
  <si>
    <t>G/SPS/N/SAU/349</t>
  </si>
  <si>
    <t>G/SPS/N/BRA/1371</t>
  </si>
  <si>
    <t>HS Code(s): 07, 10; ICS Code(s): 13, 65</t>
  </si>
  <si>
    <t>G/SPS/N/KOR/591/Add.1</t>
  </si>
  <si>
    <t>G/SPS/N/USA/2845/Add.1</t>
  </si>
  <si>
    <t>Fresh cherimoya fruit</t>
  </si>
  <si>
    <t>G/SPS/N/USA/2994</t>
  </si>
  <si>
    <t>Fresh pummelo fruit</t>
  </si>
  <si>
    <t xml:space="preserve">Irradiation; Plant health; </t>
  </si>
  <si>
    <t>G/SPS/N/PER/752</t>
  </si>
  <si>
    <t>Frozen in vivo-derived bovine embryos; cattle for breeding</t>
  </si>
  <si>
    <t>G/SPS/N/PER/753</t>
  </si>
  <si>
    <t>Honey bees (except Apis mellifera scutella and their hybrids and Apis mellifera capensis)</t>
  </si>
  <si>
    <t xml:space="preserve">Animal diseases; Animal health; Pests; </t>
  </si>
  <si>
    <t>G/SPS/N/PER/754</t>
  </si>
  <si>
    <t>Marinated meat of fowls of the species Gallus domesticus, chicken and turkey, fresh, chilled or frozen</t>
  </si>
  <si>
    <t>G/SPS/N/TPKM/454</t>
  </si>
  <si>
    <d:r xmlns:d="http://schemas.openxmlformats.org/spreadsheetml/2006/main">
      <d:rPr>
        <d:sz val="11"/>
        <d:rFont val="Calibri"/>
      </d:rPr>
      <d:t xml:space="preserve">Those foods or food-relevant purposes (e.g., including foods, food utensils, food containers or packaging, food cleansers, or the products containing preceding articles) classified under six specific CCC codes</d:t>
    </d:r>
    <d:r xmlns:d="http://schemas.openxmlformats.org/spreadsheetml/2006/main">
      <d:rPr>
        <d:sz val="11"/>
        <d:color rgb="FF000000"/>
        <d:rFont val="Calibri"/>
      </d:rPr>
      <d:t xml:space="preserve"/>
    </d:r>
  </si>
  <si>
    <t xml:space="preserve">Contaminants; Food safety; Human health; Packaging; </t>
  </si>
  <si>
    <t>G/SPS/N/AUS/422/Add.2</t>
  </si>
  <si>
    <t>G/SPS/N/AUS/425/Add.1</t>
  </si>
  <si>
    <d:r xmlns:d="http://schemas.openxmlformats.org/spreadsheetml/2006/main">
      <d:rPr>
        <d:sz val="11"/>
        <d:rFont val="Calibri"/>
      </d:rPr>
      <d:t xml:space="preserve">Fresh Tahitian limes (</d:t>
    </d:r>
    <d:r xmlns:d="http://schemas.openxmlformats.org/spreadsheetml/2006/main">
      <d:rPr>
        <d:i/>
        <d:sz val="11"/>
        <d:color rgb="FF000000"/>
        <d:rFont val="Calibri"/>
      </d:rPr>
      <d:t xml:space="preserve">Citrus latifolia</d:t>
    </d:r>
    <d:r xmlns:d="http://schemas.openxmlformats.org/spreadsheetml/2006/main">
      <d:rPr>
        <d:sz val="11"/>
        <d:color rgb="FF000000"/>
        <d:rFont val="Calibri"/>
      </d:rPr>
      <d:t xml:space="preserve">)</d:t>
    </d:r>
  </si>
  <si>
    <t>Cook Islands, Niue, Samoa, Tonga and Vanuatu</t>
  </si>
  <si>
    <t>G/SPS/N/BRA/1369</t>
  </si>
  <si>
    <d:r xmlns:d="http://schemas.openxmlformats.org/spreadsheetml/2006/main">
      <d:rPr>
        <d:sz val="11"/>
        <d:rFont val="Calibri"/>
      </d:rPr>
      <d:t xml:space="preserve">Host species of </d:t>
    </d:r>
    <d:r xmlns:d="http://schemas.openxmlformats.org/spreadsheetml/2006/main">
      <d:rPr>
        <d:i/>
        <d:sz val="11"/>
        <d:color rgb="FF000000"/>
        <d:rFont val="Calibri"/>
      </d:rPr>
      <d:t xml:space="preserve">Amaranthus palmeri</d:t>
    </d:r>
    <d:r xmlns:d="http://schemas.openxmlformats.org/spreadsheetml/2006/main">
      <d:rPr>
        <d:sz val="11"/>
        <d:color rgb="FF000000"/>
        <d:rFont val="Calibri"/>
      </d:rPr>
      <d:t xml:space="preserve"/>
    </d:r>
  </si>
  <si>
    <t>G/SPS/N/EU/247</t>
  </si>
  <si>
    <t>G/SPS/N/EU/248</t>
  </si>
  <si>
    <t>G/SPS/N/EU/253</t>
  </si>
  <si>
    <d:r xmlns:d="http://schemas.openxmlformats.org/spreadsheetml/2006/main">
      <d:rPr>
        <d:sz val="11"/>
        <d:rFont val="Calibri"/>
      </d:rPr>
      <d:t xml:space="preserve">Plants, other than fruit and seeds, having a diameter of the stem at the base of over 5cm of </d:t>
    </d:r>
    <d:r xmlns:d="http://schemas.openxmlformats.org/spreadsheetml/2006/main">
      <d:rPr>
        <d:i/>
        <d:sz val="11"/>
        <d:color rgb="FF000000"/>
        <d:rFont val="Calibri"/>
      </d:rPr>
      <d:t xml:space="preserve">Areca catechu</d:t>
    </d:r>
    <d:r xmlns:d="http://schemas.openxmlformats.org/spreadsheetml/2006/main">
      <d:rPr>
        <d:sz val="11"/>
        <d:color rgb="FF000000"/>
        <d:rFont val="Calibri"/>
      </d:rPr>
      <d:t xml:space="preserve">,</d:t>
    </d:r>
    <d:r xmlns:d="http://schemas.openxmlformats.org/spreadsheetml/2006/main">
      <d:rPr>
        <d:i/>
        <d:sz val="11"/>
        <d:color rgb="FF000000"/>
        <d:rFont val="Calibri"/>
      </d:rPr>
      <d:t xml:space="preserve"> Arecastrum romanzoffianum (Cham) Becc</d:t>
    </d:r>
    <d:r xmlns:d="http://schemas.openxmlformats.org/spreadsheetml/2006/main">
      <d:rPr>
        <d:sz val="11"/>
        <d:color rgb="FF000000"/>
        <d:rFont val="Calibri"/>
      </d:rPr>
      <d:t xml:space="preserve">,</d:t>
    </d:r>
    <d:r xmlns:d="http://schemas.openxmlformats.org/spreadsheetml/2006/main">
      <d:rPr>
        <d:i/>
        <d:sz val="11"/>
        <d:color rgb="FF000000"/>
        <d:rFont val="Calibri"/>
      </d:rPr>
      <d:t xml:space="preserve"> Arenga pinnata</d:t>
    </d:r>
    <d:r xmlns:d="http://schemas.openxmlformats.org/spreadsheetml/2006/main">
      <d:rPr>
        <d:sz val="11"/>
        <d:color rgb="FF000000"/>
        <d:rFont val="Calibri"/>
      </d:rPr>
      <d:t xml:space="preserve">,</d:t>
    </d:r>
    <d:r xmlns:d="http://schemas.openxmlformats.org/spreadsheetml/2006/main">
      <d:rPr>
        <d:i/>
        <d:sz val="11"/>
        <d:color rgb="FF000000"/>
        <d:rFont val="Calibri"/>
      </d:rPr>
      <d:t xml:space="preserve"> Borassus flabellifer</d:t>
    </d:r>
    <d:r xmlns:d="http://schemas.openxmlformats.org/spreadsheetml/2006/main">
      <d:rPr>
        <d:sz val="11"/>
        <d:color rgb="FF000000"/>
        <d:rFont val="Calibri"/>
      </d:rPr>
      <d:t xml:space="preserve">,</d:t>
    </d:r>
    <d:r xmlns:d="http://schemas.openxmlformats.org/spreadsheetml/2006/main">
      <d:rPr>
        <d:i/>
        <d:sz val="11"/>
        <d:color rgb="FF000000"/>
        <d:rFont val="Calibri"/>
      </d:rPr>
      <d:t xml:space="preserve"> Brahea armata, Butia capitata</d:t>
    </d:r>
    <d:r xmlns:d="http://schemas.openxmlformats.org/spreadsheetml/2006/main">
      <d:rPr>
        <d:sz val="11"/>
        <d:color rgb="FF000000"/>
        <d:rFont val="Calibri"/>
      </d:rPr>
      <d:t xml:space="preserve">,</d:t>
    </d:r>
    <d:r xmlns:d="http://schemas.openxmlformats.org/spreadsheetml/2006/main">
      <d:rPr>
        <d:i/>
        <d:sz val="11"/>
        <d:color rgb="FF000000"/>
        <d:rFont val="Calibri"/>
      </d:rPr>
      <d:t xml:space="preserve"> Calamus merillii</d:t>
    </d:r>
    <d:r xmlns:d="http://schemas.openxmlformats.org/spreadsheetml/2006/main">
      <d:rPr>
        <d:sz val="11"/>
        <d:color rgb="FF000000"/>
        <d:rFont val="Calibri"/>
      </d:rPr>
      <d:t xml:space="preserve">,</d:t>
    </d:r>
    <d:r xmlns:d="http://schemas.openxmlformats.org/spreadsheetml/2006/main">
      <d:rPr>
        <d:i/>
        <d:sz val="11"/>
        <d:color rgb="FF000000"/>
        <d:rFont val="Calibri"/>
      </d:rPr>
      <d:t xml:space="preserve"> Caryota maxima</d:t>
    </d:r>
    <d:r xmlns:d="http://schemas.openxmlformats.org/spreadsheetml/2006/main">
      <d:rPr>
        <d:sz val="11"/>
        <d:color rgb="FF000000"/>
        <d:rFont val="Calibri"/>
      </d:rPr>
      <d:t xml:space="preserve">,</d:t>
    </d:r>
    <d:r xmlns:d="http://schemas.openxmlformats.org/spreadsheetml/2006/main">
      <d:rPr>
        <d:i/>
        <d:sz val="11"/>
        <d:color rgb="FF000000"/>
        <d:rFont val="Calibri"/>
      </d:rPr>
      <d:t xml:space="preserve"> Caryota cumingii</d:t>
    </d:r>
    <d:r xmlns:d="http://schemas.openxmlformats.org/spreadsheetml/2006/main">
      <d:rPr>
        <d:sz val="11"/>
        <d:color rgb="FF000000"/>
        <d:rFont val="Calibri"/>
      </d:rPr>
      <d:t xml:space="preserve">,</d:t>
    </d:r>
    <d:r xmlns:d="http://schemas.openxmlformats.org/spreadsheetml/2006/main">
      <d:rPr>
        <d:i/>
        <d:sz val="11"/>
        <d:color rgb="FF000000"/>
        <d:rFont val="Calibri"/>
      </d:rPr>
      <d:t xml:space="preserve"> Chamaerops humilis</d:t>
    </d:r>
    <d:r xmlns:d="http://schemas.openxmlformats.org/spreadsheetml/2006/main">
      <d:rPr>
        <d:sz val="11"/>
        <d:color rgb="FF000000"/>
        <d:rFont val="Calibri"/>
      </d:rPr>
      <d:t xml:space="preserve">,</d:t>
    </d:r>
    <d:r xmlns:d="http://schemas.openxmlformats.org/spreadsheetml/2006/main">
      <d:rPr>
        <d:i/>
        <d:sz val="11"/>
        <d:color rgb="FF000000"/>
        <d:rFont val="Calibri"/>
      </d:rPr>
      <d:t xml:space="preserve"> Cocos nucifera</d:t>
    </d:r>
    <d:r xmlns:d="http://schemas.openxmlformats.org/spreadsheetml/2006/main">
      <d:rPr>
        <d:sz val="11"/>
        <d:color rgb="FF000000"/>
        <d:rFont val="Calibri"/>
      </d:rPr>
      <d:t xml:space="preserve">,</d:t>
    </d:r>
    <d:r xmlns:d="http://schemas.openxmlformats.org/spreadsheetml/2006/main">
      <d:rPr>
        <d:i/>
        <d:sz val="11"/>
        <d:color rgb="FF000000"/>
        <d:rFont val="Calibri"/>
      </d:rPr>
      <d:t xml:space="preserve"> Corypha gebanga</d:t>
    </d:r>
    <d:r xmlns:d="http://schemas.openxmlformats.org/spreadsheetml/2006/main">
      <d:rPr>
        <d:sz val="11"/>
        <d:color rgb="FF000000"/>
        <d:rFont val="Calibri"/>
      </d:rPr>
      <d:t xml:space="preserve">,</d:t>
    </d:r>
    <d:r xmlns:d="http://schemas.openxmlformats.org/spreadsheetml/2006/main">
      <d:rPr>
        <d:i/>
        <d:sz val="11"/>
        <d:color rgb="FF000000"/>
        <d:rFont val="Calibri"/>
      </d:rPr>
      <d:t xml:space="preserve"> Corypha elata</d:t>
    </d:r>
    <d:r xmlns:d="http://schemas.openxmlformats.org/spreadsheetml/2006/main">
      <d:rPr>
        <d:sz val="11"/>
        <d:color rgb="FF000000"/>
        <d:rFont val="Calibri"/>
      </d:rPr>
      <d:t xml:space="preserve">,</d:t>
    </d:r>
    <d:r xmlns:d="http://schemas.openxmlformats.org/spreadsheetml/2006/main">
      <d:rPr>
        <d:i/>
        <d:sz val="11"/>
        <d:color rgb="FF000000"/>
        <d:rFont val="Calibri"/>
      </d:rPr>
      <d:t xml:space="preserve"> Elaeis guineensis</d:t>
    </d:r>
    <d:r xmlns:d="http://schemas.openxmlformats.org/spreadsheetml/2006/main">
      <d:rPr>
        <d:sz val="11"/>
        <d:color rgb="FF000000"/>
        <d:rFont val="Calibri"/>
      </d:rPr>
      <d:t xml:space="preserve">,</d:t>
    </d:r>
    <d:r xmlns:d="http://schemas.openxmlformats.org/spreadsheetml/2006/main">
      <d:rPr>
        <d:i/>
        <d:sz val="11"/>
        <d:color rgb="FF000000"/>
        <d:rFont val="Calibri"/>
      </d:rPr>
      <d:t xml:space="preserve"> Howea forsteriana</d:t>
    </d:r>
    <d:r xmlns:d="http://schemas.openxmlformats.org/spreadsheetml/2006/main">
      <d:rPr>
        <d:sz val="11"/>
        <d:color rgb="FF000000"/>
        <d:rFont val="Calibri"/>
      </d:rPr>
      <d:t xml:space="preserve">,</d:t>
    </d:r>
    <d:r xmlns:d="http://schemas.openxmlformats.org/spreadsheetml/2006/main">
      <d:rPr>
        <d:i/>
        <d:sz val="11"/>
        <d:color rgb="FF000000"/>
        <d:rFont val="Calibri"/>
      </d:rPr>
      <d:t xml:space="preserve"> Jubea chilensis</d:t>
    </d:r>
    <d:r xmlns:d="http://schemas.openxmlformats.org/spreadsheetml/2006/main">
      <d:rPr>
        <d:sz val="11"/>
        <d:color rgb="FF000000"/>
        <d:rFont val="Calibri"/>
      </d:rPr>
      <d:t xml:space="preserve">,</d:t>
    </d:r>
    <d:r xmlns:d="http://schemas.openxmlformats.org/spreadsheetml/2006/main">
      <d:rPr>
        <d:i/>
        <d:sz val="11"/>
        <d:color rgb="FF000000"/>
        <d:rFont val="Calibri"/>
      </d:rPr>
      <d:t xml:space="preserve"> Livistona australis</d:t>
    </d:r>
    <d:r xmlns:d="http://schemas.openxmlformats.org/spreadsheetml/2006/main">
      <d:rPr>
        <d:sz val="11"/>
        <d:color rgb="FF000000"/>
        <d:rFont val="Calibri"/>
      </d:rPr>
      <d:t xml:space="preserve">,</d:t>
    </d:r>
    <d:r xmlns:d="http://schemas.openxmlformats.org/spreadsheetml/2006/main">
      <d:rPr>
        <d:i/>
        <d:sz val="11"/>
        <d:color rgb="FF000000"/>
        <d:rFont val="Calibri"/>
      </d:rPr>
      <d:t xml:space="preserve"> Livistona decipiens</d:t>
    </d:r>
    <d:r xmlns:d="http://schemas.openxmlformats.org/spreadsheetml/2006/main">
      <d:rPr>
        <d:sz val="11"/>
        <d:color rgb="FF000000"/>
        <d:rFont val="Calibri"/>
      </d:rPr>
      <d:t xml:space="preserve">,</d:t>
    </d:r>
    <d:r xmlns:d="http://schemas.openxmlformats.org/spreadsheetml/2006/main">
      <d:rPr>
        <d:i/>
        <d:sz val="11"/>
        <d:color rgb="FF000000"/>
        <d:rFont val="Calibri"/>
      </d:rPr>
      <d:t xml:space="preserve"> Metroxylon sagu</d:t>
    </d:r>
    <d:r xmlns:d="http://schemas.openxmlformats.org/spreadsheetml/2006/main">
      <d:rPr>
        <d:sz val="11"/>
        <d:color rgb="FF000000"/>
        <d:rFont val="Calibri"/>
      </d:rPr>
      <d:t xml:space="preserve">,</d:t>
    </d:r>
    <d:r xmlns:d="http://schemas.openxmlformats.org/spreadsheetml/2006/main">
      <d:rPr>
        <d:i/>
        <d:sz val="11"/>
        <d:color rgb="FF000000"/>
        <d:rFont val="Calibri"/>
      </d:rPr>
      <d:t xml:space="preserve"> Oreodoxa regia</d:t>
    </d:r>
    <d:r xmlns:d="http://schemas.openxmlformats.org/spreadsheetml/2006/main">
      <d:rPr>
        <d:sz val="11"/>
        <d:color rgb="FF000000"/>
        <d:rFont val="Calibri"/>
      </d:rPr>
      <d:t xml:space="preserve">,</d:t>
    </d:r>
    <d:r xmlns:d="http://schemas.openxmlformats.org/spreadsheetml/2006/main">
      <d:rPr>
        <d:i/>
        <d:sz val="11"/>
        <d:color rgb="FF000000"/>
        <d:rFont val="Calibri"/>
      </d:rPr>
      <d:t xml:space="preserve"> Phoenix canariensis</d:t>
    </d:r>
    <d:r xmlns:d="http://schemas.openxmlformats.org/spreadsheetml/2006/main">
      <d:rPr>
        <d:sz val="11"/>
        <d:color rgb="FF000000"/>
        <d:rFont val="Calibri"/>
      </d:rPr>
      <d:t xml:space="preserve">,</d:t>
    </d:r>
    <d:r xmlns:d="http://schemas.openxmlformats.org/spreadsheetml/2006/main">
      <d:rPr>
        <d:i/>
        <d:sz val="11"/>
        <d:color rgb="FF000000"/>
        <d:rFont val="Calibri"/>
      </d:rPr>
      <d:t xml:space="preserve"> Phoenix dactylifera</d:t>
    </d:r>
    <d:r xmlns:d="http://schemas.openxmlformats.org/spreadsheetml/2006/main">
      <d:rPr>
        <d:sz val="11"/>
        <d:color rgb="FF000000"/>
        <d:rFont val="Calibri"/>
      </d:rPr>
      <d:t xml:space="preserve">,</d:t>
    </d:r>
    <d:r xmlns:d="http://schemas.openxmlformats.org/spreadsheetml/2006/main">
      <d:rPr>
        <d:i/>
        <d:sz val="11"/>
        <d:color rgb="FF000000"/>
        <d:rFont val="Calibri"/>
      </d:rPr>
      <d:t xml:space="preserve"> Phoenix theophrasti</d:t>
    </d:r>
    <d:r xmlns:d="http://schemas.openxmlformats.org/spreadsheetml/2006/main">
      <d:rPr>
        <d:sz val="11"/>
        <d:color rgb="FF000000"/>
        <d:rFont val="Calibri"/>
      </d:rPr>
      <d:t xml:space="preserve">, </d:t>
    </d:r>
    <d:r xmlns:d="http://schemas.openxmlformats.org/spreadsheetml/2006/main">
      <d:rPr>
        <d:i/>
        <d:sz val="11"/>
        <d:color rgb="FF000000"/>
        <d:rFont val="Calibri"/>
      </d:rPr>
      <d:t xml:space="preserve">Phoenix sylvestris</d:t>
    </d:r>
    <d:r xmlns:d="http://schemas.openxmlformats.org/spreadsheetml/2006/main">
      <d:rPr>
        <d:sz val="11"/>
        <d:color rgb="FF000000"/>
        <d:rFont val="Calibri"/>
      </d:rPr>
      <d:t xml:space="preserve">, </d:t>
    </d:r>
    <d:r xmlns:d="http://schemas.openxmlformats.org/spreadsheetml/2006/main">
      <d:rPr>
        <d:i/>
        <d:sz val="11"/>
        <d:color rgb="FF000000"/>
        <d:rFont val="Calibri"/>
      </d:rPr>
      <d:t xml:space="preserve">Sabal umbraculifera</d:t>
    </d:r>
    <d:r xmlns:d="http://schemas.openxmlformats.org/spreadsheetml/2006/main">
      <d:rPr>
        <d:sz val="11"/>
        <d:color rgb="FF000000"/>
        <d:rFont val="Calibri"/>
      </d:rPr>
      <d:t xml:space="preserve">, </d:t>
    </d:r>
    <d:r xmlns:d="http://schemas.openxmlformats.org/spreadsheetml/2006/main">
      <d:rPr>
        <d:i/>
        <d:sz val="11"/>
        <d:color rgb="FF000000"/>
        <d:rFont val="Calibri"/>
      </d:rPr>
      <d:t xml:space="preserve">Trachycarpus fortunei</d:t>
    </d:r>
    <d:r xmlns:d="http://schemas.openxmlformats.org/spreadsheetml/2006/main">
      <d:rPr>
        <d:sz val="11"/>
        <d:color rgb="FF000000"/>
        <d:rFont val="Calibri"/>
      </d:rPr>
      <d:t xml:space="preserve"> and </d:t>
    </d:r>
    <d:r xmlns:d="http://schemas.openxmlformats.org/spreadsheetml/2006/main">
      <d:rPr>
        <d:i/>
        <d:sz val="11"/>
        <d:color rgb="FF000000"/>
        <d:rFont val="Calibri"/>
      </d:rPr>
      <d:t xml:space="preserve">Washingtonia</d:t>
    </d:r>
    <d:r xmlns:d="http://schemas.openxmlformats.org/spreadsheetml/2006/main">
      <d:rPr>
        <d:sz val="11"/>
        <d:color rgb="FF000000"/>
        <d:rFont val="Calibri"/>
      </d:rPr>
      <d:t xml:space="preserve"> spp</d:t>
    </d:r>
    <d:r xmlns:d="http://schemas.openxmlformats.org/spreadsheetml/2006/main">
      <d:rPr>
        <d:sz val="11"/>
        <d:color rgb="FF000000"/>
        <d:rFont val="Calibri"/>
      </d:rPr>
      <d:t xml:space="preserve"/>
    </d:r>
  </si>
  <si>
    <t>G/SPS/N/MEX/320/Add.1</t>
  </si>
  <si>
    <t>G/SPS/N/MEX/332</t>
  </si>
  <si>
    <t>HS code: 1209 Cotton (Gossypium hirsutum) seed</t>
  </si>
  <si>
    <t>G/SPS/N/SAU/231/Add.1</t>
  </si>
  <si>
    <t>G/SPS/N/SAU/241/Add.1</t>
  </si>
  <si>
    <t>G/SPS/N/SAU/246/Add.1</t>
  </si>
  <si>
    <t>G/SPS/N/SAU/265/Add.1</t>
  </si>
  <si>
    <t>Tennessee, United States of America</t>
  </si>
  <si>
    <t>G/SPS/N/SAU/293/Add.1</t>
  </si>
  <si>
    <t>West-Vlaanderen, Belgium; South Africa; Togo</t>
  </si>
  <si>
    <t>G/SPS/N/COL/283</t>
  </si>
  <si>
    <t>G/SPS/N/MEX/325/Add.1</t>
  </si>
  <si>
    <t>G/SPS/N/NZL/574</t>
  </si>
  <si>
    <d:r xmlns:d="http://schemas.openxmlformats.org/spreadsheetml/2006/main">
      <d:rPr>
        <d:i/>
        <d:sz val="11"/>
        <d:rFont val="Calibri"/>
      </d:rPr>
      <d:t xml:space="preserve">Actinidia</d:t>
    </d:r>
    <d:r xmlns:d="http://schemas.openxmlformats.org/spreadsheetml/2006/main">
      <d:rPr>
        <d:sz val="11"/>
        <d:color rgb="FF000000"/>
        <d:rFont val="Calibri"/>
      </d:rPr>
      <d:t xml:space="preserve"> plants</d:t>
    </d:r>
  </si>
  <si>
    <t>G/SPS/N/CRI/199</t>
  </si>
  <si>
    <t>Risk products defined in Chapter 10.4 ("Infection with avian influenza viruses") of the OIE Terrestrial Animal Health Code (poultry is defined as 'all domesticated birds, including backyard poultry, used for the production of meat or eggs for consumption, for the production of other commercial products, for restocking supplies of game, or for breeding these categories of birds, as well as fighting cocks used for any purpose')</t>
  </si>
  <si>
    <t>Jasper County, Missouri, United States</t>
  </si>
  <si>
    <t>G/SPS/N/RUS/131/Add.1</t>
  </si>
  <si>
    <t>Plant seeds</t>
  </si>
  <si>
    <t>G/SPS/N/RUS/148</t>
  </si>
  <si>
    <t>G/SPS/N/THA/246</t>
  </si>
  <si>
    <t>Cow's Milk (ICS Code: 67.220.20)</t>
  </si>
  <si>
    <t xml:space="preserve">Bacteria; Food additives; Food safety; Human health; </t>
  </si>
  <si>
    <t>G/SPS/N/ARG/212</t>
  </si>
  <si>
    <t>Fragaria x ananassa (strawberry) plants</t>
  </si>
  <si>
    <t>G/SPS/N/COL/271/Add.1</t>
  </si>
  <si>
    <t>G/SPS/N/EU/234</t>
  </si>
  <si>
    <t>Live animals of the Order Caudata, within the Harmonised System Code 01069000</t>
  </si>
  <si>
    <t xml:space="preserve">Animal health; Fungi; Pests; </t>
  </si>
  <si>
    <t>G/SPS/N/JPN/570</t>
  </si>
  <si>
    <d:r xmlns:d="http://schemas.openxmlformats.org/spreadsheetml/2006/main">
      <d:rPr>
        <d:sz val="11"/>
        <d:rFont val="Calibri"/>
      </d:rPr>
      <d:t xml:space="preserve">- Meat and edible meat offal (HS: 02.01, 02.02, 02.03, 02.04, 02.05, 02.06, 02.07, 02.08 and 02.09) 
- Dairy produce and birds' eggs (HS: 04.01, 04.07 and 04.08) 
- Products of animal origin (HS: 05.04) 
- Animal or vegetable fats and oils (HS: 15.01, 15.02 and 15.06)</d:t>
    </d:r>
    <d:r xmlns:d="http://schemas.openxmlformats.org/spreadsheetml/2006/main">
      <d:rPr>
        <d:sz val="11"/>
        <d:color rgb="FF000000"/>
        <d:rFont val="Calibri"/>
      </d:rPr>
      <d:t xml:space="preserve"/>
    </d:r>
  </si>
  <si>
    <t>G/SPS/N/JPN/571</t>
  </si>
  <si>
    <d:r xmlns:d="http://schemas.openxmlformats.org/spreadsheetml/2006/main">
      <d:rPr>
        <d:sz val="11"/>
        <d:rFont val="Calibri"/>
      </d:rPr>
      <d:t xml:space="preserve">- Meat and edible meat offal (HS: 02.01, 02.02, 02.04, 02.05, 02.06 and 02.08) 
- Dairy produce and birds' eggs (HS: 04.01) 
- Products of animal origin (HS: 05.04)
- Animal or vegetable fats and oils (HS: 15.02 and 15.06)               </d:t>
    </d:r>
    <d:r xmlns:d="http://schemas.openxmlformats.org/spreadsheetml/2006/main">
      <d:rPr>
        <d:sz val="11"/>
        <d:color rgb="FF000000"/>
        <d:rFont val="Calibri"/>
      </d:rPr>
      <d:t xml:space="preserve"/>
    </d:r>
  </si>
  <si>
    <t>G/SPS/N/USA/2992</t>
  </si>
  <si>
    <t>G/SPS/N/OMN/44/Rev.1/Add.2</t>
  </si>
  <si>
    <d:r xmlns:d="http://schemas.openxmlformats.org/spreadsheetml/2006/main">
      <d:rPr>
        <d:sz val="11"/>
        <d:rFont val="Calibri"/>
      </d:rPr>
      <d:t xml:space="preserve">All imported food</d:t>
    </d:r>
    <d:r xmlns:d="http://schemas.openxmlformats.org/spreadsheetml/2006/main">
      <d:rPr>
        <d:sz val="11"/>
        <d:color rgb="FF000000"/>
        <d:rFont val="Calibri"/>
      </d:rPr>
      <d:t xml:space="preserve">
</d:t>
    </d:r>
    <d:r xmlns:d="http://schemas.openxmlformats.org/spreadsheetml/2006/main">
      <d:rPr>
        <d:sz val="11"/>
        <d:color rgb="FF000000"/>
        <d:rFont val="Calibri"/>
      </d:rPr>
      <d:t xml:space="preserve">- Specific certificates for animals: animal products (meat and its derivatives).</d:t>
    </d:r>
    <d:r xmlns:d="http://schemas.openxmlformats.org/spreadsheetml/2006/main">
      <d:rPr>
        <d:sz val="11"/>
        <d:color rgb="FF000000"/>
        <d:rFont val="Calibri"/>
      </d:rPr>
      <d:t xml:space="preserve">
</d:t>
    </d:r>
    <d:r xmlns:d="http://schemas.openxmlformats.org/spreadsheetml/2006/main">
      <d:rPr>
        <d:sz val="11"/>
        <d:color rgb="FF000000"/>
        <d:rFont val="Calibri"/>
      </d:rPr>
      <d:t xml:space="preserve">- Bird products and derivative products.</d:t>
    </d:r>
    <d:r xmlns:d="http://schemas.openxmlformats.org/spreadsheetml/2006/main">
      <d:rPr>
        <d:sz val="11"/>
        <d:color rgb="FF000000"/>
        <d:rFont val="Calibri"/>
      </d:rPr>
      <d:t xml:space="preserve">
</d:t>
    </d:r>
    <d:r xmlns:d="http://schemas.openxmlformats.org/spreadsheetml/2006/main">
      <d:rPr>
        <d:sz val="11"/>
        <d:color rgb="FF000000"/>
        <d:rFont val="Calibri"/>
      </d:rPr>
      <d:t xml:space="preserve">- Fish and products and their derivatives.</d:t>
    </d:r>
    <d:r xmlns:d="http://schemas.openxmlformats.org/spreadsheetml/2006/main">
      <d:rPr>
        <d:sz val="11"/>
        <d:color rgb="FF000000"/>
        <d:rFont val="Calibri"/>
      </d:rPr>
      <d:t xml:space="preserve">
- Phytosanitary: plant products and their derivatives and products.</d:t>
    </d:r>
  </si>
  <si>
    <t>G/SPS/N/USA/2928/Add.1</t>
  </si>
  <si>
    <d:r xmlns:d="http://schemas.openxmlformats.org/spreadsheetml/2006/main">
      <d:rPr>
        <d:i/>
        <d:sz val="11"/>
        <d:rFont val="Calibri"/>
      </d:rPr>
      <d:t xml:space="preserve">Campanula</d:t>
    </d:r>
    <d:r xmlns:d="http://schemas.openxmlformats.org/spreadsheetml/2006/main">
      <d:rPr>
        <d:sz val="11"/>
        <d:color rgb="FF000000"/>
        <d:rFont val="Calibri"/>
      </d:rPr>
      <d:t xml:space="preserve"> spp. plants</d:t>
    </d:r>
  </si>
  <si>
    <t>G/SPS/N/USA/2989</t>
  </si>
  <si>
    <t>Cherry subgroup 12-12A; Walnut</t>
  </si>
  <si>
    <t>G/SPS/N/USA/2991</t>
  </si>
  <si>
    <t>Poppy, seed imported</t>
  </si>
  <si>
    <t>G/SPS/N/CHN/1066</t>
  </si>
  <si>
    <t>Cooked meat</t>
  </si>
  <si>
    <t>G/SPS/N/CHN/1068</t>
  </si>
  <si>
    <t xml:space="preserve">Aflatoxins; Contaminants; Food safety; Human health; Mycotoxins; Toxins; </t>
  </si>
  <si>
    <t>G/SPS/N/CHN/1069</t>
  </si>
  <si>
    <t>Ready-to-eat fresh-cut vegetables and fruits</t>
  </si>
  <si>
    <t>G/SPS/N/NZL/572</t>
  </si>
  <si>
    <t>G/SPS/N/NZL/573</t>
  </si>
  <si>
    <t>Cats and dogs</t>
  </si>
  <si>
    <t>G/SPS/N/URY/30</t>
  </si>
  <si>
    <t>Frozen porcine semen</t>
  </si>
  <si>
    <t>G/SPS/N/URY/31</t>
  </si>
  <si>
    <t>G/SPS/N/URY/32</t>
  </si>
  <si>
    <t>Bovine and bubaline animal embryos</t>
  </si>
  <si>
    <t>G/SPS/N/DOM/17/Rev.2</t>
  </si>
  <si>
    <t>G/SPS/N/SAU/346</t>
  </si>
  <si>
    <t>G/SPS/N/SAU/347</t>
  </si>
  <si>
    <t>Live fish including ornamental fish</t>
  </si>
  <si>
    <t>G/SPS/N/ARE/146</t>
  </si>
  <si>
    <t>G/SPS/N/JPN/568</t>
  </si>
  <si>
    <d:r xmlns:d="http://schemas.openxmlformats.org/spreadsheetml/2006/main">
      <d:rPr>
        <d:sz val="11"/>
        <d:rFont val="Calibri"/>
      </d:rPr>
      <d:t xml:space="preserve">- Meat and edible meat offal (HS Codes: 02.01, 02.02, 02.03, 02.04, 02.05, 02.06, 02.07, 02.08 and 02.09) 
- Fish and crustaceans, molluscs and other aquatic invertebrates (HS Codes: 03.02, 03.03 and 03.04) 
- Dairy produce and birds' eggs (HS Codes: 04.01, 04.07 and 04.08) 
- Products of animal origin (HS Code: 05.04) 
- Edible vegetables and certain roots and tubers (HS Codes: 07.01, 07.02, 07.03, 07.04, 07.05, 07.06, 07.07, 07.08, 07.09, 07.10, 07.13 and 07.14) 
- Edible fruits and nuts, peel of citrus/melons (HS Codes: 08.01, 08.02, 08.04, 08.05, 08.06, 08.07, 08.08, 08.09, 08.10, 08.11 and 08.14) 
- Coffee, tea, mate and spices (HS Codes: 09.03, 09.04, 09.05, 09.06, 09.07, 09.08, 09.09 and 09.10) 
- Cereals (HS Codes: 10.01, 10.02, 10.03, 10.04, 10.05, 10.06, 10.07 and 10.08) 
- Oleaginous fruits, miscellaneous grains, seeds and fruits (HS Codes: 12.01, 12.04, 12.05, 12.06 and 12.07)
- Animal or vegetable fats and oils (HS Codes: 15.01, 15.02 and 15.06)                           </d:t>
    </d:r>
    <d:r xmlns:d="http://schemas.openxmlformats.org/spreadsheetml/2006/main">
      <d:rPr>
        <d:sz val="11"/>
        <d:color rgb="FF000000"/>
        <d:rFont val="Calibri"/>
      </d:rPr>
      <d:t xml:space="preserve"/>
    </d:r>
  </si>
  <si>
    <t>G/SPS/N/KOR/248/Add.12</t>
  </si>
  <si>
    <t>G/SPS/N/PHL/409</t>
  </si>
  <si>
    <t>G/SPS/N/SYC/3</t>
  </si>
  <si>
    <t>Seychelles</t>
  </si>
  <si>
    <t>All processed meat products</t>
  </si>
  <si>
    <t xml:space="preserve">Bacteria; Food safety; Human health; Listeria monocytogenes; </t>
  </si>
  <si>
    <t>G/SPS/N/ARE/136/Add.1</t>
  </si>
  <si>
    <t>Dobrich and Haskovo provinces in Bulgaria</t>
  </si>
  <si>
    <t>G/SPS/N/ARM/25</t>
  </si>
  <si>
    <t>Armenia</t>
  </si>
  <si>
    <t>G/SPS/N/ARM/26</t>
  </si>
  <si>
    <t>G/SPS/N/VNM/95</t>
  </si>
  <si>
    <t>G/SPS/N/PER/750</t>
  </si>
  <si>
    <t>Equine animals that were temporarily exported from Peru (for 30 days)</t>
  </si>
  <si>
    <t>G/SPS/N/PER/751</t>
  </si>
  <si>
    <t>HS code: 0602.90.90.00 Stevia (Stevia rebaudiana) plants and in vitro stevia (Stevia rebaudiana) plants; HS code 0602.10.90.00: Stevia (Stevia rebaudiana) cuttings</t>
  </si>
  <si>
    <t>G/SPS/N/SAU/345</t>
  </si>
  <si>
    <t>Groningen, Netherlands</t>
  </si>
  <si>
    <t>G/SPS/N/TPKM/448/Add.1</t>
  </si>
  <si>
    <t>Those food or food additives classified under 26 specific CCC codes</t>
  </si>
  <si>
    <t>G/SPS/N/MEX/331</t>
  </si>
  <si>
    <t>G/SPS/N/PER/749</t>
  </si>
  <si>
    <t>Blueberry plants</t>
  </si>
  <si>
    <t>G/SPS/N/ARE/145</t>
  </si>
  <si>
    <t>Slaughterhouses</t>
  </si>
  <si>
    <t>G/SPS/N/EU/228/Add.1</t>
  </si>
  <si>
    <t>Vegetable oils, foods for infants and young children</t>
  </si>
  <si>
    <t>G/SPS/N/ARE/144</t>
  </si>
  <si>
    <t>Groningen, Netherlands, in addition to the previous province, Flevoland</t>
  </si>
  <si>
    <t>G/SPS/N/HND/55</t>
  </si>
  <si>
    <t>ICS number: 67.180.10 Honey and apiculture products</t>
  </si>
  <si>
    <t>G/SPS/N/NZL/554/Add.1</t>
  </si>
  <si>
    <d:r xmlns:d="http://schemas.openxmlformats.org/spreadsheetml/2006/main">
      <d:rPr>
        <d:i/>
        <d:sz val="11"/>
        <d:rFont val="Calibri"/>
      </d:rPr>
      <d:t xml:space="preserve">Pisum</d:t>
    </d:r>
    <d:r xmlns:d="http://schemas.openxmlformats.org/spreadsheetml/2006/main">
      <d:rPr>
        <d:sz val="11"/>
        <d:color rgb="FF000000"/>
        <d:rFont val="Calibri"/>
      </d:rPr>
      <d:t xml:space="preserve"> seeds for sowing</d:t>
    </d:r>
  </si>
  <si>
    <t>G/SPS/N/NZL/571</t>
  </si>
  <si>
    <d:r xmlns:d="http://schemas.openxmlformats.org/spreadsheetml/2006/main">
      <d:rPr>
        <d:sz val="11"/>
        <d:rFont val="Calibri"/>
      </d:rPr>
      <d:t xml:space="preserve">Fresh </d:t>
    </d:r>
    <d:r xmlns:d="http://schemas.openxmlformats.org/spreadsheetml/2006/main">
      <d:rPr>
        <d:i/>
        <d:sz val="11"/>
        <d:color rgb="FF000000"/>
        <d:rFont val="Calibri"/>
      </d:rPr>
      <d:t xml:space="preserve">Citrus</d:t>
    </d:r>
    <d:r xmlns:d="http://schemas.openxmlformats.org/spreadsheetml/2006/main">
      <d:rPr>
        <d:sz val="11"/>
        <d:color rgb="FF000000"/>
        <d:rFont val="Calibri"/>
      </d:rPr>
      <d:t xml:space="preserve"/>
    </d:r>
  </si>
  <si>
    <t>G/SPS/N/USA/2979/Add.1</t>
  </si>
  <si>
    <t>G/SPS/N/PER/748</t>
  </si>
  <si>
    <t>In vitro stevia (Stevia rebaudiana) plants</t>
  </si>
  <si>
    <t>G/SPS/N/ARG/211</t>
  </si>
  <si>
    <t>Sugar cane (Saccharum sp.) cuttings/slips</t>
  </si>
  <si>
    <t>G/SPS/N/CRI/198</t>
  </si>
  <si>
    <t>HS code 0805.10: Oranges (Citrus sinensis) for processing, in bulk.</t>
  </si>
  <si>
    <t>G/SPS/N/SAU/343</t>
  </si>
  <si>
    <t>Meat and meat products of sheep and goat</t>
  </si>
  <si>
    <t>Ireland</t>
  </si>
  <si>
    <t>G/SPS/N/USA/2985</t>
  </si>
  <si>
    <t>Processed egg products</t>
  </si>
  <si>
    <t>G/SPS/N/BRA/1364</t>
  </si>
  <si>
    <t xml:space="preserve">Human health; Maximum residue limits (MRLs); Pesticides; </t>
  </si>
  <si>
    <t>G/SPS/N/BRA/1365</t>
  </si>
  <si>
    <t>G/SPS/N/BRA/1366</t>
  </si>
  <si>
    <t>G/SPS/N/BRA/1367</t>
  </si>
  <si>
    <t>HS Code(s): 07, 52, 12, 08; ICS Code(s): 13, 65</t>
  </si>
  <si>
    <t>G/SPS/N/BRA/1368</t>
  </si>
  <si>
    <t>HS Code(s): 10, 07; ICS Code(s): 13, 65</t>
  </si>
  <si>
    <t>G/SPS/N/AUS/445</t>
  </si>
  <si>
    <t>G/SPS/N/COL/282</t>
  </si>
  <si>
    <t>G/SPS/N/JPN/567</t>
  </si>
  <si>
    <d:r xmlns:d="http://schemas.openxmlformats.org/spreadsheetml/2006/main">
      <d:rPr>
        <d:sz val="11"/>
        <d:rFont val="Calibri"/>
      </d:rPr>
      <d:t xml:space="preserve">Wheat (HS Code: 10.01)</d:t>
    </d:r>
    <d:r xmlns:d="http://schemas.openxmlformats.org/spreadsheetml/2006/main">
      <d:rPr>
        <d:sz val="11"/>
        <d:color rgb="FF000000"/>
        <d:rFont val="Calibri"/>
      </d:rPr>
      <d:t xml:space="preserve"/>
    </d:r>
  </si>
  <si>
    <t>G/SPS/N/EU/204/Add.1</t>
  </si>
  <si>
    <t>G/SPS/N/SAU/341</t>
  </si>
  <si>
    <t>G/SPS/N/SAU/342</t>
  </si>
  <si>
    <t>Live birds, hatching eggs and one day old chicks</t>
  </si>
  <si>
    <t>Afghanistan</t>
  </si>
  <si>
    <t>G/SPS/N/PER/747</t>
  </si>
  <si>
    <t>Stevia (Stevia rebaudiana) cuttings</t>
  </si>
  <si>
    <t>G/SPS/N/JPN/565</t>
  </si>
  <si>
    <d:r xmlns:d="http://schemas.openxmlformats.org/spreadsheetml/2006/main">
      <d:rPr>
        <d:sz val="11"/>
        <d:rFont val="Calibri"/>
      </d:rPr>
      <d:t xml:space="preserve">Meat and edible meat offal (HS Codes: 02.01, 02.02, 02.03, 02.04, 02.05, 02.06, 02.07, 02.08 and 02.09) 
Dairy produce and birds' eggs (HS Codes: 04.01, 04.07 and 04.08) 
Products of animal origin (HS Code: 05.04) 
Edible vegetables and certain roots and tubers (HS Codes: 07.01, 07.02, 07.03, 07.04, 07.05, 07.06, 07.07, 07.08, 07.09, 07.10, 07.13 and 07.14) 
Edible fruits and nuts, peel of citrus/melons (HS Codes: 08.01, 08.02, 08.03, 08.04, 08.05, 08.06, 08.07, 08.08, 08.09, 08.10 and 08.11) 
Coffee, tea, mate and spices (HS Codes: 09.01, 09.02 and 09.03) 
Cereals (HS Codes: 10.01, 10.02, 10.03, 10.04, 10.05, 10.06, 10.07 and 10.08) 
Oleaginous fruits, miscellaneous grains, seeds and fruits (HS Codes: 12.01, 12.02, 12.04, 12.05, 12.06, 12.07, 12.10 and 12.12)
Animal or vegetable fats and oils (HS Codes: 15.01, 15.02 and 15.06)                           </d:t>
    </d:r>
    <d:r xmlns:d="http://schemas.openxmlformats.org/spreadsheetml/2006/main">
      <d:rPr>
        <d:sz val="11"/>
        <d:color rgb="FF000000"/>
        <d:rFont val="Calibri"/>
      </d:rPr>
      <d:t xml:space="preserve"/>
    </d:r>
  </si>
  <si>
    <t>G/SPS/N/THA/242/Corr.1</t>
  </si>
  <si>
    <t>G/SPS/N/CHL/569</t>
  </si>
  <si>
    <t>Plant material as in vitro tissue cultures of the species Prunus pseudocerasus</t>
  </si>
  <si>
    <t>G/SPS/N/CRI/197</t>
  </si>
  <si>
    <t>HS code 67.100.01: Milk and milk products in general</t>
  </si>
  <si>
    <t>G/SPS/N/HND/54</t>
  </si>
  <si>
    <t>HS code 67.100.01. Dairy products. Matured cheese. Specifications.</t>
  </si>
  <si>
    <t>G/SPS/N/KEN/32</t>
  </si>
  <si>
    <t>Coconut oil</t>
  </si>
  <si>
    <t>G/SPS/N/KEN/35</t>
  </si>
  <si>
    <t>G/SPS/N/NIC/102</t>
  </si>
  <si>
    <t>ICS number: 67.100.01</t>
  </si>
  <si>
    <t>G/SPS/N/PAN/61</t>
  </si>
  <si>
    <t>HS code 67.100.01: Milk and dairy products in general</t>
  </si>
  <si>
    <t>G/SPS/N/SLV/127</t>
  </si>
  <si>
    <t>G/SPS/N/USA/2983</t>
  </si>
  <si>
    <t>G/SPS/N/ARE/143</t>
  </si>
  <si>
    <t>HS Code 0301: Live fish; HS Code 0302: Fish and its products</t>
  </si>
  <si>
    <t>G/SPS/N/EGY/84</t>
  </si>
  <si>
    <t>Spices and condiments</t>
  </si>
  <si>
    <t>G/SPS/N/GTM/66</t>
  </si>
  <si>
    <t>G/SPS/N/KOR/593</t>
  </si>
  <si>
    <t>G/SPS/N/PER/745</t>
  </si>
  <si>
    <t>Ferrets</t>
  </si>
  <si>
    <t>G/SPS/N/PER/746</t>
  </si>
  <si>
    <t>Bovine plasma/haemoglobin/blood products for animal consumption</t>
  </si>
  <si>
    <t>G/SPS/N/PHL/408</t>
  </si>
  <si>
    <t>Karnataka, India</t>
  </si>
  <si>
    <t>G/SPS/N/RUS/147</t>
  </si>
  <si>
    <t>G/SPS/N/CAN/1130/Add.1</t>
  </si>
  <si>
    <t>Total glycoalkaloids (TGA) in potato tubers (ICS Code: 67.080)</t>
  </si>
  <si>
    <t>G/SPS/N/COL/171/Add.2</t>
  </si>
  <si>
    <t>G/SPS/N/ESP/5</t>
  </si>
  <si>
    <t>Live animals (HS code 01.06; ICS numbers 13.020.99 and 65.020.030)</t>
  </si>
  <si>
    <t>G/SPS/N/JPN/558</t>
  </si>
  <si>
    <d:r xmlns:d="http://schemas.openxmlformats.org/spreadsheetml/2006/main">
      <d:rPr>
        <d:sz val="11"/>
        <d:rFont val="Calibri"/>
      </d:rPr>
      <d:t xml:space="preserve">Edible vegetables and certain roots and tubers (HS Codes: 07.01, 07.02, 07.03, 07.04, 07.05, 07.06, 07.07, 07.08, 07.09, 07.10, 07.13 and 07.14)
Edible fruits and nuts, peel of citrus/melons (HS Codes: 08.01, 08.02, 08.03, 08.04, 08.05, 08.06, 08.07, 08.08, 08.09, 08.10, 08.11 and 08.14)
Coffee, tea, mate and spices (HS Codes: 09.02, 09.03, 09.04, 09.05, 09.06, 09.07, 09.08, 09.09 and 09.10)
Cereals (HS Code: 10.05)
Oleaginous fruits, miscellaneous grains, seeds and fruits (HS Codes: 12.01, 12.02, 12.04, 12.05, 12.06, 12.07, 12.10 and 12.12)
Waters (HS Code:22.01)                 </d:t>
    </d:r>
    <d:r xmlns:d="http://schemas.openxmlformats.org/spreadsheetml/2006/main">
      <d:rPr>
        <d:sz val="11"/>
        <d:color rgb="FF000000"/>
        <d:rFont val="Calibri"/>
      </d:rPr>
      <d:t xml:space="preserve"/>
    </d:r>
  </si>
  <si>
    <t>G/SPS/N/JPN/559</t>
  </si>
  <si>
    <d:r xmlns:d="http://schemas.openxmlformats.org/spreadsheetml/2006/main">
      <d:rPr>
        <d:sz val="11"/>
        <d:rFont val="Calibri"/>
      </d:rPr>
      <d:t xml:space="preserve">Meat and edible meat offal (HS Codes: 02.01, 02.02, 02.03, 02.04, 02.05, 02.06 and 02.08) 
Dairy produce and birds' eggs (HS Code: 04.01) 
Products of animal origin (HS Code: 05.04) 
Edible vegetables and certain roots and tubers (HS Codes: 07.01, 07.02, 07.03, 07.04, 07.05, 07.06, 07.07, 07.08, 07.09, 07.10, 07.13 and 07.14) 
Edible fruits and nuts, peel of citrus/melons (HS Codes: 08.01, 08.02, 08.05, 08.06, 08.07, 08.08, 08.09, 08.10, 08.11 and 08.14) 
Coffee, tea, mate and spices (HS Codes: 09.02, 09.03, 09.04, 09.05, 09.06, 09.07, 09.08, 09.09 and 09.10) 
Cereals (HS Codes: 10.05 and 10.08) 
Oleaginous fruits, miscellaneous grains, seeds and fruits (HS Codes: 12.01, 12.07 and 12.12)
Animal or vegetable fats and oils (HS Codes: 15.01, 15.02 and 15.06)                           </d:t>
    </d:r>
    <d:r xmlns:d="http://schemas.openxmlformats.org/spreadsheetml/2006/main">
      <d:rPr>
        <d:sz val="11"/>
        <d:color rgb="FF000000"/>
        <d:rFont val="Calibri"/>
      </d:rPr>
      <d:t xml:space="preserve"/>
    </d:r>
  </si>
  <si>
    <t>G/SPS/N/JPN/560</t>
  </si>
  <si>
    <d:r xmlns:d="http://schemas.openxmlformats.org/spreadsheetml/2006/main">
      <d:rPr>
        <d:sz val="11"/>
        <d:rFont val="Calibri"/>
      </d:rPr>
      <d:t xml:space="preserve">Fish and crustaceans, molluscs and other aquatic invertebrates (HS Codes: 03.02, 03.03 and 03.04) 
Edible vegetables and certain roots and tubers (HS Codes: 07.02, 07.03, 07.04, 07.05, 07.06, 07.07, 07.08, 07.09, 07.10 and 07.14) 
Edible fruits and nuts, peel of citrus/melons (HS Codes: 08.05, 08.06, 08.07, 08.08, 08.09, 08.10, 08.11 and 08.14) 
Coffee, tea, mate and spices (HS Codes: 09.02, 09.03, 09.04, 09.05, 09.06, 09.07, 09.08, 09.09 and 09.10) 
Cereals (HS Code: 10.05)
Oleaginous fruits, miscellaneous grains, seeds and fruits (HS Code: 12.01)</d:t>
    </d:r>
    <d:r xmlns:d="http://schemas.openxmlformats.org/spreadsheetml/2006/main">
      <d:rPr>
        <d:sz val="11"/>
        <d:color rgb="FF000000"/>
        <d:rFont val="Calibri"/>
      </d:rPr>
      <d:t xml:space="preserve"/>
    </d:r>
  </si>
  <si>
    <t>G/SPS/N/JPN/561</t>
  </si>
  <si>
    <d:r xmlns:d="http://schemas.openxmlformats.org/spreadsheetml/2006/main">
      <d:rPr>
        <d:sz val="11"/>
        <d:rFont val="Calibri"/>
      </d:rPr>
      <d:t xml:space="preserve">Meat and edible meat offal (HS Codes: 02.01, 02.02, 02.03, 02.04, 02.05, 02.06, 02.07, 02.08 and 02.09) 
Fish and crustaceans, molluscs and other aquatic invertebrates (HS Codes: 03.02, 03.03 and 03.04) 
Dairy produce and birds' eggs (HS Codes: 04.01, 04.07 and 04.08) 
Products of animal origin (HS Code: 05.04) 
Edible vegetables and certain roots and tubers (HS Codes: 07.01, 07.02, 07.03, 07.04, 07.05, 07.06, 07.07, 07.08, 07.09, 07.10, 07.13 and 07.14) 
Edible fruits and nuts, peel of citrus/melons (HS Codes: 08.01, 08.02, 08.03, 08.04, 08.05, 08.06, 08.07, 08.08, 08.09, 08.10, 08.11 and 08.14) 
Coffee, tea, mate and spices (HS Codes: 09.01, 09.02, 09.03, 09.04, 09.05, 09.06, 09.07, 09.08, 09.09 and 09.10) 
Cereals (HS Codes: 10.01, 10.02, 10.03, 10.04, 10.05, 10.06, 10.07 and 10.08) 
Oleaginous fruits, miscellaneous grains, seeds and fruits (HS Codes: 12.01, 12.02, 12.04, 12.05, 12.06, 12.07, 12.10 and 12.12) 
Animal or vegetable fats and oils (HS Codes: 15.01, 15.02 and 15.06)
Cacao and cacao preparations (HS Code: 18.01)</d:t>
    </d:r>
    <d:r xmlns:d="http://schemas.openxmlformats.org/spreadsheetml/2006/main">
      <d:rPr>
        <d:sz val="11"/>
        <d:color rgb="FF000000"/>
        <d:rFont val="Calibri"/>
      </d:rPr>
      <d:t xml:space="preserve"/>
    </d:r>
  </si>
  <si>
    <t>G/SPS/N/JPN/562</t>
  </si>
  <si>
    <d:r xmlns:d="http://schemas.openxmlformats.org/spreadsheetml/2006/main">
      <d:rPr>
        <d:sz val="11"/>
        <d:rFont val="Calibri"/>
      </d:rPr>
      <d:t xml:space="preserve">Meat and edible meat offal (HS Codes: 02.01, 02.02, 02.03, 02.04, 02.05, 02.06, 02.07, 02.08 and 02.09) 
Fish and crustaceans, molluscs and other aquatic invertebrates (HS Codes: 03.02, 03.03, 03.04, 03.06 and 03.07) 
Dairy produce, birds' eggs and natural honey (HS Codes: 04.01, 04.07 04.08 and 04.09) 
Products of animal origin (HS Code: 05.04)
Animal or vegetable fats and oils (HS Codes: 15.01, 15.02 and 15.06)                           </d:t>
    </d:r>
    <d:r xmlns:d="http://schemas.openxmlformats.org/spreadsheetml/2006/main">
      <d:rPr>
        <d:sz val="11"/>
        <d:color rgb="FF000000"/>
        <d:rFont val="Calibri"/>
      </d:rPr>
      <d:t xml:space="preserve"/>
    </d:r>
  </si>
  <si>
    <t>G/SPS/N/JPN/563</t>
  </si>
  <si>
    <t xml:space="preserve">Food safety; Human health; Pesticides; Veterinary drugs; </t>
  </si>
  <si>
    <t>G/SPS/N/NIC/13/Add.2</t>
  </si>
  <si>
    <t>G/SPS/N/NZL/569/Add.1</t>
  </si>
  <si>
    <t>Zoo lizards and lizard hatching eggs</t>
  </si>
  <si>
    <t>Australia, European Union</t>
  </si>
  <si>
    <t>G/SPS/N/PHL/383/Add.1</t>
  </si>
  <si>
    <t>Oostkamp and Menen, West Flanders, Belgium</t>
  </si>
  <si>
    <t>G/SPS/N/PHL/406</t>
  </si>
  <si>
    <t>G/SPS/N/PHL/407</t>
  </si>
  <si>
    <t>G/SPS/N/SAU/192/Add.1</t>
  </si>
  <si>
    <t>One-day-old chicks and hatching eggs</t>
  </si>
  <si>
    <t>Dordogne and Landes, France</t>
  </si>
  <si>
    <t>G/SPS/N/SAU/340</t>
  </si>
  <si>
    <t>G/SPS/N/PER/744</t>
  </si>
  <si>
    <t>Stevia plants</t>
  </si>
  <si>
    <t>G/SPS/N/ARE/142</t>
  </si>
  <si>
    <t>G/SPS/N/BRA/1358</t>
  </si>
  <si>
    <t>G/SPS/N/BRA/1359</t>
  </si>
  <si>
    <t>G/SPS/N/BRA/1360</t>
  </si>
  <si>
    <t>G/SPS/N/BRA/1361</t>
  </si>
  <si>
    <t>G/SPS/N/BRA/1362</t>
  </si>
  <si>
    <t>G/SPS/N/BRA/1363</t>
  </si>
  <si>
    <t>G/SPS/N/CRI/162/Add.2</t>
  </si>
  <si>
    <t>G/SPS/N/CRI/191/Add.1</t>
  </si>
  <si>
    <t>G/SPS/N/PHL/404</t>
  </si>
  <si>
    <t>Domestic and wild birds and their products including poultry meat, day old chicks, eggs and semen</t>
  </si>
  <si>
    <t>Kostromskaya Oblast, Russian Federation</t>
  </si>
  <si>
    <t>G/SPS/N/PHL/405</t>
  </si>
  <si>
    <t>G/SPS/N/USA/2979</t>
  </si>
  <si>
    <t>G/SPS/N/CHL/568</t>
  </si>
  <si>
    <t>Fresh blueberries (Vaccinium spp.)</t>
  </si>
  <si>
    <t>G/SPS/N/JPN/553</t>
  </si>
  <si>
    <d:r xmlns:d="http://schemas.openxmlformats.org/spreadsheetml/2006/main">
      <d:rPr>
        <d:sz val="11"/>
        <d:rFont val="Calibri"/>
      </d:rPr>
      <d:t xml:space="preserve">-Meat and edible meat offal (HS Codes: 02.01, 02.02, 02.03, 02.04, 02.05, 02.06, 02.07, 02.08 and 02.09) 
-Dairy produce and birds' eggs (HS Codes: 04.01, 04.07 and 04.08) 
-Products of animal origin (HS Code: 05.04) 
-Edible vegetables and certain roots and tubers (HS Codes: 07.01, 07.02, 07.03, 07.04, 07.05, 07.06, 07.07, 07.08, 07.09, 07.10, 07.13 and 07.14) 
-Edible fruits and nuts, peel of citrus/melons (HS Codes: 08.01, 08.02, 08.03, 08.04, 08.05, 08.06, 08.07, 08.08, 08.09, 08.10, 08.11 and 08.14) 
-Coffee, tea, mate and spices (HS Codes: 09.03, 09.04, 09.05, 09.06, 09.07, 09.08, 09.09 and 09.10) 
-Cereals (HS Codes: 10.01, 10.05 and 10.06) 
-Oleaginous fruits, miscellaneous grains, seeds and fruits (HS Codes: 12.01, 12.02, 12.04, 12.05, 12.06, 12.07 and 12.12)
-Animal or vegetable fats and oils (HS Codes: 15.01, 15.02 and 15.06)                           </d:t>
    </d:r>
    <d:r xmlns:d="http://schemas.openxmlformats.org/spreadsheetml/2006/main">
      <d:rPr>
        <d:sz val="11"/>
        <d:color rgb="FF000000"/>
        <d:rFont val="Calibri"/>
      </d:rPr>
      <d:t xml:space="preserve"/>
    </d:r>
  </si>
  <si>
    <t>G/SPS/N/JPN/554</t>
  </si>
  <si>
    <d:r xmlns:d="http://schemas.openxmlformats.org/spreadsheetml/2006/main">
      <d:rPr>
        <d:sz val="11"/>
        <d:rFont val="Calibri"/>
      </d:rPr>
      <d:t xml:space="preserve">-Meat and edible meat offal (HS Codes: 02.01, 02.02, 02.03, 02.04, 02.05, 02.06, 02.07, 02.08 and 02.09) 
-Fish and crustaceans, molluscs and other aquatic invertebrates (HS Codes: 03.02, 03.03 and 03.04) 
-Dairy produce and birds' eggs (HS Codes: 04.01, 04.07 and 04.08) 
-Products of animal origin (HS Code: 05.04) 
-Edible vegetables and certain roots and tubers (HS Codes: 07.01, 07.02, 07.03, 07.04, 07.05, 07.06, 07.07, 07.08, 07.09, 07.10, 07.13 and 07.14) 
-Edible fruits and nuts, peel of citrus/melons (HS Codes: 08.02, 08.04, 08.05, 08.06, 08.07, 08.08, 08.09, 08.10 and 08.14) 
-Coffee, tea, mate and spices (HS Codes: 09.02, 09.03, 09.04, 09.05, 09.06, 09.07, 09.08, 09.09 and 09.10) 
-Cereals (HS Codes: 10.01, 10.02, 10.03, 10.04, 10.05, 10.06, 10.07 and 10.08) 
-Oleaginous fruits, miscellaneous grains, seeds and fruits (HS Codes: 12.01, 12.02, 12.05 and 12.12) 
-Animal or vegetable fats and oils (HS Codes: 15.01, 15.02 and 15.06)</d:t>
    </d:r>
    <d:r xmlns:d="http://schemas.openxmlformats.org/spreadsheetml/2006/main">
      <d:rPr>
        <d:sz val="11"/>
        <d:color rgb="FF000000"/>
        <d:rFont val="Calibri"/>
      </d:rPr>
      <d:t xml:space="preserve"/>
    </d:r>
  </si>
  <si>
    <t>G/SPS/N/JPN/555</t>
  </si>
  <si>
    <d:r xmlns:d="http://schemas.openxmlformats.org/spreadsheetml/2006/main">
      <d:rPr>
        <d:sz val="11"/>
        <d:rFont val="Calibri"/>
      </d:rPr>
      <d:t xml:space="preserve">-Meat and edible meat offal (HS Codes: 02.01, 02.02, 02.03, 02.04, 02.05, 02.06, 02.07, 02.08 and 02.09) 
-Dairy produce and birds' eggs (HS Codes: 04.01, 04.07 and 04.08) 
-Products of animal origin (HS Code: 05.04) 
-Edible vegetables and certain roots and tubers (HS Codes: 07.03, 07.07, 07.09 and 07.10) 
-Edible fruits and nuts, peel of citrus/melons (HS Codes: 08.01, 08.02, 08.03, 08.05, 08.06, 08.07, 08.08, 08.09, 08.10, 08.11 and 08.14) 
-Coffee, tea, mate and spices (HS Codes: 09.02, 09.04, 09.05, 09.06, 09.07, 09.08, 09.09 and 09.10) 
-Cereals (HS Codes: 10.01, 10.02 and 10.03) 
-Oleaginous fruits, miscellaneous grains, seeds and fruits (HS Codes: 12.01, 12.02, 12.05, 12.06 and 12.12)
-Animal or vegetable fats and oils (HS Codes: 15.01, 15.02 and 15.06)                           </d:t>
    </d:r>
    <d:r xmlns:d="http://schemas.openxmlformats.org/spreadsheetml/2006/main">
      <d:rPr>
        <d:sz val="11"/>
        <d:color rgb="FF000000"/>
        <d:rFont val="Calibri"/>
      </d:rPr>
      <d:t xml:space="preserve"/>
    </d:r>
  </si>
  <si>
    <t>G/SPS/N/JPN/556</t>
  </si>
  <si>
    <d:r xmlns:d="http://schemas.openxmlformats.org/spreadsheetml/2006/main">
      <d:rPr>
        <d:sz val="11"/>
        <d:rFont val="Calibri"/>
      </d:rPr>
      <d:t xml:space="preserve">-Meat and edible meat offal (HS Codes: 02.03, 02.06, 02.07 and 02.09) 
-Fish and crustaceans, molluscs and other aquatic invertebrates (HS Codes: 03.02, 03.03 and 03.04) 
-Products of animal origin (HS Code: 05.04)
-Animal or vegetable fats and oils (HS Code: 15.01)             </d:t>
    </d:r>
    <d:r xmlns:d="http://schemas.openxmlformats.org/spreadsheetml/2006/main">
      <d:rPr>
        <d:sz val="11"/>
        <d:color rgb="FF000000"/>
        <d:rFont val="Calibri"/>
      </d:rPr>
      <d:t xml:space="preserve"/>
    </d:r>
  </si>
  <si>
    <t>G/SPS/N/JPN/557</t>
  </si>
  <si>
    <d:r xmlns:d="http://schemas.openxmlformats.org/spreadsheetml/2006/main">
      <d:rPr>
        <d:sz val="11"/>
        <d:rFont val="Calibri"/>
      </d:rPr>
      <d:t xml:space="preserve">-Meat and edible meat offal (HS Codes: 02.01, 02.02, 02.03, 02.04, 02.05, 02.06, 02.07, 02.08 and 02.09) 
-Fish and crustaceans, molluscs and other aquatic invertebrates (HS Codes: 03.02, 03.03, 03.04, 03.06 and 03.07) 
-Dairy produce and birds' eggs (HS Codes: 04.01, 04.07 and 04.08) 
-Products of animal origin (HS Code: 05.04) 
-Animal or vegetable fats and oils (HS Codes: 15.01, 15.02 and 15.06)</d:t>
    </d:r>
    <d:r xmlns:d="http://schemas.openxmlformats.org/spreadsheetml/2006/main">
      <d:rPr>
        <d:sz val="11"/>
        <d:color rgb="FF000000"/>
        <d:rFont val="Calibri"/>
      </d:rPr>
      <d:t xml:space="preserve"/>
    </d:r>
  </si>
  <si>
    <t>G/SPS/N/NZL/568</t>
  </si>
  <si>
    <t>Semen from zoo Asian elephants</t>
  </si>
  <si>
    <t>G/SPS/N/NZL/569</t>
  </si>
  <si>
    <t xml:space="preserve">Animal health; Modification of content/scope of regulation; </t>
  </si>
  <si>
    <t>G/SPS/N/USA/2911/Add.1</t>
  </si>
  <si>
    <t>Orchids</t>
  </si>
  <si>
    <t>G/SPS/N/CHL/553/Add.2</t>
  </si>
  <si>
    <t>G/SPS/N/MEX/330</t>
  </si>
  <si>
    <t xml:space="preserve">Human health; Pest or Disease free Regions / Regionalization; Pests; Plant health; Seeds; Territory protection; </t>
  </si>
  <si>
    <t>G/SPS/N/ECU/203</t>
  </si>
  <si>
    <t>G/SPS/N/PER/742</t>
  </si>
  <si>
    <t>Sunflower (Helianthus annuus L.) seeds</t>
  </si>
  <si>
    <t>G/SPS/N/PER/743</t>
  </si>
  <si>
    <t>G/SPS/N/SAU/337</t>
  </si>
  <si>
    <t>Cultured aquatic products</t>
  </si>
  <si>
    <t>G/SPS/N/SAU/338</t>
  </si>
  <si>
    <t>Cultured fish</t>
  </si>
  <si>
    <t>G/SPS/N/SAU/339</t>
  </si>
  <si>
    <t>G/SPS/N/KEN/31</t>
  </si>
  <si>
    <t>Slaughter houses</t>
  </si>
  <si>
    <t>G/SPS/N/KOR/592</t>
  </si>
  <si>
    <t>Animal and animal products</t>
  </si>
  <si>
    <t>G/SPS/N/IND/204</t>
  </si>
  <si>
    <t>Quick frozen french fried potatoes; Canned chestnuts; Canned chestnut puree; Edible fungus products, Ginger (sonth, adrak); Ginger (sonth, adrak); Tomato ketchup; Tomato sauce</t>
  </si>
  <si>
    <t>G/SPS/N/SAU/336</t>
  </si>
  <si>
    <t>Fish and crustacean and other products of aquatic animal origin</t>
  </si>
  <si>
    <t>G/SPS/N/UKR/121</t>
  </si>
  <si>
    <t>G/SPS/N/UKR/122</t>
  </si>
  <si>
    <t>HS Code(s): 01, 02, 03, 04, 05, 15, 16, 41, 51; ICS code(s): 65</t>
  </si>
  <si>
    <t>G/SPS/N/UKR/123</t>
  </si>
  <si>
    <t>HS Code(s): 01; 02; 03; 04; 05; 15; 16; 31; 41; 51; ICS Code(s): 65</t>
  </si>
  <si>
    <t>G/SPS/N/ARG/209</t>
  </si>
  <si>
    <t>Hosts of the pest Halyomorfa halys</t>
  </si>
  <si>
    <t>G/SPS/N/ARG/210</t>
  </si>
  <si>
    <t>Hosts of the pest Bagrada hilaris</t>
  </si>
  <si>
    <t>G/SPS/N/NZL/531/Add.1</t>
  </si>
  <si>
    <t>- Egg powders and crystals
- Liquid pasteurised egg
- Products containing egg as an ingredient</t>
  </si>
  <si>
    <t>G/SPS/N/TUR/97</t>
  </si>
  <si>
    <t>Caseins and caseinates which are intended for human consumption and mixtures thereof</t>
  </si>
  <si>
    <t>G/SPS/N/PER/741</t>
  </si>
  <si>
    <t>HS code 1006.30.00.00: Milled or polished rice (Oryza sativa)</t>
  </si>
  <si>
    <t>G/SPS/N/CAN/1153</t>
  </si>
  <si>
    <d:r xmlns:d="http://schemas.openxmlformats.org/spreadsheetml/2006/main">
      <d:rPr>
        <d:sz val="11"/>
        <d:rFont val="Calibri"/>
      </d:rPr>
      <d:t xml:space="preserve">Amphibians: 210400; Salamanders: 210403</d:t>
    </d:r>
    <d:r xmlns:d="http://schemas.openxmlformats.org/spreadsheetml/2006/main">
      <d:rPr>
        <d:sz val="11"/>
        <d:color rgb="FF000000"/>
        <d:rFont val="Calibri"/>
      </d:rPr>
      <d:t xml:space="preserve"/>
    </d:r>
  </si>
  <si>
    <t>G/SPS/N/CRI/196</t>
  </si>
  <si>
    <t>List of regulated pests, Costa Rica 2018</t>
  </si>
  <si>
    <t>G/SPS/N/JOR/39</t>
  </si>
  <si>
    <t>Live poultry (HS Code: 0105), poultry products including poultry meat (HS Code: 0207) and birds other than poultry</t>
  </si>
  <si>
    <t>G/SPS/N/NZL/566</t>
  </si>
  <si>
    <d:r xmlns:d="http://schemas.openxmlformats.org/spreadsheetml/2006/main">
      <d:rPr>
        <d:sz val="11"/>
        <d:rFont val="Calibri"/>
      </d:rPr>
      <d:t xml:space="preserve">Alpacas and llamas</d:t>
    </d:r>
    <d:r xmlns:d="http://schemas.openxmlformats.org/spreadsheetml/2006/main">
      <d:rPr>
        <d:sz val="11"/>
        <d:color rgb="FF000000"/>
        <d:rFont val="Calibri"/>
      </d:rPr>
      <d:t xml:space="preserve"/>
    </d:r>
  </si>
  <si>
    <t>G/SPS/N/NZL/567</t>
  </si>
  <si>
    <t>Grapes</t>
  </si>
  <si>
    <t xml:space="preserve">Fruit fly; Irradiation; Pests; Plant health; </t>
  </si>
  <si>
    <t>G/SPS/N/EU/197/Add.1</t>
  </si>
  <si>
    <t>G/SPS/N/SAU/334</t>
  </si>
  <si>
    <t>G/SPS/N/SAU/335</t>
  </si>
  <si>
    <t>G/SPS/N/BHR/184</t>
  </si>
  <si>
    <t>G/SPS/N/AUS/432/Add.1</t>
  </si>
  <si>
    <t>G/SPS/N/AUS/444</t>
  </si>
  <si>
    <t>G/SPS/N/THA/243</t>
  </si>
  <si>
    <d:r xmlns:d="http://schemas.openxmlformats.org/spreadsheetml/2006/main">
      <d:rPr>
        <d:sz val="11"/>
        <d:rFont val="Calibri"/>
      </d:rPr>
      <d:t xml:space="preserve">Live animals and animal products (HS codes: 0101, 0102, 0103, 0105, 0201, 0203 etc.)</d:t>
    </d:r>
    <d:r xmlns:d="http://schemas.openxmlformats.org/spreadsheetml/2006/main">
      <d:rPr>
        <d:sz val="11"/>
        <d:color rgb="FF000000"/>
        <d:rFont val="Calibri"/>
      </d:rPr>
      <d:t xml:space="preserve"/>
    </d:r>
  </si>
  <si>
    <t>G/SPS/N/THA/244</t>
  </si>
  <si>
    <t>Animal Feed and processed animal proteins (HS codes: 2301 etc.)</t>
  </si>
  <si>
    <t>G/SPS/N/TPKM/447/Add.1</t>
  </si>
  <si>
    <t>Table potatoes</t>
  </si>
  <si>
    <t>G/SPS/N/COL/281</t>
  </si>
  <si>
    <t>Dogs and cats</t>
  </si>
  <si>
    <t xml:space="preserve">Animal diseases; Animal health; Human health; Zoonoses; </t>
  </si>
  <si>
    <t>G/SPS/N/EGY/83</t>
  </si>
  <si>
    <t>Wheat for Human Consumption</t>
  </si>
  <si>
    <t>G/SPS/N/KOR/591</t>
  </si>
  <si>
    <t>G/SPS/N/PHL/353/Add.1</t>
  </si>
  <si>
    <t>G/SPS/N/JPN/549</t>
  </si>
  <si>
    <d:r xmlns:d="http://schemas.openxmlformats.org/spreadsheetml/2006/main">
      <d:rPr>
        <d:sz val="11"/>
        <d:rFont val="Calibri"/>
      </d:rPr>
      <d:t xml:space="preserve">-Meat and edible meat offal (HS: 02.01, 02.02, 02.03, 02.04, 02.05, 02.06, 02.07, 02.08 and 02.09) 
-Dairy produce and birds' eggs (HS: 04.01, 04.07 and 04.08) 
-Products of animal origin (HS: 05.04) 
-Edible vegetables and certain roots and tubers (HS: 07.01, 07.02, 07.03, 07.04, 07.05, 07.06, 07.07, 07.08, 07.09, 07.10, 07.13 and 07.14) 
-Edible fruits and nuts, peel of citrus/melons (HS: 08.01, 08.02, 08.03, 08.04, 08.05, 08.06, 08.07, 08.08, 08.09, 08.10, 08.11 and 08.14) 
-Coffee, tea, mate and spices (HS: 09.02, 09.03, 09.04, 09.05, 09.06, 09.07, 09.08, 09.09 and 09.10) 
-Cereals (HS: 10.01, 10.02, 10.03, 10.04, 10.05, 10.06, 10.07 and 10.08) 
-Oleaginous fruits, miscellaneous grains, seeds and fruits (HS: 12.01, 12.02, 12.04, 12.05, 12.06, 12.07, 12.10 and 12.12)
-Animal or vegetable fats and oils (HS: 15.01, 15.02 and 15.06)             </d:t>
    </d:r>
    <d:r xmlns:d="http://schemas.openxmlformats.org/spreadsheetml/2006/main">
      <d:rPr>
        <d:sz val="11"/>
        <d:color rgb="FF000000"/>
        <d:rFont val="Calibri"/>
      </d:rPr>
      <d:t xml:space="preserve"/>
    </d:r>
  </si>
  <si>
    <t>G/SPS/N/JPN/550</t>
  </si>
  <si>
    <d:r xmlns:d="http://schemas.openxmlformats.org/spreadsheetml/2006/main">
      <d:rPr>
        <d:sz val="11"/>
        <d:rFont val="Calibri"/>
      </d:rPr>
      <d:t xml:space="preserve">-Fish and crustaceans, molluscs and other aquatic invertebrates (HS: 03.02, 03.03 and 03.04) 
-Edible vegetables and certain roots and tubers (HS: 07.01, 07.02, 07.03, 07.04, 07.05, 07.06, 07.07, 07.08, 07.09, 07.10, 07.13 and 07.14) 
-Edible fruits and nuts, peel of citrus/melons (HS: 08.01, 08.02, 08.03, 08.04, 08.05, 08.06, 08.07, 08.08, 08.09, 08.10, 08.11 and 08.14) 
-Coffee, tea, mate and spices (HS: 09.01, 09.02, 09.03, 09.04, 09.05, 09.06, 09.07, 09.08, 09.09 and 09.10) 
-Cereals (HS: 10.01, 10.02, 10.03, 10.04, 10.05, 10.06, 10.07 and 10.08) 
-Oleaginous fruits, miscellaneous grains, seeds and fruits (HS: 12.01, 12.02, 12.04, 12.05, 12.06, 12.07, 12.10 and 12.12) 
-Cacao and cacao preparations (HS: 18.01)</d:t>
    </d:r>
    <d:r xmlns:d="http://schemas.openxmlformats.org/spreadsheetml/2006/main">
      <d:rPr>
        <d:sz val="11"/>
        <d:color rgb="FF000000"/>
        <d:rFont val="Calibri"/>
      </d:rPr>
      <d:t xml:space="preserve"/>
    </d:r>
  </si>
  <si>
    <t>G/SPS/N/JPN/551</t>
  </si>
  <si>
    <d:r xmlns:d="http://schemas.openxmlformats.org/spreadsheetml/2006/main">
      <d:rPr>
        <d:sz val="11"/>
        <d:rFont val="Calibri"/>
      </d:rPr>
      <d:t xml:space="preserve">-Meat and edible meat offal (HS: 02.01, 02.02, 02.03, 02.06, 02.07 and 02.09) 
-Dairy produce and birds' eggs (HS: 04.01, 04.07 and 04.08) 
-Products of animal origin (HS: 05.04) 
-Animal or vegetable fats and oils (HS: 15.01 and 15.02)</d:t>
    </d:r>
    <d:r xmlns:d="http://schemas.openxmlformats.org/spreadsheetml/2006/main">
      <d:rPr>
        <d:sz val="11"/>
        <d:color rgb="FF000000"/>
        <d:rFont val="Calibri"/>
      </d:rPr>
      <d:t xml:space="preserve"/>
    </d:r>
  </si>
  <si>
    <t>G/SPS/N/KOR/590</t>
  </si>
  <si>
    <t>Living Modified Organisms (LMOs)</t>
  </si>
  <si>
    <t xml:space="preserve">Animal health; Biotechnology; Genetically modified organisms (GMOs); Human health; Plant health; Territory protection; </t>
  </si>
  <si>
    <t>G/SPS/N/SAU/333</t>
  </si>
  <si>
    <t>Kostroma Oblast (Russian Federation)</t>
  </si>
  <si>
    <t>G/SPS/N/BRA/1352</t>
  </si>
  <si>
    <t>G/SPS/N/BRA/1353</t>
  </si>
  <si>
    <t>G/SPS/N/BRA/1354</t>
  </si>
  <si>
    <t>G/SPS/N/BRA/1355</t>
  </si>
  <si>
    <t>G/SPS/N/BRA/1357</t>
  </si>
  <si>
    <t>Cured fish</t>
  </si>
  <si>
    <t>G/SPS/N/JPN/515/Rev.1</t>
  </si>
  <si>
    <d:r xmlns:d="http://schemas.openxmlformats.org/spreadsheetml/2006/main">
      <d:rPr>
        <d:sz val="11"/>
        <d:rFont val="Calibri"/>
      </d:rPr>
      <d:t xml:space="preserve">- Meat and edible meat offal (HS Codes: 02.01, 02.02, 02.03, 02.04, 02.05, 02.06, 02.07, 02.08 and 02.09) 
- Dairy produce and birds' eggs (HS Codes: 04.01, 04.07 and 04.08) 
- Products of animal origin (HS Code: 05.04) 
- Edible vegetables and certain roots and tubers (HS Codes: 07.01, 07.02, 07.03, 07.04, 07.05, 07.06, 07.07, 07.08, 07.09, 07.10, 07.13 and 07.14) 
- Edible fruits and nuts, peel of citrus/melons (HS Codes: 08.02, 08.07, 08.10, 08.11 and 08.14) 
- Coffee, tea, mate and spices (HS Codes: 09.03, 09.04, 09.05, 09.06, 09.07, 09.08, 09.09 and 09.10) 
- Cereals (HS Codes: 10.01, 10.03 and 10.05) 
- Oleaginous fruits, miscellaneous grains, seeds and fruits (HS Codes: 12.01, 12.02, 12.04, 12.05, 12.06, 12.07, 12.10 and 12.12)
- Animal or vegetable fats and oils (HS Codes: 15.01, 15.02 and 15.06)</d:t>
    </d:r>
    <d:r xmlns:d="http://schemas.openxmlformats.org/spreadsheetml/2006/main">
      <d:rPr>
        <d:sz val="11"/>
        <d:color rgb="FF000000"/>
        <d:rFont val="Calibri"/>
      </d:rPr>
      <d:t xml:space="preserve"/>
    </d:r>
  </si>
  <si>
    <t>G/SPS/N/JPN/546</t>
  </si>
  <si>
    <d:r xmlns:d="http://schemas.openxmlformats.org/spreadsheetml/2006/main">
      <d:rPr>
        <d:sz val="11"/>
        <d:rFont val="Calibri"/>
      </d:rPr>
      <d:t xml:space="preserve">- Edible vegetables and certain roots and tubers (HS Codes: 07.01, 07.02, 07.03, 07.04, 07.06, 07.07, 07.08, 07.09, 07.10 and 07.14) 
- Edible fruits and nuts, peel of citrus/melons (HS Codes: 08.03, 08.05, 08.07, 08.10 and 08.11) 
- Coffee, tea, mate and spices (HS Codes: 09.10) 
- Oleaginous fruits, miscellaneous grains, seeds and fruits (HS Codes: 12.01 and 12.12)</d:t>
    </d:r>
    <d:r xmlns:d="http://schemas.openxmlformats.org/spreadsheetml/2006/main">
      <d:rPr>
        <d:sz val="11"/>
        <d:color rgb="FF000000"/>
        <d:rFont val="Calibri"/>
      </d:rPr>
      <d:t xml:space="preserve"/>
    </d:r>
  </si>
  <si>
    <t>G/SPS/N/JPN/547</t>
  </si>
  <si>
    <d:r xmlns:d="http://schemas.openxmlformats.org/spreadsheetml/2006/main">
      <d:rPr>
        <d:sz val="11"/>
        <d:rFont val="Calibri"/>
      </d:rPr>
      <d:t xml:space="preserve">- Meat and edible meat offal (HS Codes: 02.01, 02.02, 02.03, 02.04, 02.05, 02.06, 02.07, 02.08 and 02.09) 
- Fish and crustaceans, molluscs and other aquatic invertebrates (HS Codes: 03.02, 03.03 and 03.04)
 - Dairy produce and birds' eggs (HS Codes: 04.01, 04.07 and 04.08) 
- Products of animal origin (HS Code: 05.04) 
- Edible vegetables and certain roots and tubers (HS Codes: 07.01, 07.02, 07.03, 07.04, 07.05, 07.06, 07.07, 07.08, 07.09, 07.10, 07.13 and 07.14) 
- Edible fruits and nuts, peel of citrus/melons (HS Codes: 08.01, 08.02, 08.04, 08.05, 08.06, 08.07, 08.08, 08.09, 08.10, 08.11 and 08.14) 
- Coffee, tea, mate and spices (HS Codes: 09.01, 09.02, 09.03, 09.04, 09.05, 09.06, 09.07, 09.08, 09.09 and 09.10) 
- Cereals (HS Codes: 10.01, 10.02, 10.03, 10.04, 10.05, 10.06, 10.07 and 10.08) 
- Oleaginous fruits, miscellaneous grains, seeds and fruits (HS Codes: 12.01, 12.02, 12.04, 12.05, 12.06, 12.07, 12.10 and 12.12) 
- Animal or vegetable fats and oils (HS Codes: 15.01, 15.02 and 15.06)
- Cacao and cacao preparations (HS Code: 18.01)            </d:t>
    </d:r>
    <d:r xmlns:d="http://schemas.openxmlformats.org/spreadsheetml/2006/main">
      <d:rPr>
        <d:sz val="11"/>
        <d:color rgb="FF000000"/>
        <d:rFont val="Calibri"/>
      </d:rPr>
      <d:t xml:space="preserve"/>
    </d:r>
  </si>
  <si>
    <t>G/SPS/N/JPN/548</t>
  </si>
  <si>
    <d:r xmlns:d="http://schemas.openxmlformats.org/spreadsheetml/2006/main">
      <d:rPr>
        <d:sz val="11"/>
        <d:rFont val="Calibri"/>
      </d:rPr>
      <d:t xml:space="preserve">- Edible vegetables and certain roots and tubers (HS Codes: 07.09 and 07.10) 
- Edible fruits and nuts, peel of citrus/melons (HS Code: 08.14) 
- Coffee, tea, mate and spices (HS Codes: 09.03, 09.04, 09.05, 09.06, 09.07, 09.08, 09.09 and 09.10)
- Oleaginous fruits, miscellaneous grains, seeds and fruits (HS Code: 12.12)              </d:t>
    </d:r>
    <d:r xmlns:d="http://schemas.openxmlformats.org/spreadsheetml/2006/main">
      <d:rPr>
        <d:sz val="11"/>
        <d:color rgb="FF000000"/>
        <d:rFont val="Calibri"/>
      </d:rPr>
      <d:t xml:space="preserve"/>
    </d:r>
  </si>
  <si>
    <t>G/SPS/N/PER/740</t>
  </si>
  <si>
    <t>HS code: 1209.99.10.00 - Citrus (Citrus spp.) seeds</t>
  </si>
  <si>
    <t>G/SPS/N/BRA/1322</t>
  </si>
  <si>
    <t xml:space="preserve">Maximum residue limits (MRLs); Pesticides; Plant health; </t>
  </si>
  <si>
    <t>G/SPS/N/BRA/1324</t>
  </si>
  <si>
    <t>G/SPS/N/BRA/1325</t>
  </si>
  <si>
    <t>HS Code(s): 08, 10; ICS Code(s): 13, 65</t>
  </si>
  <si>
    <t>G/SPS/N/BRA/1326</t>
  </si>
  <si>
    <t>G/SPS/N/BRA/1327</t>
  </si>
  <si>
    <t>G/SPS/N/BRA/1328</t>
  </si>
  <si>
    <t>G/SPS/N/BRA/1329</t>
  </si>
  <si>
    <t>G/SPS/N/BRA/1330</t>
  </si>
  <si>
    <t>G/SPS/N/BRA/1331</t>
  </si>
  <si>
    <t>HS Code(s): 07, 09, 12, 10; ICS Code(s): 13, 65</t>
  </si>
  <si>
    <t>G/SPS/N/BRA/1332</t>
  </si>
  <si>
    <t>G/SPS/N/BRA/1333</t>
  </si>
  <si>
    <t>G/SPS/N/BRA/1335</t>
  </si>
  <si>
    <t>G/SPS/N/BRA/1336</t>
  </si>
  <si>
    <t>G/SPS/N/BRA/1337</t>
  </si>
  <si>
    <t>HS Code(s): 10, 09; ICS Code(s): 13, 65</t>
  </si>
  <si>
    <t>G/SPS/N/BRA/1338</t>
  </si>
  <si>
    <t>G/SPS/N/BRA/1339</t>
  </si>
  <si>
    <t>G/SPS/N/BRA/1340</t>
  </si>
  <si>
    <t>G/SPS/N/BRA/1341</t>
  </si>
  <si>
    <t>HS Code(s): 10, 08, 52, 12; ICS Code(s): 13, 65</t>
  </si>
  <si>
    <t>G/SPS/N/BRA/1342</t>
  </si>
  <si>
    <t>G/SPS/N/BRA/1343</t>
  </si>
  <si>
    <t>G/SPS/N/BRA/1344</t>
  </si>
  <si>
    <t>G/SPS/N/BRA/1346</t>
  </si>
  <si>
    <t>G/SPS/N/KOR/589</t>
  </si>
  <si>
    <t>G/SPS/N/UKR/120</t>
  </si>
  <si>
    <t>processed and unprocessed food of animal origin</t>
  </si>
  <si>
    <t>G/SPS/N/BRA/1316</t>
  </si>
  <si>
    <t>G/SPS/N/BRA/1317</t>
  </si>
  <si>
    <t>G/SPS/N/BRA/1318</t>
  </si>
  <si>
    <t>G/SPS/N/BRA/1319</t>
  </si>
  <si>
    <t>G/SPS/N/BRA/1320</t>
  </si>
  <si>
    <t>G/SPS/N/BRA/1321</t>
  </si>
  <si>
    <t>HS Code(s): 07, 09, 08, 12; ICS Code(s): 13, 65</t>
  </si>
  <si>
    <t>G/SPS/N/IND/201</t>
  </si>
  <si>
    <t>Foods for Infant Nutrition</t>
  </si>
  <si>
    <t xml:space="preserve">Food safety; Human health; Pests; Plant health; Territory protection; </t>
  </si>
  <si>
    <t>G/SPS/N/SAU/332</t>
  </si>
  <si>
    <t>Live Birds, Hatching Egg and One day Old Chick.</t>
  </si>
  <si>
    <t>FLEVOLAND, Netherlands</t>
  </si>
  <si>
    <t>G/SPS/N/KOR/588</t>
  </si>
  <si>
    <t xml:space="preserve">Contaminants; Food safety; Heavy metals; Human health; Maximum residue limits (MRLs); Pesticides; Veterinary drugs; </t>
  </si>
  <si>
    <t>G/SPS/N/MEX/329</t>
  </si>
  <si>
    <t>Processed meat products</t>
  </si>
  <si>
    <t>G/SPS/N/CAN/1143/Add.1</t>
  </si>
  <si>
    <t>Pesticide thiabendazole in or on dry soybeans (ICS Codes: 65.020, 65.100, 67.040, 67.060)</t>
  </si>
  <si>
    <t>G/SPS/N/ARE/140</t>
  </si>
  <si>
    <t>Kostromskaya province in the Russian Federation, in addition to the previous provinces Astrakhanskaya Oblast and the Republic of Kalmykia</t>
  </si>
  <si>
    <t>G/SPS/N/ARE/141</t>
  </si>
  <si>
    <t>G/SPS/N/CHL/554/Add.1</t>
  </si>
  <si>
    <t>G/SPS/N/CHL/566</t>
  </si>
  <si>
    <t>Ground-nuts (Arachis hypogea)</t>
  </si>
  <si>
    <t xml:space="preserve">Packaging; Pests; Plant health; Territory protection; Wood packaging; </t>
  </si>
  <si>
    <t>G/SPS/N/EGY/81</t>
  </si>
  <si>
    <t>Crude vegetable oils</t>
  </si>
  <si>
    <t>G/SPS/N/EGY/82</t>
  </si>
  <si>
    <t>Milk and processed milk products Including dried milk, condensed milk and evaporated milk</t>
  </si>
  <si>
    <t>G/SPS/N/PER/735</t>
  </si>
  <si>
    <t>In vivo-derived bovine embryos</t>
  </si>
  <si>
    <t>G/SPS/N/PER/736</t>
  </si>
  <si>
    <t>Mammals of the Macropodidae family (kangaroos, wallabies and related species).</t>
  </si>
  <si>
    <t>G/SPS/N/PER/737</t>
  </si>
  <si>
    <t>Passion fruit (Passiflora edulis) seed</t>
  </si>
  <si>
    <t>G/SPS/N/PER/738</t>
  </si>
  <si>
    <t>HS code: 0603.19.40.00 - Fresh cut flowers, gerberas (Gerbera jamesonii)</t>
  </si>
  <si>
    <t>G/SPS/N/PER/739</t>
  </si>
  <si>
    <t>In vitro teak (Tectona grandis) plants</t>
  </si>
  <si>
    <t>G/SPS/N/SAU/331</t>
  </si>
  <si>
    <t>G/SPS/N/TPKM/450</t>
  </si>
  <si>
    <t xml:space="preserve">Nematode; Pests; Plant health; Seeds; Territory protection; </t>
  </si>
  <si>
    <t>G/SPS/N/ARE/139</t>
  </si>
  <si>
    <t>G/SPS/N/AUS/391/Add.1</t>
  </si>
  <si>
    <t>G/SPS/N/CHL/553/Add.1</t>
  </si>
  <si>
    <t>G/SPS/N/EU/231</t>
  </si>
  <si>
    <t>G/SPS/N/EU/232</t>
  </si>
  <si>
    <t>HS Code(s): ex 07049090, ex 07081000, ex 07082000, 07093000, ex 07094000, 07096010, ex 07096099, ex 07099990, ex 07102200, 07108051, ex 07108059, ex 07108095, 08022100, 08022200, 08025100, 08025200, 08043000, 08055010, 080620, 08101000, ex 08109020, ex 08109075, 08112031, ex 08112011, ex 08112019, 08131000, 0902, 09042110, 09042190, 09042200, ex 11063090, 12024100, 12024200, 12074090, ex 12077000, ex 12119086, 15111090, 15119011, ex 15119019, 15119099, 20081110, 20081191, 20081196, 20081198, 20081913, 20081993, 20085061, ex 20089999</t>
  </si>
  <si>
    <t>Benin; Bolivia, Plurinational State of; Cambodia; China; Dominican Republic; Egypt; The Gambia; Georgia; Ghana; India; Iran; Kenya; Madagascar; Nigeria; Pakistan; Senegal; Serbia; Sierra Leone; Sri Lanka; Sudan; Thailand; Turkey; Uganda; United States of America; Uzbekistan; Viet Nam</t>
  </si>
  <si>
    <t>G/SPS/N/EU/94/Add.5</t>
  </si>
  <si>
    <d:r xmlns:d="http://schemas.openxmlformats.org/spreadsheetml/2006/main">
      <d:rPr>
        <d:sz val="11"/>
        <d:rFont val="Calibri"/>
      </d:rPr>
      <d:t xml:space="preserve">Plants for planting, other than seeds, of </d:t>
    </d:r>
    <d:r xmlns:d="http://schemas.openxmlformats.org/spreadsheetml/2006/main">
      <d:rPr>
        <d:i/>
        <d:sz val="11"/>
        <d:color rgb="FF000000"/>
        <d:rFont val="Calibri"/>
      </d:rPr>
      <d:t xml:space="preserve">Catharanthus</d:t>
    </d:r>
    <d:r xmlns:d="http://schemas.openxmlformats.org/spreadsheetml/2006/main">
      <d:rPr>
        <d:sz val="11"/>
        <d:color rgb="FF000000"/>
        <d:rFont val="Calibri"/>
      </d:rPr>
      <d:t xml:space="preserve"> G. Don, </d:t>
    </d:r>
    <d:r xmlns:d="http://schemas.openxmlformats.org/spreadsheetml/2006/main">
      <d:rPr>
        <d:i/>
        <d:sz val="11"/>
        <d:color rgb="FF000000"/>
        <d:rFont val="Calibri"/>
      </d:rPr>
      <d:t xml:space="preserve">Nerium</d:t>
    </d:r>
    <d:r xmlns:d="http://schemas.openxmlformats.org/spreadsheetml/2006/main">
      <d:rPr>
        <d:sz val="11"/>
        <d:color rgb="FF000000"/>
        <d:rFont val="Calibri"/>
      </d:rPr>
      <d:t xml:space="preserve"> L., </d:t>
    </d:r>
    <d:r xmlns:d="http://schemas.openxmlformats.org/spreadsheetml/2006/main">
      <d:rPr>
        <d:i/>
        <d:sz val="11"/>
        <d:color rgb="FF000000"/>
        <d:rFont val="Calibri"/>
      </d:rPr>
      <d:t xml:space="preserve">Olea</d:t>
    </d:r>
    <d:r xmlns:d="http://schemas.openxmlformats.org/spreadsheetml/2006/main">
      <d:rPr>
        <d:sz val="11"/>
        <d:color rgb="FF000000"/>
        <d:rFont val="Calibri"/>
      </d:rPr>
      <d:t xml:space="preserve"> L., </d:t>
    </d:r>
    <d:r xmlns:d="http://schemas.openxmlformats.org/spreadsheetml/2006/main">
      <d:rPr>
        <d:i/>
        <d:sz val="11"/>
        <d:color rgb="FF000000"/>
        <d:rFont val="Calibri"/>
      </d:rPr>
      <d:t xml:space="preserve">Prunus</d:t>
    </d:r>
    <d:r xmlns:d="http://schemas.openxmlformats.org/spreadsheetml/2006/main">
      <d:rPr>
        <d:sz val="11"/>
        <d:color rgb="FF000000"/>
        <d:rFont val="Calibri"/>
      </d:rPr>
      <d:t xml:space="preserve"> L., </d:t>
    </d:r>
    <d:r xmlns:d="http://schemas.openxmlformats.org/spreadsheetml/2006/main">
      <d:rPr>
        <d:i/>
        <d:sz val="11"/>
        <d:color rgb="FF000000"/>
        <d:rFont val="Calibri"/>
      </d:rPr>
      <d:t xml:space="preserve">Vinca</d:t>
    </d:r>
    <d:r xmlns:d="http://schemas.openxmlformats.org/spreadsheetml/2006/main">
      <d:rPr>
        <d:sz val="11"/>
        <d:color rgb="FF000000"/>
        <d:rFont val="Calibri"/>
      </d:rPr>
      <d:t xml:space="preserve"> L., </d:t>
    </d:r>
    <d:r xmlns:d="http://schemas.openxmlformats.org/spreadsheetml/2006/main">
      <d:rPr>
        <d:i/>
        <d:sz val="11"/>
        <d:color rgb="FF000000"/>
        <d:rFont val="Calibri"/>
      </d:rPr>
      <d:t xml:space="preserve">Malva</d:t>
    </d:r>
    <d:r xmlns:d="http://schemas.openxmlformats.org/spreadsheetml/2006/main">
      <d:rPr>
        <d:sz val="11"/>
        <d:color rgb="FF000000"/>
        <d:rFont val="Calibri"/>
      </d:rPr>
      <d:t xml:space="preserve"> L., </d:t>
    </d:r>
    <d:r xmlns:d="http://schemas.openxmlformats.org/spreadsheetml/2006/main">
      <d:rPr>
        <d:i/>
        <d:sz val="11"/>
        <d:color rgb="FF000000"/>
        <d:rFont val="Calibri"/>
      </d:rPr>
      <d:t xml:space="preserve">Portulaca</d:t>
    </d:r>
    <d:r xmlns:d="http://schemas.openxmlformats.org/spreadsheetml/2006/main">
      <d:rPr>
        <d:sz val="11"/>
        <d:color rgb="FF000000"/>
        <d:rFont val="Calibri"/>
      </d:rPr>
      <d:t xml:space="preserve"> L., </d:t>
    </d:r>
    <d:r xmlns:d="http://schemas.openxmlformats.org/spreadsheetml/2006/main">
      <d:rPr>
        <d:i/>
        <d:sz val="11"/>
        <d:color rgb="FF000000"/>
        <d:rFont val="Calibri"/>
      </d:rPr>
      <d:t xml:space="preserve">Quercus</d:t>
    </d:r>
    <d:r xmlns:d="http://schemas.openxmlformats.org/spreadsheetml/2006/main">
      <d:rPr>
        <d:sz val="11"/>
        <d:color rgb="FF000000"/>
        <d:rFont val="Calibri"/>
      </d:rPr>
      <d:t xml:space="preserve"> L. and </d:t>
    </d:r>
    <d:r xmlns:d="http://schemas.openxmlformats.org/spreadsheetml/2006/main">
      <d:rPr>
        <d:i/>
        <d:sz val="11"/>
        <d:color rgb="FF000000"/>
        <d:rFont val="Calibri"/>
      </d:rPr>
      <d:t xml:space="preserve">Sorghum</d:t>
    </d:r>
    <d:r xmlns:d="http://schemas.openxmlformats.org/spreadsheetml/2006/main">
      <d:rPr>
        <d:sz val="11"/>
        <d:color rgb="FF000000"/>
        <d:rFont val="Calibri"/>
      </d:rPr>
      <d:t xml:space="preserve"> L.</d:t>
    </d:r>
  </si>
  <si>
    <t>Countries in which the bacterium Xylella fastidiosa (Well and Raju) is known to be present.</t>
  </si>
  <si>
    <t>G/SPS/N/MEX/328</t>
  </si>
  <si>
    <t>Brussels sprout (Brassica oleracea var. gemmifera) seeds</t>
  </si>
  <si>
    <t>G/SPS/N/MAR/54</t>
  </si>
  <si>
    <t>G/SPS/N/NZL/547/Add.2</t>
  </si>
  <si>
    <d:r xmlns:d="http://schemas.openxmlformats.org/spreadsheetml/2006/main">
      <d:rPr>
        <d:sz val="11"/>
        <d:rFont val="Calibri"/>
      </d:rPr>
      <d:t xml:space="preserve">Pig semen</d:t>
    </d:r>
    <d:r xmlns:d="http://schemas.openxmlformats.org/spreadsheetml/2006/main">
      <d:rPr>
        <d:sz val="11"/>
        <d:color rgb="FF000000"/>
        <d:rFont val="Calibri"/>
      </d:rPr>
      <d:t xml:space="preserve"/>
    </d:r>
  </si>
  <si>
    <t>G/SPS/N/NZL/557/Add.1</t>
  </si>
  <si>
    <t>G/SPS/N/PER/731/Add.1</t>
  </si>
  <si>
    <t>G/SPS/N/SAU/270/Add.1</t>
  </si>
  <si>
    <d:r xmlns:d="http://schemas.openxmlformats.org/spreadsheetml/2006/main">
      <d:rPr>
        <d:sz val="11"/>
        <d:rFont val="Calibri"/>
      </d:rPr>
      <d:t xml:space="preserve">Atlantic salmon (</d:t>
    </d:r>
    <d:r xmlns:d="http://schemas.openxmlformats.org/spreadsheetml/2006/main">
      <d:rPr>
        <d:i/>
        <d:sz val="11"/>
        <d:color rgb="FF000000"/>
        <d:rFont val="Calibri"/>
      </d:rPr>
      <d:t xml:space="preserve">Salmo salar</d:t>
    </d:r>
    <d:r xmlns:d="http://schemas.openxmlformats.org/spreadsheetml/2006/main">
      <d:rPr>
        <d:sz val="11"/>
        <d:color rgb="FF000000"/>
        <d:rFont val="Calibri"/>
      </d:rPr>
      <d:t xml:space="preserve">)</d:t>
    </d:r>
  </si>
  <si>
    <t>Faroe Islands, Denmark</t>
  </si>
  <si>
    <t>G/SPS/N/SAU/330</t>
  </si>
  <si>
    <t>G/SPS/N/JPN/506/Rev.1</t>
  </si>
  <si>
    <d:r xmlns:d="http://schemas.openxmlformats.org/spreadsheetml/2006/main">
      <d:rPr>
        <d:sz val="11"/>
        <d:rFont val="Calibri"/>
      </d:rPr>
      <d:t xml:space="preserve">- Meat and edible meat offal (HS Codes: 02.01, 02.02, 02.03, 02.04, 02.05, 02.06 and 02.08) 
- Dairy produce, birds' eggs and natural honey (HS Code: 04.01) 
- Products of animal origin (HS Code: 05.04) 
- Edible vegetables and certain roots and tubers (HS Codes: 07.01, 07.02, 07.03, 07.05, 07.07, 07.08, 07.09, 07.10, 07.13 and 07.14) 
- Edible fruits and nuts, peel of citrus/melons (HS Codes: 08.01, 08.02, 08.04, 08.05, 08.06, 08.07, 08.08, 08.09, 08.10, 08.11 and 08.14) 
- Coffee, tea, mate and spices (HS Codes: 09.02, 09.03, 09.04, 09.05, 09.06, 09.07, 09.08, 09.09 and 09.10) 
- Oleaginous fruits, miscellaneous grains, seeds and fruits (HS Codes: 12.01, 12.02, 12.07 and 12.10)
 - Animal or vegetable fats and oils (HS Codes: 15.01, 15.02 and 15.06)</d:t>
    </d:r>
    <d:r xmlns:d="http://schemas.openxmlformats.org/spreadsheetml/2006/main">
      <d:rPr>
        <d:sz val="11"/>
        <d:color rgb="FF000000"/>
        <d:rFont val="Calibri"/>
      </d:rPr>
      <d:t xml:space="preserve"/>
    </d:r>
  </si>
  <si>
    <t>G/SPS/N/KOR/567/Add.1</t>
  </si>
  <si>
    <t>General importation of plants</t>
  </si>
  <si>
    <t>G/SPS/N/NZL/564</t>
  </si>
  <si>
    <d:r xmlns:d="http://schemas.openxmlformats.org/spreadsheetml/2006/main">
      <d:rPr>
        <d:i/>
        <d:sz val="11"/>
        <d:rFont val="Calibri"/>
      </d:rPr>
      <d:t xml:space="preserve">Oncidium</d:t>
    </d:r>
    <d:r xmlns:d="http://schemas.openxmlformats.org/spreadsheetml/2006/main">
      <d:rPr>
        <d:sz val="11"/>
        <d:color rgb="FF000000"/>
        <d:rFont val="Calibri"/>
      </d:rPr>
      <d:t xml:space="preserve"> spp. cut flowers</d:t>
    </d:r>
  </si>
  <si>
    <t>G/SPS/N/PER/734</t>
  </si>
  <si>
    <t>Frozen bovine semen</t>
  </si>
  <si>
    <t>G/SPS/N/RUS/142/Add.1</t>
  </si>
  <si>
    <t>HS Code(s): 0103, 0203, 0511, 0210, 2309, 160100, 1602</t>
  </si>
  <si>
    <t>G/SPS/N/RUS/143/Add.1</t>
  </si>
  <si>
    <t>HS Code(s): 0103, 0203, 0210, 0511, 160100, 1602, 2309</t>
  </si>
  <si>
    <t>G/SPS/N/RUS/48/Add.3</t>
  </si>
  <si>
    <t>Live pigs and its genetic material, pork products, including products from slaughter of wild boars, horn-hoofed and leather, intestinal materials, bristles, feed for pigs, hunting trophies, previously used equipment for maintenance, transportation, slaughter and cutting of pigs</t>
  </si>
  <si>
    <t>G/SPS/N/RUS/49/Add.2</t>
  </si>
  <si>
    <t>G/SPS/N/RUS/64/Add.1</t>
  </si>
  <si>
    <t>Live pigs, its genetic material, pork and raw pork products, ready to eat products, containing pork</t>
  </si>
  <si>
    <t>Latvia</t>
  </si>
  <si>
    <t>G/SPS/N/RUS/76/Add.1</t>
  </si>
  <si>
    <t>Estonia</t>
  </si>
  <si>
    <t>G/SPS/N/SAU/262/Add.1</t>
  </si>
  <si>
    <t>G/SPS/N/SAU/329</t>
  </si>
  <si>
    <t>Czech Republic, Mozambique, Romania</t>
  </si>
  <si>
    <t>G/SPS/N/ARG/207</t>
  </si>
  <si>
    <t>Caladium bicolor bulbs</t>
  </si>
  <si>
    <t>G/SPS/N/CHN/1061</t>
  </si>
  <si>
    <t>G/SPS/N/JPN/542</t>
  </si>
  <si>
    <d:r xmlns:d="http://schemas.openxmlformats.org/spreadsheetml/2006/main">
      <d:rPr>
        <d:sz val="11"/>
        <d:rFont val="Calibri"/>
      </d:rPr>
      <d:t xml:space="preserve">- Meat and edible meat offal (HS Codes: 02.01, 02.02, 02.03, 02.04, 02.05, 02.06, 02.07, 02.08 and 02.09) 
- Dairy produce and birds' eggs (HS Codes: 04.01, 04.07 and 04.08) 
- Products of animal origin (HS Code: 05.04) 
- Edible vegetables and certain roots and tubers (HS Codes: 07.01, 07.02, 07.03, 07.04, 07.05, 07.06, 07.07, 07.08, 07.09 and 07.10) 
- Edible fruits and nuts, peel of citrus/melons (HS Codes: 08.01, 08.02, 08.03, 08.04, 08.05, 08.06, 08.07, 08.08, 08.09, 08.10, 08.11 and 08.14) 
- Coffee, tea, mate and spices (HS Codes: 09.02, 09.03, 09.04, 09.05, 09.06, 09.07, 09.08, 09.09 and 09.10) 
- Cereals (HS Codes: 10.01, 10.02, 10.03, 10.05, 10.06 and 10.08) 
- Oleaginous fruits, miscellaneous grains, seeds and fruits (HS Codes: 12.01, 12.02, 12.04, 12.05, 12.06, 12.07 and 12.12) 
- Animal or vegetable fats and oils (HS Codes: 15.01, 15.02 and 15.06)</d:t>
    </d:r>
    <d:r xmlns:d="http://schemas.openxmlformats.org/spreadsheetml/2006/main">
      <d:rPr>
        <d:sz val="11"/>
        <d:color rgb="FF000000"/>
        <d:rFont val="Calibri"/>
      </d:rPr>
      <d:t xml:space="preserve"/>
    </d:r>
  </si>
  <si>
    <t>G/SPS/N/JPN/543</t>
  </si>
  <si>
    <d:r xmlns:d="http://schemas.openxmlformats.org/spreadsheetml/2006/main">
      <d:rPr>
        <d:sz val="11"/>
        <d:rFont val="Calibri"/>
      </d:rPr>
      <d:t xml:space="preserve">- Edible vegetables and certain roots and tubers (HS Codes: 07.01, 07.02, 07.03, 07.05, 07.07, 07.08, 07.09, 07.10 and 07.13) 
- Edible fruits and nuts, peel of citrus/melons (HS Codes: 08.04, 08.05, 08.06, 08.07, 08.08, 08.09, 08.10, 08.11 and 08.14) 
- Coffee, tea, mate and spices (HS Codes: 09.04, 09.05, 09.06, 09.07, 09.08, 09.09 and 09.10) 
- Oleaginous fruits, miscellaneous grains, seeds and fruits (HS Code: 12.10)</d:t>
    </d:r>
    <d:r xmlns:d="http://schemas.openxmlformats.org/spreadsheetml/2006/main">
      <d:rPr>
        <d:sz val="11"/>
        <d:color rgb="FF000000"/>
        <d:rFont val="Calibri"/>
      </d:rPr>
      <d:t xml:space="preserve"/>
    </d:r>
  </si>
  <si>
    <t>G/SPS/N/JPN/544</t>
  </si>
  <si>
    <d:r xmlns:d="http://schemas.openxmlformats.org/spreadsheetml/2006/main">
      <d:rPr>
        <d:sz val="11"/>
        <d:rFont val="Calibri"/>
      </d:rPr>
      <d:t xml:space="preserve">- Meat and edible meat offal (HS Codes: 02.01, 02.02, 02.03, 02.04, 02.05, 02.06, 02.07, 02.08 and 02.09) 
- Dairy produce and birds' eggs (HS Codes: 04.01, 04.07 and 04.08) 
- Products of animal origin (HS Code: 05.04) 
- Edible vegetables and certain roots and tubers (HS Codes: 07.09 and 07.10) 
- Edible fruits and nuts, peel of citrus/melons (HS Codes: 08.01, 08.02, 08.03, 08.04, 08.05, 08.06, 08.07, 08.08, 08.09, 08.10, 08.11 and 08.14) 
- Coffee, tea, mate and spices (HS Codes: 09.04, 09.05, 09.06, 09.07, 09.08, 09.09 and 09.10) 
- Cereals (HS Codes: 10.01, 10.02, 10.03, 10.04, 10.05, 10.06, 10.07 and 10.08) 
- Oleaginous fruits, miscellaneous grains, seeds and fruits (HS Codes: 12.04, 12.05, 12.06 and 12.07)
- Animal or vegetable fats and oils (HS Codes: 15.01, 15.02 and 15.06)                           </d:t>
    </d:r>
    <d:r xmlns:d="http://schemas.openxmlformats.org/spreadsheetml/2006/main">
      <d:rPr>
        <d:sz val="11"/>
        <d:color rgb="FF000000"/>
        <d:rFont val="Calibri"/>
      </d:rPr>
      <d:t xml:space="preserve"/>
    </d:r>
  </si>
  <si>
    <t>G/SPS/N/JPN/545</t>
  </si>
  <si>
    <d:r xmlns:d="http://schemas.openxmlformats.org/spreadsheetml/2006/main">
      <d:rPr>
        <d:sz val="11"/>
        <d:rFont val="Calibri"/>
      </d:rPr>
      <d:t xml:space="preserve">- Meat and edible meat offal (HS Codes: 02.01, 02.02, 02.03, 02.04, 02.05, 02.06 and 02.08) 
- Fish and crustaceans, molluscs and other aquatic invertebrates (HS Codes: 03.02, 03.03 and 03.04) 
- Dairy produce and birds' eggs (HS Code: 04.01) 
- Products of animal origin (HS Code: 05.04) 
- Edible vegetables and certain roots and tubers (HS Codes: 07.01, 07.02, 07.03, 07.04, 07.05, 07.06, 07.08, 07.09, 07.10 and 07.14) 
- Edible fruits and nuts, peel of citrus/melons (HS Codes: 08.09, 08.10 and 08.11) 
- Coffee, tea, mate and spices (HS Code: 09.10) 
- Cereals (HS Code: 10.05) 
- Oleaginous fruits, miscellaneous grains, seeds and fruits (HS Code: 12.01)
- Animal or vegetable fats and oils (HS Codes: 15.01, 15.02 and 15.06) </d:t>
    </d:r>
    <d:r xmlns:d="http://schemas.openxmlformats.org/spreadsheetml/2006/main">
      <d:rPr>
        <d:sz val="11"/>
        <d:color rgb="FF000000"/>
        <d:rFont val="Calibri"/>
      </d:rPr>
      <d:t xml:space="preserve"/>
    </d:r>
  </si>
  <si>
    <t>G/SPS/N/PHL/402</t>
  </si>
  <si>
    <t>G/SPS/N/PHL/403</t>
  </si>
  <si>
    <t>Agriculture and fishery commodities, feeds and feed ingredients</t>
  </si>
  <si>
    <t xml:space="preserve">Animal feed; Animal health; Food safety; Human health; Plant health; Territory protection; </t>
  </si>
  <si>
    <t>G/SPS/N/ARG/206</t>
  </si>
  <si>
    <t>Fresh Asian pears (Pyrus pyrifolia)</t>
  </si>
  <si>
    <t>G/SPS/N/AUS/442</t>
  </si>
  <si>
    <t>G/SPS/N/RUS/146</t>
  </si>
  <si>
    <t>Live pigs; pork meat; raw meat preparations; finished products from pork; finished products containing pork or raw materials of animal (pork) origin; raw materials of animal (pork) origin</t>
  </si>
  <si>
    <t>Czech Republic, Estonia, European Union, Latvia, Lithuania, Poland, Romania</t>
  </si>
  <si>
    <t>G/SPS/N/SAU/328</t>
  </si>
  <si>
    <d:r xmlns:d="http://schemas.openxmlformats.org/spreadsheetml/2006/main">
      <d:rPr>
        <d:sz val="11"/>
        <d:rFont val="Calibri"/>
      </d:rPr>
      <d:t xml:space="preserve">Meat and meat products from cattle, goats and sheep</d:t>
    </d:r>
    <d:r xmlns:d="http://schemas.openxmlformats.org/spreadsheetml/2006/main">
      <d:rPr>
        <d:sz val="11"/>
        <d:color rgb="FF000000"/>
        <d:rFont val="Calibri"/>
      </d:rPr>
      <d:t xml:space="preserve"/>
    </d:r>
  </si>
  <si>
    <t>Portugal</t>
  </si>
  <si>
    <t>G/SPS/N/MEX/325</t>
  </si>
  <si>
    <t>Berzelia spp., Chamelaucium spp., Ozothamnus spp. andLeucadendrom spp. plants</t>
  </si>
  <si>
    <t>G/SPS/N/MEX/326</t>
  </si>
  <si>
    <t>G/SPS/N/MEX/327</t>
  </si>
  <si>
    <t>Macadamia (Macadamia integrifolia) nuts</t>
  </si>
  <si>
    <t>G/SPS/N/USA/2973</t>
  </si>
  <si>
    <t>Hazelnut</t>
  </si>
  <si>
    <t>G/SPS/N/EU/195/Add.1</t>
  </si>
  <si>
    <t>G/SPS/N/PHL/355/Add.1</t>
  </si>
  <si>
    <t>Wild birds and their products including poultry meat, day-old chicks, eggs and semen</t>
  </si>
  <si>
    <t>Jihomoravsky, Stredocesky and Jihocesky, Czech Republic</t>
  </si>
  <si>
    <t>G/SPS/N/PHL/369/Add.1</t>
  </si>
  <si>
    <t>Poultry and poultry products</t>
  </si>
  <si>
    <t>Lincoln County, Tennessee, United States of America</t>
  </si>
  <si>
    <t>G/SPS/N/PHL/384/Add.1</t>
  </si>
  <si>
    <t>Beef and poultry meat</t>
  </si>
  <si>
    <t>G/SPS/N/SLV/126</t>
  </si>
  <si>
    <t xml:space="preserve">Contaminants; Food safety; Heavy metals; Human health; </t>
  </si>
  <si>
    <t>G/SPS/N/AUS/409/Add.1</t>
  </si>
  <si>
    <t>Fresh fruit, vegetables, cut-flowers and foliage</t>
  </si>
  <si>
    <t>G/SPS/N/EU/224/Add.1</t>
  </si>
  <si>
    <t>G/SPS/N/AUS/433/Add.1</t>
  </si>
  <si>
    <t>G/SPS/N/AUS/439</t>
  </si>
  <si>
    <t>Cucurbitaceous crop seeds for sowing</t>
  </si>
  <si>
    <t>G/SPS/N/AUS/440</t>
  </si>
  <si>
    <d:r xmlns:d="http://schemas.openxmlformats.org/spreadsheetml/2006/main">
      <d:rPr>
        <d:sz val="11"/>
        <d:rFont val="Calibri"/>
      </d:rPr>
      <d:t xml:space="preserve">Seeds for sowing of </d:t>
    </d:r>
    <d:r xmlns:d="http://schemas.openxmlformats.org/spreadsheetml/2006/main">
      <d:rPr>
        <d:i/>
        <d:sz val="11"/>
        <d:color rgb="FF000000"/>
        <d:rFont val="Calibri"/>
      </d:rPr>
      <d:t xml:space="preserve">Citrullus lanatus</d:t>
    </d:r>
    <d:r xmlns:d="http://schemas.openxmlformats.org/spreadsheetml/2006/main">
      <d:rPr>
        <d:sz val="11"/>
        <d:color rgb="FF000000"/>
        <d:rFont val="Calibri"/>
      </d:rPr>
      <d:t xml:space="preserve"> (watermelon), </d:t>
    </d:r>
    <d:r xmlns:d="http://schemas.openxmlformats.org/spreadsheetml/2006/main">
      <d:rPr>
        <d:i/>
        <d:sz val="11"/>
        <d:color rgb="FF000000"/>
        <d:rFont val="Calibri"/>
      </d:rPr>
      <d:t xml:space="preserve">Cucumis melo</d:t>
    </d:r>
    <d:r xmlns:d="http://schemas.openxmlformats.org/spreadsheetml/2006/main">
      <d:rPr>
        <d:sz val="11"/>
        <d:color rgb="FF000000"/>
        <d:rFont val="Calibri"/>
      </d:rPr>
      <d:t xml:space="preserve"> (melon), </d:t>
    </d:r>
    <d:r xmlns:d="http://schemas.openxmlformats.org/spreadsheetml/2006/main">
      <d:rPr>
        <d:i/>
        <d:sz val="11"/>
        <d:color rgb="FF000000"/>
        <d:rFont val="Calibri"/>
      </d:rPr>
      <d:t xml:space="preserve">Cucumis sativus</d:t>
    </d:r>
    <d:r xmlns:d="http://schemas.openxmlformats.org/spreadsheetml/2006/main">
      <d:rPr>
        <d:sz val="11"/>
        <d:color rgb="FF000000"/>
        <d:rFont val="Calibri"/>
      </d:rPr>
      <d:t xml:space="preserve"> (cucumber) and </d:t>
    </d:r>
    <d:r xmlns:d="http://schemas.openxmlformats.org/spreadsheetml/2006/main">
      <d:rPr>
        <d:i/>
        <d:sz val="11"/>
        <d:color rgb="FF000000"/>
        <d:rFont val="Calibri"/>
      </d:rPr>
      <d:t xml:space="preserve">Cucurbita pepo</d:t>
    </d:r>
    <d:r xmlns:d="http://schemas.openxmlformats.org/spreadsheetml/2006/main">
      <d:rPr>
        <d:sz val="11"/>
        <d:color rgb="FF000000"/>
        <d:rFont val="Calibri"/>
      </d:rPr>
      <d:t xml:space="preserve"> (zucchini)</d:t>
    </d:r>
  </si>
  <si>
    <t xml:space="preserve">Human health; Pests; Plant health; Seeds; Territory protection; </t>
  </si>
  <si>
    <t>G/SPS/N/IDN/122</t>
  </si>
  <si>
    <t>Irradiated food</t>
  </si>
  <si>
    <t xml:space="preserve">Food safety; Human health; Irradiation; Labelling; Packaging; </t>
  </si>
  <si>
    <t>G/SPS/N/KAZ/12</t>
  </si>
  <si>
    <t>Animals susceptible to foot-and-mouth disease; meat of cattle, small cattle and pork; milk and dairy products; non-food raw materials and articles obtained from the slaughter of animals susceptible to foot-and-mouth disease; used equipment for maintenance, slaughter and processing of animals susceptible to foot-and-mouth disease; feeds and feed additives obtained from animals susceptible to foot-and-mouth disease</t>
  </si>
  <si>
    <t xml:space="preserve">Animal diseases; Animal feed; Animal health; Feed additives; Foot and mouth disease; Pest or Disease free Regions / Regionalization; </t>
  </si>
  <si>
    <t>Republic of Bashkortostan of the Russian Federation</t>
  </si>
  <si>
    <t>G/SPS/N/KAZ/13</t>
  </si>
  <si>
    <t>G/SPS/N/KOR/585</t>
  </si>
  <si>
    <t>G/SPS/N/NOR/33/Add.2</t>
  </si>
  <si>
    <t>Living or viable alien organisms</t>
  </si>
  <si>
    <t>G/SPS/N/PER/731</t>
  </si>
  <si>
    <t>Stevia (Stevia rebaudiana) plants</t>
  </si>
  <si>
    <t>G/SPS/N/PER/732</t>
  </si>
  <si>
    <t>Meat and/or meat offal of fowls</t>
  </si>
  <si>
    <t>G/SPS/N/USA/2970</t>
  </si>
  <si>
    <t>Almond hulls and the tree nut group 14-12</t>
  </si>
  <si>
    <t>G/SPS/N/ZAF/58</t>
  </si>
  <si>
    <t>G/SPS/N/RUS/145</t>
  </si>
  <si>
    <t>HS Codes: 0201, 0202, 0203, 0209, 0210, 0206</t>
  </si>
  <si>
    <t xml:space="preserve">Animal feed; Feed additives; Food safety; Human health; </t>
  </si>
  <si>
    <t>G/SPS/N/USA/2969</t>
  </si>
  <si>
    <t>Beet, sugar, molasses; Beet, sugar, roots</t>
  </si>
  <si>
    <t>G/SPS/N/ECU/202</t>
  </si>
  <si>
    <t>Cut hortensia (Hydrangea macrophylla) flowers</t>
  </si>
  <si>
    <t>G/SPS/N/JPN/540</t>
  </si>
  <si>
    <t>Papaya seed and seedling, cotton seed (for cultivation)</t>
  </si>
  <si>
    <t xml:space="preserve">Biotechnology; Genetically modified organisms (GMOs); Pest or Disease free Regions / Regionalization; Plant health; Seeds; Territory protection; </t>
  </si>
  <si>
    <t>Greece, India, Chinese Taipei</t>
  </si>
  <si>
    <t>G/SPS/N/SAU/190/Add.1</t>
  </si>
  <si>
    <t>Dordogne, France</t>
  </si>
  <si>
    <t>G/SPS/N/SAU/191/Add.1</t>
  </si>
  <si>
    <t>Landes, France</t>
  </si>
  <si>
    <t>G/SPS/N/SAU/193/Add.1</t>
  </si>
  <si>
    <t>Haute-Vienne, Gers and Pyrénées-Atlantiques, France</t>
  </si>
  <si>
    <t>G/SPS/N/SAU/197/Add.1</t>
  </si>
  <si>
    <t>Hautes-Pyrénées and Lot in France</t>
  </si>
  <si>
    <t>G/SPS/N/SAU/248/Add.1</t>
  </si>
  <si>
    <t>Tarn, Lot-et-Garonne and Aveyron, France</t>
  </si>
  <si>
    <t>G/SPS/N/USA/2877/Add.1</t>
  </si>
  <si>
    <t>Fresh mango</t>
  </si>
  <si>
    <t>G/SPS/N/AUS/384/Add.2</t>
  </si>
  <si>
    <d:r xmlns:d="http://schemas.openxmlformats.org/spreadsheetml/2006/main">
      <d:rPr>
        <d:sz val="11"/>
        <d:rFont val="Calibri"/>
      </d:rPr>
      <d:t xml:space="preserve">Seeds (</d:t>
    </d:r>
    <d:r xmlns:d="http://schemas.openxmlformats.org/spreadsheetml/2006/main">
      <d:rPr>
        <d:i/>
        <d:sz val="11"/>
        <d:color rgb="FF000000"/>
        <d:rFont val="Calibri"/>
      </d:rPr>
      <d:t xml:space="preserve">Citrullus lanatus</d:t>
    </d:r>
    <d:r xmlns:d="http://schemas.openxmlformats.org/spreadsheetml/2006/main">
      <d:rPr>
        <d:sz val="11"/>
        <d:color rgb="FF000000"/>
        <d:rFont val="Calibri"/>
      </d:rPr>
      <d:t xml:space="preserve">, </d:t>
    </d:r>
    <d:r xmlns:d="http://schemas.openxmlformats.org/spreadsheetml/2006/main">
      <d:rPr>
        <d:i/>
        <d:sz val="11"/>
        <d:color rgb="FF000000"/>
        <d:rFont val="Calibri"/>
      </d:rPr>
      <d:t xml:space="preserve">Cucumis melo</d:t>
    </d:r>
    <d:r xmlns:d="http://schemas.openxmlformats.org/spreadsheetml/2006/main">
      <d:rPr>
        <d:sz val="11"/>
        <d:color rgb="FF000000"/>
        <d:rFont val="Calibri"/>
      </d:rPr>
      <d:t xml:space="preserve">, </d:t>
    </d:r>
    <d:r xmlns:d="http://schemas.openxmlformats.org/spreadsheetml/2006/main">
      <d:rPr>
        <d:i/>
        <d:sz val="11"/>
        <d:color rgb="FF000000"/>
        <d:rFont val="Calibri"/>
      </d:rPr>
      <d:t xml:space="preserve">Cucumis sativus</d:t>
    </d:r>
    <d:r xmlns:d="http://schemas.openxmlformats.org/spreadsheetml/2006/main">
      <d:rPr>
        <d:sz val="11"/>
        <d:color rgb="FF000000"/>
        <d:rFont val="Calibri"/>
      </d:rPr>
      <d:t xml:space="preserve">, </d:t>
    </d:r>
    <d:r xmlns:d="http://schemas.openxmlformats.org/spreadsheetml/2006/main">
      <d:rPr>
        <d:i/>
        <d:sz val="11"/>
        <d:color rgb="FF000000"/>
        <d:rFont val="Calibri"/>
      </d:rPr>
      <d:t xml:space="preserve">Cucurbita maxima</d:t>
    </d:r>
    <d:r xmlns:d="http://schemas.openxmlformats.org/spreadsheetml/2006/main">
      <d:rPr>
        <d:sz val="11"/>
        <d:color rgb="FF000000"/>
        <d:rFont val="Calibri"/>
      </d:rPr>
      <d:t xml:space="preserve">, </d:t>
    </d:r>
    <d:r xmlns:d="http://schemas.openxmlformats.org/spreadsheetml/2006/main">
      <d:rPr>
        <d:i/>
        <d:sz val="11"/>
        <d:color rgb="FF000000"/>
        <d:rFont val="Calibri"/>
      </d:rPr>
      <d:t xml:space="preserve">Cucurbita moschata</d:t>
    </d:r>
    <d:r xmlns:d="http://schemas.openxmlformats.org/spreadsheetml/2006/main">
      <d:rPr>
        <d:sz val="11"/>
        <d:color rgb="FF000000"/>
        <d:rFont val="Calibri"/>
      </d:rPr>
      <d:t xml:space="preserve">, </d:t>
    </d:r>
    <d:r xmlns:d="http://schemas.openxmlformats.org/spreadsheetml/2006/main">
      <d:rPr>
        <d:i/>
        <d:sz val="11"/>
        <d:color rgb="FF000000"/>
        <d:rFont val="Calibri"/>
      </d:rPr>
      <d:t xml:space="preserve">Cucurbita pepo</d:t>
    </d:r>
    <d:r xmlns:d="http://schemas.openxmlformats.org/spreadsheetml/2006/main">
      <d:rPr>
        <d:sz val="11"/>
        <d:color rgb="FF000000"/>
        <d:rFont val="Calibri"/>
      </d:rPr>
      <d:t xml:space="preserve">, </d:t>
    </d:r>
    <d:r xmlns:d="http://schemas.openxmlformats.org/spreadsheetml/2006/main">
      <d:rPr>
        <d:i/>
        <d:sz val="11"/>
        <d:color rgb="FF000000"/>
        <d:rFont val="Calibri"/>
      </d:rPr>
      <d:t xml:space="preserve">Lagenaria siceraria</d:t>
    </d:r>
    <d:r xmlns:d="http://schemas.openxmlformats.org/spreadsheetml/2006/main">
      <d:rPr>
        <d:sz val="11"/>
        <d:color rgb="FF000000"/>
        <d:rFont val="Calibri"/>
      </d:rPr>
      <d:t xml:space="preserve">, </d:t>
    </d:r>
    <d:r xmlns:d="http://schemas.openxmlformats.org/spreadsheetml/2006/main">
      <d:rPr>
        <d:i/>
        <d:sz val="11"/>
        <d:color rgb="FF000000"/>
        <d:rFont val="Calibri"/>
      </d:rPr>
      <d:t xml:space="preserve">Trichosanthes cucumerina</d:t>
    </d:r>
    <d:r xmlns:d="http://schemas.openxmlformats.org/spreadsheetml/2006/main">
      <d:rPr>
        <d:sz val="11"/>
        <d:color rgb="FF000000"/>
        <d:rFont val="Calibri"/>
      </d:rPr>
      <d:t xml:space="preserve"> and any hybrid of these species)</d:t>
    </d:r>
  </si>
  <si>
    <t>G/SPS/N/PER/728</t>
  </si>
  <si>
    <t>G/SPS/N/PER/730</t>
  </si>
  <si>
    <t>Cattle for breeding and for exhibitions and fairs, and feeder cattle.</t>
  </si>
  <si>
    <t>G/SPS/N/PER/727</t>
  </si>
  <si>
    <t>HS code: 0602.10.90.00: Pistachio (Pistacia vera L.) scions</t>
  </si>
  <si>
    <t>G/SPS/N/THA/242</t>
  </si>
  <si>
    <t>G/SPS/N/ARE/137#G/SPS/N/BHR/182#G/SPS/N/KWT/29#G/SPS/N/OMN/80#G/SPS/N/QAT/84#G/SPS/N/SAU/320#G/SPS/N/YEM/25</t>
  </si>
  <si>
    <t>ICS Code: 67.200</t>
  </si>
  <si>
    <t>G/SPS/N/KOR/248/Add.11</t>
  </si>
  <si>
    <t>G/SPS/N/MAC/21</t>
  </si>
  <si>
    <t>G/SPS/N/BRA/1315</t>
  </si>
  <si>
    <t>HS Code(s): 52, 07, 09, 12, 08; ICS Code(s): 13, 65</t>
  </si>
  <si>
    <t>G/SPS/N/IND/197</t>
  </si>
  <si>
    <t>Rice, Basmati Rice, Chia Seeds, Gari (Cassava product), Edible Cassava Flour, Roasted Bengal Gram Flour -Chana Sattu, Ragi Flour, Almond Kernels, Coconut Milk Powder (Non Dairy), Mixed Masala Powder, Spice Oleoresins, Tejpat, Star Anise and Phytostanol</t>
  </si>
  <si>
    <t>G/SPS/N/CRI/190/Add.1</t>
  </si>
  <si>
    <t>G/SPS/N/CRI/193</t>
  </si>
  <si>
    <t>Plants for planting (seeds, in vitro plants, cuttings, rhizomes, bulbs, plants, layers, calluses, slips, stolons, tubers, twigs, roots, seedlings, meristems)</t>
  </si>
  <si>
    <t>G/SPS/N/CRI/194</t>
  </si>
  <si>
    <t>Miscellaneous products (wood, spices, cut flowers, textiles and grains)</t>
  </si>
  <si>
    <t>G/SPS/N/CRI/195</t>
  </si>
  <si>
    <t>Products to be consumed fresh (vegetables, roots, fruits, bulbs, nuts, palm hearts, stems and tubers)</t>
  </si>
  <si>
    <t>G/SPS/N/IDN/120</t>
  </si>
  <si>
    <d:r xmlns:d="http://schemas.openxmlformats.org/spreadsheetml/2006/main">
      <d:rPr>
        <d:sz val="11"/>
        <d:rFont val="Calibri"/>
      </d:rPr>
      <d:t xml:space="preserve">Non-food animal products</d:t>
    </d:r>
    <d:r xmlns:d="http://schemas.openxmlformats.org/spreadsheetml/2006/main">
      <d:rPr>
        <d:sz val="11"/>
        <d:color rgb="FF000000"/>
        <d:rFont val="Calibri"/>
      </d:rPr>
      <d:t xml:space="preserve"/>
    </d:r>
  </si>
  <si>
    <t>G/SPS/N/IDN/121</t>
  </si>
  <si>
    <t>G/SPS/N/KOR/583</t>
  </si>
  <si>
    <t>G/SPS/N/MEX/293/Add.2</t>
  </si>
  <si>
    <t>G/SPS/N/PHL/401</t>
  </si>
  <si>
    <d:r xmlns:d="http://schemas.openxmlformats.org/spreadsheetml/2006/main">
      <d:rPr>
        <d:sz val="11"/>
        <d:rFont val="Calibri"/>
      </d:rPr>
      <d:t xml:space="preserve">Fresh and quick frozen raw scallops products</d:t>
    </d:r>
    <d:r xmlns:d="http://schemas.openxmlformats.org/spreadsheetml/2006/main">
      <d:rPr>
        <d:sz val="11"/>
        <d:color rgb="FF000000"/>
        <d:rFont val="Calibri"/>
      </d:rPr>
      <d:t xml:space="preserve"/>
    </d:r>
  </si>
  <si>
    <t>G/SPS/N/TPKM/449</t>
  </si>
  <si>
    <t xml:space="preserve">Contaminants; Food safety; Heavy metals; Human health; Mycotoxins; Toxins; </t>
  </si>
  <si>
    <t>G/SPS/N/CHL/562</t>
  </si>
  <si>
    <t>Ornamental plants for planting</t>
  </si>
  <si>
    <t>G/SPS/N/CHL/563</t>
  </si>
  <si>
    <t>Plants, cuttings and twigs of Juglans regia (European walnut)</t>
  </si>
  <si>
    <t>G/SPS/N/CHL/564</t>
  </si>
  <si>
    <t>G/SPS/N/SAU/117/Add.1</t>
  </si>
  <si>
    <d:r xmlns:d="http://schemas.openxmlformats.org/spreadsheetml/2006/main">
      <d:rPr>
        <d:sz val="11"/>
        <d:rFont val="Calibri"/>
      </d:rPr>
      <d:t xml:space="preserve">Live cattle</d:t>
    </d:r>
    <d:r xmlns:d="http://schemas.openxmlformats.org/spreadsheetml/2006/main">
      <d:rPr>
        <d:sz val="11"/>
        <d:color rgb="FF000000"/>
        <d:rFont val="Calibri"/>
      </d:rPr>
      <d:t xml:space="preserve"/>
    </d:r>
  </si>
  <si>
    <t>G/SPS/N/TPKM/393/Add.1</t>
  </si>
  <si>
    <t>Shellfish</t>
  </si>
  <si>
    <t>G/SPS/N/TPKM/446/Add.1</t>
  </si>
  <si>
    <t>G/SPS/N/TPKM/448</t>
  </si>
  <si>
    <t>Those food or food additives classified under 26 specific CCC codes.</t>
  </si>
  <si>
    <t xml:space="preserve">Food additives; Food safety; Human health; Modification of content/scope of regulation; </t>
  </si>
  <si>
    <t>G/SPS/N/ZAF/55/Add.1</t>
  </si>
  <si>
    <t>G/SPS/N/ECU/201</t>
  </si>
  <si>
    <t>G/SPS/N/SAU/319</t>
  </si>
  <si>
    <t>Live birds</t>
  </si>
  <si>
    <t>G/SPS/N/TPKM/418/Add.1</t>
  </si>
  <si>
    <t>Livestock and poultry tissues</t>
  </si>
  <si>
    <t>G/SPS/N/ECU/200</t>
  </si>
  <si>
    <t>All products that can be affected by quarantine pests</t>
  </si>
  <si>
    <t>G/SPS/N/USA/2965</t>
  </si>
  <si>
    <t>Onion, bulb, subgroup 3-07A; Onion, green, subgroup 3-07B; Sugarcane, cane</t>
  </si>
  <si>
    <t>G/SPS/N/AUS/438</t>
  </si>
  <si>
    <t>General importation of goods to Australia</t>
  </si>
  <si>
    <t xml:space="preserve">Animal health; Human health; Plant health; Territory protection; </t>
  </si>
  <si>
    <t>G/SPS/N/CHL/557</t>
  </si>
  <si>
    <t>G/SPS/N/CHL/558</t>
  </si>
  <si>
    <t>G/SPS/N/CHL/559</t>
  </si>
  <si>
    <t>Cherry tree (Prunus avium) plants, cuttings and twigs.</t>
  </si>
  <si>
    <t>G/SPS/N/CHL/560</t>
  </si>
  <si>
    <t>Plant propagation material</t>
  </si>
  <si>
    <t>G/SPS/N/CHL/561</t>
  </si>
  <si>
    <t>Plant reproductive material</t>
  </si>
  <si>
    <t>G/SPS/N/EU/196/Add.2</t>
  </si>
  <si>
    <t>Numerous positions under chapters 6 (Live trees and other plants), 7 (Edible vegetables), 8 (Edible fruit) and 44 (Wood and articles of wood)</t>
  </si>
  <si>
    <t>G/SPS/N/MWI/16</t>
  </si>
  <si>
    <t>High protein cereal based foods for infants and young children</t>
  </si>
  <si>
    <t>G/SPS/N/JPN/536</t>
  </si>
  <si>
    <d:r xmlns:d="http://schemas.openxmlformats.org/spreadsheetml/2006/main">
      <d:rPr>
        <d:sz val="11"/>
        <d:rFont val="Calibri"/>
      </d:rPr>
      <d:t xml:space="preserve">- Edible vegetables and certain roots and tubers (HS Codes: 07.01, 07.02, 07.03, 07.04, 07.05, 07.06, 07.07, 07.08, 07.09, 07.10, 07.13 and 07.14) 
- Edible fruits and nuts, peel of citrus/melons (HS Code: 08.14) 
- Coffee, tea, mate and spices (HS Codes: 09.03, 09.04, 09.05, 09.06, 09.07, 09.08, 09.09 and 09.10) 
- Cereals (HS Codes: 10.01, 10.02, 10.03, 10.04, 10.05, 10.06, 10.07 and 10.08) 
- Oleaginous fruits, miscellaneous grains, seeds and fruits (HS Code: 12.01) 
- Waters (HS Code: 22.01)</d:t>
    </d:r>
    <d:r xmlns:d="http://schemas.openxmlformats.org/spreadsheetml/2006/main">
      <d:rPr>
        <d:sz val="11"/>
        <d:color rgb="FF000000"/>
        <d:rFont val="Calibri"/>
      </d:rPr>
      <d:t xml:space="preserve"/>
    </d:r>
  </si>
  <si>
    <t>G/SPS/N/JPN/537</t>
  </si>
  <si>
    <d:r xmlns:d="http://schemas.openxmlformats.org/spreadsheetml/2006/main">
      <d:rPr>
        <d:sz val="11"/>
        <d:rFont val="Calibri"/>
      </d:rPr>
      <d:t xml:space="preserve">- Edible vegetables and certain roots and tubers (HS Codes: 07.01, 07.02, 07.03, 07.04, 07.05, 07.07, 07.08, 07.09, 07.10, 07.13 and 07.14) 
- Edible fruits and nuts, peel of citrus/melons (HS Codes: 08.05, 08.06, 08.07, 08.10, 08.11 and 08.14) 
- Coffee, tea, mate and spices (HS Codes: 09.03, 09.04, 09.05, 09.06, 09.07, 09.08, 09.09 and 09.10) 
- Oleaginous fruits, miscellaneous grains, seeds and fruits (HS Codes: 12.01 and 12.10)</d:t>
    </d:r>
    <d:r xmlns:d="http://schemas.openxmlformats.org/spreadsheetml/2006/main">
      <d:rPr>
        <d:sz val="11"/>
        <d:color rgb="FF000000"/>
        <d:rFont val="Calibri"/>
      </d:rPr>
      <d:t xml:space="preserve"/>
    </d:r>
  </si>
  <si>
    <t>G/SPS/N/JPN/538</t>
  </si>
  <si>
    <d:r xmlns:d="http://schemas.openxmlformats.org/spreadsheetml/2006/main">
      <d:rPr>
        <d:sz val="11"/>
        <d:rFont val="Calibri"/>
      </d:rPr>
      <d:t xml:space="preserve">- Meat and edible meat offal (HS Codes: 02.01, 02.02, 02.03, 02.04, 02.05, 02.06, 02.07, 02.08 and 02.09) 
- Dairy produce and birds' eggs (HS Codes: 04.01, 04.07 and 04.08) 
- Products of animal origin (HS Code: 05.04) 
- Edible vegetables and certain roots and tubers (HS Codes: 07.01, 07.02, 07.03, 07.04, 07.05, 07.06, 07.07, 07.08, 07.09, 07.10, 07.13 and 07.14) 
- Edible fruits and nuts, peel of citrus/melons (HS Codes: 08.04, 08.05, 08.06, 08.07, 08.08, 08.09, 08.10, 08.11 and 08.14) 
- Coffee, tea, mate and spices (HS Codes: 09.02, 09.03, 09.04, 09.05, 09.06, 09.07, 09.08, 09.09 and 09.10) 
- Cereals (HS Codes: 10.05 and 10.06) 
- Oleaginous fruits, miscellaneous grains, seeds and fruits (HS Codes: 12.01, 12.07 and 12.12)
- Animal or vegetable fats and oils (HS Codes: 15.01, 15.02 and 15.06)</d:t>
    </d:r>
    <d:r xmlns:d="http://schemas.openxmlformats.org/spreadsheetml/2006/main">
      <d:rPr>
        <d:sz val="11"/>
        <d:color rgb="FF000000"/>
        <d:rFont val="Calibri"/>
      </d:rPr>
      <d:t xml:space="preserve"/>
    </d:r>
  </si>
  <si>
    <t>G/SPS/N/JPN/539</t>
  </si>
  <si>
    <d:r xmlns:d="http://schemas.openxmlformats.org/spreadsheetml/2006/main">
      <d:rPr>
        <d:sz val="11"/>
        <d:rFont val="Calibri"/>
      </d:rPr>
      <d:t xml:space="preserve">- Meat and edible meat offal (HS Codes: 02.03, 02.04, 02.05, 02.06, 02.07, 02.08 and 02.09) 
- Dairy produce and birds' eggs (HS Codes: 04.07 and 04.08) 
- Products of animal origin (HS Code: 05.04) 
- Animal or vegetable fats and oils (HS Codes: 15.01 and 15.06)</d:t>
    </d:r>
    <d:r xmlns:d="http://schemas.openxmlformats.org/spreadsheetml/2006/main">
      <d:rPr>
        <d:sz val="11"/>
        <d:color rgb="FF000000"/>
        <d:rFont val="Calibri"/>
      </d:rPr>
      <d:t xml:space="preserve"/>
    </d:r>
  </si>
  <si>
    <t>G/SPS/N/MDG/34</t>
  </si>
  <si>
    <t>G/SPS/N/MDG/35</t>
  </si>
  <si>
    <t>G/SPS/N/MDG/36</t>
  </si>
  <si>
    <t>G/SPS/N/PER/726</t>
  </si>
  <si>
    <t>HS tariff subheading 0602.20.00.00: In vitro blueberry (Vaccinium corymbosum) plants</t>
  </si>
  <si>
    <t>G/SPS/N/SAU/278/Add.1</t>
  </si>
  <si>
    <t>West-Vlaanderen, Belgium</t>
  </si>
  <si>
    <t>G/SPS/N/ARE/136</t>
  </si>
  <si>
    <t>G/SPS/N/BRA/1314</t>
  </si>
  <si>
    <t>Mangoes</t>
  </si>
  <si>
    <t>G/SPS/N/IND/196</t>
  </si>
  <si>
    <t>Plants and plant materials and other regulated articles as per Plant Quarantine (Regulation of Import into India) Order, 2003 and its amendments</t>
  </si>
  <si>
    <t>G/SPS/N/RUS/56/Add.1</t>
  </si>
  <si>
    <t>Common list of goods subject to veterinary control (supervision), adopted by the Customs Union (CU) Commission Decision "On application of veterinary and sanitary measures in the CU" No. 317 as of 18 June 2010</t>
  </si>
  <si>
    <t>G/SPS/N/VNM/94</t>
  </si>
  <si>
    <t>Fisheries food</t>
  </si>
  <si>
    <t>G/SPS/N/AUS/430/Add.1</t>
  </si>
  <si>
    <d:r xmlns:d="http://schemas.openxmlformats.org/spreadsheetml/2006/main">
      <d:rPr>
        <d:sz val="11"/>
        <d:rFont val="Calibri"/>
      </d:rPr>
      <d:t xml:space="preserve">Fresh peach (</d:t>
    </d:r>
    <d:r xmlns:d="http://schemas.openxmlformats.org/spreadsheetml/2006/main">
      <d:rPr>
        <d:i/>
        <d:sz val="11"/>
        <d:color rgb="FF000000"/>
        <d:rFont val="Calibri"/>
      </d:rPr>
      <d:t xml:space="preserve">Prunus persica</d:t>
    </d:r>
    <d:r xmlns:d="http://schemas.openxmlformats.org/spreadsheetml/2006/main">
      <d:rPr>
        <d:sz val="11"/>
        <d:color rgb="FF000000"/>
        <d:rFont val="Calibri"/>
      </d:rPr>
      <d:t xml:space="preserve">); Fresh plum (</d:t>
    </d:r>
    <d:r xmlns:d="http://schemas.openxmlformats.org/spreadsheetml/2006/main">
      <d:rPr>
        <d:i/>
        <d:sz val="11"/>
        <d:color rgb="FF000000"/>
        <d:rFont val="Calibri"/>
      </d:rPr>
      <d:t xml:space="preserve">Prunus domestica</d:t>
    </d:r>
    <d:r xmlns:d="http://schemas.openxmlformats.org/spreadsheetml/2006/main">
      <d:rPr>
        <d:sz val="11"/>
        <d:color rgb="FF000000"/>
        <d:rFont val="Calibri"/>
      </d:rPr>
      <d:t xml:space="preserve"> and </d:t>
    </d:r>
    <d:r xmlns:d="http://schemas.openxmlformats.org/spreadsheetml/2006/main">
      <d:rPr>
        <d:i/>
        <d:sz val="11"/>
        <d:color rgb="FF000000"/>
        <d:rFont val="Calibri"/>
      </d:rPr>
      <d:t xml:space="preserve">Prunus salicina) </d:t>
    </d:r>
    <d:r xmlns:d="http://schemas.openxmlformats.org/spreadsheetml/2006/main">
      <d:rPr>
        <d:sz val="11"/>
        <d:color rgb="FF000000"/>
        <d:rFont val="Calibri"/>
      </d:rPr>
      <d:t xml:space="preserve">and Fresh apricot (</d:t>
    </d:r>
    <d:r xmlns:d="http://schemas.openxmlformats.org/spreadsheetml/2006/main">
      <d:rPr>
        <d:i/>
        <d:sz val="11"/>
        <d:color rgb="FF000000"/>
        <d:rFont val="Calibri"/>
      </d:rPr>
      <d:t xml:space="preserve">Prunus armeniaca</d:t>
    </d:r>
    <d:r xmlns:d="http://schemas.openxmlformats.org/spreadsheetml/2006/main">
      <d:rPr>
        <d:sz val="11"/>
        <d:color rgb="FF000000"/>
        <d:rFont val="Calibri"/>
      </d:rPr>
      <d:t xml:space="preserve">)</d:t>
    </d:r>
  </si>
  <si>
    <t>G/SPS/N/CAN/808/Add.2</t>
  </si>
  <si>
    <d:r xmlns:d="http://schemas.openxmlformats.org/spreadsheetml/2006/main">
      <d:rPr>
        <d:sz val="11"/>
        <d:rFont val="Calibri"/>
      </d:rPr>
      <d:t xml:space="preserve">Plants and plant parts (including fresh fruit) hosts of </d:t>
    </d:r>
    <d:r xmlns:d="http://schemas.openxmlformats.org/spreadsheetml/2006/main">
      <d:rPr>
        <d:i/>
        <d:sz val="11"/>
        <d:color rgb="FF000000"/>
        <d:rFont val="Calibri"/>
      </d:rPr>
      <d:t xml:space="preserve">Lobesia botrana</d:t>
    </d:r>
    <d:r xmlns:d="http://schemas.openxmlformats.org/spreadsheetml/2006/main">
      <d:rPr>
        <d:sz val="11"/>
        <d:color rgb="FF000000"/>
        <d:rFont val="Calibri"/>
      </d:rPr>
      <d:t xml:space="preserve">, the European grapevine moth (EGVM)</d:t>
    </d:r>
  </si>
  <si>
    <t>G/SPS/N/SAU/13/Add.2</t>
  </si>
  <si>
    <t>Fresh and processed food from certain regions of Japan</t>
  </si>
  <si>
    <t>G/SPS/N/SAU/317</t>
  </si>
  <si>
    <t>Live Bird, Hatching Egg and One day Old Chick</t>
  </si>
  <si>
    <t>Bulgaria, Dobrich Region</t>
  </si>
  <si>
    <t>G/SPS/N/SAU/318</t>
  </si>
  <si>
    <d:r xmlns:d="http://schemas.openxmlformats.org/spreadsheetml/2006/main">
      <d:rPr>
        <d:sz val="11"/>
        <d:rFont val="Calibri"/>
      </d:rPr>
      <d:t xml:space="preserve">Live Cattle, Sheep and Goats</d:t>
    </d:r>
    <d:r xmlns:d="http://schemas.openxmlformats.org/spreadsheetml/2006/main">
      <d:rPr>
        <d:sz val="11"/>
        <d:color rgb="FF000000"/>
        <d:rFont val="Calibri"/>
      </d:rPr>
      <d:t xml:space="preserve"/>
    </d:r>
  </si>
  <si>
    <t>G/SPS/N/USA/2964</t>
  </si>
  <si>
    <t>Hop, dried cones</t>
  </si>
  <si>
    <t>G/SPS/N/MUS/15</t>
  </si>
  <si>
    <t>Caged live birds and poultry products (chicken, turkey and ostrich)</t>
  </si>
  <si>
    <t>G/SPS/N/EGY/80</t>
  </si>
  <si>
    <d:r xmlns:d="http://schemas.openxmlformats.org/spreadsheetml/2006/main">
      <d:rPr>
        <d:sz val="11"/>
        <d:rFont val="Calibri"/>
      </d:rPr>
      <d:t xml:space="preserve">Potato seeds</d:t>
    </d:r>
    <d:r xmlns:d="http://schemas.openxmlformats.org/spreadsheetml/2006/main">
      <d:rPr>
        <d:sz val="11"/>
        <d:color rgb="FF000000"/>
        <d:rFont val="Calibri"/>
      </d:rPr>
      <d:t xml:space="preserve"/>
    </d:r>
  </si>
  <si>
    <t>G/SPS/N/MAR/53</t>
  </si>
  <si>
    <t>G/SPS/N/AUS/435/Add.1</t>
  </si>
  <si>
    <t>G/SPS/N/BHR/181</t>
  </si>
  <si>
    <t>G/SPS/N/CAN/1145</t>
  </si>
  <si>
    <t>Copper sulphate (ICS Code: 67.220.20)</t>
  </si>
  <si>
    <t>G/SPS/N/ECU/199</t>
  </si>
  <si>
    <t>Rose (Rosa spp.) seeds</t>
  </si>
  <si>
    <t>G/SPS/N/SAU/261/Add.1</t>
  </si>
  <si>
    <t>Catalonia, Spain</t>
  </si>
  <si>
    <t>G/SPS/N/VNM/93</t>
  </si>
  <si>
    <t>G/SPS/N/BRA/1313</t>
  </si>
  <si>
    <t>G/SPS/N/PER/724</t>
  </si>
  <si>
    <t>HS code: 0602.20.00.00 Blueberry (Vaccinium spp.) plants</t>
  </si>
  <si>
    <t>G/SPS/N/PER/725</t>
  </si>
  <si>
    <t>HS code: 0602.90.90.00 In vitro blueberry plants</t>
  </si>
  <si>
    <t>G/SPS/N/CRI/187/Add.1</t>
  </si>
  <si>
    <t>G/SPS/N/MEX/293/Add.1</t>
  </si>
  <si>
    <t>G/SPS/N/RUS/144</t>
  </si>
  <si>
    <t>Poultry, poultry products and eggs</t>
  </si>
  <si>
    <t>Bulgaria, Czech Republic, France, United Kingdom</t>
  </si>
  <si>
    <t>G/SPS/N/SAU/313</t>
  </si>
  <si>
    <t>G/SPS/N/SAU/314</t>
  </si>
  <si>
    <t>G/SPS/N/SAU/315</t>
  </si>
  <si>
    <t>Live shrimp for aquaculture purposes</t>
  </si>
  <si>
    <t>Cameron, Texas, United States of America</t>
  </si>
  <si>
    <t>G/SPS/N/SAU/316</t>
  </si>
  <si>
    <t>G/SPS/N/TGO/10</t>
  </si>
  <si>
    <t xml:space="preserve">Animal health; Contaminants; Food safety; Human health; Mycotoxins; Toxins; </t>
  </si>
  <si>
    <t>G/SPS/N/TGO/8</t>
  </si>
  <si>
    <t xml:space="preserve">Food safety; </t>
  </si>
  <si>
    <t>G/SPS/N/TGO/9</t>
  </si>
  <si>
    <t>G/SPS/N/ZAF/56</t>
  </si>
  <si>
    <d:r xmlns:d="http://schemas.openxmlformats.org/spreadsheetml/2006/main">
      <d:rPr>
        <d:sz val="11"/>
        <d:rFont val="Calibri"/>
      </d:rPr>
      <d:t xml:space="preserve">Frozen fish, frozen marine molluscs and frozen products derived therefrom - VC 8017 
Frozen shrimps (prawns), langoustines and crabs, and products derived therefrom - VC 8031
Canned fish, canned marine molluscs and canned crustaceans - VC 8014</d:t>
    </d:r>
    <d:r xmlns:d="http://schemas.openxmlformats.org/spreadsheetml/2006/main">
      <d:rPr>
        <d:sz val="11"/>
        <d:color rgb="FF000000"/>
        <d:rFont val="Calibri"/>
      </d:rPr>
      <d:t xml:space="preserve">
</d:t>
    </d:r>
    <d:r xmlns:d="http://schemas.openxmlformats.org/spreadsheetml/2006/main">
      <d:rPr>
        <d:sz val="11"/>
        <d:color rgb="FF000000"/>
        <d:rFont val="Calibri"/>
      </d:rPr>
      <d:t xml:space="preserve">Canned meat products - VC 8019
Live lobster - VC 9104
Smoked snoek, smoked fiifish and smoke-flavoured finfish - VC 8021
Frozen rock lobster and frozen lobster products derived therefrom - VC 8020
Live aquacultured abalone - VC 9001
Live and raw chilled bivalves
Other fishery products regulated under the NRCS Act</d:t>
    </d:r>
    <d:r xmlns:d="http://schemas.openxmlformats.org/spreadsheetml/2006/main">
      <d:rPr>
        <d:sz val="11"/>
        <d:color rgb="FF000000"/>
        <d:rFont val="Calibri"/>
      </d:rPr>
      <d:t xml:space="preserve"/>
    </d:r>
  </si>
  <si>
    <t>G/SPS/N/CAN/808/Add.1</t>
  </si>
  <si>
    <t>G/SPS/N/ECU/197</t>
  </si>
  <si>
    <t>G/SPS/N/ECU/198</t>
  </si>
  <si>
    <t>Barley (Hordeum vulgare) grain</t>
  </si>
  <si>
    <t>G/SPS/N/PHL/396</t>
  </si>
  <si>
    <t>Corn</t>
  </si>
  <si>
    <t>G/SPS/N/PHL/397</t>
  </si>
  <si>
    <t>Baby corn</t>
  </si>
  <si>
    <t xml:space="preserve">Contaminants; Food safety; Human health; Labelling; Packaging; Toxins; </t>
  </si>
  <si>
    <t>G/SPS/N/PHL/398</t>
  </si>
  <si>
    <t>Ducks</t>
  </si>
  <si>
    <t>G/SPS/N/PHL/399</t>
  </si>
  <si>
    <t>Free range chicken</t>
  </si>
  <si>
    <t>G/SPS/N/PHL/400</t>
  </si>
  <si>
    <t>Fresh-chilled and fresh-frozen Siganid (Rabbitfish)</t>
  </si>
  <si>
    <t>G/SPS/N/USA/2963</t>
  </si>
  <si>
    <d:r xmlns:d="http://schemas.openxmlformats.org/spreadsheetml/2006/main">
      <d:rPr>
        <d:sz val="11"/>
        <d:rFont val="Calibri"/>
      </d:rPr>
      <d:t xml:space="preserve">Rice, grain and rice, hulls</d:t>
    </d:r>
    <d:r xmlns:d="http://schemas.openxmlformats.org/spreadsheetml/2006/main">
      <d:rPr>
        <d:sz val="11"/>
        <d:color rgb="FF000000"/>
        <d:rFont val="Calibri"/>
      </d:rPr>
      <d:t xml:space="preserve"/>
    </d:r>
  </si>
  <si>
    <t>G/SPS/N/CRI/131/Add.1</t>
  </si>
  <si>
    <t>G/SPS/N/CRI/192</t>
  </si>
  <si>
    <t>HS tariff heading 0103: Live swine</t>
  </si>
  <si>
    <t xml:space="preserve">Animal diseases; Animal health; Traceability; </t>
  </si>
  <si>
    <t>G/SPS/N/PHL/392</t>
  </si>
  <si>
    <t>Milkfish</t>
  </si>
  <si>
    <t xml:space="preserve">Contaminants; Food safety; Heavy metals; Human health; Veterinary drugs; </t>
  </si>
  <si>
    <t>G/SPS/N/PHL/393</t>
  </si>
  <si>
    <t>G/SPS/N/PHL/394</t>
  </si>
  <si>
    <t>G/SPS/N/PHL/395</t>
  </si>
  <si>
    <t>Tilapia</t>
  </si>
  <si>
    <t>G/SPS/N/ARE/87/Add.1</t>
  </si>
  <si>
    <t>Skane, Sweden</t>
  </si>
  <si>
    <t>G/SPS/N/BRA/1304</t>
  </si>
  <si>
    <t>G/SPS/N/BRA/1305</t>
  </si>
  <si>
    <t>G/SPS/N/BRA/1306</t>
  </si>
  <si>
    <t>HS Code(s): 07, 06; ICS Code(s): 13, 65</t>
  </si>
  <si>
    <t>G/SPS/N/BRA/1308</t>
  </si>
  <si>
    <t>G/SPS/N/BRA/1310</t>
  </si>
  <si>
    <t>G/SPS/N/BRA/1311</t>
  </si>
  <si>
    <t>G/SPS/N/BRA/1312</t>
  </si>
  <si>
    <t>G/SPS/N/CHL/553</t>
  </si>
  <si>
    <t>Provisions regulating diseases that affect Apis mellifera and that can be introduced and transmitted by Bombus spp.</t>
  </si>
  <si>
    <t>G/SPS/N/CHL/554</t>
  </si>
  <si>
    <t>Natural honey</t>
  </si>
  <si>
    <t xml:space="preserve">Animal health; Territory protection; </t>
  </si>
  <si>
    <t>G/SPS/N/CHL/556</t>
  </si>
  <si>
    <t>Dried branches of Sorghum vulgare</t>
  </si>
  <si>
    <t>G/SPS/N/CRI/160/Add.2</t>
  </si>
  <si>
    <t>G/SPS/N/CRI/162/Add.1</t>
  </si>
  <si>
    <t>G/SPS/N/CRI/191</t>
  </si>
  <si>
    <t>HS code 080440: Fresh avocados</t>
  </si>
  <si>
    <t>G/SPS/N/EU/230</t>
  </si>
  <si>
    <t>Meat derived from broilers</t>
  </si>
  <si>
    <t>G/SPS/N/JPN/535</t>
  </si>
  <si>
    <t>Lepisosteidae spp.</t>
  </si>
  <si>
    <t xml:space="preserve">Animal health; Invasive species; Pests; </t>
  </si>
  <si>
    <t>G/SPS/N/SAU/312</t>
  </si>
  <si>
    <t>Nueva Ecija, Philippines</t>
  </si>
  <si>
    <t>G/SPS/N/ARE/103/Add.1</t>
  </si>
  <si>
    <t>Struga, the former Yugoslav Republic of Macedonia</t>
  </si>
  <si>
    <t>G/SPS/N/ARE/104/Add.1</t>
  </si>
  <si>
    <t>Live poultry (HS Code: 0105), and poultry products including poultry meat (HS Code: 0207), day-old chicks (HS Code: 0105.11), hatching eggs, except heat-treated meat.</t>
  </si>
  <si>
    <t>Prijedor, Bosnia and Herzegovina</t>
  </si>
  <si>
    <t>G/SPS/N/ARE/118/Add.1</t>
  </si>
  <si>
    <t>G/SPS/N/USA/2961</t>
  </si>
  <si>
    <d:r xmlns:d="http://schemas.openxmlformats.org/spreadsheetml/2006/main">
      <d:rPr>
        <d:sz val="11"/>
        <d:rFont val="Calibri"/>
      </d:rPr>
      <d:t xml:space="preserve">Fresh fruit of Sapodilla (</d:t>
    </d:r>
    <d:r xmlns:d="http://schemas.openxmlformats.org/spreadsheetml/2006/main">
      <d:rPr>
        <d:i/>
        <d:sz val="11"/>
        <d:color rgb="FF000000"/>
        <d:rFont val="Calibri"/>
      </d:rPr>
      <d:t xml:space="preserve">Manilkara zapota</d:t>
    </d:r>
    <d:r xmlns:d="http://schemas.openxmlformats.org/spreadsheetml/2006/main">
      <d:rPr>
        <d:sz val="11"/>
        <d:color rgb="FF000000"/>
        <d:rFont val="Calibri"/>
      </d:rPr>
      <d:t xml:space="preserve"> van Royen)</d:t>
    </d:r>
  </si>
  <si>
    <t>G/SPS/N/VNM/92</t>
  </si>
  <si>
    <t>G/SPS/N/ZAF/55</t>
  </si>
  <si>
    <d:r xmlns:d="http://schemas.openxmlformats.org/spreadsheetml/2006/main">
      <d:rPr>
        <d:sz val="11"/>
        <d:rFont val="Calibri"/>
      </d:rPr>
      <d:t xml:space="preserve">Aquacultured live and chilled raw bivalves molluscs (oysters, mussels etc.)</d:t>
    </d:r>
    <d:r xmlns:d="http://schemas.openxmlformats.org/spreadsheetml/2006/main">
      <d:rPr>
        <d:sz val="11"/>
        <d:color rgb="FF000000"/>
        <d:rFont val="Calibri"/>
      </d:rPr>
      <d:t xml:space="preserve"/>
    </d:r>
  </si>
  <si>
    <t xml:space="preserve">Bacteria; Contaminants; Food safety; Human health; Toxins; </t>
  </si>
  <si>
    <t>G/SPS/N/CIV/1</t>
  </si>
  <si>
    <t>Produits agricoles</t>
  </si>
  <si>
    <t>G/SPS/N/CIV/10</t>
  </si>
  <si>
    <t>G/SPS/N/CIV/11</t>
  </si>
  <si>
    <t xml:space="preserve">Animal feed; Animal health; Food safety; Human health; Territory protection; </t>
  </si>
  <si>
    <t>G/SPS/N/CIV/12</t>
  </si>
  <si>
    <t xml:space="preserve">Animal health; Food safety; Human health; Territory protection; </t>
  </si>
  <si>
    <t>G/SPS/N/CIV/14</t>
  </si>
  <si>
    <t xml:space="preserve">Animal health; Beverages; Food safety; Human health; Plant health; Territory protection; </t>
  </si>
  <si>
    <t>G/SPS/N/CIV/15</t>
  </si>
  <si>
    <t>G/SPS/N/CIV/17</t>
  </si>
  <si>
    <t>G/SPS/N/CIV/18</t>
  </si>
  <si>
    <t>G/SPS/N/CIV/19</t>
  </si>
  <si>
    <t>Colombia, Ecuador, Egypt, Israel and Thailand</t>
  </si>
  <si>
    <t>G/SPS/N/CIV/2</t>
  </si>
  <si>
    <t>G/SPS/N/CIV/3</t>
  </si>
  <si>
    <t xml:space="preserve">Animal diseases; Animal health; Foot and mouth disease; Territory protection; </t>
  </si>
  <si>
    <t>G/SPS/N/CIV/4</t>
  </si>
  <si>
    <t xml:space="preserve">Packaging; Pests; Plant health; Seeds; Territory protection; </t>
  </si>
  <si>
    <t>G/SPS/N/CIV/5</t>
  </si>
  <si>
    <t xml:space="preserve">Animal health; Food safety; Human health; Pesticides; Pests; Plant health; Territory protection; </t>
  </si>
  <si>
    <t>G/SPS/N/CIV/8</t>
  </si>
  <si>
    <t>G/SPS/N/CIV/9</t>
  </si>
  <si>
    <t>G/SPS/N/KOR/579</t>
  </si>
  <si>
    <t xml:space="preserve">Bacteria; Food safety; Human health; Maximum residue limits (MRLs); Pesticides; </t>
  </si>
  <si>
    <t>G/SPS/N/SAU/221/Add.1</t>
  </si>
  <si>
    <t>Live birds, hatching eggs and one day-old chicks</t>
  </si>
  <si>
    <t>G/SPS/N/SAU/236/Add.1</t>
  </si>
  <si>
    <t>G/SPS/N/SAU/242/Add.1</t>
  </si>
  <si>
    <t>G/SPS/N/SAU/268/Add.1</t>
  </si>
  <si>
    <d:r xmlns:d="http://schemas.openxmlformats.org/spreadsheetml/2006/main">
      <d:rPr>
        <d:sz val="11"/>
        <d:rFont val="Calibri"/>
      </d:rPr>
      <d:t xml:space="preserve">Live birds, hatching eggs and one-day old chicks</d:t>
    </d:r>
    <d:r xmlns:d="http://schemas.openxmlformats.org/spreadsheetml/2006/main">
      <d:rPr>
        <d:sz val="11"/>
        <d:color rgb="FF000000"/>
        <d:rFont val="Calibri"/>
      </d:rPr>
      <d:t xml:space="preserve"/>
    </d:r>
  </si>
  <si>
    <t>Krapinsko-Zagorsk, Croatia</t>
  </si>
  <si>
    <t>G/SPS/N/CAN/1143</t>
  </si>
  <si>
    <t>G/SPS/N/SAU/311</t>
  </si>
  <si>
    <t>G/SPS/N/ARE/127/Add.1#G/SPS/N/BHR/172/Add.1#G/SPS/N/KWT/20/Add.1#G/SPS/N/OMN/71/Add.1#G/SPS/N/QAT/75/Add.1#G/SPS/N/SAU/302/Add.1#G/SPS/N/YEM/16/Add.1</t>
  </si>
  <si>
    <t>ICS Code: 67.120.30</t>
  </si>
  <si>
    <t>G/SPS/N/SAU/263/Add.1</t>
  </si>
  <si>
    <t>State of Tennessee, United States of America</t>
  </si>
  <si>
    <t>G/SPS/N/MDG/24/Rev.3</t>
  </si>
  <si>
    <t>G/SPS/N/MDG/27</t>
  </si>
  <si>
    <t xml:space="preserve">Animal feed; Food safety; HACCP Plan requirements; Human health; </t>
  </si>
  <si>
    <t>G/SPS/N/MDG/28</t>
  </si>
  <si>
    <t>G/SPS/N/MDG/29</t>
  </si>
  <si>
    <t>G/SPS/N/MDG/30</t>
  </si>
  <si>
    <t>G/SPS/N/MDG/31</t>
  </si>
  <si>
    <t>G/SPS/N/MDG/32</t>
  </si>
  <si>
    <t>G/SPS/N/MDG/33</t>
  </si>
  <si>
    <t>G/SPS/N/USA/2889/Add.1</t>
  </si>
  <si>
    <t>Fresh persimmons</t>
  </si>
  <si>
    <t>G/SPS/N/EU/228</t>
  </si>
  <si>
    <t>G/SPS/N/PER/723</t>
  </si>
  <si>
    <t>Hyenas, live animals</t>
  </si>
  <si>
    <t>G/SPS/N/ARE/127#G/SPS/N/BHR/172#G/SPS/N/KWT/20#G/SPS/N/OMN/71#G/SPS/N/QAT/75#G/SPS/N/SAU/302#G/SPS/N/YEM/16</t>
  </si>
  <si>
    <t>G/SPS/N/ARE/128#G/SPS/N/BHR/173#G/SPS/N/KWT/21#G/SPS/N/OMN/72#G/SPS/N/QAT/76#G/SPS/N/SAU/303#G/SPS/N/YEM/17</t>
  </si>
  <si>
    <t>G/SPS/N/ARE/131#G/SPS/N/BHR/176#G/SPS/N/KWT/24#G/SPS/N/OMN/75#G/SPS/N/QAT/79#G/SPS/N/SAU/306#G/SPS/N/YEM/20</t>
  </si>
  <si>
    <t>ICS Code: 67.100</t>
  </si>
  <si>
    <t>G/SPS/N/ARE/133#G/SPS/N/BHR/178#G/SPS/N/KWT/26#G/SPS/N/OMN/77#G/SPS/N/QAT/81#G/SPS/N/SAU/308#G/SPS/N/YEM/22</t>
  </si>
  <si>
    <t>G/SPS/N/SAU/299</t>
  </si>
  <si>
    <t>G/SPS/N/SAU/300</t>
  </si>
  <si>
    <t>G/SPS/N/ARG/205</t>
  </si>
  <si>
    <t>Tomato (Solanum lycopersicon) seeds</t>
  </si>
  <si>
    <t>G/SPS/N/KOR/576</t>
  </si>
  <si>
    <t>G/SPS/N/MEX/308/Add.1</t>
  </si>
  <si>
    <t>G/SPS/N/MEX/309/Add.1</t>
  </si>
  <si>
    <t>G/SPS/N/ARE/102/Add.2</t>
  </si>
  <si>
    <t>Germany: Brandenburg, Niedersachsen provinces in Germany, in addition to the previous province Schleswig-Holstein</t>
  </si>
  <si>
    <t>G/SPS/N/BRA/1301</t>
  </si>
  <si>
    <t>G/SPS/N/BRA/1302</t>
  </si>
  <si>
    <t>G/SPS/N/ARE/124</t>
  </si>
  <si>
    <t>Live fish (HS Code: 0301), fish and its products (HS Code: 0302), carp fish (HS Code: 030193)</t>
  </si>
  <si>
    <t>G/SPS/N/ARE/125</t>
  </si>
  <si>
    <t>Live fish (HS Code: 0301), fish and its products (HS Code: 0302)</t>
  </si>
  <si>
    <t>G/SPS/N/CRI/189/Add.1</t>
  </si>
  <si>
    <t>G/SPS/N/SAU/237/Add.1</t>
  </si>
  <si>
    <t>G/SPS/N/SAU/240/Add.1</t>
  </si>
  <si>
    <t>G/SPS/N/SAU/264/Add.1</t>
  </si>
  <si>
    <t>G/SPS/N/SAU/298</t>
  </si>
  <si>
    <t>Pampanga, Philippines</t>
  </si>
  <si>
    <t>G/SPS/N/AUS/410/Add.2</t>
  </si>
  <si>
    <t>Fresh (chilled or frozen) beef and beef products for human consumption</t>
  </si>
  <si>
    <t>Japan, Netherlands, New Zealand, United States of America, Vanuatu</t>
  </si>
  <si>
    <t>G/SPS/N/USA/2891/Add.2</t>
  </si>
  <si>
    <t>HS Codes: 29, 04; ICS Codes: 67</t>
  </si>
  <si>
    <t>G/SPS/N/USA/2955</t>
  </si>
  <si>
    <t>G/SPS/N/USA/2956</t>
  </si>
  <si>
    <t>G/SPS/N/ARE/123</t>
  </si>
  <si>
    <t>Live crustaceans and their products (HS Code: 0306)</t>
  </si>
  <si>
    <t>G/SPS/N/AUS/377/Add.1</t>
  </si>
  <si>
    <d:r xmlns:d="http://schemas.openxmlformats.org/spreadsheetml/2006/main">
      <d:rPr>
        <d:sz val="11"/>
        <d:rFont val="Calibri"/>
      </d:rPr>
      <d:t xml:space="preserve">Carrot (</d:t>
    </d:r>
    <d:r xmlns:d="http://schemas.openxmlformats.org/spreadsheetml/2006/main">
      <d:rPr>
        <d:i/>
        <d:sz val="11"/>
        <d:color rgb="FF000000"/>
        <d:rFont val="Calibri"/>
      </d:rPr>
      <d:t xml:space="preserve">Daucus carota</d:t>
    </d:r>
    <d:r xmlns:d="http://schemas.openxmlformats.org/spreadsheetml/2006/main">
      <d:rPr>
        <d:sz val="11"/>
        <d:color rgb="FF000000"/>
        <d:rFont val="Calibri"/>
      </d:rPr>
      <d:t xml:space="preserve">) seeds for sowing and tissue culture; celery (</d:t>
    </d:r>
    <d:r xmlns:d="http://schemas.openxmlformats.org/spreadsheetml/2006/main">
      <d:rPr>
        <d:i/>
        <d:sz val="11"/>
        <d:color rgb="FF000000"/>
        <d:rFont val="Calibri"/>
      </d:rPr>
      <d:t xml:space="preserve">Apium graveolens</d:t>
    </d:r>
    <d:r xmlns:d="http://schemas.openxmlformats.org/spreadsheetml/2006/main">
      <d:rPr>
        <d:sz val="11"/>
        <d:color rgb="FF000000"/>
        <d:rFont val="Calibri"/>
      </d:rPr>
      <d:t xml:space="preserve">) tissue culture; and parsnip (</d:t>
    </d:r>
    <d:r xmlns:d="http://schemas.openxmlformats.org/spreadsheetml/2006/main">
      <d:rPr>
        <d:i/>
        <d:sz val="11"/>
        <d:color rgb="FF000000"/>
        <d:rFont val="Calibri"/>
      </d:rPr>
      <d:t xml:space="preserve">Pastinaca sativa</d:t>
    </d:r>
    <d:r xmlns:d="http://schemas.openxmlformats.org/spreadsheetml/2006/main">
      <d:rPr>
        <d:sz val="11"/>
        <d:color rgb="FF000000"/>
        <d:rFont val="Calibri"/>
      </d:rPr>
      <d:t xml:space="preserve">) tissue culture</d:t>
    </d:r>
  </si>
  <si>
    <t>G/SPS/N/AUS/436</t>
  </si>
  <si>
    <t>Apiaceous crop seeds for sowing</t>
  </si>
  <si>
    <t>G/SPS/N/CAN/1104/Add.1</t>
  </si>
  <si>
    <t>G/SPS/N/COL/182/Add.2</t>
  </si>
  <si>
    <t>G/SPS/N/ARG/204</t>
  </si>
  <si>
    <t>Propagation material (in vitro seedlings) of potato</t>
  </si>
  <si>
    <t>G/SPS/N/SAU/296</t>
  </si>
  <si>
    <t>G/SPS/N/SAU/297</t>
  </si>
  <si>
    <t>Live ornamental fish</t>
  </si>
  <si>
    <t>G/SPS/N/THA/239/Add.2</t>
  </si>
  <si>
    <t>Banana, chestnut, dragon fruit, cantaloupe, rambutan, rose apple, watermelon, pomegranate, guava, jujube, mango, papaya, sapodilla, longan, strawberry, mandarine, orange, pear, grape, apple, garlic, cauliflower, cabbage, chives, galangal, kale, carrot, spring onion, bean sprout, ivy gourd, cucumber, yardlong bean, garden pea, broccoli, basil leaf, asiatic pennywort, spinach, Chinese cabbage, amaranth, water spinach, pepper, pumpkin, tomato, eggplant, potato, shallot, mushroom, sweet basil</t>
  </si>
  <si>
    <t>G/SPS/N/ARE/102/Add.1</t>
  </si>
  <si>
    <t>G/SPS/N/SAU/294</t>
  </si>
  <si>
    <t>Meat and meat by-products (chilled, frozen and processed), from cattle, goats, sheep, camelidae and poultry meat, eggs and their products</t>
  </si>
  <si>
    <t>G/SPS/N/SAU/295</t>
  </si>
  <si>
    <t>Xaysomboun special region and Champasak, Lao People's Democratic Republic</t>
  </si>
  <si>
    <t>G/SPS/N/USA/2171/Add.5</t>
  </si>
  <si>
    <t>Catfish and catfish products</t>
  </si>
  <si>
    <t>G/SPS/N/USA/2954</t>
  </si>
  <si>
    <t>G/SPS/N/EU/226</t>
  </si>
  <si>
    <t>G/SPS/N/USA/2883/Add.1</t>
  </si>
  <si>
    <t>G/SPS/N/USA/2953</t>
  </si>
  <si>
    <t>Grass, forage; Grass, hay</t>
  </si>
  <si>
    <t>G/SPS/N/AUS/435</t>
  </si>
  <si>
    <t>G/SPS/N/USA/2174/Add.2</t>
  </si>
  <si>
    <t>Fresh (chilled or frozen) ovine meat</t>
  </si>
  <si>
    <t>G/SPS/N/USA/2890/Add.1</t>
  </si>
  <si>
    <t>Fresh persimmon with calyxes</t>
  </si>
  <si>
    <t>G/SPS/N/CAN/1133</t>
  </si>
  <si>
    <t>List of quarantine plant pests</t>
  </si>
  <si>
    <t>G/SPS/N/CHN/1056</t>
  </si>
  <si>
    <t>G/SPS/N/PER/720</t>
  </si>
  <si>
    <t>Live birds, fertile eggs, specific-pathogen-free (SPF) eggs, poultry meat, and other products.</t>
  </si>
  <si>
    <t>France - Departments: Dordogne, Gers, Landes, Pyrénées-Atlantiques, Hautes-Pyrénées, Lot, Haute-Garonne, Tarn, Lot-et-Garonne, Aveyron, Nord, and Deux-Sèvres.</t>
  </si>
  <si>
    <t>G/SPS/N/PER/721</t>
  </si>
  <si>
    <t>HS tariff subheading 1209.30.00.00: Calla lily (Zantedeschia spp.) seeds</t>
  </si>
  <si>
    <t>G/SPS/N/PER/722</t>
  </si>
  <si>
    <t>HS tariff subheadings 0602.20.00.00: Blueberry plants; and 0602.90.90.00: In vitro blueberry plants</t>
  </si>
  <si>
    <t>G/SPS/N/USA/2892/Add.1</t>
  </si>
  <si>
    <t>Grapefruit</t>
  </si>
  <si>
    <t>G/SPS/N/JPN/471/Add.5</t>
  </si>
  <si>
    <d:r xmlns:d="http://schemas.openxmlformats.org/spreadsheetml/2006/main">
      <d:rPr>
        <d:sz val="11"/>
        <d:rFont val="Calibri"/>
      </d:rPr>
      <d:t xml:space="preserve">Milk products categorized in the following HS codes:</d:t>
    </d:r>
    <d:r xmlns:d="http://schemas.openxmlformats.org/spreadsheetml/2006/main">
      <d:rPr>
        <d:sz val="11"/>
        <d:color rgb="FF000000"/>
        <d:rFont val="Calibri"/>
      </d:rPr>
      <d:t xml:space="preserve">
- Milk and cream (HS Codes: 04.01 and 04.02)
- Buttermilk, curdled milk and cream, yogurt, kephir and other fermented or acidified milk and cream (HS Code: 04.03)
- Whey (HS Code: 04.04)
- Butter and other fats and oils derived from milk, and dairy spreads (HS Code: 04.05)
- Cheese and curd (HS Code: 04.06)
Milk products categorized in the following HS codes which contain ingredients derived from milk:
- Lactose and lactose syrup (HS Codes: 1702.11 and 1702.19)
- Dog or cat food and animal feed (HS Codes: 2309.10 and 2309.90)
- Casein, caseinates and other casein derivatives (HS Codes: 3501.10 and 3501.90)
- Milk albumin and other milk albumin derivatives (HS Codes: 3502.20 and 3502.90)</d:t>
    </d:r>
  </si>
  <si>
    <t>G/SPS/N/PHL/387</t>
  </si>
  <si>
    <t>Food or systems for control of food, raw materials, processing and distribution, including in-process and finished product testing</t>
  </si>
  <si>
    <t xml:space="preserve">Food safety; Human health; Traceability; </t>
  </si>
  <si>
    <t>G/SPS/N/PHL/388</t>
  </si>
  <si>
    <t>Quick frozen foods</t>
  </si>
  <si>
    <t>G/SPS/N/PHL/389</t>
  </si>
  <si>
    <t>G/SPS/N/PHL/390</t>
  </si>
  <si>
    <t>G/SPS/N/PHL/391</t>
  </si>
  <si>
    <t>Table eggs</t>
  </si>
  <si>
    <t xml:space="preserve">Bacteria; Food safety; Human health; Maximum residue limits (MRLs); Veterinary drugs; </t>
  </si>
  <si>
    <t>G/SPS/N/ARE/111/Add.1</t>
  </si>
  <si>
    <t>Krapinsko-zagorska, Croatia</t>
  </si>
  <si>
    <t>G/SPS/N/ARE/83/Add.1</t>
  </si>
  <si>
    <t>Békés and Csongrád, Hungary</t>
  </si>
  <si>
    <t>G/SPS/N/JPN/530</t>
  </si>
  <si>
    <d:r xmlns:d="http://schemas.openxmlformats.org/spreadsheetml/2006/main">
      <d:rPr>
        <d:sz val="11"/>
        <d:rFont val="Calibri"/>
      </d:rPr>
      <d:t xml:space="preserve">- Edible vegetables and certain roots and tubers (HS Codes: 07.01, 07.02, 07.03, 07.04, 07.05, 07.06, 07.07, 07.08, 07.09, 07.10 and 07.14) 
- Edible fruits and nuts, peel of citrus/melons (HS Codes: 08.01, 08.02, 08.03, 08.04, 08.05, 08.06, 08.07, 08.08, 08.09, 08.10, 08.11 and 08.14) 
- Coffee, tea, mate and spices (HS Codes: 09.02, 09.03, 09.04, 09.05, 09.06, 09.07, 09.08, 09.09 and 09.10) 
- Oleaginous fruits, miscellaneous grains, seeds and fruits (HS Codes: 12.04, 12.05, 12.06 and 12.07)</d:t>
    </d:r>
    <d:r xmlns:d="http://schemas.openxmlformats.org/spreadsheetml/2006/main">
      <d:rPr>
        <d:sz val="11"/>
        <d:color rgb="FF000000"/>
        <d:rFont val="Calibri"/>
      </d:rPr>
      <d:t xml:space="preserve"/>
    </d:r>
  </si>
  <si>
    <t>G/SPS/N/JPN/531</t>
  </si>
  <si>
    <d:r xmlns:d="http://schemas.openxmlformats.org/spreadsheetml/2006/main">
      <d:rPr>
        <d:sz val="11"/>
        <d:rFont val="Calibri"/>
      </d:rPr>
      <d:t xml:space="preserve">- Meat and edible meat offal (HS Codes: 02.01, 02.02, 02.03, 02.04, 02.05, 02.06 and 02.08) 
- Products of animal origin (HS Code: 05.04) 
- Edible vegetables and certain roots and tubers (HS Codes: 07.01, 07.02, 07.03, 07.04, 07.05, 07.06, 07.07, 07.08, 07.09, 07.10, 07.13 and 07.14)
 - Edible fruits and nuts, peel of citrus/melons (HS Codes: 08.01, 08.02, 08.03, 08.04, 08.05, 08.06, 08.07, 08.08, 08.09, 08.10, 08.11 and 08.14) 
- Coffee, tea, mate and spices (HS Codes: 09.01, 09.02, 09.03, 09.04, 09.05, 09.06, 09.07, 09.08, 09.09 and 09.10) 
- Cereals (HS Codes: 10.01, 10.02, 10.03, 10.04, 10.05, 10.06, 10.07 and 10.08) 
- Oleaginous fruits, miscellaneous grains, seeds and fruits (HS Codes: 12.01, 12.02, 12.04, 12.05, 12.06, 12.07, 12.10 and 12.12) 
- Animal or vegetable fats and oils (HS Codes: 15.01, 15.02 and 15.06)
- Cacao and cacao preparations (HS Code: 18.01)                 </d:t>
    </d:r>
    <d:r xmlns:d="http://schemas.openxmlformats.org/spreadsheetml/2006/main">
      <d:rPr>
        <d:sz val="11"/>
        <d:color rgb="FF000000"/>
        <d:rFont val="Calibri"/>
      </d:rPr>
      <d:t xml:space="preserve"/>
    </d:r>
  </si>
  <si>
    <t>G/SPS/N/JPN/532</t>
  </si>
  <si>
    <d:r xmlns:d="http://schemas.openxmlformats.org/spreadsheetml/2006/main">
      <d:rPr>
        <d:sz val="11"/>
        <d:rFont val="Calibri"/>
      </d:rPr>
      <d:t xml:space="preserve">- Meat and edible meat offal (HS Codes: 02.01, 02.02, 02.03, 02.04, 02.05, 02.06, 02.07, 02.08 and 02.09) 
- Dairy produce and birds' eggs (HS Codes: 04.01, 04.07 and 04.08) 
- Products of animal origin (HS Code: 05.04) 
- Edible vegetables and certain roots and tubers (HS Codes: 07.01, 07.02, 07.03, 07.04, 07.05, 07.06, 07.07, 07.08, 07.09, 07.10, 07.13 and 07.14) 
- Edible fruits and nuts, peel of citrus/melons (HS Codes: 08.01, 08.02, 08.03, 08.04, 08.05, 08.06, 08.07, 08.08, 08.09, 08.10, 08.11 and 08.14) 
- Coffee, tea, mate and spices (HS Codes: 09.01, 09.02, 09.03, 09.04, 09.05, 09.06, 09.07, 09.08, 09.09 and 09.10) 
- Cereals (HS Codes: 10.01, 10.02, 10.03, 10.04, 10.05, 10.07 and 10.08) 
- Oleaginous fruits, miscellaneous grains, seeds and fruits (HS Codes: 12.01, 12.02, 12.04, 12.05, 12.06, 12.07, 12.10 and 12.12)
- Animal or vegetable fats and oils (HS Codes: 15.01, 15.02 and 15.06)                           </d:t>
    </d:r>
    <d:r xmlns:d="http://schemas.openxmlformats.org/spreadsheetml/2006/main">
      <d:rPr>
        <d:sz val="11"/>
        <d:color rgb="FF000000"/>
        <d:rFont val="Calibri"/>
      </d:rPr>
      <d:t xml:space="preserve"/>
    </d:r>
  </si>
  <si>
    <t>G/SPS/N/JPN/533</t>
  </si>
  <si>
    <d:r xmlns:d="http://schemas.openxmlformats.org/spreadsheetml/2006/main">
      <d:rPr>
        <d:sz val="11"/>
        <d:rFont val="Calibri"/>
      </d:rPr>
      <d:t xml:space="preserve">- Fish and crustaceans, molluscs and other aquatic invertebrates (HS Codes: 03.02, 03.03 and 03.04) 
- Edible vegetables and certain roots and tubers (HS Codes: 07.02, 07.03, 07.04, 07.05, 07.06, 07.07, 07.08, 07.09, 07.10 and 07.13) 
- Edible fruits and nuts, peel of citrus/melons (HS Codes: 08.05, 08.06, 08.07, 08.08, 08.09, 08.10, 08.11 and 08.14) 
- Coffee, tea, mate and spices (HS Codes: 09.02, 09.03, 09.04, 09.05, 09.06, 09.07, 09.08, 09.09 and 09.10) 
- Cereals (HS Codes: 10.01 and 10.06)
- Oleaginous fruits, miscellaneous grains, seeds and fruits (HS Code: 12.01)    </d:t>
    </d:r>
    <d:r xmlns:d="http://schemas.openxmlformats.org/spreadsheetml/2006/main">
      <d:rPr>
        <d:sz val="11"/>
        <d:color rgb="FF000000"/>
        <d:rFont val="Calibri"/>
      </d:rPr>
      <d:t xml:space="preserve"/>
    </d:r>
  </si>
  <si>
    <t>G/SPS/N/JPN/534</t>
  </si>
  <si>
    <d:r xmlns:d="http://schemas.openxmlformats.org/spreadsheetml/2006/main">
      <d:rPr>
        <d:sz val="11"/>
        <d:rFont val="Calibri"/>
      </d:rPr>
      <d:t xml:space="preserve">- Meat and edible meat offal (HS Codes: 02.01, 02.02, 02.03, 02.04, 02.05, 02.06, 02.07, 02.08 and 02.09) 
- Dairy produce and birds' eggs (HS Codes: 04.01, 04.07 and 04.08) 
- Products of animal origin (HS Code: 05.04) 
- Edible vegetables and certain roots and tubers (HS Codes: 07.01, 07.02, 07.03, 07.04, 07.05, 07.06, 07.07, 07.08, 07.09, 07.10, 07.13 and 07.14) 
- Edible fruits and nuts, peel of citrus/melons (HS Codes: 08.01, 08.02, 08.03, 08.04, 08.05, 08.06, 08.07, 08.08, 08.09, 08.10, 08.11 and 08.14) 
- Coffee, tea, mate and spices (HS Codes: 09.02, 09.03, 09.04, 09.05, 09.06, 09.07, 09.08, 09.09 and 09.10) 
- Cereals (HS Codes: 10.01, 10.02, 10.03, 10.04, 10.05, 10.06, 10.07 and 10.08) 
- Oleaginous fruits, miscellaneous grains, seeds and fruits (HS Codes: 12.01, 12.02, 12.04, 12.05, 12.06, 12.07, 12.10 and 12.12)
- Animal or vegetable fats and oils (HS Codes: 15.01, 15.02 and 15.06)             </d:t>
    </d:r>
    <d:r xmlns:d="http://schemas.openxmlformats.org/spreadsheetml/2006/main">
      <d:rPr>
        <d:sz val="11"/>
        <d:color rgb="FF000000"/>
        <d:rFont val="Calibri"/>
      </d:rPr>
      <d:t xml:space="preserve"/>
    </d:r>
  </si>
  <si>
    <t>G/SPS/N/PER/719</t>
  </si>
  <si>
    <t>HS tariff subheading 0602.10.90.00: Unrooted carnation (Dianthus caryophyllus L.) cuttings</t>
  </si>
  <si>
    <t>G/SPS/N/PHL/386</t>
  </si>
  <si>
    <t>G/SPS/N/SGP/59</t>
  </si>
  <si>
    <t>G/SPS/N/USA/2951</t>
  </si>
  <si>
    <d:r xmlns:d="http://schemas.openxmlformats.org/spreadsheetml/2006/main">
      <d:rPr>
        <d:sz val="11"/>
        <d:rFont val="Calibri"/>
      </d:rPr>
      <d:t xml:space="preserve">Aquatic plants (</d:t>
    </d:r>
    <d:r xmlns:d="http://schemas.openxmlformats.org/spreadsheetml/2006/main">
      <d:rPr>
        <d:i/>
        <d:sz val="11"/>
        <d:color rgb="FF000000"/>
        <d:rFont val="Calibri"/>
      </d:rPr>
      <d:t xml:space="preserve">Micranthemum callitrohoides, M. micranthemoides, Myriophyllum mattogrossensis, Pogostemon erectus, P. helferi</d:t>
    </d:r>
    <d:r xmlns:d="http://schemas.openxmlformats.org/spreadsheetml/2006/main">
      <d:rPr>
        <d:sz val="11"/>
        <d:color rgb="FF000000"/>
        <d:rFont val="Calibri"/>
      </d:rPr>
      <d:t xml:space="preserve">, and </d:t>
    </d:r>
    <d:r xmlns:d="http://schemas.openxmlformats.org/spreadsheetml/2006/main">
      <d:rPr>
        <d:i/>
        <d:sz val="11"/>
        <d:color rgb="FF000000"/>
        <d:rFont val="Calibri"/>
      </d:rPr>
      <d:t xml:space="preserve">P. stellatus</d:t>
    </d:r>
    <d:r xmlns:d="http://schemas.openxmlformats.org/spreadsheetml/2006/main">
      <d:rPr>
        <d:sz val="11"/>
        <d:color rgb="FF000000"/>
        <d:rFont val="Calibri"/>
      </d:rPr>
      <d:t xml:space="preserve">)</d:t>
    </d:r>
  </si>
  <si>
    <t>G/SPS/N/MEX/321/Add.1</t>
  </si>
  <si>
    <t>G/SPS/N/ARE/107/Add.1</t>
  </si>
  <si>
    <t>Lincoln, state of Tennessee, United States of America</t>
  </si>
  <si>
    <t>G/SPS/N/BRA/1300</t>
  </si>
  <si>
    <t>G/SPS/N/CRI/154/Add.1</t>
  </si>
  <si>
    <t>G/SPS/N/BRA/1286</t>
  </si>
  <si>
    <t>HS Code(s): 07, 10, 12; ICS Code(s): 13, 65</t>
  </si>
  <si>
    <t>G/SPS/N/BRA/1287</t>
  </si>
  <si>
    <t>HS Code(s): 10, 12; ICS Code(s): 13, 65</t>
  </si>
  <si>
    <t>G/SPS/N/BRA/1289</t>
  </si>
  <si>
    <t>G/SPS/N/BRA/1290</t>
  </si>
  <si>
    <t>G/SPS/N/BRA/1291</t>
  </si>
  <si>
    <t>HS Code(s): 09, 08; ICS Code(s): 13, 65</t>
  </si>
  <si>
    <t>G/SPS/N/BRA/1292</t>
  </si>
  <si>
    <t>G/SPS/N/BRA/1293</t>
  </si>
  <si>
    <t>G/SPS/N/BRA/1294</t>
  </si>
  <si>
    <t>G/SPS/N/BRA/1298</t>
  </si>
  <si>
    <t>G/SPS/N/BRA/1299</t>
  </si>
  <si>
    <t>G/SPS/N/CRI/190</t>
  </si>
  <si>
    <t>HS tariff heading 0803.00: Bananas, including plantains, fresh or dried</t>
  </si>
  <si>
    <t>G/SPS/N/ARE/94/Add.1</t>
  </si>
  <si>
    <t>Bratislava, Slovak Republic</t>
  </si>
  <si>
    <t>G/SPS/N/IDN/119</t>
  </si>
  <si>
    <t>Aquatic animal (including fish, crustaceans, molluscs, etc.)</t>
  </si>
  <si>
    <t xml:space="preserve">Animal diseases; Animal health; Food safety; Human health; Pests; Territory protection; Zoonoses; </t>
  </si>
  <si>
    <t>G/SPS/N/AUS/433</t>
  </si>
  <si>
    <t>G/SPS/N/RUS/139/Add.1</t>
  </si>
  <si>
    <t>G/SPS/N/TPKM/435/Add.1</t>
  </si>
  <si>
    <t>Meat derived from cloven-hoofed animals</t>
  </si>
  <si>
    <t>G/SPS/N/TPKM/436/Add.1</t>
  </si>
  <si>
    <t>G/SPS/N/TPKM/447</t>
  </si>
  <si>
    <t>G/SPS/N/USA/2950</t>
  </si>
  <si>
    <t>Sunflower subgroup 20B</t>
  </si>
  <si>
    <t>G/SPS/N/PER/718</t>
  </si>
  <si>
    <t>Tallow for industrial use, slaughter fat and leaf fat of bovine animals</t>
  </si>
  <si>
    <t>G/SPS/N/AUS/432</t>
  </si>
  <si>
    <t>G/SPS/N/COL/236/Add.2</t>
  </si>
  <si>
    <t>G/SPS/N/COL/253/Add.2</t>
  </si>
  <si>
    <t>G/SPS/N/PER/717</t>
  </si>
  <si>
    <t>HS tariff subheading 0602.90.90.00: In vitro blackberry (Rubus subgenus Rubus (Eubatus) spp.) plants</t>
  </si>
  <si>
    <t>G/SPS/N/SAU/291</t>
  </si>
  <si>
    <t>Colombia, Myanmar</t>
  </si>
  <si>
    <t>G/SPS/N/SAU/292</t>
  </si>
  <si>
    <t>G/SPS/N/SAU/293</t>
  </si>
  <si>
    <t>G/SPS/N/SAU/290</t>
  </si>
  <si>
    <t>G/SPS/N/USA/2910/Add.1</t>
  </si>
  <si>
    <t>Hass avocados</t>
  </si>
  <si>
    <t>G/SPS/N/ARE/122</t>
  </si>
  <si>
    <t>G/SPS/N/BRA/1214/Add.3</t>
  </si>
  <si>
    <t>HS Codes: 02, 03, 04, 05; ICS Codes: 13, 65, 67</t>
  </si>
  <si>
    <t>G/SPS/N/CAN/1130</t>
  </si>
  <si>
    <t>G/SPS/N/COL/271</t>
  </si>
  <si>
    <t>Plant material</t>
  </si>
  <si>
    <t xml:space="preserve">Human health; Pests; Plant diseases; Plant health; </t>
  </si>
  <si>
    <t>G/SPS/N/MOZ/3/Add.1</t>
  </si>
  <si>
    <t>All meat products, meat derived products, untreated and heat-treated meat products</t>
  </si>
  <si>
    <t>G/SPS/N/MOZ/4</t>
  </si>
  <si>
    <t>Live domestic and wild birds, eggs, fresh and frozen poultry meat, unheated products derived from birds</t>
  </si>
  <si>
    <t>Democratic Republic of the Congo, South Africa, Zimbabwe</t>
  </si>
  <si>
    <t>G/SPS/N/NZL/559</t>
  </si>
  <si>
    <d:r xmlns:d="http://schemas.openxmlformats.org/spreadsheetml/2006/main">
      <d:rPr>
        <d:sz val="11"/>
        <d:rFont val="Calibri"/>
      </d:rPr>
      <d:t xml:space="preserve">Blueberry </d:t>
    </d:r>
    <d:r xmlns:d="http://schemas.openxmlformats.org/spreadsheetml/2006/main">
      <d:rPr>
        <d:i/>
        <d:sz val="11"/>
        <d:color rgb="FF000000"/>
        <d:rFont val="Calibri"/>
      </d:rPr>
      <d:t xml:space="preserve">Vaccinium</d:t>
    </d:r>
    <d:r xmlns:d="http://schemas.openxmlformats.org/spreadsheetml/2006/main">
      <d:rPr>
        <d:sz val="11"/>
        <d:color rgb="FF000000"/>
        <d:rFont val="Calibri"/>
      </d:rPr>
      <d:t xml:space="preserve"> tissue culture</d:t>
    </d:r>
  </si>
  <si>
    <t>G/SPS/N/IND/188</t>
  </si>
  <si>
    <t>G/SPS/N/IND/189</t>
  </si>
  <si>
    <t>Food products (colostrum and colostrum products)</t>
  </si>
  <si>
    <t xml:space="preserve">Contaminants; Food additives; Food safety; Human health; Toxins; </t>
  </si>
  <si>
    <t>G/SPS/N/IND/190</t>
  </si>
  <si>
    <t>Honey, bee wax and royal jelly</t>
  </si>
  <si>
    <t>G/SPS/N/IND/191</t>
  </si>
  <si>
    <t>Meat and meat products, fish and fisheries products</t>
  </si>
  <si>
    <t>G/SPS/N/ARE/121</t>
  </si>
  <si>
    <t>G/SPS/N/SAU/287</t>
  </si>
  <si>
    <t>Swaziland</t>
  </si>
  <si>
    <t>G/SPS/N/SAU/288</t>
  </si>
  <si>
    <t>G/SPS/N/SAU/289</t>
  </si>
  <si>
    <d:r xmlns:d="http://schemas.openxmlformats.org/spreadsheetml/2006/main">
      <d:rPr>
        <d:sz val="11"/>
        <d:rFont val="Calibri"/>
      </d:rPr>
      <d:t xml:space="preserve">Equine</d:t>
    </d:r>
    <d:r xmlns:d="http://schemas.openxmlformats.org/spreadsheetml/2006/main">
      <d:rPr>
        <d:sz val="11"/>
        <d:color rgb="FF000000"/>
        <d:rFont val="Calibri"/>
      </d:rPr>
      <d:t xml:space="preserve"/>
    </d:r>
  </si>
  <si>
    <t>G/SPS/N/TPKM/446</t>
  </si>
  <si>
    <t xml:space="preserve">Fruit fly; Pest or Disease free Regions / Regionalization; Pests; Plant health; </t>
  </si>
  <si>
    <t>G/SPS/N/PER/716</t>
  </si>
  <si>
    <t>Frozen ovine and caprine semen</t>
  </si>
  <si>
    <t>G/SPS/N/ARG/202</t>
  </si>
  <si>
    <t>Substrate accompanying all plant propagation material (plants and cuttings)</t>
  </si>
  <si>
    <t>G/SPS/N/ARG/203</t>
  </si>
  <si>
    <t>Propagation material (plants and cuttings) of ornamental species</t>
  </si>
  <si>
    <t xml:space="preserve">Human health; Pests; </t>
  </si>
  <si>
    <t>G/SPS/N/PER/715</t>
  </si>
  <si>
    <t>HS tariff subheading 0602.20.00.00: Blackberry (Rubus subgenus Rubus (Eubatus) spp.) plants</t>
  </si>
  <si>
    <t>G/SPS/N/USA/2948</t>
  </si>
  <si>
    <t>Cattle, beef, and beef products</t>
  </si>
  <si>
    <t>Costa Rica, Germany, Lithuania, Mexico, Namibia, Romania, Spain</t>
  </si>
  <si>
    <t>G/SPS/N/USA/2949</t>
  </si>
  <si>
    <t>Swine, pork, and pork products</t>
  </si>
  <si>
    <t>G/SPS/N/EU/224</t>
  </si>
  <si>
    <t>G/SPS/N/PHL/382</t>
  </si>
  <si>
    <t>Coconut</t>
  </si>
  <si>
    <t>G/SPS/N/PHL/383</t>
  </si>
  <si>
    <t>G/SPS/N/PHL/384</t>
  </si>
  <si>
    <t>G/SPS/N/PHL/385</t>
  </si>
  <si>
    <t>G/SPS/N/KOR/571</t>
  </si>
  <si>
    <t xml:space="preserve">Biotechnology; Food safety; Genetically modified organisms (GMOs); Human health; Labelling; </t>
  </si>
  <si>
    <t>G/SPS/N/THA/241/Add.1</t>
  </si>
  <si>
    <t>Frozen durian, HS Code: 0811.9000.002</t>
  </si>
  <si>
    <t>G/SPS/N/TPKM/433/Add.1</t>
  </si>
  <si>
    <t>Fresh melon fruits</t>
  </si>
  <si>
    <t>G/SPS/N/TPKM/434/Add.1</t>
  </si>
  <si>
    <t>G/SPS/N/JPN/529</t>
  </si>
  <si>
    <t>G/SPS/N/SAU/285</t>
  </si>
  <si>
    <t>Ituri, Democratic Republic of the Congo</t>
  </si>
  <si>
    <t>G/SPS/N/SAU/286</t>
  </si>
  <si>
    <t>Mashonaland East, Zimbabwe</t>
  </si>
  <si>
    <t>G/SPS/N/ARE/97/Add.1/Corr.1</t>
  </si>
  <si>
    <t>Odessa and Chernovtsy provinces in Ukraine, in addition to the previous province, Kherson</t>
  </si>
  <si>
    <t>G/SPS/N/ECU/195/Add.1</t>
  </si>
  <si>
    <t>G/SPS/N/EU/196/Add.1</t>
  </si>
  <si>
    <t>G/SPS/N/IND/186</t>
  </si>
  <si>
    <d:r xmlns:d="http://schemas.openxmlformats.org/spreadsheetml/2006/main">
      <d:rPr>
        <d:sz val="11"/>
        <d:rFont val="Calibri"/>
      </d:rPr>
      <d:t xml:space="preserve">Areca nut</d:t>
    </d:r>
    <d:r xmlns:d="http://schemas.openxmlformats.org/spreadsheetml/2006/main">
      <d:rPr>
        <d:sz val="11"/>
        <d:color rgb="FF000000"/>
        <d:rFont val="Calibri"/>
      </d:rPr>
      <d:t xml:space="preserve"/>
    </d:r>
  </si>
  <si>
    <t>G/SPS/N/IND/187</t>
  </si>
  <si>
    <t>Blended edible vegetable oil and vanaspati</t>
  </si>
  <si>
    <t>G/SPS/N/JPN/471/Add.4</t>
  </si>
  <si>
    <d:r xmlns:d="http://schemas.openxmlformats.org/spreadsheetml/2006/main">
      <d:rPr>
        <d:sz val="11"/>
        <d:rFont val="Calibri"/>
      </d:rPr>
      <d:t xml:space="preserve">Milk products categorized in the following HS codes:</d:t>
    </d:r>
    <d:r xmlns:d="http://schemas.openxmlformats.org/spreadsheetml/2006/main">
      <d:rPr>
        <d:sz val="11"/>
        <d:color rgb="FF000000"/>
        <d:rFont val="Calibri"/>
      </d:rPr>
      <d:t xml:space="preserve">
Milk and cream (HS Codes: 04.01 and 04.02)
Buttermilk, curdled milk and cream, yogurt, kephir and other fermented or acidified milk and cream (HS Code: 04.03)
Whey (HS Code: 04.04)
Butter and other fats and oils derived from milk, and dairy spreads (HS Code: 04.05)
Cheese and curd (HS Code: 04.06)
Milk products categorized in the following HS codes which contain ingredients derived from milk:
Lactose and lactose syrup (HS Codes: 1702.11 and 1702.19)
Dog or cat food and animal feed (HS Codes: 2309.10 and 2309.90)
Casein, caseinates and other casein derivatives (HS Codes: 3501.10 and 3501.90)
Milk albumin and other milk albumin derivatives (HS Codes: 3502.20 and 3502.90)</d:t>
    </d:r>
  </si>
  <si>
    <t>G/SPS/N/JPN/525</t>
  </si>
  <si>
    <d:r xmlns:d="http://schemas.openxmlformats.org/spreadsheetml/2006/main">
      <d:rPr>
        <d:sz val="11"/>
        <d:rFont val="Calibri"/>
      </d:rPr>
      <d:t xml:space="preserve">- Meat and edible meat offal (HS Codes: 02.01, 02.02, 02.03, 02.04, 02.05, 02.06 and 02.08) 
- Fish and crustaceans, molluscs and other aquatic invertebrates (HS Codes: 03.02, 03.03 and 03.04) 
- Dairy produce, birds' eggs and natural honey (HS Code: 04.01) 
- Products of animal origin (HS Code: 05.04) 
- Edible vegetables and certain roots and tubers (HS Codes: 07.02, 07.03, 07.05, 07.07, 07.08, 07.09 and 07.10) 
- Edible fruits and nuts, peel of citrus/melons (HS Codes: 08.01, 08.02, 08.03, 08.04, 08.05, 08.06, 08.07, 08.08, 08.09, 08.10, 08.11 and 08.14) 
-  Coffee, tea, mate and spices (HS Codes: 09.02, 09.04, 09.05, 09.06, 09.07, 09.08, 09.09 and 09.10) 
- Cereals (HS Codes: 10.01 and 10.06) 
- Oleaginous fruits, miscellaneous grains, seeds and fruits (HS Codes: 12.01 and 12.07)
- Animal or vegetable fats and oils (HS Codes: 15.01, 15.02 and 15.06)  </d:t>
    </d:r>
    <d:r xmlns:d="http://schemas.openxmlformats.org/spreadsheetml/2006/main">
      <d:rPr>
        <d:sz val="11"/>
        <d:color rgb="FF000000"/>
        <d:rFont val="Calibri"/>
      </d:rPr>
      <d:t xml:space="preserve"/>
    </d:r>
  </si>
  <si>
    <t>G/SPS/N/JPN/526</t>
  </si>
  <si>
    <d:r xmlns:d="http://schemas.openxmlformats.org/spreadsheetml/2006/main">
      <d:rPr>
        <d:sz val="11"/>
        <d:rFont val="Calibri"/>
      </d:rPr>
      <d:t xml:space="preserve">- Meat and edible meat offal (HS Codes: 02.01, 02.02, 02.03, 02.04, 02.05, 02.06, 02.07, 02.08 and 02.09) 
- Dairy produce, birds' eggs and natural honey (HS Codes: 04.01, 04.07, 04.08 and 04.09) 
- Products of animal origin (HS Code: 05.04) 
- Edible vegetables and certain roots and tubers (HS Codes: 07.01, 07.02, 07.03, 07.04, 07.05, 07.06, 07.07, 07.08, 07.09, 07.10, 07.13 and 07.14) 
- Edible fruits and nuts, peel of citrus/melons (HS Codes: 08.01, 08.02, 08.03, 08.04, 08.05, 08.06, 08.07, 08.08, 08.09, 08.10, 08.11 and 08.14) 
- Coffee, tea, mate and spices (HS Codes: 09.01, 09.02, 09.03, 09.04, 09.05, 09.06, 09.07, 09.08, 09.09 and 09.10) 
- Cereals (HS Codes: 10.01, 10.02, 10.03, 10.04, 10.05, 10.06, 10.07 and 10.08) 
- Oleaginous fruits, miscellaneous grains, seeds and fruits (HS Codes: 12.01, 12.02, 12.04, 12.05, 12.06, 12.07, 12.10 and 12.12) 
- Animal or vegetable fats and oils (HS Codes: 15.01, 15.02 and 15.06)
- Cacao and cacao preparations (HS Code: 18.01)   </d:t>
    </d:r>
    <d:r xmlns:d="http://schemas.openxmlformats.org/spreadsheetml/2006/main">
      <d:rPr>
        <d:sz val="11"/>
        <d:color rgb="FF000000"/>
        <d:rFont val="Calibri"/>
      </d:rPr>
      <d:t xml:space="preserve"/>
    </d:r>
  </si>
  <si>
    <t>G/SPS/N/JPN/527</t>
  </si>
  <si>
    <d:r xmlns:d="http://schemas.openxmlformats.org/spreadsheetml/2006/main">
      <d:rPr>
        <d:sz val="11"/>
        <d:rFont val="Calibri"/>
      </d:rPr>
      <d:t xml:space="preserve">- Fish and crustaceans, molluscs and other aquatic invertebrates (HS Codes: 03.02, 03.03 and 03.04) 
- Edible vegetables and certain roots and tubers (HS Codes: 07.03, 07.04, 07.09, 07.10 and 07.14) 
- Edible fruits and nuts, peel of citrus/melons (HS Code: 08.07) 
- Coffee, tea, mate and spices (HS Code: 09.10)
- Cereals (HS Codes: 10.01 and 10.06)                      </d:t>
    </d:r>
    <d:r xmlns:d="http://schemas.openxmlformats.org/spreadsheetml/2006/main">
      <d:rPr>
        <d:sz val="11"/>
        <d:color rgb="FF000000"/>
        <d:rFont val="Calibri"/>
      </d:rPr>
      <d:t xml:space="preserve"/>
    </d:r>
  </si>
  <si>
    <t>G/SPS/N/JPN/528</t>
  </si>
  <si>
    <d:r xmlns:d="http://schemas.openxmlformats.org/spreadsheetml/2006/main">
      <d:rPr>
        <d:sz val="11"/>
        <d:rFont val="Calibri"/>
      </d:rPr>
      <d:t xml:space="preserve">- Edible vegetables and certain roots and tubers (HS Codes: 07.09 and 07.10) 
- Cereals (HS Code: 10.05) 
- Oleaginous fruits, miscellaneous grains, seeds and fruits (HS Code: 12.01)</d:t>
    </d:r>
    <d:r xmlns:d="http://schemas.openxmlformats.org/spreadsheetml/2006/main">
      <d:rPr>
        <d:sz val="11"/>
        <d:color rgb="FF000000"/>
        <d:rFont val="Calibri"/>
      </d:rPr>
      <d:t xml:space="preserve"/>
    </d:r>
  </si>
  <si>
    <t>G/SPS/N/RUS/143</t>
  </si>
  <si>
    <t>G/SPS/N/TUR/90</t>
  </si>
  <si>
    <t>G/SPS/N/AUS/430</t>
  </si>
  <si>
    <t>G/SPS/N/BRA/1283</t>
  </si>
  <si>
    <t>HS Code(s): 02, 03, 04, 05; ICS Code(s): 65, 67</t>
  </si>
  <si>
    <t xml:space="preserve">Animal diseases; Food safety; Human health; Pests; Zoonoses; </t>
  </si>
  <si>
    <t>G/SPS/N/ECU/195</t>
  </si>
  <si>
    <t>Live animals, products and by-products of animal origin, of all susceptible species (HS codes: 0102, 0103, 0201, 0202, 0203, 0401, 040610, 050210, 051110, 4101, 4102, 4103)</t>
  </si>
  <si>
    <t>G/SPS/N/TPKM/413/Rev.1/Add.1</t>
  </si>
  <si>
    <t>Fishery and dairy products</t>
  </si>
  <si>
    <t>G/SPS/N/USA/2946</t>
  </si>
  <si>
    <t>G/SPS/N/MYS/40</t>
  </si>
  <si>
    <d:r xmlns:d="http://schemas.openxmlformats.org/spreadsheetml/2006/main">
      <d:rPr>
        <d:sz val="11"/>
        <d:rFont val="Calibri"/>
      </d:rPr>
      <d:t xml:space="preserve">Live tilapia fish (HS Code that may be impacted: 0301.99)</d:t>
    </d:r>
    <d:r xmlns:d="http://schemas.openxmlformats.org/spreadsheetml/2006/main">
      <d:rPr>
        <d:sz val="11"/>
        <d:color rgb="FF000000"/>
        <d:rFont val="Calibri"/>
      </d:rPr>
      <d:t xml:space="preserve"/>
    </d:r>
  </si>
  <si>
    <t>G/SPS/N/PHL/381</t>
  </si>
  <si>
    <t xml:space="preserve">Animal health; Bacteria; Food safety; Human health; Salmonella; </t>
  </si>
  <si>
    <t>25 Philippine accredited Foreign Meat Establishments in Brazil</t>
  </si>
  <si>
    <t>G/SPS/N/IND/182</t>
  </si>
  <si>
    <t>Pulses, whole and decorticated pearl millet grains, degermed maize flour and maize grit, couscous, tempe, textured soy protein, sago flour</t>
  </si>
  <si>
    <t>G/SPS/N/ARE/119/Corr.1</t>
  </si>
  <si>
    <t>G/SPS/N/ARG/200</t>
  </si>
  <si>
    <t>Tomato (Lycopersicum esculentum) seeds</t>
  </si>
  <si>
    <t>G/SPS/N/JPN/523/Corr.1</t>
  </si>
  <si>
    <t>Colistin sulfate and Virginiamycin as feed additives</t>
  </si>
  <si>
    <t xml:space="preserve">Animal feed; Animal health; Feed additives; Food safety; Human health; Territory protection; </t>
  </si>
  <si>
    <t>G/SPS/N/PER/714</t>
  </si>
  <si>
    <t>HS code: 1209.99.10.00 Paulownia (Paulownia spp.) seeds</t>
  </si>
  <si>
    <t>G/SPS/N/PHL/380</t>
  </si>
  <si>
    <t>G/SPS/N/SAU/284</t>
  </si>
  <si>
    <t>Luxembourg</t>
  </si>
  <si>
    <t>G/SPS/N/KOR/570</t>
  </si>
  <si>
    <t>G/SPS/N/MEX/319/Add.1</t>
  </si>
  <si>
    <t>G/SPS/N/BRA/1184/Add.1</t>
  </si>
  <si>
    <t>G/SPS/N/ARE/97/Add.1</t>
  </si>
  <si>
    <t>G/SPS/N/BRA/1279</t>
  </si>
  <si>
    <t>G/SPS/N/BRA/1280</t>
  </si>
  <si>
    <t>HS Code(s): 07, 12, 06; ICS Code(s): 13, 65</t>
  </si>
  <si>
    <t>G/SPS/N/ECU/190/Add.1</t>
  </si>
  <si>
    <t>G/SPS/N/ECU/193</t>
  </si>
  <si>
    <t>Orchid (Orchidaceae) plants</t>
  </si>
  <si>
    <t>G/SPS/N/ECU/194</t>
  </si>
  <si>
    <t>Watermelon (Citrullus lanatus) seeds for sowing</t>
  </si>
  <si>
    <t>G/SPS/N/JPN/523</t>
  </si>
  <si>
    <t xml:space="preserve">Animal feed; Animal health; Feed additives; Food safety; Human health; Maximum residue limits (MRLs); Pesticides; Territory protection; </t>
  </si>
  <si>
    <t>G/SPS/N/PHL/379</t>
  </si>
  <si>
    <t>Fresh fruits and vegetables</t>
  </si>
  <si>
    <t>G/SPS/N/RUS/142</t>
  </si>
  <si>
    <t>G/SPS/N/TUR/89</t>
  </si>
  <si>
    <t>Animal by-products not intended for human consumption</t>
  </si>
  <si>
    <t>G/SPS/N/TZA/2</t>
  </si>
  <si>
    <t xml:space="preserve">HS Code(s): 070110, 100510  True seed, vegetative material (including seedling, corm, cutting, bulb, bulbil, layer, marcott, root, runner, scion, set, split, stem, stock, stump, sucker or tuber)</t>
  </si>
  <si>
    <t>G/SPS/N/CHL/548</t>
  </si>
  <si>
    <t>Samples of products of animal origin or for animal use, with no commercial purpose.</t>
  </si>
  <si>
    <t>G/SPS/N/COL/269</t>
  </si>
  <si>
    <t>Citrus plants (HS code: 08.05)</t>
  </si>
  <si>
    <t>G/SPS/N/COL/270</t>
  </si>
  <si>
    <t>Bovine and bubaline animals, swine, goats, sheep, and other ruminants susceptible to foot-and-mouth disease (HS codes 01.02, 01.03 and 01.04)</t>
  </si>
  <si>
    <t>G/SPS/N/EGY/64/Add.1</t>
  </si>
  <si>
    <t>Edible fats and oil</t>
  </si>
  <si>
    <t>G/SPS/N/EU/176/Add.1</t>
  </si>
  <si>
    <t>G/SPS/N/EU/201/Add.1</t>
  </si>
  <si>
    <t>HS Code(s): ex 01061900, ex 01063980, ex 04071990, ex 06029050, ex 12099999</t>
  </si>
  <si>
    <t>G/SPS/N/NZL/547/Add.1</t>
  </si>
  <si>
    <t>Pig semen</t>
  </si>
  <si>
    <t>G/SPS/N/TPKM/441</t>
  </si>
  <si>
    <t>Beef and beef products</t>
  </si>
  <si>
    <t>Japan, Netherlands, Sweden</t>
  </si>
  <si>
    <t>G/SPS/N/ZAF/54</t>
  </si>
  <si>
    <t xml:space="preserve">HS Code 01  Domestic dogs</t>
  </si>
  <si>
    <t>G/SPS/N/BRA/1278</t>
  </si>
  <si>
    <t>G/SPS/N/NZL/558</t>
  </si>
  <si>
    <t>Semen and embryos from horses</t>
  </si>
  <si>
    <t>G/SPS/N/MUS/14</t>
  </si>
  <si>
    <t>Plant, plant products and other regulated products under the Plant Protection Act of 2006</t>
  </si>
  <si>
    <t>G/SPS/N/PHL/376</t>
  </si>
  <si>
    <t>Moscow Oblast, Rostov Oblast and Republic of Tatarstan, Russian Federation</t>
  </si>
  <si>
    <t>G/SPS/N/PHL/377</t>
  </si>
  <si>
    <t>G/SPS/N/PHL/378</t>
  </si>
  <si>
    <t>G/SPS/N/SAU/276</t>
  </si>
  <si>
    <t>Congo</t>
  </si>
  <si>
    <t>G/SPS/N/SAU/277</t>
  </si>
  <si>
    <t>G/SPS/N/SAU/278</t>
  </si>
  <si>
    <t>G/SPS/N/SAU/279</t>
  </si>
  <si>
    <t>G/SPS/N/SAU/280</t>
  </si>
  <si>
    <t>G/SPS/N/SAU/281</t>
  </si>
  <si>
    <t>G/SPS/N/SAU/282</t>
  </si>
  <si>
    <t>G/SPS/N/SAU/283</t>
  </si>
  <si>
    <t>G/SPS/N/NIC/66/Add.2</t>
  </si>
  <si>
    <t>G/SPS/N/EU/174/Add.1</t>
  </si>
  <si>
    <t>G/SPS/N/NOR/35</t>
  </si>
  <si>
    <t>Numerous positions under chapters 6 (Live trees and other plants), and 44 (Wood and articles of wood)</t>
  </si>
  <si>
    <t>G/SPS/N/CHL/547</t>
  </si>
  <si>
    <t>Walnuts (Juglans regia)</t>
  </si>
  <si>
    <t>G/SPS/N/MEX/318/Add.1</t>
  </si>
  <si>
    <t>G/SPS/N/PER/664/Add.1</t>
  </si>
  <si>
    <t>G/SPS/N/PER/668/Add.1</t>
  </si>
  <si>
    <t>G/SPS/N/SAU/249/Add.1</t>
  </si>
  <si>
    <t>Kheroson, Ukraine</t>
  </si>
  <si>
    <t>G/SPS/N/SAU/252/Add.1</t>
  </si>
  <si>
    <t>Lubuskie, Poland</t>
  </si>
  <si>
    <t>G/SPS/N/SAU/253/Add.1</t>
  </si>
  <si>
    <t>Odessa and Chernovtsy in Ukraine</t>
  </si>
  <si>
    <t>G/SPS/N/USA/2891/Add.1</t>
  </si>
  <si>
    <t>G/SPS/N/USA/2932</t>
  </si>
  <si>
    <t>Live poultry and poultry products</t>
  </si>
  <si>
    <t>G/SPS/N/USA/2933</t>
  </si>
  <si>
    <t>G/SPS/N/CRI/189</t>
  </si>
  <si>
    <t>HS code 0808.10 - Fresh apples</t>
  </si>
  <si>
    <t>G/SPS/N/NZL/542/Add.1</t>
  </si>
  <si>
    <d:r xmlns:d="http://schemas.openxmlformats.org/spreadsheetml/2006/main">
      <d:rPr>
        <d:sz val="11"/>
        <d:rFont val="Calibri"/>
      </d:rPr>
      <d:t xml:space="preserve">Fresh Salacca (</d:t>
    </d:r>
    <d:r xmlns:d="http://schemas.openxmlformats.org/spreadsheetml/2006/main">
      <d:rPr>
        <d:i/>
        <d:sz val="11"/>
        <d:color rgb="FF000000"/>
        <d:rFont val="Calibri"/>
      </d:rPr>
      <d:t xml:space="preserve">Salacca zalacca</d:t>
    </d:r>
    <d:r xmlns:d="http://schemas.openxmlformats.org/spreadsheetml/2006/main">
      <d:rPr>
        <d:sz val="11"/>
        <d:color rgb="FF000000"/>
        <d:rFont val="Calibri"/>
      </d:rPr>
      <d:t xml:space="preserve">)</d:t>
    </d:r>
  </si>
  <si>
    <t>G/SPS/N/NZL/543/Add.1</t>
  </si>
  <si>
    <d:r xmlns:d="http://schemas.openxmlformats.org/spreadsheetml/2006/main">
      <d:rPr>
        <d:sz val="11"/>
        <d:rFont val="Calibri"/>
      </d:rPr>
      <d:t xml:space="preserve">Fresh rambutan (</d:t>
    </d:r>
    <d:r xmlns:d="http://schemas.openxmlformats.org/spreadsheetml/2006/main">
      <d:rPr>
        <d:i/>
        <d:sz val="11"/>
        <d:color rgb="FF000000"/>
        <d:rFont val="Calibri"/>
      </d:rPr>
      <d:t xml:space="preserve">Nephelium lappaceum</d:t>
    </d:r>
    <d:r xmlns:d="http://schemas.openxmlformats.org/spreadsheetml/2006/main">
      <d:rPr>
        <d:sz val="11"/>
        <d:color rgb="FF000000"/>
        <d:rFont val="Calibri"/>
      </d:rPr>
      <d:t xml:space="preserve">)</d:t>
    </d:r>
  </si>
  <si>
    <t>G/SPS/N/TPKM/427/Add.1</t>
  </si>
  <si>
    <t>Live fish, their gametes and fertilized eggs</t>
  </si>
  <si>
    <t>G/SPS/N/ARE/119</t>
  </si>
  <si>
    <t>Pakistan</t>
  </si>
  <si>
    <t>G/SPS/N/ARE/120</t>
  </si>
  <si>
    <t>Mpumalanga, South Africa</t>
  </si>
  <si>
    <t>G/SPS/N/ECU/192</t>
  </si>
  <si>
    <t>Forage turnip (Brassica rapa) seed for sowing</t>
  </si>
  <si>
    <t>G/SPS/N/HKG/35/Add.1</t>
  </si>
  <si>
    <t>Horses from scheduled countries</t>
  </si>
  <si>
    <t>Australia, Canada, Denmark, France, Germany, Italy, Japan, Macau China, Malaysia, New Zealand, the Netherlands, the Republic of Ireland, Republic of South Africa, the United Arab Emirates, the United Kingdom (Great Britain and Northern Ireland) and the United States of America</t>
  </si>
  <si>
    <t>G/SPS/N/USA/2171/Add.4</t>
  </si>
  <si>
    <t>G/SPS/N/CHL/546</t>
  </si>
  <si>
    <t>Fresh meat of bovine animals, chilled and frozen.</t>
  </si>
  <si>
    <t>G/SPS/N/CRI/188</t>
  </si>
  <si>
    <t>Goods covered by Chapter 8.8 of the OIE Terrestrial Animal Health Code (cloven-hoofed livestock: cattle, swine, sheep, goats, bubaline animals and wild fauna)</t>
  </si>
  <si>
    <t>G/SPS/N/MDG/26</t>
  </si>
  <si>
    <t>1. Central America and the Caribbean:
- Anguilla, Antigua and Barbuda, Bahamas, Barbados, Belize, British Virgin Islands, Cayman Islands, Costa Rica, Cuba, Dominica, Dominican Republic, El Salvador, Grenada, Guadeloupe, Guatemala, Haiti, Honduras, Jamaica, Martinique, Montserrat, Nicaragua, Panama, Puerto Rico, Saint Kitts and Nevis, Saint Lucia, Saint Vincent and the Grenadines, Trinidad and Tobago, US Virgin Islands;
2. South America:
- Argentina; Bolivia, Plurinational State of; Brazil; Chile; Colombia; Ecuador; French Guiana; Guyana; Paraguay; Peru; Suriname; Uruguay; Venezuela, Bolivarian Republic of;
3. Africa:
- Ghana, Liberia, Malawi, Mozambique, Namibia, Sierra Leone, South Africa, Tanzania, Togo, Zambia, Zimbabwe.</t>
  </si>
  <si>
    <t>G/SPS/N/SLV/90/Add.3</t>
  </si>
  <si>
    <t>G/SPS/N/TPKM/440</t>
  </si>
  <si>
    <t>Those foods or food-relevant purposes (e.g., including foods, food utensils, food containers or packaging, food cleansers, or the products containing preceding articles) classified under 17 specific CCC codes</t>
  </si>
  <si>
    <t>G/SPS/N/BRA/1274</t>
  </si>
  <si>
    <t>G/SPS/N/BRA/1275</t>
  </si>
  <si>
    <t>G/SPS/N/IDN/118</t>
  </si>
  <si>
    <d:r xmlns:d="http://schemas.openxmlformats.org/spreadsheetml/2006/main">
      <d:rPr>
        <d:sz val="11"/>
        <d:rFont val="Calibri"/>
      </d:rPr>
      <d:t xml:space="preserve">Animals and animal products</d:t>
    </d:r>
    <d:r xmlns:d="http://schemas.openxmlformats.org/spreadsheetml/2006/main">
      <d:rPr>
        <d:sz val="11"/>
        <d:color rgb="FF000000"/>
        <d:rFont val="Calibri"/>
      </d:rPr>
      <d:t xml:space="preserve"/>
    </d:r>
  </si>
  <si>
    <t>G/SPS/N/PER/713</t>
  </si>
  <si>
    <t>Ruminants and live swine, and semen and embryos of these and other species susceptible to foot-and-mouth disease; chilled and frozen meat, raw offal and entrails, untanned hides and skins, and unwashed or greasy wool of the above-mentioned species; fodder and hay; milk and dairy products; and other risk products of the above-mentioned species capable of transmitting or carrying the foot-and-mouth disease virus.</t>
  </si>
  <si>
    <t xml:space="preserve">Animal diseases; Foot and mouth disease; </t>
  </si>
  <si>
    <t>G/SPS/N/AUS/412/Add.8</t>
  </si>
  <si>
    <d:r xmlns:d="http://schemas.openxmlformats.org/spreadsheetml/2006/main">
      <d:rPr>
        <d:sz val="11"/>
        <d:rFont val="Calibri"/>
      </d:rPr>
      <d:t xml:space="preserve">Uncooked prawns including:</d:t>
    </d:r>
    <d:r xmlns:d="http://schemas.openxmlformats.org/spreadsheetml/2006/main">
      <d:rPr>
        <d:sz val="11"/>
        <d:color rgb="FF000000"/>
        <d:rFont val="Calibri"/>
      </d:rPr>
      <d:t xml:space="preserve">
uncooked prawns or prawn meat
uncooked prawns coated for human consumption by being marinated in a wet marinade
uncooked prawns coated for human consumption by being marinated in a dry marinade
uncooked prawns coated for human consumption by being marinated and placed on skewers
HS codes that may be impacted include: 0306.16, 0306.17, 0306.19, 0306.35, 0306.36, 0306.39, 0306.95, 0306.99, 1605.21, 1605.29 (previous HS2012 codes include 0306.26, 0306.27, 0306.29).</d:t>
    </d:r>
  </si>
  <si>
    <t>G/SPS/N/BRA/1269</t>
  </si>
  <si>
    <t>G/SPS/N/BRA/1270</t>
  </si>
  <si>
    <t>HS Code(s): 121292, 06; ICS Code(s): 13, 65</t>
  </si>
  <si>
    <t>G/SPS/N/BRA/1271</t>
  </si>
  <si>
    <t>G/SPS/N/BRA/1272</t>
  </si>
  <si>
    <t>G/SPS/N/BRA/1273</t>
  </si>
  <si>
    <t>HS Code(s): 06, 12; ICS Code(s): 13, 65</t>
  </si>
  <si>
    <t>G/SPS/N/EU/219</t>
  </si>
  <si>
    <t xml:space="preserve">HS Code(s): ex 07049090, ex 07081000, ex 07082000,  07093000, ex 07094000, 07096010, ex 07096099, ex 07099990, ex 07102200, 07108051, ex 07108059, ex 07108095, 08022100, 08022200, 08025100, 08025200, 08043000, 08055010, 08061010, 080620, 08101000, ex 08109020, ex 08109075, 08112031, ex 08112011, ex 08112019, 08131000, 0902, 09042110, 09042190, 09042200, ex 11063090, 12024100, 12024200, 12074090, ex 12077000, ex 12119086, 15111090, 15119011, ex 15119019, 15119099, 20081110, 20081191, 20081196, 20081198, 20085061, ex 20089999</t>
  </si>
  <si>
    <t xml:space="preserve">Aflatoxins; Animal feed; Bacteria; Contaminants; Food safety; Human health; Maximum residue limits (MRLs); Mycotoxins; Ochratoxin; Pesticides; Salmonella; Toxins; </t>
  </si>
  <si>
    <t>Benin; Bolivia, Plurinational State of; Cambodia; China; Dominican Republic; Egypt; The Gambia; Georgia; Ghana; Iran; Kenya; Madagascar; Nigeria; Senegal; Serbia; Sierra Leone; Sri Lanka; Sudan; Thailand; Turkey; Uganda; United States of America; Uzbekistan; Viet Nam</t>
  </si>
  <si>
    <t>G/SPS/N/KAZ/11</t>
  </si>
  <si>
    <t>Live animals (HS Code: 01), products of animal origin (HS Code: 02, 04, 05), raw hides (HS Code: 41)</t>
  </si>
  <si>
    <t>G/SPS/N/PER/690/Add.2</t>
  </si>
  <si>
    <t>G/SPS/N/PER/712</t>
  </si>
  <si>
    <t>HS tariff subheading 0602.90.90.00: In vitro potato (Solanum spp.) and sweet potato (Ipomoea spp.) plants</t>
  </si>
  <si>
    <t>G/SPS/N/TPKM/430/Add.1</t>
  </si>
  <si>
    <t>G/SPS/N/ZAF/53</t>
  </si>
  <si>
    <d:r xmlns:d="http://schemas.openxmlformats.org/spreadsheetml/2006/main">
      <d:rPr>
        <d:sz val="11"/>
        <d:rFont val="Calibri"/>
      </d:rPr>
      <d:t xml:space="preserve">HS Codes: 01, 02, 04  Live poultry, pigeons and other birds, eggs (excluding SPF eggs), fresh (including frozen) poultry meat</d:t>
    </d:r>
    <d:r xmlns:d="http://schemas.openxmlformats.org/spreadsheetml/2006/main">
      <d:rPr>
        <d:sz val="11"/>
        <d:color rgb="FF000000"/>
        <d:rFont val="Calibri"/>
      </d:rPr>
      <d:t xml:space="preserve"/>
    </d:r>
  </si>
  <si>
    <t>G/SPS/N/BRA/1213/Add.1</t>
  </si>
  <si>
    <t>HS Code: 03; ICS Codes: 13, 67</t>
  </si>
  <si>
    <t>G/SPS/N/CHL/545</t>
  </si>
  <si>
    <t>Dried hazelnuts (Corylus avellana), in shell and shelled.</t>
  </si>
  <si>
    <t xml:space="preserve">Packaging; Pests; Plant health; Territory protection; </t>
  </si>
  <si>
    <t>G/SPS/N/AUS/412/Add.7</t>
  </si>
  <si>
    <t>G/SPS/N/AUS/422/Add.1/Corr.1</t>
  </si>
  <si>
    <t>G/SPS/N/MDG/25</t>
  </si>
  <si>
    <t>G/SPS/N/MWI/11</t>
  </si>
  <si>
    <t>Mozzarella</t>
  </si>
  <si>
    <t xml:space="preserve">Bacteria; Contaminants; Food additives; Food safety; Human health; </t>
  </si>
  <si>
    <t>G/SPS/N/MWI/14</t>
  </si>
  <si>
    <t>Whey powders</t>
  </si>
  <si>
    <t>G/SPS/N/MWI/15</t>
  </si>
  <si>
    <t>A blend of evaporated skimmed milk and vegetable fat</t>
  </si>
  <si>
    <t>G/SPS/N/NPL/27</t>
  </si>
  <si>
    <d:r xmlns:d="http://schemas.openxmlformats.org/spreadsheetml/2006/main">
      <d:rPr>
        <d:sz val="11"/>
        <d:rFont val="Calibri"/>
      </d:rPr>
      <d:t xml:space="preserve">Processed flavoured milk, processed full cream milk, processed low fat milk, processed skimmed milk</d:t>
    </d:r>
    <d:r xmlns:d="http://schemas.openxmlformats.org/spreadsheetml/2006/main">
      <d:rPr>
        <d:sz val="11"/>
        <d:color rgb="FF000000"/>
        <d:rFont val="Calibri"/>
      </d:rPr>
      <d:t xml:space="preserve"/>
    </d:r>
  </si>
  <si>
    <t>G/SPS/N/PER/711</t>
  </si>
  <si>
    <t>HS tariff subheading 1209.29.00.00: Sunn hemp (Crotalaria juncea) seed</t>
  </si>
  <si>
    <t>G/SPS/N/RWA/1</t>
  </si>
  <si>
    <t>Rwanda</t>
  </si>
  <si>
    <t>Sweet vegetable seed</t>
  </si>
  <si>
    <t>G/SPS/N/KOR/567</t>
  </si>
  <si>
    <t>G/SPS/N/USA/2929</t>
  </si>
  <si>
    <t>G/SPS/N/USA/2930</t>
  </si>
  <si>
    <t>Fresh Pomegranate</t>
  </si>
  <si>
    <t>G/SPS/N/USA/2931</t>
  </si>
  <si>
    <t>Tree tomatoes</t>
  </si>
  <si>
    <t>G/SPS/N/BRA/1265</t>
  </si>
  <si>
    <t>G/SPS/N/BRA/1266</t>
  </si>
  <si>
    <t>G/SPS/N/BRA/1267</t>
  </si>
  <si>
    <t>G/SPS/N/BRA/1268</t>
  </si>
  <si>
    <t>HS Code(s): 08, 06; ICS Code(s): 13, 65</t>
  </si>
  <si>
    <t>G/SPS/N/MAR/52</t>
  </si>
  <si>
    <t>Birds, poultry, poultry meat and poultry meat products and eggs and egg products</t>
  </si>
  <si>
    <t>G/SPS/N/USA/1941/Add.3</t>
  </si>
  <si>
    <t>Plants for planting</t>
  </si>
  <si>
    <t>G/SPS/N/USA/2171/Add.3</t>
  </si>
  <si>
    <t>G/SPS/N/USA/2844/Add.1</t>
  </si>
  <si>
    <t>Fresh pitahaya fruit</t>
  </si>
  <si>
    <t>G/SPS/N/USA/2928</t>
  </si>
  <si>
    <t>G/SPS/N/BRA/1259</t>
  </si>
  <si>
    <t>G/SPS/N/BRA/1260</t>
  </si>
  <si>
    <t>G/SPS/N/BRA/1261</t>
  </si>
  <si>
    <t>G/SPS/N/BRA/1262</t>
  </si>
  <si>
    <t>G/SPS/N/PER/710</t>
  </si>
  <si>
    <t>HS tariff subheading 0602.10.90.00: Paulownia cuttings</t>
  </si>
  <si>
    <t>G/SPS/N/ARE/118</t>
  </si>
  <si>
    <t>G/SPS/N/PHL/372</t>
  </si>
  <si>
    <t>G/SPS/N/PHL/373</t>
  </si>
  <si>
    <t xml:space="preserve">Biotechnology; Food safety; Genetically modified organisms (GMOs); Human health; </t>
  </si>
  <si>
    <t>G/SPS/N/ARE/93/Add.1</t>
  </si>
  <si>
    <t>Vidin, Vraca, Plovdiv, Jambol, Sofija provinces in Bulgaria</t>
  </si>
  <si>
    <t>G/SPS/N/EU/171/Add.1</t>
  </si>
  <si>
    <t>G/SPS/N/EU/173/Add.2</t>
  </si>
  <si>
    <t>G/SPS/N/PER/707</t>
  </si>
  <si>
    <t>Cuba</t>
  </si>
  <si>
    <t>G/SPS/N/PER/708</t>
  </si>
  <si>
    <t>Cattle for breeding, expositions and fairs, and feeder cattle</t>
  </si>
  <si>
    <t xml:space="preserve">Animal diseases; Animal health; Bovine Spongiform Encephalopathy (BSE); Transmissible Spongiform Encephalopathy (TSE); Zoonoses; </t>
  </si>
  <si>
    <t>G/SPS/N/AUS/426</t>
  </si>
  <si>
    <d:r xmlns:d="http://schemas.openxmlformats.org/spreadsheetml/2006/main">
      <d:rPr>
        <d:sz val="11"/>
        <d:rFont val="Calibri"/>
      </d:rPr>
      <d:t xml:space="preserve">Peanut seeds for sowing, raw or unprocessed peanuts and blanched peanuts</d:t>
    </d:r>
    <d:r xmlns:d="http://schemas.openxmlformats.org/spreadsheetml/2006/main">
      <d:rPr>
        <d:i/>
        <d:sz val="11"/>
        <d:color rgb="FF000000"/>
        <d:rFont val="Calibri"/>
      </d:rPr>
      <d:t xml:space="preserve"> (Arachis hypogaea)</d:t>
    </d:r>
    <d:r xmlns:d="http://schemas.openxmlformats.org/spreadsheetml/2006/main">
      <d:rPr>
        <d:sz val="11"/>
        <d:color rgb="FF000000"/>
        <d:rFont val="Calibri"/>
      </d:rPr>
      <d:t xml:space="preserve"/>
    </d:r>
  </si>
  <si>
    <t>Argentina; Brazil; Bolivia, Plurinational State of</t>
  </si>
  <si>
    <t>G/SPS/N/PER/706</t>
  </si>
  <si>
    <t>HS tariff subheadings 0602.20.00.00 (rooted vine cuttings) and 0602.10.90.00 (unrooted vine cuttings) (Vitis spp.)</t>
  </si>
  <si>
    <t>G/SPS/N/BFA/3</t>
  </si>
  <si>
    <t>Burkina Faso</t>
  </si>
  <si>
    <t xml:space="preserve">Food safety; Human health; Plant health; Territory protection; </t>
  </si>
  <si>
    <t>G/SPS/N/BFA/5</t>
  </si>
  <si>
    <t xml:space="preserve">Food safety; Human health; Plant health; Seeds; Territory protection; </t>
  </si>
  <si>
    <t>G/SPS/N/BFA/6</t>
  </si>
  <si>
    <t>G/SPS/N/EU/217</t>
  </si>
  <si>
    <t>G/SPS/N/EU/218</t>
  </si>
  <si>
    <t>G/SPS/N/KOR/565</t>
  </si>
  <si>
    <t>Livestock products</t>
  </si>
  <si>
    <t>G/SPS/N/SAU/227/Add.1/Corr.1</t>
  </si>
  <si>
    <t>G/SPS/N/CHL/542/Add.1</t>
  </si>
  <si>
    <t>G/SPS/N/ZAF/52</t>
  </si>
  <si>
    <d:r xmlns:d="http://schemas.openxmlformats.org/spreadsheetml/2006/main">
      <d:rPr>
        <d:sz val="11"/>
        <d:rFont val="Calibri"/>
      </d:rPr>
      <d:t xml:space="preserve">Live poultry, pigeons, other birds, eggs (excluding SPF eggs), fresh and frozen poultry meat – HS Code(s): 01, 02, 04</d:t>
    </d:r>
    <d:r xmlns:d="http://schemas.openxmlformats.org/spreadsheetml/2006/main">
      <d:rPr>
        <d:sz val="11"/>
        <d:color rgb="FF000000"/>
        <d:rFont val="Calibri"/>
      </d:rPr>
      <d:t xml:space="preserve"/>
    </d:r>
  </si>
  <si>
    <t>G/SPS/N/SAU/256/Add.1</t>
  </si>
  <si>
    <t>G/SPS/N/ARE/105/Add.1</t>
  </si>
  <si>
    <t>G/SPS/N/ARE/88/Add.1</t>
  </si>
  <si>
    <t>G/SPS/N/CAN/1120</t>
  </si>
  <si>
    <d:r xmlns:d="http://schemas.openxmlformats.org/spreadsheetml/2006/main">
      <d:rPr>
        <d:sz val="11"/>
        <d:rFont val="Calibri"/>
      </d:rPr>
      <d:t xml:space="preserve">The following plant and its propagative parts are prohibited: </d:t>
    </d:r>
    <d:r xmlns:d="http://schemas.openxmlformats.org/spreadsheetml/2006/main">
      <d:rPr>
        <d:i/>
        <d:sz val="11"/>
        <d:color rgb="FF000000"/>
        <d:rFont val="Calibri"/>
      </d:rPr>
      <d:t xml:space="preserve">Arundo donax</d:t>
    </d:r>
    <d:r xmlns:d="http://schemas.openxmlformats.org/spreadsheetml/2006/main">
      <d:rPr>
        <d:sz val="11"/>
        <d:color rgb="FF000000"/>
        <d:rFont val="Calibri"/>
      </d:rPr>
      <d:t xml:space="preserve"> (giant reed).</d:t>
    </d:r>
    <d:r xmlns:d="http://schemas.openxmlformats.org/spreadsheetml/2006/main">
      <d:rPr>
        <d:sz val="11"/>
        <d:color rgb="FF000000"/>
        <d:rFont val="Calibri"/>
      </d:rPr>
      <d:t xml:space="preserve">
This prohibition applies to both intentional and unintentional pathways of introduction. Commodities or articles found to be infested with </d:t>
    </d:r>
    <d:r xmlns:d="http://schemas.openxmlformats.org/spreadsheetml/2006/main">
      <d:rPr>
        <d:i/>
        <d:sz val="11"/>
        <d:color rgb="FF000000"/>
        <d:rFont val="Calibri"/>
      </d:rPr>
      <d:t xml:space="preserve">Arundo donax</d:t>
    </d:r>
    <d:r xmlns:d="http://schemas.openxmlformats.org/spreadsheetml/2006/main">
      <d:rPr>
        <d:sz val="11"/>
        <d:color rgb="FF000000"/>
        <d:rFont val="Calibri"/>
      </d:rPr>
      <d:t xml:space="preserve"> or its propagative parts will be subject to phytosanitary action.</d:t>
    </d:r>
  </si>
  <si>
    <t>G/SPS/N/SAU/214/Add.1</t>
  </si>
  <si>
    <t>G/SPS/N/SAU/227/Add.1</t>
  </si>
  <si>
    <t>G/SPS/N/SAU/238/Add.1</t>
  </si>
  <si>
    <t>G/SPS/N/SAU/239/Add.1</t>
  </si>
  <si>
    <t>G/SPS/N/SAU/258/Add.1</t>
  </si>
  <si>
    <t>G/SPS/N/AUS/425</t>
  </si>
  <si>
    <t>G/SPS/N/HND/30/Add.1</t>
  </si>
  <si>
    <t>G/SPS/N/MEX/324</t>
  </si>
  <si>
    <t>Aquatic crustaceans and the products and by-products thereof (whole prawns - Macrobrachium rosenbergii)</t>
  </si>
  <si>
    <t xml:space="preserve">Animal diseases; Food safety; Human health; Territory protection; </t>
  </si>
  <si>
    <t>G/SPS/N/PER/474/Add.1</t>
  </si>
  <si>
    <t>G/SPS/N/PER/705</t>
  </si>
  <si>
    <t>HS tariff subheading 3002.90.10.00: Rhizobium radiobacter strain GV 3101</t>
  </si>
  <si>
    <t xml:space="preserve">Bacteria; Pest or Disease free Regions / Regionalization; Pests; Plant health; </t>
  </si>
  <si>
    <t>G/SPS/N/AUS/412/Add.6</t>
  </si>
  <si>
    <t xml:space="preserve">Uncooked prawns including:
i.	uncooked prawns or prawn meat
ii.	uncooked prawns coated for human consumption by being marinated in a wet marinade
iii.	uncooked prawns coated for human consumption by being marinated in a dry marinade
iv.	uncooked prawns coated for human consumption by being marinated and placed on skewers
HS codes that may be impacted include: 0306.16, 0306.17, 0306.19, 0306.35, 0306.36, 0306.39, 0306.95, 0306.99, 1605.21, 1605.29 (previous HS2012 codes include 0306.26, 0306.27, 0306.29).</t>
  </si>
  <si>
    <t>G/SPS/N/AUS/424</t>
  </si>
  <si>
    <t>Coconut, seafood (bivalve molluscs, cooked crustacea, finfish), cheese, meat, spices, seaweed, peanuts and pistachios and their products, sesame seeds and sesame seed products, specified plants and fungi.</t>
  </si>
  <si>
    <t>G/SPS/N/FRA/13</t>
  </si>
  <si>
    <t>G/SPS/N/KOR/564</t>
  </si>
  <si>
    <t>G/SPS/N/PHL/371</t>
  </si>
  <si>
    <t>Plants, planting materials, and plant products</t>
  </si>
  <si>
    <t>G/SPS/N/BRA/1248</t>
  </si>
  <si>
    <t>G/SPS/N/BRA/1249</t>
  </si>
  <si>
    <t>G/SPS/N/BRA/1250</t>
  </si>
  <si>
    <t>G/SPS/N/BRA/1251</t>
  </si>
  <si>
    <t>G/SPS/N/BRA/1252</t>
  </si>
  <si>
    <t>HS Code(s): 0703, 08, 12; ICS Code(s): 13, 65</t>
  </si>
  <si>
    <t>G/SPS/N/BRA/1253</t>
  </si>
  <si>
    <t>G/SPS/N/BRA/1254</t>
  </si>
  <si>
    <t>HS Code(s): 06, 10, 12; ICS Code(s): 13, 65</t>
  </si>
  <si>
    <t>G/SPS/N/BRA/1255</t>
  </si>
  <si>
    <t>G/SPS/N/BRA/1256</t>
  </si>
  <si>
    <t>HS Code(s): 121292; ICS Code(s): 13, 65</t>
  </si>
  <si>
    <t>G/SPS/N/BRA/1257</t>
  </si>
  <si>
    <t>G/SPS/N/TPKM/435</t>
  </si>
  <si>
    <t>meat derived from cloven-hoofed animals</t>
  </si>
  <si>
    <t xml:space="preserve">Animal diseases; Animal health; Foot and mouth disease; Labelling; </t>
  </si>
  <si>
    <t>G/SPS/N/TPKM/436</t>
  </si>
  <si>
    <t>G/SPS/N/SAU/272</t>
  </si>
  <si>
    <t>G/SPS/N/THA/237/Add.1</t>
  </si>
  <si>
    <t>Mushroom culture (HS Code: 06.02)</t>
  </si>
  <si>
    <t>G/SPS/N/TPKM/429/Add.1</t>
  </si>
  <si>
    <t>G/SPS/N/AUS/412/Add.5</t>
  </si>
  <si>
    <t>G/SPS/N/CHL/544</t>
  </si>
  <si>
    <t>Rabbits and hares.</t>
  </si>
  <si>
    <t>G/SPS/N/IND/179</t>
  </si>
  <si>
    <d:r xmlns:d="http://schemas.openxmlformats.org/spreadsheetml/2006/main">
      <d:rPr>
        <d:sz val="11"/>
        <d:rFont val="Calibri"/>
      </d:rPr>
      <d:t xml:space="preserve">Plants and plant materials and other regulated articles as per Plant Quarantine (Regulation of Import into India) Order, 2003 and its amendments</d:t>
    </d:r>
    <d:r xmlns:d="http://schemas.openxmlformats.org/spreadsheetml/2006/main">
      <d:rPr>
        <d:sz val="11"/>
        <d:color rgb="FF000000"/>
        <d:rFont val="Calibri"/>
      </d:rPr>
      <d:t xml:space="preserve"/>
    </d:r>
  </si>
  <si>
    <t>G/SPS/N/PHL/368</t>
  </si>
  <si>
    <t>G/SPS/N/PHL/369</t>
  </si>
  <si>
    <t xml:space="preserve">Animal diseases; Animal health; Avian Influenza; Pest or Disease free Regions / Regionalization; Withdrawal of the measure; Zoonoses; </t>
  </si>
  <si>
    <t>G/SPS/N/SAU/271</t>
  </si>
  <si>
    <t>Fish and other aquatic products</t>
  </si>
  <si>
    <t>G/SPS/N/SYC/2</t>
  </si>
  <si>
    <d:r xmlns:d="http://schemas.openxmlformats.org/spreadsheetml/2006/main">
      <d:rPr>
        <d:sz val="11"/>
        <d:rFont val="Calibri"/>
      </d:rPr>
      <d:t xml:space="preserve">Tomatoes fresh – 0702.0000</d:t>
    </d:r>
    <d:r xmlns:d="http://schemas.openxmlformats.org/spreadsheetml/2006/main">
      <d:rPr>
        <d:sz val="11"/>
        <d:color rgb="FF000000"/>
        <d:rFont val="Calibri"/>
      </d:rPr>
      <d:t xml:space="preserve">
</d:t>
    </d:r>
    <d:r xmlns:d="http://schemas.openxmlformats.org/spreadsheetml/2006/main">
      <d:rPr>
        <d:sz val="11"/>
        <d:color rgb="FF000000"/>
        <d:rFont val="Calibri"/>
      </d:rPr>
      <d:t xml:space="preserve"> </d:t>
    </d:r>
    <d:r xmlns:d="http://schemas.openxmlformats.org/spreadsheetml/2006/main">
      <d:rPr>
        <d:sz val="11"/>
        <d:color rgb="FF000000"/>
        <d:rFont val="Calibri"/>
      </d:rPr>
      <d:t xml:space="preserve">
</d:t>
    </d:r>
    <d:r xmlns:d="http://schemas.openxmlformats.org/spreadsheetml/2006/main">
      <d:rPr>
        <d:sz val="11"/>
        <d:color rgb="FF000000"/>
        <d:rFont val="Calibri"/>
      </d:rPr>
      <d:t xml:space="preserve">Other relevant host</d:t>
    </d:r>
    <d:r xmlns:d="http://schemas.openxmlformats.org/spreadsheetml/2006/main">
      <d:rPr>
        <d:sz val="11"/>
        <d:color rgb="FF000000"/>
        <d:rFont val="Calibri"/>
      </d:rPr>
      <d:t xml:space="preserve">
</d:t>
    </d:r>
    <d:r xmlns:d="http://schemas.openxmlformats.org/spreadsheetml/2006/main">
      <d:rPr>
        <d:i/>
        <d:sz val="11"/>
        <d:color rgb="FF000000"/>
        <d:rFont val="Calibri"/>
      </d:rPr>
      <d:t xml:space="preserve">Benincasa hispida</d:t>
    </d:r>
    <d:r xmlns:d="http://schemas.openxmlformats.org/spreadsheetml/2006/main">
      <d:rPr>
        <d:sz val="11"/>
        <d:color rgb="FF000000"/>
        <d:rFont val="Calibri"/>
      </d:rPr>
      <d:t xml:space="preserve"> (wax gourd) – 0807.1990</d:t>
    </d:r>
    <d:r xmlns:d="http://schemas.openxmlformats.org/spreadsheetml/2006/main">
      <d:rPr>
        <d:sz val="11"/>
        <d:color rgb="FF000000"/>
        <d:rFont val="Calibri"/>
      </d:rPr>
      <d:t xml:space="preserve">
</d:t>
    </d:r>
    <d:r xmlns:d="http://schemas.openxmlformats.org/spreadsheetml/2006/main">
      <d:rPr>
        <d:i/>
        <d:sz val="11"/>
        <d:color rgb="FF000000"/>
        <d:rFont val="Calibri"/>
      </d:rPr>
      <d:t xml:space="preserve">Borassus flabellifer</d:t>
    </d:r>
    <d:r xmlns:d="http://schemas.openxmlformats.org/spreadsheetml/2006/main">
      <d:rPr>
        <d:sz val="11"/>
        <d:color rgb="FF000000"/>
        <d:rFont val="Calibri"/>
      </d:rPr>
      <d:t xml:space="preserve"> (toddy palm) - 0802.9021 and 0802.9022</d:t>
    </d:r>
    <d:r xmlns:d="http://schemas.openxmlformats.org/spreadsheetml/2006/main">
      <d:rPr>
        <d:sz val="11"/>
        <d:color rgb="FF000000"/>
        <d:rFont val="Calibri"/>
      </d:rPr>
      <d:t xml:space="preserve">
</d:t>
    </d:r>
    <d:r xmlns:d="http://schemas.openxmlformats.org/spreadsheetml/2006/main">
      <d:rPr>
        <d:i/>
        <d:sz val="11"/>
        <d:color rgb="FF000000"/>
        <d:rFont val="Calibri"/>
      </d:rPr>
      <d:t xml:space="preserve">Capsicum annuum</d:t>
    </d:r>
    <d:r xmlns:d="http://schemas.openxmlformats.org/spreadsheetml/2006/main">
      <d:rPr>
        <d:sz val="11"/>
        <d:color rgb="FF000000"/>
        <d:rFont val="Calibri"/>
      </d:rPr>
      <d:t xml:space="preserve"> (bell pepper) - 0709.6010 and 0709.6090</d:t>
    </d:r>
    <d:r xmlns:d="http://schemas.openxmlformats.org/spreadsheetml/2006/main">
      <d:rPr>
        <d:sz val="11"/>
        <d:color rgb="FF000000"/>
        <d:rFont val="Calibri"/>
      </d:rPr>
      <d:t xml:space="preserve">
</d:t>
    </d:r>
    <d:r xmlns:d="http://schemas.openxmlformats.org/spreadsheetml/2006/main">
      <d:rPr>
        <d:i/>
        <d:sz val="11"/>
        <d:color rgb="FF000000"/>
        <d:rFont val="Calibri"/>
      </d:rPr>
      <d:t xml:space="preserve">Citrullus lanatus</d:t>
    </d:r>
    <d:r xmlns:d="http://schemas.openxmlformats.org/spreadsheetml/2006/main">
      <d:rPr>
        <d:sz val="11"/>
        <d:color rgb="FF000000"/>
        <d:rFont val="Calibri"/>
      </d:rPr>
      <d:t xml:space="preserve"> (watermelon) - 0807.1100 and 0807.1990</d:t>
    </d:r>
    <d:r xmlns:d="http://schemas.openxmlformats.org/spreadsheetml/2006/main">
      <d:rPr>
        <d:sz val="11"/>
        <d:color rgb="FF000000"/>
        <d:rFont val="Calibri"/>
      </d:rPr>
      <d:t xml:space="preserve">
</d:t>
    </d:r>
    <d:r xmlns:d="http://schemas.openxmlformats.org/spreadsheetml/2006/main">
      <d:rPr>
        <d:i/>
        <d:sz val="11"/>
        <d:color rgb="FF000000"/>
        <d:rFont val="Calibri"/>
      </d:rPr>
      <d:t xml:space="preserve">Cucumis Melo</d:t>
    </d:r>
    <d:r xmlns:d="http://schemas.openxmlformats.org/spreadsheetml/2006/main">
      <d:rPr>
        <d:sz val="11"/>
        <d:color rgb="FF000000"/>
        <d:rFont val="Calibri"/>
      </d:rPr>
      <d:t xml:space="preserve"> (melon) - 0807.1990</d:t>
    </d:r>
    <d:r xmlns:d="http://schemas.openxmlformats.org/spreadsheetml/2006/main">
      <d:rPr>
        <d:sz val="11"/>
        <d:color rgb="FF000000"/>
        <d:rFont val="Calibri"/>
      </d:rPr>
      <d:t xml:space="preserve">
</d:t>
    </d:r>
    <d:r xmlns:d="http://schemas.openxmlformats.org/spreadsheetml/2006/main">
      <d:rPr>
        <d:i/>
        <d:sz val="11"/>
        <d:color rgb="FF000000"/>
        <d:rFont val="Calibri"/>
      </d:rPr>
      <d:t xml:space="preserve">Cucumis sativus</d:t>
    </d:r>
    <d:r xmlns:d="http://schemas.openxmlformats.org/spreadsheetml/2006/main">
      <d:rPr>
        <d:sz val="11"/>
        <d:color rgb="FF000000"/>
        <d:rFont val="Calibri"/>
      </d:rPr>
      <d:t xml:space="preserve"> (cucumber) – 0707.0000</d:t>
    </d:r>
    <d:r xmlns:d="http://schemas.openxmlformats.org/spreadsheetml/2006/main">
      <d:rPr>
        <d:sz val="11"/>
        <d:color rgb="FF000000"/>
        <d:rFont val="Calibri"/>
      </d:rPr>
      <d:t xml:space="preserve">
</d:t>
    </d:r>
    <d:r xmlns:d="http://schemas.openxmlformats.org/spreadsheetml/2006/main">
      <d:rPr>
        <d:i/>
        <d:sz val="11"/>
        <d:color rgb="FF000000"/>
        <d:rFont val="Calibri"/>
      </d:rPr>
      <d:t xml:space="preserve">Cucurbita Maxima</d:t>
    </d:r>
    <d:r xmlns:d="http://schemas.openxmlformats.org/spreadsheetml/2006/main">
      <d:rPr>
        <d:sz val="11"/>
        <d:color rgb="FF000000"/>
        <d:rFont val="Calibri"/>
      </d:rPr>
      <d:t xml:space="preserve"> (giant pumpkin) – 0709.9090</d:t>
    </d:r>
    <d:r xmlns:d="http://schemas.openxmlformats.org/spreadsheetml/2006/main">
      <d:rPr>
        <d:sz val="11"/>
        <d:color rgb="FF000000"/>
        <d:rFont val="Calibri"/>
      </d:rPr>
      <d:t xml:space="preserve">
</d:t>
    </d:r>
    <d:r xmlns:d="http://schemas.openxmlformats.org/spreadsheetml/2006/main">
      <d:rPr>
        <d:i/>
        <d:sz val="11"/>
        <d:color rgb="FF000000"/>
        <d:rFont val="Calibri"/>
      </d:rPr>
      <d:t xml:space="preserve">Cucurbita moschata</d:t>
    </d:r>
    <d:r xmlns:d="http://schemas.openxmlformats.org/spreadsheetml/2006/main">
      <d:rPr>
        <d:sz val="11"/>
        <d:color rgb="FF000000"/>
        <d:rFont val="Calibri"/>
      </d:rPr>
      <d:t xml:space="preserve"> (pumpkin) – 0709.9090</d:t>
    </d:r>
    <d:r xmlns:d="http://schemas.openxmlformats.org/spreadsheetml/2006/main">
      <d:rPr>
        <d:sz val="11"/>
        <d:color rgb="FF000000"/>
        <d:rFont val="Calibri"/>
      </d:rPr>
      <d:t xml:space="preserve">
</d:t>
    </d:r>
    <d:r xmlns:d="http://schemas.openxmlformats.org/spreadsheetml/2006/main">
      <d:rPr>
        <d:i/>
        <d:sz val="11"/>
        <d:color rgb="FF000000"/>
        <d:rFont val="Calibri"/>
      </d:rPr>
      <d:t xml:space="preserve">Cucurbita pepo</d:t>
    </d:r>
    <d:r xmlns:d="http://schemas.openxmlformats.org/spreadsheetml/2006/main">
      <d:rPr>
        <d:sz val="11"/>
        <d:color rgb="FF000000"/>
        <d:rFont val="Calibri"/>
      </d:rPr>
      <d:t xml:space="preserve"> (marrow) – 0709.9090</d:t>
    </d:r>
    <d:r xmlns:d="http://schemas.openxmlformats.org/spreadsheetml/2006/main">
      <d:rPr>
        <d:sz val="11"/>
        <d:color rgb="FF000000"/>
        <d:rFont val="Calibri"/>
      </d:rPr>
      <d:t xml:space="preserve">
</d:t>
    </d:r>
    <d:r xmlns:d="http://schemas.openxmlformats.org/spreadsheetml/2006/main">
      <d:rPr>
        <d:i/>
        <d:sz val="11"/>
        <d:color rgb="FF000000"/>
        <d:rFont val="Calibri"/>
      </d:rPr>
      <d:t xml:space="preserve">Dimocarpus longan</d:t>
    </d:r>
    <d:r xmlns:d="http://schemas.openxmlformats.org/spreadsheetml/2006/main">
      <d:rPr>
        <d:sz val="11"/>
        <d:color rgb="FF000000"/>
        <d:rFont val="Calibri"/>
      </d:rPr>
      <d:t xml:space="preserve"> ( longan tree) – 0810.9090</d:t>
    </d:r>
    <d:r xmlns:d="http://schemas.openxmlformats.org/spreadsheetml/2006/main">
      <d:rPr>
        <d:sz val="11"/>
        <d:color rgb="FF000000"/>
        <d:rFont val="Calibri"/>
      </d:rPr>
      <d:t xml:space="preserve">
</d:t>
    </d:r>
    <d:r xmlns:d="http://schemas.openxmlformats.org/spreadsheetml/2006/main">
      <d:rPr>
        <d:i/>
        <d:sz val="11"/>
        <d:color rgb="FF000000"/>
        <d:rFont val="Calibri"/>
      </d:rPr>
      <d:t xml:space="preserve">Ficus racemosa</d:t>
    </d:r>
    <d:r xmlns:d="http://schemas.openxmlformats.org/spreadsheetml/2006/main">
      <d:rPr>
        <d:sz val="11"/>
        <d:color rgb="FF000000"/>
        <d:rFont val="Calibri"/>
      </d:rPr>
      <d:t xml:space="preserve"> (cluster tree) – 0804.2010</d:t>
    </d:r>
    <d:r xmlns:d="http://schemas.openxmlformats.org/spreadsheetml/2006/main">
      <d:rPr>
        <d:sz val="11"/>
        <d:color rgb="FF000000"/>
        <d:rFont val="Calibri"/>
      </d:rPr>
      <d:t xml:space="preserve">
</d:t>
    </d:r>
    <d:r xmlns:d="http://schemas.openxmlformats.org/spreadsheetml/2006/main">
      <d:rPr>
        <d:i/>
        <d:sz val="11"/>
        <d:color rgb="FF000000"/>
        <d:rFont val="Calibri"/>
      </d:rPr>
      <d:t xml:space="preserve">Luffa acutangula</d:t>
    </d:r>
    <d:r xmlns:d="http://schemas.openxmlformats.org/spreadsheetml/2006/main">
      <d:rPr>
        <d:sz val="11"/>
        <d:color rgb="FF000000"/>
        <d:rFont val="Calibri"/>
      </d:rPr>
      <d:t xml:space="preserve"> (angled luffa) - 0709.9090</d:t>
    </d:r>
    <d:r xmlns:d="http://schemas.openxmlformats.org/spreadsheetml/2006/main">
      <d:rPr>
        <d:sz val="11"/>
        <d:color rgb="FF000000"/>
        <d:rFont val="Calibri"/>
      </d:rPr>
      <d:t xml:space="preserve">
</d:t>
    </d:r>
    <d:r xmlns:d="http://schemas.openxmlformats.org/spreadsheetml/2006/main">
      <d:rPr>
        <d:i/>
        <d:sz val="11"/>
        <d:color rgb="FF000000"/>
        <d:rFont val="Calibri"/>
      </d:rPr>
      <d:t xml:space="preserve">Luffa aegyptiaca</d:t>
    </d:r>
    <d:r xmlns:d="http://schemas.openxmlformats.org/spreadsheetml/2006/main">
      <d:rPr>
        <d:sz val="11"/>
        <d:color rgb="FF000000"/>
        <d:rFont val="Calibri"/>
      </d:rPr>
      <d:t xml:space="preserve"> (loofah) – 0709.9090</d:t>
    </d:r>
    <d:r xmlns:d="http://schemas.openxmlformats.org/spreadsheetml/2006/main">
      <d:rPr>
        <d:sz val="11"/>
        <d:color rgb="FF000000"/>
        <d:rFont val="Calibri"/>
      </d:rPr>
      <d:t xml:space="preserve">
</d:t>
    </d:r>
    <d:r xmlns:d="http://schemas.openxmlformats.org/spreadsheetml/2006/main">
      <d:rPr>
        <d:i/>
        <d:sz val="11"/>
        <d:color rgb="FF000000"/>
        <d:rFont val="Calibri"/>
      </d:rPr>
      <d:t xml:space="preserve">Mangifera indica</d:t>
    </d:r>
    <d:r xmlns:d="http://schemas.openxmlformats.org/spreadsheetml/2006/main">
      <d:rPr>
        <d:sz val="11"/>
        <d:color rgb="FF000000"/>
        <d:rFont val="Calibri"/>
      </d:rPr>
      <d:t xml:space="preserve"> (mango) – 0804.5010</d:t>
    </d:r>
    <d:r xmlns:d="http://schemas.openxmlformats.org/spreadsheetml/2006/main">
      <d:rPr>
        <d:sz val="11"/>
        <d:color rgb="FF000000"/>
        <d:rFont val="Calibri"/>
      </d:rPr>
      <d:t xml:space="preserve">
</d:t>
    </d:r>
    <d:r xmlns:d="http://schemas.openxmlformats.org/spreadsheetml/2006/main">
      <d:rPr>
        <d:i/>
        <d:sz val="11"/>
        <d:color rgb="FF000000"/>
        <d:rFont val="Calibri"/>
      </d:rPr>
      <d:t xml:space="preserve">Manilkara Zapota</d:t>
    </d:r>
    <d:r xmlns:d="http://schemas.openxmlformats.org/spreadsheetml/2006/main">
      <d:rPr>
        <d:sz val="11"/>
        <d:color rgb="FF000000"/>
        <d:rFont val="Calibri"/>
      </d:rPr>
      <d:t xml:space="preserve"> (sapodilla) – 0810.9090</d:t>
    </d:r>
    <d:r xmlns:d="http://schemas.openxmlformats.org/spreadsheetml/2006/main">
      <d:rPr>
        <d:sz val="11"/>
        <d:color rgb="FF000000"/>
        <d:rFont val="Calibri"/>
      </d:rPr>
      <d:t xml:space="preserve">
</d:t>
    </d:r>
    <d:r xmlns:d="http://schemas.openxmlformats.org/spreadsheetml/2006/main">
      <d:rPr>
        <d:i/>
        <d:sz val="11"/>
        <d:color rgb="FF000000"/>
        <d:rFont val="Calibri"/>
      </d:rPr>
      <d:t xml:space="preserve">Momordica charantia</d:t>
    </d:r>
    <d:r xmlns:d="http://schemas.openxmlformats.org/spreadsheetml/2006/main">
      <d:rPr>
        <d:sz val="11"/>
        <d:color rgb="FF000000"/>
        <d:rFont val="Calibri"/>
      </d:rPr>
      <d:t xml:space="preserve"> (bitter gourd) - 0709.9090</d:t>
    </d:r>
    <d:r xmlns:d="http://schemas.openxmlformats.org/spreadsheetml/2006/main">
      <d:rPr>
        <d:sz val="11"/>
        <d:color rgb="FF000000"/>
        <d:rFont val="Calibri"/>
      </d:rPr>
      <d:t xml:space="preserve">
</d:t>
    </d:r>
    <d:r xmlns:d="http://schemas.openxmlformats.org/spreadsheetml/2006/main">
      <d:rPr>
        <d:i/>
        <d:sz val="11"/>
        <d:color rgb="FF000000"/>
        <d:rFont val="Calibri"/>
      </d:rPr>
      <d:t xml:space="preserve">Passiflora edulis</d:t>
    </d:r>
    <d:r xmlns:d="http://schemas.openxmlformats.org/spreadsheetml/2006/main">
      <d:rPr>
        <d:sz val="11"/>
        <d:color rgb="FF000000"/>
        <d:rFont val="Calibri"/>
      </d:rPr>
      <d:t xml:space="preserve"> (passion fruit) – 0810.9090</d:t>
    </d:r>
    <d:r xmlns:d="http://schemas.openxmlformats.org/spreadsheetml/2006/main">
      <d:rPr>
        <d:sz val="11"/>
        <d:color rgb="FF000000"/>
        <d:rFont val="Calibri"/>
      </d:rPr>
      <d:t xml:space="preserve">
</d:t>
    </d:r>
    <d:r xmlns:d="http://schemas.openxmlformats.org/spreadsheetml/2006/main">
      <d:rPr>
        <d:i/>
        <d:sz val="11"/>
        <d:color rgb="FF000000"/>
        <d:rFont val="Calibri"/>
      </d:rPr>
      <d:t xml:space="preserve">Phaseolus vulgaris</d:t>
    </d:r>
    <d:r xmlns:d="http://schemas.openxmlformats.org/spreadsheetml/2006/main">
      <d:rPr>
        <d:sz val="11"/>
        <d:color rgb="FF000000"/>
        <d:rFont val="Calibri"/>
      </d:rPr>
      <d:t xml:space="preserve"> (common bean) – 0708.2000</d:t>
    </d:r>
    <d:r xmlns:d="http://schemas.openxmlformats.org/spreadsheetml/2006/main">
      <d:rPr>
        <d:sz val="11"/>
        <d:color rgb="FF000000"/>
        <d:rFont val="Calibri"/>
      </d:rPr>
      <d:t xml:space="preserve">
</d:t>
    </d:r>
    <d:r xmlns:d="http://schemas.openxmlformats.org/spreadsheetml/2006/main">
      <d:rPr>
        <d:i/>
        <d:sz val="11"/>
        <d:color rgb="FF000000"/>
        <d:rFont val="Calibri"/>
      </d:rPr>
      <d:t xml:space="preserve">Psidium guajava</d:t>
    </d:r>
    <d:r xmlns:d="http://schemas.openxmlformats.org/spreadsheetml/2006/main">
      <d:rPr>
        <d:sz val="11"/>
        <d:color rgb="FF000000"/>
        <d:rFont val="Calibri"/>
      </d:rPr>
      <d:t xml:space="preserve"> (guava) – 0804.5090</d:t>
    </d:r>
    <d:r xmlns:d="http://schemas.openxmlformats.org/spreadsheetml/2006/main">
      <d:rPr>
        <d:sz val="11"/>
        <d:color rgb="FF000000"/>
        <d:rFont val="Calibri"/>
      </d:rPr>
      <d:t xml:space="preserve">
</d:t>
    </d:r>
    <d:r xmlns:d="http://schemas.openxmlformats.org/spreadsheetml/2006/main">
      <d:rPr>
        <d:i/>
        <d:sz val="11"/>
        <d:color rgb="FF000000"/>
        <d:rFont val="Calibri"/>
      </d:rPr>
      <d:t xml:space="preserve">Trichosanthes cucumerina</d:t>
    </d:r>
    <d:r xmlns:d="http://schemas.openxmlformats.org/spreadsheetml/2006/main">
      <d:rPr>
        <d:sz val="11"/>
        <d:color rgb="FF000000"/>
        <d:rFont val="Calibri"/>
      </d:rPr>
      <d:t xml:space="preserve"> (snake gourd) – 0709.9090</d:t>
    </d:r>
    <d:r xmlns:d="http://schemas.openxmlformats.org/spreadsheetml/2006/main">
      <d:rPr>
        <d:sz val="11"/>
        <d:color rgb="FF000000"/>
        <d:rFont val="Calibri"/>
      </d:rPr>
      <d:t xml:space="preserve"/>
    </d:r>
  </si>
  <si>
    <t xml:space="preserve">Fruit fly; Pests; Plant health; Territory protection; </t>
  </si>
  <si>
    <t>G/SPS/N/AUS/422</t>
  </si>
  <si>
    <t>G/SPS/N/JPN/519</t>
  </si>
  <si>
    <d:r xmlns:d="http://schemas.openxmlformats.org/spreadsheetml/2006/main">
      <d:rPr>
        <d:i/>
        <d:sz val="11"/>
        <d:rFont val="Calibri"/>
      </d:rPr>
      <d:t xml:space="preserve">Pycnonotus cafer</d:t>
    </d:r>
    <d:r xmlns:d="http://schemas.openxmlformats.org/spreadsheetml/2006/main">
      <d:rPr>
        <d:sz val="11"/>
        <d:color rgb="FF000000"/>
        <d:rFont val="Calibri"/>
      </d:rPr>
      <d:t xml:space="preserve">, </d:t>
    </d:r>
    <d:r xmlns:d="http://schemas.openxmlformats.org/spreadsheetml/2006/main">
      <d:rPr>
        <d:i/>
        <d:sz val="11"/>
        <d:color rgb="FF000000"/>
        <d:rFont val="Calibri"/>
      </d:rPr>
      <d:t xml:space="preserve">Garrulax cineraceus</d:t>
    </d:r>
    <d:r xmlns:d="http://schemas.openxmlformats.org/spreadsheetml/2006/main">
      <d:rPr>
        <d:sz val="11"/>
        <d:color rgb="FF000000"/>
        <d:rFont val="Calibri"/>
      </d:rPr>
      <d:t xml:space="preserve">, </d:t>
    </d:r>
    <d:r xmlns:d="http://schemas.openxmlformats.org/spreadsheetml/2006/main">
      <d:rPr>
        <d:i/>
        <d:sz val="11"/>
        <d:color rgb="FF000000"/>
        <d:rFont val="Calibri"/>
      </d:rPr>
      <d:t xml:space="preserve">Aromia bungii</d:t>
    </d:r>
    <d:r xmlns:d="http://schemas.openxmlformats.org/spreadsheetml/2006/main">
      <d:rPr>
        <d:sz val="11"/>
        <d:color rgb="FF000000"/>
        <d:rFont val="Calibri"/>
      </d:rPr>
      <d:t xml:space="preserve">, </d:t>
    </d:r>
    <d:r xmlns:d="http://schemas.openxmlformats.org/spreadsheetml/2006/main">
      <d:rPr>
        <d:i/>
        <d:sz val="11"/>
        <d:color rgb="FF000000"/>
        <d:rFont val="Calibri"/>
      </d:rPr>
      <d:t xml:space="preserve">Neolucanus angulatus</d:t>
    </d:r>
    <d:r xmlns:d="http://schemas.openxmlformats.org/spreadsheetml/2006/main">
      <d:rPr>
        <d:sz val="11"/>
        <d:color rgb="FF000000"/>
        <d:rFont val="Calibri"/>
      </d:rPr>
      <d:t xml:space="preserve">, </d:t>
    </d:r>
    <d:r xmlns:d="http://schemas.openxmlformats.org/spreadsheetml/2006/main">
      <d:rPr>
        <d:i/>
        <d:sz val="11"/>
        <d:color rgb="FF000000"/>
        <d:rFont val="Calibri"/>
      </d:rPr>
      <d:t xml:space="preserve">N. baladeva</d:t>
    </d:r>
    <d:r xmlns:d="http://schemas.openxmlformats.org/spreadsheetml/2006/main">
      <d:rPr>
        <d:sz val="11"/>
        <d:color rgb="FF000000"/>
        <d:rFont val="Calibri"/>
      </d:rPr>
      <d:t xml:space="preserve">, </d:t>
    </d:r>
    <d:r xmlns:d="http://schemas.openxmlformats.org/spreadsheetml/2006/main">
      <d:rPr>
        <d:i/>
        <d:sz val="11"/>
        <d:color rgb="FF000000"/>
        <d:rFont val="Calibri"/>
      </d:rPr>
      <d:t xml:space="preserve">N. giganteus</d:t>
    </d:r>
    <d:r xmlns:d="http://schemas.openxmlformats.org/spreadsheetml/2006/main">
      <d:rPr>
        <d:sz val="11"/>
        <d:color rgb="FF000000"/>
        <d:rFont val="Calibri"/>
      </d:rPr>
      <d:t xml:space="preserve">, </d:t>
    </d:r>
    <d:r xmlns:d="http://schemas.openxmlformats.org/spreadsheetml/2006/main">
      <d:rPr>
        <d:i/>
        <d:sz val="11"/>
        <d:color rgb="FF000000"/>
        <d:rFont val="Calibri"/>
      </d:rPr>
      <d:t xml:space="preserve">N. katsuraorum</d:t>
    </d:r>
    <d:r xmlns:d="http://schemas.openxmlformats.org/spreadsheetml/2006/main">
      <d:rPr>
        <d:sz val="11"/>
        <d:color rgb="FF000000"/>
        <d:rFont val="Calibri"/>
      </d:rPr>
      <d:t xml:space="preserve">, </d:t>
    </d:r>
    <d:r xmlns:d="http://schemas.openxmlformats.org/spreadsheetml/2006/main">
      <d:rPr>
        <d:i/>
        <d:sz val="11"/>
        <d:color rgb="FF000000"/>
        <d:rFont val="Calibri"/>
      </d:rPr>
      <d:t xml:space="preserve">N. maedai</d:t>
    </d:r>
    <d:r xmlns:d="http://schemas.openxmlformats.org/spreadsheetml/2006/main">
      <d:rPr>
        <d:sz val="11"/>
        <d:color rgb="FF000000"/>
        <d:rFont val="Calibri"/>
      </d:rPr>
      <d:t xml:space="preserve">, </d:t>
    </d:r>
    <d:r xmlns:d="http://schemas.openxmlformats.org/spreadsheetml/2006/main">
      <d:rPr>
        <d:i/>
        <d:sz val="11"/>
        <d:color rgb="FF000000"/>
        <d:rFont val="Calibri"/>
      </d:rPr>
      <d:t xml:space="preserve">N. maximus</d:t>
    </d:r>
    <d:r xmlns:d="http://schemas.openxmlformats.org/spreadsheetml/2006/main">
      <d:rPr>
        <d:sz val="11"/>
        <d:color rgb="FF000000"/>
        <d:rFont val="Calibri"/>
      </d:rPr>
      <d:t xml:space="preserve">, </d:t>
    </d:r>
    <d:r xmlns:d="http://schemas.openxmlformats.org/spreadsheetml/2006/main">
      <d:rPr>
        <d:i/>
        <d:sz val="11"/>
        <d:color rgb="FF000000"/>
        <d:rFont val="Calibri"/>
      </d:rPr>
      <d:t xml:space="preserve">N. perarmatus</d:t>
    </d:r>
    <d:r xmlns:d="http://schemas.openxmlformats.org/spreadsheetml/2006/main">
      <d:rPr>
        <d:sz val="11"/>
        <d:color rgb="FF000000"/>
        <d:rFont val="Calibri"/>
      </d:rPr>
      <d:t xml:space="preserve">, </d:t>
    </d:r>
    <d:r xmlns:d="http://schemas.openxmlformats.org/spreadsheetml/2006/main">
      <d:rPr>
        <d:i/>
        <d:sz val="11"/>
        <d:color rgb="FF000000"/>
        <d:rFont val="Calibri"/>
      </d:rPr>
      <d:t xml:space="preserve">N. saundersii</d:t>
    </d:r>
    <d:r xmlns:d="http://schemas.openxmlformats.org/spreadsheetml/2006/main">
      <d:rPr>
        <d:sz val="11"/>
        <d:color rgb="FF000000"/>
        <d:rFont val="Calibri"/>
      </d:rPr>
      <d:t xml:space="preserve">, </d:t>
    </d:r>
    <d:r xmlns:d="http://schemas.openxmlformats.org/spreadsheetml/2006/main">
      <d:rPr>
        <d:i/>
        <d:sz val="11"/>
        <d:color rgb="FF000000"/>
        <d:rFont val="Calibri"/>
      </d:rPr>
      <d:t xml:space="preserve">N. tanakai</d:t>
    </d:r>
    <d:r xmlns:d="http://schemas.openxmlformats.org/spreadsheetml/2006/main">
      <d:rPr>
        <d:sz val="11"/>
        <d:color rgb="FF000000"/>
        <d:rFont val="Calibri"/>
      </d:rPr>
      <d:t xml:space="preserve">, </d:t>
    </d:r>
    <d:r xmlns:d="http://schemas.openxmlformats.org/spreadsheetml/2006/main">
      <d:rPr>
        <d:i/>
        <d:sz val="11"/>
        <d:color rgb="FF000000"/>
        <d:rFont val="Calibri"/>
      </d:rPr>
      <d:t xml:space="preserve">N. waterhousei</d:t>
    </d:r>
    <d:r xmlns:d="http://schemas.openxmlformats.org/spreadsheetml/2006/main">
      <d:rPr>
        <d:sz val="11"/>
        <d:color rgb="FF000000"/>
        <d:rFont val="Calibri"/>
      </d:rPr>
      <d:t xml:space="preserve"> and </d:t>
    </d:r>
    <d:r xmlns:d="http://schemas.openxmlformats.org/spreadsheetml/2006/main">
      <d:rPr>
        <d:i/>
        <d:sz val="11"/>
        <d:color rgb="FF000000"/>
        <d:rFont val="Calibri"/>
      </d:rPr>
      <d:t xml:space="preserve">Hestina assimilis</d:t>
    </d:r>
    <d:r xmlns:d="http://schemas.openxmlformats.org/spreadsheetml/2006/main">
      <d:rPr>
        <d:sz val="11"/>
        <d:color rgb="FF000000"/>
        <d:rFont val="Calibri"/>
      </d:rPr>
      <d:t xml:space="preserve"> excluding </d:t>
    </d:r>
    <d:r xmlns:d="http://schemas.openxmlformats.org/spreadsheetml/2006/main">
      <d:rPr>
        <d:i/>
        <d:sz val="11"/>
        <d:color rgb="FF000000"/>
        <d:rFont val="Calibri"/>
      </d:rPr>
      <d:t xml:space="preserve">H. assimilis shirakii</d:t>
    </d:r>
    <d:r xmlns:d="http://schemas.openxmlformats.org/spreadsheetml/2006/main">
      <d:rPr>
        <d:sz val="11"/>
        <d:color rgb="FF000000"/>
        <d:rFont val="Calibri"/>
      </d:rPr>
      <d:t xml:space="preserve"/>
    </d:r>
  </si>
  <si>
    <t xml:space="preserve">Animal health; Invasive species; Pests; Plant health; </t>
  </si>
  <si>
    <t>G/SPS/N/PER/649/Add.1</t>
  </si>
  <si>
    <t>G/SPS/N/PER/692/Add.1</t>
  </si>
  <si>
    <t>G/SPS/N/PER/701</t>
  </si>
  <si>
    <t>HS tariff subheading 1209.91.90.00: Capsicum</t>
  </si>
  <si>
    <t>G/SPS/N/PER/702</t>
  </si>
  <si>
    <t>Grain and other products</t>
  </si>
  <si>
    <t>G/SPS/N/PER/704</t>
  </si>
  <si>
    <t>HS tariff subheading 0808.10.00.00: Fresh apples (Malus domestica)</t>
  </si>
  <si>
    <t>G/SPS/N/DOM/69</t>
  </si>
  <si>
    <t>Acephate, diafenthiuron, profenofos, propiconazole, thiabendazole, cotton, tobacco, rice, tomatoes, potatoes, soya beans, cabbages, cauliflowers, chilli peppers, bananas, plantains, mangoes, cucurbits and onions</t>
  </si>
  <si>
    <t>G/SPS/N/JPN/510</t>
  </si>
  <si>
    <t>- Edible vegetables and certain roots and tubers (HS Codes: 07.01, 07.02, 07.03, 07.04, 07.05, 07.06, 07.07, 07.08, 07.09, 07.10, 07.13 and 07.14) 
- Edible fruits and nuts, peel of citrus/melons (HS Codes: 08.01, 08.02, 08.03, 08.04, 08.05, 08.06, 08.07, 08.08, 08.09, 08.10, 08.11 and 08.14) 
- Coffee, tea, mate and spices (HS Codes: 09.01, 09.02, 09.03, 09.04, 09.05, 09.06, 09.07, 09.08, 09.09 and 09.10)
- Cereals (HS Codes: 10.01, 10.02, 10.03, 10.04, 10.05, 10.06, 10.07 and 10.08) 
- Oleaginous fruits, miscellaneous grains, seeds and fruits (HS Codes: 12.01, 12.02, 12.04, 12.05, 12.06, 12.07, 12.10 and 12.12)
- Cacao and cacao preparations (HS Code: 18.01)</t>
  </si>
  <si>
    <t>G/SPS/N/JPN/511</t>
  </si>
  <si>
    <t>- Fish and crustaceans, molluscs and other aquatic invertebrates (HS Codes: 03.02, 03.03 and 03.04) 
- Edible vegetables and certain roots and tubers (HS Codes: 07.02 and 07.10) 
- Edible fruits and nuts, peel of citrus/melons (HS Codes: 08.02, 08.03, 08.04, 08.05, 08.07, 08.08, 08.09, 08.10, 08.11 and 08.14) 
- Coffee, tea, mate and spices (HS Codes: 09.04, 09.05, 09.06, 09.07, 09.08, 09.09 and 09.10) 
- Cereals (HS Code: 10.06)</t>
  </si>
  <si>
    <t>G/SPS/N/JPN/512</t>
  </si>
  <si>
    <t>- Meat and edible meat offal (HS Codes: 02.01, 02.02, 02.03, 02.04, 02.05, 02.06, 02.07, 02.08 and 02.09) 
- Dairy produce and birds' eggs (HS Codes: 04.01, 04.07 and 04.08) 
- Products of animal origin (HS Code: 05.04) 
- Edible vegetables and certain roots and tubers (HS Codes: 07.01, 07.02, 07.03, 07.04, 07.05, 07.06, 07.07, 07.08, 07.09, 07.10, 07.13 and 07.14) 
- Edible fruits and nuts, peel of citrus/melons (HS Codes: 08.01, 08.02, 08.03, 08.05, 08.06, 08.07, 08.08, 08.09, 08.10, 08.11 and 08.14) 
- Coffee, tea, mate and spices (HS Codes: 09.01, 09.02, 09.03, 09.04, 09.05, 09.06, 09.07, 09.08, 09.09 and 09.10) 
- Cereals (HS Codes: 10.01, 10.02, 10.03, 10.04, 10.05, 10.07 and 10.08) 
- Oleaginous fruits, miscellaneous grains, seeds and fruits (HS Codes: 12.01, 12.02, 12.04, 12.05, 12.06, 12.07, 12.10 and 12.12)
- Animal or vegetable fats and oils (HS Codes: 15.01, 15.02 and 15.06)</t>
  </si>
  <si>
    <t>G/SPS/N/JPN/513</t>
  </si>
  <si>
    <t>- Fish and crustaceans, molluscs and other aquatic invertebrates (HS Codes: 03.02, 03.03 and 03.04) 
- Edible vegetables and certain roots and tubers (HS Codes: 07.01, 07.02, 07.03, 07.04, 07.05, 07.06, 07.07, 07.08, 07.09, 07.10, 07.13 and 07.14) 
- Edible fruits and nuts, peel of citrus/melons (HS Codes: 08.01, 08.02, 08.03, 08.04, 08.05, 08.06, 08.07, 08.08, 08.09, 08.10, 08.11 and 08.14) 
- Coffee, tea, mate and spices (HS Codes: 09.02, 09.03, 09.04, 09.05, 09.06, 09.07, 09.08, 09.09 and 09.10) 
- Cereals (HS Codes: 10.01, 10.02, 10.03, 10.04, 10.05, 10.06, 10.07 and 10.08)
- Oleaginous fruits, miscellaneous grains, seeds and fruits (HS Codes: 12.01, 12.02, 12.04, 12.05, 12.06, 12.07 and 12.12)</t>
  </si>
  <si>
    <t>G/SPS/N/JPN/514</t>
  </si>
  <si>
    <t>- Meat and edible meat offal (HS Codes: 02.01, 02.02, 02.03, 02.04, 02.05, 02.06, 02.07, 02.08 and 02.09) 
- Fish and crustaceans, molluscs and other aquatic invertebrates (HS Codes: 03.02, 03.03, 03.04, 03.06 and 03.07) 
- Dairy produce and birds' eggs (HS Codes: 04.01, 04.07 and 04.08) 
- Products of animal origin (HS Code: 05.04) 
- Edible vegetables and certain roots and tubers (HS Codes: 07.01, 07.02, 07.03, 07.04, 07.05, 07.06, 07.07, 07.08, 07.09, 07.10, 07.13 and 07.14) 
- Edible fruits and nuts, peel of citrus/melons (HS Codes: 08.01, 08.02, 08.03, 08.04, 08.05, 08.06, 08.07, 08.08, 08.09, 08.10, 08.11 and 08.14) 
- Coffee, tea, mate and spices (HS Codes: 09.01, 09.02, 09.03, 09.04, 09.05, 09.06, 09.07, 09.08, 09.09 and 09.10) 
- Cereals (HS Codes: 10.01, 10.02, 10.03, 10.04, 10.05, 10.06, 10.07 and 10.08) 
- Oleaginous fruits, miscellaneous grains, seeds and fruits (HS Codes: 12.01, 12.02, 12.04, 12.05, 12.06, 12.07, 12.10 and 12.12) 
- Animal or vegetable fats and oils (HS Codes: 15.01, 15.02, 06 and 15.12)
- Cacao and cacao preparations (HS Code: 18.01)</t>
  </si>
  <si>
    <t>G/SPS/N/JPN/515</t>
  </si>
  <si>
    <t>- Meat and edible meat offal (HS Codes: 02.01, 02.02, 02.03, 02.04, 02.05, 02.06, 02.07, 02.08 and 02.09) 
- Dairy produce and birds' eggs (HS Codes: 04.01, 04.07 and 04.08) 
- Products of animal origin (HS Code: 05.04) 
- Edible vegetables and certain roots and tubers (HS Codes: 07.01, 07.02, 07.03, 07.04, 07.05, 07.06, 07.07, 07.08, 07.09, 07.10, 07.13 and 07.14) 
- Edible fruits and nuts, peel of citrus/melons (HS Codes: 08.02, 08.07, 08.10, 08.11 and 08.14) 
- Coffee, tea, mate and spices (HS Codes: 09.03, 09.04, 09.05, 09.06, 09.07, 09.08, 09.09 and 09.10) 
- Cereals (HS Codes: 10.01, 10.03 and 10.05) 
- Oleaginous fruits, miscellaneous grains, seeds and fruits (HS Codes: 12.01, 12.02, 12.04, 12.05, 12.06, 12.07, 12.10 and 12.12)
- Animal or vegetable fats and oils (HS Codes: 15.01, 15.02 and 15.06)</t>
  </si>
  <si>
    <t>G/SPS/N/JPN/516</t>
  </si>
  <si>
    <t>- Meat and edible meat offal (HS Codes: 02.01, 02.02, 02.03, 02.04, 02.05, 02.06, 02.07, 02.08 and 02.09) 
- Fish and crustaceans, molluscs and other aquatic invertebrates (HS Codes: 03.02, 03.03 and 03.04) 
- Dairy produce and birds' eggs (HS Codes: 04.01, 04.07 and 04.08) 
- Products of animal origin (HS Code: 05.04) 
- Edible vegetables and certain roots and tubers (HS Codes: 07.01, 07.02, 07.03, 07.04, 07.05, 07.07, 07.08, 07.09, 07.10 and 07.14) 
- Edible fruits and nuts, peel of citrus/melons (HS Codes: 08.08, 08.10 and 08.11) 
- Coffee, tea, mate and spices (HS Codes: 09.03 and 09.10) 
- Cereals (HS Codes: 10.01 and 10.06) 
- Oleaginous fruits, miscellaneous grains, seeds and fruits (HS Codes: 12.01, 12.02 and 12.12)
- Animal or vegetable fats and oils (HS Codes: 15.01, 15.02 and 15.06)</t>
  </si>
  <si>
    <t>G/SPS/N/MEX/307/Add.1</t>
  </si>
  <si>
    <t>G/SPS/N/MEX/314/Add.1</t>
  </si>
  <si>
    <t>G/SPS/N/MEX/320</t>
  </si>
  <si>
    <t>Grain sorghum</t>
  </si>
  <si>
    <t>G/SPS/N/MEX/322</t>
  </si>
  <si>
    <t>G/SPS/N/MEX/323</t>
  </si>
  <si>
    <t>Pumpkin (Cucurbita moschata) seeds</t>
  </si>
  <si>
    <t>G/SPS/N/PHL/367</t>
  </si>
  <si>
    <t>G/SPS/N/CAN/1059/Add.1</t>
  </si>
  <si>
    <t>Lactococcus lactis DSM 11037 (ICS Codes: 67.220, 67.120)</t>
  </si>
  <si>
    <t>G/SPS/N/TPKM/433</t>
  </si>
  <si>
    <t>G/SPS/N/TPKM/434</t>
  </si>
  <si>
    <t>G/SPS/N/COL/268</t>
  </si>
  <si>
    <t>Bovine and bubaline species</t>
  </si>
  <si>
    <t>G/SPS/N/SAU/270</t>
  </si>
  <si>
    <t xml:space="preserve">Animal diseases; Food safety; Human health; Pest or Disease free Regions / Regionalization; </t>
  </si>
  <si>
    <t>G/SPS/N/EU/170/Add.1</t>
  </si>
  <si>
    <t>the WTO; ICS numbers should be provided in addition, where applicable): Cereals (HS Codes: 1001, 1002, 1003, 1004, 1005, 1006, 1007, 1008), foodstuffs of animal origin (HS Codes: 0201, 0202, 0203, 0204, 0205, 0206, 0207, 0208, 0209, 0210) and certain products of plant origin, including fruit and vegetables</t>
  </si>
  <si>
    <t>G/SPS/N/TPKM/413/Rev.1</t>
  </si>
  <si>
    <t>G/SPS/N/EU/168/Add.1</t>
  </si>
  <si>
    <t>G/SPS/N/EU/208</t>
  </si>
  <si>
    <t>Semen of animals of the ovine and caprine species</t>
  </si>
  <si>
    <t xml:space="preserve">Animal diseases; Food safety; Human health; Scrapie; Transmissible Spongiform Encephalopathy (TSE); </t>
  </si>
  <si>
    <t>G/SPS/N/EU/209</t>
  </si>
  <si>
    <t>Meat preparations, meat products, treated stomachs, bladders and intestines</t>
  </si>
  <si>
    <t>G/SPS/N/IDN/117/Corr.1</t>
  </si>
  <si>
    <t>Animal Health Certificate, Sanitary Certificate of Animal Product, Certificate of Other Product, Certificate of Animal Quarantine Release</t>
  </si>
  <si>
    <t>G/SPS/N/IND/178</t>
  </si>
  <si>
    <t>Draft Food Safety and Standards (Organic Foods) Regulations, 2017</t>
  </si>
  <si>
    <t>G/SPS/N/SAU/269</t>
  </si>
  <si>
    <t>G/SPS/N/ARE/98/Add.1</t>
  </si>
  <si>
    <t>G/SPS/N/EU/207</t>
  </si>
  <si>
    <t>Domestic bovine animals, fresh meat (including minced meat) of domestic bovine, ovine and caprine animals, gelatine, collagen, raw material for production of gelatine and collagen, treated raw material for production of gelatine and collagen, composite products.</t>
  </si>
  <si>
    <t xml:space="preserve">Animal diseases; Bovine Spongiform Encephalopathy (BSE); Food safety; Human health; Labelling; Transmissible Spongiform Encephalopathy (TSE); Zoonoses; </t>
  </si>
  <si>
    <t>G/SPS/N/MAR/41/Add.1</t>
  </si>
  <si>
    <t>G/SPS/N/USA/2171/Add.2</t>
  </si>
  <si>
    <t>G/SPS/N/IDN/117</t>
  </si>
  <si>
    <t>G/SPS/N/JPN/471/Add.3</t>
  </si>
  <si>
    <t xml:space="preserve">Milk products categorized in the following HS codes:
	Milk and cream (HS Codes: 04.01 and 04.02)
	Buttermilk, curdled milk and cream, yogurt, kephir and other fermented or acidified milk and cream (HS Code: 04.03)
	Whey (HS Code: 04.04)
	Butter and other fats and oils derived from milk, and dairy spreads (HS Code: 04.05)
	Cheese and curd (HS Code: 04.06)
Milk products categorized in the following HS codes which contain ingredients derived from milk:
	Lactose and lactose syrup (HS Codes: 1702.11 and 1702.19)
	Dog or cat food and animal feed (HS Codes: 2309.10 and 2309.90) 
	Casein, caseinates and other casein derivatives (HS Codes: 3501.10 and 3501.90)
	Milk albumin and other milk albumin derivatives (HS Codes: 3502.20 and 3502.90)</t>
  </si>
  <si>
    <t>G/SPS/N/MAR/51</t>
  </si>
  <si>
    <t>G/SPS/N/EU/43/Add.2</t>
  </si>
  <si>
    <t>Multiple products</t>
  </si>
  <si>
    <t>G/SPS/N/ALB/201</t>
  </si>
  <si>
    <t>Albania</t>
  </si>
  <si>
    <t>Live poultry, semen, embryos, ova and by-products of poultry affected by Highly Pathogenic Avian Influenza H5N8</t>
  </si>
  <si>
    <t xml:space="preserve">Animal diseases; Animal health; Avian Influenza; Pest or Disease free Regions / Regionalization; Territory protection; Zoonoses; </t>
  </si>
  <si>
    <t>Greece, in the region of Dytiki Makedonia (Lakes of Prespes in Florina Prefecture)</t>
  </si>
  <si>
    <t>G/SPS/N/PER/700</t>
  </si>
  <si>
    <t>HS code: 0602.90.90.00 In vitro blueberry (Vaccinium spp.) plants</t>
  </si>
  <si>
    <t>G/SPS/N/PHL/364</t>
  </si>
  <si>
    <t>G/SPS/N/PHL/365</t>
  </si>
  <si>
    <t>Swine</t>
  </si>
  <si>
    <t>G/SPS/N/PHL/366</t>
  </si>
  <si>
    <d:r xmlns:d="http://schemas.openxmlformats.org/spreadsheetml/2006/main">
      <d:rPr>
        <d:sz val="11"/>
        <d:rFont val="Calibri"/>
      </d:rPr>
      <d:t xml:space="preserve">Fresh, primary processed and processed commodities intended for human consumption</d:t>
    </d:r>
    <d:r xmlns:d="http://schemas.openxmlformats.org/spreadsheetml/2006/main">
      <d:rPr>
        <d:sz val="11"/>
        <d:color rgb="FF000000"/>
        <d:rFont val="Calibri"/>
      </d:rPr>
      <d:t xml:space="preserve"/>
    </d:r>
  </si>
  <si>
    <t>G/SPS/N/ARE/114</t>
  </si>
  <si>
    <t>England, United Kingdom</t>
  </si>
  <si>
    <t>G/SPS/N/ARE/115</t>
  </si>
  <si>
    <t>Vorarlberg, Austria</t>
  </si>
  <si>
    <t>G/SPS/N/KAZ/9</t>
  </si>
  <si>
    <t>G/SPS/N/MEX/319</t>
  </si>
  <si>
    <t>Quinoa (Chenopodium quinoa)</t>
  </si>
  <si>
    <t>G/SPS/N/IDN/116</t>
  </si>
  <si>
    <t>Phytosanitary Certificate (PC)</t>
  </si>
  <si>
    <t xml:space="preserve">Certification, control and inspection; Human health; Plant health; Territory protection; </t>
  </si>
  <si>
    <t>G/SPS/N/KOR/212/Add.9</t>
  </si>
  <si>
    <t>G/SPS/N/KOR/501/Corr.1</t>
  </si>
  <si>
    <t>Seeds for sowing and fresh stems, leaves, underground parts of Potato (Solanum tuberosum), Tomato (Solanum lycopersicum), Avocado (Persea americana), Sweet potato (Ipomoea batatas), Pepper (Capsicum annuum), Dahlia (Dahlia pinnata), Eggplant (Solanum melongena), Golden berry (Physalis peruviana), Sunberry (Solanum nigrum), Pepino (Solanum muricatum), Solanum laxum, Solanum pseudocasicum, Cestrum noctrunum, Lycianthes rantonnetii, Streptosolen jamesonii, Brugmansia suaveolens</t>
  </si>
  <si>
    <t>America: Argentina, Chile, Costa Rica, Dominican Republic, Mexico, Peru, United States of America, Bolivarian Republic of Venezuela
Africa: Egypt, Nigeria
Asia: Afghanistan, Azerbaijan, Bangladesh, China, Georgia, India, Indonesia, Iran, Israel, Japan, Chinese Taipei, Thailand, Turkey
Europe: Austria, Belarus, Belgium, Czech Republic, Germany, Greece, Hungary, Italy, Malta, Netherlands, Poland, Russian Federation, Slovenia, Spain, Ukraine, United Kingdom
Oceania and the Pacific: Australia, New Zealand</t>
  </si>
  <si>
    <t>G/SPS/N/SAU/268</t>
  </si>
  <si>
    <t>G/SPS/N/AUS/412/Add.4</t>
  </si>
  <si>
    <t>G/SPS/N/KOR/563</t>
  </si>
  <si>
    <t>Testing laboratories (foods, livestock products, pharmaceutical drugs, traditional Korean medicine, medical devices, cosmetics)</t>
  </si>
  <si>
    <t>G/SPS/N/KOR/562</t>
  </si>
  <si>
    <t>Foods (fishery products)</t>
  </si>
  <si>
    <t xml:space="preserve">Food safety; Human health; Veterinary drugs; </t>
  </si>
  <si>
    <t>G/SPS/N/ZAF/51</t>
  </si>
  <si>
    <d:r xmlns:d="http://schemas.openxmlformats.org/spreadsheetml/2006/main">
      <d:rPr>
        <d:sz val="11"/>
        <d:rFont val="Calibri"/>
      </d:rPr>
      <d:t xml:space="preserve">Edible vegetables and certain roots and tubers (HS Code: 07); Edible fruits and nuts; peel of citrus fruit or melons (HS Code: 08); Coffee, tea, mate and spices (HS Code: 09); Cereals (HS Code: 10); Oil seeds and oleaginous fruit; miscellaneous grains, seeds and fruit; industrial or medicinal plants; straw and fodder (HS Code: 12); Sugar and sugar confectionery (HS Code: 17)</d:t>
    </d:r>
    <d:r xmlns:d="http://schemas.openxmlformats.org/spreadsheetml/2006/main">
      <d:rPr>
        <d:sz val="11"/>
        <d:color rgb="FF000000"/>
        <d:rFont val="Calibri"/>
      </d:rPr>
      <d:t xml:space="preserve"/>
    </d:r>
  </si>
  <si>
    <t>G/SPS/N/JPN/502</t>
  </si>
  <si>
    <t>- Meat and edible meat offal (HS Codes: 02.01, 02.02, 02.03, 02.04, 02.05, 02.06, 02.07, 02.08 and 02.09) 
- Dairy produce and birds' eggs (HS Codes: 04.01, 04.07 and 04.08) 
- Products of animal origin (HS Code: 05.04) 
- Edible vegetables and certain roots and tubers (HS Codes: 07.01, 07.02, 07.03, 07.04, 07.05, 07.06, 07.07, 07.08, 07.09, 07.10, 07.13 and 07.14) 
- Edible fruits and nuts, peel of citrus/melons (HS Codes: 08.01, 08.02, 08.03, 08.04, 08.05, 08.06, 08.07, 08.08, 08.09, 08.10, 08.11 and 08.14) 
- Coffee, tea, mate and spices (HS Codes: 09.01, 09.02, 09.03, 09.04, 09.05, 09.06, 09.07, 09.08, 09.09 and 09.10) 
- Cereals (HS Codes: 10.01, 10.02, 10.03, 10.04, 10.05, 10.06, 10.07 and 10.08) 
- Oleaginous fruits, miscellaneous grains, seeds and fruits (HS Codes: 12.01, 12.02, 12.04, 12.05, 12.06, 12.07, 12.10 and 12.12) 
- Animal or vegetable fats and oils (HS Codes: 15.01, 15.02 and 15.06)
- Cacao and cacao preparations (HS Code: 18.01)</t>
  </si>
  <si>
    <t>G/SPS/N/JPN/503</t>
  </si>
  <si>
    <t>- Meat and edible meat offal (HS Codes: 02.01, 02.02, 02.03, 02.04, 02.05, 02.06, 02.07, 02.08 and 02.09) 
- Dairy produce and birds' eggs (HS Codes: 04.01, 04.07 and 04.08) 
- Products of animal origin (HS Code: 05.04) 
- Edible vegetables and certain roots and tubers (HS Codes: 07.01, 07.02, 07.03, 07.04, 07.05, 07.06, 07.07, 07.08, 07.09, 07.10, 07.13 and 07.14) 
- Edible fruits and nuts, peel of citrus/melons (HS Codes: 08.01, 08.02, 08.03, 08.04, 08.05, 08.06, 08.07, 08.08, 08.09, 08.10, 08.11 and 08.14) 
- Coffee, tea, mate and spices (HS Codes: 09.01, 09.02, 09.03, 09.04, 09.05, 09.06, 09.07, 09.08, 09.09 and 09.10) 
- Cereals (HS Codes: 10.01, 10.02, 10.03, 10.04, 10.05, 10.06, 10.07 and 10.08)
 - Oleaginous fruits, miscellaneous grains, seeds and fruits (HS Codes: 12.01, 12.02, 12.04, 12.05, 12.06, 12.07, 12.10 and 12.12)
 - Animal or vegetable fats and oils (HS Codes: 15.01, 15.02 and 15.06)
 - Cacao and cacao preparations (HS Code: 18.01)</t>
  </si>
  <si>
    <t>G/SPS/N/JPN/504</t>
  </si>
  <si>
    <t>- Meat and edible meat offal (HS Codes: 02.01, 02.02, 02.03, 02.04, 02.05, 02.06, 02.07, 02.08 and 02.09) 
- Fish and crustaceans, molluscs and other aquatic invertebrates (HS Codes: 03.02, 03.03 and 03.04) 
- Dairy produce and birds' eggs (HS Codes: 04.01, 04.07 and 04.08) 
- Products of animal origin (HS Code: 05.04) 
- Edible vegetables and certain roots and tubers (HS Codes: 07.01, 07.02, 07.03, 07.04, 07.05, 07.06, 07.07, 07.08, 07.09, 07.10, 07.13 and 07.14) 
- Edible fruits and nuts, peel of citrus/melons (HS Codes: 08.01, 08.02, 08.04, 08.05, 08.06, 08.07, 08.08, 08.09, 08.10, 08.11 and 08.14) 
- Coffee, tea, mate and spices (HS Codes: 09.03, 09.04, 09.05, 09.06, 09.07, 09.08, 09.09 and 09.10) 
- Cereals (HS Codes: 10.01, 10.02, 10.03, 10.04, 10.05, 10.06, 10.07 and 10.08) 
- Oleaginous fruits, miscellaneous grains, seeds and fruits (HS Codes: 12.01, 12.02, 12.04, 12.05, 12.06 and 12.07) 
- Animal or vegetable fats and oils (HS Codes: 15.01, 15.02 and 15.06)</t>
  </si>
  <si>
    <t>G/SPS/N/JPN/505</t>
  </si>
  <si>
    <t>- Meat and edible meat offal (HS Codes: 02.01, 02.02, 02.03, 02.04, 02.05, 02.06, 02.07, 02.08 and 02.09) 
- Dairy produce and birds' eggs (HS Codes: 04.01, 04.07 and 04.08) 
- Products of animal origin (HS Code: 05.04) 
- Edible vegetables and certain roots and tubers (HS Codes: 07.01, 07.02, 07.03, 07.04, 07.05, 07.06, 07.07, 07.08, 07.09, 07.10, 07.13 and 07.14) 
- Edible fruits and nuts, peel of citrus/melons (HS Codes: 08.01, 08.02, 08.03, 08.04, 08.05, 08.06, 08.07, 08.08, 08.09, 08.10, 08.11 and 08.14)
 - Coffee, tea, mate and spices (HS Codes: 09.01, 09.02, 09.03, 09.04, 09.05, 09.06, 09.07, 09.08, 09.09 and 09.10) 
- Cereals (HS Codes: 10.01, 10.02, 10.03, 10.04, 10.05, 10.06, 10.07 and 10.08) 
- Oleaginous fruits, miscellaneous grains, seeds and fruits (HS Codes: 12.01, 12.02, 12.04, 12.05, 12.06, 12.07, 12.10 and 12.12) 
- Animal or vegetable fats and oils (HS Codes: 15.01, 15.02 and 15.06) 
- Cacao and cacao preparations (HS Code: 18.01)</t>
  </si>
  <si>
    <t>G/SPS/N/JPN/506</t>
  </si>
  <si>
    <t>- Meat and edible meat offal (HS Codes: 02.01, 02.02, 02.03, 02.04, 02.05, 02.06 and 02.08) 
- Dairy produce (HS Code: 04.01) 
- Products of animal origin (HS Code: 05.04)
 - Edible vegetables and certain roots and tubers (HS Codes: 07.01, 07.02, 07.03, 07.05, 07.07, 07.08, 07.09, 07.10, 07.13 and 07.14) 
- Edible fruits and nuts, peel of citrus/melons (HS Codes: 08.01, 08.02, 08.04, 08.05, 08.06, 08.07, 08.08, 08.09, 08.10, 08.11 and 08.14) 
- Coffee, tea, mate and spices (HS Codes: 09.02, 09.03, 09.04, 09.05, 09.06, 09.07, 09.08, 09.09 and 09.10) 
- Oleaginous fruits, miscellaneous grains, seeds and fruits (HS Codes: 12.01, 12.02, 12.07 and 12.10) 
- Animal or vegetable fats and oils (HS Codes: 15.01, 15.02 and 15.06)</t>
  </si>
  <si>
    <t>G/SPS/N/JPN/507</t>
  </si>
  <si>
    <t>- Meat and edible meat offal (HS Codes: 02.01, 02.02, 02.03, 02.06, 02.07 and 02.09) 
- Fish and crustaceans, molluscs and other aquatic invertebrates (HS Codes: 03.02, 03.03 and 03.04)
 - Dairy produce (HS Code: 04.01) 
- Products of animal origin (HS Code: 05.04) 
- Animal or vegetable fats and oils (HS Codes: 15.01 and 15.02)</t>
  </si>
  <si>
    <t>G/SPS/N/JPN/508</t>
  </si>
  <si>
    <t>- Meat and edible meat offal (HS Codes: 02.01, 02.02, 02.03, 02.04, 02.05, 02.06, 02.07, 02.08 and 02.09) 
- Fish and crustaceans, molluscs and other aquatic invertebrates (HS Codes: 03.02, 03.03 and 03.04) 
- Dairy produce and birds' eggs (HS Codes: 04.01, 04.07 and 04.08) 
- Products of animal origin (HS Code: 05.04) 
- Edible vegetables and certain roots and tubers (HS Codes: 07.01, 07.02, 07.03, 07.04, 07.05, 07.07, 07.09 and 07.10) 
- Edible fruits and nuts, peel of citrus/melons (HS Codes: 08.06, 08.07, 08.10 and 08.11) 
- Cereals (HS Codes: 10.01 and 10.03) 
- Oleaginous fruits, miscellaneous grains, seeds and fruits (HS Codes: 12.01 and 12.10) 
- Animal or vegetable fats and oils (HS Codes: 15.01, 15.02 and 15.06)</t>
  </si>
  <si>
    <t>G/SPS/N/PER/699</t>
  </si>
  <si>
    <t>HS code: 1005.10.00.00 Maize (corn) seed (Zea mays)</t>
  </si>
  <si>
    <t>G/SPS/N/PHL/354/Add.1</t>
  </si>
  <si>
    <t>Wild birds and their products including poultry meat, day old chicks, eggs and semen</t>
  </si>
  <si>
    <t>G/SPS/N/TPKM/431</t>
  </si>
  <si>
    <t>Those food or food additives purposes classified under two specific CCC codes</t>
  </si>
  <si>
    <t>G/SPS/N/USA/2631/Add.3</t>
  </si>
  <si>
    <t>HS Codes: 03, 04, 05, 07, 08, 09, 10, 12, 15, 17, 18, 19, 20, 21, 22. Food for human and animal consumption except meat, poultry, and processed egg products. However, shelf stable foods, live food animals, and raw agricultural commodities transported by farms are exempt from the requirements of this proposed rule.</t>
  </si>
  <si>
    <t>G/SPS/N/BRA/1240</t>
  </si>
  <si>
    <t>Apple (HS Code(s): 08; ICS Code(s): 13, 65)</t>
  </si>
  <si>
    <t>G/SPS/N/BRA/1241</t>
  </si>
  <si>
    <t>HS Code(s): 08, 07, 09; ICS Code(s): 13, 65</t>
  </si>
  <si>
    <t>G/SPS/N/BRA/1242</t>
  </si>
  <si>
    <t>G/SPS/N/BRA/1243</t>
  </si>
  <si>
    <t>G/SPS/N/BRA/1244</t>
  </si>
  <si>
    <t>HS Code(s): 06, 07, 08; ICS Code(s): 13, 65</t>
  </si>
  <si>
    <t>G/SPS/N/BRA/1245</t>
  </si>
  <si>
    <t>G/SPS/N/BRA/1246</t>
  </si>
  <si>
    <t>G/SPS/N/CAN/1104</t>
  </si>
  <si>
    <t>G/SPS/N/CHL/543</t>
  </si>
  <si>
    <t>Pollen and other reproductive plant materials for propagation purposes</t>
  </si>
  <si>
    <t>G/SPS/N/RUS/128/Add.1</t>
  </si>
  <si>
    <t>Animal feed and feed additives from the following HS Code(s): 0511, 100119, 100199, 100290, 100390, 100490, 100590, 120190, 1208, 1211, 121300, 1214, 1501, 1502, 1504, 150600, 151610, 151800, 2301, 2302, 230400, 2306, 2309, 30, 350400</t>
  </si>
  <si>
    <t>G/SPS/N/RUS/140/Corr.1</t>
  </si>
  <si>
    <t>G/SPS/N/UGA/4</t>
  </si>
  <si>
    <t>HS Code(s): 1005; ICS Code(s): 67.060</t>
  </si>
  <si>
    <t xml:space="preserve">Contaminants; Food safety; Human health; Pesticides; Plant health; </t>
  </si>
  <si>
    <t>G/SPS/N/CAN/1103</t>
  </si>
  <si>
    <t>Non-processed wood and other wooden products, bamboo poles, bamboo stakes and other bamboo products</t>
  </si>
  <si>
    <t>G/SPS/N/CHL/542</t>
  </si>
  <si>
    <t>G/SPS/N/KOR/554/Add.1</t>
  </si>
  <si>
    <t>All live aquatic animals (fish, mollusc and crustaceans) and chilled or frozen abalone, oyster and shrimp</t>
  </si>
  <si>
    <t>G/SPS/N/MUS/13</t>
  </si>
  <si>
    <t xml:space="preserve">HS Code:070200  Fresh cherry tomatoes</t>
  </si>
  <si>
    <t>G/SPS/N/SGP/37/Add.3</t>
  </si>
  <si>
    <t>Cats and dogs (as personal pets or commercial consignments)</t>
  </si>
  <si>
    <t>G/SPS/N/FIN/2</t>
  </si>
  <si>
    <t>Finland</t>
  </si>
  <si>
    <t>Reptile meat and minced meat, meat preparations containing reptile meat, meat products and heat-treated stomachs, bladders and intestines of reptile meat origin, composite products containing meat products or heat-treated stomachs, bladders and intestines of reptile meat origin.
HS codes: 020850 and 021093. Also for example the following HS codes for food containing reptile meat or reptile meat products: 1601 00 91, 1601 00 99 90, 1602 10, 1602 90 99, 1603 00 10, 1603 00 80, 0504 00 00 10, 0504 00 00 90, 1902 20 30, 1905 90 55, 2103 90 90 10, 2103 90 90 80, 2104 10 00 10, 2104 10 00 90, 2104 20, 2106 10 20 90, 2106 10 80 70 and 2106 90.</t>
  </si>
  <si>
    <t>G/SPS/N/MOZ/3</t>
  </si>
  <si>
    <t>G/SPS/N/SAU/266</t>
  </si>
  <si>
    <t>Krapinsko-Zagorska, Croatia</t>
  </si>
  <si>
    <t>G/SPS/N/ARE/112</t>
  </si>
  <si>
    <t>G/SPS/N/AUS/412/Add.3</t>
  </si>
  <si>
    <t>G/SPS/N/PER/698</t>
  </si>
  <si>
    <t>Tennessee and Wisconsin, United States of America</t>
  </si>
  <si>
    <t>G/SPS/N/TPKM/430</t>
  </si>
  <si>
    <t>G/SPS/N/SAU/263</t>
  </si>
  <si>
    <t>G/SPS/N/SAU/264</t>
  </si>
  <si>
    <t>G/SPS/N/SAU/265</t>
  </si>
  <si>
    <t>G/SPS/N/TPKM/429</t>
  </si>
  <si>
    <t>G/SPS/N/RUS/140</t>
  </si>
  <si>
    <t>G/SPS/N/AUS/419</t>
  </si>
  <si>
    <t>Captive non-human primates from zoos and research institutions</t>
  </si>
  <si>
    <t>G/SPS/N/AUS/420</t>
  </si>
  <si>
    <d:r xmlns:d="http://schemas.openxmlformats.org/spreadsheetml/2006/main">
      <d:rPr>
        <d:sz val="11"/>
        <d:rFont val="Calibri"/>
      </d:rPr>
      <d:t xml:space="preserve">Frozen bovine </d:t>
    </d:r>
    <d:r xmlns:d="http://schemas.openxmlformats.org/spreadsheetml/2006/main">
      <d:rPr>
        <d:i/>
        <d:sz val="11"/>
        <d:color rgb="FF000000"/>
        <d:rFont val="Calibri"/>
      </d:rPr>
      <d:t xml:space="preserve">in vitro</d:t>
    </d:r>
    <d:r xmlns:d="http://schemas.openxmlformats.org/spreadsheetml/2006/main">
      <d:rPr>
        <d:sz val="11"/>
        <d:color rgb="FF000000"/>
        <d:rFont val="Calibri"/>
      </d:rPr>
      <d:t xml:space="preserve"> produced embryos</d:t>
    </d:r>
  </si>
  <si>
    <t>Canada, United States of America</t>
  </si>
  <si>
    <t>G/SPS/N/EU/204</t>
  </si>
  <si>
    <t>G/SPS/N/KOR/560</t>
  </si>
  <si>
    <t>G/SPS/N/PER/695</t>
  </si>
  <si>
    <t>HS code: 4407.11.90.00 Oregon pine, sawn wood (Pseudotsuga menziessi)</t>
  </si>
  <si>
    <t>G/SPS/N/PER/696</t>
  </si>
  <si>
    <t>HS codes: 1005.90.11.00 Yellow maize; 1005.90.12.00 White maize; 1005.90.19.00 Other flint maize; 1005.90.20.00 Popcorn (Zea mays convar. microsperma and Zea mays var eventa); 1005.90.30.00 Giant maize (Zea mays amilacea cv. gigantea); 1005.90.40.00 Purple sprouting maize (Zea mays amilacea cv. morado); and 1005.90.90.00 Other.</t>
  </si>
  <si>
    <t>G/SPS/N/RUS/102/Add.1</t>
  </si>
  <si>
    <t xml:space="preserve">Adoption/publication/entry into force of reg.; </t>
  </si>
  <si>
    <t>G/SPS/N/RUS/111/Add.1</t>
  </si>
  <si>
    <t>Plants, plant products and other goods subject to phytosanitary control</t>
  </si>
  <si>
    <t>G/SPS/N/RUS/139</t>
  </si>
  <si>
    <t>G/SPS/N/ARE/111</t>
  </si>
  <si>
    <t>G/SPS/N/EU/203</t>
  </si>
  <si>
    <t>G/SPS/N/CRI/186</t>
  </si>
  <si>
    <t>HS code 0105 - Live poultry, that is to say, fowls of the species Gallus domesticus, ducks, geese, turkeys and guinea fowls</t>
  </si>
  <si>
    <t>United States of America, specifically the states of Tennessee and Wisconsin</t>
  </si>
  <si>
    <t>G/SPS/N/CRI/187</t>
  </si>
  <si>
    <t>Fish and aquaculture products</t>
  </si>
  <si>
    <t>G/SPS/N/ECU/187/Corr.2</t>
  </si>
  <si>
    <t>G/SPS/N/PER/690/Add.1</t>
  </si>
  <si>
    <t xml:space="preserve">Modification of final date for comments; </t>
  </si>
  <si>
    <t>G/SPS/N/ZAF/49</t>
  </si>
  <si>
    <t>Day old chicks, poultry meat - HS Code(s): 0105, 0207</t>
  </si>
  <si>
    <t>State of Tennessee in the United States of America</t>
  </si>
  <si>
    <t>G/SPS/N/ZAF/50</t>
  </si>
  <si>
    <t xml:space="preserve">HS Code(s): 0105, 0207, 0407  Live poultry, pigeons, other birds, eggs (excluding SPF eggs), fresh and frozen poultry meat</t>
  </si>
  <si>
    <t>France, Germany, Hungary, Israel, Netherlands, Poland, Spain, United Kingdom</t>
  </si>
  <si>
    <t>G/SPS/N/BRA/1237</t>
  </si>
  <si>
    <t>HS Code(s): 01, 04, 05</t>
  </si>
  <si>
    <t>G/SPS/N/PER/640/Add.1</t>
  </si>
  <si>
    <t>G/SPS/N/PER/646/Add.1</t>
  </si>
  <si>
    <t>G/SPS/N/PER/677/Add.1</t>
  </si>
  <si>
    <t>G/SPS/N/PHL/362</t>
  </si>
  <si>
    <t>G/SPS/N/PHL/363</t>
  </si>
  <si>
    <t>Girona, Spain</t>
  </si>
  <si>
    <t>G/SPS/N/JOR/38</t>
  </si>
  <si>
    <t>G/SPS/N/MEX/318</t>
  </si>
  <si>
    <t>Fresh lemons (Citrus limon)</t>
  </si>
  <si>
    <t>G/SPS/N/ARE/110</t>
  </si>
  <si>
    <t>Live sheep and goats (HS Code: 0104), and live sheep (HS Code: 0104.10) and live goats (HS Code: 0104.20) and meat of sheep or goats (HS Code: 0204), except heat-treated meat</t>
  </si>
  <si>
    <t>G/SPS/N/AUS/345/Add.1</t>
  </si>
  <si>
    <t>Carrot (Daucus carota L.) seed for sowing and carrot (Daucus carota L.) and celery (Apium graveolens) tissue cultures</t>
  </si>
  <si>
    <t>G/SPS/N/AUS/415</t>
  </si>
  <si>
    <t>Natural casings (ICS Codes: 0504.22, 0504.23, 0504.26)</t>
  </si>
  <si>
    <t>G/SPS/N/ECU/191</t>
  </si>
  <si>
    <t>Lily (Lilium sp.) bulbs</t>
  </si>
  <si>
    <t>G/SPS/N/SAU/260</t>
  </si>
  <si>
    <t>Shrimp</t>
  </si>
  <si>
    <t>The Union Territory of Andaman and Nicobar Islands, India</t>
  </si>
  <si>
    <t>G/SPS/N/SAU/261</t>
  </si>
  <si>
    <t>G/SPS/N/SAU/262</t>
  </si>
  <si>
    <t>G/SPS/N/ALB/200</t>
  </si>
  <si>
    <t>Live poultry, semen, embryos, ova and by-products of poultry affected by Highly pathogenic avian influenza H5N8</t>
  </si>
  <si>
    <t xml:space="preserve">Animal diseases; Animal health; Avian Influenza; Food safety; Human health; Pest or Disease free Regions / Regionalization; Territory protection; Zoonoses; </t>
  </si>
  <si>
    <t>Italy, in the regions of: Lombardia (Monzambano, Mantova), Veneto (Piove di Sacco, Padova, Mira, Venezia, Porto Viro, Rovigo, Gazzo Veronese, Verona) and Emilia-Romagna (Sorbolo, Parma)</t>
  </si>
  <si>
    <t>G/SPS/N/ECU/189</t>
  </si>
  <si>
    <t>Onion (Allium cepa) seed</t>
  </si>
  <si>
    <t>G/SPS/N/KOR/559/Add.1</t>
  </si>
  <si>
    <t>G/SPS/N/SLV/124/Add.2</t>
  </si>
  <si>
    <t>G/SPS/N/MDG/24</t>
  </si>
  <si>
    <t>HS code 01: Live animals;HS code 02: Meat and edible meat offal;HS code 04: Dairy produce;HS code 05: Products of animal origin, not elsewhere specified or included.</t>
  </si>
  <si>
    <t>G/SPS/N/MDG/24/Rev.1</t>
  </si>
  <si>
    <t>HS code 06: Live trees and other plants;HS code 07: Edible vegetables and certain roots and tubers;HS code 08: Fruit and nuts;HS code 09: Coffee, tea and spices;HS code 10: Cereals;HS code 11: Products of the milling industry;HS code 12: Oil seeds and oleaginous fruits; miscellaneous grains, seeds and fruit.</t>
  </si>
  <si>
    <t>G/SPS/N/MDG/24/Rev.2</t>
  </si>
  <si>
    <t>HS code 01: Pet animals;HS code 03: Fishery and aquaculture products;HS code 16: Preparations of meat and fish treated at a temperature exceeding 70°C;HS code 23: Prepared animal fodder treated at a temperature exceeding 70°C.</t>
  </si>
  <si>
    <t>G/SPS/N/CHL/537/Add.1</t>
  </si>
  <si>
    <t>G/SPS/N/KOR/559</t>
  </si>
  <si>
    <t>G/SPS/N/PER/694</t>
  </si>
  <si>
    <t>Spain (Autonomous Community of Catalonia)</t>
  </si>
  <si>
    <t>G/SPS/N/ALB/199</t>
  </si>
  <si>
    <t>Italy, in the regions of: Lombardia, Veneto and Emilia-Romagna</t>
  </si>
  <si>
    <t>G/SPS/N/ARE/108</t>
  </si>
  <si>
    <t>G/SPS/N/MDG/23</t>
  </si>
  <si>
    <t>Fresh lychees</t>
  </si>
  <si>
    <t>SADC member countries;South Africa;United States of America;European Union member countries.</t>
  </si>
  <si>
    <t>G/SPS/N/NZL/555</t>
  </si>
  <si>
    <t>Nursery stock (tissue cultures) of plant genera that are hosts of Xylella fastidiosa</t>
  </si>
  <si>
    <t>G/SPS/N/ARE/107</t>
  </si>
  <si>
    <t>G/SPS/N/DOM/56/Rev.1</t>
  </si>
  <si>
    <t>G/SPS/N/DOM/57/Rev.1</t>
  </si>
  <si>
    <t>Animals and animal products and by-products.</t>
  </si>
  <si>
    <t xml:space="preserve">Animal diseases; Animal health; Human health; Pests; Zoonoses; </t>
  </si>
  <si>
    <t>G/SPS/N/MEX/317</t>
  </si>
  <si>
    <t>Rice</t>
  </si>
  <si>
    <t>G/SPS/N/PER/692</t>
  </si>
  <si>
    <t>HS tariff subheading 1209.91.30.00: Carrot (Daucus carota) seeds</t>
  </si>
  <si>
    <t>G/SPS/N/PER/693</t>
  </si>
  <si>
    <t>HS tariff subheadings 0101.21.00.00, 0101.29.10.00 and 0101.29.90.00: Horses</t>
  </si>
  <si>
    <t>G/SPS/N/ARE/106</t>
  </si>
  <si>
    <t>Dytiki Makedonia province in Greece, in addition to the previous province Peloponnisos</t>
  </si>
  <si>
    <t>G/SPS/N/EU/201</t>
  </si>
  <si>
    <t xml:space="preserve">Animal health; Invasive species; Pests; Plant health; Territory protection; </t>
  </si>
  <si>
    <t>G/SPS/N/MAR/47</t>
  </si>
  <si>
    <t>Plants, plant products, and products of plant origin.</t>
  </si>
  <si>
    <t>G/SPS/N/MAR/48</t>
  </si>
  <si>
    <t>All food products</t>
  </si>
  <si>
    <t xml:space="preserve">Labelling; </t>
  </si>
  <si>
    <t>G/SPS/N/MAR/49</t>
  </si>
  <si>
    <t>Dates</t>
  </si>
  <si>
    <t>G/SPS/N/MAR/50</t>
  </si>
  <si>
    <t>Live animals (poultry)</t>
  </si>
  <si>
    <t>G/SPS/N/SAU/254</t>
  </si>
  <si>
    <t>G/SPS/N/SAU/255</t>
  </si>
  <si>
    <t>G/SPS/N/SAU/256</t>
  </si>
  <si>
    <t>G/SPS/N/SAU/257</t>
  </si>
  <si>
    <t>G/SPS/N/SAU/258</t>
  </si>
  <si>
    <t>G/SPS/N/TPKM/427</t>
  </si>
  <si>
    <t>G/SPS/N/IND/143/Add.1</t>
  </si>
  <si>
    <t>Animal products</t>
  </si>
  <si>
    <t>G/SPS/N/ARE/105</t>
  </si>
  <si>
    <t>G/SPS/N/PER/691</t>
  </si>
  <si>
    <t>HS tariff subheading 1005.10.00.00: Maize (corn) seed</t>
  </si>
  <si>
    <t>G/SPS/N/PHL/359</t>
  </si>
  <si>
    <t>G/SPS/N/PHL/360</t>
  </si>
  <si>
    <t>Gujarat, India</t>
  </si>
  <si>
    <t>G/SPS/N/PHL/361</t>
  </si>
  <si>
    <t>G/SPS/N/AUS/412/Add.2/Corr.1</t>
  </si>
  <si>
    <t>Uncooked prawns including:
i. uncooked prawns or prawn meat
ii. uncooked prawns coated for human consumption by being marinated in a wet marinade
iii. uncooked prawns coated for human consumption by being marinated in a dry marinade
iv. uncooked prawns coated for human consumption by being marinated and placed on skewers
HS codes that may be impacted include: 0306.16, 0306.17, 0306.19, 0306.35, 0306.36, 0306.39, 0306.95, 0306.99, 1605.21, 1605.29 (previous HS2012 codes include 0306.26, 0306.27, 0306.29).</t>
  </si>
  <si>
    <t>G/SPS/N/PER/690</t>
  </si>
  <si>
    <t>HS tariff subheading 0602.90.90.00: Coffee (Coffea arabica) plants</t>
  </si>
  <si>
    <t>G/SPS/N/PHL/357</t>
  </si>
  <si>
    <t>G/SPS/N/PHL/358</t>
  </si>
  <si>
    <t>G/SPS/N/AUS/412/Add.2</t>
  </si>
  <si>
    <t>G/SPS/N/CHL/541</t>
  </si>
  <si>
    <t>Seeds of ornamental species</t>
  </si>
  <si>
    <t>G/SPS/N/JPN/501</t>
  </si>
  <si>
    <t>- Meat and edible meat offal (HS Codes: 02.01, 02.02, 02.03, 02.04, 02.05, 02.06, 02.07, 02.08 and 02.09)
- Dairy produce and birds' eggs (HS Codes: 04.01, 04.07 and 04.08)
- Products of animal origin (HS Code: 05.04)
- Animal or vegetable fats and oils (HS Codes: 15.01, 15.02 and 15.06)</t>
  </si>
  <si>
    <t>G/SPS/N/MWI/3</t>
  </si>
  <si>
    <t>Maize grain (Zea mays)</t>
  </si>
  <si>
    <t xml:space="preserve">Contaminants; Food safety; Heavy metals; Human health; Mycotoxins; Pesticides; Toxins; </t>
  </si>
  <si>
    <t>G/SPS/N/MWI/4</t>
  </si>
  <si>
    <t>Rice (Oryza sativa L.)</t>
  </si>
  <si>
    <t>G/SPS/N/MWI/5</t>
  </si>
  <si>
    <t>Edible mushroom and mushroom products</t>
  </si>
  <si>
    <t>G/SPS/N/MWI/6</t>
  </si>
  <si>
    <t>Soya beans of varieties (cultivars) grown from Glycine max (L.) Merr.</t>
  </si>
  <si>
    <t xml:space="preserve">Contaminants; Food safety; Human health; Labelling; Mycotoxins; Packaging; Toxins; </t>
  </si>
  <si>
    <t>G/SPS/N/BRA/1214/Add.1/Corr.1</t>
  </si>
  <si>
    <t>G/SPS/N/BRA/1214/Add.2</t>
  </si>
  <si>
    <t>G/SPS/N/BRA/1214/Corr.1</t>
  </si>
  <si>
    <t>G/SPS/N/EU/160/Add.1</t>
  </si>
  <si>
    <t>HS Code(s): Cereals (1001, 1002, 1003, 1004, 1005, 1006, 1007, 1008), foodstuffs of animal origin (0201, 0202, 0203, 0204, 0205, 0206, 0207, 0208, 0209, 0210) and certain products of plant origin, including fruit and vegetables</t>
  </si>
  <si>
    <t>G/SPS/N/EU/161/Add.2</t>
  </si>
  <si>
    <t>HS Code(s): Cereals (1001, 1002, 1003, 1004, 1005, 1006, 1007, 1008), foodstuffs of animal origins (0201, 0202, 0203, 0204, 0205, 0206, 0207, 0208, 0209, 0210) and certain products of plant origin, including fruit and vegetables</t>
  </si>
  <si>
    <t>G/SPS/N/PER/654/Add.1</t>
  </si>
  <si>
    <t>G/SPS/N/BRA/1227</t>
  </si>
  <si>
    <t>HS Code(s): 08, 10, 12; ICS Code(s): 13, 65</t>
  </si>
  <si>
    <t>G/SPS/N/BRA/1228</t>
  </si>
  <si>
    <t>G/SPS/N/BRA/1229</t>
  </si>
  <si>
    <t>G/SPS/N/BRA/1230</t>
  </si>
  <si>
    <t>G/SPS/N/BRA/1231</t>
  </si>
  <si>
    <t>G/SPS/N/BRA/1232</t>
  </si>
  <si>
    <t>G/SPS/N/BRA/1233</t>
  </si>
  <si>
    <t>G/SPS/N/BRA/1234</t>
  </si>
  <si>
    <t>G/SPS/N/BRA/1235</t>
  </si>
  <si>
    <t>G/SPS/N/BRA/1236</t>
  </si>
  <si>
    <t>G/SPS/N/CRI/180/Add.1</t>
  </si>
  <si>
    <t>G/SPS/N/CRI/185</t>
  </si>
  <si>
    <t>HS tariff heading 0805: Fresh citrus fruit for consumption</t>
  </si>
  <si>
    <t>G/SPS/N/EU/37/Add.1</t>
  </si>
  <si>
    <t>Live pollen and plants intended for planting, other than seeds, of Actinidia Lindl.</t>
  </si>
  <si>
    <t>G/SPS/N/JPN/294/Add.1</t>
  </si>
  <si>
    <t>Cloven-hoofed animals and their products, poultry and poultry products</t>
  </si>
  <si>
    <t>G/SPS/N/SLV/124/Add.1</t>
  </si>
  <si>
    <t>G/SPS/N/BRA/1222</t>
  </si>
  <si>
    <t>HS Code(s): 06, 09, 10; ICS Code(s): 13, 65</t>
  </si>
  <si>
    <t>G/SPS/N/BRA/1223</t>
  </si>
  <si>
    <t>G/SPS/N/BRA/1224</t>
  </si>
  <si>
    <t>G/SPS/N/BRA/1225</t>
  </si>
  <si>
    <t>HS Code(s): 06, 08; ICS Code(s): 13, 65</t>
  </si>
  <si>
    <t>G/SPS/N/BRA/1226</t>
  </si>
  <si>
    <t>HS Code(s): 06, 07, 09; ICS Code(s): 13, 65</t>
  </si>
  <si>
    <t>G/SPS/N/ECU/187/Corr.1</t>
  </si>
  <si>
    <t>G/SPS/N/ECU/188</t>
  </si>
  <si>
    <t>Ornamental or Persian onions (Allium aflatunense)</t>
  </si>
  <si>
    <t>The Netherlands</t>
  </si>
  <si>
    <t>G/SPS/N/IND/174</t>
  </si>
  <si>
    <t>G/SPS/N/IND/176</t>
  </si>
  <si>
    <t>Plants and plant materials and other regulated articles as per Plant Quarantine (Regulation of import into India) Order, 2003 and its amendments</t>
  </si>
  <si>
    <t>G/SPS/N/PHL/356</t>
  </si>
  <si>
    <t>G/SPS/N/VNM/87</t>
  </si>
  <si>
    <t>Fisheries, aquaculture products</t>
  </si>
  <si>
    <t>G/SPS/N/BRA/1218</t>
  </si>
  <si>
    <t>G/SPS/N/BRA/1219</t>
  </si>
  <si>
    <t>G/SPS/N/BRA/1220</t>
  </si>
  <si>
    <t>G/SPS/N/BRA/1221</t>
  </si>
  <si>
    <t>HS Code(s): 08, 12; ICS Code(s): 13, 65</t>
  </si>
  <si>
    <t>G/SPS/N/PER/639/Add.1</t>
  </si>
  <si>
    <t>G/SPS/N/ARE/104</t>
  </si>
  <si>
    <t>G/SPS/N/EU/197</t>
  </si>
  <si>
    <t>G/SPS/N/IND/172</t>
  </si>
  <si>
    <t xml:space="preserve">Human health; Plant health; Territory protection; </t>
  </si>
  <si>
    <t>G/SPS/N/THA/241</t>
  </si>
  <si>
    <t>G/SPS/N/ARE/103</t>
  </si>
  <si>
    <t>G/SPS/N/JPN/471/Add.2</t>
  </si>
  <si>
    <t>Milk products categorized in the following HS codes:
- Milk and cream (HS Codes: 04.01 and 04.02)
- Buttermilk, curdled milk and cream, yogurt, kephir and other fermented or acidified milk and cream (HS Code: 04.03)
- Whey (HS Code: 04.04)
- Butter and other fats and oils derived from milk, and dairy spreads (HS Code: 04.05)
- Cheese and curd (HS Code: 04.06)
Milk products categorized in the following HS codes which contain ingredients derived from milk:
- Lactose and lactose syrup (HS Codes: 1702.11 and 1702.19)
- Dog or cat food and animal feed (HS Codes: 2309.10 and 2309.90) 
- Casein, caseinates and other casein derivatives (HS Codes: 3501.10 and 3501.90)
- Milk albumin and other milk albumin derivatives (HS Codes: 3502.20 and 3502.90)</t>
  </si>
  <si>
    <t>G/SPS/N/MEX/315</t>
  </si>
  <si>
    <t>Fresh pears (Pyrus communis L.)</t>
  </si>
  <si>
    <t>G/SPS/N/NZL/554</t>
  </si>
  <si>
    <t>Pisum seeds for sowing</t>
  </si>
  <si>
    <t>G/SPS/N/PER/656/Add.1</t>
  </si>
  <si>
    <t>G/SPS/N/PER/660/Add.1</t>
  </si>
  <si>
    <t>G/SPS/N/PER/661/Add.1</t>
  </si>
  <si>
    <t>G/SPS/N/PER/669/Add.1</t>
  </si>
  <si>
    <t>G/SPS/N/PER/673/Add.1</t>
  </si>
  <si>
    <t>G/SPS/N/PER/676/Add.1</t>
  </si>
  <si>
    <t>G/SPS/N/PER/688</t>
  </si>
  <si>
    <t>HS tariff subheading 0106.49.00.00: Biological control agents</t>
  </si>
  <si>
    <t xml:space="preserve">Biological control agents; Pest or Disease free Regions / Regionalization; Plant health; </t>
  </si>
  <si>
    <t>G/SPS/N/BRA/1215</t>
  </si>
  <si>
    <t>HS Codes: 07, 08, 12; ICS Codes: 13, 65</t>
  </si>
  <si>
    <t>G/SPS/N/BRA/1216</t>
  </si>
  <si>
    <t>HS Codes: 06, 07, 08 (lettuce, grape and rose); ICS Codes: 13, 65</t>
  </si>
  <si>
    <t>G/SPS/N/BRA/1217</t>
  </si>
  <si>
    <t>HS Codes: 07, 08, 09, 10, 12; ICS Codes: 65, 13</t>
  </si>
  <si>
    <t>G/SPS/N/AUS/412/Add.1</t>
  </si>
  <si>
    <t>Uncooked prawns including:
i. uncooked prawns or prawn meat
ii. uncooked prawns coated for human consumption by being marinated in a wet marinade
iii. uncooked prawns coated for human consumption by being marinated in a dry marinade
iv. uncooked prawns coated for human consumption by being marinated and placed on skewers
HS codes that may be impacted include: 0306.16, 0306.17, 0306.19, 0306.35, 0306.36, 0306.39, 0306.95, 0306.99, 1605.21, 1605.29 (previous HS2012 codes include 0306.26, 0306.27, 0306.29)</t>
  </si>
  <si>
    <t>G/SPS/N/EU/196</t>
  </si>
  <si>
    <t xml:space="preserve">Bacteria; Pests; Plant health; Territory protection; </t>
  </si>
  <si>
    <t>G/SPS/N/PHL/355</t>
  </si>
  <si>
    <t>G/SPS/N/SYC/1</t>
  </si>
  <si>
    <t>HS Code: 070200 - Fresh tomatoes</t>
  </si>
  <si>
    <t xml:space="preserve">Food safety; Human health; Pest or Disease free Regions / Regionalization; Pests; </t>
  </si>
  <si>
    <t xml:space="preserve">Albania; Algeria; Argentina; Austria; Bahrain, Kingdom of; Balearic Islands (Spain); Bangladesh; Belarus; Belgium; Bolivia, Plurinational State of; Bosnia and Herzegovina; Brazil; Bulgaria; Canary Islands (Spain); Chile; Colombia; Corsica (France); Costa Rica; Crete (Greece); Croatia; Cyprus; Czech Republic; Denmark; Ecuador; Egypt; Ethiopia; France; Georgia; Germany; Greece; Guernsey (United Kingdom); Hungary; India; Iran; Iraq; Israel; Italy; Japan; Jordan; Karnataka (India); Kenya; Kuwait, the State of; Lebanese Republic; Libya; Lithuania; Mahatashtra (India); Malta; Mayotte (France); Montenegro; Morocco; Nepal; Netherlands; Niger; Nigeria; Panama; Paraguay; Peru; Portugal; Qatar; Romania; Russian Federation; Sardinia (Italy); Saudi Arabia, Kingdom of; Senegal; Serbia; Sicily (Italy); Slovenia; South Africa; Spain; Sudan; Switzerland; Syrian Arab Republic; Tamil Nadu (India); Tanzania; Tunisia; Turkey; Uganda; Ukraine; United Arab Emirates; United Kingdom;  Uruguay; Venezuela, Bolivarian Republic of; Yemen;  Zambia</t>
  </si>
  <si>
    <t>G/SPS/N/ECU/168/Rev.1</t>
  </si>
  <si>
    <t>Foliage of the laurel-leaved snail tree (Cocculus laurifolius)</t>
  </si>
  <si>
    <t>G/SPS/N/IND/168</t>
  </si>
  <si>
    <t>Related standards of sorghum flour, soybean, soy protein products, whole maize (corn) flour, wheat protein products including wheat gluten, durum wheat semolina and whole durum wheat semolina, durum wheat, finger millet (ragi) and amaranth</t>
  </si>
  <si>
    <t>G/SPS/N/IND/170</t>
  </si>
  <si>
    <t>Standards of Milk Protein Concentrate (MPC) and Whey Protein Concentrate (WPC)</t>
  </si>
  <si>
    <t>G/SPS/N/IND/171</t>
  </si>
  <si>
    <t>Plants and plant materials and other regulated articles as per Plant Quarantine (Regulation of Import into India) Order, 2003 and its Amendments</t>
  </si>
  <si>
    <t>G/SPS/N/USA/2916/Corr.1</t>
  </si>
  <si>
    <t>G/SPS/N/ALB/198</t>
  </si>
  <si>
    <t>Live poultry, semen, embryos, ova &amp; by-products of poultry affected by Highly Pathogenic Avian Influenza H5N8</t>
  </si>
  <si>
    <t>The former Yugoslav Republic of Macedonia, in the region of Struga</t>
  </si>
  <si>
    <t>G/SPS/N/ARE/102</t>
  </si>
  <si>
    <t>G/SPS/N/CRI/184</t>
  </si>
  <si>
    <t>HS code 02.07 - Meat and edible offal, of the poultry of heading 01.05, fresh, chilled or frozen.</t>
  </si>
  <si>
    <t>Defined area in Chile: Las Palmas, Marga Marga, Valparaíso</t>
  </si>
  <si>
    <t>G/SPS/N/ECU/187</t>
  </si>
  <si>
    <t>HS code 01.05 - Live poultry, that is to say, fowls of the species Gallus domesticus, ducks, geese, turkeys and guinea fowls;HS code 0105.11.00 - Fowls of the species Gallus domesticus: Heavy reproductive females for fattening; Heavy reproductive males for fattening; Light reproductive females for fattening; Heavy reproductive males for fattening; Commercial laying hens; Broilers. Other;HS code 0105.12.00 - Turkeys: Turkeys for fattening;HS code 04.07 - Birds' eggs, in shell, fresh, preserved or cooked;Fertilized eggs for incubation:HS code 0407.11.00 - Of fowls of the species Gallus domesticus: Fertilized eggs for incubation from broilers. Fertilized eggs for incubation from commercial laying hens. Other;HS code 0407.21.10 - For the production of vaccines (specific-pathogen-free (SPF)): For the preparation of vaccines;HS code 0408.19.00 - Other: Fresh or frozen egg yolks;HS code 0408.99.00 - Other: Fresh or frozen egg whites;HS code 02.07 - Meat and edible offal, of the poultry of heading 01.05: Turkey meat, chilled or frozen, whole bird or cut in pieces.</t>
  </si>
  <si>
    <t>G/SPS/N/PER/604/Add.1</t>
  </si>
  <si>
    <t>G/SPS/N/PER/663/Add.1</t>
  </si>
  <si>
    <t>G/SPS/N/SAU/253</t>
  </si>
  <si>
    <t>G/SPS/N/MYS/38</t>
  </si>
  <si>
    <t>List of Products:
1. Betel leaves (Piper betle) - Fresh leaves
2. Chillies (Famili: Solanaceae, Genus: Capsicum) - Fresh fruit
3. Durian (Durio zibethinus) - Fresh fruit
Note: Under Malaysian Customs Duties Order 2012:
a. Betel leaves (Piper betle) - 0709.99 900 and 1404.90 000
b. Chillies (Famili: Solanaceae, Genus: Capsicum) - 0709.60 200
c. Durian (Durio zibethinus) - 0810.60 000</t>
  </si>
  <si>
    <t>G/SPS/N/PER/618/Add.1</t>
  </si>
  <si>
    <t>G/SPS/N/PER/686</t>
  </si>
  <si>
    <t>G/SPS/N/PER/687</t>
  </si>
  <si>
    <t>Live birds, fertile eggs, specific-pathogen-free (SPF) eggs, poultry meat and other products</t>
  </si>
  <si>
    <t>G/SPS/N/BRA/1214/Add.1</t>
  </si>
  <si>
    <t>G/SPS/N/RUS/135</t>
  </si>
  <si>
    <t xml:space="preserve">HS Code(s):  0201, 0202, 1502, from  0210 - Cattle meat</t>
  </si>
  <si>
    <t>G/SPS/N/EU/192</t>
  </si>
  <si>
    <t>Poultry meat, eggs products</t>
  </si>
  <si>
    <t xml:space="preserve">Animal health; Food safety; Human health; Newcastle Disease; Zoonoses; </t>
  </si>
  <si>
    <t>G/SPS/N/EU/195</t>
  </si>
  <si>
    <t>G/SPS/N/NIC/61/Add.1</t>
  </si>
  <si>
    <t>G/SPS/N/PHL/354</t>
  </si>
  <si>
    <t>G/SPS/N/JPN/500/Corr.1</t>
  </si>
  <si>
    <t>Edible vegetables and certain roots and tubers (HS Codes: 07.01, 07.02, 07.03, 07.04, 07.05, 07.06, 07.07, 07.08, 07.09, 07.10 and 07.14)
Edible fruits and nuts, peel of citrus/melons (HS Codes: 08.01, 08.02, 08.03, 08.04, 08.05, 08.06, 08.07, 08.08, 08.09, 08.10, 08.11 and 08.14)
Coffee, tea, mate and spices (HS Codes: 09.02, 09.03, 09.04, 09.05, 09.06, 09.07, 09.08, 09.09 and 09.10)
Cereals (HS Codes: 10.01 and 10.03)
Oleaginous fruits, miscellaneous grains, seeds and fruits (HS Codes: 12.04, 12.05, 12.06, 12.07 and 12.12)</t>
  </si>
  <si>
    <t>G/SPS/N/NIC/99</t>
  </si>
  <si>
    <t>HS tariff heading 01.02: Live bovine animals</t>
  </si>
  <si>
    <t>G/SPS/N/CHL/540</t>
  </si>
  <si>
    <t>Microbulbs of Lilium spp.</t>
  </si>
  <si>
    <t>European Community Member States</t>
  </si>
  <si>
    <t>G/SPS/N/MDA/4</t>
  </si>
  <si>
    <t>Live poultry (HS Code: 0105), hatching eggs, eggs (HS Code: 0407) and egg products for consumption, day-old chicks (HS Code: 0105.11), food for birds (HS Code: 1214), feed additives for birds, feathers, meat and bone meal (HS Code: 0210), poultry (HS Code: 0207), poultry meat products (HS Code: 0511)</t>
  </si>
  <si>
    <t>Austria: regions of Vorarlberg, Goleniowski;Croatia: regions of Osijecko-Baranjska and Vukovarsko-Srijemska;Denmark: regions of Copenhagen, Vordingborg, Stevns, East, Vordingborg, East;Finland: Provincia Aland region;France: regions of Pas-de-Calais, Tarn, Gers, Lot-et-Garonne, Hautes-Pyrénées, Haute-Savoie;Germany: regions of Mecklenburg-Vorpommern, Forpommern-Graifsvalid, Forpommeri-Riugen and Ludvigslust-Parhim; Schleswig-Holstein region, city of Liubek and Slezvig-Flesnburg; Sachsen region Clopenburg and Emeland; Bayern region Kam; Sachen-Anhalt region Gart, Nordrnhain-Westfalen;Hungary: regions of Szolnok and Csongrad, Bacs-Kiskun;Netherland: regions of Flevoland, Overijssel, Noord-Holand;Poland: regions of Pomorskie, Lubusz, Zachodnio;Romania: Constan?a district;Russian Federation: Kalmykiya, Astrahan;Sweden: regions of Scania, Gotlands Lan, Skane Lan;Switzerland: regions of Vaud, Schaffhausen, Zurich, Neuchatel, Fribourg, Basel-Landschaft, Thurgau, Bern, Nidwalden;Ukraine: Herson region.</t>
  </si>
  <si>
    <t>G/SPS/N/MEX/313</t>
  </si>
  <si>
    <t>Alfalfa (Medicago sativa) seed</t>
  </si>
  <si>
    <t>G/SPS/N/ARE/101</t>
  </si>
  <si>
    <t>Schleswig-Holstein, Germany</t>
  </si>
  <si>
    <t>G/SPS/N/BRA/1213</t>
  </si>
  <si>
    <t>G/SPS/N/BRA/1214</t>
  </si>
  <si>
    <t>G/SPS/N/NZL/533/Add.1</t>
  </si>
  <si>
    <t>Cucurbitaceae seeds for sowing</t>
  </si>
  <si>
    <t>G/SPS/N/ARE/100</t>
  </si>
  <si>
    <t>Veneto, Italy</t>
  </si>
  <si>
    <t>G/SPS/N/ARE/99</t>
  </si>
  <si>
    <t>Peloponnisos, Greece</t>
  </si>
  <si>
    <t>G/SPS/N/ECU/186</t>
  </si>
  <si>
    <t>Lily (Lilium sp.) bulbs for planting</t>
  </si>
  <si>
    <t>G/SPS/N/JPN/499</t>
  </si>
  <si>
    <t>- Meat and edible meat offal (HS Codes: 02.01, 02.02 and 02.06)
- Dairy produce (HS Code: 04.01)
- Products of animal origin (HS Code: 05.04)
- Edible vegetables and certain roots and tubers (HS Codes: 07.01, 07.02, 07.03, 07.04, 07.05, 07.06, 07.07, 07.08, 07.09, 07.10, 07.13 and 07.14)
- Edible fruits and nuts, peel of citrus/melons (HS Codes: 08.01, 08.02, 08.03, 08.04, 08.05, 08.06, 08.07, 08.08, 08.09, 08.10, 08.11 and 08.14)
- Coffee, tea, mate and spices (HS Codes: 09.03, 09.04, 09.05, 09.06, 09.07, 09.08, 09.09 and 09.10)
- Cereals (HS Codes: 10.01, 10.02, 10.03 and 10.05)
- Oleaginous fruits, miscellaneous grains, seeds and fruits (HS Codes: 12.01 and 12.12)
- Animal or vegetable fats and oils (HS Code: 15.02)</t>
  </si>
  <si>
    <t>G/SPS/N/JPN/500</t>
  </si>
  <si>
    <t>- Edible vegetables and certain roots and tubers (HS Codes: 07.01, 07.02, 07.03, 07.04, 07.05, 07.06, 07.07, 07.08, 07.09, 07.10 and 07.14)
- Edible fruits and nuts, peel of citrus/melons (HS Codes: 08.01, 08.02, 08.03, 08.04, 08.05, 08.06, 08.07, 08.08, 08.09, 08.10, 08.11 and 08.14)
- Coffee, tea, mate and spices (HS Codes: 09.02, 09.03, 09.04, 09.05, 09.06, 09.07, 09.08, 09.09 and 09.10)
- Cereals (HS Codes: 10.01 and 10.03)
- Oleaginous fruits, miscellaneous grains, seeds and fruits (HS Codes: 12.04, 12.05, 12.06, 12.07 and 12.12)</t>
  </si>
  <si>
    <t>G/SPS/N/MEX/302/Add.1</t>
  </si>
  <si>
    <t>G/SPS/N/EU/44/Add.2</t>
  </si>
  <si>
    <t>Plants and plant products (HS Codes: 06, 07, 08)</t>
  </si>
  <si>
    <t>G/SPS/N/USA/2699/Add.2</t>
  </si>
  <si>
    <t>G/SPS/N/USA/2874/Add.1</t>
  </si>
  <si>
    <t>Fresh star apple</t>
  </si>
  <si>
    <t>G/SPS/N/USA/2917</t>
  </si>
  <si>
    <t xml:space="preserve">Animal diseases; Animal health; Classical Swine Fever; </t>
  </si>
  <si>
    <t>G/SPS/N/EU/173/Add.1</t>
  </si>
  <si>
    <t>G/SPS/N/ARE/98</t>
  </si>
  <si>
    <t>G/SPS/N/AUS/395/Add.1</t>
  </si>
  <si>
    <t>Fresh strawberries (Fragaria × ananassa)</t>
  </si>
  <si>
    <t>G/SPS/N/SAU/245</t>
  </si>
  <si>
    <t>G/SPS/N/SAU/246</t>
  </si>
  <si>
    <t>G/SPS/N/SAU/247</t>
  </si>
  <si>
    <t>Friesland, Netherlands</t>
  </si>
  <si>
    <t>G/SPS/N/SAU/248</t>
  </si>
  <si>
    <t>G/SPS/N/SAU/249</t>
  </si>
  <si>
    <t>G/SPS/N/SAU/250</t>
  </si>
  <si>
    <t>G/SPS/N/SAU/251</t>
  </si>
  <si>
    <t>G/SPS/N/SAU/252</t>
  </si>
  <si>
    <t>G/SPS/N/TUR/65/Add.1</t>
  </si>
  <si>
    <t>G/SPS/N/ECU/185</t>
  </si>
  <si>
    <t>Peas (Pisum sativum)</t>
  </si>
  <si>
    <t>G/SPS/N/PER/683/Corr.1</t>
  </si>
  <si>
    <t>G/SPS/N/MEX/303/Add.1</t>
  </si>
  <si>
    <t>G/SPS/N/MEX/312</t>
  </si>
  <si>
    <t>Wheat grain (Triticum aestivum)</t>
  </si>
  <si>
    <t>G/SPS/N/PER/684</t>
  </si>
  <si>
    <t>Horses (HS tariff subheadings: 0101.21.00.00, 0101.29.10.00 and 0101.29.90.00);Bovine animals (HS tariff subheadings: 0102.21.00, 0102.29.10.00 and 0102.29.90.00); andFowls of the species Gallus domesticus weighing not more than 185g (HS tariff subheading: 0105.11.00.00).</t>
  </si>
  <si>
    <t>Argentina, Brazil and Chile</t>
  </si>
  <si>
    <t>G/SPS/N/PER/683</t>
  </si>
  <si>
    <t>G/SPS/N/USA/2916</t>
  </si>
  <si>
    <t>G/SPS/N/ARE/97</t>
  </si>
  <si>
    <t>G/SPS/N/CRI/181/Add.1</t>
  </si>
  <si>
    <t>G/SPS/N/MAR/46</t>
  </si>
  <si>
    <t>Milk to be used as animal feed</t>
  </si>
  <si>
    <t>G/SPS/N/PHL/353</t>
  </si>
  <si>
    <t>G/SPS/N/ARE/96#G/SPS/N/BHR/166#G/SPS/N/KWT/14#G/SPS/N/OMN/65#G/SPS/N/QAT/69#G/SPS/N/SAU/244#G/SPS/N/YEM/10</t>
  </si>
  <si>
    <t>Fruits and vegetables (ICS Code: 67.080)</t>
  </si>
  <si>
    <t>G/SPS/N/BRA/1211</t>
  </si>
  <si>
    <t>Safflower seeds (Carthamus tinctorius)</t>
  </si>
  <si>
    <t>G/SPS/N/JOR/37</t>
  </si>
  <si>
    <t>Live poultry (HS Code: 0105), and poultry products including poultry meat (HS Code: 0207) and birds, other than poultry</t>
  </si>
  <si>
    <t>G/SPS/N/AUS/399/Add.1</t>
  </si>
  <si>
    <t>Fresh dragon fruit (Hylocereus spp.)</t>
  </si>
  <si>
    <t>G/SPS/N/MEX/304/Add.1</t>
  </si>
  <si>
    <t>G/SPS/N/ALB/197</t>
  </si>
  <si>
    <t>Bulgaria, Greece, Montenegro</t>
  </si>
  <si>
    <t>G/SPS/N/SAU/242</t>
  </si>
  <si>
    <t>G/SPS/N/SGP/37/Add.2</t>
  </si>
  <si>
    <t>G/SPS/N/AUS/410/Add.1</t>
  </si>
  <si>
    <t>G/SPS/N/JPN/383/Add.1</t>
  </si>
  <si>
    <t>"Carrot (Daucus carota L.) seed for sowing" and "carrot (Daucus carota L.) and celery (Apium graveolens) seedling"</t>
  </si>
  <si>
    <t>G/SPS/N/JPN/405/Add.2</t>
  </si>
  <si>
    <t>HS Codes: 060210, 060220, 060290, plants for planting (excluding seed and fruit) of the host of Xylella fastidiosa</t>
  </si>
  <si>
    <t>Argentina, Brazil, Canada, Costa Rica, Ecuador, Iran, Italy, Mexico, Morocco, Paraguay, Chinese Taipei, Turkey, United States of America (excluding Hawaiian Islands) and Venezuela, Bolivarian Republic of</t>
  </si>
  <si>
    <t>G/SPS/N/MEX/297/Add.1</t>
  </si>
  <si>
    <t>G/SPS/N/MEX/308</t>
  </si>
  <si>
    <t>Pumpkin seed</t>
  </si>
  <si>
    <t xml:space="preserve">Food safety; Human health; Pests; Plant health; Seeds; </t>
  </si>
  <si>
    <t>G/SPS/N/MEX/309</t>
  </si>
  <si>
    <t>G/SPS/N/MEX/310</t>
  </si>
  <si>
    <t>Natural Christmas trees of species of the genera Pinus and Abies and the species Pseudotsuga menziesii</t>
  </si>
  <si>
    <t>G/SPS/N/PER/681</t>
  </si>
  <si>
    <t>HS code 0602.90.90.00: In vitro potato (Solanum spp.) and sweet potato (Ipomoea spp.) plants.</t>
  </si>
  <si>
    <t>Brazil and Colombia</t>
  </si>
  <si>
    <t>G/SPS/N/PER/682</t>
  </si>
  <si>
    <t>HS code 0702.00.00.00: Fresh tomatoes (Solanum lycopersicum = Lycopersicon esculentum)</t>
  </si>
  <si>
    <t>G/SPS/N/PHL/349</t>
  </si>
  <si>
    <t>HS Codes: 0105, 0207, 0407, 05119</t>
  </si>
  <si>
    <t>Overijssel, Netherlands</t>
  </si>
  <si>
    <t>G/SPS/N/PHL/350</t>
  </si>
  <si>
    <t>G/SPS/N/PHL/351</t>
  </si>
  <si>
    <t>Lot-et-Garonne and Tarn Departments, France</t>
  </si>
  <si>
    <t>G/SPS/N/PHL/352</t>
  </si>
  <si>
    <t>G/SPS/N/ARE/94</t>
  </si>
  <si>
    <t>G/SPS/N/AUS/412</t>
  </si>
  <si>
    <t>Uncooked prawns including:
i. uncooked prawns or prawn meat
ii. uncooked prawns coated for human consumption by being marinated in a wet marinade 
iii. uncooked prawns coated for human consumption by being marinated in a dry marinade 
iv. uncooked prawns coated for human consumption by being marinated and placed on skewers 
HS codes that may be impacted include: 0306.16, 0306.17, 0306.19, 0306.35, 0306.36, 0306.39, 0306.95, 0306.99, 1605.21, 1605.29 (previous HS2012 codes include 0306.26, 0306.27, 0306.29).</t>
  </si>
  <si>
    <t xml:space="preserve">Animal diseases; Animal health; Modification of content/scope of regulation; </t>
  </si>
  <si>
    <t>G/SPS/N/IDN/114</t>
  </si>
  <si>
    <t>Fresh food of plant origin (fresh fruits, vegetables, grains, nuts, pulses and Estate/private crops)</t>
  </si>
  <si>
    <t>G/SPS/N/PHL/348</t>
  </si>
  <si>
    <t>Domestic and wild birds and their products including poultry meat,day old chicks, eggs and semen</t>
  </si>
  <si>
    <t>G/SPS/N/SAU/240</t>
  </si>
  <si>
    <t>G/SPS/N/SAU/241</t>
  </si>
  <si>
    <t>G/SPS/N/URY/28/Add.1</t>
  </si>
  <si>
    <t>G/SPS/N/CAN/1060/Add.1</t>
  </si>
  <si>
    <t>Pesticide sulfuryl fluoride in or on various commodities (ICS Codes: 65.020, 65.100, 67.040, 67.060, 67.080, 67.140)</t>
  </si>
  <si>
    <t>G/SPS/N/ECU/184</t>
  </si>
  <si>
    <t>Wild rice (Zizania aquatica) grains</t>
  </si>
  <si>
    <t>G/SPS/N/MEX/307</t>
  </si>
  <si>
    <t>Paddy (palay) rice (Oryza sativa)</t>
  </si>
  <si>
    <t>G/SPS/N/OMN/44/Rev.1/Add.1</t>
  </si>
  <si>
    <t>All imported food
- Specific certificates for animals: animal products (meat and its derivatives).
- Bird products and derivative products.
- Fish and products and their derivatives.
- Phytosanitary: plant products and their derivatives and products.</t>
  </si>
  <si>
    <t>G/SPS/N/CHL/529/Add.1</t>
  </si>
  <si>
    <t>G/SPS/N/ARE/92</t>
  </si>
  <si>
    <t>England in the United Kingdom</t>
  </si>
  <si>
    <t>G/SPS/N/ARE/93</t>
  </si>
  <si>
    <t>G/SPS/N/BRA/1204</t>
  </si>
  <si>
    <t>HS Codes: 10, 52; ICS Codes: 13, 65</t>
  </si>
  <si>
    <t>G/SPS/N/BRA/1205</t>
  </si>
  <si>
    <t>HS Codes: 07, 08; ICS Codes: 13, 65</t>
  </si>
  <si>
    <t>G/SPS/N/BRA/1206</t>
  </si>
  <si>
    <t>HS Codes: 10, 07, 12; ICS Codes: 13, 65</t>
  </si>
  <si>
    <t>G/SPS/N/BRA/1207</t>
  </si>
  <si>
    <t>HS Code: 10; ICS Codes: 13, 65</t>
  </si>
  <si>
    <t>G/SPS/N/BRA/1208</t>
  </si>
  <si>
    <t>HS Code: 12; ICS Codes: 13, 65</t>
  </si>
  <si>
    <t>G/SPS/N/BRA/1210</t>
  </si>
  <si>
    <t>HS Codes: 07, 08, 09, 10, 12, 52; ICS Codes: 13, 65</t>
  </si>
  <si>
    <t>G/SPS/N/CHL/533/Add.1</t>
  </si>
  <si>
    <t>G/SPS/N/CHL/537</t>
  </si>
  <si>
    <t>Wheat seed (Triticum aestivum, Triticum durum)</t>
  </si>
  <si>
    <t xml:space="preserve">Modification of final date for comments; Pests; Plant health; Seeds; </t>
  </si>
  <si>
    <t>G/SPS/N/CHL/538</t>
  </si>
  <si>
    <t>Seeds of certain fruit and vegetable crops and aromatic and medicinal plant species.</t>
  </si>
  <si>
    <t>G/SPS/N/MEX/292/Add.1</t>
  </si>
  <si>
    <t>G/SPS/N/NZL/547/Corr.1</t>
  </si>
  <si>
    <t>G/SPS/N/NZL/551</t>
  </si>
  <si>
    <t>Cut flowers and branches of Cordyline and Dracaena species (HS Code: 0603)</t>
  </si>
  <si>
    <t>G/SPS/N/NZL/552</t>
  </si>
  <si>
    <t>Nursery stock (whole plants, cuttings, bulbs) of 54 genera of plants that are known to be hosts of Xylella fastidiosa and are eligible for import into New Zealand</t>
  </si>
  <si>
    <t>G/SPS/N/NZL/553</t>
  </si>
  <si>
    <t>Cut flowers and foliage - HS Code: 0603</t>
  </si>
  <si>
    <t>Mexico, United States of America</t>
  </si>
  <si>
    <t>G/SPS/N/TPKM/420</t>
  </si>
  <si>
    <t>Caprine embryos</t>
  </si>
  <si>
    <t>G/SPS/N/TUR/83</t>
  </si>
  <si>
    <t>G/SPS/N/USA/2570/Add.5</t>
  </si>
  <si>
    <t>Human food under the jurisdiction of the US Food and Drug Administration which excludes meat, poultry and processed egg products. HS Codes: 03, 04, 05, 07, 08, 09, 10, 11, 12, 15, 16, 17, 18, 19, 20, 21, 22; ICS Codes: 65, 67</t>
  </si>
  <si>
    <t>G/SPS/N/USA/2570/Add.6</t>
  </si>
  <si>
    <t>G/SPS/N/KOR/554/Corr.1</t>
  </si>
  <si>
    <t>G/SPS/N/PHL/346</t>
  </si>
  <si>
    <t>G/SPS/N/PHL/347</t>
  </si>
  <si>
    <t>G/SPS/N/SAU/235</t>
  </si>
  <si>
    <t>G/SPS/N/SAU/236</t>
  </si>
  <si>
    <t>G/SPS/N/SAU/237</t>
  </si>
  <si>
    <t>G/SPS/N/SAU/238</t>
  </si>
  <si>
    <t>G/SPS/N/SAU/239</t>
  </si>
  <si>
    <t>G/SPS/N/CHL/536</t>
  </si>
  <si>
    <t>Hemp (Cannabis sativa) based foods.</t>
  </si>
  <si>
    <t>G/SPS/N/JPN/485</t>
  </si>
  <si>
    <t>- Meat and edible meat offal (HS Codes: 02.01, 02.02, 02.03, 02.04, 02.05, 02.06 and 02.08)
- Dairy produce (HS Code: 04.01)
- Products of animal origin (HS Code: 05.04)
- Edible vegetables and certain roots and tubers (HS Codes: 07.01, 07.02, 07.03, 07.04, 07.05, 07.06, 07.07, 07.08, 07.09, 07.10, 07.13 and 07.14)
- Edible fruits and nuts, peel of citrus/melons (HS Codes: 08.07, 08.10 and 08.14)
- Coffee, tea, mate and spices (HS Codes: 09.03, 09.04, 09.05, 09.06, 09.07, 09.08, 09.09 and 09.10)
- Cereals (HS Codes: 10.01, 10.02, 10.03, 10.04, 10.05, 10.06, 10.07 and 10.08)
- Oleaginous fruits, miscellaneous grains, seeds and fruits (HS Codes: 12.01, 12.02, 12.06, 12.07 and 12.12)
- Animal or vegetable fats and oils (HS Codes: 15.01, 15.02 and 15.06)</t>
  </si>
  <si>
    <t>G/SPS/N/JPN/492</t>
  </si>
  <si>
    <t>- Edible vegetables and certain roots and tubers (HS Codes: 07.01, 07.02, 07.03, 07.04, 07.05, 07.07, 07.08, 07.09, 07.10 and 07.13)
- Edible fruits and nuts, peel of citrus/melons (HS Codes: 08.06, 08.07, 08.10, 08.11 and 08.14)
- Coffee, tea, mate and spices (HS Codes: 09.04, 09.05, 09.06, 09.07, 09.08, 09.09 and 09.10)
- Oleaginous fruits, miscellaneous grains, seeds and fruits (HS Codes: 12.01, 12.06 and 12.10)</t>
  </si>
  <si>
    <t>G/SPS/N/JPN/493</t>
  </si>
  <si>
    <t>- Meat and edible meat offal (HS Codes: 02.01, 02.02, 02.03, 02.04, 02.05, 02.06, 02.07, 02.08 and 02.09)
- Dairy produce and birds' eggs (HS Codes: 04.01, 04.07 and 04.08)
- Products of animal origin (HS Code: 05.04)
- Edible vegetables and certain roots and tubers (HS Codes: 07.01, 07.02, 07.03, 07.04, 07.05, 07.07, 07.08, 07.09, 07.10, 07.13 and 07.14)
- Edible fruits and nuts, peel of citrus/melons (HS Codes: 08.01, 08.02, 08.03, 08.04, 08.05, 08.06, 08.07, 08.08, 08.09, 08.10, 08.11 and 08.14)
- Coffee, tea, mate and spices (HS Codes: 09.02, 09.03, 09.04, 09.05, 09.06, 09.07, 09.08, 09.09 and 09.10)
- Cereals (HS Code: 10.05)
- Oleaginous fruits, miscellaneous grains, seeds and fruits (HS Codes: 12.01, 12.02, 12.10 and 12.12)
- Animal or vegetable fats and oils (HS Codes: 15.01, 15.02 and 15.06)</t>
  </si>
  <si>
    <t>G/SPS/N/JPN/494</t>
  </si>
  <si>
    <t>- Edible vegetables and certain roots and tubers (HS Codes: 07.01, 07.02, 07.03, 07.04, 07.05, 07.06, 07.07, 07.08, 07.09, 07.10, 07.13 and 07.14)
- Edible fruits and nuts, peel of citrus/melons (HS Codes: 08.01, 08.02, 08.03, 08.04, 08.05, 08.06, 08.07, 08.08, 08.09, 08.10, 08.11 and 08.14)
- Coffee, tea, mate and spices (HS Codes: 09.01, 09.02, 09.03, 09.04, 09.05, 09.06, 09.07, 09.08, 09.09 and 09.10)
- Cereals (HS Codes: 10.01, 10.02, 10.03, 10.04, 10.05, 10.06, 10.07 and 10.08)
- Oleaginous fruits, miscellaneous grains, seeds and fruits (HS Codes: 12.01, 12.02, 12.04, 12.05, 12.06, 12.07, 12.10 and 12.12)
- Cacao and cacao preparations (HS Code: 18.01)</t>
  </si>
  <si>
    <t>G/SPS/N/JPN/495</t>
  </si>
  <si>
    <t>- Meat and edible meat offal (HS Codes: 02.01, 02.02, 02.03, 02.04, 02.05, 02.06, 02.07, 02.08 and 02.09)
- Dairy produce and birds' eggs (HS Codes: 04.01, 04.07 and 04.08)
- Products of animal origin (HS Code: 05.04)
- Edible vegetables and certain roots and tubers (HS Codes: 07.01, 07.02, 07.03, 07.04, 07.05, 07.06, 07.07, 07.08, 07.09, 07.10, 07.13 and 07.14)
- Edible fruits and nuts, peel of citrus/melons (HS Codes: 08.01, 08.02, 08.03, 08.04, 08.05, 08.06, 08.07, 08.08, 08.09, 08.10, 08.11 and 08.14)
- Coffee, tea, mate and spices (HS Codes: 09.01, 09.02, 09.03, 09.04, 09.05, 09.06, 09.07, 09.08, 09.09 and 09.10)
- Cereals (HS Codes: 10.01, 10.02, 10.03, 10.04, 10.05, 10.06, 10.07 and 10.08)
- Oleaginous fruits, miscellaneous grains, seeds and fruits (HS Codes: 12.01, 12.02, 12.04, 12.05, 12.06, 12.07, 12.10 and 12.12)
- Animal or vegetable fats and oils (HS Codes: 15.01, 15.02 and 15.06)</t>
  </si>
  <si>
    <t>G/SPS/N/JPN/496</t>
  </si>
  <si>
    <t>- Edible fruits and nuts, peel of citrus/melons (HS Codes: 08.05, 08.06, 08.08 and 08.14)
- Coffee, tea, mate and spices (HS Codes: 09.04, 09.05, 09.06, 09.07, 09.08, 09.09 and 09.10)</t>
  </si>
  <si>
    <t>G/SPS/N/JPN/497</t>
  </si>
  <si>
    <t>- Meat and edible meat offal (HS Codes: 02.01, 02.02, 02.03, 02.06, 02.07 and 02.09)
- Dairy produce and birds' eggs (HS Codes: 04.01, 04.07 and 04.08)
- Products of animal origin (HS Code: 05.04)
- Edible vegetables and certain roots and tubers (HS Codes: 07.07, 07.09, 07.10, 07.13 and 07.14)
- Edible fruits and nuts, peel of citrus/melons (HS Codes: 08.01, 08.02, 08.04, 08.05, 08.06, 08.07, 08.08, 08.09, 08.10, 08.11 and 08.14)
- Coffee, tea, mate and spices (HS Codes: 09.02, 09.04, 09.05, 09.06, 09.07, 09.08, 09.09 and 09.10)
- Oleaginous fruits, miscellaneous grains, seeds and fruits (HS Codes: 12.07 and 12.10)
- Animal or vegetable fats and oils (HS Codes: 15.01 and 15.02)</t>
  </si>
  <si>
    <t>G/SPS/N/JPN/498</t>
  </si>
  <si>
    <t>- Meat and edible meat offal (HS Codes: 02.01, 02.02, 02.03 and 02.06)
- Dairy produce (HS Code: 04.01)
- Products of animal origin (HS Code: 05.04)
- Animal or vegetable fats and oils (HS Codes: 15.01 and 15.02)</t>
  </si>
  <si>
    <t>G/SPS/N/SAU/233</t>
  </si>
  <si>
    <t>G/SPS/N/SAU/234</t>
  </si>
  <si>
    <t>Skåne län, Sweden</t>
  </si>
  <si>
    <t>G/SPS/N/ALB/196</t>
  </si>
  <si>
    <t>1. France, in the regions of: Tarn, Gers, Lot-et-Garonne, Hautes-Pyrénées;&amp;#x0D;
2. Romania, in the region of: Constanta;&amp;#x0D;
3. Serbia, in the region of: Srbija.</t>
  </si>
  <si>
    <t>G/SPS/N/ARE/91</t>
  </si>
  <si>
    <t>Astrakhanskaya Oblast province in Russian Federation, in addition to the previous province, Republic of Kalmykia</t>
  </si>
  <si>
    <t>G/SPS/N/CHL/535</t>
  </si>
  <si>
    <t>Various milk-related foods.</t>
  </si>
  <si>
    <t>G/SPS/N/JPN/438/Corr.2</t>
  </si>
  <si>
    <t>G/SPS/N/JPN/484</t>
  </si>
  <si>
    <t>- Edible vegetables and certain roots and tubers (HS Codes: 07.01, 07.02, 07.03, 07.04, 07.05, 07.06, 07.07, 07.08, 07.09, 07.10, 07.13 and 07.14)
- Edible fruits and nuts, peel of citrus/melons (HS Codes: 08.01, 08.02, 08.03, 08.04, 08.05, 08.06, 08.07, 08.08, 08.09, 08.10, 08.11 and 08.14)
- Coffee, tea, mate and spices (HS Codes: 09.01, 09.02, 09.03, 09.04, 09.05, 09.06, 09.07, 09.08, 09.09 and 09.10)
- Cereals (HS Codes: 10.01, 10.02, 10.03, 10.04, 10.05, 10.06, 10.07 and 10.08)
- Oleaginous fruits, miscellaneous grains, seeds and fruits (HS Codes: 12.01, 12.02, 12.04, 12.05, 12.06, 12.07, 12.10 and 12.12)</t>
  </si>
  <si>
    <t>G/SPS/N/JPN/486</t>
  </si>
  <si>
    <t>- Fish and crustaceans, molluscs and other aquatic invertebrates (HS Codes: 03.02, 03.03, 03.04, 03.06 and 03.07)
- Edible vegetables and certain roots and tubers (HS Codes: 07.02, 07.03, 07.04, 07.05, 07.06, 07.07, 07.09, 07.10 and 07.14)
- Edible fruits and nuts, peel of citrus/melons (HS Codes: 08.05, 08.06, 08.07, 08.08, 08.09, 08.10,08.11 and 08.14)
- Coffee, tea, mate and spices (HS Codes: 09.02, 09.04, 09.05, 09.06, 09.07, 09.08, 09.09 and 09.10)
- Cereals (HS Code: 10.06)
- Oleaginous fruits, miscellaneous grains, seeds and fruits (HS Code: 12.01)</t>
  </si>
  <si>
    <t>G/SPS/N/JPN/487</t>
  </si>
  <si>
    <t>- Meat and edible meat offal (HS Codes: 02.01, 02.02, 02.03, 02.04, 02.05, 02.06 and 02.08)
- Products of animal origin (HS Code: 05.04)
- Edible vegetables and certain roots and tubers (HS Codes: 07.01, 07.02, 07.03, 07.04, 07.05, 07.07, 07.08, 07.09, 07.10, 07.13 and 07.14)
- Edible fruits and nuts, peel of citrus/melons (HS Codes: 08.01, 08.02, 08.03, 08.04, 08.05, 08.06, 08.07, 08.08, 08.09, 08.10, 08.11 and 08.14)
- Coffee, tea, mate and spices (HS Codes: 09.01, 09.03, 09.04, 09.05, 09.06, 09.07, 09.08, 09.09 and 09.10)
- Cereals (HS Code: 10.05)
- Oleaginous fruits, miscellaneous grains, seeds and fruits (HS Codes: 12.01, 12.07 and 12.10)
- Animal or vegetable fats and oils (HS Codes: 15.01, 15.02 and 15.06)</t>
  </si>
  <si>
    <t>G/SPS/N/JPN/488</t>
  </si>
  <si>
    <t>- Edible vegetables and certain roots and tubers (HS Codes: 07.02, 07.09, 07.10 and 07.13)
- Edible fruits and nuts, peel of citrus/melons (HS Code: 08.14)
- Coffee, tea, mate and spices (HS Codes: 09.04, 09.05, 09.06, 09.07, 09.08, 09.09 and 09.10)
- Cereals (HS Codes: 10.01, 10.02, 10.03, 10.04, 10.05, 10.07 and 10.08)
- Oleaginous fruits, miscellaneous grains, seeds and fruits (HS Codes: 12.01, 12.02, 12.04, 12.05, 12.07 and 12.12)</t>
  </si>
  <si>
    <t>G/SPS/N/JPN/489</t>
  </si>
  <si>
    <t>- Fish and crustaceans, molluscs and other aquatic invertebrates (HS Codes: 03.02, 03.03, 03.04, 03.06 and 03.07)
- Edible vegetables and certain roots and tubers (HS Codes: 07.01, 07.09 and 07.10)
- Coffee, tea, mate and spices (HS Code: 09.03)
- Cereals (HS Code: 10.06)
- Oleaginous fruits, miscellaneous grains, seeds and fruits (HS Code: 12.12)</t>
  </si>
  <si>
    <t>G/SPS/N/JPN/490</t>
  </si>
  <si>
    <t>- Meat and edible meat offal (HS Codes: 02.01, 02.02, 02.03, 02.04, 02.05, 02.06, 02.07, 02.08 and 02.09)
- Dairy produce (HS Code: 04.01)
- Products of animal origin (HS Code: 05.04)
- Animal or vegetable fats and oils (HS Codes: 15.01, 15.02 and 15.06)</t>
  </si>
  <si>
    <t>G/SPS/N/JPN/491</t>
  </si>
  <si>
    <t>- Meat and edible meat offal (HS Codes: 02.01, 02.02, 02.03, 02.04, 02.05, 02.06 and 02.08)
- Dairy produce, birds' eggs and natural honey (HS Code: 04.01)
- Products of animal origin (HS Code: 05.04)
- Edible vegetables and certain roots and tubers (HS Codes: 07.09 and 07.10)
- Edible fruits and nuts, peel of citrus/melons (HS Codes: 08.01, 08.02, 08.03, 08.04, 08.05, 08.06, 08.07, 08.08, 08.09, 08.10, 08.11 and 08.14)
- Coffee, tea, mate and spices (HS Codes: 09.04, 09.05, 09.06, 09.07, 09.08, 09.09 and 09.10)
- Oleaginous fruits, miscellaneous grains, seeds and fruits (HS Codes: 12.04, 12.05, 12.06 and 12.07)
- Animal or vegetable fats and oils (HS Codes: 15.01, 15.02 and 15.06)</t>
  </si>
  <si>
    <t>G/SPS/N/MEX/289/Add.1</t>
  </si>
  <si>
    <t>G/SPS/N/SAU/223</t>
  </si>
  <si>
    <t>G/SPS/N/SAU/224</t>
  </si>
  <si>
    <t>Schleswig-Holstein, Mecklenburg-Vorpommern in Germany</t>
  </si>
  <si>
    <t>G/SPS/N/SAU/225</t>
  </si>
  <si>
    <t>G/SPS/N/SAU/226</t>
  </si>
  <si>
    <t>G/SPS/N/SAU/227</t>
  </si>
  <si>
    <t>G/SPS/N/SAU/228</t>
  </si>
  <si>
    <t>Somalia</t>
  </si>
  <si>
    <t>G/SPS/N/SAU/229</t>
  </si>
  <si>
    <t>G/SPS/N/SAU/230</t>
  </si>
  <si>
    <t>G/SPS/N/SAU/231</t>
  </si>
  <si>
    <t>G/SPS/N/SAU/232</t>
  </si>
  <si>
    <t>Tilapia, catfish and straight fin fish - Barbus paludinosus</t>
  </si>
  <si>
    <t>Mashonaland and Midlands, Zimbabwe</t>
  </si>
  <si>
    <t>G/SPS/N/SLV/124</t>
  </si>
  <si>
    <t>G/SPS/N/KOR/554</t>
  </si>
  <si>
    <t>G/SPS/N/PHL/345</t>
  </si>
  <si>
    <t>G/SPS/N/RUS/134</t>
  </si>
  <si>
    <t>Poultry and poultry products, eggs and egg products, feed of plant origin</t>
  </si>
  <si>
    <t xml:space="preserve">Animal diseases; Animal feed; Animal health; Avian Influenza; Food safety; Human health; Zoonoses; </t>
  </si>
  <si>
    <t>G/SPS/N/AUS/410</t>
  </si>
  <si>
    <t>G/SPS/N/MEX/295/Add.1</t>
  </si>
  <si>
    <t>G/SPS/N/MEX/298/Add.1</t>
  </si>
  <si>
    <t>G/SPS/N/MEX/306</t>
  </si>
  <si>
    <t>Cut flowers and fresh foliage of hortensia</t>
  </si>
  <si>
    <t>G/SPS/N/NZL/549</t>
  </si>
  <si>
    <t>Mushroom growing medium</t>
  </si>
  <si>
    <t>G/SPS/N/BRA/1203</t>
  </si>
  <si>
    <t>HS Code(s): 02, 03, 04, 05; ICS Code(s): 65, 67, 13</t>
  </si>
  <si>
    <t>G/SPS/N/AUS/407/Add.1</t>
  </si>
  <si>
    <t>Frozen bovine in vitro produced embryos</t>
  </si>
  <si>
    <t>G/SPS/N/EU/176</t>
  </si>
  <si>
    <t>G/SPS/N/ARE/90</t>
  </si>
  <si>
    <t xml:space="preserve">Tarn province in France in addition to the previous provinces (Landes, Haute-Vienne, Aveyron, Gers,  Dordogne, Pyrenees-Atlantiques, Hautes-Pyrenees, Lot, Haute-Garonne)</t>
  </si>
  <si>
    <t>G/SPS/N/CRI/179/Add.1</t>
  </si>
  <si>
    <t>G/SPS/N/EU/174</t>
  </si>
  <si>
    <t>G/SPS/N/EU/175</t>
  </si>
  <si>
    <t>HS Code(s): ex 07049090, ex 07081000, ex 07082000, 07096010, 07093000, ex 07094000, 07096010, ex 07096099, ex 07099990, ex 07102200, 07108051, ex 07108059, ex 07108095, 08022100, 08022200, 08025100, 08025200, 08043000, 08055010, 08061010, 08101000, ex 08109020, ex 08109075, 08112031, ex 08112011, ex 08112019, 08131000, 0902, ex 11063090, 12024100, 12024200, 12074090, ex 12077000, ex 12119086, 15111090, 15119011, ex 15119019, 15119099, 20081110, 20081191, 20081196, 20081198, 20085061, ex 20089999, 3507</t>
  </si>
  <si>
    <t>Benin; Bolivia, Plurinational State of; Cambodia; China; Dominican Republic; Egypt; The Gambia; Georgia; Ghana; India; Kenya; Madagascar; Serbia; Sierra Leone; Sudan; Thailand; Turkey; Uganda; United States of America; Uzbekistan; Viet Nam</t>
  </si>
  <si>
    <t>G/SPS/N/MEX/305</t>
  </si>
  <si>
    <t>Fresh pears (Pyrus communis) and apples (Malus domestica)</t>
  </si>
  <si>
    <t>G/SPS/N/PHL/344</t>
  </si>
  <si>
    <t>Mushroom</t>
  </si>
  <si>
    <t>G/SPS/N/THA/239/Add.1</t>
  </si>
  <si>
    <t>G/SPS/N/UKR/119</t>
  </si>
  <si>
    <t>Poultry, poultry products and raw materials produced from poultry</t>
  </si>
  <si>
    <t>G/SPS/N/ARE/87</t>
  </si>
  <si>
    <t>G/SPS/N/ARE/88</t>
  </si>
  <si>
    <t>G/SPS/N/ARE/89</t>
  </si>
  <si>
    <t>Kherson, Ukraine</t>
  </si>
  <si>
    <t>G/SPS/N/SAU/221</t>
  </si>
  <si>
    <t>G/SPS/N/SAU/222</t>
  </si>
  <si>
    <t>Chukha, Bhutan</t>
  </si>
  <si>
    <t>G/SPS/N/TPKM/418</t>
  </si>
  <si>
    <t>G/SPS/N/CHL/534</t>
  </si>
  <si>
    <t>Fresh tomatoes (Lycopersicon esculentum) for consumption.</t>
  </si>
  <si>
    <t>G/SPS/N/SAU/220</t>
  </si>
  <si>
    <t>G/SPS/N/ARE/85</t>
  </si>
  <si>
    <t>Republic of Kalmykia, Russian Federation</t>
  </si>
  <si>
    <t>G/SPS/N/CHL/533</t>
  </si>
  <si>
    <t>Animals and birds</t>
  </si>
  <si>
    <t>G/SPS/N/RUS/133</t>
  </si>
  <si>
    <t>HS Codes: 0105, 0407</t>
  </si>
  <si>
    <t>Germany (Dithmarschen, Kloppenburg, Harz, Ludwiglust-Parchim regions)</t>
  </si>
  <si>
    <t>G/SPS/N/TPKM/416</t>
  </si>
  <si>
    <t>Lily flower bulbs</t>
  </si>
  <si>
    <t>G/SPS/N/AUS/379/Add.1</t>
  </si>
  <si>
    <t>Fresh table grapes (Vitis vinifera and hybrids)</t>
  </si>
  <si>
    <t>Sonora, Mexico</t>
  </si>
  <si>
    <t>G/SPS/N/AUS/407</t>
  </si>
  <si>
    <t>G/SPS/N/SAU/217</t>
  </si>
  <si>
    <t>Live common carp</t>
  </si>
  <si>
    <t>G/SPS/N/ALB/195</t>
  </si>
  <si>
    <t>1. Germany, in the regions of: Schleswig-Holstein (Plöner See,Plön);&amp;#x0D;
2. Austria, in the regions of: Vorarlberg (Shore of Lake Constance);&amp;#x0D;
3. Hungary, in the regions of: Csongrad (Fehér-tó);&amp;#x0D;
4. Poland, in the region of: Zachodnio-Pomorskie (Lubczyna, Goleniow, Goleniowski);&amp;#x0D;
5. Croatia, in the regions of: Vukovarsko-Srijemska (River Bidj, Cerje, Zupanja); &amp;#x0D;
6. Switzerland, in the region of: Thurgau (Lake Constance, Kreuzlingen, Kreuzlingen);&amp;#x0D;
7. Denmark, in the region of: East dhe West; and&amp;#x0D;
8. Israel, in the region of: Hazafon.</t>
  </si>
  <si>
    <t>G/SPS/N/NZL/541/Add.1</t>
  </si>
  <si>
    <t>Fresh onions</t>
  </si>
  <si>
    <t>G/SPS/N/NZL/544/Corr.1</t>
  </si>
  <si>
    <t>Citrus, Fortunella and Poncirus</t>
  </si>
  <si>
    <t>G/SPS/N/UKR/114</t>
  </si>
  <si>
    <t>G/SPS/N/UKR/116</t>
  </si>
  <si>
    <t>Schleswig-Holstein, Mecklenburg-Vorpommern, Germany</t>
  </si>
  <si>
    <t>G/SPS/N/CHL/532</t>
  </si>
  <si>
    <t>Jatropha curcas seeds</t>
  </si>
  <si>
    <t xml:space="preserve">Fungi; Pests; Plant health; Seeds; </t>
  </si>
  <si>
    <t>G/SPS/N/UKR/113</t>
  </si>
  <si>
    <t>HS Codes: 06, 07, 08, 09, 12, 14, 17, 18, 20, 24, 44, 51, 52</t>
  </si>
  <si>
    <t xml:space="preserve">Certification, control and inspection; Pests; Plant health; </t>
  </si>
  <si>
    <t>G/SPS/N/ALB/194</t>
  </si>
  <si>
    <t>Live animals (all ruminants and herbivores affected by the bluetongue disease), semen, embryos and ova of all ruminants and herbivores affected by bluetongue disease</t>
  </si>
  <si>
    <t xml:space="preserve">Animal diseases; Animal health; Bluetongue; Food safety; Human health; Maximum residue limits (MRLs); Pest or Disease free Regions / Regionalization; Pesticides; Territory protection; </t>
  </si>
  <si>
    <t>1. France, in the regions of: Allier, Creuse, Cher, Nièvre, Saône-Et-Loire, Cantal, Indre, Loire, Loiret, Corrèze, Aveyron, Cher, Lozère, Haute-Loire, Yonne, Isère, Haute-Vienne, Dordogne, Lot, Vienne, Charente-Maritime, Gironde, Rhône, Puy-de-Dôme, Ariège, Haute-Savoie, Doubs, Haute-Marne, Côte-d'Or, Hautes-Pyrénées, Ain, Doubs, Haute-Garonne, Meuse, Jura, Vosges, Ardèche, Savoie;&amp;#x0D;
2. Italy, in the regions of: Veneto, Trento;&amp;#x0D;
3. Croatia, in the regions of: Sibensko-Kninska, Dubrovacko-Neretvanska, Licko-Senjska, Karlovacka, Sisacko-Moslavacka, Istarska, Osijecko-Baranjska;&amp;#x0D;
4. Serbia, in the region of: Srbija; and&amp;#x0D;
5. Cyprus, in the regions of: Larnaca , Lefkosia, Ammochostos.</t>
  </si>
  <si>
    <t>G/SPS/N/NZL/547</t>
  </si>
  <si>
    <t>G/SPS/N/CRI/182</t>
  </si>
  <si>
    <t>Lista de Plagas Reglamentadas de Costa Rica 2016 (II Actualización) (List of regulated pests, Costa Rica, 2016 (second update))</t>
  </si>
  <si>
    <t>G/SPS/N/THA/238/Add.1</t>
  </si>
  <si>
    <t>Botanicals, animals or parts of botanicals or animals to be used in food</t>
  </si>
  <si>
    <t>G/SPS/N/TUR/80</t>
  </si>
  <si>
    <t>Fermented milk products</t>
  </si>
  <si>
    <t>G/SPS/N/SLV/90/Add.2</t>
  </si>
  <si>
    <t>G/SPS/N/ARE/84</t>
  </si>
  <si>
    <t>G/SPS/N/TUR/42/Rev.1</t>
  </si>
  <si>
    <t>Olive oil and olive pomace oil</t>
  </si>
  <si>
    <t>G/SPS/N/ARG/199</t>
  </si>
  <si>
    <t>Rubus idaeus (raspberry) and Rubus ursinus (blackberry) plants.</t>
  </si>
  <si>
    <t>G/SPS/N/EU/173</t>
  </si>
  <si>
    <t>G/SPS/N/ARE/83</t>
  </si>
  <si>
    <t>G/SPS/N/KAZ/7</t>
  </si>
  <si>
    <t>G/SPS/N/KAZ/8</t>
  </si>
  <si>
    <t>Apples (HS Code: 0808), grapes (HS Code: 0806), peaches (including nectarines) and apricots (HS Code: 0809)</t>
  </si>
  <si>
    <t>G/SPS/N/URY/28</t>
  </si>
  <si>
    <t>Animals of the canine species.</t>
  </si>
  <si>
    <t>G/SPS/N/JPN/471/Add.1</t>
  </si>
  <si>
    <t>G/SPS/N/BRA/1201</t>
  </si>
  <si>
    <t>Pesticides, components, wood preservers</t>
  </si>
  <si>
    <t>G/SPS/N/COL/238/Add.2</t>
  </si>
  <si>
    <t>G/SPS/N/KOR/544/Add.1</t>
  </si>
  <si>
    <t>Poultry (chicken, ducks, geese, turkeys, quails, pheasants and wild geese)</t>
  </si>
  <si>
    <t>Australia, Canada, Denmark, Germany, Hungary, Japan, Netherlands, New Zealand, Philippines, Poland, Spain, Sweden, United Kingdom, United States of America</t>
  </si>
  <si>
    <t>G/SPS/N/KOR/545/Add.1</t>
  </si>
  <si>
    <t>Birds other than poultry (chicken, ducks, geese, turkeys, quails, pheasants and wild geese)</t>
  </si>
  <si>
    <t>G/SPS/N/KOR/546/Add.1</t>
  </si>
  <si>
    <t>Day-old chicks of poultry (chicken, ducks, geese, turkeys, quails, pheasants and wild geese)</t>
  </si>
  <si>
    <t>G/SPS/N/KOR/547/Add.1</t>
  </si>
  <si>
    <t>Hatching eggs of poultry (chicken, ducks, geese, turkeys, quails, pheasants and wild geese)</t>
  </si>
  <si>
    <t>G/SPS/N/THA/228/Add.1</t>
  </si>
  <si>
    <t>G/SPS/N/CRI/181</t>
  </si>
  <si>
    <t>HS code 0901: Green coffee beans (Coffea arabica L.)</t>
  </si>
  <si>
    <t>G/SPS/N/NZL/532/Add.1</t>
  </si>
  <si>
    <t>Capsicum seed for sowing</t>
  </si>
  <si>
    <t>G/SPS/N/TPKM/382/Add.1</t>
  </si>
  <si>
    <t>G/SPS/N/USA/2911</t>
  </si>
  <si>
    <t>G/SPS/N/BRA/1194</t>
  </si>
  <si>
    <t>Cashew nuts (Anacardium occidentale)</t>
  </si>
  <si>
    <t>Senegal</t>
  </si>
  <si>
    <t>G/SPS/N/KOR/551</t>
  </si>
  <si>
    <t>G/SPS/N/THA/239</t>
  </si>
  <si>
    <t xml:space="preserve">Food safety; Human health; Labelling; Modification of final date for comments; Packaging; </t>
  </si>
  <si>
    <t>G/SPS/N/USA/2910</t>
  </si>
  <si>
    <t>G/SPS/N/PER/630/Add.1</t>
  </si>
  <si>
    <t>G/SPS/N/PER/631/Add.1</t>
  </si>
  <si>
    <t>G/SPS/N/PER/633/Add.1</t>
  </si>
  <si>
    <t>G/SPS/N/PER/677</t>
  </si>
  <si>
    <t>HS tariff subheading 0602.90.90.00: Rooted cuttings and in vitro plants of sweetleaf (Stevia rebaudiana)</t>
  </si>
  <si>
    <t>G/SPS/N/PER/678</t>
  </si>
  <si>
    <t>HS tariff subheading 1209.91.90.00: Pepper seeds</t>
  </si>
  <si>
    <t>G/SPS/N/UKR/111/Add.1</t>
  </si>
  <si>
    <t>G/SPS/N/USA/2909</t>
  </si>
  <si>
    <t>Asparagus</t>
  </si>
  <si>
    <t>G/SPS/N/USA/2906</t>
  </si>
  <si>
    <t>Potato</t>
  </si>
  <si>
    <t>G/SPS/N/EU/163/Add.1</t>
  </si>
  <si>
    <t>G/SPS/N/EU/171</t>
  </si>
  <si>
    <t>G/SPS/N/EU/158/Add.1</t>
  </si>
  <si>
    <t>G/SPS/N/ARG/197</t>
  </si>
  <si>
    <t>Phoenix dactylifera plants</t>
  </si>
  <si>
    <t>England (United Kingdom)</t>
  </si>
  <si>
    <t>G/SPS/N/PER/676</t>
  </si>
  <si>
    <t>HS tariff subheading 0106.49.00.00: Biological control agents (Neoseiulus californicus and Phytoseiulus persimilis)</t>
  </si>
  <si>
    <t>G/SPS/N/CRI/180</t>
  </si>
  <si>
    <t>HS code 0603: Cut roses (Rosa spp.)</t>
  </si>
  <si>
    <t>G/SPS/N/SAU/215</t>
  </si>
  <si>
    <t>Live catfish</t>
  </si>
  <si>
    <t>G/SPS/N/SAU/214</t>
  </si>
  <si>
    <t>G/SPS/N/TUR/17/Add.2</t>
  </si>
  <si>
    <t>G/SPS/N/PER/674</t>
  </si>
  <si>
    <t>HS code 0804.40.00.00: Fresh avocados</t>
  </si>
  <si>
    <t>G/SPS/N/PER/675</t>
  </si>
  <si>
    <t>HS code 0804.30.00.00: Fresh pineapples</t>
  </si>
  <si>
    <t>G/SPS/N/TUR/78</t>
  </si>
  <si>
    <t>Grape molasses</t>
  </si>
  <si>
    <t>G/SPS/N/AUS/403</t>
  </si>
  <si>
    <t>Fish and Fish products</t>
  </si>
  <si>
    <t>G/SPS/N/JPN/477</t>
  </si>
  <si>
    <t>- Meat and edible meat offal (HS Codes: 02.01, 02.02, 02.03, 02.04, 02.05, 02.06 and 02.08)
- Dairy produce (HS Code: 04.01)
- Products of animal origin (HS Code: 05.04)
- Edible vegetables and certain roots and tubers (HS Codes: 07.01, 07.02, 07.03, 07.05, 07.07, 07.08, 07.09, 07.10, 07.13 and 07.14)
- Edible fruits and nuts, peel of citrus/melons (HS Codes: 08.01, 08.02, 08.04, 08.05, 08.06, 08.07, 08.08, 08.09, 08.10, 08.11 and 08.14)
- Coffee, tea, mate and spices (HS Codes: 09.02, 09.03, 09.04, 09.05, 09.06, 09.07, 09.08, 09.09 and 09.10)
- Oleaginous fruits, miscellaneous grains, seeds and fruits (HS Codes: 12.01, 12.02, 12.07 and 12.10)
- Animal or vegetable fats and oils (HS Codes: 15.01, 15.02 and 15.06)</t>
  </si>
  <si>
    <t>G/SPS/N/JPN/478</t>
  </si>
  <si>
    <t>- Meat and edible meat offal (HS Codes: 02.01, 02.02, 02.03, 02.04, 02.05, 02.06, 02.07, 02.08 and 02.09)
- Fish and crustaceans, molluscs and other aquatic invertebrates (HS Codes: 03.02, 03.03, 03.04, 03.06 and 03.07)
- Dairy produce, birds' eggs and natural honey (HS Codes: 04.01, 04.07, 04.08 and 04.09)
- Products of animal origin (HS Code: 05.04)
- Animal or vegetable fats and oils (HS Codes: 15.01, 15.02 and 15.06)</t>
  </si>
  <si>
    <t>G/SPS/N/JPN/479</t>
  </si>
  <si>
    <t>- Edible vegetables and certain roots and tubers (HS Codes: 07.01, 07.02, 07.03, 07.04, 07.05, 07.06, 07.07, 07.08, 07.09, 07.10, 07.13 and 07.14)
- Edible fruits and nuts, peel of citrus/melons (HS Codes: 08.01, 08.02, 08.03, 08.04, 08.05, 08.06, 08.07, 08.08, 08.09, 08.10, 08.11 and 08.14)
- Coffee, tea, mate and spices (HS Codes: 09.03, 09.04, 09.05, 09.06, 09.07, 09.08, 09.09 and 09.10)
- Cereals (HS Codes: 10.01, 10.02, 10.03, 10.04, 10.05, 10.07 and 10.08)
- Oleaginous fruits, miscellaneous grains, seeds and fruits (HS Codes: 12.04, 12.07 and 12.12)</t>
  </si>
  <si>
    <t>G/SPS/N/JPN/480</t>
  </si>
  <si>
    <t>- Meat and edible meat offal (HS Codes: 02.01, 02.02, 02.03, 02.04, 02.05, 02.06 and 02.08)
- Dairy produce (HS Code: 04.01)
- Products of animal origin (HS Code: 05.04)
- Edible vegetables and certain roots and tubers (HS Codes: 07.02, 07.07, 07.09, 07.10 and 07.14)
- Edible fruits and nuts, peel of citrus/melons (HS Codes: 08.01, 08.02, 08.05, 08.06, 08.07, 08.08, 08.09, 08.10, 08.11 and 08.14)
- Coffee, tea, mate and spices (HS Codes: 09.02, 09.03, 09.04, 09.05, 09.06, 09.07, 09.08, 09.09 and 09.10)
- Animal or vegetable fats and oils (HS Codes: 15.01, 15.02 and 15.06)</t>
  </si>
  <si>
    <t>G/SPS/N/JPN/481</t>
  </si>
  <si>
    <t>- Edible vegetables and certain roots and tubers (HS Codes: 07.02, 07.03, 07.05, 07.07, 07.08, 07.09, 07.10 and 07.13)
- Edible fruits and nuts, peel of citrus/melons (HS Codes: 08.03, 08.04, 08.05, 08.06, 08.07, 08.08, 08.09, 08.10, 08.11 and 08.14)
- Coffee, tea, mate and spices (HS Codes: 09.03, 09.04, 09.05, 09.06, 09.07, 09.08, 09.09 and 09.10)
- Oleaginous fruits, miscellaneous grains, seeds and fruits (HS Code: 12.02)</t>
  </si>
  <si>
    <t>G/SPS/N/JPN/482</t>
  </si>
  <si>
    <t>- Meat and edible meat offal (HS Codes: 02.01, 02.02, 02.03, 02.04, 02.05, 02.06 and 02.08)
- Dairy produce (HS Code: 04.01)
- Products of animal origin (HS Code: 05.04)
- Edible vegetables and certain roots and tubers (HS Codes: 07.01, 07.02, 07.03, 07.04, 07.05, 07.06, 07.07, 07.08, 07.09, 07.10, 07.13 and 07.14)
- Edible fruits and nuts, peel of citrus/melons (HS Codes: 08.01, 08.02, 08.03, 08.04, 08.05, 08.06, 08.07, 08.08, 08.09, 08.10, 08.11 and 08.14)
- Coffee, tea, mate and spices (HS Codes: 09.01, 09.02, 09.03, 09.04, 09.05, 09.06, 09.07, 09.08, 09.09 and 09.10)
- Cereals (HS Codes: 10.01, 10.02, 10.03, 10.04, 10.05, 10.06, 10.07 and 10.08)
- Oleaginous fruits, miscellaneous grains, seeds and fruits (HS Codes: 12.01, 12.02, 12.04, 12.05, 12.06, 12.07, 12.10 and 12.12)
- Animal or vegetable fats and oils (HS Codes: 15.01, 15.02 and 15.06)
- Cacao and cacao preparations (HS Code: 18.01)</t>
  </si>
  <si>
    <t>G/SPS/N/ECU/182</t>
  </si>
  <si>
    <t>Approval of companies dealing with products and by-products of animal origin.</t>
  </si>
  <si>
    <t>G/SPS/N/THA/227/Add.1</t>
  </si>
  <si>
    <t>Litopenaeus vannamei nauplii (ICS Code: 0306.17.20)</t>
  </si>
  <si>
    <t>G/SPS/N/LKA/10/Add.3</t>
  </si>
  <si>
    <t>G/SPS/N/BRA/1190</t>
  </si>
  <si>
    <t>C48 - Kinetin. HS Codes: 07, 08, 52; ICS Codes: 13, 65</t>
  </si>
  <si>
    <t xml:space="preserve">Food safety; Human health; Pesticides; Seeds; </t>
  </si>
  <si>
    <t>G/SPS/N/NZL/545</t>
  </si>
  <si>
    <t>Sheep and goat semen and embryos</t>
  </si>
  <si>
    <t>G/SPS/N/PER/582/Add.2</t>
  </si>
  <si>
    <t>G/SPS/N/PER/645/Add.1</t>
  </si>
  <si>
    <t>G/SPS/N/PER/647/Add.1</t>
  </si>
  <si>
    <t>G/SPS/N/PER/648/Add.1</t>
  </si>
  <si>
    <t>G/SPS/N/PER/673</t>
  </si>
  <si>
    <t>HS code 0106.49.00.00: Biological control agents Eretmocerus eremicus and Diglyphus isaea.</t>
  </si>
  <si>
    <t>G/SPS/N/NZL/544</t>
  </si>
  <si>
    <t>G/SPS/N/TPKM/413</t>
  </si>
  <si>
    <t>HS Codes: 03, 04</t>
  </si>
  <si>
    <t>G/SPS/N/BRA/1188</t>
  </si>
  <si>
    <t>Dairy products</t>
  </si>
  <si>
    <t>G/SPS/N/BRA/1189</t>
  </si>
  <si>
    <t>G/SPS/N/SAU/213</t>
  </si>
  <si>
    <t>Maritime region, Togo</t>
  </si>
  <si>
    <t>G/SPS/N/TUR/75</t>
  </si>
  <si>
    <t>G/SPS/N/CAN/1060</t>
  </si>
  <si>
    <t>G/SPS/N/CAN/1059</t>
  </si>
  <si>
    <t>G/SPS/N/RUS/132/Add.1</t>
  </si>
  <si>
    <t>Quarantine products of high phytosanitary risk, approved by CU Commission Decision as of 18 June 2010 No 318</t>
  </si>
  <si>
    <t>G/SPS/N/AUS/400</t>
  </si>
  <si>
    <t>Seeds for sowing of Citrullus lanatus (watermelon) and Cucumis melo (melon); nursery stock of Citrullus lanatus (watermelon), Cucumis melo (melon), Cucumis sativus (cucumber) and Lagenaria siceraria (bottle gourd)</t>
  </si>
  <si>
    <t>G/SPS/N/BRA/1184/Corr.1</t>
  </si>
  <si>
    <t>G/SPS/N/BRA/1185</t>
  </si>
  <si>
    <t>A02 - ACEPHATE. HS Codes: 07, 08, 52; ICS Codes: 13, 65</t>
  </si>
  <si>
    <t>G/SPS/N/BRA/1186</t>
  </si>
  <si>
    <t xml:space="preserve">HS Code(s):  10, 14;  ICS Code(s):  13, 65</t>
  </si>
  <si>
    <t>G/SPS/N/BRA/1187</t>
  </si>
  <si>
    <t>C63 - LAMBDA-CYHALOTHRIN. HS Codes: 07, 08, 52; ICS Codes: 13, 65</t>
  </si>
  <si>
    <t>G/SPS/N/CRI/179</t>
  </si>
  <si>
    <t>HS code 0804: Avocados</t>
  </si>
  <si>
    <t>G/SPS/N/NZL/542</t>
  </si>
  <si>
    <t>Fresh Salacca (Salacca zalacca)</t>
  </si>
  <si>
    <t>G/SPS/N/CRI/174/Add.1</t>
  </si>
  <si>
    <t>G/SPS/N/PER/668</t>
  </si>
  <si>
    <t>HS code 1005.10.00.00: Maize (corn) seed (Zea mays L.)</t>
  </si>
  <si>
    <t>G/SPS/N/PER/669</t>
  </si>
  <si>
    <t>HS code 0106.49.00.00: Predatory mites (Amblyseius swirskii) and minute pirate bugs (Orius insidiosus)</t>
  </si>
  <si>
    <t>G/SPS/N/PER/670</t>
  </si>
  <si>
    <t>HS code 0602.20.00.00: Prunus subhirtella plants</t>
  </si>
  <si>
    <t>G/SPS/N/PER/671</t>
  </si>
  <si>
    <t>HS code 0602.20.00.00: Prunus yedoensis plants</t>
  </si>
  <si>
    <t>G/SPS/N/PER/672</t>
  </si>
  <si>
    <t>HS codes 1209.25.00.00 (rye grass (Lolium multiflorum, Lolium perenne) seeds) and 1209.29.00.00 (rye grass (Lolium x hybridum) seeds).</t>
  </si>
  <si>
    <t>G/SPS/N/CRI/175/Add.1</t>
  </si>
  <si>
    <t>Código SA: 1209 - Semilla de caucho para la siembra</t>
  </si>
  <si>
    <t>G/SPS/N/CRI/178</t>
  </si>
  <si>
    <t>HS code 1003: barley</t>
  </si>
  <si>
    <t xml:space="preserve">Animal feed; Pest or Disease free Regions / Regionalization; Pests; Plant health; Seeds; Territory protection; </t>
  </si>
  <si>
    <t>G/SPS/N/USA/2502/Add.8</t>
  </si>
  <si>
    <t xml:space="preserve">Human food under the jurisdiction of the US Food and Drug Administration.  HS Code(s):  03, 04, 05, 07, 08, 09, 10, 11, 12, 15, 16, 17, 18, 19, 20, 21, 22;  ICS Code(s):  65, 67</t>
  </si>
  <si>
    <t>G/SPS/N/BRA/1184</t>
  </si>
  <si>
    <t>G/SPS/N/CRI/173/Add.1</t>
  </si>
  <si>
    <t>G/SPS/N/KOR/248/Add.10</t>
  </si>
  <si>
    <t>Living underground parts of Jasminum spp.</t>
  </si>
  <si>
    <t xml:space="preserve">North America:  United States, Canada, Mexico&amp;#x0D;
Central America:  All countries&amp;#x0D;
South America:  All countries&amp;#x0D;
Africa:  All countries&amp;#x0D;
Asia:  Brunei, India, Indonesia, Israel, Lebanon, Malaysia, Oman, Pakistan, Philippines, Singapore, Sri Lanka, Thailand, Yemen&amp;#x0D;
Europe:  Belgium, France, Germany, Italy, Netherlands, Poland, Portugal, Slovenia&amp;#x0D;
Oceania and the Pacific:  Australia, Fiji, Guam, Hawaiian Islands, Micronesia, Palau, Papua New Guinea, Polynesia, Solomon Islands</t>
  </si>
  <si>
    <t>G/SPS/N/RUS/132</t>
  </si>
  <si>
    <t>G/SPS/N/TPKM/411</t>
  </si>
  <si>
    <t>Traditional Chinese medicine raw materials</t>
  </si>
  <si>
    <t xml:space="preserve">Food safety; Human health; Pharmaceutical products; Plant diseases; </t>
  </si>
  <si>
    <t>G/SPS/N/USA/2892</t>
  </si>
  <si>
    <t>G/SPS/N/USA/2893</t>
  </si>
  <si>
    <t>Raw ground beef products</t>
  </si>
  <si>
    <t>G/SPS/N/ZAF/46</t>
  </si>
  <si>
    <t>G/SPS/N/ZAF/47</t>
  </si>
  <si>
    <t>HS Code: 12, HS Code: 1104</t>
  </si>
  <si>
    <t>G/SPS/N/IND/160</t>
  </si>
  <si>
    <t>G/SPS/N/BRA/1183</t>
  </si>
  <si>
    <t>Wheat and corn flours enriched with iron and folic acid</t>
  </si>
  <si>
    <t>G/SPS/N/UGA/3</t>
  </si>
  <si>
    <t>Maize - HS Code: 110220, ICS Code: 67.060</t>
  </si>
  <si>
    <t>G/SPS/N/USA/2891</t>
  </si>
  <si>
    <t>G/SPS/N/ARG/196</t>
  </si>
  <si>
    <t>Strawberry (Fragaria ananassa spp.) plants</t>
  </si>
  <si>
    <t>G/SPS/N/PHL/342</t>
  </si>
  <si>
    <t>G/SPS/N/PHL/343</t>
  </si>
  <si>
    <t>Fresh agriculture and fishery products</t>
  </si>
  <si>
    <t>G/SPS/N/AUS/399</t>
  </si>
  <si>
    <t>G/SPS/N/DOM/66</t>
  </si>
  <si>
    <t>Swine; swine products and by-products.</t>
  </si>
  <si>
    <t>G/SPS/N/DOM/17/Rev.1/Add.1</t>
  </si>
  <si>
    <t>G/SPS/N/DOM/64</t>
  </si>
  <si>
    <t>Bovine animals, horses, swine, poultry, bees, rabbits, sheep and goats, products and by-products, and species of animals affected by rabies and foot-and-mouth disease.</t>
  </si>
  <si>
    <t>G/SPS/N/DOM/65</t>
  </si>
  <si>
    <t xml:space="preserve">Animal diseases; Animal health; Newcastle Disease; </t>
  </si>
  <si>
    <t>G/SPS/N/EU/27/Add.2</t>
  </si>
  <si>
    <t>Tubers of Solanum tuberosum L. including those intended for planting</t>
  </si>
  <si>
    <t>G/SPS/N/PER/666</t>
  </si>
  <si>
    <t>HS tariff subheading 1207.40.90.00: Sesame seeds</t>
  </si>
  <si>
    <t>G/SPS/N/PER/667</t>
  </si>
  <si>
    <t>HS tariff subheadings 0713.20.90.00: Chickpeas; 0713.10.90.10: Peas, whole; and 0713.10.90.20: Peas, split</t>
  </si>
  <si>
    <t>G/SPS/N/NZL/541</t>
  </si>
  <si>
    <t>G/SPS/N/PER/664</t>
  </si>
  <si>
    <t>HS tariff subheading 0602.90.90.00: In vitro blueberry (Vaccinium corymbosum) plants</t>
  </si>
  <si>
    <t>G/SPS/N/EU/170</t>
  </si>
  <si>
    <t>G/SPS/N/ARE/75</t>
  </si>
  <si>
    <t>Emilia-Romagna, Italy</t>
  </si>
  <si>
    <t>G/SPS/N/ARE/76#G/SPS/N/BHR/156#G/SPS/N/KWT/5#G/SPS/N/OMN/56#G/SPS/N/QAT/60#G/SPS/N/SAU/207#G/SPS/N/YEM/1</t>
  </si>
  <si>
    <t>Cereals, pulses and derived products (ICS Code: 67.060)</t>
  </si>
  <si>
    <t>Cereals, pulses and derived products (ICS Codes: 67.060)</t>
  </si>
  <si>
    <t>G/SPS/N/ARE/77#G/SPS/N/BHR/157#G/SPS/N/KWT/6#G/SPS/N/OMN/57#G/SPS/N/QAT/61#G/SPS/N/SAU/208#G/SPS/N/YEM/2</t>
  </si>
  <si>
    <t>Cheese (ICS Code: 67.100.30)</t>
  </si>
  <si>
    <t>G/SPS/N/ARE/78#G/SPS/N/BHR/158#G/SPS/N/KWT/7#G/SPS/N/OMN/58#G/SPS/N/QAT/62#G/SPS/N/SAU/209#G/SPS/N/YEM/3</t>
  </si>
  <si>
    <t>Milk and milk products in general (ICS Code: 67.100.01)</t>
  </si>
  <si>
    <t>G/SPS/N/ARG/194</t>
  </si>
  <si>
    <t>Potato propagation material</t>
  </si>
  <si>
    <t>G/SPS/N/ARG/195</t>
  </si>
  <si>
    <t>Pet dogs and cats (Canis lupus familiaris and Felis silvestris catus)</t>
  </si>
  <si>
    <t>G/SPS/N/ECU/181</t>
  </si>
  <si>
    <t>Wheat (Triticum aestivum) grain</t>
  </si>
  <si>
    <t>G/SPS/N/FRA/12</t>
  </si>
  <si>
    <t>Plants, plant products and other objects subject to phytosanitary inspection</t>
  </si>
  <si>
    <t>Non-members of the European Union</t>
  </si>
  <si>
    <t>G/SPS/N/IND/156</t>
  </si>
  <si>
    <t>Standards for hydrocyanic acid in sago</t>
  </si>
  <si>
    <t>G/SPS/N/MEX/304</t>
  </si>
  <si>
    <t>Guyana</t>
  </si>
  <si>
    <t>G/SPS/N/NIC/97</t>
  </si>
  <si>
    <t>Freezer tanks on tuna-fishing vessels</t>
  </si>
  <si>
    <t>G/SPS/N/USA/2890</t>
  </si>
  <si>
    <t>G/SPS/N/AUS/397</t>
  </si>
  <si>
    <t>Frozen canine semen from New Zealand and other approved countries</t>
  </si>
  <si>
    <t>G/SPS/N/KAZ/2/Corr.1</t>
  </si>
  <si>
    <t>Live bovine animals (HS Code: 0102)</t>
  </si>
  <si>
    <t>G/SPS/N/PER/663</t>
  </si>
  <si>
    <t>HS code 1209.91.30.00: Carrot (Daucus carota) seeds</t>
  </si>
  <si>
    <t>G/SPS/N/CHL/529</t>
  </si>
  <si>
    <t>Maize (Zea mays), quinoa (Chenopodium quinoa) and annatto (Bixa orellana).</t>
  </si>
  <si>
    <t>Ecuador, Peru and Uruguay.</t>
  </si>
  <si>
    <t>G/SPS/N/USA/2888</t>
  </si>
  <si>
    <t>G/SPS/N/USA/2889</t>
  </si>
  <si>
    <t>G/SPS/N/ZWE/5</t>
  </si>
  <si>
    <t>Edible vegetable oils, maize meal, edible common salt, sugar and wheat flour</t>
  </si>
  <si>
    <t>G/SPS/N/LKA/10/Add.2</t>
  </si>
  <si>
    <t>G/SPS/N/PER/575/Add.2</t>
  </si>
  <si>
    <t>G/SPS/N/PER/608/Add.2</t>
  </si>
  <si>
    <t>G/SPS/N/ZAF/44/Add.1</t>
  </si>
  <si>
    <t>Live lobsters for human consumption (HS Code: 03, ICS Code: 65)</t>
  </si>
  <si>
    <t>G/SPS/N/GIN/8/Add.1/Corr.1</t>
  </si>
  <si>
    <t>Guinea</t>
  </si>
  <si>
    <t>G/SPS/N/AUS/395</t>
  </si>
  <si>
    <t>G/SPS/N/SAU/205</t>
  </si>
  <si>
    <t>Live birds, hatching eggs and one-day-old chicks</t>
  </si>
  <si>
    <t>Quang Ngai, Viet Nam</t>
  </si>
  <si>
    <t>G/SPS/N/SAU/206</t>
  </si>
  <si>
    <t>Respublika Tyva, Russian Federation</t>
  </si>
  <si>
    <t>G/SPS/N/TPKM/241/Add.3</t>
  </si>
  <si>
    <t>Poultry and birds (day-old poultry and birds are not covered)</t>
  </si>
  <si>
    <t>G/SPS/N/TPKM/276/Add.2</t>
  </si>
  <si>
    <t>G/SPS/N/KOR/248/Add.9</t>
  </si>
  <si>
    <t>G/SPS/N/AUS/391/Corr.1</t>
  </si>
  <si>
    <t>Canned/retorted food
- Dairy products (ICS Codes: 0401.10, 0401.50, 0402.90, 0402.10, 0402.50, 0402.00, 0403.90, 0404.00, 0404.01, 0405.00, 0406.01);
- Egg products (ICS Codes: 0407.01, 0408.00, 0410.00, 0505.00);
- Meat products (ICS Codes: 0209.01, 0210.00, 0210.10, 0210.90, 0210.05, 0210.50, 0210.60, 0210.70, 0210.95, 0305.00, 0305.01, 0305.10, 0305.90, 0306.10, 0306.20, 0306.90, 0306.00, 0306.01, 0307.00, 0307.90, 0307.14, 0307.15, 0307.16, 0307.91);
- Food containing more than 5% meat (beef only) from Japan;
- Canned meat products (excluding beef);
- Chicken or pork from New Zealand; and
- Meat, mixed country origins, exported from New Zealand.</t>
  </si>
  <si>
    <t>G/SPS/N/NZL/539</t>
  </si>
  <si>
    <t>Truffles</t>
  </si>
  <si>
    <t>G/SPS/N/NZL/540</t>
  </si>
  <si>
    <t>G/SPS/N/USA/2155/Add.1</t>
  </si>
  <si>
    <t>Veal calves and other livestock species</t>
  </si>
  <si>
    <t>G/SPS/N/ALB/193</t>
  </si>
  <si>
    <t>Live animals (cattle), fresh meat of cattle, semen of cattle, pathologic materials and biological materials from cattle</t>
  </si>
  <si>
    <t>G/SPS/N/PER/616/Add.1</t>
  </si>
  <si>
    <t>G/SPS/N/PER/661</t>
  </si>
  <si>
    <t>HS tariff subheading 0106.49.00.00: Biological control agent Cryptolaemus montrouzieri</t>
  </si>
  <si>
    <t>G/SPS/N/PER/662</t>
  </si>
  <si>
    <t>HS tariff subheading 0602.20.00.00: Strawberry (Fragaria × ananassa) plants</t>
  </si>
  <si>
    <t>G/SPS/N/TPKM/399/Add.1</t>
  </si>
  <si>
    <t>Fresh fruits of apples and pears</t>
  </si>
  <si>
    <t>G/SPS/N/UKR/111</t>
  </si>
  <si>
    <t>G/SPS/N/RUS/131</t>
  </si>
  <si>
    <t>G/SPS/N/PER/660</t>
  </si>
  <si>
    <t>HS code 0106.49.00.00: Biological control agent Aphidius colemani</t>
  </si>
  <si>
    <t>G/SPS/N/AUS/393</t>
  </si>
  <si>
    <t>Cooked turkey meat</t>
  </si>
  <si>
    <t xml:space="preserve">Animal health; Bacteria; Pests; </t>
  </si>
  <si>
    <t>G/SPS/N/EGY/78</t>
  </si>
  <si>
    <t>Animal and vegetable fats and oils</t>
  </si>
  <si>
    <t>G/SPS/N/GIN/10/Add.1</t>
  </si>
  <si>
    <t>G/SPS/N/GIN/11/Add.1</t>
  </si>
  <si>
    <t>G/SPS/N/GIN/6/Add.1</t>
  </si>
  <si>
    <t>G/SPS/N/GIN/7/Add.1</t>
  </si>
  <si>
    <t>G/SPS/N/GIN/8/Add.1</t>
  </si>
  <si>
    <t>G/SPS/N/GIN/9/Add.1</t>
  </si>
  <si>
    <t>G/SPS/N/NZL/521/Add.1</t>
  </si>
  <si>
    <t>Natural sausage casings</t>
  </si>
  <si>
    <t>G/SPS/N/PHL/339</t>
  </si>
  <si>
    <t>Beef cattle and buffalo</t>
  </si>
  <si>
    <t>G/SPS/N/PHL/340</t>
  </si>
  <si>
    <t>Dairy cattle and water buffalo</t>
  </si>
  <si>
    <t>G/SPS/N/RUS/129</t>
  </si>
  <si>
    <t>HS Code(s): 0102, 0106, 051110, 0511</t>
  </si>
  <si>
    <t>Greece, Kazakhstan, Serbia</t>
  </si>
  <si>
    <t>G/SPS/N/RUS/130</t>
  </si>
  <si>
    <t>HS Code(s): 0102, 0106, 0511, 051110</t>
  </si>
  <si>
    <t>G/SPS/N/USA/2807/Add.1</t>
  </si>
  <si>
    <t>Bovine products</t>
  </si>
  <si>
    <t>Bulgaria; Cyprus; Czech Republic; Estonia; France; Hungary; India; Korea, Republic of; Latvia; Slovak Republic; Liechtenstein; Luxembourg; Malta; Portugal; Romania; Switzerland</t>
  </si>
  <si>
    <t>G/SPS/N/USA/2837/Add.1</t>
  </si>
  <si>
    <t>Fresh figs</t>
  </si>
  <si>
    <t>G/SPS/N/USA/2838/Add.1</t>
  </si>
  <si>
    <t>Fresh pomegranates</t>
  </si>
  <si>
    <t>G/SPS/N/USA/2839/Add.1</t>
  </si>
  <si>
    <t>G/SPS/N/USA/2883</t>
  </si>
  <si>
    <t>G/SPS/N/KOR/544</t>
  </si>
  <si>
    <t>G/SPS/N/KOR/545</t>
  </si>
  <si>
    <t>G/SPS/N/KOR/546</t>
  </si>
  <si>
    <t>G/SPS/N/KOR/547</t>
  </si>
  <si>
    <t>G/SPS/N/PER/641/Add.1</t>
  </si>
  <si>
    <t>G/SPS/N/PER/659</t>
  </si>
  <si>
    <t>HS tariff subheading 1404.90.90.90: Coconut (Cocos nucifera) coir substrate</t>
  </si>
  <si>
    <t>G/SPS/N/PHL/338</t>
  </si>
  <si>
    <t>Chilli pepper</t>
  </si>
  <si>
    <t>G/SPS/N/EGY/76</t>
  </si>
  <si>
    <t>Fish and fishery products</t>
  </si>
  <si>
    <t>G/SPS/N/IND/155</t>
  </si>
  <si>
    <t>Standards for fortified atta, fortified maida, durum wheat maida, quinoa, fortified rice, instant noodles, tapioca sago or palm sago and pearl millet flour</t>
  </si>
  <si>
    <t>G/SPS/N/PHL/337</t>
  </si>
  <si>
    <t>Oysters and mussels</t>
  </si>
  <si>
    <t>G/SPS/N/AUS/391</t>
  </si>
  <si>
    <t>Canned/retorted food:
- Dairy products (ICS Codes: 0401.10, 0401.50, 0402.90, 0402.10, 0402.50, 0402.00, 0403.90, 0404.00, 0404.01, 0405.00, 0406.01);
- Egg products (ICS Codes: 0407.01, 0408.00, 0410.00, 0505.00);
- Meat products (ICS Codes: 0209.01, 0210.00, 0210.10, 0210.90, 0210.05, 0210.50, 0210.60, 0210.70, 0210.95, 0305.00, 0305.01, 0305.10, 0305.90, 0306.10, 0306.20, 0306.90, 0306.00, 0306.01, 0307.00, 0307.90, 0307.14, 0307.15, 0307.16, 0307.91);
- Food containing more than 5% meat (beef only) from Japan;
- Canned meat products (excluding beef);
- Chicken or pork from New Zealand; and
- Meat, mixed country origins, exported from New Zealand.</t>
  </si>
  <si>
    <t>G/SPS/N/PHL/335</t>
  </si>
  <si>
    <t>Sheep</t>
  </si>
  <si>
    <t>G/SPS/N/GIN/11</t>
  </si>
  <si>
    <t>Pineapples, mangoes, frozen green beans, frozen wax beans, tomatoes, melons, watermelons, fruit juices and nectars, wheat flour, papayas, ground-nuts, whole maize (corn) meal, mayonnaise, dried vegetables, edible sorghum flour, gari, edible cassava flour, olive oil and pomace olive oil, named vegetable oils, edible fats and oils, rice, maize (corn), honey, whey powders, food additives, evaporated milks, corned beef, whole milk powder and sweetened partially skimmed milk, margarine, processed cheese and cheese spread, cream for direct consumption, food-grade salt, natural mineral waters, bouillons and consommés, sugars, labelling of pre-packaged foods, labelling of food additives, labelling of and claims for pre-packaged foods for special dietary use.</t>
  </si>
  <si>
    <t>G/SPS/N/IND/151</t>
  </si>
  <si>
    <t>Virgin coconut oil, linseed oil, rapeseed oil or mustard oil-low erucic acid, palm oil, palm kernel oil, cocoa butter, peanut butter</t>
  </si>
  <si>
    <t>G/SPS/N/IND/152</t>
  </si>
  <si>
    <t>Microbiological standards of fruits and vegetables and their products</t>
  </si>
  <si>
    <t>G/SPS/N/IND/154</t>
  </si>
  <si>
    <t>Vanilla, coconut milk, coconut cream, dried apricots, cocoa beans, arecanuts or betelnuts or supari, cinnamon (dalchini) whole, cinnamon (dalchini) powder and seasoning for noodles and pasta</t>
  </si>
  <si>
    <t>G/SPS/N/KAZ/5</t>
  </si>
  <si>
    <t>G/SPS/N/KAZ/6</t>
  </si>
  <si>
    <t>G/SPS/N/PER/154/Add.2</t>
  </si>
  <si>
    <t>G/SPS/N/PER/533/Add.3</t>
  </si>
  <si>
    <t>G/SPS/N/PER/538/Add.3</t>
  </si>
  <si>
    <t>G/SPS/N/PER/658</t>
  </si>
  <si>
    <t>HS code 1006.30.00.00: Polished or pounded basmati rice (Oryza sativa)</t>
  </si>
  <si>
    <t>G/SPS/N/PHL/329</t>
  </si>
  <si>
    <t>HS Code(s): 03</t>
  </si>
  <si>
    <t>G/SPS/N/PHL/330</t>
  </si>
  <si>
    <t>Crustaceans</t>
  </si>
  <si>
    <t>G/SPS/N/PHL/331</t>
  </si>
  <si>
    <t>Dried cassava chips and granules</t>
  </si>
  <si>
    <t>G/SPS/N/PHL/332</t>
  </si>
  <si>
    <t>Seaweed</t>
  </si>
  <si>
    <t>G/SPS/N/PHL/333</t>
  </si>
  <si>
    <t>Dried cassava chips and grates</t>
  </si>
  <si>
    <t>G/SPS/N/PHL/334</t>
  </si>
  <si>
    <t xml:space="preserve">Aflatoxins; Contaminants; Food safety; HACCP Plan requirements; Human health; Mycotoxins; Toxins; </t>
  </si>
  <si>
    <t>G/SPS/N/SAU/204</t>
  </si>
  <si>
    <t>Organic products which include food products, feeds products and seeds products</t>
  </si>
  <si>
    <t xml:space="preserve">Animal feed; Food safety; Human health; Seeds; </t>
  </si>
  <si>
    <t>G/SPS/N/AFG/1</t>
  </si>
  <si>
    <t>Animal and products thereof</t>
  </si>
  <si>
    <t>G/SPS/N/AFG/3</t>
  </si>
  <si>
    <t>Plants, plant products and other regulated products</t>
  </si>
  <si>
    <t>G/SPS/N/GIN/10</t>
  </si>
  <si>
    <t>Fishery and aquaculture products.</t>
  </si>
  <si>
    <t>G/SPS/N/GIN/6</t>
  </si>
  <si>
    <t>G/SPS/N/GIN/7</t>
  </si>
  <si>
    <t>G/SPS/N/GIN/8</t>
  </si>
  <si>
    <t>G/SPS/N/GIN/9</t>
  </si>
  <si>
    <t>G/SPS/N/KOR/543</t>
  </si>
  <si>
    <t xml:space="preserve">Bacteria; Food safety; Human health; Maximum residue limits (MRLs); Pesticides; Veterinary drugs; </t>
  </si>
  <si>
    <t>G/SPS/N/MEX/303</t>
  </si>
  <si>
    <t>Cabbage seed (Brassica oleraceae var. capitata)</t>
  </si>
  <si>
    <t>Chile and the Netherlands</t>
  </si>
  <si>
    <t>G/SPS/N/USA/2877</t>
  </si>
  <si>
    <t>G/SPS/N/JPN/471</t>
  </si>
  <si>
    <t>Milk products categorized in the following HS codes:
- Milk and cream (HS Codes: 04.01 and 04.02)
- Buttermilk, curdled milk and cream, yogurt, kephir and other fermented or acidified milk and cream (HS Code: 04.03)
- Whey (HS Code: 04.04)
- Butter and other fats and oils derived from milk, and dairy spreads (HS Code: 04.05)
- Cheese and curd (HS Code: 04.06)
Milk products categorized in the following HS codes which contain ingredients derived from milk:
- Lactose and lactose syrup (HS Codes: 1702.11 and 1702.19)
- Dog or cat food and animal feed (HS Codes: 2309.10 and 2309.90) 
- Casein, caseinates and other casein derivatives (HS Codes: 3501.10 and 3501.90)
- Milk albumin and other milk albumin derivatives (HS Codes: 3502.20 and 3502.90)</t>
  </si>
  <si>
    <t>G/SPS/N/KOR/535/Add.1</t>
  </si>
  <si>
    <t>Cloven-hoofed animals in zoo</t>
  </si>
  <si>
    <t>G/SPS/N/THA/232/Rev.1/Add.1</t>
  </si>
  <si>
    <t>Beef and beef products (HS Codes: 0201, 0202, 04, 0506, 1502 etc.)</t>
  </si>
  <si>
    <t>G/SPS/N/JPN/435/Rev.1</t>
  </si>
  <si>
    <t>- Meat and edible meat offal (HS Codes: 02.01, 02.02, 02.03, 02.04, 02.05, 02.06, 02.07, 02.08 and 02.09)
- Fish and crustaceans, molluscs and other aquatic invertebrates (HS Codes: 03.02, 03.03 and 03.04)
- Dairy produce and birds' eggsy (HS Codes: 04.01, 04.07 and 04.08)
- Products of animal origin (HS Code: 05.04)
- Edible vegetables and certain roots and tubers (HS Codes: 07.01, 07.02, 07.03, 07.04, 07.05, 07.06, 07.07, 07.08, 07.09, 07.10, 07.13 and 07.14)
- Edible fruits and nuts, peel of citrus/melons (HS Codes: 08.02, 08.04, 08.05, 08.06, 08.07, 08.08, 08.09, 08.10 and 08.14)
- Coffee, tea, mate and spices (HS Codes: 09.02, 09.03, 09.04, 09.05, 09.06, 09.07, 09.08, 09.09 and 09.10)
- Cereals (HS Codes: 10.01, 10.02, 10.03, 10.04, 10.05, 10.06, 10.07 and 10.08)
- Oleaginous fruits, miscellaneous grains, seeds and fruits (HS Codes: 12.01, 12.02, 12.05 and 12.12)
- Animal or vegetable fats and oils (HS Codes: 15.01, 15.02 and 15.06)</t>
  </si>
  <si>
    <t>G/SPS/N/JPN/458/Rev.1</t>
  </si>
  <si>
    <t>- Meat and edible meat offal (HS Codes: 02.01, 02.02, 02.03, 02.04, 02.05, 02.06, 02.07, 02.08 and 02.09)
- Dairy produce and birds' eggs (HS Codes: 04.01, 04.07 and 04.08)
- Products of animal origin (HS Code: 05.04)
- Edible vegetables and certain roots and tubers (HS Codes: 07.01, 07.02, 07.03, 07.04, 07.05, 07.06, 07.07, 07.08, 07.09, 07.10, 07.13 and 07.14)
- Edible fruits and nuts, peel of citrus/melons (HS Codes: 08.01, 08.02, 08.03, 08.04, 08.05, 08.06, 08.07, 08.08, 08.09, 08.10, 08.11 and 08.14)
- Coffee, tea, mate and spices (HS Codes: 09.01, 09.03, 09.04, 09.05, 09.06, 09.07, 09.08, 09.09 and 09.10)
- Oleaginous fruits, miscellaneous grains, seeds and fruits (HS Codes: 12.01, 12.02, 12.04, 12.05, 12.06, 12.07, 12.10 and 12.12)
- Animal or vegetable fats and oils (HS Codes: 15.01, 15.02 and 15.06)</t>
  </si>
  <si>
    <t>G/SPS/N/JPN/466</t>
  </si>
  <si>
    <t>- Meat and edible meat offal (HS Codes: 02.01, 02.02, 02.03, 02.04, 02.05, 02.06 and 02.08)
- Dairy produce (HS Code: 04.01)
- Products of animal origin (HS Code: 05.04)
- Edible vegetables and certain roots and tubers (HS Codes: 07.03, 07.09 and 07.10)
- Edible fruits and nuts, peel of citrus/melons (HS Code: 08.14)
- Coffee, tea, mate and spices (HS Codes: 09.03, 09.04, 09.05, 09.06, 09.07, 09.08, 09.09 and 09.10)
- Oleaginous fruits, miscellaneous grains, seeds and fruits (HS Codes: 12.04, 12.07 and 12.12)
- Animal or vegetable fats and oils (HS Codes: 15.01, 15.02 and 15.06)</t>
  </si>
  <si>
    <t>G/SPS/N/JPN/467</t>
  </si>
  <si>
    <t>- Meat and edible meat offal (HS Codes: 02.01, 02.02, 02.03, 02.04, 02.05, 02.06, 02.07, 02.08 and 02.09)
- Fish and crustaceans, molluscs and other aquatic invertebrates (HS Codes: 03.02, 03.03, 03.04, 03.06 and 03.07)
- Dairy produce and birds' eggs (HS Codes: 04.01, 04.07 and 04.08)
- Products of animal origin (HS Code: 05.04)
- Animal or vegetable fats and oils (HS Codes: 15.01, 15.02 and 15.06)</t>
  </si>
  <si>
    <t xml:space="preserve">Food safety; Maximum residue limits (MRLs); Veterinary drugs; </t>
  </si>
  <si>
    <t>G/SPS/N/JPN/468</t>
  </si>
  <si>
    <t>G/SPS/N/JPN/469</t>
  </si>
  <si>
    <t>G/SPS/N/JPN/470</t>
  </si>
  <si>
    <t>G/SPS/N/MAR/45</t>
  </si>
  <si>
    <t xml:space="preserve">ISPM 15; Labelling; Packaging; Pests; Plant health; Territory protection; </t>
  </si>
  <si>
    <t>G/SPS/N/RUS/128</t>
  </si>
  <si>
    <t xml:space="preserve">Animal feed and feed additives from the following HS Code(s): 0511, 100119, 100199, 100290, 100390, 100490, 100590, 120190, 1208, 1211, 121300, 1214, 1501, 1502, 1504, 150600, 151610, 151800, 2301, 2302, 230400, 2306,  2309, 30, 350400</t>
  </si>
  <si>
    <t xml:space="preserve">Animal feed; Animal health; Biotechnology; Feed additives; Food safety; Genetically modified organisms (GMOs); Human health; </t>
  </si>
  <si>
    <t>G/SPS/N/TPKM/407</t>
  </si>
  <si>
    <t>Those food and related products classified under CCC code 1211.90.67.00-4</t>
  </si>
  <si>
    <t>G/SPS/N/CRI/175</t>
  </si>
  <si>
    <t>HS code 1209: Rubber tree seeds for sowing.</t>
  </si>
  <si>
    <t>G/SPS/N/USA/2876</t>
  </si>
  <si>
    <t>Poultry and poultry meat</t>
  </si>
  <si>
    <t>G/SPS/N/KAZ/3</t>
  </si>
  <si>
    <t>Canine semen</t>
  </si>
  <si>
    <t>G/SPS/N/KAZ/4</t>
  </si>
  <si>
    <t>G/SPS/N/PER/656</t>
  </si>
  <si>
    <t>HS tariff subheading 0106.49.00.00: Biological control agent Aphidius ervi</t>
  </si>
  <si>
    <t>G/SPS/N/PER/657</t>
  </si>
  <si>
    <t>HS tariff subheadings 0801.31.00.00: Cashew nuts (Anacardium occidentale), in shell; and 0801.32.00.00: Cashew nuts (Anacardium occidentale), shelled</t>
  </si>
  <si>
    <t>Vietnam</t>
  </si>
  <si>
    <t>G/SPS/N/USA/2875</t>
  </si>
  <si>
    <t>Fish and fishery products
HS Code(s): 03</t>
  </si>
  <si>
    <t>G/SPS/N/TPKM/391/Add.1</t>
  </si>
  <si>
    <t>G/SPS/N/EU/155/Add.1</t>
  </si>
  <si>
    <t>Live animals and products of animal origin</t>
  </si>
  <si>
    <t>G/SPS/N/NZL/538</t>
  </si>
  <si>
    <t>Ornamental fish and marine invertebrates</t>
  </si>
  <si>
    <t>G/SPS/N/IND/150</t>
  </si>
  <si>
    <t>G/SPS/N/AUS/368/Add.1</t>
  </si>
  <si>
    <t>Zantedeschia species dormant tubers</t>
  </si>
  <si>
    <t>G/SPS/N/MEX/301</t>
  </si>
  <si>
    <t>G/SPS/N/USA/2873</t>
  </si>
  <si>
    <t>Live sheep, goats, and certain other non-bovine ruminants</t>
  </si>
  <si>
    <t>G/SPS/N/CRI/174</t>
  </si>
  <si>
    <t>HS code: 0805 Citrus fruit, fresh or dried</t>
  </si>
  <si>
    <t>G/SPS/N/TPKM/389/Add.1</t>
  </si>
  <si>
    <t>G/SPS/N/BDI/5</t>
  </si>
  <si>
    <t>Pinus sp. and Callitris sp. Products</t>
  </si>
  <si>
    <t>G/SPS/N/DOM/17/Rev.1</t>
  </si>
  <si>
    <t>G/SPS/N/IDN/113</t>
  </si>
  <si>
    <t>Carcasses, meat and/or its processed products</t>
  </si>
  <si>
    <t>G/SPS/N/AUS/366/Add.1</t>
  </si>
  <si>
    <t>G/SPS/N/COL/181/Add.2</t>
  </si>
  <si>
    <t xml:space="preserve">Labelling; Packaging; Plant health; Seeds; </t>
  </si>
  <si>
    <t>G/SPS/N/CRI/173</t>
  </si>
  <si>
    <t>HS tariff heading 0805: Citrus fruit, fresh or dried</t>
  </si>
  <si>
    <t>G/SPS/N/EU/143/Add.1</t>
  </si>
  <si>
    <t>HS Code(s): ex 01061900, ex 01063980, ex 01064900, ex 03019918, ex 03062480, ex 03062910, ex 04071990, ex 05119190, ex 06029045, ex 06029049, ex 06029050, ex 12093000, ex 12099999</t>
  </si>
  <si>
    <t>G/SPS/N/EU/161/Add.1</t>
  </si>
  <si>
    <t>G/SPS/N/FRA/11</t>
  </si>
  <si>
    <t>G/SPS/N/USA/2786/Add.1</t>
  </si>
  <si>
    <t>Meat (beef and beef products only)</t>
  </si>
  <si>
    <t>G/SPS/N/CRI/171/Add.1</t>
  </si>
  <si>
    <t>G/SPS/N/RUS/125/Corr.1</t>
  </si>
  <si>
    <t>HS Code(s): 0702</t>
  </si>
  <si>
    <t>G/SPS/N/RUS/126</t>
  </si>
  <si>
    <t>HS Code(s): 0511</t>
  </si>
  <si>
    <t>G/SPS/N/RUS/127</t>
  </si>
  <si>
    <t>G/SPS/N/THA/238</t>
  </si>
  <si>
    <t>G/SPS/N/ALB/192</t>
  </si>
  <si>
    <t>Bulgaria, Greece, Serbia</t>
  </si>
  <si>
    <t>G/SPS/N/CHL/523/Add.1</t>
  </si>
  <si>
    <t>G/SPS/N/DOM/63</t>
  </si>
  <si>
    <t>Cattle and other ruminant animals</t>
  </si>
  <si>
    <t xml:space="preserve">Animal diseases; Animal health; Bovine Spongiform Encephalopathy (BSE); Food safety; Human health; Transmissible Spongiform Encephalopathy (TSE); Zoonoses; </t>
  </si>
  <si>
    <t>G/SPS/N/EU/152/Add.1</t>
  </si>
  <si>
    <t>G/SPS/N/KAZ/2</t>
  </si>
  <si>
    <t>G/SPS/N/NZL/536</t>
  </si>
  <si>
    <t>G/SPS/N/PER/655</t>
  </si>
  <si>
    <t>HS code: 0713.32.90.00 Adzuki bean (Vigna angularis) seeds</t>
  </si>
  <si>
    <t>G/SPS/N/PER/651</t>
  </si>
  <si>
    <t>HS code: 0602.90.90.00 Colt variety (Prunus avium x Prunus pseudocerasus) cherry tree plants</t>
  </si>
  <si>
    <t>G/SPS/N/PER/652</t>
  </si>
  <si>
    <t>HS code: 0602.90.90.00 Gisela variety (Prunus cerasus x Prunus canescens) cherry tree plants</t>
  </si>
  <si>
    <t>G/SPS/N/PER/653</t>
  </si>
  <si>
    <t>HS code: 1207.99.99.00 Sacha inchi (Plukenetia volubilis) seeds</t>
  </si>
  <si>
    <t>G/SPS/N/PER/654</t>
  </si>
  <si>
    <t>HS code: 0602.10.90.00 Almond tree (Prunus dulcis) cuttings</t>
  </si>
  <si>
    <t>G/SPS/N/EU/168</t>
  </si>
  <si>
    <t>G/SPS/N/IND/149</t>
  </si>
  <si>
    <t>G/SPS/N/PER/650</t>
  </si>
  <si>
    <t>HS code: 0602.90.90.00 Cherry tree (Prunus avium) plants</t>
  </si>
  <si>
    <t>G/SPS/N/RUS/125</t>
  </si>
  <si>
    <t>G/SPS/N/USA/2871</t>
  </si>
  <si>
    <t>Bone-in ovine meat</t>
  </si>
  <si>
    <t>G/SPS/N/USA/2872</t>
  </si>
  <si>
    <t xml:space="preserve">Irradiation; Pests; Plant health; </t>
  </si>
  <si>
    <t>G/SPS/N/CHL/525</t>
  </si>
  <si>
    <t>Asparagus spears</t>
  </si>
  <si>
    <t>G/SPS/N/CHL/526</t>
  </si>
  <si>
    <t>G/SPS/N/CHL/527</t>
  </si>
  <si>
    <t>Ornamental and exhibition birds</t>
  </si>
  <si>
    <t>G/SPS/N/EU/150/Add.1</t>
  </si>
  <si>
    <t>G/SPS/N/EU/151/Add.1</t>
  </si>
  <si>
    <t xml:space="preserve">Adoption/publication/entry into force of reg.; Modification of content/scope of regulation; </t>
  </si>
  <si>
    <t>G/SPS/N/KAZ/1/Add.1</t>
  </si>
  <si>
    <t>Potato (HS Code: 0701)</t>
  </si>
  <si>
    <t>G/SPS/N/ARG/192</t>
  </si>
  <si>
    <t>Potato propagation material (in vitro seedlings and minitubers)</t>
  </si>
  <si>
    <t>G/SPS/N/ARG/193</t>
  </si>
  <si>
    <t>G/SPS/N/EU/167</t>
  </si>
  <si>
    <t>HS Code(s): ex 07049090, ex 07081000, ex 07082000, 07096010, 07093000, ex 07094000, 07096010, ex 07096099, ex 07099990, ex 07102200, 07108051, ex 07108059, ex 07108095, 08022100, 08022200, 08025100, 08025200, 08055010, 08101000, ex 08109020, 08112031, ex 08112011, ex 08112019, 08131000, 0902, ex 11063090, 12024100, 12024200, 12074090, ex 12077000, ex 12119086, 15111090, 15119011, ex 15119019, 15119099, 20081110, 20081191, 20081196, 20081198, 20085061, ex 20089999, 3507</t>
  </si>
  <si>
    <t>Cambodia, China, Dominican Republic, Egypt, The Gambia, Georgia, Ghana, India, Kenya, Madagascar, Serbia, Sierra Leone, Sudan, Thailand, Turkey, United States of America, Uzbekistan, Viet Nam</t>
  </si>
  <si>
    <t>G/SPS/N/PER/649</t>
  </si>
  <si>
    <t>HS tariff subheading 1006.20.00.00: Husked (brown) rice (Oryza sativa)</t>
  </si>
  <si>
    <t>G/SPS/N/ZAF/43/Add.1</t>
  </si>
  <si>
    <t>Casings of porcine origin (HS Code(s): 0210)</t>
  </si>
  <si>
    <t>G/SPS/N/AUS/390</t>
  </si>
  <si>
    <t>Honey bee semen</t>
  </si>
  <si>
    <t>Canada, the European Union, Japan, New Zealand, and the United States of America</t>
  </si>
  <si>
    <t>G/SPS/N/KOR/540</t>
  </si>
  <si>
    <t>G/SPS/N/PER/647</t>
  </si>
  <si>
    <t>HS tariff subheading 0602.90.90.00: Hardened sugar cane (Saccharum spp.) plants</t>
  </si>
  <si>
    <t xml:space="preserve">Adoption/publication/entry into force of reg.; Pests; Plant health; </t>
  </si>
  <si>
    <t>G/SPS/N/PER/648</t>
  </si>
  <si>
    <t>HS tariff subheading 0602.90.90.00: In vitro sugar cane (Saccharum spp.) plants</t>
  </si>
  <si>
    <t>G/SPS/N/VNM/81</t>
  </si>
  <si>
    <t>Bovine semen (HS Code: 0511.10.00)</t>
  </si>
  <si>
    <t xml:space="preserve">Animal health; Labelling; </t>
  </si>
  <si>
    <t>G/SPS/N/MEX/296/Add.1</t>
  </si>
  <si>
    <t>G/SPS/N/PER/645</t>
  </si>
  <si>
    <t>HS code: 1202.30.00.00 Ground-nut (Arachis hypogaea) seeds</t>
  </si>
  <si>
    <t xml:space="preserve">Adoption/publication/entry into force of reg.; Pests; Plant health; Seeds; </t>
  </si>
  <si>
    <t>G/SPS/N/PER/646</t>
  </si>
  <si>
    <t>HS code: 1209.91.30.00 Carrot (Daucus carota) seeds</t>
  </si>
  <si>
    <t>G/SPS/N/CRI/171</t>
  </si>
  <si>
    <t>HS tariff heading 0803: Bananas, including plantains, fresh or dried</t>
  </si>
  <si>
    <t>G/SPS/N/KOR/248/Add.8</t>
  </si>
  <si>
    <t>G/SPS/N/PHL/328</t>
  </si>
  <si>
    <t>Province of Ferrara, Emilia-Romagna, Italy</t>
  </si>
  <si>
    <t>G/SPS/N/ALB/191</t>
  </si>
  <si>
    <t>Serbia (Ljiljance village, Bujanovac municipality, Pcinjski district, SRBIJA)</t>
  </si>
  <si>
    <t>G/SPS/N/IND/143/Corr.1</t>
  </si>
  <si>
    <t>G/SPS/N/TPKM/402</t>
  </si>
  <si>
    <t>Those food and related products classified under six specific CCC codes</t>
  </si>
  <si>
    <t>G/SPS/N/PER/520/Add.2</t>
  </si>
  <si>
    <t>G/SPS/N/THA/232/Rev.1</t>
  </si>
  <si>
    <t>G/SPS/N/PER/154/Add.1</t>
  </si>
  <si>
    <t>G/SPS/N/PER/507/Add.2</t>
  </si>
  <si>
    <t>G/SPS/N/PER/533/Add.2</t>
  </si>
  <si>
    <t>G/SPS/N/RUS/23/Add.2</t>
  </si>
  <si>
    <t>0101, 0102, 0103, 0104, 0105, 0106, 0201, 0202, 0203, 0204, 0205 00, 0206, 0207, 0208, 0209, 0210, 0302, 0303, 0304, 0305, 0306, 0307, 0308, 0401, 0402, 0403, 0404, 0405, 0406, 0407, 0408, 0410 00 000 0, 0504 00 000 0, 0505, 0511, 1501, 1502, 1503 00, 1504, 1506 00 000 0, 1516 10, 1516 20, 1518 00, 2309, 3501, 3502, 3503, 4206 00 000 0</t>
  </si>
  <si>
    <t>G/SPS/N/ARE/66/Add.1</t>
  </si>
  <si>
    <t>Live dogs and cats</t>
  </si>
  <si>
    <t>G/SPS/N/ARG/191</t>
  </si>
  <si>
    <t>Any product that may cause the spread of the pest Aethina tumida (small hive beetle), e.g. live apicultural material, apicultural products, apicultural equipment, and fresh fruit and its packaging.</t>
  </si>
  <si>
    <t xml:space="preserve">Animal health; Packaging; Pests; </t>
  </si>
  <si>
    <t>Brazil and other countries affected by this pest.</t>
  </si>
  <si>
    <t>G/SPS/N/COD/1</t>
  </si>
  <si>
    <t>Democratic Republic of the Congo</t>
  </si>
  <si>
    <t>All plants and plant products.</t>
  </si>
  <si>
    <t>G/SPS/N/COD/2</t>
  </si>
  <si>
    <t>G/SPS/N/ARE/74</t>
  </si>
  <si>
    <t>Poultry meat and table eggs</t>
  </si>
  <si>
    <t>G/SPS/N/ARG/190</t>
  </si>
  <si>
    <t>Sugar cane (Saccharum officinarum) cuttings/slips</t>
  </si>
  <si>
    <t>G/SPS/N/MEX/291/Add.1</t>
  </si>
  <si>
    <t>G/SPS/N/MEX/300</t>
  </si>
  <si>
    <t>Organic agricultural products</t>
  </si>
  <si>
    <t xml:space="preserve">Certification, control and inspection; Equivalence; Food safety; Human health; </t>
  </si>
  <si>
    <t>G/SPS/N/USA/2736/Add.1</t>
  </si>
  <si>
    <t>Avocados</t>
  </si>
  <si>
    <t>G/SPS/N/PER/547/Add.2</t>
  </si>
  <si>
    <t>G/SPS/N/PER/644</t>
  </si>
  <si>
    <t>HS tariff subheading 1212.99.90.00: African oil palm (Elaeis guineensis) pollen</t>
  </si>
  <si>
    <t>G/SPS/N/TPKM/386/Add.1</t>
  </si>
  <si>
    <t>Poultry, birds, and hatching eggs</t>
  </si>
  <si>
    <t>G/SPS/N/TPKM/400</t>
  </si>
  <si>
    <t>Meat, dairy and seafood products</t>
  </si>
  <si>
    <t>G/SPS/N/TPKM/401</t>
  </si>
  <si>
    <t>Edible oils and fats</t>
  </si>
  <si>
    <t>G/SPS/N/COL/261/Add.2</t>
  </si>
  <si>
    <t>G/SPS/N/TPKM/399</t>
  </si>
  <si>
    <t>G/SPS/N/ARE/73</t>
  </si>
  <si>
    <t>Indiana state, United States of America</t>
  </si>
  <si>
    <t>G/SPS/N/JPN/463</t>
  </si>
  <si>
    <t>Frozen vegetables and fruits (HS Codes: 20.04, 08.11)</t>
  </si>
  <si>
    <t>G/SPS/N/PHL/327</t>
  </si>
  <si>
    <t>G/SPS/N/USA/2610/Add.2</t>
  </si>
  <si>
    <t>Multiple products - HS Codes: 03, 04, 05, 09, 10, 11, 12, 15, 16, 17, 18, 19, 20, 21, 22; ICS Codes: 65, 67</t>
  </si>
  <si>
    <t>G/SPS/N/VNM/80/Corr.1</t>
  </si>
  <si>
    <t>Aquatic animals and fishery products</t>
  </si>
  <si>
    <t>G/SPS/N/COL/262/Corr.1</t>
  </si>
  <si>
    <t>G/SPS/N/PER/627/Add.1</t>
  </si>
  <si>
    <t>G/SPS/N/COL/262</t>
  </si>
  <si>
    <t>Meat of sheep or goats (HS tariff heading 0204 and subheadings 0206.80.00.00 and 0206.90.00.00)</t>
  </si>
  <si>
    <t>G/SPS/N/KAZ/1</t>
  </si>
  <si>
    <t>G/SPS/N/ALB/187</t>
  </si>
  <si>
    <t>Bulgaria district, Stara Zagora, Haskovo (Vodenicharovo, Voden), Greece district Serres (Kenetriki Makedonia), former Yugoslav Republic of Macedonia district Negotino (Demir Kapija)</t>
  </si>
  <si>
    <t>G/SPS/N/ALB/188</t>
  </si>
  <si>
    <t>G/SPS/N/EU/94/Add.4</t>
  </si>
  <si>
    <t>Plants for planting, other than seeds, of Catharanthus G. Don, Nerium L., Olea L., Prunus L., Vinca L., Malva L., Portulaca L., Quercus L. and Sorghum L.</t>
  </si>
  <si>
    <t>G/SPS/N/PHL/326</t>
  </si>
  <si>
    <t>Tomatoes</t>
  </si>
  <si>
    <t>G/SPS/N/GTM/63</t>
  </si>
  <si>
    <t>Maize (corn) flour</t>
  </si>
  <si>
    <t>G/SPS/N/GTM/64</t>
  </si>
  <si>
    <t>G/SPS/N/JPN/438/Add.1</t>
  </si>
  <si>
    <t>G/SPS/N/THA/237</t>
  </si>
  <si>
    <t>G/SPS/N/CAN/993/Add.1</t>
  </si>
  <si>
    <t>Seeds for propagation</t>
  </si>
  <si>
    <t>G/SPS/N/GHA/3/Add.2</t>
  </si>
  <si>
    <t>Animals and their meat products - HS Code(s): 02, 01</t>
  </si>
  <si>
    <t>G/SPS/N/RUS/124</t>
  </si>
  <si>
    <t>HS Code(s): 070993</t>
  </si>
  <si>
    <t>G/SPS/N/VNM/79</t>
  </si>
  <si>
    <t>Terrestrial animals and terrestrial animal products</t>
  </si>
  <si>
    <t>G/SPS/N/VNM/80</t>
  </si>
  <si>
    <t>G/SPS/N/ECU/179</t>
  </si>
  <si>
    <t>Carrot (Daucus carota) seeds for sowing</t>
  </si>
  <si>
    <t>G/SPS/N/ECU/180</t>
  </si>
  <si>
    <t>G/SPS/N/KOR/535</t>
  </si>
  <si>
    <t>G/SPS/N/ECU/178</t>
  </si>
  <si>
    <t>Chia (Salvia hispanica) seeds</t>
  </si>
  <si>
    <t>G/SPS/N/ARE/71</t>
  </si>
  <si>
    <t>G/SPS/N/GHA/2/Add.2</t>
  </si>
  <si>
    <t>Invasive Alien Species of plant, animal and aquatic vertebrates origin - HS Code(s): 01, 03, 06; ICS Code(s): 13</t>
  </si>
  <si>
    <t>G/SPS/N/NZL/534</t>
  </si>
  <si>
    <t>Rosa nursery stock</t>
  </si>
  <si>
    <t>G/SPS/N/RUS/123</t>
  </si>
  <si>
    <t>HS Code(s): 070511, 070519</t>
  </si>
  <si>
    <t>G/SPS/N/PHL/318/Add.1</t>
  </si>
  <si>
    <t>Dubois County, Indiana, United States of America</t>
  </si>
  <si>
    <t>G/SPS/N/JPN/457</t>
  </si>
  <si>
    <t>- Meat and edible meat offal (HS Codes: 02.01, 02.02, 02.03, 02.04, 02.05, 02.06 and 02.08)
- Dairy produce, birds' eggs and natural honey (HS Code: 04.01)
- Products of animal origin (HS Code: 05.04)
- Edible vegetables and certain roots and tubers (HS Codes: 07.02, 07.03, 07.04, 07.05, 07.07, 07.09, 07.10 and 07.13)
- Edible fruits and nuts, peel of citrus/melons (HS Codes: 08.01, 08.02, 08.05, 08.06, 08.08, 08.09, 08.10, 08.11 and 08.14)
- Coffee, tea, mate and spices (HS Codes: 09.03, 09.04, 09.05, 09.06, 09.07, 09.08, 09.09 and 09.10)
- Oleaginous fruits, miscellaneous grains, seeds and fruits (HS Code: 12.10)
- Animal or vegetable fats and oils (HS Codes: 15.01, 15.02 and 15.06)</t>
  </si>
  <si>
    <t>G/SPS/N/JPN/458</t>
  </si>
  <si>
    <t>- Meat and edible meat offal (HS Codes: 02.01, 02.02, 02.03, 02.04, 02.05, 02.06, 02.07, 02.08 and 02.09)
- Dairy produce, birds' eggs and natural honey (HS Codes: 04.01, 04.07 and 04.08)
- Products of animal origin (HS Code: 05.04)
- Edible vegetables and certain roots and tubers (HS Codes: 07.01, 07.02, 07.03, 07.04, 07.05, 07.06, 07.07, 07.08, 07.09, 07.10, 07.13 and 07.14)
- Edible fruits and nuts, peel of citrus/melons (HS Codes: 08.01, 08.02, 08.03, 08.04, 08.05, 08.06, 08.07, 08.08, 08.09, 08.10, 08.11 and 08.14)
- Coffee, tea, mate and spices (HS Codes: 09.01, 09.03, 09.04, 09.05, 09.06, 09.07, 09.08, 09.09 and 09.10)
- Oleaginous fruits, miscellaneous grains, seeds and fruits (HS Codes: 12.01, 12.02, 12.04, 12.05, 12.06, 12.07, 12.10 and 12.12)
- Animal or vegetable fats and oils (HS Codes: 15.01, 15.02 and 15.06)</t>
  </si>
  <si>
    <t>G/SPS/N/JPN/459</t>
  </si>
  <si>
    <t>- Meat and edible meat offal (HS Codes: 02.01, 02.02, 02.03, 02.04, 02.05, 02.06 and 02.08)
- Dairy produce, birds' eggs and natural honey (HS Codes: 04.01, 04.07 and 04.08)
- Products of animal origin (HS Code: 05.04)
- Edible vegetables and certain roots and tubers (HS Codes: 07.01, 07.02, 07.03, 07.04, 07.05, 07.06, 07.07, 07.09, 07.10 and 07.13)
- Edible fruits and nuts, peel of citrus/melons (HS Codes: 08.01, 08.02, 08.03, 08.06, 08.08, 08.09, 08.10 and 08.11)
- Oleaginous fruits, miscellaneous grains, seeds and fruits (HS Codes: 12.01, 12.02, 12.05 and 12.12)
- Animal or vegetable fats and oils (HS Codes: 15.01, 15.02 and 15.06)</t>
  </si>
  <si>
    <t>G/SPS/N/JPN/460</t>
  </si>
  <si>
    <t>- Meat and edible meat offal (HS Codes: 02.01, 02.02, 02.03, 02.04, 02.05, 02.06, 02.07, 02.08 and 02.09)
- Fish and crustaceans, molluscs and other aquatic invertebrates (HS Codes: 03.02, 03.03 and 03.04)
- Dairy produce, birds' eggs and natural honey (HS Codes: 04.01, 04.07 and 04.08)
- Products of animal origin (HS Code: 05.04)
- Edible vegetables and certain roots and tubers (HS Codes: 07.02, 07.03, 07.04, 07.05, 07.06, 07.07, 07.08, 07.09 and 07.10)
- Edible fruits and nuts, peel of citrus/melons (HS Codes: 08.01, 08.02, 08.03, 08.04, 08.05, 08.06, 08.07, 08.08, 08.09, 08.10, 08.11 and 08.14)
- Coffee, tea, mate and spices (HS Codes: 09.02, 09.03, 09.04, 09.05, 09.06, 09.07, 09.08, 09.09 and 09.10)
- Cereals (HS Codes: 10.01, 10.02, 10.03, 10.04, 10.05, 10.06, 10.07 and 10.08)
- Oleaginous fruits, miscellaneous grains, seeds and fruits (HS Codes: 12.04, 12.05, 12.06, 12.07 and 12.12)
- Animal or vegetable fats and oils (HS Codes: 15.01, 15.02 and 15.06)
- Cacao and cacao preparations (HS Code: 18.01)</t>
  </si>
  <si>
    <t>G/SPS/N/JPN/461</t>
  </si>
  <si>
    <t>- Meat and edible meat offal (HS Codes: 02.01, 02.02, 02.03, 02.04, 02.05, 02.06, 02.07, 02.08 and 02.09)
- Fish and crustaceans, molluscs and other aquatic invertebrates (HS Codes: 03.02, 03.03 and 03.04)
- Dairy produce, birds' eggs and natural honey (HS Codes: 04.01, 04.07, 04.08)
- Products of animal origin (HS Code: 05.04)
- Animal or vegetable fats and oils (HS Codes: 15.01, 15.02 and 15.06)</t>
  </si>
  <si>
    <t>G/SPS/N/JPN/462</t>
  </si>
  <si>
    <t>- Meat and edible meat offal (HS Codes: 02.01, 02.02, 02.03, 02.04, 02.05, 02.06, 02.07, 02.08 and 02.09)
- Fish and crustaceans, molluscs and other aquatic invertebrates (HS Codes: 03.02, 03.03, 03.04, 03.06 and 03.07)
- Products of animal origin (HS Code: 05.04)
- Animal or vegetable fats and oils (HS Codes: 15.01, 15.02 and 15.06)</t>
  </si>
  <si>
    <t>G/SPS/N/ARE/70</t>
  </si>
  <si>
    <t>Live poultry (HS Code: 0105), and poultry products including poultry meat (HS Code: 0207), one day-old chicks (HS Code: 0105.11), hatching eggs, except heat-treated meat</t>
  </si>
  <si>
    <t xml:space="preserve">Animal diseases; Animal health; Newcastle Disease; Pest or Disease free Regions / Regionalization; </t>
  </si>
  <si>
    <t>G/SPS/N/AUS/384/Add.1</t>
  </si>
  <si>
    <t>Seeds (Citrullus lanatus, Cucumis melo, Cucumis sativus, Cucurbita maxima, Cucurbita moschata, Cucurbita pepo, Lagenaria siceraria, Trichosanthes cucumerina and any hybrid of these species)</t>
  </si>
  <si>
    <t>G/SPS/N/AUS/386</t>
  </si>
  <si>
    <t>Cheese (HS Code: 04.06)</t>
  </si>
  <si>
    <t>G/SPS/N/CHL/519/Add.2</t>
  </si>
  <si>
    <t>G/SPS/N/CHL/520/Add.1</t>
  </si>
  <si>
    <t>G/SPS/N/IND/145</t>
  </si>
  <si>
    <t>G/SPS/N/TPKM/352/Add.1</t>
  </si>
  <si>
    <t>G/SPS/N/TPKM/356/Add.1</t>
  </si>
  <si>
    <t>The host plants and plant products of Xylella fastidiosa are as follows:
Acacia longifolia, Acer spp., Aesculus californica, Alnus rhombifolia, Ampelopsis arborea, Artemisia douglasiana, Bromus spp., Canna spp., Callicarpa americana, Carya illinoinensis, Catharanthus roseus, Cercis occidentalis, Chenopodium quinoa, Citrus spp., Coffea spp., Daucus carota var. sativa, Duranta repens, Ficus carica, Fortunella spp., Fragaria californica, Fraxinus dipetala, Fuchsia magellanica, Ginkgo biloba, Hedera helix, Heteromeles arbutifolia, Hordeum vulgare, Hydrangea paniculata, Jacaranda mimosifolia, Juniperus ashei, Lathyrus spp., Liquidambar styraciflua, Lolium multiflorum, Lonicera japonica, Magnolia grandiflora, Mentha spp., Morus alba, Nerium oleander, Olea europaea, Parthenocissus quinquefolia, Pelargonium hortorum, Pittosporum crassifolium, Platanus occidentalis, Persea americana, Poncirus spp., Prunus spp., Quercus spp., Rosa californica, Rosmarinus officinalis, Rubus spp., Sambucus canadensis, Sorghum vulgare, Syringa vulgaris, Trifolium spp., Ulmus spp., Umbellularia californica, Vicia faba, Vinca major, Vitis spp.</t>
  </si>
  <si>
    <t>Argentina, Brazil, Canada, Costa Rica, Iran, Italy, Paraguay, Turkey, United States of America, Venezuela, Bolivarian Republic of</t>
  </si>
  <si>
    <t>G/SPS/N/TPKM/357/Add.1</t>
  </si>
  <si>
    <t>Dragon fruits (Hylocereus undatus)</t>
  </si>
  <si>
    <t>G/SPS/N/USA/2856</t>
  </si>
  <si>
    <t>G/SPS/N/SAU/203</t>
  </si>
  <si>
    <t>G/SPS/N/IDN/109</t>
  </si>
  <si>
    <t>Fresh food of plant origin (fresh fruits, vegetables, grains, nuts, pulses and estate/private crops)</t>
  </si>
  <si>
    <t>G/SPS/N/EU/120/Add.1</t>
  </si>
  <si>
    <t>Rice and some derived food commodities</t>
  </si>
  <si>
    <t>G/SPS/N/EU/164</t>
  </si>
  <si>
    <t>Live poultry (HS Codes: 0105 and 010639 (excluding ratites)), hatching eggs (HS Code: 0407)</t>
  </si>
  <si>
    <t>G/SPS/N/EU/45/Add.2</t>
  </si>
  <si>
    <t>Live animals (HS Code: 01) and products of animal origin (HS Code: 05)</t>
  </si>
  <si>
    <t>G/SPS/N/IND/144</t>
  </si>
  <si>
    <t>Plants and plant materials and other regulated articles as per Plant Quarantine (Regulation of import into India) Order, 2003 and its Amendment</t>
  </si>
  <si>
    <t>G/SPS/N/THA/232/Add.1</t>
  </si>
  <si>
    <t>Beef and beef products (HS codes: 0201, 0202, 04, 0506, 1502 etc.)</t>
  </si>
  <si>
    <t>G/SPS/N/EU/144/Add.1</t>
  </si>
  <si>
    <t>G/SPS/N/KOR/532</t>
  </si>
  <si>
    <t>G/SPS/N/KOR/533</t>
  </si>
  <si>
    <t>Plants for planting (excluding seed) of the host of Xylella fastidiosa</t>
  </si>
  <si>
    <t>Argentina, Brazil, Canada, Costa Rica, Ecuador, France, Honduras, India, Iran, Italy, Mexico, Paraguay, Chinese Taipei, Turkey, United States of America and Bolivarian Republic of Venezuela</t>
  </si>
  <si>
    <t>G/SPS/N/PHL/325</t>
  </si>
  <si>
    <t>Poultry broilers and layers</t>
  </si>
  <si>
    <t>G/SPS/N/CRI/169</t>
  </si>
  <si>
    <t>Lista de Plagas Reglamentadas, Costa Rica 2016 (I actualización) (List of regulated pests, Costa Rica 2016 (first update))</t>
  </si>
  <si>
    <t>G/SPS/N/EU/116/Add.1</t>
  </si>
  <si>
    <t>G/SPS/N/TPKM/396</t>
  </si>
  <si>
    <t>Those food additives or foods classified under 18 specific CCC codes</t>
  </si>
  <si>
    <t>G/SPS/N/EU/67/Add.1</t>
  </si>
  <si>
    <t>Ovine embryos</t>
  </si>
  <si>
    <t>G/SPS/N/EU/136/Add.2</t>
  </si>
  <si>
    <t>G/SPS/N/EU/142/Add.1</t>
  </si>
  <si>
    <t>G/SPS/N/TPKM/367/Add.2</t>
  </si>
  <si>
    <t>Edible hydrogenated oils</t>
  </si>
  <si>
    <t>G/SPS/N/TPKM/395</t>
  </si>
  <si>
    <t>G/SPS/N/EU/106/Add.1</t>
  </si>
  <si>
    <t>G/SPS/N/EU/117/Add.1</t>
  </si>
  <si>
    <t>G/SPS/N/EU/133/Add.1</t>
  </si>
  <si>
    <t>G/SPS/N/RUS/122</t>
  </si>
  <si>
    <t>HS Code(s): 07093000</t>
  </si>
  <si>
    <t>G/SPS/N/TPKM/394</t>
  </si>
  <si>
    <t xml:space="preserve">Food safety; Human health; Pharmaceutical products; </t>
  </si>
  <si>
    <t>G/SPS/N/IND/143</t>
  </si>
  <si>
    <t>G/SPS/N/JPN/456</t>
  </si>
  <si>
    <t>Mauremys sinensis, M. sinensis × M. japonica, M. sinensis × M. mutica, M. sinensis × M. reevesii, Japalura swinhonis, Bufo melanostictus, Eleutherodactylus johnstonei, E. planirostris, Kaloula pulchra, Acheilognathus macropterus, Ameiurus nebulosus, Pylodictis olivaris, Tachysurus fulvidraco, Silurus glanis, any member of the family Esocidae, any living hybrid organisms of species of the family Esocidae, Gambusia holbrooki, Lates niloticus, Morone Americana, Gymnocephalus cernuus, Neogobius melanostomus, Mikania micrantha, Ammophila arenaria, Drosera intermedia and Utricularia inflata</t>
  </si>
  <si>
    <t>G/SPS/N/MDG/22</t>
  </si>
  <si>
    <t>Live poultry, poultry meat and eggs</t>
  </si>
  <si>
    <t>France, French overseas departments and/or other EU countries</t>
  </si>
  <si>
    <t>G/SPS/N/RUS/121</t>
  </si>
  <si>
    <t>Products covered by the Common list of goods subject to veterinary control (surveillance), adopted by the Customs Union Commission Decision No. 317 as of 18 June 2010</t>
  </si>
  <si>
    <t>G/SPS/N/USA/2415/Add.1</t>
  </si>
  <si>
    <t>Folic acid added to corn masa flour</t>
  </si>
  <si>
    <t>G/SPS/N/USA/2847</t>
  </si>
  <si>
    <t>G/SPS/N/AUS/360/Add.1</t>
  </si>
  <si>
    <t>Fresh nectarine fruit (Prunus persica var. nectarina)</t>
  </si>
  <si>
    <t>G/SPS/N/NZL/533</t>
  </si>
  <si>
    <t>G/SPS/N/PER/635/Add.1</t>
  </si>
  <si>
    <t>G/SPS/N/PER/643</t>
  </si>
  <si>
    <t>Meat and edible meat offal of bovine animals, chilled or frozen</t>
  </si>
  <si>
    <t>G/SPS/N/TPKM/393</t>
  </si>
  <si>
    <t>G/SPS/N/USA/2844</t>
  </si>
  <si>
    <t>G/SPS/N/USA/2845</t>
  </si>
  <si>
    <t>G/SPS/N/ALB/186</t>
  </si>
  <si>
    <t>Propagating material and saplings of ornamental plants</t>
  </si>
  <si>
    <t xml:space="preserve">Certification, control and inspection; Labelling; Packaging; Pests; Plant health; </t>
  </si>
  <si>
    <t>G/SPS/N/USA/2758/Add.1</t>
  </si>
  <si>
    <t>Blackberry and raspberry fruit</t>
  </si>
  <si>
    <t>G/SPS/N/USA/401/Add.3</t>
  </si>
  <si>
    <t>G/SPS/N/IND/142</t>
  </si>
  <si>
    <t>Table olive and seedless tamarind</t>
  </si>
  <si>
    <t>G/SPS/N/ARG/189</t>
  </si>
  <si>
    <t>Coconut (Cocos nucifera) coir</t>
  </si>
  <si>
    <t>G/SPS/N/AUS/384</t>
  </si>
  <si>
    <t>G/SPS/N/PER/641</t>
  </si>
  <si>
    <t>HS tariff subheading 0602.10.90.00: Cherry tree (Prunus avium) cuttings</t>
  </si>
  <si>
    <t>G/SPS/N/PER/642</t>
  </si>
  <si>
    <t>HS tariff subheading 0602.90.90.00: In vitro potato (Solanum tuberosum) plants</t>
  </si>
  <si>
    <t>G/SPS/N/USA/2631/Add.2</t>
  </si>
  <si>
    <t>G/SPS/N/EU/162</t>
  </si>
  <si>
    <t>HS Code(s): 070490, 070810, 070820, 070960, 070930, 070940, 070990, 071022, 071080, 080550, 080211, 080212, 080250, 080620, 081010, 081090, 081120, 081310, 0902, 110630, 1202, 120740, 121190, 151110, 151190, 200811, 200850, 200899, 3507</t>
  </si>
  <si>
    <t xml:space="preserve">Aflatoxins; Animal feed; Bacteria; Contaminants; Food safety; Human health; Mycotoxins; Salmonella; Toxins; </t>
  </si>
  <si>
    <t>Afghanistan, Australia, Cambodia, China, Dominican Republic, Egypt, The Gambia, Ghana, India, Kenya, Madagascar, Serbia, Sierra Leone, Sudan, Thailand, Turkey, United States of America, Uzbekistan, Viet Nam</t>
  </si>
  <si>
    <t>G/SPS/N/EU/163</t>
  </si>
  <si>
    <t xml:space="preserve">Adoption/publication/entry into force of reg.; Food safety; Human health; Maximum residue limits (MRLs); Pesticides; </t>
  </si>
  <si>
    <t>G/SPS/N/KOR/531</t>
  </si>
  <si>
    <t>G/SPS/N/TPKM/391</t>
  </si>
  <si>
    <t>G/SPS/N/EU/160</t>
  </si>
  <si>
    <t xml:space="preserve">HS Code(s): Cereals (1001, 1002, 1003, 1004, 1005, 1006, 1007, 1008),  foodstuffs of animal origin (0201, 0202, 0203, 0204, 0205, 0206, 0207, 0208, 0209, 0210) and certain products of plant origin, including fruit and vegetables</t>
  </si>
  <si>
    <t>G/SPS/N/EU/161</t>
  </si>
  <si>
    <t>G/SPS/N/PER/557/Add.1</t>
  </si>
  <si>
    <t>G/SPS/N/KOR/530</t>
  </si>
  <si>
    <t xml:space="preserve">Contaminants; Food safety; Human health; Labelling; </t>
  </si>
  <si>
    <t>G/SPS/N/MEX/287/Add.1</t>
  </si>
  <si>
    <t>G/SPS/N/MEX/288/Add.1</t>
  </si>
  <si>
    <t>G/SPS/N/MEX/290/Add.1</t>
  </si>
  <si>
    <t>G/SPS/N/RUS/120</t>
  </si>
  <si>
    <t>HS Codes: 0709601000; 0810909800</t>
  </si>
  <si>
    <t>G/SPS/N/ZAF/45</t>
  </si>
  <si>
    <t>Maize meal and wheat flour</t>
  </si>
  <si>
    <t>G/SPS/N/CHL/519/Add.1</t>
  </si>
  <si>
    <t>G/SPS/N/IND/139</t>
  </si>
  <si>
    <t>G/SPS/N/IND/140</t>
  </si>
  <si>
    <t>Raw pulses</t>
  </si>
  <si>
    <t>G/SPS/N/IND/141</t>
  </si>
  <si>
    <t>Rice bran oil and cotton seed oil</t>
  </si>
  <si>
    <t>G/SPS/N/JPN/452</t>
  </si>
  <si>
    <t>- Edible vegetables and certain roots and tubers (HS Codes: 07.03, 07.08, 07.09 and 07.10)
- Cereals (HS Codes: 10.01, 10.04, 10.05, 10.07 and 10.08)
- Oleaginous fruits, miscellaneous grains, seeds and fruits (HS Code: 12.01)</t>
  </si>
  <si>
    <t>G/SPS/N/JPN/453</t>
  </si>
  <si>
    <t>- Meat and edible meat offal (HS Codes: 02.01, 02.02, 02.06, 02.07 and 02.09)
- Dairy produce, birds' eggs and natural honey (HS Codes: 04.01, 04.07 and 04.08)
- Products of animal origin (HS Code: 05.04)
- Edible vegetables and certain roots and tubers (HS Codes: 07.01, 07.09 and 07.10)
- Edible fruits and nuts, peel of citrus/melons (HS Codes: 08.03 and 08.14)
- Coffee, tea, mate and spices (HS Codes: 09.03, 09.04, 09.05, 09.06, 09.07, 09.08, 09.09 and 09.10)
- Cereals (HS Codes: 10.01, 10.02, 10.03, 10.04, 10.05, 10.06, 10.07 and 10.08)
- Oleaginous fruits, miscellaneous grains, seeds and fruits (HS Code: 12.12)
- Animal or vegetable fats and oils (HS Codes: 15.01 and 15.02)</t>
  </si>
  <si>
    <t>G/SPS/N/JPN/454</t>
  </si>
  <si>
    <t>- Edible vegetables and certain roots and tubers (HS Codes: 07.02, 07.03, 07.04, 07.05, 07.06, 07.07, 07.08, 07.09, 07.10 and 07.13)
- Edible fruits and nuts, peel of citrus/melons (HS Codes: 08.01, 08.02, 08.03, 08.04, 08.05, 08.06, 08.07, 08.08, 08.09, 08.10, 08.11 and 08.14)
- Coffee, tea, mate and spices (HS Codes: 09.02, 09.03, 09.04, 09.05, 09.06, 09.07, 09.08, 09.09 and 09.10)
- Cereals (HS Code: 10.01)
- Oleaginous fruits, miscellaneous grains, seeds and fruits (HS Codes: 12.01, 12.02, 12.04, 12.05, 12.06 and 12.07)</t>
  </si>
  <si>
    <t>G/SPS/N/JPN/455</t>
  </si>
  <si>
    <t>- Meat and edible meat offal (HS Codes: 02.01, 02.02, 02.03, 02.04, 02.05, 02.06, 02.07, 02.08 and 02.09)
- Dairy produce, birds' eggs and natural honey (HS Codes: 04.01, 04.07 and 04.08)
- Products of animal origin (HS Code: 05.04)
- Edible vegetables and certain roots and tubers (HS Codes: 07.01, 07.02, 07.03, 07.04, 07.05, 07.06, 07.07, 07.08, 07.09, 07.10, 07.13 and 07.14)
- Edible fruits and nuts, peel of citrus/melons (HS Codes: 08.01, 08.02, 08.03, 08.04, 08.05, 08.06, 08.07, 08.08, 08.09, 08.10, 08.11 and 08.14)
- Coffee, tea, mate and spices (HS Codes: 09.01, 09.02, 09.03, 09.04, 09.05, 09.06, 09.07, 09.08, 09.09 and 09.10)
- Cereals (HS Codes: 10.01, 10.02, 10.03, 10.04, 10.05, 10.06, 10.07 and 10.08)
- Oleaginous fruits, miscellaneous grains, seeds and fruits (HS Codes: 12.01, 12.02, 12.04, 12.05, 12.06, 12.07, 12.10 and 12.12)
- Animal or vegetable fats and oils (HS Codes: 15.01, 15.02 and 15.06)
- Cacao and cacao preparations (HS Code: 18.01)</t>
  </si>
  <si>
    <t>G/SPS/N/MEX/299</t>
  </si>
  <si>
    <t>Terrestrial and aquatic animals, including wild animals (HS code 01.06)</t>
  </si>
  <si>
    <t>G/SPS/N/USA/2837</t>
  </si>
  <si>
    <t>G/SPS/N/USA/2838</t>
  </si>
  <si>
    <t>G/SPS/N/USA/2839</t>
  </si>
  <si>
    <t>G/SPS/N/KGZ/9</t>
  </si>
  <si>
    <t>Wheat, oats, barley, rice, maize, etc.</t>
  </si>
  <si>
    <t xml:space="preserve">Animal health; Contaminants; Food safety; Heavy metals; Human health; Pesticides; Plant health; Toxins; </t>
  </si>
  <si>
    <t>G/SPS/N/TPKM/380/Add.1</t>
  </si>
  <si>
    <t>Edible tallow</t>
  </si>
  <si>
    <t>G/SPS/N/PER/640</t>
  </si>
  <si>
    <t>HS code 1207.40.10.00: sesame seeds (Sesamum indicum)</t>
  </si>
  <si>
    <t>G/SPS/N/IND/138</t>
  </si>
  <si>
    <t>G/SPS/N/KGZ/8</t>
  </si>
  <si>
    <t>Grain in general</t>
  </si>
  <si>
    <t xml:space="preserve">Contaminants; Food safety; Human health; Maximum residue limits (MRLs); Mycotoxins; Pesticides; Pests; Territory protection; Toxins; </t>
  </si>
  <si>
    <t>G/SPS/N/GHA/3/Add.1</t>
  </si>
  <si>
    <t>G/SPS/N/USA/933/Add.5</t>
  </si>
  <si>
    <t>Food for human consumption and cosmetics for use in the United States, except for meat, poultry and egg products that are exclusively regulated by the US Department of Agriculture</t>
  </si>
  <si>
    <t>G/SPS/N/ZAF/44</t>
  </si>
  <si>
    <t>G/SPS/N/SAU/202</t>
  </si>
  <si>
    <t>Live bees</t>
  </si>
  <si>
    <t xml:space="preserve">Animal health; Pest or Disease free Regions / Regionalization; Pests; </t>
  </si>
  <si>
    <t>State of Sao Paulo, Brazil</t>
  </si>
  <si>
    <t>G/SPS/N/ARE/69/Add.1</t>
  </si>
  <si>
    <t>Beneficial organisms</t>
  </si>
  <si>
    <t>G/SPS/N/AUS/353/Add.1</t>
  </si>
  <si>
    <t>Raw apricot kernels either unhulled (with skin) or hulled (without skin)</t>
  </si>
  <si>
    <t>G/SPS/N/CAN/950/Add.2</t>
  </si>
  <si>
    <t>Fresh and dried branches, roots, cones, foliage, flowers including cut flowers and flower buds of a kind suitable for bouquets or for ornamental purposes, fresh, dried, dyed, bleached, impregnated or otherwise prepared, lichens, mosses and artificial Christmas trees containing bark or wood intended for use other than propagation and human consumption</t>
  </si>
  <si>
    <t>G/SPS/N/IND/132</t>
  </si>
  <si>
    <t>Standards for fortified milk and edible lactose</t>
  </si>
  <si>
    <t>G/SPS/N/IND/133</t>
  </si>
  <si>
    <t>Standards for oats and pasta products</t>
  </si>
  <si>
    <t>G/SPS/N/IND/134</t>
  </si>
  <si>
    <t>Standards for oils and fats</t>
  </si>
  <si>
    <t>G/SPS/N/IND/135</t>
  </si>
  <si>
    <t>Standards for list of histamine forming fish species and limits of histamine level for fish and fishery products</t>
  </si>
  <si>
    <t>G/SPS/N/IND/136</t>
  </si>
  <si>
    <t>Standards inclusion or rabbit family under species of animal</t>
  </si>
  <si>
    <t>G/SPS/N/CAF/3</t>
  </si>
  <si>
    <t>Central African Republic</t>
  </si>
  <si>
    <t>Eggs for hatching and eggs for consumptionChicks and other poultryMeat of chicken and other poultry, fresh or frozen Birds' feathers for decorative purposes</t>
  </si>
  <si>
    <t>G/SPS/N/CHN/17/Rev.1</t>
  </si>
  <si>
    <t>Aquacultured or wild caught live fishes, molluscs, crustaceans, jellyfish, echinoderms, cephalochordate and amphibians, including sperm and oosperm for reproduction</t>
  </si>
  <si>
    <t xml:space="preserve">Animal diseases; Animal health; Food safety; Human health; Territory protection; Traceability; </t>
  </si>
  <si>
    <t>G/SPS/N/COL/252/Add.1</t>
  </si>
  <si>
    <t>G/SPS/N/EU/158</t>
  </si>
  <si>
    <t>G/SPS/N/NZL/532</t>
  </si>
  <si>
    <t>G/SPS/N/CRI/122/Add.3</t>
  </si>
  <si>
    <t>G/SPS/N/TPKM/389</t>
  </si>
  <si>
    <t>G/SPS/N/GHA/2/Add.1</t>
  </si>
  <si>
    <t xml:space="preserve">Animal health; Human health; Invasive species; Pests; Plant health; Territory protection; </t>
  </si>
  <si>
    <t>G/SPS/N/MDG/21</t>
  </si>
  <si>
    <t>Fishery and aquaculture products (HS Chapter 3) and Preparations of fishery and aquaculture products (HS Chapter 16)</t>
  </si>
  <si>
    <t>G/SPS/N/MEX/296</t>
  </si>
  <si>
    <t>Shelled sunflower (Helianthus annuus) seeds (other than for sowing)</t>
  </si>
  <si>
    <t xml:space="preserve">Packaging; Pest or Disease free Regions / Regionalization; Pests; Plant health; Seeds; Territory protection; Traceability; </t>
  </si>
  <si>
    <t>G/SPS/N/MEX/297</t>
  </si>
  <si>
    <t>Maize (corn) seed (Zea mays)</t>
  </si>
  <si>
    <t xml:space="preserve">Packaging; Pests; Plant health; Seeds; Territory protection; Traceability; </t>
  </si>
  <si>
    <t>G/SPS/N/MEX/298</t>
  </si>
  <si>
    <t>Sunflower (Helianthus annuus) seeds</t>
  </si>
  <si>
    <t>G/SPS/N/NPL/21</t>
  </si>
  <si>
    <t>Glossary of phytosanitary terms, related to all the traded products</t>
  </si>
  <si>
    <t>G/SPS/N/PER/639</t>
  </si>
  <si>
    <t>HS tariff subheading 0714.20.10.00: Sweet potato (Ipomoea batatas) plants</t>
  </si>
  <si>
    <t>G/SPS/N/SAU/201</t>
  </si>
  <si>
    <t>Bovine, ovine, caprine, deer meat and their products</t>
  </si>
  <si>
    <t xml:space="preserve">Animal diseases; Animal health; Foot and mouth disease; Pest or Disease free Regions / Regionalization; </t>
  </si>
  <si>
    <t>Armavir, Armenia</t>
  </si>
  <si>
    <t>G/SPS/N/RUS/98/Add.1</t>
  </si>
  <si>
    <t>HS Code(s): 0104, 0204, 0206, 0401, 0402, 0403, 0404, 0405, 0406, 150200, 4102, 4103, 4301, 4206 00 000 0, 5101, 5102, 5103, equipment and supplies for transportation, breeding, temporary keeping of animals of all species, as well as previously used equipment for the transportation of raw materials (products) of animal origin from 3923, 3926, 4415, 4416 00 000 0, 4421, 7020 00, 7309 00, 7310, 7326, 7616, 8436 21 000 0, 8436 29 000 0, 8436 80 910 0, 8436 80 990 0, 8606 91 800 0, 8609 00, 8716 39 800</t>
  </si>
  <si>
    <t>G/SPS/N/TPKM/388</t>
  </si>
  <si>
    <t>Plants, plant products and any other regulated articles</t>
  </si>
  <si>
    <t xml:space="preserve">Biological control agents; Plant health; Territory protection; </t>
  </si>
  <si>
    <t>G/SPS/N/USA/2728/Add.2</t>
  </si>
  <si>
    <t>G/SPS/N/USA/2782/Add.1</t>
  </si>
  <si>
    <t>Swine and swine products</t>
  </si>
  <si>
    <t xml:space="preserve">Animal diseases; Animal health; Classical Swine Fever; Pest or Disease free Regions / Regionalization; </t>
  </si>
  <si>
    <t>G/SPS/N/CHL/523</t>
  </si>
  <si>
    <t>Natural fibre and substrate of Cocos nucifera</t>
  </si>
  <si>
    <t>G/SPS/N/ECU/177</t>
  </si>
  <si>
    <t>Chicory (Cichorium intybus) seeds for sowing</t>
  </si>
  <si>
    <t>G/SPS/N/GTM/62</t>
  </si>
  <si>
    <t>Live swine and fresh meat, products and by-products thereof</t>
  </si>
  <si>
    <t>G/SPS/N/IND/130</t>
  </si>
  <si>
    <t>Food and food products</t>
  </si>
  <si>
    <t>G/SPS/N/IND/131</t>
  </si>
  <si>
    <t>G/SPS/N/PER/441/Add.1</t>
  </si>
  <si>
    <t>G/SPS/N/PER/589/Add.2</t>
  </si>
  <si>
    <t>G/SPS/N/PER/638</t>
  </si>
  <si>
    <t>HS tariff subheading 0901.11.10.00: Coffee (Coffea spp.) seeds</t>
  </si>
  <si>
    <t>G/SPS/N/SAU/200</t>
  </si>
  <si>
    <t>G/SPS/N/THA/236</t>
  </si>
  <si>
    <t>Fresh fish and shellfish (ICS Code: 67.020)</t>
  </si>
  <si>
    <t>G/SPS/N/UKR/110</t>
  </si>
  <si>
    <t>Headed cabbage, cauliflower, broccoli sprout, kohlrabi and other eatable vegetables of genus Brassica, fresh or chilled (HS Code: 0704); Lactuca sativa (HS Code: 0705) and Cichorium spp. fresh of chilled (HS Code: 0709 99 10 00), green vegetables fresh or chilled</t>
  </si>
  <si>
    <t>G/SPS/N/GHA/2</t>
  </si>
  <si>
    <t>G/SPS/N/GHA/3</t>
  </si>
  <si>
    <t>G/SPS/N/MAC/17</t>
  </si>
  <si>
    <t>Milk products (ICS Code: 67.100)</t>
  </si>
  <si>
    <t>G/SPS/N/PHL/323</t>
  </si>
  <si>
    <t>HS Code: 04</t>
  </si>
  <si>
    <t>G/SPS/N/PHL/324</t>
  </si>
  <si>
    <t>Bees</t>
  </si>
  <si>
    <t>G/SPS/N/TPKM/241/Add.2</t>
  </si>
  <si>
    <t>G/SPS/N/TPKM/276/Add.1</t>
  </si>
  <si>
    <t>G/SPS/N/TPKM/386</t>
  </si>
  <si>
    <t>G/SPS/N/CHL/521</t>
  </si>
  <si>
    <t>Mangoes (Mangifera indica)</t>
  </si>
  <si>
    <t>G/SPS/N/PHL/322</t>
  </si>
  <si>
    <t>Tripura, India</t>
  </si>
  <si>
    <t>G/SPS/N/ZAF/43</t>
  </si>
  <si>
    <t xml:space="preserve">Animal diseases; Animal health; Bovine Spongiform Encephalopathy (BSE); Classical Swine Fever; Foot and mouth disease; </t>
  </si>
  <si>
    <t>G/SPS/N/BRA/1103</t>
  </si>
  <si>
    <t>Cashew nuts (Anacardium occidentale) - HS Code(s): 08013</t>
  </si>
  <si>
    <t>G/SPS/N/ECU/176</t>
  </si>
  <si>
    <t>Coffee (Coffea arabica and Coffea canephora) beans</t>
  </si>
  <si>
    <t>G/SPS/N/NZL/531</t>
  </si>
  <si>
    <t>G/SPS/N/PER/637</t>
  </si>
  <si>
    <t>Various products</t>
  </si>
  <si>
    <t>G/SPS/N/RUS/119</t>
  </si>
  <si>
    <t>HS Code(s): 0102, 0104, 0106, 051199853, 051199852</t>
  </si>
  <si>
    <t>France (departments Aveyron, Haute-Vienne, Dordogne)</t>
  </si>
  <si>
    <t>G/SPS/N/TPKM/367/Add.1</t>
  </si>
  <si>
    <t>G/SPS/N/JPN/442</t>
  </si>
  <si>
    <t>- Meat and edible meat offal (HS Codes: 02.01, 02.02, 02.03, 02.04, 02.05, 02.06 and 02.08)
- Dairy produce, birds' eggs and natural honey (HS Code: 04.01)
- Products of animal origin (HS Code: 05.04)
- Edible vegetables and certain roots and tubers (HS Codes: 07.05, 07.09 and 07.10)
- Edible fruits and nuts, peel of citrus/melons (HS Code: 08.14)
- Coffee, tea, mate and spices (HS Codes: 09.03, 09.04, 09.05, 09.06, 09.07, 09.08, 09.09 and 09.10)
- Oleaginous fruits, miscellaneous grains, seeds and fruits (HS Code: 12.12)
- Animal or vegetable fats and oils (HS Codes: 15.01, 15.02 and 15.06)</t>
  </si>
  <si>
    <t>G/SPS/N/JPN/443</t>
  </si>
  <si>
    <t>- Meat and edible meat offal (HS Codes: 02.01, 02.02, 02.03 and 02.06)
- Products of animal origin (HS Code: 05.04)</t>
  </si>
  <si>
    <t>G/SPS/N/JPN/444</t>
  </si>
  <si>
    <t>- Cereals (HS Code: 10.05)
- Oleaginous fruits, miscellaneous grains, seeds and fruits (HS Code: 12.06)</t>
  </si>
  <si>
    <t>G/SPS/N/JPN/445</t>
  </si>
  <si>
    <t>- Meat and edible meat offal (HS Codes: 02.01, 02.02, 02.03, 02.04, 02.05, 02.06, 02.07, 02.08 and 02.09)
- Dairy produce, birds' eggs and natural honey (HS Codes: 04.01, 04.07 and 04.08)
- Products of animal origin (HS Code: 05.04)
- Edible vegetables and certain roots and tubers (HS Codes: 07.01, 07.02, 07.03, 07.04, 07.05, 07.06, 07.07, 07.08, 07.09, 07.10, 07.13 and 07.14)
- Edible fruits and nuts, peel of citrus/melons (HS Codes: 08.01, 08.02, 08.03, 08.04, 08.05, 08.06, 08.07, 08.08, 08.09, 08.10, 08.11 and 08.14)
- Coffee, tea, mate and spices (HS Codes: 09.02, 09.03, 09.04, 09.05, 09.06, 09.07, 09.08, 09.09 and 09.10)
- Cereals (HS Code: 10.05)
- Oleaginous fruits, miscellaneous grains, seeds and fruits (HS Codes: 12.01, 12.02, 12.04, 12.05, 12.06, 12.07, 12.10 and 12.12)
- Animal or vegetable fats and oils (HS Codes: 15.01, 15.02 and 15.06)</t>
  </si>
  <si>
    <t>G/SPS/N/JPN/446</t>
  </si>
  <si>
    <t>- Meat and edible meat offal (HS Codes: 02.01, 02.02, 02.03, 02.04, 02.05, 02.06, 02.07, 02.08 and 02.09)
- Dairy produce, birds' eggs and natural honey (HS Codes: 04.01, 04.07 and 04.08)
- Products of animal origin (HS Code: 05.04)
- Edible vegetables and certain roots and tubers (HS Codes: 07.01, 07.02, 07.03, 07.04, 07.05, 07.06, 07.07, 07.08, 07.09, 07.10, 07.13 and 07.14)
- Edible fruits and nuts, peel of citrus/melons (HS Codes: 08.01, 08.02, 08.03, 08.04, 08.05, 08.06, 08.07, 08.08, 08.09, 08.10, 08.11 and 08.14)
- Coffee, tea, mate and spices (HS Codes: 09.02, 09.03, 09.04, 09.05, 09.06, 09.07, 09.08, 09.09 and 09.10)
- Cereals (HS Codes: 10.01, 10.02, 10.03, 10.04, 10.05, 10.06, 10.07 and 10.08)
- Oleaginous fruits, miscellaneous grains, seeds and fruits (HS Codes: 12.01, 12.02, 12.04, 12.05, 12.06, 12.07, 12.10 and 12.12)
- Animal or vegetable fats and oils (HS Codes: 15.01, 15.02 and 15.06)</t>
  </si>
  <si>
    <t>G/SPS/N/JPN/447</t>
  </si>
  <si>
    <t>- Meat and edible meat offal (HS Codes: 02.01, 02.02, 02.03, 02.04, 02.05, 02.06, 02.07, 02.08 and 02.09)
- Dairy produce, birds' eggs and natural honey (HS Codes: 04.01, 04.07 and 04.08)
- Products of animal origin (HS Code: 05.04)
- Edible vegetables and certain roots and tubers (HS Codes: 07.09, 07.10 and 07.13)
- Edible fruits and nuts, peel of citrus/melons (HS Code: 08.14)
- Coffee, tea, mate and spices (HS Codes: 09.04, 09.05, 09.06, 09.07, 09.08, 09.09 and 09.10)
- Cereals (HS Codes: 10.01, 10.02, 10.03, 10.04, 10.05, 10.07 and 10.08)
- Oleaginous fruits, miscellaneous grains, seeds and fruits (HS Codes: 12.01, 12.02, 12.04, 12.05, 12.07 and 12.12)
- Animal or vegetable fats and oils (HS Codes: 15.01, 15.02 and 15.06)</t>
  </si>
  <si>
    <t>G/SPS/N/JPN/448</t>
  </si>
  <si>
    <t>- Meat and edible meat offal (HS Codes: 02.01, 02.02, 02.03, 02.04, 02.05, 02.06, 02.07, 02.08 and 02.09)
- Dairy produce, birds' eggs and natural honey (HS Codes: 04.01, 04.07 and 04.08)
- Products of animal origin (HS Code: 05.04)
- Edible vegetables and certain roots and tubers (HS Codes: 07.01, 07.02, 07.03, 07.04, 07.05, 07.06, 07.07, 07.08, 07.09, 07.10, 07.13 and 07.14)
- Edible fruits and nuts, peel of citrus/melons (HS Codes: 08.01, 08.02, 08.03, 08.04, 08.05, 08.06, 08.07, 08.08, 08.09, 08.10, 08.11 and 08.14)
- Coffee, tea, mate and spices (HS Codes: 09.03, 09.04, 09.05, 09.06, 09.07, 09.08, 09.09 and 09.10)
- Cereals (HS Codes: 10.01, 10.02, 10.03, 10.04, 10.05, 10.06, 10.07 and 10.08)
- Oleaginous fruits, miscellaneous grains, seeds and fruits (HS Codes: 12.01, 12.02, 12.04, 12.05, 12.06, 12.07, 12.10 and 12.12)
- Animal or vegetable fats and oils (HS Codes: 15.01, 15.02 and 15.06)</t>
  </si>
  <si>
    <t>G/SPS/N/JPN/449</t>
  </si>
  <si>
    <t>Cereals (HS Codes: 10.03, 10.04, 10.07 and 10.08)</t>
  </si>
  <si>
    <t>G/SPS/N/JPN/450</t>
  </si>
  <si>
    <t>- Meat and edible meat offal (HS Codes: 02.01, 02.02, 02.03, 02.04, 02.05, 02.06, 02.07, 02.08 and 02.09)
- Fish and crustaceans, molluscs and other aquatic invertebrates (HS Codes: 03.02, 03.03 and 03.04)
- Dairy produce, birds' eggs and natural honey (HS Codes: 04.01, 04.07 and 04.08)
- Products of animal origin (HS Code: 05.04)
- Edible vegetables and certain roots and tubers (HS Codes: 07.01, 07.02, 07.03, 07.04, 07.05, 07.06, 07.07, 07.08, 07.09, 07.10, 07.13 and 07.14)
- Edible fruits and nuts, peel of citrus/melons (HS Codes: 08.02, 08.04, 08.05, 08.06, 08.07, 08.08, 08.09, 08.10 and 08.14)
- Coffee, tea, mate and spices (HS Codes: 09.02, 09.03, 09.04, 09.05, 09.06, 09.07, 09.08, 09.09 and 09.10)
- Cereals (HS Codes: 10.01, 10.02, 10.03, 10.04, 10.05, 10.06, 10.07 and 10.08)
- Oleaginous fruits, miscellaneous grains, seeds and fruits (HS Codes: 12.01, 12.02, 12.05 and 12.12)
- Animal or vegetable fats and oils (HS Codes: 15.01, 15.02 and 15.06)</t>
  </si>
  <si>
    <t>G/SPS/N/ARE/69</t>
  </si>
  <si>
    <t xml:space="preserve">Biological control agents; Plant health; </t>
  </si>
  <si>
    <t>G/SPS/N/SAU/199</t>
  </si>
  <si>
    <t>Offal of cattle, buffalo, sheep, goats, deer and camels</t>
  </si>
  <si>
    <t>G/SPS/N/JPN/441</t>
  </si>
  <si>
    <t>- Fish (HS Codes: 03.02, 03.03)
- Fish fillets and other fish meat (HS Code: 03.04)
- Crustaceans, fresh, chilled or frozen (HS Code: 03.06)
- Molluscs, fresh, chilled or frozen (HS Code: 03.07)
- Aquatic invertebrates other than crustaceans and molluscs, fresh, chilled or frozen (HS Code: 03.08)
- Meat of whales (HS Code: 0208.40)</t>
  </si>
  <si>
    <t>G/SPS/N/MDG/20</t>
  </si>
  <si>
    <t>All food and feed of animal or plant origin</t>
  </si>
  <si>
    <t>G/SPS/N/PER/636</t>
  </si>
  <si>
    <t>United Kingdom - Scotland</t>
  </si>
  <si>
    <t>G/SPS/N/RUS/118</t>
  </si>
  <si>
    <t>HS Code(s): 1005, 0712901100, 1201</t>
  </si>
  <si>
    <t>G/SPS/N/UKR/109</t>
  </si>
  <si>
    <t>Plants, products of plant origin, plants quarantine, regulated pests</t>
  </si>
  <si>
    <t>G/SPS/N/USA/2764/Add.1</t>
  </si>
  <si>
    <t>Phalaenopsis Spp. Plants</t>
  </si>
  <si>
    <t>G/SPS/N/USA/2827</t>
  </si>
  <si>
    <t>G/SPS/N/ECU/175</t>
  </si>
  <si>
    <t>Beetroot (Beta vulgaris) seeds for sowing</t>
  </si>
  <si>
    <t>G/SPS/N/RUS/100/Add.1</t>
  </si>
  <si>
    <t>Porcine embryos, feed and feed additives</t>
  </si>
  <si>
    <t xml:space="preserve">Adoption/publication/entry into force of reg.; Change in date of adoption/publication/entry into force; </t>
  </si>
  <si>
    <t>G/SPS/N/RUS/101/Add.1</t>
  </si>
  <si>
    <t>G/SPS/N/ARE/68</t>
  </si>
  <si>
    <t xml:space="preserve">Pyrénées-Atlantiques, Hautes-Pyrénées, Lot, Haute-Garonne provinces in France in addition to the previous  province (Landes, Haute-Vienne, Aveyron, Gers and Dordogne)</t>
  </si>
  <si>
    <t>G/SPS/N/COL/257/Add.1</t>
  </si>
  <si>
    <t>G/SPS/N/ECU/172</t>
  </si>
  <si>
    <t>G/SPS/N/ECU/173</t>
  </si>
  <si>
    <t>G/SPS/N/ECU/174</t>
  </si>
  <si>
    <t>G/SPS/N/CHL/520</t>
  </si>
  <si>
    <t>Seeds for fruit and vegetable crops and aromatic and medicinal plant species</t>
  </si>
  <si>
    <t>G/SPS/N/GTM/61</t>
  </si>
  <si>
    <t>Central American Tariff System (SAC), Section on vegetable products, Chapter 6: Live trees and other plants; bulbs, roots and the like; cut flowers and ornamental foliage; Chapter 7: Edible vegetables and certain roots and tubers; Chapter 8: Edible fruit and nuts; Chapter 9: Coffee, tea, maté and spices; Chapter 10: Cereals; Chapter 11: Products of the milling industry; Chapter 12: Oil seeds and oleaginous fruits; and Chapter 14: Vegetable plaiting materials; vegetable products not elsewhere specified or included</t>
  </si>
  <si>
    <t>G/SPS/N/IDN/99/Add.1</t>
  </si>
  <si>
    <t>G/SPS/N/MAR/44</t>
  </si>
  <si>
    <t>Live animals and animal products, plants and plant products and all food products and animal feed, additives, agricultural inputs, pesticides, and veterinary drugs and products.</t>
  </si>
  <si>
    <t>G/SPS/N/USA/2824</t>
  </si>
  <si>
    <t>Meat, poultry, egg products, and siluriformes fish</t>
  </si>
  <si>
    <t>G/SPS/N/JPN/438/Corr.1</t>
  </si>
  <si>
    <t>G/SPS/N/NZL/530</t>
  </si>
  <si>
    <t>Actinidia nursery stock, includes cuttings (dormant), plants in tissue culture</t>
  </si>
  <si>
    <t>G/SPS/N/PER/635</t>
  </si>
  <si>
    <t>HS tariff subheading 0602.90.90.00: Dried tomatoes (Solanum lycopersicum)</t>
  </si>
  <si>
    <t>G/SPS/N/TGO/6</t>
  </si>
  <si>
    <t>HS codes: 01, 02, 03, 04 and 05</t>
  </si>
  <si>
    <t>G/SPS/N/TGO/7</t>
  </si>
  <si>
    <t>G/SPS/N/TPKM/385</t>
  </si>
  <si>
    <t xml:space="preserve">Aflatoxins; Contaminants; Food safety; Human health; Mycotoxins; Pharmaceutical products; Toxins; </t>
  </si>
  <si>
    <t>G/SPS/N/USA/2719/Add.1</t>
  </si>
  <si>
    <t>G/SPS/N/CAN/993</t>
  </si>
  <si>
    <t>G/SPS/N/CHL/519/Corr.1</t>
  </si>
  <si>
    <t>G/SPS/N/SAU/198</t>
  </si>
  <si>
    <t>Indiana State in the United States of America</t>
  </si>
  <si>
    <t>G/SPS/N/TPKM/366/Add.1</t>
  </si>
  <si>
    <t>Plant origin</t>
  </si>
  <si>
    <t>G/SPS/N/PHL/319</t>
  </si>
  <si>
    <t>Grains</t>
  </si>
  <si>
    <t>G/SPS/N/PHL/320</t>
  </si>
  <si>
    <t>Organic aquaculture</t>
  </si>
  <si>
    <t>G/SPS/N/PHL/96/Add.1</t>
  </si>
  <si>
    <t>Live poultry, poultry meat, day-old chicks, eggs and semen</t>
  </si>
  <si>
    <t>Egypt and India</t>
  </si>
  <si>
    <t>G/SPS/N/THA/216/Add.1</t>
  </si>
  <si>
    <t>Peanut (HS Code: 1202; ICS Code: 67.060)</t>
  </si>
  <si>
    <t>G/SPS/N/PHL/318</t>
  </si>
  <si>
    <t>Dubois County, Indiana, USA</t>
  </si>
  <si>
    <t>G/SPS/N/BRA/208/Add.1</t>
  </si>
  <si>
    <t>Prunus persica (peach trees)</t>
  </si>
  <si>
    <t>G/SPS/N/CHL/519</t>
  </si>
  <si>
    <t>Seeds of wheat and maize</t>
  </si>
  <si>
    <t>G/SPS/N/CHN/1050</t>
  </si>
  <si>
    <t>Food nutritional fortifier Seaweed Iodine, Kelp</t>
  </si>
  <si>
    <t>G/SPS/N/EU/155</t>
  </si>
  <si>
    <t>G/SPS/N/KOR/529</t>
  </si>
  <si>
    <t>G/SPS/N/CAN/244/Rev.2/Add.2</t>
  </si>
  <si>
    <t>Bovine origin product</t>
  </si>
  <si>
    <t>G/SPS/N/EU/94/Add.3</t>
  </si>
  <si>
    <t>G/SPS/N/PHL/285/Add.1</t>
  </si>
  <si>
    <t>Minnesota and South Dakota (United States of America)</t>
  </si>
  <si>
    <t>G/SPS/N/PHL/292/Add.1</t>
  </si>
  <si>
    <t>Iowa, and LaMoure County, North Dakota, United States of America</t>
  </si>
  <si>
    <t>G/SPS/N/PHL/316</t>
  </si>
  <si>
    <t>Gers, Hautes-Pyrénées Departments and Aquitaine Region, France</t>
  </si>
  <si>
    <t>G/SPS/N/PHL/301/Add.1</t>
  </si>
  <si>
    <t>Dixon County, Dixon, Nebraska, United States of America</t>
  </si>
  <si>
    <t>G/SPS/N/JPN/439</t>
  </si>
  <si>
    <t>Milk products (HS Code: 04.02)</t>
  </si>
  <si>
    <t>G/SPS/N/SAU/197</t>
  </si>
  <si>
    <t>G/SPS/N/MEX/295</t>
  </si>
  <si>
    <t>Castor oil (Ricinus communis) seeds</t>
  </si>
  <si>
    <t xml:space="preserve">Fungi; Pests; Plant health; Seeds; Territory protection; </t>
  </si>
  <si>
    <t>G/SPS/N/USA/2734/Add.1</t>
  </si>
  <si>
    <t>Live animals, hatching eggs, and animal germplasm</t>
  </si>
  <si>
    <t>G/SPS/N/ARG/186</t>
  </si>
  <si>
    <t>Onion (Allium cepa) bulbs for consumption.</t>
  </si>
  <si>
    <t>G/SPS/N/ARG/187</t>
  </si>
  <si>
    <t>Citrus (Citrus spp.) shoots (cuttings) for propagation.</t>
  </si>
  <si>
    <t>G/SPS/N/ARG/188</t>
  </si>
  <si>
    <t>Citrus (Citrus spp.) scions for propagation</t>
  </si>
  <si>
    <t>G/SPS/N/USA/2818</t>
  </si>
  <si>
    <t>Fresh apple and pear</t>
  </si>
  <si>
    <t>Belgium, France, Germany, Italy, Netherlands, Poland, Portugal, Spain</t>
  </si>
  <si>
    <t>G/SPS/N/UKR/108</t>
  </si>
  <si>
    <t>Cattle and parts thereof</t>
  </si>
  <si>
    <t>G/SPS/N/SAU/196</t>
  </si>
  <si>
    <t>Live stock</t>
  </si>
  <si>
    <t>G/SPS/N/SGP/30/Add.1</t>
  </si>
  <si>
    <t>Live birds other than poultry</t>
  </si>
  <si>
    <t xml:space="preserve">Animal diseases; Animal health; Avian Influenza; Human health; Newcastle Disease; Zoonoses; </t>
  </si>
  <si>
    <t>G/SPS/N/TPKM/363/Add.1</t>
  </si>
  <si>
    <t>G/SPS/N/NZL/529</t>
  </si>
  <si>
    <t>Fresh bananas</t>
  </si>
  <si>
    <t>G/SPS/N/PER/634</t>
  </si>
  <si>
    <t>HS code 0602.90.90.00: in vitro apricot (Prunus armeniaca) plants; HS code 0602.10.90.00: apricot (Prunus armeniaca) scions.</t>
  </si>
  <si>
    <t>G/SPS/N/TUR/70</t>
  </si>
  <si>
    <t>Botanicals and botanical preparations that may be used in foods</t>
  </si>
  <si>
    <t>G/SPS/N/ARG/185</t>
  </si>
  <si>
    <t>Hosts of the pest Raoiella indica.</t>
  </si>
  <si>
    <t>G/SPS/N/AUS/379</t>
  </si>
  <si>
    <t>G/SPS/N/ECU/170</t>
  </si>
  <si>
    <t>Fresh oranges</t>
  </si>
  <si>
    <t>G/SPS/N/ECU/171</t>
  </si>
  <si>
    <t>Fresh mandarins</t>
  </si>
  <si>
    <t>G/SPS/N/KOR/527</t>
  </si>
  <si>
    <t xml:space="preserve">Bacteria; Food safety; Human health; Irradiation; Maximum residue limits (MRLs); Pesticides; Veterinary drugs; </t>
  </si>
  <si>
    <t>G/SPS/N/KOR/528</t>
  </si>
  <si>
    <t>G/SPS/N/MAR/43</t>
  </si>
  <si>
    <t>Juices and nectars</t>
  </si>
  <si>
    <t xml:space="preserve">Beverages; Food safety; Human health; Labelling; </t>
  </si>
  <si>
    <t>G/SPS/N/RUS/117/Corr.1</t>
  </si>
  <si>
    <t>G/SPS/N/TPKM/382</t>
  </si>
  <si>
    <t>G/SPS/N/VNM/74</t>
  </si>
  <si>
    <t>Animal and animal products (both terrestrial and aquatic animal); veterinary medicines</t>
  </si>
  <si>
    <t xml:space="preserve">Animal health; Human health; Zoonoses; </t>
  </si>
  <si>
    <t>G/SPS/N/BRA/1017/Add.2</t>
  </si>
  <si>
    <t>Fruits of Prunus avium, Cydonia oblonga, Pyrus pyrifolia, Prunus domestica, Prunus armeniaca, Malus domestica, Prunus persica var. nucipersica, Pyrus communis, Pyrus communis, Juglans regia - HS Code(s): 08023, 0808, 0809</t>
  </si>
  <si>
    <t>Argentina, Bulgaria, Chile, China, France, Iran, Israel, Italy, Peru, Portugal, Spain, Turkey, United States of America, Uruguay</t>
  </si>
  <si>
    <t>G/SPS/N/TUR/68</t>
  </si>
  <si>
    <t>G/SPS/N/CAN/634/Add.2</t>
  </si>
  <si>
    <t xml:space="preserve">Living organisms other than plants which may be directly or indirectly injurious or potentially injurious to plants or to products or by-products of plants.  This includes, but is not limited to:
- Invertebrates, including insects, mites, and millipedes;
- Micro-organisms, including bacteria, fungi, viruses, viroids, phytoplasmas, and nematodes;
- Terrestrial molluscs, including snails and slugs, of the Class Gastropoda;
- Earthworms;
- Biological control agents;
- Pollinators, including all bees other than those belonging to the genus Apis;
- Mushroom spawn for mushroom production;
- Invertebrates and micro-organisms which are living modified organisms or organisms modified through biotechnology and which may be expressing novel traits; and
- Insects which have been rendered sterile for the purpose of release as part of a pest control program.</t>
  </si>
  <si>
    <t>G/SPS/N/COL/261/Add.1</t>
  </si>
  <si>
    <t>G/SPS/N/ECU/169</t>
  </si>
  <si>
    <t>Mandarin orange tree scion wood for grafting</t>
  </si>
  <si>
    <t>G/SPS/N/ARG/182/Add.1/Corr.1</t>
  </si>
  <si>
    <t>G/SPS/N/CHL/461/Add.3</t>
  </si>
  <si>
    <t>G/SPS/N/EU/153</t>
  </si>
  <si>
    <t>HS Code(s): 070490, 070810, 070820, 070960, 070930, 070940, 070990, 071022, 071080, 080211, 080212, 080250, 080620, 081010, 081090, 081120, 081310, 0902, 090420, 090810, 110630, 1202, 120740, 121190, 140490, 200811, 200850, 3507</t>
  </si>
  <si>
    <t xml:space="preserve">Aflatoxins; Animal feed; Bacteria; Contaminants; Food safety; Human health; Mycotoxins; Ochratoxin; Salmonella; Toxins; </t>
  </si>
  <si>
    <t>Afghanistan, Australia, Brazil, Cambodia, China, Dominican Republic, Egypt, The Gambia, India, Indonesia, Kenya, Serbia, Sierra Leone, Sudan, Thailand, Turkey, United States of America, Uzbekistan, Viet Nam</t>
  </si>
  <si>
    <t>G/SPS/N/KGZ/6</t>
  </si>
  <si>
    <t>HS Code(s): 01, 02, 03, 04, 05; ICS Code(s): 65</t>
  </si>
  <si>
    <t xml:space="preserve">Animal diseases; Animal health; Food safety; Human health; Territory protection; Zoonoses; </t>
  </si>
  <si>
    <t>G/SPS/N/KGZ/7</t>
  </si>
  <si>
    <t>HS Code(s): 01, 02</t>
  </si>
  <si>
    <t>G/SPS/N/KOR/525</t>
  </si>
  <si>
    <t>G/SPS/N/SAU/192</t>
  </si>
  <si>
    <t>G/SPS/N/SAU/193</t>
  </si>
  <si>
    <t>G/SPS/N/TPKM/381</t>
  </si>
  <si>
    <t>G/SPS/N/KOR/524</t>
  </si>
  <si>
    <t>G/SPS/N/ARE/67</t>
  </si>
  <si>
    <t>Quarantine pests and regulated non quarantine pests</t>
  </si>
  <si>
    <t>G/SPS/N/BRA/154/Rev.1</t>
  </si>
  <si>
    <t>National Plan for Prevention and Surveillance of Avian Influenza and Newcastle Disease and sanitary measures of control adopted in the confirmation of an outbreak</t>
  </si>
  <si>
    <t xml:space="preserve">Animal diseases; Animal health; Avian Influenza; Newcastle Disease; Zoonoses; </t>
  </si>
  <si>
    <t>G/SPS/N/PER/589/Add.1</t>
  </si>
  <si>
    <t>G/SPS/N/RUS/117</t>
  </si>
  <si>
    <t>G/SPS/N/SAU/190</t>
  </si>
  <si>
    <t>G/SPS/N/SAU/191</t>
  </si>
  <si>
    <t>G/SPS/N/ARG/182/Add.1</t>
  </si>
  <si>
    <t>G/SPS/N/BRA/1086</t>
  </si>
  <si>
    <t>Phytosanitary treatment with methyl bromide for quarantine purposes</t>
  </si>
  <si>
    <t>G/SPS/N/BRA/1087</t>
  </si>
  <si>
    <t>Grains of Chia (Salvia hispanica) in natura - HS Code: 12</t>
  </si>
  <si>
    <t>G/SPS/N/BRA/1088</t>
  </si>
  <si>
    <t>Fruits in natura of tangerine (Citrus reticulata and Citrus unshiu) and tangelo (Citrus x tangelo) - HS Code: 0805</t>
  </si>
  <si>
    <t>G/SPS/N/BRA/173/Add.1</t>
  </si>
  <si>
    <t>Animals, plants and their products</t>
  </si>
  <si>
    <t>G/SPS/N/COL/255/Add.2</t>
  </si>
  <si>
    <t>G/SPS/N/IDN/106</t>
  </si>
  <si>
    <t>Carcasses, meat and/or offal</t>
  </si>
  <si>
    <t xml:space="preserve">Animal diseases; Animal health; Food safety; Human health; Labelling; Pests; Territory protection; Zoonoses; </t>
  </si>
  <si>
    <t>G/SPS/N/IDN/107</t>
  </si>
  <si>
    <t>Carrier of animal quarantine pest and diseases</t>
  </si>
  <si>
    <t>G/SPS/N/IND/120</t>
  </si>
  <si>
    <t>G/SPS/N/IND/121</t>
  </si>
  <si>
    <t>Pharmacologically active substances prohibited for fish and fishery products and harmonization of MRL's for pesticides, antibiotics and veterinary drugs residues in foods</t>
  </si>
  <si>
    <t>G/SPS/N/IND/125</t>
  </si>
  <si>
    <t>G/SPS/N/IND/126</t>
  </si>
  <si>
    <t>G/SPS/N/SAU/189</t>
  </si>
  <si>
    <t>G/SPS/N/TPKM/380</t>
  </si>
  <si>
    <t>G/SPS/N/TUR/23/Add.7</t>
  </si>
  <si>
    <t>Plants, plant products and other substances with respect to plant health</t>
  </si>
  <si>
    <t>G/SPS/N/USA/2809</t>
  </si>
  <si>
    <t>Raw poultry</t>
  </si>
  <si>
    <t>G/SPS/N/ARE/64</t>
  </si>
  <si>
    <t>Seeds and tubers</t>
  </si>
  <si>
    <t>G/SPS/N/ARE/65</t>
  </si>
  <si>
    <t>Landes, Haute-Vienne, Aveyron and Gers provinces in France in addition to the previous province (Dordogne)</t>
  </si>
  <si>
    <t>G/SPS/N/SAU/188</t>
  </si>
  <si>
    <t>Live koi carps fish</t>
  </si>
  <si>
    <t>G/SPS/N/ARE/66</t>
  </si>
  <si>
    <t>G/SPS/N/AUS/347/Add.3</t>
  </si>
  <si>
    <t>Benincasa hispida (wax gourd), Citrullus lanatus (watermelon), Cucumis anguria (west Indian burr gherkin), Cucumis sativus (cucumber), Cucumis melo (melon), Cucurbita moschata (pumpkin), Cucurbita pepo (pumpkin, squash, zucchini), Lagenaria siceraria (bottle gourd), Luffa acutangula, Luffa cylindrica (loofah gourd), Momordica charantia (bitter gourd) and Trichosanthes cucumerina (serpent gourd) seeds, tissue cultures and/or nursery stock imports</t>
  </si>
  <si>
    <t>G/SPS/N/IDN/105</t>
  </si>
  <si>
    <t>G/SPS/N/MEX/293</t>
  </si>
  <si>
    <t>Agricultural and fishery products:Fishery products;Meat products;Grains and oilseeds;Oils and fats;Livestock and holding pens.</t>
  </si>
  <si>
    <t>G/SPS/N/RUS/115</t>
  </si>
  <si>
    <t xml:space="preserve">HS Code(s):  0102, 0103, 0104, 0102 29 790 0, 0511 10 000 0, 0511 99 853 2, 0511 99 852, 0511 99, 0201, 0202, 0203, 0204, 0206, 0209, 0210, 0401, 0402, 0403, 0404, 0405, 0406, 0502, 0504 00 000 0, 0507, 0511 99 100 0</t>
  </si>
  <si>
    <t>G/SPS/N/RUS/116</t>
  </si>
  <si>
    <t>HS Code(s): 0105, 0407</t>
  </si>
  <si>
    <t>Germany (Steinfurt, Rostock, Cloppenburg regions)</t>
  </si>
  <si>
    <t>G/SPS/N/USA/2808</t>
  </si>
  <si>
    <t>Ruminant and ruminant products</t>
  </si>
  <si>
    <t>G/SPS/N/BRA/1084</t>
  </si>
  <si>
    <t xml:space="preserve">Fruits and plants of apricots, cherries, nectarines, peaches and plums - HS Codes:  080940, 080920, 080910, 080930</t>
  </si>
  <si>
    <t>Argentina, Chile, Iran, Israel, Italy, Portugal, Spain, Turkey, United States of America</t>
  </si>
  <si>
    <t>G/SPS/N/BRA/753/Add.2</t>
  </si>
  <si>
    <t>G/SPS/N/KOR/523</t>
  </si>
  <si>
    <t>Food, food additives and livestock products standard</t>
  </si>
  <si>
    <t xml:space="preserve">Biotechnology; Food additives; Food safety; Genetically modified organisms (GMOs); Human health; </t>
  </si>
  <si>
    <t>G/SPS/N/JPN/438</t>
  </si>
  <si>
    <t>G/SPS/N/SGP/57</t>
  </si>
  <si>
    <t>Live horses (return): HS Code 0101.29.00</t>
  </si>
  <si>
    <t>G/SPS/N/AUS/351/Add.2</t>
  </si>
  <si>
    <t>Fresh ginger (Zingiber officinale) rhizomes for human consumption</t>
  </si>
  <si>
    <t>Fiji</t>
  </si>
  <si>
    <t>G/SPS/N/EU/151</t>
  </si>
  <si>
    <t>G/SPS/N/EU/152</t>
  </si>
  <si>
    <t>G/SPS/N/KGZ/5</t>
  </si>
  <si>
    <t>HS Codes: 03, 04, 08, 09, 10</t>
  </si>
  <si>
    <t>Afghanistan, Azerbaijan, Belarus, China, Kazakhstan, Russian Federation, Tajikistan, Uzbekistan</t>
  </si>
  <si>
    <t>G/SPS/N/USA/2807</t>
  </si>
  <si>
    <t xml:space="preserve">Animal diseases; Animal health; Pest or Disease free Regions / Regionalization; Transmissible Spongiform Encephalopathy (TSE); Zoonoses; </t>
  </si>
  <si>
    <t>G/SPS/N/AUS/377</t>
  </si>
  <si>
    <t>Carrot (Daucus carota) seeds for sowing and tissue culture; celery (Apium graveolens) tissue culture; and parsnip (Pastinaca sativa) tissue culture</t>
  </si>
  <si>
    <t xml:space="preserve">Bacteria; Pests; Plant health; Seeds; </t>
  </si>
  <si>
    <t>G/SPS/N/EU/150</t>
  </si>
  <si>
    <t>G/SPS/N/JPN/437</t>
  </si>
  <si>
    <t>Semen of the cattle for breeding (HS Code: 0511.10)</t>
  </si>
  <si>
    <t>G/SPS/N/NZL/520/Add.1</t>
  </si>
  <si>
    <t>Equidae Semen and Embryos</t>
  </si>
  <si>
    <t>G/SPS/N/ARE/62</t>
  </si>
  <si>
    <t>Dordogne, province in France</t>
  </si>
  <si>
    <t>G/SPS/N/ARE/63</t>
  </si>
  <si>
    <t>Live poultry (HS Code: 0105), and poultry products including poultry meat (HS Code: 0207), one day-old chicks (HS Code: 0105.11), hatching eggs, except heat treated meat</t>
  </si>
  <si>
    <t>G/SPS/N/JPN/434</t>
  </si>
  <si>
    <t>Cereals (HS Code: 10.06)</t>
  </si>
  <si>
    <t>G/SPS/N/JPN/435</t>
  </si>
  <si>
    <t>G/SPS/N/JPN/436</t>
  </si>
  <si>
    <t>- Meat and edible meat offal (HS Codes: 02.01, 02.02, 02.03, 02.04, 02.05, 02.06, 02.07, 02.08 and 02.09)
- Dairy produce, birds' eggs and natural honey (HS Codes: 04.01, 04.07 and 04.08)
- Products of animal origin (HS Code: 05.04)
- Edible vegetables and certain roots and tubers (HS Codes: 07.09, 07.10 and 07.13)
- Cereals (HS Code: 10.05)
- Oleaginous fruits, miscellaneous grains, seeds and fruits (HS Codes: 12.01 and 12.12)
- Animal or vegetable fats and oils (HS Codes: 15.01, 15.02 and 15.06)</t>
  </si>
  <si>
    <t>G/SPS/N/NZL/528</t>
  </si>
  <si>
    <t>Nursery stock (cuttings [dormant and/or non-dormant], whole plants, dormant bulbs and tubers) of 39 genera of plants that are known hosts of Ceratocystis fimbriata or Ceratocystis platani and are eligible for import into New Zealand.</t>
  </si>
  <si>
    <t xml:space="preserve">Fungi; Pest or Disease free Regions / Regionalization; Pests; Plant health; </t>
  </si>
  <si>
    <t>Australia, Canada, China, Israel, Netherlands, United States of America</t>
  </si>
  <si>
    <t>G/SPS/N/THA/233</t>
  </si>
  <si>
    <t xml:space="preserve">Infant and young child food (HS Codes: 0401, 0402)  (ICS Code: 67.100.10)</t>
  </si>
  <si>
    <t>G/SPS/N/CHL/517</t>
  </si>
  <si>
    <t>Camelina sativa and Sapindus saponaria seeds</t>
  </si>
  <si>
    <t>G/SPS/N/CRI/167</t>
  </si>
  <si>
    <t>HS code: 0406 Cottage cheese</t>
  </si>
  <si>
    <t>G/SPS/N/USA/2171/Add.1/Corr.1</t>
  </si>
  <si>
    <t>G/SPS/N/EGY/65/Rev.1</t>
  </si>
  <si>
    <t>G/SPS/N/AUS/364/Add.1</t>
  </si>
  <si>
    <t>G/SPS/N/USA/2171/Add.1</t>
  </si>
  <si>
    <t>G/SPS/N/ALB/185</t>
  </si>
  <si>
    <t>Live animals (domestic and wild pigs), fresh meat of domestic and wild pigs, semen of domestic and wild pigs</t>
  </si>
  <si>
    <t>Cherkassy district, municipality of Prydniprovskiy, Cherkassy, Ukraine</t>
  </si>
  <si>
    <t>G/SPS/N/BRA/1012/Add.1</t>
  </si>
  <si>
    <t>HS Code: 060290 - Seedlings of Phalaenopsis spp.</t>
  </si>
  <si>
    <t>G/SPS/N/BRA/1078</t>
  </si>
  <si>
    <t>Fresh apples, pear and quince - HS Code: 0808</t>
  </si>
  <si>
    <t>G/SPS/N/BRA/686/Rev.2/Add.1</t>
  </si>
  <si>
    <t>Bare-root cuttings and scions of grapevine (Vitis vinifera) - HS Code: 060210</t>
  </si>
  <si>
    <t>G/SPS/N/MEX/286/Add.1</t>
  </si>
  <si>
    <t>G/SPS/N/NZL/527</t>
  </si>
  <si>
    <t>Frozen berry fruits (not including kiwifruit) - HS: 0811</t>
  </si>
  <si>
    <t>G/SPS/N/THA/232</t>
  </si>
  <si>
    <t>G/SPS/N/SAU/186</t>
  </si>
  <si>
    <t>Cinnamon: Sri Lankan type, Seychelles type and Madagascan type (Cinnamomum zeylanicum Blume) - Specification (ICS Code: 67.220.10)</t>
  </si>
  <si>
    <t>G/SPS/N/ARE/61</t>
  </si>
  <si>
    <t>United Kingdom, England</t>
  </si>
  <si>
    <t>G/SPS/N/ECU/167</t>
  </si>
  <si>
    <t>Big blue lilyturf (Liriope muscari) foliage for floral arrangements</t>
  </si>
  <si>
    <t>G/SPS/N/ECU/168</t>
  </si>
  <si>
    <t>Fresh foliage of the laurel-leaved snail tree (Cocculus laurifolius)</t>
  </si>
  <si>
    <t>G/SPS/N/NIC/94</t>
  </si>
  <si>
    <t>HS code: 01.02 Cattle production</t>
  </si>
  <si>
    <t>G/SPS/N/PER/629</t>
  </si>
  <si>
    <t xml:space="preserve">Certification, control and inspection; Plant health; </t>
  </si>
  <si>
    <t>G/SPS/N/PER/630</t>
  </si>
  <si>
    <t>HS tariff subheading 0106.49.00.00: Encarsia formosa parasitoids</t>
  </si>
  <si>
    <t xml:space="preserve">Animal health; Biological control agents; Pest or Disease free Regions / Regionalization; Plant health; </t>
  </si>
  <si>
    <t>G/SPS/N/PER/631</t>
  </si>
  <si>
    <t>HS tariff subheading 0106.90.00.00: Steinernema feltiae nematodes</t>
  </si>
  <si>
    <t>G/SPS/N/PER/632</t>
  </si>
  <si>
    <t>HS tariff subheading 1206.00.10.00: Sunflower (Helianthus annuus) seeds</t>
  </si>
  <si>
    <t>G/SPS/N/PER/633</t>
  </si>
  <si>
    <t>HS tariff subheading 0106.90.00.00: Heterorhabditis bacteriophora nematodes</t>
  </si>
  <si>
    <t>G/SPS/N/AUS/367/Add.1</t>
  </si>
  <si>
    <t>Fresh mango fruit (Mangifera indica L.)</t>
  </si>
  <si>
    <t>Indonesia, Thailand, Viet Nam</t>
  </si>
  <si>
    <t>G/SPS/N/PER/609/Add.1</t>
  </si>
  <si>
    <t>G/SPS/N/PER/617/Add.1</t>
  </si>
  <si>
    <t>G/SPS/N/PER/626</t>
  </si>
  <si>
    <t>HS code 0602.20.00.00: Cherry tree (Prunus cerasus) plants</t>
  </si>
  <si>
    <t>G/SPS/N/PER/627</t>
  </si>
  <si>
    <t>HS tariff subheading 0602.90.90.00: In vitro sweet potato (Ipomoea batatas) plants</t>
  </si>
  <si>
    <t>G/SPS/N/PER/628</t>
  </si>
  <si>
    <t>HS tariff subheadings 0602.90.90.00: In vitro peach (Prunus persica) tree plants; and 0602.10.90.00: Peach (Prunus persica) tree scions</t>
  </si>
  <si>
    <t>G/SPS/N/PHL/313</t>
  </si>
  <si>
    <t>HS Code(s): 08</t>
  </si>
  <si>
    <t xml:space="preserve">Bacteria; Contaminants; Food safety; Human health; </t>
  </si>
  <si>
    <t>G/SPS/N/PHL/314</t>
  </si>
  <si>
    <t>HS Code(s): 09</t>
  </si>
  <si>
    <t>G/SPS/N/PHL/315</t>
  </si>
  <si>
    <t>G/SPS/N/PHL/309</t>
  </si>
  <si>
    <t>HS Code(s): 02</t>
  </si>
  <si>
    <t>G/SPS/N/PHL/310</t>
  </si>
  <si>
    <t>G/SPS/N/PHL/311</t>
  </si>
  <si>
    <t>G/SPS/N/PHL/312</t>
  </si>
  <si>
    <t>G/SPS/N/CHN/1031</t>
  </si>
  <si>
    <t>Food additive Agar</t>
  </si>
  <si>
    <t>G/SPS/N/COL/207/Add.1</t>
  </si>
  <si>
    <t xml:space="preserve">Animal health; Fungi; Human health; Nematode; Pests; Plant health; Territory protection; </t>
  </si>
  <si>
    <t>G/SPS/N/THA/223/Add.1</t>
  </si>
  <si>
    <t>Fresh fruits (ICS Code: 67.020)</t>
  </si>
  <si>
    <t>G/SPS/N/ARE/60</t>
  </si>
  <si>
    <t>Live animals (sheep, goat and cattle) and their products</t>
  </si>
  <si>
    <t>G/SPS/N/CHN/1008</t>
  </si>
  <si>
    <t>Reconstituted cereal products</t>
  </si>
  <si>
    <t>G/SPS/N/CHN/1009</t>
  </si>
  <si>
    <t>Pollen</t>
  </si>
  <si>
    <t>G/SPS/N/CHN/1011</t>
  </si>
  <si>
    <t>Meat and meat products</t>
  </si>
  <si>
    <t>G/SPS/N/CHN/1012</t>
  </si>
  <si>
    <t>G/SPS/N/COL/253/Add.1</t>
  </si>
  <si>
    <t>G/SPS/N/MEX/283/Add.1</t>
  </si>
  <si>
    <t>G/SPS/N/MEX/284/Add.1</t>
  </si>
  <si>
    <t>G/SPS/N/USA/2502/Add.7</t>
  </si>
  <si>
    <t xml:space="preserve">Human food under the jurisdiction of the US Food and Drug Administration.  HS Code(s):  03, 04, 05, 07, 08, 09, 10, 11, 12, 15, 16, 17, 18, 19, 20, 21, 22;  ICS Code(s):  65, 67.</t>
  </si>
  <si>
    <t>G/SPS/N/KOR/521</t>
  </si>
  <si>
    <t>G/SPS/N/USA/2662/Add.2</t>
  </si>
  <si>
    <t xml:space="preserve">Irradiation; Pest or Disease free Regions / Regionalization; Pests; Plant health; </t>
  </si>
  <si>
    <t>G/SPS/N/CHL/516</t>
  </si>
  <si>
    <t>Mushrooms for propagation and consumption</t>
  </si>
  <si>
    <t>G/SPS/N/KOR/498/Add.1</t>
  </si>
  <si>
    <t>Live horse(s)</t>
  </si>
  <si>
    <t>G/SPS/N/PER/601/Add.1</t>
  </si>
  <si>
    <t>G/SPS/N/PHL/284/Add.1</t>
  </si>
  <si>
    <t>Ontario, Canada</t>
  </si>
  <si>
    <t>G/SPS/N/PHL/299/Add.1</t>
  </si>
  <si>
    <t>G/SPS/N/USA/2503/Add.6</t>
  </si>
  <si>
    <t xml:space="preserve">Fruits and vegetables grown for human consumption, sprouts.  HS Code(s):  07, 08, 0708;  ICS Code(s):  65, 67, 67.080, 65.020, 65.040, 65.060.</t>
  </si>
  <si>
    <t>G/SPS/N/USA/2569/Add.3</t>
  </si>
  <si>
    <t>Human food under the jurisdiction of the US Food and Drug Administration which excludes meat, poultry, and processed egg products. HS Codes: 04, 05, 07, 08, 09, 10, 11, 12, 15, 16, 17, 18, 19, 20, 21, 22; ICS Codes: 65, 67</t>
  </si>
  <si>
    <t>G/SPS/N/USA/2570/Add.4</t>
  </si>
  <si>
    <t>G/SPS/N/JPN/430</t>
  </si>
  <si>
    <t>- Edible vegetables and certain roots and tubers (HS Codes: 07.02, 07.03, 07.04, 07.05, 07.09 and 07.10)
- Edible fruits and nuts, peel of citrus/melons (HS Codes: 08.03, 08.10, 08.11 and 08.14)
- Coffee, tea, mate and spices (HS Codes: 09.03, 09.04, 09.05, 09.06, 09.07, 09.08, 09.09 and 09.10)
- Cereals (HS Codes: 10.01, 10.02, 10.03, 10.04, 10.05, 10.06, 10.07 and 10.08)
- Oleaginous fruits, miscellaneous grains, seeds and fruits (HS Code: 12.07)</t>
  </si>
  <si>
    <t>G/SPS/N/JPN/431</t>
  </si>
  <si>
    <t>- Fish and crustaceans, molluscs and other aquatic invertebrates (HS Codes: 03.02, 03.03 and 03.04)
- Edible vegetables and certain roots and tubers (HS Codes: 07.01, 07.02, 07.03, 07.04, 07.05, 07.06, 07.07, 07.08, 07.09, 07.10, 07.13 and 07.14)
- Edible fruits and nuts, peel of citrus/melons (HS Codes: 08.01, 08.02, 08.03, 08.04, 08.05, 08.06, 08.07, 08.08, 08.09, 08.10, 08.11 and 08.14)
- Coffee, tea, mate and spices (HS Codes: 09.01, 09.02, 09.03, 09.04, 09.05, 09.06, 09.07, 09.08, 09.09 and 09.10)
- Cereals (HS Codes: 10.01, 10.02, 10.03, 10.04, 10.05, 10.06, 10.07 and 10.08)
- Oleaginous fruits, miscellaneous grains, seeds and fruits (HS Codes: 12.01, 12.02, 12.04, 12.05, 12.06, 12.07, 12.10 and 12.12)
- Cacao and cacao preparations (HS Code: 18.01)</t>
  </si>
  <si>
    <t>G/SPS/N/JPN/432</t>
  </si>
  <si>
    <t>- Meat and edible meat offal (HS Codes: 02.01, 02.02, 02.03, 02.04, 02.05, 02.06, 02.07, 02.08 and 02.09)
- Dairy produce, birds' eggs and natural honey (HS Codes: 04.01, 04.07 and 04.08)
- Products of animal origin (HS Code: 05.04)
- Edible vegetables and certain roots and tubers (HS Codes: 07.01, 07.02, 07.03, 07.04, 07.05, 07.06, 07.07, 07.08, 07.09 and 07.10)
- Edible fruits and nuts, peel of citrus/melons (HS Codes: 08.01, 08.02, 08.03, 08.04, 08.05, 08.06, 08.07, 08.08, 08.09, 08.10, 08.11 and 08.14)
- Coffee, tea, mate and spices (HS Codes: 09.02, 09.03, 09.04, 09.05, 09.06, 09.07, 09.08, 09.09 and 09.10)
- Cereals (HS Codes: 10.01, 10.02, 10.03, 10.05, 10.06 and 10.08)
- Oleaginous fruits, miscellaneous grains, seeds and fruits (HS Codes: 12.01, 12.02, 12.04, 12.05, 12.06, 12.07 and 12.12)
- Animal or vegetable fats and oils (HS Codes: 15.01, 15.02 and 15.06)</t>
  </si>
  <si>
    <t>G/SPS/N/JPN/433</t>
  </si>
  <si>
    <t>- Meat and edible meat offal (HS Codes: 02.03, 02.06, 02.07 and 02.09)
- Dairy produce, birds' eggs and natural honey (HS Codes: 04.07 and 04.08)
- Products of animal origin (HS Code: 05.04)
- Animal or vegetable fats and oils (HS Code: 15.01)</t>
  </si>
  <si>
    <t>G/SPS/N/BRA/1030/Add.1</t>
  </si>
  <si>
    <t>G/SPS/N/BRA/168/Rev.1</t>
  </si>
  <si>
    <t xml:space="preserve">Bovine and buffalo semen - HS Code(s):  051110 and 051199</t>
  </si>
  <si>
    <t>G/SPS/N/BRA/77/Rev.3</t>
  </si>
  <si>
    <t>G/SPS/N/CHL/514</t>
  </si>
  <si>
    <t>G/SPS/N/CHL/515</t>
  </si>
  <si>
    <t>Lists of quarantine pests for Chile</t>
  </si>
  <si>
    <t>G/SPS/N/EGY/66/Add.1</t>
  </si>
  <si>
    <t>Milk products</t>
  </si>
  <si>
    <t>G/SPS/N/MEX/276/Add.1</t>
  </si>
  <si>
    <t>G/SPS/N/QAT/59</t>
  </si>
  <si>
    <t>G/SPS/N/TUR/65</t>
  </si>
  <si>
    <t>G/SPS/N/ARG/184</t>
  </si>
  <si>
    <t>Fresh, chilled or frozen salmon products</t>
  </si>
  <si>
    <t>G/SPS/N/COL/190/Add.2</t>
  </si>
  <si>
    <t>G/SPS/N/PER/624</t>
  </si>
  <si>
    <t>Live birds, fertile eggs, specific-pathogen-free (SPF) eggs, poultry meat and other products capable of transmitting or carrying the avian influenza virus</t>
  </si>
  <si>
    <t>United States of America (Minnesota, South Dakota, Iowa and Nebraska)</t>
  </si>
  <si>
    <t>G/SPS/N/PER/625</t>
  </si>
  <si>
    <t>HS tariff subheading 0602.20.00.00: Cherry tree plants (Prunus avium x Prunus pseudocerasus)</t>
  </si>
  <si>
    <t>G/SPS/N/AUS/376</t>
  </si>
  <si>
    <t>Nursery stock, tissue culture, cuttings, budwood, rooted plants, corms and bulbs of 89 families of plants known to host Xylella spp.</t>
  </si>
  <si>
    <t>G/SPS/N/EGY/75</t>
  </si>
  <si>
    <t>- Seedlings of fruit trees including olive seedlings, citrus seedlings, grapevine, seedlings of stone fruits
- Ornamental plants</t>
  </si>
  <si>
    <t>Argentina; Brazil; Canada; Costa Rica; Ecuador; Iran; Italy; Mexico; Paraguay; Chinese Taipei; United States of America; Venezuela, Bolivarian Republic of</t>
  </si>
  <si>
    <t>G/SPS/N/ZAF/40</t>
  </si>
  <si>
    <t>Cattle, sheep and goats - HS Code(s): 01; ICS Code(s): 65</t>
  </si>
  <si>
    <t>Botswana, Lesotho, Namibia, Swaziland</t>
  </si>
  <si>
    <t>G/SPS/N/NIC/93</t>
  </si>
  <si>
    <t>Table eggs - HS code 040700</t>
  </si>
  <si>
    <t xml:space="preserve">Food safety; Human health; Labelling; Traceability; </t>
  </si>
  <si>
    <t>G/SPS/N/AUS/356/Add.1</t>
  </si>
  <si>
    <t>Phytophthora ramorum, P. kernoviae, P. nemorosa and P. pseudosyringae host propagative material (dormant cuttings, budwood, tissue cultures and bare-rooted plants)</t>
  </si>
  <si>
    <t>G/SPS/N/AUS/375</t>
  </si>
  <si>
    <t>All imports into Australia</t>
  </si>
  <si>
    <t xml:space="preserve">Animal health; Food safety; Human health; Plant health; </t>
  </si>
  <si>
    <t>G/SPS/N/PHL/287/Add.1</t>
  </si>
  <si>
    <t>Judith Basin County, Montana; Dickey County, North Dakota; and Jefferson County, Wisconsin (United States of America)</t>
  </si>
  <si>
    <t>G/SPS/N/PHL/300/Add.1</t>
  </si>
  <si>
    <t>Missouri and Whitley County, Indiana, United States of America</t>
  </si>
  <si>
    <t>G/SPS/N/VNM/72</t>
  </si>
  <si>
    <t>Liquid milk products</t>
  </si>
  <si>
    <t>G/SPS/N/THA/229/Corr.1</t>
  </si>
  <si>
    <t xml:space="preserve">Live poultry and poultry carcasses  HS Code(s): 0105, 0207, 0407, 0408</t>
  </si>
  <si>
    <t>G/SPS/N/CHL/341/Rev.1/Add.3</t>
  </si>
  <si>
    <t>G/SPS/N/CHL/438/Add.3</t>
  </si>
  <si>
    <t>G/SPS/N/CHL/443/Add.3</t>
  </si>
  <si>
    <t>G/SPS/N/COL/261</t>
  </si>
  <si>
    <t>Genetic material</t>
  </si>
  <si>
    <t>G/SPS/N/RUS/113</t>
  </si>
  <si>
    <t>Plants, plant products and other goods subject to phytosanitary control listed in the List of the regulated products, adopted by the Eurasian Econmic Commission Decision No. 318 as of 18 June 2010</t>
  </si>
  <si>
    <t>G/SPS/N/USA/2791</t>
  </si>
  <si>
    <t>HS Code(s): 15; ICS Code(s): 67</t>
  </si>
  <si>
    <t>G/SPS/N/ARG/183</t>
  </si>
  <si>
    <t>Hosts of the pest Maconellicoccus hirsutus.</t>
  </si>
  <si>
    <t>G/SPS/N/BRA/1071</t>
  </si>
  <si>
    <t>Grape fruits (Vitis vinifera) in natura - HS Code: 080610</t>
  </si>
  <si>
    <t>G/SPS/N/BRA/735/Add.1</t>
  </si>
  <si>
    <t>Strawberries seedlings (Fragaria ananassa)</t>
  </si>
  <si>
    <t>G/SPS/N/NZL/526</t>
  </si>
  <si>
    <t>Semen from dogs (Canis familiaris)</t>
  </si>
  <si>
    <t>G/SPS/N/THA/229</t>
  </si>
  <si>
    <t>G/SPS/N/USA/2733/Add.1</t>
  </si>
  <si>
    <t>Croatia</t>
  </si>
  <si>
    <t>G/SPS/N/USA/2757/Add.2</t>
  </si>
  <si>
    <t>G/SPS/N/USA/2759/Add.1</t>
  </si>
  <si>
    <t>Fresh Pitahaya</t>
  </si>
  <si>
    <t>G/SPS/N/ARE/59</t>
  </si>
  <si>
    <t>Live poultry (HS Code: 0105) and poultry products including poultry meat (HS Code: 0207), day-old chicks (HS Code: 0105.11), hatching eggs</t>
  </si>
  <si>
    <t>Ontario/Canada</t>
  </si>
  <si>
    <t>G/SPS/N/JOR/36</t>
  </si>
  <si>
    <t>Onions</t>
  </si>
  <si>
    <t xml:space="preserve">Pest or Disease free Regions / Regionalization; Pests; Plant diseases; Plant health; Territory protection; </t>
  </si>
  <si>
    <t>G/SPS/N/CHL/439/Add.4</t>
  </si>
  <si>
    <t>G/SPS/N/CHL/490/Add.1</t>
  </si>
  <si>
    <t>G/SPS/N/CHL/507/Add.1</t>
  </si>
  <si>
    <t>G/SPS/N/PER/623</t>
  </si>
  <si>
    <t xml:space="preserve">Animal diseases; Animal health; Food safety; Human health; Pests; </t>
  </si>
  <si>
    <t>G/SPS/N/SAU/179</t>
  </si>
  <si>
    <t>Fermented milk products heat treated after fermentation (long life) (ICS Code: 67.100.10)</t>
  </si>
  <si>
    <t>G/SPS/N/SAU/181</t>
  </si>
  <si>
    <t>Pummelos (ICS Code: 67. 080.10)</t>
  </si>
  <si>
    <t>G/SPS/N/SAU/182</t>
  </si>
  <si>
    <t>Yoghurt (ICS Code: 67. 100)</t>
  </si>
  <si>
    <t>G/SPS/N/TPKM/376</t>
  </si>
  <si>
    <t>G/SPS/N/AUS/358/Add.1</t>
  </si>
  <si>
    <t>Pork and pork commodities</t>
  </si>
  <si>
    <t>G/SPS/N/COL/255/Add.1</t>
  </si>
  <si>
    <t>G/SPS/N/EGY/74</t>
  </si>
  <si>
    <t>Currently approved origins for exporting potato seeds to Egypt.</t>
  </si>
  <si>
    <t>G/SPS/N/SAU/170</t>
  </si>
  <si>
    <t>Animal feeding-corn (ICS Code: 65.120)</t>
  </si>
  <si>
    <t>G/SPS/N/SAU/176</t>
  </si>
  <si>
    <t>Grinded thyme mix (ICS Code: 67.220. 10)</t>
  </si>
  <si>
    <t>G/SPS/N/SAU/178</t>
  </si>
  <si>
    <t>Wheat protein products including wheat gluten (ICS Code: 67.060)</t>
  </si>
  <si>
    <t>G/SPS/N/CRI/165</t>
  </si>
  <si>
    <t>HS code 0808: Pears (Pyrus communis L.)</t>
  </si>
  <si>
    <t>G/SPS/N/EU/148</t>
  </si>
  <si>
    <t>Certain vegetables originating in Ghana</t>
  </si>
  <si>
    <t>G/SPS/N/KOR/519</t>
  </si>
  <si>
    <t>G/SPS/N/TPKM/329/Add.1</t>
  </si>
  <si>
    <t>Fish, livestock and poultry tissues</t>
  </si>
  <si>
    <t>G/SPS/N/USA/2709/Add.1</t>
  </si>
  <si>
    <t>Kiwis</t>
  </si>
  <si>
    <t>G/SPS/N/USA/2790</t>
  </si>
  <si>
    <t>G/SPS/N/EGY/69</t>
  </si>
  <si>
    <t>Vegetables and fruits products</t>
  </si>
  <si>
    <t>G/SPS/N/USA/2737/Add.1</t>
  </si>
  <si>
    <t>Tomato plantlets</t>
  </si>
  <si>
    <t>G/SPS/N/RUS/111</t>
  </si>
  <si>
    <t>G/SPS/N/RUS/112</t>
  </si>
  <si>
    <t>G/SPS/N/SAU/169</t>
  </si>
  <si>
    <t>Accra, Volta, Ashanti and Upper East regions in Ghana</t>
  </si>
  <si>
    <t>G/SPS/N/BRA/130/Rev.1</t>
  </si>
  <si>
    <t>HS Code: 100190 - Grains of wheat (Triticum aestivum)</t>
  </si>
  <si>
    <t>G/SPS/N/PER/622</t>
  </si>
  <si>
    <t>HS code 0602.10.90.00: Unrooted cherry tree (Prunus avium) cuttings and cherry tree scions</t>
  </si>
  <si>
    <t>G/SPS/N/JPN/429</t>
  </si>
  <si>
    <t>Live aquatic animals, eggs, and aquatic animal products for aquaculture</t>
  </si>
  <si>
    <t>G/SPS/N/PHL/308</t>
  </si>
  <si>
    <t>HS Code(s): 0105, 0207, 0407, 05119</t>
  </si>
  <si>
    <t>Emsland, Niedersachsen, Germany</t>
  </si>
  <si>
    <t>G/SPS/N/CHL/513</t>
  </si>
  <si>
    <t>Veterinary drugs in food for human consumption, specifically in salmonidae muscle with skin attached.</t>
  </si>
  <si>
    <t>G/SPS/N/CHL/512</t>
  </si>
  <si>
    <t>Ornamental plants for planting.</t>
  </si>
  <si>
    <t>G/SPS/N/PER/620</t>
  </si>
  <si>
    <t>HS codes 1006.10.10.00, 1003.10.00.00, 0601.10.00.00, 0602.20.00.00, 0602.90.90.00, 0602.10.90.00, 0602.90.10.00 and 1207.21.00.00.</t>
  </si>
  <si>
    <t>Australia, Brazil, Chile, China, Chinese Taipei, Colombia, India, Israel, Netherlands, Philippines, South Africa, Spain and USA.</t>
  </si>
  <si>
    <t>G/SPS/N/RUS/109</t>
  </si>
  <si>
    <t>Leguminous vegetables applied for feed from HS Codes: 0708, 0713; citron watermelons for feed from HS Code: 0807; feed additives from HS Codes: 1518 00, 2102, 2936, 3002, 3002 90 5000, 3302, 3203 00, 3212, 3504 00, 3504 00 900 0, 3507909000, 3824, 3824 90 970 9</t>
  </si>
  <si>
    <t xml:space="preserve">Animal feed; Animal health; Feed additives; </t>
  </si>
  <si>
    <t>G/SPS/N/RUS/110</t>
  </si>
  <si>
    <t>Leguminous vegetables applied for feed from HS Codes: 0708, 0713; citron watermelons for feed from HS Code: 0807; feed additives from HS Codes: 1518 00, 2102, 2936, 3002, 3002 90 500 0, 3302, 3203 00, 3212, 3504 00, 3504 00 900 0, 3507, 3507909000, 3808, 3824, 3824 90 970 9</t>
  </si>
  <si>
    <t>G/SPS/N/EU/146</t>
  </si>
  <si>
    <t>HS Code(s): 070490, 070810, 070820, 070960, 070930, 070940, 070990, 071022, 071080, 08021, 080250, 080610, 080620, 081090, 081120, 081310, 0902, 090420, 090810, 110630, 1202, 120740, 121190, 140490, 200811, 200850, 20089, 3507, 081010</t>
  </si>
  <si>
    <t>Afghanistan, Australia, Brazil, Cambodia, China, Dominican Republic, Egypt, The Gambia, India, Indonesia, Kenya, Peru, Serbia, Sierra Leone, Sudan, Turkey, United States of America, Uzbekistan, Viet Nam</t>
  </si>
  <si>
    <t>G/SPS/N/EU/91/Add.2</t>
  </si>
  <si>
    <t>Live pigs</t>
  </si>
  <si>
    <t>Countries authorised to export live pigs to the European Union and affected by porcine epidemic diarrhea (PED)</t>
  </si>
  <si>
    <t>G/SPS/N/EU/145</t>
  </si>
  <si>
    <t>HS Code(s): 03. All aquatic animals included in the scope of Directive 2006/88/EC and susceptible to the non-exotic diseases listed in Part II of Annex IV to that Directive.</t>
  </si>
  <si>
    <t>G/SPS/N/NGA/15</t>
  </si>
  <si>
    <t>Milk and dairy products (HS Codes: Chapter 4)</t>
  </si>
  <si>
    <t>G/SPS/N/NGA/16</t>
  </si>
  <si>
    <t xml:space="preserve">1. Acacia spp.
2. Aleurites spp.
3. Allium spp. (Shallots, onions and other spp.)
4. Avocado (Persea spp.) HS Code: 0804.4000.00
5. Banana and Plantains (Musa spp.) 08.03
6. Cacao (Theobroma spp.) Chapter 18
7. Cassava (Manihot spp.) HS Code: 0714.1000.00
8. Chestnut (Castanea vulgaris) HS Code: 0802.4000.00
9. Citrus 08.05
10. Clover (Trifolium spp.)
11. Coconut HS Code: 0801.1100.00
12. Coffee (Coffea spp.) 09.01
13. Conifers
14. Cotton (Gossypium spp.) Chapter 52 
15. Cowpea (Vignia spp.)
16. Date Palms (Phoenix dactylifera)
17. Elm (Ulmus spp. And Zelkova spp.)
18. Eucalyptus (all spp.)
19. Flax, New Zealand (Phormium tenax)
20. Forest Trees (all species except Conifers and Eucalyptus)
21. Ginger (Zingiber officinale) HS Code: 0910.1000.00
22. Graminae
23. Grape Vine (Vitis and other members of Vitaceae)
24. Groundnut (and other Arachis spp.) HS Code: 1508.1000.00
25. Helianthus spp.
26. Kola (Cola spp.) HS Code: 0802.9010.00
27. Lucerne (Medicago sativum) HS Code: 1209.2100.00
28. Maize (Zea mays and other species of the subfamily Maydeae) 1005.
29. Malvaceae (Except cotton) and Bombacaeae
30. Mangoes (Mangifera indica and Anacardium spp.) HS Code: 0804.5010.00
31. Oil palms (Elaeis spp.) 1511
32. Olea spp.
33. Opuntia spp.
34. Passion Fruits (Passiflora  spp. and Tacsonia spp.)
35. Peas and related Plants (Pisum spp., Lathyrus spp., Vicia spp.) HS Codes: 0708.1000.00, 0710.2100.00
36. Pepper (Piper nigrum)
37. Pepper and Chillies (Capsicum spp.) HS Codes: 0904.1100.00, 0904.1200.00
38. Pineapple (Ananas comosus) HS Code: 0804.3000.00
39. Potatoes (and allied Solanum spp.) HS Code: 0710.1000.00
40. Pyrethrum (Chrysanthemum cineraraefolium) HS Code: 1211.9020.00
41. Rice (Oryza spp.) 10066
42. Rosaceae, Fruits and Ornamentals
43. Rubber Trees (Hevea spp.)
44. Sisal (Agave and Fourcroya spp.) HS Code: 5308.9010.00
45. Sorghum spp. HS Code: 1007.0000.00
46. Soya Bean (Glycine soja) HS Code: 1201.0000.00
47. Strawberry HS Codes: 0810.1000.00, 0811.1000.00
48. Sugar-cane (Saccharum officinarum and Saccharum spp.) HS Code: 1701.1100.00
49. Sweet Potatoes (Ipomoea batatas and Ipomea spp.) HS Code: 0714.2000.00
50. Tea (Thea assamica) 0902
51. Tobacco (Nicotiana spp.) Chapter 24
52. Tomatoes (Solanum lycopersicum and other spp.) HS Code: 0702.0000.00
53. Wheat (Triticum spp.) 1001
54. Wild plants and plants not mentioned
55. Yam (Dioscorea spp.) HS Code: 0714.9010.00
56. Small Cereals (Barley HS Code: 1003.0000.00, Wheat, Oats HS Code: 1004.0000.00, Rye HS Code: 1002.0000.00)
57. Bulbs, Tubers, Rhizomes, and other subterranean parts for propagation of ornamentals and other plants (except potatoes and sweet potatoes) 0601
58. Fresh Fruits (excluding Rosaceae and Citrus)
59. Ornamental plants, Shrubs and Trees (except  Rosaceae) 0604
60. Soils and Composts
61. Other organisms
62. Botanical Specimens</t>
  </si>
  <si>
    <t>G/SPS/N/NGA/17</t>
  </si>
  <si>
    <t>Animals (Cattle HS Code: 0102.21.00.00 , Sheep HS Code: 0104.10.10.00, Goat HS Code : 0104.20.10.00, Pigs HS Code 0103.10.00.00), hatching eggs (HS Code: 0407.11.00), poultry (HS Code: 0105.11.90), animal semen, eggs (HS Code: 0407.0000.00), any other animal product (HS Code: Chapter 4), biologics, infectious agents</t>
  </si>
  <si>
    <t>G/SPS/N/ARE/58</t>
  </si>
  <si>
    <t>Live poultry (HS Code: 0105), and poultry products including poultry meat (HS Code: 0207), day-old chicks (HS Code: 0105.11), hatching eggs and heat treated poultry products</t>
  </si>
  <si>
    <t>G/SPS/N/EU/136/Add.1</t>
  </si>
  <si>
    <t>G/SPS/N/IND/118</t>
  </si>
  <si>
    <t>G/SPS/N/AUS/150/Add.2</t>
  </si>
  <si>
    <t>Pig meat</t>
  </si>
  <si>
    <t>G/SPS/N/BRA/1056</t>
  </si>
  <si>
    <t>Mango fruits - HS Code: 080450</t>
  </si>
  <si>
    <t>G/SPS/N/PER/579/Add.1</t>
  </si>
  <si>
    <t>G/SPS/N/PER/607/Add.1</t>
  </si>
  <si>
    <t>G/SPS/N/TPKM/369</t>
  </si>
  <si>
    <t>Acacia; Gum Arabic</t>
  </si>
  <si>
    <t>G/SPS/N/BRA/207/Add.1</t>
  </si>
  <si>
    <t>Pyrus sp. (pear trees)</t>
  </si>
  <si>
    <t>G/SPS/N/BRA/380/Add.6</t>
  </si>
  <si>
    <t>List of quarantine pests</t>
  </si>
  <si>
    <t>G/SPS/N/HTI/1</t>
  </si>
  <si>
    <t>Haiti</t>
  </si>
  <si>
    <t>HS 2007 code: 11010019 (wheat flour)</t>
  </si>
  <si>
    <t>G/SPS/N/USA/2746/Add.1</t>
  </si>
  <si>
    <t>Cranberries</t>
  </si>
  <si>
    <t>G/SPS/N/COL/143/Add.1</t>
  </si>
  <si>
    <t>G/SPS/N/USA/2508/Add.3</t>
  </si>
  <si>
    <t xml:space="preserve">Human food under the jurisdiction of the US Food and Drug Administration. HS Code(s):  07, 08, 03, 04, 09, 10, 11, 12, 15, 16, 17, 18, 19, 20, 21, 22</t>
  </si>
  <si>
    <t>G/SPS/N/USA/2594/Add.1</t>
  </si>
  <si>
    <t>Animal feed and pet food</t>
  </si>
  <si>
    <t>G/SPS/N/USA/2757/Add.1</t>
  </si>
  <si>
    <t>G/SPS/N/USA/2760/Add.1</t>
  </si>
  <si>
    <t>G/SPS/N/USA/2786</t>
  </si>
  <si>
    <t>G/SPS/N/JPN/358/Add.1</t>
  </si>
  <si>
    <t>Live swine animals (HS Code: 0103)</t>
  </si>
  <si>
    <t>The United States of America and Canada</t>
  </si>
  <si>
    <t>G/SPS/N/MEX/282/Add.1</t>
  </si>
  <si>
    <t>G/SPS/N/USA/2783</t>
  </si>
  <si>
    <t>G/SPS/N/USA/2784</t>
  </si>
  <si>
    <t>Sheep and goats</t>
  </si>
  <si>
    <t xml:space="preserve">Animal diseases; Animal health; Scrapie; Transmissible Spongiform Encephalopathy (TSE); </t>
  </si>
  <si>
    <t>G/SPS/N/PER/603/Add.1</t>
  </si>
  <si>
    <t>G/SPS/N/USA/2556/Corr.1</t>
  </si>
  <si>
    <t>G/SPS/N/USA/2782</t>
  </si>
  <si>
    <t>G/SPS/N/CAN/952</t>
  </si>
  <si>
    <t>Ethyl acetate and methyl alcohol (ICS Codes: 67.220, 67.140, 67.180)</t>
  </si>
  <si>
    <t xml:space="preserve">Food additives; Food safety; Human health; Maximum residue limits (MRLs); </t>
  </si>
  <si>
    <t>G/SPS/N/ECU/165</t>
  </si>
  <si>
    <t>Purple garlic (Allium sativum) bulbs</t>
  </si>
  <si>
    <t xml:space="preserve">Fungi; Pest or Disease free Regions / Regionalization; Plant health; </t>
  </si>
  <si>
    <t>G/SPS/N/EU/144</t>
  </si>
  <si>
    <t>G/SPS/N/JOR/35</t>
  </si>
  <si>
    <t>Fruit tree seedlings, ornamental plants and fruits</t>
  </si>
  <si>
    <t>G/SPS/N/NGA/8</t>
  </si>
  <si>
    <t>Infant formula, follow up formula, any product used for feeding of infant, any product to be fed by use of a feeding bottle, beverages, milk (0402.2110.00), cereals and other food intended for use by infant and young children (1901.1000.00, 2106.9010.000), feeding bottles (3924.9020.00), teats (4014.9010.00) and pacifier or products stated to promote breast feeding and such other products as may be specified by NAFDAC</t>
  </si>
  <si>
    <t>G/SPS/N/USA/2502/Add.6</t>
  </si>
  <si>
    <t>G/SPS/N/USA/2593/Add.3</t>
  </si>
  <si>
    <t>G/SPS/N/ARE/57</t>
  </si>
  <si>
    <t>G/SPS/N/MEX/287</t>
  </si>
  <si>
    <t>Aubergine (Solanum melongena L.) seeds</t>
  </si>
  <si>
    <t>G/SPS/N/MEX/288</t>
  </si>
  <si>
    <t>Pumpkin (Cucurbita pepo L.) seeds</t>
  </si>
  <si>
    <t>G/SPS/N/MEX/289</t>
  </si>
  <si>
    <t>Botanical radish (Raphanus sativus L.) seeds</t>
  </si>
  <si>
    <t>China and the Netherlands</t>
  </si>
  <si>
    <t>G/SPS/N/MEX/290</t>
  </si>
  <si>
    <t>Botanical melon (Cucumis melo L.) seeds</t>
  </si>
  <si>
    <t>G/SPS/N/MEX/291</t>
  </si>
  <si>
    <t>Botanical cucumber (Cucumis sativus L.) seeds</t>
  </si>
  <si>
    <t>G/SPS/N/MEX/292</t>
  </si>
  <si>
    <t>Botanical onion (Allium cepa L.) seeds</t>
  </si>
  <si>
    <t>Australia and the Netherlands</t>
  </si>
  <si>
    <t>G/SPS/N/IND/113</t>
  </si>
  <si>
    <t>Fish and fish products</t>
  </si>
  <si>
    <t>G/SPS/N/IND/114</t>
  </si>
  <si>
    <t>G/SPS/N/IND/115</t>
  </si>
  <si>
    <t>Microbiological standards for meat and meat products</t>
  </si>
  <si>
    <t>G/SPS/N/IND/116</t>
  </si>
  <si>
    <t>Microbiological standards for milk and milk products</t>
  </si>
  <si>
    <t>G/SPS/N/RUS/102/Corr.1</t>
  </si>
  <si>
    <t>G/SPS/N/CAN/950/Add.1</t>
  </si>
  <si>
    <t>G/SPS/N/MEX/195/Add.1</t>
  </si>
  <si>
    <t>G/SPS/N/TPKM/367</t>
  </si>
  <si>
    <t>G/SPS/N/UKR/105</t>
  </si>
  <si>
    <t>Poultry, products and raw materials produced from poultry</t>
  </si>
  <si>
    <t>Districts of Emsland, Cloppenburg and Osnabrück territory of the Lower Saxony of Germany</t>
  </si>
  <si>
    <t>G/SPS/N/UKR/106</t>
  </si>
  <si>
    <t>Poultry, poultry products and raw materials from poultry (except for raw materials and poultry products which passed the processing method that guarantees the destruction of the pathogen of highly pathogenic avian influenza)</t>
  </si>
  <si>
    <t>Lancashire county of the United Kingdom</t>
  </si>
  <si>
    <t>G/SPS/N/USA/2724/Add.1</t>
  </si>
  <si>
    <t>G/SPS/N/BRA/714/Rev.1</t>
  </si>
  <si>
    <t>Argentina, Australia, Plurinational State of Bolivia, Bulgaria, Canada, Chile, China, Denmark, Egypt, France, Germany, Greece, Guatemala, Hungary, India, Indonesia, Iran, Israel, Italy, Japan, Lao People's Democratic Republic, Madagascar, Malta, Mexico, Netherlands, New Zealand, Paraguay, Peru, Poland, Portugal, Serbia, Singapore, South Africa, Spain, Sweden, Syrian Arab Republic, Chinese Taipei, Tanzania, Thailand, Turkey, United Kingdom, United States of America, Uruguay, Viet Nam, Zambia, Zimbabwe</t>
  </si>
  <si>
    <t>G/SPS/N/BRA/95/Add.3</t>
  </si>
  <si>
    <t>All vegetables, plant, their parts and by-products imported into Brazil</t>
  </si>
  <si>
    <t>G/SPS/N/CHN/1001</t>
  </si>
  <si>
    <t>Unprocessed food grains</t>
  </si>
  <si>
    <t>G/SPS/N/CHN/1003</t>
  </si>
  <si>
    <t>Grain</t>
  </si>
  <si>
    <t>G/SPS/N/CHN/991</t>
  </si>
  <si>
    <t>Food Processing Meal</t>
  </si>
  <si>
    <t>G/SPS/N/CHN/994</t>
  </si>
  <si>
    <t>Aquatic Products</t>
  </si>
  <si>
    <t>G/SPS/N/CHN/996</t>
  </si>
  <si>
    <t>G/SPS/N/CHN/997</t>
  </si>
  <si>
    <t>Edible vegetable oil</t>
  </si>
  <si>
    <t>G/SPS/N/IND/111</t>
  </si>
  <si>
    <t>G/SPS/N/RUS/104</t>
  </si>
  <si>
    <t xml:space="preserve">Animal health; Food safety; Human health; Veterinary drugs; </t>
  </si>
  <si>
    <t>G/SPS/N/SGP/55</t>
  </si>
  <si>
    <t>Live horses - HS Code: 0101.21.00 and HS Code: 0101.29.00</t>
  </si>
  <si>
    <t>G/SPS/N/TPKM/366</t>
  </si>
  <si>
    <t>Plant Origin</t>
  </si>
  <si>
    <t>G/SPS/N/CHN/934</t>
  </si>
  <si>
    <t>Food additive Carrageenan</t>
  </si>
  <si>
    <t>G/SPS/N/JPN/396/Rev.1/Corr.1</t>
  </si>
  <si>
    <t>Meat and edible meat offal (HS Codes: 02.01, 02.02, 02.03, 02.04, 02.05, 02.06, 02.07, 02.08 and 02.09)
Fish and crustaceans, molluscs and other aquatic invertebrates (HS Codes: 03.02, 03.03, 03.04, 03.06 and 03.07)
Dairy produce, birds' eggs and natural honey (HS Codes: 04.01, 04.07 and 04.08)
Products of animal origin (HS Codes: 05.04)
Animal or vegetable fats and oils (HS Codes: 15.01, 15.02 and 15.06)</t>
  </si>
  <si>
    <t>G/SPS/N/NGA/1</t>
  </si>
  <si>
    <t xml:space="preserve">HS Code(s): 15  Fats and oils</t>
  </si>
  <si>
    <t>G/SPS/N/RUS/102</t>
  </si>
  <si>
    <t>G/SPS/N/RUS/103</t>
  </si>
  <si>
    <t>G/SPS/N/USA/2664/Add.2</t>
  </si>
  <si>
    <t>G/SPS/N/CAN/950</t>
  </si>
  <si>
    <t>Fresh and dried branches, roots, cones, foliage, flowers including cut flowers and flower buds of a kind suitable for bouquets or for ornamental purposes, fresh, dried, dyed, bleached, impregnated or otherwise prepared, lichens, mosses and artificial Christmas trees containing bark or wood intended for use other than propagation and human consumption.</t>
  </si>
  <si>
    <t>G/SPS/N/CHN/924</t>
  </si>
  <si>
    <t>Food additive Cassia oil (Cinnamomum cassia Blume)</t>
  </si>
  <si>
    <t>G/SPS/N/CRI/163</t>
  </si>
  <si>
    <t>HS tariff subheading: 0105 - Wild birds in captivity and domestic birds</t>
  </si>
  <si>
    <t>G/SPS/N/CRI/164</t>
  </si>
  <si>
    <t>HS tariff subheading: 0604 - Ornamental plants</t>
  </si>
  <si>
    <t>G/SPS/N/MYS/37</t>
  </si>
  <si>
    <t>Fresh fruits of mangosteen (Garcinia mangostana)
Tariff item number: 
i) Under Malaysian Customs Duties Order 2012: HS Code: 0804.50.300;
ii) Under Customs Duties (Goods of ASEAN Countries Origins) (ASEAN Harmonized Tariff Nomenclature and ASEAN Trade In Goods Agreement) Order 2012: HS Code: 0804.50.3000</t>
  </si>
  <si>
    <t>G/SPS/N/PER/606/Add.1</t>
  </si>
  <si>
    <t>G/SPS/N/PER/612/Add.1</t>
  </si>
  <si>
    <t>G/SPS/N/TPKM/365</t>
  </si>
  <si>
    <t>Fishery products and dairy products</t>
  </si>
  <si>
    <t>G/SPS/N/TPKM/363</t>
  </si>
  <si>
    <t>G/SPS/N/JPN/396/Rev.1</t>
  </si>
  <si>
    <t>- Meat and edible meat offal (HS Codes: 02.01, 02.02, 02.03, 02.04, 02.05, 02.06, 02.07, 02.08 and 02.09)
- Fish and crustaceans, molluscs and other aquatic invertebrates (HS Codes: 03.02, 03.03, 03.04, 03.06 and 03.07)
- Dairy produce, birds' eggs and natural honey (HS Codes: 04.01, 04.07 and 04.08)
- Products of animal origin (HS Codes: 05.04)
- Animal or vegetable fats and oils (HS Codes: 15.01, 15.02 and 15.06)</t>
  </si>
  <si>
    <t>G/SPS/N/JPN/428</t>
  </si>
  <si>
    <t>- Meat and edible meat offal (HS Codes: 02.01, 02.02, 02.03, 02.04, 02.05, 02.06, 02.07, 02.08 and 02.09)
- Dairy produce, birds' eggs and natural honey (HS Codes: 04.01, 04.07 and 04.08)
- Products of animal origin (HS Codes: 05.04)
- Edible vegetables and certain roots and tubers (HS Codes: 07.08, 07.09, 07.10 and 07.13)
- Edible fruits and nuts, peel of citrus/melons (HS Codes: 08.14)
- Coffee, tea, mate and spices (HS Codes: 09.03, 09.04, 09.05, 09.06, 09.07, 09.08, 09.09 and 09.10)
- Cereals (HS Codes: 10.01, 10.02, 10.03, 10.04, 10.05, 10.07 and 10.08)
- Oleaginous fruits, miscellaneous grains, seeds and fruits (HS Codes: 12.01 and 12.02)
- Animal or vegetable fats and oils (HS Codes: 15.01, 15.02 and 15.06)</t>
  </si>
  <si>
    <t>G/SPS/N/TUR/63</t>
  </si>
  <si>
    <t>Erucic acid in certain foodstuffs, namely: vegetable oils and fats, foods containing added vegetable oils and fats more than 5% and other foodstuffs (with possible risk of erucic acid content)</t>
  </si>
  <si>
    <t>G/SPS/N/NZL/523</t>
  </si>
  <si>
    <t>The import health standard applies to the following:
- ruminant fibre (e.g. wool, mohair, cashmere, alpaca, llama, yak)
- macropod fibre
- possum fibre
- rabbit fibre
- mink fibre
- bristles and hair
- feathers
- wool grease/lanolin
- silk
- manufactured items containing fibre
- wool packs
- NZ returned fibre.
The import health standard does not apply to:
- hides and skins
- rawhide articles
- deer/elk velvet for human consumption.</t>
  </si>
  <si>
    <t xml:space="preserve">Animal diseases; Animal health; Equivalence; Zoonoses; </t>
  </si>
  <si>
    <t>G/SPS/N/MEX/253/Add.1</t>
  </si>
  <si>
    <t>G/SPS/N/RUS/67/Add.2</t>
  </si>
  <si>
    <t>0808, 0809</t>
  </si>
  <si>
    <t>Moldova</t>
  </si>
  <si>
    <t>G/SPS/N/VNM/71</t>
  </si>
  <si>
    <t>HS code up to 8-digits for regulated articles for plant quarantine</t>
  </si>
  <si>
    <t>G/SPS/N/ZAF/39</t>
  </si>
  <si>
    <t>Zea mays (maize) seeds and grains</t>
  </si>
  <si>
    <t>G/SPS/N/CHL/511</t>
  </si>
  <si>
    <t>Plants, cuttings and twigs of certain Prunus species</t>
  </si>
  <si>
    <t>G/SPS/N/ECU/164</t>
  </si>
  <si>
    <t>G/SPS/N/MEX/278/Add.1</t>
  </si>
  <si>
    <t>G/SPS/N/MEX/279/Add.1</t>
  </si>
  <si>
    <t>G/SPS/N/PER/619</t>
  </si>
  <si>
    <t>HS tariff subheading 1207.40.90: sesame seeds (Sesamum indicum)</t>
  </si>
  <si>
    <t>G/SPS/N/USA/2772/Add.1</t>
  </si>
  <si>
    <t xml:space="preserve">HS Code(s): 04; ICS Code(s): 67  Milk and milk products</t>
  </si>
  <si>
    <t>G/SPS/N/CHL/510</t>
  </si>
  <si>
    <t>G/SPS/N/EGY/67</t>
  </si>
  <si>
    <t>G/SPS/N/MWI/2</t>
  </si>
  <si>
    <t>Dry beans (Phaseolus vulgaris)</t>
  </si>
  <si>
    <t xml:space="preserve">Bacteria; Contaminants; Food safety; Heavy metals; Human health; Labelling; Mycotoxins; Packaging; Toxins; </t>
  </si>
  <si>
    <t>G/SPS/N/EGY/64</t>
  </si>
  <si>
    <t>G/SPS/N/EGY/65</t>
  </si>
  <si>
    <t>G/SPS/N/EGY/66</t>
  </si>
  <si>
    <t>G/SPS/N/AUS/341/Add.1</t>
  </si>
  <si>
    <t>General importation of goods into Australia</t>
  </si>
  <si>
    <t xml:space="preserve">Animal diseases; Animal health; Human health; Pests; Plant diseases; Plant health; Territory protection; </t>
  </si>
  <si>
    <t>G/SPS/N/HKG/41</t>
  </si>
  <si>
    <t>Edible fats and oils and "waste cooking oils"</t>
  </si>
  <si>
    <t>G/SPS/N/USA/2732/Add.2</t>
  </si>
  <si>
    <t xml:space="preserve">HS Code(s): 04; ICS Code(s): 67  Shell eggs</t>
  </si>
  <si>
    <t>G/SPS/N/USA/2755/Add.1</t>
  </si>
  <si>
    <t>G/SPS/N/USA/2773</t>
  </si>
  <si>
    <t>Mediterranean fruit fly host commodities from Chile</t>
  </si>
  <si>
    <t>G/SPS/N/BFA/1</t>
  </si>
  <si>
    <t>All plants and plant products, and other regulated items in the field of plant protection.</t>
  </si>
  <si>
    <t>G/SPS/N/BFA/2</t>
  </si>
  <si>
    <t>G/SPS/N/DOM/62</t>
  </si>
  <si>
    <t>Residue monitoring programme for natural honey in the Dominican Republic</t>
  </si>
  <si>
    <t>G/SPS/N/PER/618</t>
  </si>
  <si>
    <t>HS tariff subheading 1209.99.10.00: St Lucie cherry (Prunus mahaleb) seeds</t>
  </si>
  <si>
    <t>G/SPS/N/RUS/100</t>
  </si>
  <si>
    <t>G/SPS/N/RUS/101</t>
  </si>
  <si>
    <t>G/SPS/N/CHL/508</t>
  </si>
  <si>
    <t>European walnut (Juglans regia L.) plants and twigs</t>
  </si>
  <si>
    <t>G/SPS/N/CHL/509</t>
  </si>
  <si>
    <t>Vitis vinifera cuttings</t>
  </si>
  <si>
    <t>G/SPS/N/CHN/882</t>
  </si>
  <si>
    <t>G/SPS/N/JPN/419/Corr.1</t>
  </si>
  <si>
    <t>Any species of the genus Latrodectus</t>
  </si>
  <si>
    <t xml:space="preserve">Invasive species; Pests; Plant health; </t>
  </si>
  <si>
    <t>G/SPS/N/RUS/99</t>
  </si>
  <si>
    <t>Poultry meat and all poultry products, feeds and feed additives for poultry, used equipment for keeping, slaughter and birds butchering, live poultry and hatching eggs</t>
  </si>
  <si>
    <t xml:space="preserve">Animal feed; Animal health; Feed additives; Food safety; Human health; Pest or Disease free Regions / Regionalization; </t>
  </si>
  <si>
    <t>G/SPS/N/USA/2772</t>
  </si>
  <si>
    <t>G/SPS/N/IND/107</t>
  </si>
  <si>
    <t>G/SPS/N/MAR/42</t>
  </si>
  <si>
    <t>All species of birds, poultry, poultry meat and poultry meat products and eggs and egg products</t>
  </si>
  <si>
    <t>G/SPS/N/NZL/482/Add.3</t>
  </si>
  <si>
    <t>Poultry (duck, turkey and chicken) hatching eggs and specific-pathogen-free (SPF) eggs from chickens</t>
  </si>
  <si>
    <t>G/SPS/N/PER/617</t>
  </si>
  <si>
    <t>HS tariff subheading 1201.90.00.00: Soya beans (Glycine max)</t>
  </si>
  <si>
    <t>G/SPS/N/RUS/98</t>
  </si>
  <si>
    <t xml:space="preserve">HS Code(s):  0104, 0204, 0206, 0401, 0402, 0403, 0404, 0405, 0406, 150200, 4102, 4103, 4301, 4206 00 000 0, 5101, 5102, 5103, equipment and supplies for transportation, breeding, temporary keeping of animals of all species, as well as previously used equipment for the transportation of raw materials (products) of animal origin from 3923, 3926, 4415, 4416 00 000 0, 4421, 7020 00, 7309 00, 7310, 7326, 7616, 8436 21 000 0, 8436 29 000 0, 8436 80 910 0, 8436 80 990 0, 8606 91 800 0, 8609 00, 8716 39 800</t>
  </si>
  <si>
    <t>G/SPS/N/USA/2570/Add.2</t>
  </si>
  <si>
    <t>G/SPS/N/USA/2570/Add.3</t>
  </si>
  <si>
    <t>G/SPS/N/PER/616</t>
  </si>
  <si>
    <t>HS tariff subheading 0602.20.00.00: Blueberry (Vaccinium corymbosum) plants</t>
  </si>
  <si>
    <t>G/SPS/N/USA/2675/Add.2</t>
  </si>
  <si>
    <t>G/SPS/N/DEU/10</t>
  </si>
  <si>
    <t>Winter grain seed exposed to pesticide containing Clothianidin, Imidacloprid or Thiamethoxam</t>
  </si>
  <si>
    <t xml:space="preserve">Animal health; Pest or Disease free Regions / Regionalization; Pesticides; </t>
  </si>
  <si>
    <t>G/SPS/N/KOR/512</t>
  </si>
  <si>
    <t>Testing laboratories (foods, livestock products, drugs, traditional Korean medicinal substances, medical devices, cosmetics)</t>
  </si>
  <si>
    <t>G/SPS/N/RUS/97</t>
  </si>
  <si>
    <t>Animals, products of animal origin, feeds, used tools and equipment which could carry pathogenic organisms to objects subject to veterinary control</t>
  </si>
  <si>
    <t>G/SPS/N/USA/2647/Add.1</t>
  </si>
  <si>
    <t>G/SPS/N/AUS/367</t>
  </si>
  <si>
    <t>G/SPS/N/AUS/368</t>
  </si>
  <si>
    <t>G/SPS/N/JOR/33/Add.1</t>
  </si>
  <si>
    <t>Live poultry (HS Code: 0105), and poultry products including poultry meat (HS Code: 0207)</t>
  </si>
  <si>
    <t>G/SPS/N/EU/130/Add.1</t>
  </si>
  <si>
    <t>G/SPS/N/EU/46/Add.2</t>
  </si>
  <si>
    <t xml:space="preserve">Modification of final date for comments; Withdrawal of the measure; </t>
  </si>
  <si>
    <t>G/SPS/N/FRA/9/Add.1</t>
  </si>
  <si>
    <t xml:space="preserve">Pests; Plant health; Withdrawal of the measure; </t>
  </si>
  <si>
    <t>G/SPS/N/IDN/103/Corr.1</t>
  </si>
  <si>
    <t xml:space="preserve">Animal health; Certification, control and inspection; Food safety; Human health; Labelling; Territory protection; </t>
  </si>
  <si>
    <t>G/SPS/N/KGZ/3</t>
  </si>
  <si>
    <t>02, 03, 04, 05, 07, 08, 09, 10, 11, 12, 13, 14, 15, 16, 17, 18, 19, 20, 21, 22, 23, 24, 25, 26, 27, 28, 29, 31, 32, 33, 34, 35, 38, 39, 40, 42, 43, 44, 45, 46, 48, 49, 50, 51, 52, 53, 54, 55, 56, 57, 58, 59, 60, 61, 62, 63, 64, 65, 68, 69, 72, 73, 74, 75, 76, 78, 79, 80, 81, 84, 85, 87, 90, 94, 95</t>
  </si>
  <si>
    <t>G/SPS/N/KGZ/4</t>
  </si>
  <si>
    <t>G/SPS/N/KOR/511</t>
  </si>
  <si>
    <t xml:space="preserve">Bacteria; Contaminants; Food additives; Food safety; Human health; Maximum residue limits (MRLs); Pesticides; Veterinary drugs; </t>
  </si>
  <si>
    <t>G/SPS/N/USA/2243/Add.2</t>
  </si>
  <si>
    <t>Commercial shipments of rice (Oryza sativa or Oryza spp.) from countries where Khapra beetle (Trogoderma granarium Everts) is found.</t>
  </si>
  <si>
    <t xml:space="preserve">Adoption/publication/entry into force of reg.; Pests; Plant health; Territory protection; </t>
  </si>
  <si>
    <t>Afghanistan, Algeria, Bangladesh, Cyprus, Egypt, Burkina Faso, India, Iran, Islamic Republic of, Iraq, Israel, Libyan Arab Jamahiriya, Mali, Mauritania, Morocco, Myanmar, Niger, Nigeria, Pakistan, Saudi Arabia, Senegal, Sri Lanka, Sudan, Tunisia, Turkey, United Arab Emirates</t>
  </si>
  <si>
    <t>G/SPS/N/USA/2735/Add.1</t>
  </si>
  <si>
    <t>Figs</t>
  </si>
  <si>
    <t>G/SPS/N/ARG/182</t>
  </si>
  <si>
    <t>G/SPS/N/AUS/366</t>
  </si>
  <si>
    <t>G/SPS/N/CAN/919/Add.1</t>
  </si>
  <si>
    <t>Carboxypeptidase Obtained from Aspergillus niger PEG-1 (ICS Codes: 67.220, 67.100, 67.120)</t>
  </si>
  <si>
    <t xml:space="preserve">Adoption/publication/entry into force of reg.; Food additives; Food safety; Human health; </t>
  </si>
  <si>
    <t>G/SPS/N/EU/143</t>
  </si>
  <si>
    <t xml:space="preserve">Invasive species; Pests; Plant health; Territory protection; </t>
  </si>
  <si>
    <t>G/SPS/N/MEX/275/Add.1</t>
  </si>
  <si>
    <t>G/SPS/N/TPKM/360</t>
  </si>
  <si>
    <t>Day-old poultry and birds and hatching eggs</t>
  </si>
  <si>
    <t>G/SPS/N/JPN/405/Add.1</t>
  </si>
  <si>
    <t>G/SPS/N/NZL/444/Add.2</t>
  </si>
  <si>
    <t>Turkey meat and meat products</t>
  </si>
  <si>
    <t>G/SPS/N/NZL/522</t>
  </si>
  <si>
    <t>G/SPS/N/SAU/167</t>
  </si>
  <si>
    <t>Nebraska state in the United States of America</t>
  </si>
  <si>
    <t>G/SPS/N/CAN/631/Rev.1/Add.1</t>
  </si>
  <si>
    <t>The following plant and its propagative parts are prohibited: Pueraria montana (kudzu)
This prohibition applies to both intentional and non-intentional pathways of introduction. Commodities or articles found to be infested with prohibited plants or their propagative parts will be subject to phytosanitary action.</t>
  </si>
  <si>
    <t>G/SPS/N/TPKM/349/Add.1</t>
  </si>
  <si>
    <t>Pork fat</t>
  </si>
  <si>
    <t>G/SPS/N/AUS/364</t>
  </si>
  <si>
    <t>G/SPS/N/BRA/218/Add.1</t>
  </si>
  <si>
    <t>Malus sp. (apple trees)</t>
  </si>
  <si>
    <t>G/SPS/N/BRA/1017/Add.1</t>
  </si>
  <si>
    <t>G/SPS/N/BRA/380/Add.5</t>
  </si>
  <si>
    <t>G/SPS/N/BRA/77/Rev.2</t>
  </si>
  <si>
    <t>Fresh apples, pears and quinces - HS Code: 0808</t>
  </si>
  <si>
    <t>G/SPS/N/NZL/521</t>
  </si>
  <si>
    <t>G/SPS/N/PER/614/Add.1</t>
  </si>
  <si>
    <t>G/SPS/N/CAF/1</t>
  </si>
  <si>
    <t>Live animals and products of animal origin, HS code: 02</t>
  </si>
  <si>
    <t>G/SPS/N/CHL/502/Add.1</t>
  </si>
  <si>
    <t>G/SPS/N/CRI/162</t>
  </si>
  <si>
    <t>HS code 0804: Fresh avocados</t>
  </si>
  <si>
    <t>G/SPS/N/JPN/425</t>
  </si>
  <si>
    <t>Wheat (HS Code: 10.01), Maize (HS Code: 10.05), Soybean (HS Code: 12.01), Soybean meal (HS Code: 23.04), Straw and forage of cereal grains and grasses, legume forage (alfalfa, clover, etc.) and other forage products (HS Codes: 12.13, 12.14) for feed</t>
  </si>
  <si>
    <t>G/SPS/N/JPN/426</t>
  </si>
  <si>
    <t>G/SPS/N/PER/615</t>
  </si>
  <si>
    <t>HS code 0703.10.00.00, Fresh onions (Allium cepa)</t>
  </si>
  <si>
    <t>G/SPS/N/PHL/303</t>
  </si>
  <si>
    <t>HS Code: 070990</t>
  </si>
  <si>
    <t>G/SPS/N/PHL/304</t>
  </si>
  <si>
    <t>HS Code(s): 081090</t>
  </si>
  <si>
    <t xml:space="preserve">Contaminants; Food safety; Human health; Labelling; Packaging; </t>
  </si>
  <si>
    <t>G/SPS/N/PHL/305</t>
  </si>
  <si>
    <t>G/SPS/N/PHL/306</t>
  </si>
  <si>
    <t>HS Code(s): 070990</t>
  </si>
  <si>
    <t>G/SPS/N/FRA/10</t>
  </si>
  <si>
    <t>Anti-foaming agents, enzymes (ICS codes: 67.180, 67.160.10, 67.060, 67.220.10)</t>
  </si>
  <si>
    <t>G/SPS/N/KOR/510</t>
  </si>
  <si>
    <t>G/SPS/N/NIC/91/Corr.1</t>
  </si>
  <si>
    <t>G/SPS/N/RUS/96</t>
  </si>
  <si>
    <t>HS Code(s): 0301, 0302, 0303, 0304, 0305, 0306, 0307, 1603, 1604, 1605, 2301</t>
  </si>
  <si>
    <t>Estonia, Latvia</t>
  </si>
  <si>
    <t>G/SPS/N/ARG/181/Add.1</t>
  </si>
  <si>
    <t>G/SPS/N/CHL/507</t>
  </si>
  <si>
    <t>Argania spinosa, Euphorbia lathyris and Moringa oleifera seeds</t>
  </si>
  <si>
    <t>G/SPS/N/EU/141</t>
  </si>
  <si>
    <t>HS Code(s): ex 07049090, ex 07081000, ex 07082000, 07096010, 07093000, ex 07094000, 07096010, ex 07096099, ex 07099990, ex 07102200, 07108051, ex 07108059, ex 07108095, 080211, 080212, 08025100, 08025200, 08061010, 080620, 08101000, ex 08109020, 08131000, 0902, 09042110, 09042190, ex 09042200, 09081100, 09081200, 091050, ex 11063090, 12024100, 12024200, 12074090, ex 12077000, ex 12119086, ex 14049000, 20081110, 20081191, 20081196, 20081198, 20085061, ex 20089999, 3507</t>
  </si>
  <si>
    <t>Afghanistan, Australia, Brazil, Cambodia, China, Dominican Republic, Egypt, Indonesia, Kenya, Morocco, Peru, Sierra Leone, Sudan, Thailand, Turkey, United States of America, Uzbekistan, Viet Nam</t>
  </si>
  <si>
    <t>G/SPS/N/EU/142</t>
  </si>
  <si>
    <t>G/SPS/N/USA/2617/Add.1</t>
  </si>
  <si>
    <t>G/SPS/N/USA/2699/Add.1</t>
  </si>
  <si>
    <t>G/SPS/N/PER/600/Add.1</t>
  </si>
  <si>
    <t>G/SPS/N/PER/602/Add.1</t>
  </si>
  <si>
    <t>G/SPS/N/PER/614</t>
  </si>
  <si>
    <t>HS tariff subheading 0602.90.90.00: Teak (Tectona grandis) plants</t>
  </si>
  <si>
    <t>G/SPS/N/BRA/497/Add.1</t>
  </si>
  <si>
    <t>G/SPS/N/ECU/162</t>
  </si>
  <si>
    <t>Aster (Aster novi-belgii) plants</t>
  </si>
  <si>
    <t>G/SPS/N/ECU/163</t>
  </si>
  <si>
    <t>Gerbera (Gerbera jamesonii) plants</t>
  </si>
  <si>
    <t>G/SPS/N/NZL/501/Add.1</t>
  </si>
  <si>
    <t>Semen and embryos from sheep (Ovis aries) and goats (Capra hircus)</t>
  </si>
  <si>
    <t>G/SPS/N/USA/2769</t>
  </si>
  <si>
    <t>Ready-to-eat meat and poultry products</t>
  </si>
  <si>
    <t>G/SPS/N/MEX/286</t>
  </si>
  <si>
    <t>Elephant grass (Miscanthus x giganteus) rhizomes</t>
  </si>
  <si>
    <t>G/SPS/N/JOR/33</t>
  </si>
  <si>
    <t>G/SPS/N/JOR/34</t>
  </si>
  <si>
    <t>G/SPS/N/JPN/421</t>
  </si>
  <si>
    <t>- Meat and edible meat offal (HS: 02.01, 02.02, 02.03, 02.04, 02.05, 02.06 and 02.08)
- Dairy produce, birds' eggs and natural honey (HS: 04.01)
- Products of animal origin (HS: 05.04)
- Edible vegetables and certain roots and tubers (HS: 07.02, 07.03, 07.04, 07.05, 07.06, 07.07, 07.08, 07.09, 07.10, 07.13 and 07.14)
- Edible fruits and nuts, peel of citrus/melons (HS: 08.01, 08.02, 08.03, 08.04, 08.05, 08.06, 08.07, 08.08, 08.09, 08.10, 08.11 and 08.14)
- Coffee, tea, mate and spices (HS: 09.03, 09.04, 09.05, 09.06, 09.07, 09.08, 09.09 and 09.10)
- Oleaginous fruits, miscellaneous grains, seeds and fruits (HS: 12.12)
- Animal or vegetable fats and oils (HS: 15.01, 15.02 and 15.06)</t>
  </si>
  <si>
    <t>G/SPS/N/JPN/422</t>
  </si>
  <si>
    <t>- Meat and edible meat offal (HS: 02.01, 02.02, 02.03, 02.04, 02.05, 02.06, 02.07, 02.08 and 02.09)
- Dairy produce, birds' eggs and natural honey (HS: 04.01, 04.07 and 04.08)
- Products of animal origin (HS: 05.04)
- Edible vegetables and certain roots and tubers (HS: 07.03, 07.04, 07.06, 07.09 and 07.10)
- Edible fruits and nuts, peel of citrus/melons (HS: 08.14)
- Coffee, tea, mate and spices (HS: 09.03, 09.04, 09.05, 09.06, 09.07, 09.08, 09.09 and 09.10)
- Cereals (HS: 10.01, 10.02, 10.03, 10.04, 10.05, 10.06, 10.07 and 10.08)
- Animal or vegetable fats and oils (HS: 15.01, 15.02 and 15.06)</t>
  </si>
  <si>
    <t>G/SPS/N/JPN/423</t>
  </si>
  <si>
    <t>- Meat and edible meat offal (HS: 02.01, 02.02, 02.03, 02.04, 02.05, 02.06, 02.07, 02.08 and 02.09)
- Dairy produce, birds' eggs and natural honey (HS: 04.01, 04.07 and 04.08)
- Products of animal origin (HS: 05.04)
- Edible fruits and nuts, peel of citrus/melons (HS: 08.14)
- Coffee, tea, mate and spices (HS: 09.04, 09.05, 09.06, 09.07, 09.08, 09.09 and 09.10)
- Cereals (HS: 10.01, 10.03, 10.04, 10.06, 10.07 and 10.08)
- Oleaginous fruits, miscellaneous grains, seeds and fruits (HS: 12.04, 12.05, 12.07 and 12.12)
- Animal or vegetable fats and oils (HS: 15.01, 15.02 and 15.06)</t>
  </si>
  <si>
    <t>G/SPS/N/JPN/424</t>
  </si>
  <si>
    <t>- Meat and edible meat offal (HS: 02.01, 02.02, 02.04, 02.05, 02.06 and 02.08)
- Dairy produce, birds' eggs and natural honey (HS: 04.01)
- Products of animal origin (HS: 05.04)
- Animal or vegetable fats and oils (HS: 15.02 and 15.06)</t>
  </si>
  <si>
    <t>G/SPS/N/MEX/285</t>
  </si>
  <si>
    <t>Dried rhizomatous bulbs of Persian buttercup (Ranunculus asiaticus)</t>
  </si>
  <si>
    <t>G/SPS/N/PHL/244/Add.1</t>
  </si>
  <si>
    <t>HS Codes: 01, 02, 03, 04, 07, 08, 09, 10, 11, 13, 15, 16, 17, 18, 19, 20, 21, 22, 23</t>
  </si>
  <si>
    <t>G/SPS/N/PHL/264/Add.1</t>
  </si>
  <si>
    <t>Canada (British Columbia)</t>
  </si>
  <si>
    <t>G/SPS/N/TGO/2</t>
  </si>
  <si>
    <t>G/SPS/N/TGO/3</t>
  </si>
  <si>
    <t>Fishery product processing and packaging establishments.</t>
  </si>
  <si>
    <t>G/SPS/N/TGO/4</t>
  </si>
  <si>
    <t>Technical requirements applicable to fishing vessels other than artisanal fishing vessels.</t>
  </si>
  <si>
    <t>G/SPS/N/EU/131</t>
  </si>
  <si>
    <t>Dried beans originating from Nigeria declared under CN code 0713 39 00</t>
  </si>
  <si>
    <t>G/SPS/N/EU/132</t>
  </si>
  <si>
    <t>Specified host plants to Asian longhorned beetle [Anoplophora glabripennis (Motschulsky)], including certain categories of specified wood thereof</t>
  </si>
  <si>
    <t>G/SPS/N/EU/133</t>
  </si>
  <si>
    <t>G/SPS/N/EU/136</t>
  </si>
  <si>
    <t>G/SPS/N/NZL/520</t>
  </si>
  <si>
    <t>Australia, Canada, European Union, Norway, Switzerland, United States</t>
  </si>
  <si>
    <t>G/SPS/N/CRI/58/Add.2</t>
  </si>
  <si>
    <t>G/SPS/N/MEX/283</t>
  </si>
  <si>
    <t>Watermelon (Citrullus lanatus) seeds originating in and coming from Turkey</t>
  </si>
  <si>
    <t>G/SPS/N/MEX/284</t>
  </si>
  <si>
    <t>Cucumber (Cucumis sativus) seeds</t>
  </si>
  <si>
    <t>G/SPS/N/AUS/351/Add.1</t>
  </si>
  <si>
    <t>G/SPS/N/PER/608/Add.1</t>
  </si>
  <si>
    <t>G/SPS/N/PHL/190/Add.1</t>
  </si>
  <si>
    <t>Live poultry (HS Code 0105), poultry meat (HS Code 0207), day-old chicks (HS Code 0105.11), eggs (HS Code 0407) and semen (HS Code 0511.99)</t>
  </si>
  <si>
    <t>G/SPS/N/PHL/260/Add.1</t>
  </si>
  <si>
    <t>HS Code(s): 0105, 0207, 0407, 05119.</t>
  </si>
  <si>
    <t>Heinrichswalde, Vorpommern-Greitswald, Mecklenburg-Vorpommern, Germany</t>
  </si>
  <si>
    <t>G/SPS/N/PHL/300</t>
  </si>
  <si>
    <t>G/SPS/N/PHL/301</t>
  </si>
  <si>
    <t>G/SPS/N/PHL/302</t>
  </si>
  <si>
    <t>HS Code(s): 02, 03, 07, 08, 0901, 1801</t>
  </si>
  <si>
    <t>G/SPS/N/TPKM/356</t>
  </si>
  <si>
    <t>G/SPS/N/TPKM/357</t>
  </si>
  <si>
    <t>G/SPS/N/USA/2766</t>
  </si>
  <si>
    <t>G/SPS/N/BRA/828/Add.1</t>
  </si>
  <si>
    <t>Rootstocks and stem cuttings of grapevine (Vitis vinifera) (HS Code: 060210)</t>
  </si>
  <si>
    <t>G/SPS/N/PHL/299</t>
  </si>
  <si>
    <t>G/SPS/N/BRA/686/Rev.2</t>
  </si>
  <si>
    <t>G/SPS/N/BRA/714/Add.8</t>
  </si>
  <si>
    <t>Argentina, Australia, Bolivia, Bulgaria, Canada, Chile, China, Denmark, Egypt, France, Germany, Greece, Guatemala, Hungary, India, Indonesia, Iran, Israel, Italy, Japan, Lao People's Democratic Rep., Madagascar, Malta, Morocco, Mediterranean, Mexico, the Netherlands, New Zealand, Paraguay, Peru, Philippines, Poland, Portugal, Serbia, Singapore, South Africa, Spain, Syria, Sweden, Chinese Taipei, Tanzania, Thailand, Turkey, United Kingdom, United States, Uruguay, Viet Nam, Zambia, Zimbabwe</t>
  </si>
  <si>
    <t>G/SPS/N/MEX/282</t>
  </si>
  <si>
    <t>G/SPS/N/RUS/67/Add.1</t>
  </si>
  <si>
    <t>G/SPS/N/TUR/60</t>
  </si>
  <si>
    <t xml:space="preserve">Animal diseases; Animal health; Certification, control and inspection; Food safety; Human health; </t>
  </si>
  <si>
    <t>G/SPS/N/UKR/97/Add.1</t>
  </si>
  <si>
    <t>Live pigs, feed produced from pork products (except heat-treated feed for unproductive animals and poultry)</t>
  </si>
  <si>
    <t>Canada, China, Columbia, Dominican Republic, Japan, Mexico, United States of America</t>
  </si>
  <si>
    <t>G/SPS/N/ARE/55</t>
  </si>
  <si>
    <t>G/SPS/N/COL/257</t>
  </si>
  <si>
    <t>Registration of production establishments</t>
  </si>
  <si>
    <t>G/SPS/N/USA/2732/Add.1</t>
  </si>
  <si>
    <t>HS Code(s): 04; ICS Code(s): 67 - Shell Eggs</t>
  </si>
  <si>
    <t>G/SPS/N/ARE/51</t>
  </si>
  <si>
    <t>G/SPS/N/ARE/52</t>
  </si>
  <si>
    <t>G/SPS/N/ARE/53</t>
  </si>
  <si>
    <t>G/SPS/N/ARE/54</t>
  </si>
  <si>
    <t>G/SPS/N/CHL/506</t>
  </si>
  <si>
    <t>G/SPS/N/KOR/506</t>
  </si>
  <si>
    <t>G/SPS/N/SAU/160</t>
  </si>
  <si>
    <t>Kastamonu, Balikesir and Manisa (Turkey)</t>
  </si>
  <si>
    <t>G/SPS/N/BRA/798/Rev.2</t>
  </si>
  <si>
    <t>Ruminant semen and embryos (HS code: 0511)</t>
  </si>
  <si>
    <t>G/SPS/N/ECU/161</t>
  </si>
  <si>
    <t>Live animals, genetic material and other risk products capable of transmitting the foot-and-mouth disease virus.</t>
  </si>
  <si>
    <t>G/SPS/N/JPN/419</t>
  </si>
  <si>
    <t>G/SPS/N/AUS/361</t>
  </si>
  <si>
    <t>Korean pears (Pyrus pyrifolia Nakai)</t>
  </si>
  <si>
    <t>G/SPS/N/CHL/505</t>
  </si>
  <si>
    <t>Porcine blood products</t>
  </si>
  <si>
    <t>G/SPS/N/JPN/418</t>
  </si>
  <si>
    <t xml:space="preserve">HS Codes: 06.02, 06.03, 08.08, 08.10, 1404.90  Plants and plant parts (including fruit, flower and pollen, other than seed) of the host of Erwinia amylovora</t>
  </si>
  <si>
    <t>G/SPS/N/NIC/90</t>
  </si>
  <si>
    <t>HS code 0602.10.00: Sugar cane cuttings</t>
  </si>
  <si>
    <t>G/SPS/N/USA/2765</t>
  </si>
  <si>
    <t>Human and animal food - HS Codes: 04, 07, 08, 09, 10, 11, 12, 15, 16, 17, 18, 19, 20, 21, 22</t>
  </si>
  <si>
    <t>G/SPS/N/PHL/266/Add.1</t>
  </si>
  <si>
    <t>Yorkshire, England (United Kingdom)</t>
  </si>
  <si>
    <t>G/SPS/N/PHL/295</t>
  </si>
  <si>
    <t xml:space="preserve">HS Code(s):  080450</t>
  </si>
  <si>
    <t>G/SPS/N/PHL/296</t>
  </si>
  <si>
    <t>G/SPS/N/PHL/297</t>
  </si>
  <si>
    <t>HS Code(s): 080430</t>
  </si>
  <si>
    <t>G/SPS/N/PHL/298</t>
  </si>
  <si>
    <t>HS Code(s): 1006</t>
  </si>
  <si>
    <t>G/SPS/N/PHL/293</t>
  </si>
  <si>
    <t xml:space="preserve">HS Code(s):  070920</t>
  </si>
  <si>
    <t>G/SPS/N/PHL/294</t>
  </si>
  <si>
    <t xml:space="preserve">HS Code(s):  0803</t>
  </si>
  <si>
    <t>G/SPS/N/TPKM/355</t>
  </si>
  <si>
    <t>The host plants and plant products of fire blight (Erwinia amylovora) as follows:
Amelanchier spp., Aronia spp., Chaenomeles spp., Cotoneaster spp., Crataegomespilus spp., Crataegus spp., Cydonia spp., Dichotomanthes spp., Docynia spp., Eriobotrya japonica, Malus spp., Mespilus spp., Osteomeles spp., Peraphyllum spp., Photinia spp., Heteromeles spp., Prunus spp., Pyracantha spp., Pyrus spp., Raphiolepis spp., Rubus spp., Sorbus spp., Spiraea spp., Stranvaesia spp.
</t>
  </si>
  <si>
    <t>G/SPS/N/USA/2764</t>
  </si>
  <si>
    <t>G/SPS/N/BRA/399/Rev.1/Add.1</t>
  </si>
  <si>
    <t>Coffee beans - HS Code: 09011</t>
  </si>
  <si>
    <t>G/SPS/N/BRA/426/Add.1</t>
  </si>
  <si>
    <t xml:space="preserve">Ornamental fish (HS Code:  0301.10)</t>
  </si>
  <si>
    <t>G/SPS/N/CHL/504</t>
  </si>
  <si>
    <t>Ornamental aquatic plants for planting</t>
  </si>
  <si>
    <t>G/SPS/N/PER/611</t>
  </si>
  <si>
    <t>HS tariff subheading 0602.90.90.00: Rooted plum tree (Prunus cerasifera) cuttings</t>
  </si>
  <si>
    <t>G/SPS/N/PER/612</t>
  </si>
  <si>
    <t>G/SPS/N/CHN/881</t>
  </si>
  <si>
    <t>Agricultural genetically modified organisms</t>
  </si>
  <si>
    <t xml:space="preserve">Animal health; Biotechnology; Certification, control and inspection; Food safety; Genetically modified organisms (GMOs); Human health; Plant health; </t>
  </si>
  <si>
    <t>G/SPS/N/JPN/405/Corr.1</t>
  </si>
  <si>
    <t>G/SPS/N/JPN/415</t>
  </si>
  <si>
    <t>- Dairy produce, birds' eggs and natural honey (HS Code: 04.01)
- Edible vegetables and certain roots and tubers (HS Codes: 07.01, 07.02, 07.03, 07.04, 07.05, 07.06, 07.07, 07.08, 07.09, 07.10, 07.13 and 07.14)
- Edible fruits and nuts, peel of citrus/melons (HS Codes: 08.01, 08.02, 08.03, 08.04, 08.05, 08.06, 08.07, 08.08, 08.09, 08.10, 08.11 and 08.14)
- Coffee, tea, mate and spices (HS Codes: 09.01, 09.02, 09.03, 09.04, 09.05, 09.06, 09.07, 09.08, 09.09 and 09.10)
- Cereals (HS Codes: 10.01, 10.02, 10.03, 10.04, 10.05, 10.06, 10.07 and 10.08)
- Oleaginous fruits, miscellaneous grains, seeds and fruits (HS Codes: 12.01, 12.02, 12.04, 12.05, 12.06, 12.07, 12.10 and 12.12)
- Cacao and cacao preparations (HS Code: 18.01)</t>
  </si>
  <si>
    <t>G/SPS/N/JPN/416</t>
  </si>
  <si>
    <t>- Edible vegetables and certain roots and tubers (HS Codes: 07.09 and 07.10)
- Edible fruits and nuts, peel of citrus/melons (HS Codes: 08.01, 08.02, 08.03, 08.04, 08.05, 08.06, 08.07, 08.08, 08.09, 08.10, 08.11 and 08.14)
- Coffee, tea, mate and spices (HS Codes: 09.04, 09.05, 09.06, 09.07, 09.08, 09.09 and 09.10)
- Oleaginous fruits, miscellaneous grains, seeds and fruits (HS Codes: 12.04, 12.05, 12.06 and 12.07)</t>
  </si>
  <si>
    <t>G/SPS/N/JPN/417</t>
  </si>
  <si>
    <t>- Meat and edible meat offal (HS Codes: 02.01, 02.02, 02.03, 02.04, 02.05, 02.06 and 02.08)
- Dairy produce, birds' eggs and natural honey (HS Code: 04.01)
- Products of animal origin (HS Code: 05.04)
- Animal or vegetable fats and oils (HS Codes: 15.01, 15.02 and 15.06)</t>
  </si>
  <si>
    <t>G/SPS/N/MEX/258/Add.2</t>
  </si>
  <si>
    <t>G/SPS/N/SAU/159</t>
  </si>
  <si>
    <t>Thimphu, Bhutan</t>
  </si>
  <si>
    <t>G/SPS/N/PHL/289</t>
  </si>
  <si>
    <t>HS Code: 071410</t>
  </si>
  <si>
    <t>G/SPS/N/PHL/290</t>
  </si>
  <si>
    <t>HS Code: 010420</t>
  </si>
  <si>
    <t>G/SPS/N/PHL/291</t>
  </si>
  <si>
    <t>HS Code: 020450</t>
  </si>
  <si>
    <t>G/SPS/N/PHL/292</t>
  </si>
  <si>
    <t>G/SPS/N/SAU/158</t>
  </si>
  <si>
    <t>Montana state, North Dakota, South Dakota, Wisconsin state and Iowa state in the United States of America</t>
  </si>
  <si>
    <t>G/SPS/N/TPKM/333/Add.1</t>
  </si>
  <si>
    <t>G/SPS/N/TPKM/339/Add.1</t>
  </si>
  <si>
    <t>G/SPS/N/TPKM/343/Add.1</t>
  </si>
  <si>
    <t>Designated plant regulated articles or other articles regulated by Article 14 and Article 15 of the "Plant Protection and Quarantine Act".</t>
  </si>
  <si>
    <t>G/SPS/N/TPKM/347/Add.1</t>
  </si>
  <si>
    <t>The plant regulated articles subject to post-entry quarantine (hereinafter referred to as "PEQ") regulated by Article 14 of the "Plant Protection and Quarantine Act"</t>
  </si>
  <si>
    <t>G/SPS/N/ALB/184</t>
  </si>
  <si>
    <t>Live animals (domestic and wild, pigs), fresh meat of domestic and wild pigs, semen of domestic and wild pigs</t>
  </si>
  <si>
    <t xml:space="preserve">Animal diseases; Animal health; Pest or Disease free Regions / Regionalization; Territory protection; </t>
  </si>
  <si>
    <t>1. Lithuania:&amp;#x0D;
Ignalina district municipality, Kaziztiskis parish, Ignalina district municipality, UTENA&amp;#x0D;
The Kedainiai district municipality, Pelednagiu district municipality, KAUNAS&amp;#x0D;
2. Poland: In the village Lazinski:&amp;#x0D;
district the municipality of Suzudzialowo, the commune Spkoloski, district PODLASKIE&amp;#x0D;
3. Estonia:&amp;#x0D;
Viljandi parish, Viljandi county, VILJANDI&amp;#x0D;
In the district of Helme parish, Vlaga county, VALGA&amp;#x0D;
Rannu parish, Tartu county, TARTU&amp;#x0D;
4. Latvia:&amp;#x0D;
In the district of Renceni parish Burtineki, county, LATVIA&amp;#x0D;
Berzaune parish, Madona, county, LATVIA&amp;#x0D;
Vlamiera parish, Burtnieki county, LATVIA&amp;#x0D;
Berzaine parish, Koceni county, LATVIA&amp;#x0D;
Koni parish, Nauksnei county, LATVIA</t>
  </si>
  <si>
    <t>G/SPS/N/AUS/360</t>
  </si>
  <si>
    <t>G/SPS/N/CAN/927/Add.1</t>
  </si>
  <si>
    <t>Fresh fruit of Solanum lycopersicum (tomato) 070200000000 and fresh fruit of the genus Capsicum spp., including peppers (070960000100), Bell peppers (070960000200), and other fruits of the genus Capsicum spp. (070960999900)</t>
  </si>
  <si>
    <t>G/SPS/N/CAN/928/Add.1</t>
  </si>
  <si>
    <t>Grapevine propagative material, excluding seeds</t>
  </si>
  <si>
    <t>France, Germany, United States of America</t>
  </si>
  <si>
    <t>G/SPS/N/EU/94/Add.2</t>
  </si>
  <si>
    <t>G/SPS/N/ECU/159/Add.1</t>
  </si>
  <si>
    <t>G/SPS/N/PHL/285</t>
  </si>
  <si>
    <t>G/SPS/N/PHL/286</t>
  </si>
  <si>
    <t>Leavenworth County, Leavenworth, Kansas (United States of America)</t>
  </si>
  <si>
    <t>G/SPS/N/PHL/287</t>
  </si>
  <si>
    <t>G/SPS/N/PHL/288</t>
  </si>
  <si>
    <t>HS Codes: 04, 07, 08, 10, 11, 12, 15, 17, 23, 28043</t>
  </si>
  <si>
    <t>G/SPS/N/CPV/2</t>
  </si>
  <si>
    <t>Cabo Verde</t>
  </si>
  <si>
    <t>G/SPS/N/CPV/3</t>
  </si>
  <si>
    <t>G/SPS/N/ECU/160</t>
  </si>
  <si>
    <t>Coffee (Coffea arabica and Coffea canephora) beans for consumption</t>
  </si>
  <si>
    <t>G/SPS/N/EU/130</t>
  </si>
  <si>
    <t xml:space="preserve">Food safety; Human health; Maximum residue limits (MRLs); Modification of final date for comments; Pesticides; </t>
  </si>
  <si>
    <t>G/SPS/N/PHL/284</t>
  </si>
  <si>
    <t>G/SPS/N/AUS/358</t>
  </si>
  <si>
    <t>G/SPS/N/CHN/878</t>
  </si>
  <si>
    <t>Fresh/frozen livestock and poultry products</t>
  </si>
  <si>
    <t>G/SPS/N/CHN/880</t>
  </si>
  <si>
    <t>Dairy products which shall be refrigerated</t>
  </si>
  <si>
    <t>G/SPS/N/EU/128</t>
  </si>
  <si>
    <t>Bovine meat and meat products (fresh meat, minced meat, meat preparations, meat products, rendered animal fat, greaves, gelatine and collagen other than derived from hides and skins, treated intestines), bovine by-products (rendered fats intended to be used as organic fertilisers or soil improvers, bones and bone products, petfood, blood products, processed animal protein, gelatine and collagen other than from hides and skins, and other category 3 material and derived products except for hides and skins, gelatine and collagen derived from hides and skins, fat derivatives)</t>
  </si>
  <si>
    <t xml:space="preserve">Animal diseases; Animal health; Food safety; Human health; Transmissible Spongiform Encephalopathy (TSE); Zoonoses; </t>
  </si>
  <si>
    <t>Non-EU countries with controlled or undetermined BSE risk status which are authorised for import of the above mentioned commodities into the European Union</t>
  </si>
  <si>
    <t>G/SPS/N/EU/129</t>
  </si>
  <si>
    <t>The plants of the genus Brugmansia Pers. spp., and the species Solanum jasminoides Paxton, intended for planting, including seeds (hereinafter "specified plants")</t>
  </si>
  <si>
    <t>G/SPS/N/PER/597/Add.1</t>
  </si>
  <si>
    <t>G/SPS/N/PER/609</t>
  </si>
  <si>
    <t>HS tariff subheading 1005.90: Maize (Zea mays) grain</t>
  </si>
  <si>
    <t xml:space="preserve">Adoption/publication/entry into force of reg.; Pest or Disease free Regions / Regionalization; Pests; Plant health; </t>
  </si>
  <si>
    <t>G/SPS/N/PER/610</t>
  </si>
  <si>
    <t>HS tariff subheading 0602.90.90.00: In vitro cherry (Prunus avium × Prunus pseudocerasus, Prunus avium × Prunus mahaleb, Prunus cerasus × Prunus canescens, Prunus cerasus, Prunus avium and Prunus mahaleb) plants</t>
  </si>
  <si>
    <t>G/SPS/N/CHL/465/Add.1</t>
  </si>
  <si>
    <t>G/SPS/N/ECU/159</t>
  </si>
  <si>
    <t>Live animals (live adult birds, genetic poultry material (chicks and fertile eggs)) and products and by-products thereof.</t>
  </si>
  <si>
    <t>G/SPS/N/JPN/387/Rev.1</t>
  </si>
  <si>
    <t>- Edible vegetables and certain roots and tubers (HS Codes: 07.01, 07.02, 07.03, 07.04, 07.05, 07.06, 07.07, 07.08, 07.09, 07.10, 07.13 and 07.14)
- Edible fruits and nuts, peel of citrus/melons (HS Codes: 08.01, 08.02, 08.03, 08.04, 08.05, 08.06, 08.07, 08.08, 08.09, 08.10, 08.11 and 08.14)
- Coffee, tea, mate and spices (HS Codes: 09.02, 09.03, 09.04, 09.05, 09.06, 09.07, 09.08, 09.09 and 09.10)
- Oleaginous fruits, miscellaneous grains, seeds and fruits (HS Codes: 12.04, 12.05, 12.06, 12.07 and 12.12)</t>
  </si>
  <si>
    <t xml:space="preserve">Food safety; Maximum residue limits (MRLs); Pesticides; </t>
  </si>
  <si>
    <t>G/SPS/N/JPN/406</t>
  </si>
  <si>
    <t>- Meat and edible meat offal (HS Codes: 02.01, 02.02, 02.03, 02.04, 02.05, 02.06 and 02.08)
- Dairy produce, birds eggs and natural honey (HS Code: 04.01)
- Products of animal origin (HS Code: 05.04)
- Edible vegetables and certain roots and tubers (HS Codes: 07.01, 07.02, 07.03, 07.04, 07.05, 07.06, 07.07, 07.08, 07.09, 07.10, 07.13 and 07.14)
- Edible fruits and nuts, peel of citrus/melons (HS Codes: 08.01, 08.02, 08.03, 08.04, 08.05, 08.06, 08.07, 08.08, 08.09, 08.10, 08.11 and 08.14)
- Coffee, tea, mate and spices (HS Codes: 09.01, 09.02, 09.03, 09.04, 09.05, 09.06, 09.07, 09.08, 09.09 and 09.10)
- Cereals (HS Codes: 10.01, 10.02, 10.03, 10.04, 10.05, 10.06, 10.07 and 10.08)
- Oleaginous fruits, miscellaneous grains, seeds and fruits (HS Codes: 12.01, 12.02, 12.04, 12.05, 12.06, 12.07, 12.10 and 12.12)
- Animal or vegetable fats and oils (HS Codes: 15.01, 15.02 and 15.06)
- Cacao and cacao preparations (HS Code: 18.01)</t>
  </si>
  <si>
    <t>G/SPS/N/JPN/407</t>
  </si>
  <si>
    <t>G/SPS/N/JPN/408</t>
  </si>
  <si>
    <t>- Edible vegetables and certain roots and tubers (HS Codes: 07.09 and 07.10)
- Cereals (HS Codes: 10.02, 10.03, 10.04, 10.05, 10.07 and 10.08)
- Oleaginous fruits, miscellaneous grains, seeds and fruits (HS Code: 12.01)</t>
  </si>
  <si>
    <t>G/SPS/N/JPN/409</t>
  </si>
  <si>
    <t>- Meat and edible meat offal (HS Codes: 02.01, 02.02, 02.03, 02.04, 02.05, 02.06, 02.07, 02.08 and 02.09)
- Fish and crustaceans, molluscs and other aquatic invertebrates (HS Codes: 03.02, 03.03 and 03.04)
- Dairy produce, birds eggs and natural honey (HS Codes: 04.01, 04.07 and 04.08)
- Products of animal origin (HS Code: 05.04)
- Edible vegetables and certain roots and tubers (HS Codes: 07.01, 07.02, 07.03, 07.04, 07.05, 07.06, 07.07, 07.08, 07.09, 07.10, 07.13 and 07.14)
- Edible fruits and nuts, peel of citrus/melons (HS Codes: 08.04, 08.06, 08.07, 08.08, 08.09, 08.10, 08.11 and 08.14)
- Coffee, tea, mate and spices (HS Codes: 09.03, 09.04, 09.05, 09.06, 09.07, 09.08, 09.09 and 09.10)
- Oleaginous fruits, miscellaneous grains, seeds and fruits (HS Codes: 12.01, 12.02, 12.04, 12.05, 12.06, 12.07 and 12.12)
- Animal or vegetable fats and oils (HS Codes: 15.01, 15.02 and 15.06)</t>
  </si>
  <si>
    <t>G/SPS/N/JPN/410</t>
  </si>
  <si>
    <t>G/SPS/N/JPN/411</t>
  </si>
  <si>
    <t>- Meat and edible meat offal (HS Codes: 02.01, 02.02, 02.03, 02.04, 02.05, 02.06 and 02.08)
- Products of animal origin (HS Code: 05.04)
- Animal or vegetable fats and oils (HS Codes: 15.01, 15.02 and 15.06)</t>
  </si>
  <si>
    <t>G/SPS/N/MEX/258/Add.1</t>
  </si>
  <si>
    <t xml:space="preserve">Animal health; Traceability; </t>
  </si>
  <si>
    <t>G/SPS/N/USA/2556/Add.3</t>
  </si>
  <si>
    <t>G/SPS/N/MEX/263/Add.1</t>
  </si>
  <si>
    <t>G/SPS/N/MEX/274/Add.1</t>
  </si>
  <si>
    <t>G/SPS/N/PER/607</t>
  </si>
  <si>
    <t>HS code 0602.90.90.00: Gmelina (Gmelina spp.) plants</t>
  </si>
  <si>
    <t>G/SPS/N/PER/608</t>
  </si>
  <si>
    <t>HS code 0602.20.00.00: Hazelnut (Corylus avellana) plants</t>
  </si>
  <si>
    <t>G/SPS/N/RUS/95</t>
  </si>
  <si>
    <t>Potatoes</t>
  </si>
  <si>
    <t>G/SPS/N/SAU/157</t>
  </si>
  <si>
    <t>Milk powders and cream powder (ICS Code: 67.100)</t>
  </si>
  <si>
    <t>G/SPS/N/TUR/58</t>
  </si>
  <si>
    <t>G/SPS/N/USA/2511/Add.2</t>
  </si>
  <si>
    <t>Meat, poultry, or processed egg products</t>
  </si>
  <si>
    <t>G/SPS/N/EGY/59/Add.1</t>
  </si>
  <si>
    <t>G/SPS/N/EGY/61/Add.1</t>
  </si>
  <si>
    <t>G/SPS/N/PER/492/Add.1</t>
  </si>
  <si>
    <t>G/SPS/N/PER/493/Add.1</t>
  </si>
  <si>
    <t>G/SPS/N/PER/542/Add.3</t>
  </si>
  <si>
    <t>G/SPS/N/PER/570/Add.1</t>
  </si>
  <si>
    <t>G/SPS/N/PER/606</t>
  </si>
  <si>
    <t>HS code 0106.49.00.00: Bumble bee colonies</t>
  </si>
  <si>
    <t>G/SPS/N/BRA/1035</t>
  </si>
  <si>
    <t xml:space="preserve">Ranunculus bulbs - HS Code:  060110</t>
  </si>
  <si>
    <t>G/SPS/N/BRA/399/Rev.1</t>
  </si>
  <si>
    <t xml:space="preserve">Coffee beans - HS Code:  09011</t>
  </si>
  <si>
    <t>G/SPS/N/CRI/160/Add.1</t>
  </si>
  <si>
    <t>G/SPS/N/PER/491/Add.1</t>
  </si>
  <si>
    <t>G/SPS/N/MEX/230/Add.2</t>
  </si>
  <si>
    <t>G/SPS/N/MEX/269/Add.1</t>
  </si>
  <si>
    <t>G/SPS/N/PER/377/Add.1</t>
  </si>
  <si>
    <t>G/SPS/N/PER/604</t>
  </si>
  <si>
    <t>HS code 1006.10.90.00: Rice grains in the husk</t>
  </si>
  <si>
    <t>G/SPS/N/PER/605</t>
  </si>
  <si>
    <t>HS code 1006.20.00.00: Brown rice</t>
  </si>
  <si>
    <t>G/SPS/N/PER/590/Add.2</t>
  </si>
  <si>
    <t>G/SPS/N/JPN/405</t>
  </si>
  <si>
    <t xml:space="preserve">HS Codes: 060210, 060220, 060290, plants for planting (excluding seed and fruit) of the host  of Xylella fastidiosa</t>
  </si>
  <si>
    <t xml:space="preserve">Argentina, Brazil, Canada, Costa Rica, Ecuador, Iran, Italy, Mexico, Morocco,  Paraguay, Chinese Taipei, Turkey, United States of America (excluding Hawaiian Islands) and Venezuela, Bolivarian Republic of</t>
  </si>
  <si>
    <t>G/SPS/N/MEX/268/Add.1</t>
  </si>
  <si>
    <t>G/SPS/N/MEX/271/Add.1</t>
  </si>
  <si>
    <t>G/SPS/N/MEX/272/Add.1</t>
  </si>
  <si>
    <t>G/SPS/N/USA/2760</t>
  </si>
  <si>
    <t>G/SPS/N/EU/94/Add.1</t>
  </si>
  <si>
    <t>G/SPS/N/CRI/160</t>
  </si>
  <si>
    <t>Australia, Spain, Ghana, Guatemala, Israel, Mexico, South Africa and the Bolivarian Republic of Venezuela.</t>
  </si>
  <si>
    <t>G/SPS/N/QAT/55</t>
  </si>
  <si>
    <t>G/SPS/N/SVN/22</t>
  </si>
  <si>
    <t>Slovenia</t>
  </si>
  <si>
    <t>Hop plants Humulus lupulus L. (HS Codes: 0601, 0602, 0603, 0604, 1210)</t>
  </si>
  <si>
    <t>G/SPS/N/USA/2575/Add.1</t>
  </si>
  <si>
    <t>Papayas</t>
  </si>
  <si>
    <t>G/SPS/N/CHL/503</t>
  </si>
  <si>
    <t>G/SPS/N/KOR/502</t>
  </si>
  <si>
    <t>G/SPS/N/USA/2756</t>
  </si>
  <si>
    <t>G/SPS/N/USA/2757</t>
  </si>
  <si>
    <t>G/SPS/N/USA/2758</t>
  </si>
  <si>
    <t>G/SPS/N/USA/2759</t>
  </si>
  <si>
    <t>G/SPS/N/SLV/121</t>
  </si>
  <si>
    <t>Fertile eggs, eggs for consumption, day-old birds, and fresh and frozen meat that has not been heat treated.</t>
  </si>
  <si>
    <t>The following US States: Arkansas, California, Idaho, Kansas, Minnesota, Missouri, Oregon and Washington. All other US States shall continue to be subject to existing preventive measures applicable to live birds and products from farms that have been certified avian influenza free.</t>
  </si>
  <si>
    <t>G/SPS/N/PER/590/Add.1</t>
  </si>
  <si>
    <t>G/SPS/N/RUS/94</t>
  </si>
  <si>
    <t>HS Code(s): 0105, 0207, 0505, 1001190000, 1001990000, 1002900000, 1003900000, 1004900000, 1005900000, 1201900000, 1208, 1211, 1213000000, 1214, 2301, 2302, 2303, 230400000, 2306 (except of waste from HS Codes 2304 or 2305), 230800, 2309, 3507, 3923, 3926, 4415, 4416000000, 4421, 702000, 730900, 7310, 7326, 7616, 8436210000, 8436290000, 8436809000, 8606918000, 860900, 871639800, 0407</t>
  </si>
  <si>
    <t xml:space="preserve">Animal diseases; Animal feed; Animal health; Avian Influenza; Feed additives; Food safety; Human health; Zoonoses; </t>
  </si>
  <si>
    <t>Canada (Oxford county, Ontario)</t>
  </si>
  <si>
    <t>G/SPS/N/CAN/631/Rev.1</t>
  </si>
  <si>
    <t>The following plant and its propagative parts are prohibited:
Pueraria montana (kudzu)
This prohibition applies to both intentional and non-intentional pathways of introduction. Commodities or articles found to be infested with prohibited plants or their propagative parts will be subject to phytosanitary action.</t>
  </si>
  <si>
    <t>G/SPS/N/JOR/32</t>
  </si>
  <si>
    <t>Live poultry (HS Code: 0105) and poultry products including poultry meat (HS Code: 0207)</t>
  </si>
  <si>
    <t>G/SPS/N/BRA/1030</t>
  </si>
  <si>
    <t>G/SPS/N/JOR/31</t>
  </si>
  <si>
    <t>Live poultry (HS Code: 0105) and poultry product including poultry meat (HS Code: 0207)</t>
  </si>
  <si>
    <t>Israel and Palestine</t>
  </si>
  <si>
    <t>G/SPS/N/MEX/267/Add.1</t>
  </si>
  <si>
    <t>G/SPS/N/MEX/280</t>
  </si>
  <si>
    <t>Fresh grapes (Vitis vinifera) for consumption</t>
  </si>
  <si>
    <t xml:space="preserve">Food safety; Fruit fly; Human health; Pests; Plant health; Territory protection; </t>
  </si>
  <si>
    <t>G/SPS/N/PER/560/Add.1</t>
  </si>
  <si>
    <t>G/SPS/N/PER/561/Add.1</t>
  </si>
  <si>
    <t>G/SPS/N/PER/587/Add.1</t>
  </si>
  <si>
    <t>G/SPS/N/PER/588/Add.1</t>
  </si>
  <si>
    <t>G/SPS/N/PER/592/Add.1</t>
  </si>
  <si>
    <t>G/SPS/N/PER/602</t>
  </si>
  <si>
    <t>HS tariff subheadings 0602.10.90.00 (unrooted chrysanthemum cuttings) and 0602.90.90.00 (rooted chrysanthemum cuttings)</t>
  </si>
  <si>
    <t xml:space="preserve">Pests; Plant diseases; </t>
  </si>
  <si>
    <t>G/SPS/N/PER/603</t>
  </si>
  <si>
    <t>HS tariff subheading 0602.20.00.00: In vitro banana and/or plantain plants</t>
  </si>
  <si>
    <t>G/SPS/N/PHL/283</t>
  </si>
  <si>
    <t>HS Codes: 0714.10, 1106.20, 1108.14</t>
  </si>
  <si>
    <t>G/SPS/N/SAU/156</t>
  </si>
  <si>
    <t>Ontario (Canada)</t>
  </si>
  <si>
    <t>G/SPS/N/TUR/23/Add.6</t>
  </si>
  <si>
    <t>G/SPS/N/USA/2243/Add.1</t>
  </si>
  <si>
    <t>Commercial shipments of rice (Oryza sativa or Oryza spp.) from countries where Khapra beetle (Trogoderma granarium Everts) is found</t>
  </si>
  <si>
    <t>Afghanistan; Algeria; Bangladesh; Burkina Faso; Cyprus; Egypt; India; Iran, Islamic Republic of; Iraq, Israel, Libyan Arab Jamahiriya; Mali; Mauritania; Morocco; Myanmar; Niger; Nigeria; Pakistan; Saudi Arabia, Kingdom of; Senegal; Sri Lanka; Sudan; Tunisia; Turkey; United Arab Emirates</t>
  </si>
  <si>
    <t>G/SPS/N/CAN/928</t>
  </si>
  <si>
    <t>G/SPS/N/KOR/501</t>
  </si>
  <si>
    <t>America: Argentina, Chile, Costa Rica, Dominican Republic, Mexico, Peru, United States of America, Bolivarian Republic of Venezuela&amp;#x0D;
Africa: Egypt, Nigeria&amp;#x0D;
Asia: Afghanistan, Azerbaijan, Bangladesh, China, Georgia, India, Indonesia, Iran, Israel, Japan, Chinese Taipei, Thailand, Turkey&amp;#x0D;
Europe: Austria, Belarus, Belgium, Czech Republic, Germany, Greece, Hungary, Italy, Malta, Netherlands, Poland, Russian Federation, Slovenia, Spain, Ukraine, United Kingdom&amp;#x0D;
Oceania and the Pacific: Australia, New Zealand</t>
  </si>
  <si>
    <t>G/SPS/N/PHL/282</t>
  </si>
  <si>
    <t>HS Code(s): 071220, 071290, 0904, 0905, 0906, 0907, 0908, 0909, 0910, 120750, 120791</t>
  </si>
  <si>
    <t>G/SPS/N/USA/2685/Add.1</t>
  </si>
  <si>
    <t>Apples</t>
  </si>
  <si>
    <t>G/SPS/N/USA/2755</t>
  </si>
  <si>
    <t>G/SPS/N/VNM/68</t>
  </si>
  <si>
    <t>Terrestrial animals and animal products thereof</t>
  </si>
  <si>
    <t>G/SPS/N/CAN/927</t>
  </si>
  <si>
    <t>G/SPS/N/IND/103</t>
  </si>
  <si>
    <t>Requirement for placing meat and poultry products on the Indian market</t>
  </si>
  <si>
    <t>G/SPS/N/IND/104</t>
  </si>
  <si>
    <t>G/SPS/N/MEX/277</t>
  </si>
  <si>
    <t>Seed certification agencies</t>
  </si>
  <si>
    <t xml:space="preserve">Certification, control and inspection; Food safety; Human health; Plant health; Seeds; </t>
  </si>
  <si>
    <t>G/SPS/N/MEX/278</t>
  </si>
  <si>
    <t>Chili pepper (Capsicum annuum L.) seeds</t>
  </si>
  <si>
    <t>G/SPS/N/MEX/279</t>
  </si>
  <si>
    <t>Tomato (Solanum lycopersicum) seeds</t>
  </si>
  <si>
    <t>G/SPS/N/PER/601</t>
  </si>
  <si>
    <t>HS tariff subheading 0602.90.90.00: Teak plants</t>
  </si>
  <si>
    <t>G/SPS/N/SAU/155</t>
  </si>
  <si>
    <t>Kansas state, Arkansas state in the United States of America</t>
  </si>
  <si>
    <t>G/SPS/N/TUR/57</t>
  </si>
  <si>
    <t>G/SPS/N/EU/84/Add.1</t>
  </si>
  <si>
    <t>G/SPS/N/KOR/498/Corr.1</t>
  </si>
  <si>
    <t>G/SPS/N/PHL/281</t>
  </si>
  <si>
    <t>HS Codes: 10, 11, 210690</t>
  </si>
  <si>
    <t>G/SPS/N/VNM/59/Add.1</t>
  </si>
  <si>
    <t>Imported foodstuff of plant origin</t>
  </si>
  <si>
    <t>G/SPS/N/PER/600</t>
  </si>
  <si>
    <t>HS tariff subheading 0602.90.90.00: In vitro calla lily plants</t>
  </si>
  <si>
    <t>G/SPS/N/USA/2281/Add.1</t>
  </si>
  <si>
    <t>Fresh tejocote fruit</t>
  </si>
  <si>
    <t>G/SPS/N/USA/2676/Add.1</t>
  </si>
  <si>
    <t>G/SPS/N/FRA/9</t>
  </si>
  <si>
    <t>G/SPS/N/NZL/518</t>
  </si>
  <si>
    <t>Zoo marsupials and monotremes from Australia</t>
  </si>
  <si>
    <t>G/SPS/N/USA/2675/Add.1</t>
  </si>
  <si>
    <t>G/SPS/N/EU/93/Add.1</t>
  </si>
  <si>
    <t>G/SPS/N/NIC/89</t>
  </si>
  <si>
    <t>International Classification for Standards (ICS) code 65.020.20</t>
  </si>
  <si>
    <t>G/SPS/N/MEX/276</t>
  </si>
  <si>
    <t>Radish (Raphanus sativus L.) seeds</t>
  </si>
  <si>
    <t>Italy and the Netherlands</t>
  </si>
  <si>
    <t>G/SPS/N/NIC/88</t>
  </si>
  <si>
    <t>G/SPS/N/OMN/44/Rev.1</t>
  </si>
  <si>
    <t>G/SPS/N/ARE/50</t>
  </si>
  <si>
    <t>G/SPS/N/MAR/41</t>
  </si>
  <si>
    <t>Olive trees, citrus fruit trees, rosaceous (stone fruit) plants, oak trees, grapevines</t>
  </si>
  <si>
    <t>G/SPS/N/SAU/153</t>
  </si>
  <si>
    <t>G/SPS/N/ARE/49</t>
  </si>
  <si>
    <t>Live poultry (HS Code: 0105), and poultry product including poultry meat (HS Code: 0207), day-old chicks (HS Code: 0105.11), hatching eggs</t>
  </si>
  <si>
    <t>G/SPS/N/KOR/498</t>
  </si>
  <si>
    <t>G/SPS/N/PER/599</t>
  </si>
  <si>
    <t>HS tariff subheading 0703.20.90.00: Fresh garlic</t>
  </si>
  <si>
    <t>G/SPS/N/TPKM/352</t>
  </si>
  <si>
    <t>G/SPS/N/BRB/3</t>
  </si>
  <si>
    <t>Barbados</t>
  </si>
  <si>
    <t>Live birds; hatching eggs; fresh, frozen and chilled poultry meat and products including table eggs</t>
  </si>
  <si>
    <t>British Colombia, Canada</t>
  </si>
  <si>
    <t>G/SPS/N/BRB/4</t>
  </si>
  <si>
    <t>G/SPS/N/BRB/5</t>
  </si>
  <si>
    <t>Washington, Idaho, Oregon and California (United States of America)</t>
  </si>
  <si>
    <t>G/SPS/N/COL/256</t>
  </si>
  <si>
    <t>State of Lower Saxony (Germany)</t>
  </si>
  <si>
    <t>G/SPS/N/CRI/159</t>
  </si>
  <si>
    <t>Goods in general</t>
  </si>
  <si>
    <t>The following States of the United States of America: Washington, Oregon, Idaho, California, Minnesota, Missouri, Arkansas and Kansas. The Resolution will also apply to zones or compartments in the US that subsequently report outbreaks of avian influenza.</t>
  </si>
  <si>
    <t>G/SPS/N/JOR/26/Corr.1</t>
  </si>
  <si>
    <t>G/SPS/N/UKR/104</t>
  </si>
  <si>
    <t>Plants and parts thereof, plant products, storage place, packaging, transportation vehicles, containers, soil and any other organism, objects or material capable of withstanding or spread of regulated pests</t>
  </si>
  <si>
    <t xml:space="preserve">Human health; Packaging; Pests; Plant health; Territory protection; </t>
  </si>
  <si>
    <t>G/SPS/N/USA/2751</t>
  </si>
  <si>
    <t>Alfalfa, forage
Alfalfa, hay
Cotton, undelinted seed</t>
  </si>
  <si>
    <t xml:space="preserve">Food safety; Human health; Pesticides; Tolerance exemption; </t>
  </si>
  <si>
    <t>G/SPS/N/BRA/736/Rev.1</t>
  </si>
  <si>
    <t>Ovine embryos - HS Code: 05119</t>
  </si>
  <si>
    <t>G/SPS/N/ARG/181</t>
  </si>
  <si>
    <t>Live animals, animal reproductive material and derivatives of animal origin, as well as goods containing these products</t>
  </si>
  <si>
    <t>G/SPS/N/CHL/461/Add.2</t>
  </si>
  <si>
    <t>G/SPS/N/CHL/502</t>
  </si>
  <si>
    <t>Corn cobs (Zea mays) with husks</t>
  </si>
  <si>
    <t>G/SPS/N/EU/125</t>
  </si>
  <si>
    <t>HS Codes: ex 07049090, ex 07081000, ex 07082000, 07096010, 07093000, ex 07094000, 07096010, ex 07096099, ex 07099990, ex 07102200, 071022, 07108051, ex 07108059, ex 07108095, 07133900, 080211, 080212, 08025100, 08025200, 08051020, 08051080, ex 08054000, 08061010, 080620, 08101000, ex 08109020, 081110, 08131000, 0902, 090420, 09042110, 09042190, ex 09042200, 09081100, 09081200, 091050, 09109105, ex 11063090, 12024100, 12024200, 12074090, ex 12077000, ex 12119086, ex 14049000, 20081110, 20081191, 20081196, 20081198, 20085061, ex 20089999, 3507</t>
  </si>
  <si>
    <t xml:space="preserve">Aflatoxins; Animal feed; Animal health; Bacteria; Contaminants; Food safety; Human health; Mycotoxins; Ochratoxin; Salmonella; Toxins; </t>
  </si>
  <si>
    <t>Afghanistan, Australia, Brazil, Cambodia, China, Dominican Republic, Egypt, India, Indonesia, Kenya, Morocco, Nigeria, Peru, Sierra Leone, Sudan, Thailand, Turkey, United States of America, Uzbekistan, Viet Nam</t>
  </si>
  <si>
    <t>G/SPS/N/JPN/403</t>
  </si>
  <si>
    <t>Meat and edible offal of swine (HS Codes: 02.03, 02.06)</t>
  </si>
  <si>
    <t xml:space="preserve">Animal diseases; Contaminants; Food safety; Human health; Pests; </t>
  </si>
  <si>
    <t>G/SPS/N/MEX/275</t>
  </si>
  <si>
    <t>Vine shoots, rooted vine slips and grapevine plants (Vitis vinifera)</t>
  </si>
  <si>
    <t>G/SPS/N/PHL/280</t>
  </si>
  <si>
    <t>Jasper and Moniteau counties, Missouri and Boone county, Arkansas (United States of America)</t>
  </si>
  <si>
    <t>G/SPS/N/EU/71/Add.1</t>
  </si>
  <si>
    <t>G/SPS/N/PER/576/Add.1</t>
  </si>
  <si>
    <t>G/SPS/N/PHL/277</t>
  </si>
  <si>
    <t>HS Codes: 02, 03, 0401, 0402</t>
  </si>
  <si>
    <t>G/SPS/N/PHL/278</t>
  </si>
  <si>
    <t>HS Codes: 0809.29, 0810.10, 0810.20, 0810.30, 0810.40</t>
  </si>
  <si>
    <t>G/SPS/N/PHL/279</t>
  </si>
  <si>
    <t>Pope County, Minnesota, United States of America</t>
  </si>
  <si>
    <t>G/SPS/N/SAU/152</t>
  </si>
  <si>
    <t>Oregon state, California state, Washington state, Idaho state, Minnesota state, Missouri state in the United States of America</t>
  </si>
  <si>
    <t>G/SPS/N/EU/124</t>
  </si>
  <si>
    <t>G/SPS/N/PER/577/Add.1</t>
  </si>
  <si>
    <t>G/SPS/N/BRA/77/Rev.1</t>
  </si>
  <si>
    <t xml:space="preserve">Fresh apples, pear and quince - HS Code:  0808</t>
  </si>
  <si>
    <t>G/SPS/N/PER/598</t>
  </si>
  <si>
    <t>HS code 0602.20.00.00: Pistachio plants</t>
  </si>
  <si>
    <t>G/SPS/N/ALB/183</t>
  </si>
  <si>
    <t>Live animals (domestic and wild ruminants, pigs), meat, processed meat, milk</t>
  </si>
  <si>
    <t xml:space="preserve">Animal diseases; Animal health; Foot and mouth disease; Pest or Disease free Regions / Regionalization; Territory protection; </t>
  </si>
  <si>
    <t xml:space="preserve">Region of  El Bayadh, Algeria and region of Khvod, Mongolia</t>
  </si>
  <si>
    <t>G/SPS/N/PER/597</t>
  </si>
  <si>
    <t>HS code 0602.90.90.00, 1209.99.90.00: Stevia plants, cuttings and seeds</t>
  </si>
  <si>
    <t>G/SPS/N/PHL/276</t>
  </si>
  <si>
    <t>Idaho and Washington, United States of America</t>
  </si>
  <si>
    <t>G/SPS/N/EEC/364/Add.1</t>
  </si>
  <si>
    <t>Products containing milk, milk products, soya, or soya products intended for particular nutritional use for infants and young children:
- ammonium carbonate intended for food and feed;
- feed and food containing milk, milk products, soya and soya products;
- feed and food products containing milk, milk products, soya or soya products.</t>
  </si>
  <si>
    <t xml:space="preserve">Animal feed; Animal health; Contaminants; Food safety; Human health; </t>
  </si>
  <si>
    <t>EU member States and China exporting these products to the European Union.</t>
  </si>
  <si>
    <t>G/SPS/N/NZL/517</t>
  </si>
  <si>
    <t>Bee products including honey (HS Code: 0409.00.00), beeswax (HS Code: 1521.90.01) and other edible bee products (HS Code: 0410.00.00)</t>
  </si>
  <si>
    <t>G/SPS/N/PER/596</t>
  </si>
  <si>
    <t>G/SPS/N/USA/2484/Add.2</t>
  </si>
  <si>
    <t>G/SPS/N/USA/2728/Add.1</t>
  </si>
  <si>
    <t>G/SPS/N/CHL/501</t>
  </si>
  <si>
    <t>Live aquatic animals</t>
  </si>
  <si>
    <t>G/SPS/N/USA/2746</t>
  </si>
  <si>
    <t>G/SPS/N/PHL/273</t>
  </si>
  <si>
    <t>HS Code: 0105, 0105.11, 0207, 0407, 0511.99</t>
  </si>
  <si>
    <t>Oregon, United States of America</t>
  </si>
  <si>
    <t>G/SPS/N/PHL/274</t>
  </si>
  <si>
    <t>G/SPS/N/PHL/275</t>
  </si>
  <si>
    <t>G/SPS/N/CRI/154</t>
  </si>
  <si>
    <t>HS code 080300: Propagation material, including of the Musaceae and Heliconiaceae families.</t>
  </si>
  <si>
    <t>G/SPS/N/AUS/356</t>
  </si>
  <si>
    <t>G/SPS/N/EU/122</t>
  </si>
  <si>
    <t>Food products, including products of animal origin (except bivalve molluscs)</t>
  </si>
  <si>
    <t>G/SPS/N/IND/98</t>
  </si>
  <si>
    <t xml:space="preserve">Animal diseases; Animal health; Contaminants; Foot and mouth disease; Mycotoxins; Pests; Toxins; </t>
  </si>
  <si>
    <t>G/SPS/N/THA/228</t>
  </si>
  <si>
    <t>G/SPS/N/IND/97</t>
  </si>
  <si>
    <t>Gluten and non-gluten foods</t>
  </si>
  <si>
    <t>G/SPS/N/PER/582/Add.1</t>
  </si>
  <si>
    <t>G/SPS/N/PER/584/Add.1</t>
  </si>
  <si>
    <t>G/SPS/N/SAU/151</t>
  </si>
  <si>
    <t>Island of Taiwan, Chinese Taipei</t>
  </si>
  <si>
    <t>G/SPS/N/USA/2684/Add.1</t>
  </si>
  <si>
    <t>G/SPS/N/USA/2737</t>
  </si>
  <si>
    <t>G/SPS/N/KOR/496</t>
  </si>
  <si>
    <t>Testing laboratories (food, livestock product, drug, traditional Korean medicinal substance, medical device, cosmetics)</t>
  </si>
  <si>
    <t>G/SPS/N/PER/563/Add.1</t>
  </si>
  <si>
    <t>G/SPS/N/PER/578/Add.1</t>
  </si>
  <si>
    <t>G/SPS/N/USA/2734</t>
  </si>
  <si>
    <t>G/SPS/N/USA/2735</t>
  </si>
  <si>
    <t>G/SPS/N/USA/2736</t>
  </si>
  <si>
    <t>G/SPS/N/CAN/919</t>
  </si>
  <si>
    <t>G/SPS/N/PER/540/Add.1</t>
  </si>
  <si>
    <t>G/SPS/N/PER/554/Add.2</t>
  </si>
  <si>
    <t>G/SPS/N/PER/581/Add.1</t>
  </si>
  <si>
    <t>G/SPS/N/CHL/341/Rev.1/Add.2</t>
  </si>
  <si>
    <t>G/SPS/N/CHL/438/Add.2</t>
  </si>
  <si>
    <t>G/SPS/N/CHL/439/Add.3</t>
  </si>
  <si>
    <t>G/SPS/N/CHL/443/Add.2</t>
  </si>
  <si>
    <t>G/SPS/N/EGY/56/Add.1</t>
  </si>
  <si>
    <t>Meat offal and meat products</t>
  </si>
  <si>
    <t>G/SPS/N/PER/533/Add.1</t>
  </si>
  <si>
    <t>G/SPS/N/PER/559/Add.2</t>
  </si>
  <si>
    <t>G/SPS/N/PER/595</t>
  </si>
  <si>
    <t>HS code 0602.90.90.00: Gerbera (Gerbera jamesonii) plants</t>
  </si>
  <si>
    <t>G/SPS/N/TUR/56</t>
  </si>
  <si>
    <t xml:space="preserve">Animal feed; Certification, control and inspection; Food safety; Human health; </t>
  </si>
  <si>
    <t>G/SPS/N/USA/2511/Add.1</t>
  </si>
  <si>
    <t>G/SPS/N/PER/593</t>
  </si>
  <si>
    <t>HS code 1005.10.00.00: Maize (corn) seed (Zea mays)</t>
  </si>
  <si>
    <t>G/SPS/N/PER/594</t>
  </si>
  <si>
    <t>HS code 1209.99.10.00: Eucalyptus seed (Eucalyptus spp.)</t>
  </si>
  <si>
    <t>G/SPS/N/SGP/54</t>
  </si>
  <si>
    <t>Live Horses - HS Codes: 0101.21.00 and HS 0101.29.00</t>
  </si>
  <si>
    <t>G/SPS/N/TUR/17/Add.1</t>
  </si>
  <si>
    <t>G/SPS/N/CHL/500</t>
  </si>
  <si>
    <t>Fresh cherries (Prunus avium), plums (Prunus domestica and Prunus salicina), peaches (Prunus persica) and nectarines (Prunus persica var. nucipersica).</t>
  </si>
  <si>
    <t>G/SPS/N/LKA/37/Add.1</t>
  </si>
  <si>
    <t>Imported milk powder</t>
  </si>
  <si>
    <t>G/SPS/N/NZL/516</t>
  </si>
  <si>
    <t>G/SPS/N/EU/120</t>
  </si>
  <si>
    <t>G/SPS/N/SAU/144</t>
  </si>
  <si>
    <t>Danbo Cheese (ICS Code: 67.100.30)</t>
  </si>
  <si>
    <t>G/SPS/N/SAU/145</t>
  </si>
  <si>
    <t>Fresh beef, buffalo, mutton, goat and camel meat (ICS Code: 67.120)</t>
  </si>
  <si>
    <t>G/SPS/N/SAU/147</t>
  </si>
  <si>
    <t xml:space="preserve">Honey  (ICS Code: 67.180.10)</t>
  </si>
  <si>
    <t>G/SPS/N/SAU/149</t>
  </si>
  <si>
    <t>Dried okra (ICS Code: 67.080)</t>
  </si>
  <si>
    <t>G/SPS/N/EGY/59</t>
  </si>
  <si>
    <t>G/SPS/N/EGY/61</t>
  </si>
  <si>
    <t>G/SPS/N/IDN/103</t>
  </si>
  <si>
    <t>G/SPS/N/SAU/143</t>
  </si>
  <si>
    <t>Palestine</t>
  </si>
  <si>
    <t>G/SPS/N/ECU/158</t>
  </si>
  <si>
    <t>Live animals (swine) and products and by-products thereof.</t>
  </si>
  <si>
    <t>Belarus, the Russian Federation, Italy, Poland and Ukraine.</t>
  </si>
  <si>
    <t>G/SPS/N/JPN/399</t>
  </si>
  <si>
    <t>- Meat and edible meat offal (HS Codes: 02.01, 02.02, 02.03, 02.04, 02.05, 02.06, 02.07, 02.08 and 02.09)
- Fish and crustaceans, molluscs and other aquatic invertebrates (HS Codes: 03.02, 03.03, 03.04 and 03.07)
- Dairy produce, birds' eggs and natural honey (HS Codes: 04.01, 04.07 and 04.08)
- Products of animal origin (HS Code: 05.04)
- Edible vegetables and certain roots and tubers (HS Codes: 07.01, 07.02, 07.03, 07.04, 07.05, 07.06, 07.07, 07.08, 07.09, 07.10, 07.13 and 07.14)
- Edible fruits and nuts, peel of citrus/melons (HS Codes: 08.01, 08.02, 08.03, 08.04, 08.05, 08.06, 08.07, 08.08, 08.09, 08.10, 08.11 and 08.14)
- Coffee, tea, mate and spices (HS Codes: 09.01, 09.02, 09.03, 09.04, 09.05, 09.06, 09.07, 09.08, 09.09 and 09.10)
- Cereals (HS Codes: 10.01, 10.02, 10.03, 10.04, 10.05, 10.06, 10.07 and 10.08)
- Oleaginous fruits, miscellaneous grains, seeds and fruits (HS Codes: 12.01, 12.02, 12.04, 12.05, 12.06, 12.07, 12.10 and 12.12)
- Animal or vegetable fats and oils (HS Codes: 15.01, 15.02 and 15.06)
- Cacao and cacao preparations (HS Code: 18.01)</t>
  </si>
  <si>
    <t>G/SPS/N/JPN/400</t>
  </si>
  <si>
    <t>- Edible vegetables and certain roots and tubers (HS Codes: 07.01, 07.02, 07.03, 07.04, 07.05, 07.06, 07.07, 07.08, 07.09, 07.10 and 07.14)
- Edible fruits and nuts, peel of citrus/melons (HS Codes: 08.04, 08.05, 08.06, 08.07, 08.08, 08.09, 08.10,08.11 and 08.14)
- Coffee, tea, mate and spices (HS Codes: 09.02, 09.04, 09.05, 09.06, 09.07, 09.08, 09.09 and 09.10)
- Cereals (HS Code: 10.05)</t>
  </si>
  <si>
    <t>G/SPS/N/JPN/401</t>
  </si>
  <si>
    <t>G/SPS/N/JPN/398</t>
  </si>
  <si>
    <t>- Meat and edible meat offal (HS Codes: 02.01, 02.02, 02.03, 02.04, 02.05, 02.06, 02.07, 02.08 and 02.09)
- Fish and crustaceans, molluscs and other aquatic invertebrates (HS Codes: 03.02, 03.03 and 03.04)
- Dairy produce, birds' eggs and natural honey (HS Code: 04.01)
- Products of animal origin (HS Code: 05.04)
- Edible vegetables and certain roots and tubers (HS Codes: 07.03, 07.04, 07.05, 07.06, 07.07, 07.08, 07.09, 07.10 and 07.14)
- Edible fruits and nuts, peel of citrus/melons (HS Codes: 08.03, 08.04, 08.05, 08.06, 08.07, 08.08, 08.09, 08.10, 08.11 and 08.14)
- Coffee, tea, mate and spices (HS Codes: 09.02, 09.03, 09.04, 09.05, 09.06, 09.07, 09.08, 09.09 and 09.10)
- Cereals (HS Codes: 10.01, 10.02, 10.03, 10.04, 10.07 and 10.08)
- Oleaginous fruits, miscellaneous grains, seeds and fruits (HS Code: 12.12)
- Animal or vegetable fats and oils (HS Codes: 15.01, 15.02 and 15.06)</t>
  </si>
  <si>
    <t>G/SPS/N/ECU/157</t>
  </si>
  <si>
    <t>Green coffee (Coffea canephora) beans</t>
  </si>
  <si>
    <t>Cameroon</t>
  </si>
  <si>
    <t>G/SPS/N/CAN/913</t>
  </si>
  <si>
    <t>Ascorbic acid (ICS Codes: 67.220.20, 67.080)</t>
  </si>
  <si>
    <t>G/SPS/N/ALB/182</t>
  </si>
  <si>
    <t>Wheat flour for human consumption</t>
  </si>
  <si>
    <t>G/SPS/N/PHL/105/Add.1</t>
  </si>
  <si>
    <t>G/SPS/N/PHL/271</t>
  </si>
  <si>
    <t>Haifa, Israel</t>
  </si>
  <si>
    <t>G/SPS/N/PHL/272</t>
  </si>
  <si>
    <t>Burgas, Bulgaria</t>
  </si>
  <si>
    <t>G/SPS/N/BHR/155</t>
  </si>
  <si>
    <t>- All imported food
- Specific certificates for animals: animal products (meat and its derivatives)
- Birds products and derivatives products
- Fish and fish products and their derivatives
- Phytosanitary: plant products and their derivatives and products</t>
  </si>
  <si>
    <t xml:space="preserve">Animal health; Certification, control and inspection; Food safety; Human health; Plant health; Territory protection; </t>
  </si>
  <si>
    <t>G/SPS/N/CHN/868</t>
  </si>
  <si>
    <t>Food nutritional fortifier Selenium Carrageenan</t>
  </si>
  <si>
    <t>G/SPS/N/CHN/871</t>
  </si>
  <si>
    <t>Food nutritional fortifier DHA (tuna oil)</t>
  </si>
  <si>
    <t>G/SPS/N/IDN/101</t>
  </si>
  <si>
    <t xml:space="preserve">Animal diseases; Animal health; Contaminants; Food safety; Human health; Territory protection; Zoonoses; </t>
  </si>
  <si>
    <t>G/SPS/N/IDN/102</t>
  </si>
  <si>
    <t>G/SPS/N/PHL/270</t>
  </si>
  <si>
    <t xml:space="preserve">HS Code(s):  0105, 0207, 0407, 05119</t>
  </si>
  <si>
    <t>Chiayi County, Chinese Taipei</t>
  </si>
  <si>
    <t>G/SPS/N/CHN/627/Add.1</t>
  </si>
  <si>
    <t>Preserved vegetables</t>
  </si>
  <si>
    <t>G/SPS/N/CHN/861</t>
  </si>
  <si>
    <t>Algae and algae products</t>
  </si>
  <si>
    <t>G/SPS/N/TPKM/349</t>
  </si>
  <si>
    <t>G/SPS/N/IND/95</t>
  </si>
  <si>
    <t>Use of synthetic colour in thermally processed green beans/wax beans/green peas and processed peas</t>
  </si>
  <si>
    <t>G/SPS/N/IND/96</t>
  </si>
  <si>
    <t>Use of Isomaltulose, High Fibre Dextrin and ARA &amp; DHA in various food products and label declaration requirements</t>
  </si>
  <si>
    <t xml:space="preserve">Food additives; Food safety; Human health; Labelling; </t>
  </si>
  <si>
    <t>G/SPS/N/JPN/397</t>
  </si>
  <si>
    <t>Meat products (HS Codes: 02.09, 02.10, 16.01, 16.02)</t>
  </si>
  <si>
    <t>G/SPS/N/TGO/1</t>
  </si>
  <si>
    <t>Refined oils and wheat flour</t>
  </si>
  <si>
    <t>G/SPS/N/THA/227</t>
  </si>
  <si>
    <t>G/SPS/N/NOR/34</t>
  </si>
  <si>
    <t>Plants (other than seeds and fruit) and live pollen for pollination of Malus Mill., Pyrus L. and Cydonia Mill. (HS Code: 06.02)</t>
  </si>
  <si>
    <t>G/SPS/N/UKR/103</t>
  </si>
  <si>
    <t>Coffee; cereals; wheat flour and flour from other cereals; peeled grains; grain; malt; soybeans; peanuts; copra; flax seeds; rape seeds; sunflower seeds; oil seeds; hop cones; lupulin; plants, plant parts, seeds and fruit used primarily in perfumery, medicine or to control insects, parasites; carob fruits, marine and other algae, sugar beet and sugar cane, stones, fruit kernels and other products of vegetable origin; straw and chaff cereals, turnip cabbage, hay, alfalfa, clover and other crops; siftings (UKTZED) HS Codes: 0901 11 00, 0901 12 00 00, 1001, 1002 00 00 00, 1003 00, 1004 00 00 00, 1005, 1006, 1007 00, 1008, 1101 00, 1102, 1103, 1104, 1105, 1106, 1107, 1201 00, 1202, 1203 00 00 00, 1204 00, 1205 00, 1206 00, 1207, 1208, 1210, 1211, 1212, 1213 00 00 00, 1214, 1404, 2302, 2308</t>
  </si>
  <si>
    <t>G/SPS/N/USA/2733</t>
  </si>
  <si>
    <t xml:space="preserve">Animal diseases; Animal health; Bovine Spongiform Encephalopathy (BSE); Classical Swine Fever; Foot and mouth disease; Pest or Disease free Regions / Regionalization; </t>
  </si>
  <si>
    <t>G/SPS/N/USA/2034/Add.2</t>
  </si>
  <si>
    <t>G/SPS/N/USA/2732</t>
  </si>
  <si>
    <t xml:space="preserve">HS Code(s):  04;  ICS Code(s):  67 - Shell Eggs</t>
  </si>
  <si>
    <t>G/SPS/N/BRA/1017</t>
  </si>
  <si>
    <t xml:space="preserve">Fruits of Prunus avium, Cydonia oblonga, Pyrus pyrifolia, Prunus domestica, Prunus armeniaca, Malus domestica, Prunus persica var. nucipersica, Pyrus communis, Pyrus communis, Juglans regia - HS Code(s):  08023, 0808, 0809</t>
  </si>
  <si>
    <t>G/SPS/N/KOR/248/Add.7</t>
  </si>
  <si>
    <t>North America: United States, Canada, Mexico&amp;#x0D;
Central America: All countries &amp;#x0D;
South America: All countries&amp;#x0D;
Africa: All countries&amp;#x0D;
Asia: Brunei, China (restricted areas: Guangdong, Guangzhou, Maoming and Shenzhen), India, Indonesia, Lebanon, Malaysia, Oman, Pakistan, Philippines, Singapore, Sri Lanka, Chinese Taipei, Thailand, Yemen&amp;#x0D;
Europe: Belgium, France, Germany, Italy, Netherlands, Poland, Portugal, Slovenia&amp;#x0D;
Oceania and the Pacific: Australia (except Tasmania), Fiji, Guam, Hawaiian Islands, Micronesia, Palau, Papua New Guinea, Polynesia, Solomon Islands&amp;#x0D;
</t>
  </si>
  <si>
    <t>G/SPS/N/PER/592</t>
  </si>
  <si>
    <t>HS code 1209.99.10.00: Pine seeds</t>
  </si>
  <si>
    <t>G/SPS/N/RUS/91</t>
  </si>
  <si>
    <t>List of the regulated products, adopted by Eurasian Economic Commission Decision as of 18 June 2010, No. 318</t>
  </si>
  <si>
    <t xml:space="preserve">Human health; Pests; Plant health; </t>
  </si>
  <si>
    <t>G/SPS/N/RUS/92</t>
  </si>
  <si>
    <t>Feed and feed additives of animal origin, including poultry and fish</t>
  </si>
  <si>
    <t>G/SPS/N/RUS/93</t>
  </si>
  <si>
    <t>Poultry meat and poultry processed products</t>
  </si>
  <si>
    <t>G/SPS/N/TPKM/348</t>
  </si>
  <si>
    <t>Import foods and related products</t>
  </si>
  <si>
    <t>G/SPS/N/NZL/503/Add.1</t>
  </si>
  <si>
    <t>Nursery stock (whole plants, cuttings, dormant bulbs) - Hosts of Xylella fastidiosa</t>
  </si>
  <si>
    <t>Brazil, Canada, Italy, Paraguay, Chinese Taipei and Turkey</t>
  </si>
  <si>
    <t>G/SPS/N/JPN/392</t>
  </si>
  <si>
    <t>- Fish and crustaceans, molluscs and other aquatic invertebrates (HS Codes: 03.02, 03.03 and 03.04)
- Edible vegetables and certain roots and tubers (HS Codes: 07.02, 07.09 and 07.10)
- Edible fruits and nuts, peel of citrus/melons (HS Codes: 08.01, 08.02, 08.03, 08.04, 08.05, 08.06, 08.07, 08.08, 08.09, 08.10, 08.11 and 08.14)
- Coffee, tea, mate and spices (HS Codes: 09.04, 09.05, 09.06, 09.07, 09.08, 09.09 and 09.10)
- Cereals (HS Codes: 10.01, 10.02, 10.03, 10.04, 10.05, 10.06, 10.07 and 10.08)
- Oleaginous fruits, miscellaneous grains, seeds and fruits (HS Codes: 12.04, 12.05, 12.06 and 12.07)</t>
  </si>
  <si>
    <t>G/SPS/N/JPN/393</t>
  </si>
  <si>
    <t>- Meat and edible meat offal (HS Codes: 02.01, 02.02, 02.03, 02.04, 02.05, 02.06, 02.07, 02.08 and 02.09)
- Dairy produce, birds' eggs and natural honey (HS Codes: 04.01, 04.07 and 04.08)
- Products of animal origin (HS Codes: 05.04)
- Edible vegetables and certain roots and tubers (HS Codes: 07.01, 07.03, 07.08, 07.09, 07.10, 07.13 and 07.14)
- Edible fruits and nuts, peel of citrus/melons (HS Codes: 08.02, 08.03, 08.04, 08.05, 08.06, 08.07, 08.08, 08.09, 08.10, 08.11 and 08.14)
- Coffee, tea, mate and spices (HS Codes: 09.04, 09.05, 09.06, 09.07, 09.08, 09.09 and 09.10)
- Cereals (HS Codes: 10.01, 10.02, 10.03, 10.04, 10.05, 10.06, 10.07 and 10.08)
- Oleaginous fruits, miscellaneous grains, seeds and fruits (HS Codes: 12.01, 12.02, 12.05, 12.07, 12.10 and 12.12)
- Animal or vegetable fats and oils (HS Codes: 15.01, 15.02 and 15.06)</t>
  </si>
  <si>
    <t>G/SPS/N/JPN/394</t>
  </si>
  <si>
    <t>G/SPS/N/JPN/395</t>
  </si>
  <si>
    <t>- Fish and crustaceans, molluscs and other aquatic invertebrates (HS Code: 03.07)
- Edible vegetables and certain roots and tubers (HS Codes: 07.01, 07.02, 07.03, 07.04, 07.05, 07.06, 07.07, 07.08, 07.09, 07.10, 07.13 and 07.14)
- Edible fruits and nuts, peel of citrus/melons (HS Codes: 08.01, 08.02, 08.03, 08.04, 08.05, 08.06, 08.07, 08.08, 08.09, 08.10, 08.11 and 08.14)
- Coffee, tea, mate and spices (HS Codes: 09.01, 09.02, 09.03, 09.04, 09.05, 09.06, 09.07, 09.08, 09.09 and 09.10)
- Cereals (HS Codes: 10.01, 10.02, 10.03, 10.04, 10.05, 10.06, 10.07 and 10.08)
- Oleaginous fruits, miscellaneous grains, seeds and fruits (HS Codes: 12.01, 12.02, 12.04, 12.05, 12.06, 12.07, 12.10 and 12.12)
- Cacao and cacao preparations (HS Code: 18.01)</t>
  </si>
  <si>
    <t>G/SPS/N/JPN/396</t>
  </si>
  <si>
    <t>- Meat and edible meat offal (HS Codes: 02.01, 02.02, 02.03, 02.04, 02.05, 02.06, 02.07, 02.08 and 02.09)
- Fish and crustaceans, molluscs and other aquatic invertebrates (HS Codes: 03.02, 03.03, 03.04, 03.06 and 03.07)
- Dairy produce, birds' eggs and natural honey (HS Codes: 04.01, 04.07 and 04.08)
- Products of animal origin (HS Code: 05.04)
- Animal or vegetable fats and oils (HS Codes: 15.01, 15.02 and 15.06)</t>
  </si>
  <si>
    <t>G/SPS/N/SAU/142</t>
  </si>
  <si>
    <t>Chiayi, Yunlin, Pingtung, Taoyuan and Changhua County in Taiwan, Chinese Taipei</t>
  </si>
  <si>
    <t>G/SPS/N/DOM/56/Add.1</t>
  </si>
  <si>
    <t>G/SPS/N/DOM/57/Add.1</t>
  </si>
  <si>
    <t>G/SPS/N/DOM/58/Add.1</t>
  </si>
  <si>
    <t>G/SPS/N/DOM/60/Add.1</t>
  </si>
  <si>
    <t>G/SPS/N/JPN/390</t>
  </si>
  <si>
    <t>- Meat and edible meat offal (HS Codes: 02.01, 02.02, 02.03, 02.04, 02.05, 02.06, 02.07, 02.08 and 02.09)
- Fish and crustaceans, molluscs and other aquatic invertebrates (HS Codes: 03.02, 03.03 and 03.04)
- Dairy produce, birds' eggs and natural honey (HS Codes: 04.01, 04.07 and 04.08)
- Products of animal origin (HS Codes: 05.04)
- Edible vegetables and certain roots and tubers (HS Codes: 07.01, 07.02, 07.03, 07.04, 07.05, 07.06, 07.07, 07.08, 07.09, 07.10, 07.13 and 07.14)
- Edible fruits and nuts, peel of citrus/melons (HS Codes: 08.01, 08.02, 08.03, 08.04, 08.05, 08.06, 08.07, 08.08, 08.09, 08.10, 08.11 and 08.14)
- Coffee, tea, mate and spices (HS Codes: 09.01, 09.02, 09.03, 09.04, 09.05, 09.06, 09.07, 09.08, 09.09 and 09.10)
- Cereals (HS Codes: 10.01, 10.02, 10.03, 10.04, 10.05, 10.06, 10.07 and 10.08)
- Oleaginous fruits, miscellaneous grains, seeds and fruits (HS Codes: 12.01, 12.02, 12.04, 12.05, 12.06, 12.07, 12.10 and 12.12)
- Animal or vegetable fats and oils (HS Codes: 15.01, 15.02 and 15.06)
- Cacao and cacao preparations (HS Codes: 18.01)</t>
  </si>
  <si>
    <t>G/SPS/N/JPN/391</t>
  </si>
  <si>
    <t>- Meat and edible meat offal (HS Codes: 02.01, 02.02, 02.03, 02.04, 02.05, 02.06, 02.07, 02.08 and 02.09)
- Dairy produce, birds' eggs and natural honey (HS Codes: 04.01, 04.07 and 04.08)
- Products of animal origin (HS Codes: 05.04)
- Edible vegetables and certain roots and tubers (HS Codes: 07.01, 07.02, 07.03, 07.04, 07.05, 07.06, 07.07, 07.08, 07.09, 07.10, 07.13 and 07.14)
- Edible fruits and nuts, peel of citrus/melons (HS Codes: 08.01, 08.02, 08.03, 08.04, 08.05, 08.06, 08.07, 08.08, 08.09, 08.10, 08.11 and 08.14)
- Coffee, tea, mate and spices (HS Codes: 09.01, 09.02, 09.03, 09.04, 09.05, 09.06, 09.07, 09.08, 09.09 and 09.10)
- Cereals (HS Codes: 10.01, 10.02, 10.03, 10.04, 10.05, 10.06, 10.07 and 10.08)
- Oleaginous fruits, miscellaneous grains, seeds and fruits (HS Codes: 12.01, 12.02, 12.04, 12.05, 12.06, 12.07, 12.10 and 12.12)
- Animal or vegetable fats and oils (HS Codes: 15.01, 15.02 and 15.06)
- Cacao and cacao preparations (HS Codes: 18.01)</t>
  </si>
  <si>
    <t>G/SPS/N/ARG/180</t>
  </si>
  <si>
    <t>Domestic swine</t>
  </si>
  <si>
    <t>G/SPS/N/KOR/494</t>
  </si>
  <si>
    <t>G/SPS/N/MEX/262/Add.1</t>
  </si>
  <si>
    <t>G/SPS/N/MEX/264/Add.1</t>
  </si>
  <si>
    <t>G/SPS/N/SLV/119</t>
  </si>
  <si>
    <t>International Classification for Standards (ICS) code 67.040</t>
  </si>
  <si>
    <t>G/SPS/N/SLV/120</t>
  </si>
  <si>
    <t>International Classification for Standards (ICS) code 67.120.30</t>
  </si>
  <si>
    <t>G/SPS/N/USA/2728</t>
  </si>
  <si>
    <t>G/SPS/N/SLV/118</t>
  </si>
  <si>
    <t>International Classification for Standards (ICS) code 65.140</t>
  </si>
  <si>
    <t>G/SPS/N/BRA/1013</t>
  </si>
  <si>
    <t xml:space="preserve">Fresh fruits of pears - HS Code:  080820</t>
  </si>
  <si>
    <t>G/SPS/N/PER/587</t>
  </si>
  <si>
    <t>HS tariff subheading 0713.10.10.00: Pea seeds</t>
  </si>
  <si>
    <t>G/SPS/N/PER/588</t>
  </si>
  <si>
    <t>HS tariff subheadings 1205.10.10.00 and 1205.90.10.00: Rape-seed (Brassica napus)</t>
  </si>
  <si>
    <t>G/SPS/N/PER/589</t>
  </si>
  <si>
    <t>HS tariff subheading 0602.20.00.00: Blueberry plants</t>
  </si>
  <si>
    <t>G/SPS/N/PER/590</t>
  </si>
  <si>
    <t>HS tariff subheading 1212.99.90.00: Potato pollen</t>
  </si>
  <si>
    <t>G/SPS/N/TPKM/347</t>
  </si>
  <si>
    <t>G/SPS/N/ARE/22/Add.1</t>
  </si>
  <si>
    <t>Imported foods</t>
  </si>
  <si>
    <t>G/SPS/N/CHN/786</t>
  </si>
  <si>
    <t>Food additive Shellac (Lac)</t>
  </si>
  <si>
    <t>G/SPS/N/PER/527/Add.1</t>
  </si>
  <si>
    <t>G/SPS/N/PER/549/Add.1</t>
  </si>
  <si>
    <t>G/SPS/N/PER/564/Add.1</t>
  </si>
  <si>
    <t>G/SPS/N/PER/583/Add.1</t>
  </si>
  <si>
    <t>G/SPS/N/THA/226</t>
  </si>
  <si>
    <t>Live poultry and poultry carcasses (HS Codes: 0105, 0207, 0407, 0408)</t>
  </si>
  <si>
    <t xml:space="preserve">Animal diseases; Animal health; Avian Influenza; Human health; Pest or Disease free Regions / Regionalization; Zoonoses; </t>
  </si>
  <si>
    <t>Italy, Japan</t>
  </si>
  <si>
    <t>G/SPS/N/CAN/244/Rev.2/Add.1</t>
  </si>
  <si>
    <t>G/SPS/N/CHL/461/Add.1</t>
  </si>
  <si>
    <t>G/SPS/N/PER/555/Add.1</t>
  </si>
  <si>
    <t>G/SPS/N/PER/562/Add.1</t>
  </si>
  <si>
    <t>G/SPS/N/PER/586</t>
  </si>
  <si>
    <t>G/SPS/N/AUS/347/Add.2</t>
  </si>
  <si>
    <t>G/SPS/N/CHN/722</t>
  </si>
  <si>
    <t>Food additive Carnauba wax.</t>
  </si>
  <si>
    <t>G/SPS/N/CHN/725</t>
  </si>
  <si>
    <t>Food additive beeswax</t>
  </si>
  <si>
    <t>G/SPS/N/IDN/100</t>
  </si>
  <si>
    <t xml:space="preserve">Animal diseases; Animal health; Avian Influenza; Food safety; Human health; Territory protection; Zoonoses; </t>
  </si>
  <si>
    <t>G/SPS/N/KOR/493</t>
  </si>
  <si>
    <t>G/SPS/N/SAU/140</t>
  </si>
  <si>
    <t>Live shrimps</t>
  </si>
  <si>
    <t>Belize</t>
  </si>
  <si>
    <t>G/SPS/N/CHL/499</t>
  </si>
  <si>
    <t>Imports of barley (Hordeum vulgare) grain</t>
  </si>
  <si>
    <t>G/SPS/N/BRA/1012</t>
  </si>
  <si>
    <t xml:space="preserve">HS Code:  060290 - Seedlings of Phalaenopsis spp.</t>
  </si>
  <si>
    <t>G/SPS/N/BRA/444/Add.3</t>
  </si>
  <si>
    <t>Bananas and heliconias and parts thereof</t>
  </si>
  <si>
    <t>G/SPS/N/IDN/99</t>
  </si>
  <si>
    <t>G/SPS/N/ARE/48</t>
  </si>
  <si>
    <t>G/SPS/N/PER/575/Add.1</t>
  </si>
  <si>
    <t>G/SPS/N/SAU/139</t>
  </si>
  <si>
    <t>Poultry meat, eggs and their products.</t>
  </si>
  <si>
    <t>British Columbia (Canada)</t>
  </si>
  <si>
    <t>G/SPS/N/USA/2724</t>
  </si>
  <si>
    <t xml:space="preserve">Equivalence; Food safety; Human health; Pest or Disease free Regions / Regionalization; </t>
  </si>
  <si>
    <t>G/SPS/N/ARG/177/Add.1</t>
  </si>
  <si>
    <t>G/SPS/N/CHL/491</t>
  </si>
  <si>
    <t>G/SPS/N/CHL/492</t>
  </si>
  <si>
    <t>Apple tree (Malus spp.), peach tree (Prunus persica) and nectarine tree (Prunus persica var. nucipersica) propagation material.</t>
  </si>
  <si>
    <t>G/SPS/N/CHL/493</t>
  </si>
  <si>
    <t>Fresh peaches (Prunus persica), nectarines (P. persica var. nucipersica), Japanese plums (P. salicina), European plums (P. domestica), apricots (P. armeniaca) and cherries (P. avium).</t>
  </si>
  <si>
    <t>California (United States)</t>
  </si>
  <si>
    <t>G/SPS/N/CHL/494</t>
  </si>
  <si>
    <t>Rooted and unrooted seedlings and cuttings of Cotoneaster spp.</t>
  </si>
  <si>
    <t>G/SPS/N/CHL/495</t>
  </si>
  <si>
    <t>Propagation material of Prunus dulcis, P. mahaleb, P. cerasus, P. avium, P. domestica, P. salicina, P. cerasifera, P. armeniaca, P. persica and P. persica var. nucipersica.</t>
  </si>
  <si>
    <t>G/SPS/N/CHL/496</t>
  </si>
  <si>
    <t>Japanese cherry tree (Prunus serrulata) propagation material</t>
  </si>
  <si>
    <t>G/SPS/N/CHL/497</t>
  </si>
  <si>
    <t>Prunus spp.</t>
  </si>
  <si>
    <t xml:space="preserve">Fungi; Pests; Plant health; Territory protection; </t>
  </si>
  <si>
    <t>G/SPS/N/CHL/498</t>
  </si>
  <si>
    <t>Japanese plum tree (Prunus salicina) plants, cuttings and twigs</t>
  </si>
  <si>
    <t>G/SPS/N/CRI/153</t>
  </si>
  <si>
    <t>List of regulated pests, Costa Rica 2014.</t>
  </si>
  <si>
    <t>G/SPS/N/KGZ/1</t>
  </si>
  <si>
    <t>Live trees and other plants</t>
  </si>
  <si>
    <t>G/SPS/N/KGZ/2</t>
  </si>
  <si>
    <t>G/SPS/N/KOR/492</t>
  </si>
  <si>
    <t>G/SPS/N/MEX/274</t>
  </si>
  <si>
    <t>Sunflower seeds (Helianthus annuus L.)</t>
  </si>
  <si>
    <t>G/SPS/N/PER/556/Add.1</t>
  </si>
  <si>
    <t>G/SPS/N/PER/558/Add.1</t>
  </si>
  <si>
    <t>G/SPS/N/PER/585</t>
  </si>
  <si>
    <t>0602.20.00.00: Lychee plants</t>
  </si>
  <si>
    <t>G/SPS/N/PHL/268</t>
  </si>
  <si>
    <t xml:space="preserve">HS Code(s):  0102, 0103, 0104, 0201, 0202, 0203, 0204, 0206, 0209, 0210, 0502, 0503, 0504, 051110, 1501, 1502, 1503, 151610, 1601, 16024, 160210, 160250.</t>
  </si>
  <si>
    <t>Caprivi (Namibia)</t>
  </si>
  <si>
    <t>G/SPS/N/TPKM/344</t>
  </si>
  <si>
    <t xml:space="preserve">HS Code(s):  1211, 0906.Traditional Chinese medicine materials</t>
  </si>
  <si>
    <t xml:space="preserve">Aflatoxins; Contaminants; Food safety; Heavy metals; Human health; Mycotoxins; Pesticides; Pharmaceutical products; Toxins; </t>
  </si>
  <si>
    <t>G/SPS/N/TUR/51</t>
  </si>
  <si>
    <t>Plants, plant products and other objects</t>
  </si>
  <si>
    <t>G/SPS/N/BRA/714/Add.7</t>
  </si>
  <si>
    <t>G/SPS/N/JPN/389</t>
  </si>
  <si>
    <t>- Bones unworked, defatted, simply prepared (but not cut to shape), treated with acid or degelatinised; powder and waste of these products (HS Code: 05.06)
- Gelatin of bovine animals (HS Code: 35.03)</t>
  </si>
  <si>
    <t xml:space="preserve">Animal diseases; Food safety; Human health; Transmissible Spongiform Encephalopathy (TSE); Zoonoses; </t>
  </si>
  <si>
    <t>G/SPS/N/PER/584</t>
  </si>
  <si>
    <t>G/SPS/N/TPKM/343</t>
  </si>
  <si>
    <t>Designated plant regulated articles or other articles regulated by Article 14 and Article 15 of the "Plant Protection and Quarantine Act"</t>
  </si>
  <si>
    <t>G/SPS/N/USA/2521/Add.1</t>
  </si>
  <si>
    <t>G/SPS/N/ARG/179</t>
  </si>
  <si>
    <t>Products included in Article 2 of SENASA Resolution No. 544/2014.</t>
  </si>
  <si>
    <t>G/SPS/N/AUS/335/Add.1</t>
  </si>
  <si>
    <t>Fresh salacca (snake fruit) (Salacca zalacca (Gaertner) Voss)</t>
  </si>
  <si>
    <t>G/SPS/N/BRA/714/Add.6</t>
  </si>
  <si>
    <t>Semillas</t>
  </si>
  <si>
    <t>Alemania, Argentina, Australia, Bolivia, Bulgaria, Canadá, Chile, China, Dinamarca, Egipto, España, Estados Unidos, Francia, Grecia, Guatemala, Hungría, India, Indonesia, Irán, Israel, Italia, Japón, Madagascar, Malta, Marruecos, países del Mediterráneo, México, Nueva Zelandia, Países Bajos, Paraguay, Perú, Filipinas, Polonia, Portugal, Reino Unido, República Democrática Popular Lao, Serbia, Singapur, Sudáfrica, Siria, Suecia, Taipei Chino, Tanzanía, Tailandia, Turquía, Uruguay, Viet Nam, Zambia y Zimbabwe</t>
  </si>
  <si>
    <t>G/SPS/N/KOR/248/Add.6</t>
  </si>
  <si>
    <t>North America: United States, Canada, Mexico&amp;#x0D;
Central America: All countries &amp;#x0D;
South America: All countries&amp;#x0D;
Africa: All countries&amp;#x0D;
Asia and near East: India, Indonesia, Malaysia, Pakistan, Philippines, Sri Lanka, Thailand, Brunei, Lebanon, Oman, Singapore, Yemen, China (restricted areas: Guangdong-Guangzhou, Maoming, and Shenzhen), Chinese Taipei&amp;#x0D;
Europe: Belgium, France, Germany, Portugal, Italy, Netherlands, Poland, Slovenia &amp;#x0D;
Oceania and the Pacific: Australia (except Tasmania), Polynesia, Fiji, Hawaiian Islands, Palau, Guam, Micronesia, Papua New Guinea, Solomon Islands&amp;#x0D;
</t>
  </si>
  <si>
    <t>G/SPS/N/MAR/40</t>
  </si>
  <si>
    <t>All species of birds, poultry, poultry meat and poultry meat products, and eggs and egg products.</t>
  </si>
  <si>
    <t>Italy and the United States of America</t>
  </si>
  <si>
    <t>G/SPS/N/NZL/512</t>
  </si>
  <si>
    <t>Raw apricot kernels either unhulled (with skin) or hulled (without skin).</t>
  </si>
  <si>
    <t>G/SPS/N/PER/582</t>
  </si>
  <si>
    <t>HS tariff subheading 0602.90.90.00: Coffee (Coffea spp.) plants</t>
  </si>
  <si>
    <t>G/SPS/N/PER/583</t>
  </si>
  <si>
    <t>HS tariff subheading 0602.20.00.00: Rootpac-20 hybrid plum trees</t>
  </si>
  <si>
    <t>G/SPS/N/PHL/264</t>
  </si>
  <si>
    <t xml:space="preserve">HS Code(s):  0105, 0207, 0407, 05119.</t>
  </si>
  <si>
    <t>G/SPS/N/PHL/265</t>
  </si>
  <si>
    <t xml:space="preserve">HS Code(s):  0102, 0103, 0104, 0201, 0202, 0203, 0204, 0206, 0209, 0210, 0502, 0504, 051110, 1501, 1502, 1503, 151610, 1601, 16024, 160210, 160250.</t>
  </si>
  <si>
    <t>Republic of Korea (Chung cheongbuk-Do)</t>
  </si>
  <si>
    <t>G/SPS/N/PHL/266</t>
  </si>
  <si>
    <t>G/SPS/N/PHL/267</t>
  </si>
  <si>
    <t>Jiangsu (China)</t>
  </si>
  <si>
    <t>G/SPS/N/RUS/90</t>
  </si>
  <si>
    <t xml:space="preserve">HS Code(s):  0105 (from the Washington State  only), 0207, 0505, 1001190000, 1001990000, 1002900000, 1003900000, 1004900000, 1005900000, 1201900000, 1208, 1211, 1213000000, 1214, 2301, 2302, 2303, 230400000, 2306, 2309, 3507, equipment and supplies for transportation, breeding, temporary overexposure of animals of all species, as well as equipment for the transportation of raw materials (products) of animal origin  from  3923, 3926, 4415, 4416000000, 4421, 702000, 730900,  7310, 7326, 7616, 8436210000, 8436290000, 8436809000, 8606918000, 860900, 871639800, 0407.</t>
  </si>
  <si>
    <t>G/SPS/N/TPKM/341</t>
  </si>
  <si>
    <t>Oil or fat made for feedstuff or feedstuff additives.</t>
  </si>
  <si>
    <t xml:space="preserve">Animal feed; Animal health; Feed additives; Food safety; Human health; </t>
  </si>
  <si>
    <t>G/SPS/N/SAU/138</t>
  </si>
  <si>
    <t>Italy (Veneto)</t>
  </si>
  <si>
    <t>G/SPS/N/ARE/47</t>
  </si>
  <si>
    <t>G/SPS/N/AUS/326/Add.1</t>
  </si>
  <si>
    <t>Hatching (fertile) eggs of domestic chickens and turkeys</t>
  </si>
  <si>
    <t>Canada, Denmark, France, Germany, Ireland, Netherlands, New Zealand, United Kingdom and United States</t>
  </si>
  <si>
    <t>G/SPS/N/AUS/334/Add.1</t>
  </si>
  <si>
    <t>G/SPS/N/AUS/353</t>
  </si>
  <si>
    <t xml:space="preserve">Contaminants; Food safety; Human health; Labelling; Seeds; </t>
  </si>
  <si>
    <t>G/SPS/N/CHL/341/Rev.1/Add.1</t>
  </si>
  <si>
    <t>G/SPS/N/CHL/438/Add.1</t>
  </si>
  <si>
    <t>G/SPS/N/CHL/439/Add.2</t>
  </si>
  <si>
    <t>G/SPS/N/CHL/443/Add.1</t>
  </si>
  <si>
    <t>G/SPS/N/CHL/490</t>
  </si>
  <si>
    <t>Chilled or frozen pork</t>
  </si>
  <si>
    <t>G/SPS/N/JPN/384</t>
  </si>
  <si>
    <t>- Meat and edible meat offal (HS: 02.01, 02.02, 02.03, 02.04, 02.05, 02.06, 02.07, 02.08 and 02.09)
- Dairy produce, birds' eggs and natural honey (HS: 04.01, 04.07 and 04.08)
- Products of animal origin (HS: 05.04)
- Edible vegetables and certain roots and tubers (HS: 07.01, 07.02, 07.03, 07.04, 07.05, 07.06, 07.07, 07.08, 07.09, 07.10, 07.13 and 07.14)
- Edible fruits and nuts, peel of citrus/melons (HS: 08.01, 08.02, 08.03, 08.04, 08.05, 08.06, 08.07, 08.08, 08.09, 08.10, 08.11 and 08.14)
- Coffee, tea, mate and spices (HS: 09.01, 09.02, 09.03, 09.04, 09.05, 09.06, 09.07, 09.08, 09.09 and 09.10)
- Cereals (HS: 10.01, 10.02, 10.03, 10.04, 10.05, 10.06, 10.07 and 10.08)
- Oleaginous fruits, miscellaneous grains, seeds and fruits (HS: 12.01, 12.02, 12.04, 12.05, 12.06, 12.07, 12.10 and 12.12)
- Animal or vegetable fats and oils (HS: 15.01, 15.02 and 15.06)</t>
  </si>
  <si>
    <t>G/SPS/N/JPN/385</t>
  </si>
  <si>
    <t>- Edible vegetables and certain roots and tubers (HS: 07.01, 07.03, 07.04, 07.05, 07.06, 07.09, 07.10, 07.13 and 07.14)
- Edible fruits and nuts, peel of citrus/melons (HS: 08.02, 08.03, 08.04, 08.05, 08.06, 08.07, 08.08, 08.09, 08.10, 08.11 and 08.14)
- Coffee, tea, mate and spices (HS: 09.02, 09.03, 09.04, 09.05, 09.06, 09.07, 09.08, 09.09 and 09.10)
- Cereals (HS: 10.01)
- Oleaginous fruits, miscellaneous grains, seeds and fruits (HS: 12.02 and 12.12)</t>
  </si>
  <si>
    <t>G/SPS/N/JPN/386</t>
  </si>
  <si>
    <t>- Edible vegetables and certain roots and tubers (HS: 07.01, 07.02, 07.03, 07.04, 07.05, 07.06, 07.07, 07.08, 07.09, 07.10 and 07.13)
- Edible fruits and nuts, peel of citrus/melons (HS: 08.02, 08.05, 08.07, 08.08, 08.09, 08.10 and 08.14)
- Coffee, tea, mate and spices (HS: 09.02, 09.03, 09.04, 09.05, 09.06, 09.07, 09.08, 09.09 and 09.10)
- Cereals (HS: 10.06)
- Oleaginous fruits, miscellaneous grains, seeds and fruits (HS: 12.01, 12.02 and 12.12)</t>
  </si>
  <si>
    <t>G/SPS/N/JPN/387</t>
  </si>
  <si>
    <t>- Edible vegetables and certain roots and tubers (HS: 07.01, 07.02, 07.03, 07.04, 07.05, 07.06, 07.07, 07.08, 07.09, 07.10, 07.13 and 07.14)
- Edible fruits and nuts, peel of citrus/melons (HS: 08.01, 08.02, 08.03, 08.04, 08.05, 08.06, 08.07, 08.08, 08.09, 08.10, 08.11 and 08.14)
- Coffee, tea, mate and spices (HS: 09.02, 09.03, 09.04, 09.05, 09.06, 09.07, 09.08, 09.09 and 09.10)
- Oleaginous fruits, miscellaneous grains, seeds and fruits (HS: 12.04, 12.05, 12.06, 12.07 and 12.12)</t>
  </si>
  <si>
    <t>G/SPS/N/JPN/388</t>
  </si>
  <si>
    <t>Cereals (HS: 10.06)</t>
  </si>
  <si>
    <t>G/SPS/N/PHL/261</t>
  </si>
  <si>
    <t xml:space="preserve">HS Code(s):  0102, 0103, 0104, 0201, 0202, 0203, 0204, 0206, 0209, 0210, 0502, 0503, 0504, 051110, 1501, 1502, 1503, 151610, 1601, 160210, 160250.</t>
  </si>
  <si>
    <t xml:space="preserve">Animal diseases; Animal feed; Animal health; Foot and mouth disease; </t>
  </si>
  <si>
    <t>G/SPS/N/JPN/383</t>
  </si>
  <si>
    <t xml:space="preserve">Modification of content/scope of regulation; Pests; Plant health; Seeds; </t>
  </si>
  <si>
    <t>G/SPS/N/PHL/259</t>
  </si>
  <si>
    <t xml:space="preserve">HS Code(s):  0102, 0201, 0202, 0103, 0104, 0203, 0204, 0206, 0209, 0210, 0502, 0503, 0504, 051110, 1501, 1502, 1503, 151610, 1601, 16024, 160250.</t>
  </si>
  <si>
    <t>Gyeongsangbuk-do, Republic of Korea</t>
  </si>
  <si>
    <t>G/SPS/N/PHL/260</t>
  </si>
  <si>
    <t>G/SPS/N/RUS/88</t>
  </si>
  <si>
    <t>The regulated products of high phytosanitary risk</t>
  </si>
  <si>
    <t>G/SPS/N/THA/225</t>
  </si>
  <si>
    <t xml:space="preserve">Germany, United Kingdom and  Netherlands</t>
  </si>
  <si>
    <t>G/SPS/N/UKR/102</t>
  </si>
  <si>
    <t>Products and raw materials of animal origin</t>
  </si>
  <si>
    <t>G/SPS/N/CAN/244/Rev.2</t>
  </si>
  <si>
    <t>G/SPS/N/CAN/650/Add.2</t>
  </si>
  <si>
    <t>Fraxinus spp. (ash) rooted and unrooted plants, fresh and dried branches, and seeds</t>
  </si>
  <si>
    <t>G/SPS/N/CHN/702</t>
  </si>
  <si>
    <t>Substances traditionally considered as both food and Chinese medicine</t>
  </si>
  <si>
    <t>G/SPS/N/EU/118</t>
  </si>
  <si>
    <t>HS Code(s): ex 07049090, ex 07081000, ex 07082000, 07096010, 07093000, ex 07094000, 07096010, ex 07096099, ex 07099990, ex 07102200, 071022, 07108051, ex 07108059, ex 07108095, 07133900, 08051020, 08051080, ex 08054000, 08061010, 080620, 08101000, ex 08109020, 081110, 08131000, 0902, 090420, 09042110, 09042190, ex 09042200, 09081100, 09081200, 091050, 09109105, ex 11063090, 12024100, 12024200, 12074090, ex 12077000, ex 12119086, ex 14049000, 20081110, 20081191, 20081196, 20081198, ex 20089999, 3507</t>
  </si>
  <si>
    <t>Afghanistan, Brazil, Cambodia, China, Dominican Republic, Egypt, India, Indonesia, Kenya, Morocco, Nigeria, Peru, Sierra Leone, Sudan, Thailand, Turkey, Uzbekistan, Viet Nam</t>
  </si>
  <si>
    <t>G/SPS/N/EU/91/Add.1</t>
  </si>
  <si>
    <t>G/SPS/N/IND/93</t>
  </si>
  <si>
    <t>Trans Fatty Acids</t>
  </si>
  <si>
    <t>G/SPS/N/MAR/39</t>
  </si>
  <si>
    <t>All species of birds, poultry, poultry meat and poultry meat products, eggs and egg products.</t>
  </si>
  <si>
    <t>Canada, Germany, the Netherlands and the United Kingdom</t>
  </si>
  <si>
    <t>G/SPS/N/RUS/50/Add.1</t>
  </si>
  <si>
    <t>HS Codes: 0210, 3808, 1511</t>
  </si>
  <si>
    <t>G/SPS/N/EU/117</t>
  </si>
  <si>
    <t>G/SPS/N/PER/509/Add.1</t>
  </si>
  <si>
    <t>G/SPS/N/PER/580</t>
  </si>
  <si>
    <t>0801.21.00.00, 0801.22.00.00, 1106.30.90.00 Brazil nuts: in shell, shelled, peeled or grated, or in the form of flour or powder.</t>
  </si>
  <si>
    <t>Plurinational State of Bolivia, Brazil</t>
  </si>
  <si>
    <t>G/SPS/N/PER/581</t>
  </si>
  <si>
    <t>0602.90.90.00: In vitro coffee (Coffea spp.) plants</t>
  </si>
  <si>
    <t>G/SPS/N/PER/579</t>
  </si>
  <si>
    <t>HS code 0602.10.90.00: blueberry (Vaccinium spp.) cuttings</t>
  </si>
  <si>
    <t>G/SPS/N/TPKM/321/Add.1</t>
  </si>
  <si>
    <t>HS Codes: 02, 0504, 1601, 1602
Remarks: Only meat and poultry product excludes amphibians, reptiles, primates and aquatic mammals' product.
</t>
  </si>
  <si>
    <t>G/SPS/N/JOR/29</t>
  </si>
  <si>
    <t xml:space="preserve">HS Code(s):  0105 Live poultry and poultry products</t>
  </si>
  <si>
    <t xml:space="preserve">Animal diseases; Animal health; Avian Influenza; Human health; Pest or Disease free Regions / Regionalization; Territory protection; Zoonoses; </t>
  </si>
  <si>
    <t>G/SPS/N/JOR/30</t>
  </si>
  <si>
    <t>G/SPS/N/RUS/86</t>
  </si>
  <si>
    <t>Live animals susceptible to FMD; genetic material (semen and embryos in vitro); raw meat and meat products, not heat-treated, that guarantee the destruction of the FMD virus; milk and milk products, not heat-treated, that guarantee the destruction of the FMD virus; wool, hair, bristles, trophies, raw intestines, hides and skins, untreated by technology that guarantees the destruction of the FMD virus.</t>
  </si>
  <si>
    <t>G/SPS/N/RUS/87</t>
  </si>
  <si>
    <t>Poultry meat and all poultry products, feeds and feed additives for poultry, used equipment for keeping, slaughter and butchering of birds, live poultry, hatching eggs, feathers.</t>
  </si>
  <si>
    <t>Germany (Mecklenburg-Western Pomerania and Brandenburg)</t>
  </si>
  <si>
    <t>G/SPS/N/CAN/903</t>
  </si>
  <si>
    <t>Cyprosin (ICS Codes: 67.220.20, 67.100.30)</t>
  </si>
  <si>
    <t>G/SPS/N/LKA/37</t>
  </si>
  <si>
    <t>Imported Milk Powder</t>
  </si>
  <si>
    <t>G/SPS/N/MEX/249/Add.1</t>
  </si>
  <si>
    <t>G/SPS/N/RUS/85</t>
  </si>
  <si>
    <t xml:space="preserve">HS Code(s):  0102, 0104, 0511.</t>
  </si>
  <si>
    <t>European Union, Switzerland</t>
  </si>
  <si>
    <t>G/SPS/N/USA/2719</t>
  </si>
  <si>
    <t>G/SPS/N/VNM/65</t>
  </si>
  <si>
    <t>Live cattle and buffalo from Laos PDR and Cambodia</t>
  </si>
  <si>
    <t>Cambodia, Lao People's Democratic Republic</t>
  </si>
  <si>
    <t>G/SPS/N/TPKM/339</t>
  </si>
  <si>
    <t xml:space="preserve">Certification, control and inspection; Pests; Plant health; Territory protection; </t>
  </si>
  <si>
    <t>G/SPS/N/USA/2280/Add.4</t>
  </si>
  <si>
    <t>Specific raw beef products</t>
  </si>
  <si>
    <t>G/SPS/N/DOM/56</t>
  </si>
  <si>
    <t>G/SPS/N/DOM/57</t>
  </si>
  <si>
    <t>Animals and animal by-products</t>
  </si>
  <si>
    <t xml:space="preserve">Animal diseases; Animal health; Human health; Pests; </t>
  </si>
  <si>
    <t>G/SPS/N/DOM/58</t>
  </si>
  <si>
    <t>Plants, animals and the by-products thereof</t>
  </si>
  <si>
    <t xml:space="preserve">Animal diseases; Animal health; Human health; Pests; Plant health; Territory protection; </t>
  </si>
  <si>
    <t>G/SPS/N/DOM/60</t>
  </si>
  <si>
    <t>Products and by-products of plant or animal origin</t>
  </si>
  <si>
    <t xml:space="preserve">Animal health; Human health; Pests; Plant health; Territory protection; </t>
  </si>
  <si>
    <t>G/SPS/N/GIN/1</t>
  </si>
  <si>
    <t>G/SPS/N/GIN/2</t>
  </si>
  <si>
    <t>Plants and plant products for import and export</t>
  </si>
  <si>
    <t>G/SPS/N/GIN/3</t>
  </si>
  <si>
    <t>G/SPS/N/GIN/4</t>
  </si>
  <si>
    <t>Fishery and aquaculture products</t>
  </si>
  <si>
    <t>G/SPS/N/GIN/5</t>
  </si>
  <si>
    <t>Live animals, meat and edible meat offal, milk and milk products, and other products of animal origin</t>
  </si>
  <si>
    <t>G/SPS/N/PER/554/Add.1</t>
  </si>
  <si>
    <t>G/SPS/N/RUS/84</t>
  </si>
  <si>
    <t xml:space="preserve">HS Code(s):  0102, 0104, 0106, 0511 99 853, 0511 99 852.</t>
  </si>
  <si>
    <t>Regions Puglia and Tuscany (Italy)</t>
  </si>
  <si>
    <t>G/SPS/N/SAU/135</t>
  </si>
  <si>
    <t>Hekendorp, UTRECHT, Netherlands</t>
  </si>
  <si>
    <t>G/SPS/N/USA/2136/Add.2</t>
  </si>
  <si>
    <t>Live birds and poultry, and bird and poultry products and by-products and processed carcasses, and parts or products of carcasses as specified in interim rule.</t>
  </si>
  <si>
    <t>G/SPS/N/SAU/126</t>
  </si>
  <si>
    <t xml:space="preserve">Edible Nigella Sativa Seed Oil  (ICS Code:  67:200).</t>
  </si>
  <si>
    <t>G/SPS/N/SAU/127</t>
  </si>
  <si>
    <t xml:space="preserve">Frozen Carrot  (ICS Code: 67.080)</t>
  </si>
  <si>
    <t>G/SPS/N/SAU/129</t>
  </si>
  <si>
    <t>Fresh fruits and vegetables - Avocado (ICS Code: 67.080).</t>
  </si>
  <si>
    <t>G/SPS/N/SAU/130</t>
  </si>
  <si>
    <t xml:space="preserve">Fruit and vegetables and their products - Fresh Okra  (ICS Code: 67.080.10).</t>
  </si>
  <si>
    <t>G/SPS/N/SAU/131</t>
  </si>
  <si>
    <t>Frozen Chickens (ICS Code: 67.120.20).</t>
  </si>
  <si>
    <t>G/SPS/N/MEX/260/Add.1</t>
  </si>
  <si>
    <t>G/SPS/N/MEX/273</t>
  </si>
  <si>
    <t>Meat, carcasses, viscera and offal.</t>
  </si>
  <si>
    <t>G/SPS/N/SAU/125</t>
  </si>
  <si>
    <t>Tea and herbs bags, (ICS Code: 67.250).</t>
  </si>
  <si>
    <t>G/SPS/N/CHL/483/Add.1</t>
  </si>
  <si>
    <t>G/SPS/N/PER/575</t>
  </si>
  <si>
    <t>HS tariff subheading 0602.20.00.00: Almond (Prunus dulcis) plants</t>
  </si>
  <si>
    <t>G/SPS/N/PER/576</t>
  </si>
  <si>
    <t>HS tariff subheading 1209.99.10.00: Persimmon seeds</t>
  </si>
  <si>
    <t>G/SPS/N/PER/577</t>
  </si>
  <si>
    <t>HS tariff subheading 0602.20.00.00: Persimmon plants</t>
  </si>
  <si>
    <t>G/SPS/N/PER/578</t>
  </si>
  <si>
    <t>G/SPS/N/IDN/95</t>
  </si>
  <si>
    <t>Germany, Netherlands, United Kingdom</t>
  </si>
  <si>
    <t>G/SPS/N/NZL/510</t>
  </si>
  <si>
    <t>G/SPS/N/NZL/511</t>
  </si>
  <si>
    <t>G/SPS/N/THA/224</t>
  </si>
  <si>
    <t xml:space="preserve">Aquatic Animals - HS Code: 0301 Live fish including ornamental fish, freshwater fish, and marine fish; HS Code: 0302 Fish, fresh or chilled, excluding fish fillets and other fish meat; HS Code: 0303 Fish, frozen,  excluding fish fillets and other fish meat; HS Code: 0306 Crustaceans, live, fresh, chilled or frozen, in shell; HS Code: 0307 Molluscs, live, fresh, chilled or frozen, in shell; HS Code: 0106 other live animals such as frog, softshell turtle, and crocodile.</t>
  </si>
  <si>
    <t>G/SPS/N/JPN/378</t>
  </si>
  <si>
    <t>- Meat and edible meat offal (HS Code: 02.01, 02.02, 02.03, 02.04, 02.05, 02.06, 02.07, 02.08 and 02.09)
- Fish and crustaceans, molluscs and other aquatic invertebrates (HS Code: 03.02, 03.03 and 03.04)
- Dairy produce, birds' eggs and natural honey (HS Code: 04.01, 04.07 and 04.08)
- Products of animal origin (HS Code: 05.04)
- Edible vegetables and certain roots and tubers (HS Code: 07.01, 07.02, 07.03, 07.04, 07.05, 07.06, 07.07, 07.08, 07.09, 07.10, 07.13 and 07.14)
- edible fruits and nuts, peel of citrus/melons (HS Code: 08.01, 08.02, 08.03, 08.04, 08.05, 08.06, 08.07, 08.08, 08.09, 08.10 and 08.14)
- Coffee, tea, mate and spices (HS Code: 09.02, 09.03, 09.04, 09.05, 09.06, 09.07, 09.08, 09.09 and 09.10)
- Cereals (HS Code: 10.01, 10.02, 10.03, 10.04, 10.05, 10.06, 10.07 and 10.08)
- Oleaginous fruits, miscellaneous grains, seeds and fruits (HS Code: 12.01, 12.02, 12.05 and 12.12)
- Animal or vegetable fats and oils (HS Code: 15.01, 15.02 and 15.06)</t>
  </si>
  <si>
    <t>G/SPS/N/JPN/379</t>
  </si>
  <si>
    <t>- Fish and crustaceans, molluscs and other aquatic invertebrates (HS Code: 03.02, 03.03 and 03.04)
- Edible vegetables and certain roots and tubers (HS Code: 07.02, 07.03, 07.04, 07.05, 07.06, 07.07, 07.08, 07.09, 07.10, 07.13 and 07.14)
- Edible fruits and nuts, peel of citrus/melons (HS Code: 08.04, 08.05, 08.06, 08.07, 08.08, 08.09, 08.10, 08.11 and 08.14)
- Coffee, tea, mate and spices (HS Code: 09.02, 09.03, 09.04, 09.05, 09.06, 09.07, 09.08, 09.09 and 09.10)
- Cereals (HS Code: 10.05)
- Oleaginous fruits, miscellaneous grains, seeds and fruits (HS Code: 12.01, 12.07 and 12.12)</t>
  </si>
  <si>
    <t>G/SPS/N/JPN/380</t>
  </si>
  <si>
    <t>- Meat and edible meat offal (HS Code: 02.01, 02.02, 02.03, 02.04, 02.05, 02.06, 02.07, 02.08 and 02.09)
- Fish and crustaceans, molluscs and other aquatic invertebrates (HS Code: 03.02, 03.03, 03.04, 03.06 and 03.07)
- Dairy produce, birds' eggs and natural honey (HS Code: 04.01, 04.07 and 04.08)
- Products of animal origin (HS Code: 05.04)
- Edible vegetables and certain roots and tubers (HS Code: 07.09, 07.10 and 07.13)
- Cereals (HS Code: 10.01 and 10.05)
- Oleaginous fruits, miscellaneous grains, seeds and fruits (HS Code: 12.01, 12.05 and 12.06)
- Animal or vegetable fats and oils (HS Code: 15.01, 15.02 and 15.06)</t>
  </si>
  <si>
    <t>G/SPS/N/JPN/381</t>
  </si>
  <si>
    <t>- Meat and edible meat offal (HS Code: 02.01, 02.02, 02.03, 02.04, 02.05, 02.06 and 02.08)
- Fish and crustaceans, molluscs and other aquatic invertebrates (HS Code: 03.02, 03.03 and 03.04)
- Dairy produce, birds' eggs and natural honey (HS Code: 04.01)
- Products of animal origin (HS Code: 05.04)
- Edible vegetables and certain roots and tubers (HS Code: 07.01, 07.02, 07.03, 07.04, 07.05, 07.06, 07.07, 07.08, 07.09, 07.10, 07.13 and 07.14)
- Edible fruits and nuts, peel of citrus/melons (HS Code: 08.01, 08.02, 08.03, 08.04, 08.05, 08.06, 08.07, 08.08, 08.09, 08.10, 08.11 and 08.14)
- Coffee, tea, mate and spices (HS Code: 09.01, 09.02, 09.03, 09.04, 09.05, 09.06, 09.07, 09.08, 09.09 and 09.10)
- Cereals (HS Code: 10.01, 10.02, 10.03, 10.04, 10.05, 10.06, 10.07 and 10.08)
- Oleaginous fruits, miscellaneous grains, seeds and fruits (HS Code: 12.01, 12.02, 12.04, 12.05, 12.06, 12.07, 12.10 and 12.12)
- Animal or vegetable fats and oils (HS Code: 15.01, 15.02 and 15.06)
- Cacao and cacao preparations (HS Code: 18.01)</t>
  </si>
  <si>
    <t>G/SPS/N/JPN/382</t>
  </si>
  <si>
    <t>- Fish and crustaceans, molluscs and other aquatic invertebrates (HS Code: 03.02, 03.03 and 03.04)
- Edible vegetables and certain roots and tubers (HS Code: 07.02, 07.03, 07.04, 07.05, 07.06, 07.07, 07.08, 07.09, 07.10 and 07.14)
- Edible fruits and nuts, peel of citrus/melons (HS Code: 08.05, 08.06, 08.07, 08.08, 08.09, 08.10, 08.11 and 08.14)
- Coffee, tea, mate and spices (HS Code: 09.02, 09.04, 09.05, 09.06, 09.07, 09.08, 09.09 and 09.10)
- Cereals (HS Code: 10.05)
- Oleaginous fruits, miscellaneous grains, seeds and fruits (HS Code: 12.01)</t>
  </si>
  <si>
    <t>G/SPS/N/CHL/482/Add.1</t>
  </si>
  <si>
    <t>G/SPS/N/CHL/485/Add.1</t>
  </si>
  <si>
    <t>G/SPS/N/ARE/44</t>
  </si>
  <si>
    <t>G/SPS/N/ARE/45</t>
  </si>
  <si>
    <t>Live poultry (HS Code: 0105), and poultry products including poultry meat (HS Code: 0207), day-old chicks (HS Code: 0105.11), hatching eggs, except heat treated meat.</t>
  </si>
  <si>
    <t>G/SPS/N/ARE/46</t>
  </si>
  <si>
    <t>G/SPS/N/PHL/134/Add.1/Corr.1</t>
  </si>
  <si>
    <t>Live poultry (0105), poultry meat (0207), day-old chicks (0105.11), eggs (0407) and semen (0511.99)</t>
  </si>
  <si>
    <t>Benin, Poland and Saudi Arabia</t>
  </si>
  <si>
    <t>G/SPS/N/JOR/27</t>
  </si>
  <si>
    <t>Mango and avocado</t>
  </si>
  <si>
    <t>G/SPS/N/JOR/28</t>
  </si>
  <si>
    <t>Live poultry (HS Code: 0105), and poultry product including poultry meat (HS Code: 0207).</t>
  </si>
  <si>
    <t>G/SPS/N/MEX/265/Add.2</t>
  </si>
  <si>
    <t>G/SPS/N/UKR/100</t>
  </si>
  <si>
    <t>Poultry, poultry products and raw materials</t>
  </si>
  <si>
    <t>G/SPS/N/UKR/101</t>
  </si>
  <si>
    <t>G/SPS/N/UKR/99</t>
  </si>
  <si>
    <t>G/SPS/N/EU/58/Add.1</t>
  </si>
  <si>
    <t>Invasive alien species</t>
  </si>
  <si>
    <t>G/SPS/N/TPKM/336</t>
  </si>
  <si>
    <t>G/SPS/N/AUS/351</t>
  </si>
  <si>
    <t>Fresh ginger (Zingiber officinale) rhizomes for human consumption.</t>
  </si>
  <si>
    <t>G/SPS/N/EU/106/Corr.1</t>
  </si>
  <si>
    <t>G/SPS/N/MEX/271</t>
  </si>
  <si>
    <t>Eucomis spp. bulbs</t>
  </si>
  <si>
    <t>G/SPS/N/MEX/272</t>
  </si>
  <si>
    <t>Zantedeschia spp. tubers</t>
  </si>
  <si>
    <t>G/SPS/N/RUS/83</t>
  </si>
  <si>
    <t xml:space="preserve">HS Code(s):  0203; pork by-products from 0206, 0210; edible flours of meat or meat by-products from 0210; pork fat from 0209; 1501; prepared pork products from 160100, 1602.</t>
  </si>
  <si>
    <t>G/SPS/N/EU/116</t>
  </si>
  <si>
    <t>G/SPS/N/PHL/134/Add.1</t>
  </si>
  <si>
    <t>G/SPS/N/PHL/256</t>
  </si>
  <si>
    <t>Live poultry (HS Code: 0105), poultry meat (HS Code: 0207), day-old chicks (HS Code: 0105.11), eggs (HS Code: 0407), and semen (HS Code: 0511.99)</t>
  </si>
  <si>
    <t>Ilinsky, Dolgovo, Novochikhinsky and Altayskiy Kray, Russian Federation</t>
  </si>
  <si>
    <t>G/SPS/N/PHL/257</t>
  </si>
  <si>
    <t>(HS Code: 0302.30), (HS Code: 0303.40).</t>
  </si>
  <si>
    <t xml:space="preserve">Bacteria; Escherichia coli; Food additives; Food safety; Human health; Labelling; Listeria monocytogenes; Salmonella; </t>
  </si>
  <si>
    <t>G/SPS/N/PHL/258</t>
  </si>
  <si>
    <t>(HS Code: 1103.13.00)</t>
  </si>
  <si>
    <t>G/SPS/N/SAU/118</t>
  </si>
  <si>
    <t>Black pepper, whole and ground (ICS Code: 67.220 ).</t>
  </si>
  <si>
    <t>G/SPS/N/SAU/119</t>
  </si>
  <si>
    <t>White pepper, whole and ground (ICS Code: 67.220).</t>
  </si>
  <si>
    <t>G/SPS/N/BRA/1003</t>
  </si>
  <si>
    <t>Chickens and turkeys</t>
  </si>
  <si>
    <t>G/SPS/N/ECU/156</t>
  </si>
  <si>
    <t>In vitro gerbera (Gerbera sp.) plants for planting.</t>
  </si>
  <si>
    <t>G/SPS/N/PER/570</t>
  </si>
  <si>
    <t>1005.10.00.00: Maize (corn) seed</t>
  </si>
  <si>
    <t>G/SPS/N/PER/571</t>
  </si>
  <si>
    <t>G/SPS/N/VNM/63/Add.1</t>
  </si>
  <si>
    <t>G/SPS/N/AUS/315/Add.1</t>
  </si>
  <si>
    <t>G/SPS/N/CRI/152</t>
  </si>
  <si>
    <t>HS code 0701: Potatoes, fresh or chilled</t>
  </si>
  <si>
    <t>G/SPS/N/GTM/60</t>
  </si>
  <si>
    <t>Banana reproduction material (shoots, rhizomes, meristem cultures) - 0602.2010 and 0602.2090</t>
  </si>
  <si>
    <t xml:space="preserve">Fungi; Pests; Plant diseases; Plant health; Territory protection; </t>
  </si>
  <si>
    <t>Australia, China, Canary Islands (Spain), Philippines, Indonesia, Malaysia, South Africa, Chinese Taipei and any other country where the disease is present.</t>
  </si>
  <si>
    <t>G/SPS/N/NIC/13/Add.1</t>
  </si>
  <si>
    <t>G/SPS/N/PER/547/Add.1</t>
  </si>
  <si>
    <t>G/SPS/N/PER/551/Add.1</t>
  </si>
  <si>
    <t>G/SPS/N/PER/553/Add.1</t>
  </si>
  <si>
    <t>G/SPS/N/PER/566</t>
  </si>
  <si>
    <t>Citrus, avocado and vine propagation material.</t>
  </si>
  <si>
    <t>Spain, Israel, France, Mexico and South Africa.</t>
  </si>
  <si>
    <t>G/SPS/N/RUS/82</t>
  </si>
  <si>
    <t xml:space="preserve">HS Code(s):  01, 02, 03, 04, 05, 15, 16, 23, 41, 42, 43, 51.</t>
  </si>
  <si>
    <t xml:space="preserve">Animal diseases; Animal health; Certification, control and inspection; Food safety; Human health; Zoonoses; </t>
  </si>
  <si>
    <t>G/SPS/N/USA/2664/Add.1</t>
  </si>
  <si>
    <t>G/SPS/N/ALB/181</t>
  </si>
  <si>
    <t xml:space="preserve">Live animals (all ruminants and herbivores affected by the bluetongue disease),  semen, embryos and ova of all ruminants and herbivores affected by the blue tongue disease.</t>
  </si>
  <si>
    <t xml:space="preserve">Animal diseases; Animal health; Bluetongue; Pest or Disease free Regions / Regionalization; Territory protection; </t>
  </si>
  <si>
    <t>Montenegro (in the region of Danilovgrad), Hungary (in the region of Csongrad)&amp;#x0D;
</t>
  </si>
  <si>
    <t>G/SPS/N/CRI/151/Add.1</t>
  </si>
  <si>
    <t>G/SPS/N/AUS/347/Add.1</t>
  </si>
  <si>
    <t>Benincasa hispida (wax gourd), Citrullus lanatus (watermelon), Cucumis anguria (west Indian burr gherkin), Cucumis sativus (cucumber), Cucumis melo (melon), Cucurbita moschata (pumpkin), Cucurbita pepo (pumpkin, squash, zucchini), Lagenaria siceraria (bottle gourd), Luffa acutangula, Luffa cylindrica (loofah gourd), Momordica charantia (bitter gourd) and Trichosanthes cucumerina (serpent gourd) seeds, tissue cultures and/or nursery stock imports.</t>
  </si>
  <si>
    <t>G/SPS/N/EU/51/Add.1</t>
  </si>
  <si>
    <t>G/SPS/N/EU/56/Add.2</t>
  </si>
  <si>
    <t>Food of animal origin</t>
  </si>
  <si>
    <t>G/SPS/N/EU/69/Add.1</t>
  </si>
  <si>
    <t>G/SPS/N/MEX/270</t>
  </si>
  <si>
    <t>Goods of animal origin and aquaculture and fishery resources for human and animal consumption.</t>
  </si>
  <si>
    <t xml:space="preserve">Animal feed; Animal health; Contaminants; Food safety; Human health; Maximum residue limits (MRLs); Veterinary drugs; </t>
  </si>
  <si>
    <t>G/SPS/N/EU/112</t>
  </si>
  <si>
    <t>G/SPS/N/EU/70/Add.1</t>
  </si>
  <si>
    <t>G/SPS/N/TPKM/333</t>
  </si>
  <si>
    <t>G/SPS/N/MEX/265/Add.1</t>
  </si>
  <si>
    <t>G/SPS/N/ARE/41</t>
  </si>
  <si>
    <t>Live sheep and goats</t>
  </si>
  <si>
    <t xml:space="preserve">Animal diseases; Animal health; Bluetongue; </t>
  </si>
  <si>
    <t>G/SPS/N/ARE/42</t>
  </si>
  <si>
    <t>Bosnia and Herzegovina</t>
  </si>
  <si>
    <t>G/SPS/N/ARE/43</t>
  </si>
  <si>
    <t>Live poultry (HS Code: 0105), and poultry product including poultry meat (HS Code: 0207), day-old chicks (HS Code: 0105.11), hatching eggs, except heat treated meat</t>
  </si>
  <si>
    <t>G/SPS/N/EU/106</t>
  </si>
  <si>
    <t>G/SPS/N/VNM/53/Add.1</t>
  </si>
  <si>
    <t>G/SPS/N/ZAF/37</t>
  </si>
  <si>
    <t xml:space="preserve">HS Code(s): 03;  ICS Code(s): 67.</t>
  </si>
  <si>
    <t xml:space="preserve">Bacteria; Food safety; Human health; Packaging; </t>
  </si>
  <si>
    <t>G/SPS/N/CAN/843/Add.1</t>
  </si>
  <si>
    <t>Pesticide captan in or on ginseng roots (ICS Codes: 65.020, 65.100, 67.080)</t>
  </si>
  <si>
    <t>G/SPS/N/JPN/372</t>
  </si>
  <si>
    <t>Bivalves (HS Code: 03.07)</t>
  </si>
  <si>
    <t>G/SPS/N/JPN/373</t>
  </si>
  <si>
    <t>- Meat and edible meat offal (HS Code: 02.01, 02.02, 02.03, 02.04, 02.05, 02.06, 02.07, 02.08 and 02.09)
- Dairy produce, birds' eggs and natural honey (HS Code: 04.01, 04.07 and 04.08)
- Products of animal origin (HS Code: 05.04)
- Edible vegetables and certain roots and tubers (HS Code: 07.01, 07.02, 07.03, 07.04, 07.05, 07.06, 07.07, 07.08, 07.09, 07.10, 07.13 and 07.14)
- Edible fruits and nuts, peel of citrus/melons (HS Code: 08.01, 08.02, 08.03, 08.04, 08.05, 08.06, 08.07, 08.08, 08.09, 08.10, 08.11 and 08.14)
- Coffee, tea, mate and spices (HS Code: 09.01, 09.02, 09.03, 09.04, 09.05, 09.06, 09.07, 09.08, 09.09 and 09.10)
- Cereals (HS Code: 10.01, 10.02, 10.03, 10.04, 10.05, 10.06, 10.07 and 10.08)
- Oleaginous fruits, miscellaneous grains, seeds and fruits (HS Code: 12.01, 12.02, 12.04, 12.05, 12.06, 12.07, 12.10 and 12.12)
- Animal or vegetable fats and oils (HS Code: 15.01, 15.02 and 15.06)</t>
  </si>
  <si>
    <t>G/SPS/N/JPN/374</t>
  </si>
  <si>
    <t>- Meat and edible meat offal (HS Code: 02.01, 02.02, 02.03, 02.04, 02.05, 02.06, 02.07, 02.08 and 02.09)
- Dairy produce, birds' eggs and natural honey (HS Code: 04.01, 04.07 and 04.08)
- Products of animal origin (HS Code: 05.04)
- Edible fruits and nuts, peel of citrus/melons (HS Code: 08.03 and 08.04)
- Coffee, tea, mate and spices (HS Code: 09.01)
- Cereals (HS Code: 10.01, 10.02, 10.03, 10.04, 10.07 and 10.08)
- Oleaginous fruits, miscellaneous grains, seeds and fruits (HS Code: 12.01, 12.02 and 12.12)
- Animal or vegetable fats and oils (HS Code: 15.01, 15.02 and 15.06)</t>
  </si>
  <si>
    <t>G/SPS/N/JPN/375</t>
  </si>
  <si>
    <t>- Meat and edible meat offal (HS Code: 02.01, 02.02, 02.03, 02.04, 02.05, 02.06, 02.07, 02.08 and 02.09)
- Dairy produce, birds' eggs and natural honey (HS Code: 04.01, 04.07 and 04.08)
- Products of animal origin (HS Code: 05.04)
- Edible vegetables and certain roots and tubers (HS Code: 07.01, 07.02, 07.03, 07.04, 07.05, 07.06, 07.07, 07.08, 07.09, 07.10, 07.13 and 07.14)
- Edible fruits and nuts, peel of citrus/melons (HS Code: 08.01, 08.02, 08.03, 08.04, 08.05, 08.06, 08.07, 08.08, 08.09, 08.10, 08.11 and 08.14)
- Coffee, tea, mate and spices (HS Code: 09.02, 09.03, 09.04, 09.05, 09.06, 09.07, 09.08, 09.09 and 09.10)
- Cereals (HS Code: 10.01, 10.02, 10.03, 10.04, 10.05, 10.06, 10.07 and 10.08)
- Oleaginous fruits, miscellaneous grains, seeds and fruits (HS Code: 12.01, 12.02, 12.04, 12.05, 12.06, 12.07, 12.10 and 12.12)
- Animal or vegetable fats and oils (HS Code: 15.01, 15.02 and 15.06)</t>
  </si>
  <si>
    <t>G/SPS/N/JPN/376</t>
  </si>
  <si>
    <t>- Meat and edible meat offal (HS Code: 02.01, 02.02, 02.03, 02.04, 02.05, 02.06, 02.07, 02.08 and 02.09)
- Products of animal origin (HS Code: 05.04)
- Animal or vegetable fats and oils (HS Code: 15.01, 15.02 and 15.06)</t>
  </si>
  <si>
    <t>G/SPS/N/MEX/248/Add.1</t>
  </si>
  <si>
    <t>G/SPS/N/MEX/261/Add.1</t>
  </si>
  <si>
    <t>G/SPS/N/MEX/269</t>
  </si>
  <si>
    <t>Fresh citrus fruits (Citrus reticulata, Citrus sinensis and Citrus grandis)</t>
  </si>
  <si>
    <t>G/SPS/N/JOR/26</t>
  </si>
  <si>
    <t>G/SPS/N/RUS/14/Add.3</t>
  </si>
  <si>
    <t>HS Codes: 0201, 0202, 0203, 0204, 0205 00, 0206, 0207, 0208, 0209, 0210, 0301, 0302, 0303, 0304, 0305, 0306, 0307, 0308, 0401, 0402, 0403, 0404, 0405, 0406, 0407, 0408, 0504 00 000 0, 1601 00, 1602, 1604, 1605, from 2105 00, from 2106, from 3501, 3503 00.</t>
  </si>
  <si>
    <t xml:space="preserve">Adoption/publication/entry into force of reg.; Food safety; Human health; Labelling; </t>
  </si>
  <si>
    <t>G/SPS/N/RUS/43/Add.1</t>
  </si>
  <si>
    <t>Common list of goods subject to veterinary control, adopted by the Customs Union (CU) Commission Decision on application of veterinary and sanitary measures in the CU as of 18 June 2010 No. 317</t>
  </si>
  <si>
    <t>G/SPS/N/RUS/80</t>
  </si>
  <si>
    <t>G/SPS/N/RUS/81</t>
  </si>
  <si>
    <t xml:space="preserve">HS Code(s):  from 0206 (edible offal of bovine animals, swine), 0210 (edible meat offal, edible flours and meals of meat or meat offal), 1501 (pig fat (including lard) and poultry fat, other than that of heading 02.09 or 15.03.), 1502 (fats of bovine animals).</t>
  </si>
  <si>
    <t>G/SPS/N/USA/2662/Add.1</t>
  </si>
  <si>
    <t>G/SPS/N/AUS/347</t>
  </si>
  <si>
    <t>G/SPS/N/JPN/371</t>
  </si>
  <si>
    <t>Vespa velutina</t>
  </si>
  <si>
    <t>G/SPS/N/MEX/257/Add.1</t>
  </si>
  <si>
    <t>G/SPS/N/TPKM/331</t>
  </si>
  <si>
    <t>Aquatic animal</t>
  </si>
  <si>
    <t>G/SPS/N/URY/27</t>
  </si>
  <si>
    <t>Live sheep (HS tariff subheading 0104.10)</t>
  </si>
  <si>
    <t>G/SPS/N/USA/2627/Add.1</t>
  </si>
  <si>
    <t>Bananas</t>
  </si>
  <si>
    <t>G/SPS/N/USA/2681/Add.1</t>
  </si>
  <si>
    <t>Chipilin leaves and edible flowers of chufle, izote, and pacaya</t>
  </si>
  <si>
    <t>G/SPS/N/USA/2709</t>
  </si>
  <si>
    <t>G/SPS/N/USA/2710</t>
  </si>
  <si>
    <t>G/SPS/N/JOR/24/Add.1</t>
  </si>
  <si>
    <t>Live poultry and poultry meat</t>
  </si>
  <si>
    <t>G/SPS/N/JPN/366</t>
  </si>
  <si>
    <t>Rye, barley, maize and sorghum (HS Codes: 10.02, 10.03, 10.05 and 10.07) for feed; straw and forage of cereal grains and grasses, legume forage (alfalfa, clover, etc.) and other forage products (HS Codes: 12.13, 12.14) for feed.</t>
  </si>
  <si>
    <t xml:space="preserve">Animal feed; Feed additives; Food safety; Human health; Maximum residue limits (MRLs); Pesticides; </t>
  </si>
  <si>
    <t>G/SPS/N/MEX/268</t>
  </si>
  <si>
    <t>Cut roses (Rosa spp.)</t>
  </si>
  <si>
    <t>G/SPS/N/RUS/79</t>
  </si>
  <si>
    <t>Pork products</t>
  </si>
  <si>
    <t>G/SPS/N/JPN/367</t>
  </si>
  <si>
    <t>Maize (HS Code:10.05) for feed</t>
  </si>
  <si>
    <t>G/SPS/N/JPN/368</t>
  </si>
  <si>
    <t>Wheat, rye, barley, oats, maize and sorghum (HS Codes: 10.01, 10.02, 10.03, 10.04, 10.05 and 10.07) for feed; Straw and forage of cereal grains and grasses, legume forage (alfalfa, clover, etc.) and other forage products (HS Codes: 12.13, 12.14) for feed.
</t>
  </si>
  <si>
    <t>G/SPS/N/MEX/48/Add.1</t>
  </si>
  <si>
    <t>G/SPS/N/EGY/58</t>
  </si>
  <si>
    <t>G/SPS/N/HKG/40</t>
  </si>
  <si>
    <t>All edible fats and oils of animal origins.</t>
  </si>
  <si>
    <t>G/SPS/N/NZL/482/Add.2</t>
  </si>
  <si>
    <t>G/SPS/N/CHL/487</t>
  </si>
  <si>
    <t>Mushrooms (Flammulina velutipes, Hypsizygus marmoreus and Pleurotus pulmonarius) for propagation and consumption</t>
  </si>
  <si>
    <t>G/SPS/N/CHL/488</t>
  </si>
  <si>
    <t>Olive (Olea europaea subsp. europaea) propagation material</t>
  </si>
  <si>
    <t>G/SPS/N/EU/100</t>
  </si>
  <si>
    <t>G/SPS/N/EU/27/Add.1</t>
  </si>
  <si>
    <t>Tubers of Solanum tuberosum L. including those intended for planting.</t>
  </si>
  <si>
    <t>G/SPS/N/MAC/12</t>
  </si>
  <si>
    <t>Plant</t>
  </si>
  <si>
    <t>G/SPS/N/NOR/33/Add.1</t>
  </si>
  <si>
    <t>G/SPS/N/TPKM/324/Add.1</t>
  </si>
  <si>
    <t>G/SPS/N/KOR/487</t>
  </si>
  <si>
    <t>Food, food safety, food additives, packaging and containers for food.</t>
  </si>
  <si>
    <t>G/SPS/N/USA/2707</t>
  </si>
  <si>
    <t>HS Code(s): 11 - Mesquite bean flour</t>
  </si>
  <si>
    <t xml:space="preserve">Food additives; Food safety; Human health; Irradiation; </t>
  </si>
  <si>
    <t>G/SPS/N/CAN/835/Add.1</t>
  </si>
  <si>
    <t>Pesticide glufosinate-ammonium in or on various fruits and vegetables (ICS Codes: 65.020, 65.100, 67.080)</t>
  </si>
  <si>
    <t>G/SPS/N/CHL/484</t>
  </si>
  <si>
    <t>Seeds of industrial crops (Cannabis indica and Cannabis ruderalis)</t>
  </si>
  <si>
    <t>G/SPS/N/CHL/485</t>
  </si>
  <si>
    <t>Industrial crop seeds (Azadirachta indica, Jatropha curcas and Stevia rebaudiana)</t>
  </si>
  <si>
    <t>United States of America, European Union, Paraguay</t>
  </si>
  <si>
    <t>G/SPS/N/CHL/486</t>
  </si>
  <si>
    <t>Quercus ilex plants</t>
  </si>
  <si>
    <t>G/SPS/N/IND/90</t>
  </si>
  <si>
    <t>Plants and Plant materials and other regulated articles as per Plant Quarantine (Regulation of import into India) Order, 2003 and its Amendments.</t>
  </si>
  <si>
    <t>Afghanistan, Argentina, Australia, Bangladesh, Canada, Chile, Ghana, Côte d'Ivoire, Nepal, Peru, Sudan</t>
  </si>
  <si>
    <t>G/SPS/N/PER/559/Add.1</t>
  </si>
  <si>
    <t>G/SPS/N/TPKM/330</t>
  </si>
  <si>
    <t>Fats and oils in bulk or weight above 150 litres.</t>
  </si>
  <si>
    <t>G/SPS/N/VNM/64</t>
  </si>
  <si>
    <t>Aquatic animals and products thereof</t>
  </si>
  <si>
    <t>G/SPS/N/EU/99</t>
  </si>
  <si>
    <t xml:space="preserve">Aflatoxins; Animal feed; Bacteria; Contaminants; Food additives; Food safety; Human health; Mycotoxins; Ochratoxin; Salmonella; Toxins; </t>
  </si>
  <si>
    <t>G/SPS/N/NIC/18/Add.1</t>
  </si>
  <si>
    <t>G/SPS/N/PER/564</t>
  </si>
  <si>
    <t>0602.90.90.00.00: Hardened sugar cane plants</t>
  </si>
  <si>
    <t>G/SPS/N/PER/565</t>
  </si>
  <si>
    <t>0803.10.10.00: Bananas, including plantains, fresh; 0803.90.11.00: "Cavendish Valery" bananas, fresh; 0803.90.12.00: "Lady Finger" or "Sugar" bananas, fresh; and 0803.90.19.00: Other bananas, fresh</t>
  </si>
  <si>
    <t>G/SPS/N/NIC/87</t>
  </si>
  <si>
    <t xml:space="preserve">Packaging; Plant health; Seeds; Territory protection; </t>
  </si>
  <si>
    <t>G/SPS/N/PER/563</t>
  </si>
  <si>
    <t>Peach tree and nectarine tree plants (0602.20.00.00); peach tree and nectarine tree scions (0602.10.90.00).</t>
  </si>
  <si>
    <t>G/SPS/N/CRI/151</t>
  </si>
  <si>
    <t>Edible vegetables and certain roots and tubers (HS chapter 7); Potatoes, fresh or chilled (HS heading 0701).</t>
  </si>
  <si>
    <t>Russia, Japan, Canada, Mexico, the United States, and Australia.</t>
  </si>
  <si>
    <t>G/SPS/N/TPKM/329</t>
  </si>
  <si>
    <t>G/SPS/N/USA/2502/Add.5</t>
  </si>
  <si>
    <t>G/SPS/N/USA/2503/Add.5</t>
  </si>
  <si>
    <t>G/SPS/N/USA/2569/Add.2</t>
  </si>
  <si>
    <t>Human food under the jurisdiction of the US Food and Drug Administration which excludes meat, poultry, and processed egg products. HS Codes: 04, 05, 07, 08, 09, 10, 11, 12, 15, 16, 17, 18, 19, 20, 21, 22; ICS Codes: 65, 67.</t>
  </si>
  <si>
    <t>G/SPS/N/USA/2593/Add.2</t>
  </si>
  <si>
    <t>G/SPS/N/BRA/380/Add.4</t>
  </si>
  <si>
    <t>G/SPS/N/TPKM/328</t>
  </si>
  <si>
    <t>HS Code(s): 15.</t>
  </si>
  <si>
    <t>G/SPS/N/USA/2703</t>
  </si>
  <si>
    <t xml:space="preserve">Certification, control and inspection; Pest or Disease free Regions / Regionalization; Pests; Plant health; </t>
  </si>
  <si>
    <t>G/SPS/N/BRA/972</t>
  </si>
  <si>
    <t>Fresh fruits of Citrus sinensis, Citrus limon and Citrus reticulata - HS Codes: 080510, 080520, 080550.</t>
  </si>
  <si>
    <t>G/SPS/N/SAU/92/Add.2</t>
  </si>
  <si>
    <t>G/SPS/N/SAU/93/Add.2</t>
  </si>
  <si>
    <t>G/SPS/N/USA/2660/Add.1</t>
  </si>
  <si>
    <t>G/SPS/N/CHL/483</t>
  </si>
  <si>
    <t>Imported breeding swine</t>
  </si>
  <si>
    <t>G/SPS/N/CHN/687</t>
  </si>
  <si>
    <t>Fresh and frozen aquatic animal products</t>
  </si>
  <si>
    <t>G/SPS/N/ECU/155</t>
  </si>
  <si>
    <t>Broccoli (Brassica oleracea var. italica) seed for sowing from the United States of America</t>
  </si>
  <si>
    <t>G/SPS/N/KOR/212/Add.8/Corr.1</t>
  </si>
  <si>
    <t>G/SPS/N/PER/536/Add.1</t>
  </si>
  <si>
    <t>G/SPS/N/PER/538/Add.2</t>
  </si>
  <si>
    <t>G/SPS/N/PER/539/Add.1</t>
  </si>
  <si>
    <t>G/SPS/N/PER/548/Add.1</t>
  </si>
  <si>
    <t>G/SPS/N/PER/562</t>
  </si>
  <si>
    <t>Guar or cluster beans</t>
  </si>
  <si>
    <t>G/SPS/N/PHL/239/Add.1</t>
  </si>
  <si>
    <t>Live poultry (HS Code: 0105); poultry meat (HS: Code 0207); day-old chicks (HS Code: 0105.11); eggs (HS Code: 0407); and semen (HS Code: 0511.99)</t>
  </si>
  <si>
    <t>Ostellato, Ferrara and Mordano, Bologna, Emilia-Romagna, Italy</t>
  </si>
  <si>
    <t>G/SPS/N/USA/2484/Add.1</t>
  </si>
  <si>
    <t>G/SPS/N/USA/2702</t>
  </si>
  <si>
    <t>Egg Products</t>
  </si>
  <si>
    <t>G/SPS/N/ZAF/36/Add.1</t>
  </si>
  <si>
    <t>HS Code(s): 03; ICS Code(s): 67, 65</t>
  </si>
  <si>
    <t>G/SPS/N/MEX/267</t>
  </si>
  <si>
    <t>Sesame (Sesamum indicum L.) seeds, other than for sowing</t>
  </si>
  <si>
    <t>G/SPS/N/ALB/180</t>
  </si>
  <si>
    <t>Live animals (all ruminants and herbivores affected by the bluetongue disease), semen, embryos and ova of all ruminants and herbivores affected by the bluetongue disease.</t>
  </si>
  <si>
    <t>1. Greece: in region of: Peloponnisos, Sterea Ellada, Kai Thrace Anatoliki Makedonia, Makedonia in Greece Dytiki, &amp;#x0D;
2. Bulgaria: in region of: Smolyan, Gabrovo, Blagoevgard, Sumeet, Kardzali, Haskovo, Kyustendil, Yambol,Burgas, Sliven, Sofia, Lovec, Tarnovo, Plovdiv, Silistra, Varna, Targoviste, Veliko Tarnovo and Razgrad&amp;#x0D;
3. Macedonia: in region of: Strumica, Valandovo, Gevgedlia, Resen, Vinica, Ohrid, Stip, Delcevo, Berovo, Kavardarci and Negotino&amp;#x0D;
4. Italy: in region of: Calabria, Lazio, Campania and Umbria&amp;#x0D;
5. Romania: in region of:Dolj, Olt, Vilcea, Bacau, Botosani, Vaslui and Ilfov&amp;#x0D;
6. Turkey: in region of: Kýrklareli&amp;#x0D;
7. Serbia: in region of: Jablanica</t>
  </si>
  <si>
    <t>G/SPS/N/EEC/366/Add.1</t>
  </si>
  <si>
    <t>Crude and refined sunflower seed oil, falling within originating in or consigned from Ukraine (CN Codes 1512 11 91 or TARIC Code 1512 19 90 10)</t>
  </si>
  <si>
    <t>G/SPS/N/EEC/384/Add.2</t>
  </si>
  <si>
    <t>Cereals (HS Codes: 1001, 1002, 1003, 1004, 1005, 1006, 1007, 1008), foodstuffs of animal origin (HS Codes: 0201, 0202, 0202, 0203, 0204, 0205, 0206, 0207, 0208, 0209, 0210) and certain products of plant origin, including fruit and vegetables</t>
  </si>
  <si>
    <t>G/SPS/N/EU/79/Add.1</t>
  </si>
  <si>
    <t>Entire fresh fruit and vegetables</t>
  </si>
  <si>
    <t>G/SPS/N/EU/95</t>
  </si>
  <si>
    <t>G/SPS/N/TPKM/327</t>
  </si>
  <si>
    <t>G/SPS/N/BRA/901/Rev.2</t>
  </si>
  <si>
    <t>Fish, crustaceans, molluscs and other aquatic invertebrates (HS 03)</t>
  </si>
  <si>
    <t>G/SPS/N/USA/2268/Add.1</t>
  </si>
  <si>
    <t>Live dogs</t>
  </si>
  <si>
    <t>G/SPS/N/USA/2272/Add.1</t>
  </si>
  <si>
    <t>G/SPS/N/USA/2296/Add.1</t>
  </si>
  <si>
    <t>Litchi and longan fruit</t>
  </si>
  <si>
    <t>G/SPS/N/USA/2622/Add.1</t>
  </si>
  <si>
    <t>G/SPS/N/USA/2699</t>
  </si>
  <si>
    <t>beef</t>
  </si>
  <si>
    <t>G/SPS/N/USA/2700</t>
  </si>
  <si>
    <t>citrus</t>
  </si>
  <si>
    <t xml:space="preserve">Plant diseases; Plant health; Traceability; </t>
  </si>
  <si>
    <t>G/SPS/N/AUS/231/Add.1</t>
  </si>
  <si>
    <t>Live ornamental finfish</t>
  </si>
  <si>
    <t>G/SPS/N/PER/560</t>
  </si>
  <si>
    <t>Rooted cherry tree cuttings (0602.90.90.00.00)</t>
  </si>
  <si>
    <t>G/SPS/N/PER/561</t>
  </si>
  <si>
    <t>Rooted cherry tree cuttings (0602.90.90.00)</t>
  </si>
  <si>
    <t>G/SPS/N/RUS/76</t>
  </si>
  <si>
    <t>HS Code(s): 0103, 0203, 0511, 0210, 2309, 160100, 1602.</t>
  </si>
  <si>
    <t xml:space="preserve">Animal diseases; Animal feed; Animal health; Food safety; Human health; Pest or Disease free Regions / Regionalization; </t>
  </si>
  <si>
    <t>G/SPS/N/RUS/77</t>
  </si>
  <si>
    <t>HS Code(s): 0102, 0104, 0106, 0511 99 853, 0511 99 852.</t>
  </si>
  <si>
    <t>Regions Calabria, Lazio, Campania, Marche (Italy)</t>
  </si>
  <si>
    <t>G/SPS/N/RUS/78</t>
  </si>
  <si>
    <t>District of central Greece, West Macedonia, East Macedonia and Thrace and Central Macedonia and Peloponnese (Greece)</t>
  </si>
  <si>
    <t>G/SPS/N/TPKM/323/Add.1</t>
  </si>
  <si>
    <t>Dried fruits of Heliconia spp. and Musa spp.</t>
  </si>
  <si>
    <t>G/SPS/N/TPKM/324</t>
  </si>
  <si>
    <t>G/SPS/N/TPKM/325</t>
  </si>
  <si>
    <t>lard and fat of swine</t>
  </si>
  <si>
    <t>G/SPS/N/TPKM/326</t>
  </si>
  <si>
    <t>Hong Kong, China and Macao, China</t>
  </si>
  <si>
    <t>G/SPS/N/UKR/98/Corr.1</t>
  </si>
  <si>
    <t>Animals susceptible to ASF, its products, raw materials and semen</t>
  </si>
  <si>
    <t>G/SPS/N/USA/2696</t>
  </si>
  <si>
    <t>G/SPS/N/RUS/75</t>
  </si>
  <si>
    <t xml:space="preserve">HS Code(s):  0102, 0103, 0104, 0106, 0511.</t>
  </si>
  <si>
    <t>States of Colorado and Texas (United States of America)</t>
  </si>
  <si>
    <t>G/SPS/N/CAN/845/Add.1</t>
  </si>
  <si>
    <t>Food intended for human consumption</t>
  </si>
  <si>
    <t>G/SPS/N/CAN/805/Add.1</t>
  </si>
  <si>
    <t>Raw beef products</t>
  </si>
  <si>
    <t>G/SPS/N/JPN/362</t>
  </si>
  <si>
    <t>- Meat and edible meat offal (HS Codes: 02.01, 02.02, 02.03, 02.06, 02.07 and 02.09)
- Fish and crustaceans, molluscs and other aquatic invertebrates (HS Codes: 03.02, 03.03 and 03.04)
- Dairy produce, birds' eggs and natural honey (HS Code: 04.01)
- Products of animal origin (HS Code: 05.04)
- Animal or vegetable fats and oils (HS Codes: 15.01 and 15.02)</t>
  </si>
  <si>
    <t>G/SPS/N/JPN/363</t>
  </si>
  <si>
    <t>- Meat and edible meat offal (HS Codes: 02.01, 02.02, 02.04, 02.05, 02.06 and 02.08)
- Dairy produce, birds' eggs and natural honey (HS Code: 04.01)
- Products of animal origin (HS Code: 05.04)
- Animal or vegetable fats and oils (HS Codes: 15.02 and 15.06)</t>
  </si>
  <si>
    <t>G/SPS/N/JPN/364</t>
  </si>
  <si>
    <t>G/SPS/N/JPN/365</t>
  </si>
  <si>
    <t>- Meat and edible meat offal (HS Codes: 02.01, 02.02, 02.03, 02.04, 02.05, 02.06 and 02.08)
- Dairy produce, birds' eggs and natural honey (HS Code: 04.01)
- Products of animal origin (HS Code: 05.04)
- Cereals (HS Code: 10.06)
- Oleaginous fruits, miscellaneous grains, seeds and fruits (HS Code: 12.12)
- Animal or vegetable fats and oils (HS Codes: 15.01, 15.02 and 15.06)</t>
  </si>
  <si>
    <t>G/SPS/N/CHL/481</t>
  </si>
  <si>
    <t>Fresh citrus fruit</t>
  </si>
  <si>
    <t>States of California and Arizona, United States of America</t>
  </si>
  <si>
    <t>G/SPS/N/EU/87/Add.1</t>
  </si>
  <si>
    <t>G/SPS/N/IDN/94</t>
  </si>
  <si>
    <t>Fresh food of plant origin</t>
  </si>
  <si>
    <t>G/SPS/N/PER/559</t>
  </si>
  <si>
    <t>Walnut plants</t>
  </si>
  <si>
    <t>G/SPS/N/TPKM/318/Add.1</t>
  </si>
  <si>
    <t>G/SPS/N/CAN/868</t>
  </si>
  <si>
    <t>Live ruminants</t>
  </si>
  <si>
    <t>G/SPS/N/CHL/480</t>
  </si>
  <si>
    <t>Seeds of industrial crops</t>
  </si>
  <si>
    <t>G/SPS/N/COL/255</t>
  </si>
  <si>
    <t xml:space="preserve">Biotechnology; Genetically modified organisms (GMOs); Labelling; Packaging; Plant health; Seeds; </t>
  </si>
  <si>
    <t>G/SPS/N/PER/558</t>
  </si>
  <si>
    <t>HS tariff subheading 1206.00.90.00: Sunflower (Helianthus annuus) grains</t>
  </si>
  <si>
    <t>G/SPS/N/PHL/255</t>
  </si>
  <si>
    <t>Bovine animals (HS Codes: 0102, 0201, 0202); Swine (HS Codes: 0103, 0203); Sheep and goats (HS Codes: 0104, 0204), HS Codes: 0206, 0209, 0210, 0502, 0503, 0504, 0511.10, 0511.99.11, 1501, 1502, 1503, 1516.10, 1601, 1602.10, 1602.41, 1602.42, 1602.49, 1602.50</t>
  </si>
  <si>
    <t>Jiangsu, China</t>
  </si>
  <si>
    <t>G/SPS/N/RUS/74</t>
  </si>
  <si>
    <t>Horse meat, horse by-products, horse fats</t>
  </si>
  <si>
    <t>G/SPS/N/KOR/485</t>
  </si>
  <si>
    <t>G/SPS/N/USA/2371/Add.1</t>
  </si>
  <si>
    <t>G/SPS/N/CHL/479</t>
  </si>
  <si>
    <t>European hazelnut (Corylus avellana) plants and cuttings</t>
  </si>
  <si>
    <t>G/SPS/N/PER/530/Add.1</t>
  </si>
  <si>
    <t>G/SPS/N/RUS/73</t>
  </si>
  <si>
    <t>HS Code(s): 0106, 2309
Laboratory animals (mice, rats, guinea-pigs, rabbits), its embryos, birds' embryos, sperm and cell culture, feed and feed additives</t>
  </si>
  <si>
    <t xml:space="preserve">Animal feed; Animal health; Contaminants; Feed additives; Toxins; </t>
  </si>
  <si>
    <t>G/SPS/N/AUS/345</t>
  </si>
  <si>
    <t>G/SPS/N/RUS/72</t>
  </si>
  <si>
    <t xml:space="preserve">HS Code(s):  0202, 0206, 0207, 0203, 0401, 0402, 0403, 0404, 0405, 0406</t>
  </si>
  <si>
    <t>G/SPS/N/VNM/63</t>
  </si>
  <si>
    <t>G/SPS/N/NZL/502/Add.1</t>
  </si>
  <si>
    <t>Specified foods for human consumption containing animal products</t>
  </si>
  <si>
    <t>G/SPS/N/NZL/507</t>
  </si>
  <si>
    <t>Cut flowers and foliage of Gaultheria spp.</t>
  </si>
  <si>
    <t>Canada and the United States of America</t>
  </si>
  <si>
    <t>G/SPS/N/ECU/153</t>
  </si>
  <si>
    <t>Live swine and risk products (viscera) from countries that have reported the presence of porcine epidemic diarrhoea (PED)</t>
  </si>
  <si>
    <t>Canada, Colombia, Mexico, Peru and United States of America</t>
  </si>
  <si>
    <t>G/SPS/N/ECU/154</t>
  </si>
  <si>
    <t>G/SPS/N/QAT/49</t>
  </si>
  <si>
    <t>Fresh tomatoes (ICS Code: 67.080)</t>
  </si>
  <si>
    <t>Gulf area</t>
  </si>
  <si>
    <t>G/SPS/N/JPN/360</t>
  </si>
  <si>
    <t>Fermented milk (HS Code: 04.03), natural cheeses (HS Code: 04.06)</t>
  </si>
  <si>
    <t>G/SPS/N/TPKM/323</t>
  </si>
  <si>
    <t>G/SPS/N/VNM/61</t>
  </si>
  <si>
    <t>G/SPS/N/ALB/178</t>
  </si>
  <si>
    <t xml:space="preserve">1. Lithuania &amp;#x0D;
(a) in Vilnius county (apskritis): &amp;#x0D;
- the Ðalèininkai district municipality; &amp;#x0D;
(b) in Alytus county (apskritis): &amp;#x0D;
- the Lazdijai district municipality, Varëna district municipality, Alytus district municipality, Alytus city municipality and the Druskininkai municipality.&amp;#x0D;
&amp;#x0D;
2. Poland &amp;#x0D;
In podlaskie voivodship: &amp;#x0D;
- the municipalities of Giby and Sejny with the city of Sejny in sejneñski district; &amp;#x0D;
- the municipalities of Lipsk and Pùaska in augustowski district; &amp;#x0D;
- the municipalities of Czarna Biaùostocka, Gródek, Supraúl, Wasilków and Michaùowo in biaùostocki district; &amp;#x0D;
- the municipalities of Dàbrowa Biaùostocka, Janów, Krynki, Kuênica, Nowy Dwór, Sidra, Sokóùka and Szudziaùowo in sokólski district. &amp;#x0D;
&amp;#x0D;
3. Italy &amp;#x0D;
All areas of Sardinia.&amp;#x0D;
&amp;#x0D;
4. Latvia: &amp;#x0D;
In the district of Rezekne parish Pusa, Mâkoòkalna and Kaunatas. &amp;#x0D;
The entire county of  Dagda. &amp;#x0D;
In the villages Aglonas Ðíeltovas, Grâveru and Kastuïinas. &amp;#x0D;
All county Krâslavas. &amp;#x0D;
In the district of Parishes Ludza Rundenu and Istria. &amp;#x0D;
In the district of the parish of Zilupe PASIENES.</t>
  </si>
  <si>
    <t>G/SPS/N/ALB/179</t>
  </si>
  <si>
    <t>Bian-myeon, Uiseong-gun, GYEONGSANGBUK-DO, Republic of Korea</t>
  </si>
  <si>
    <t>G/SPS/N/MAR/38</t>
  </si>
  <si>
    <t>Import ban on live animals and animal products.</t>
  </si>
  <si>
    <t>Algeria</t>
  </si>
  <si>
    <t>G/SPS/N/NZL/505</t>
  </si>
  <si>
    <t>Guinea pigs</t>
  </si>
  <si>
    <t xml:space="preserve">Animal health; Pests; </t>
  </si>
  <si>
    <t>G/SPS/N/NZL/506</t>
  </si>
  <si>
    <t>Seed for sowing - hosts of Potato spindle tuber viroid (PSTVd);
Nursery stock (whole plants, cuttings, dormant bulbs, tissue culture) - hosts of Potato spindle tuber viroid (PSTVd).</t>
  </si>
  <si>
    <t>G/SPS/N/PER/481/Add.1</t>
  </si>
  <si>
    <t>G/SPS/N/PER/542/Add.2</t>
  </si>
  <si>
    <t>G/SPS/N/PER/544/Add.2</t>
  </si>
  <si>
    <t>G/SPS/N/PER/557</t>
  </si>
  <si>
    <t>Grain, dried products such as flowers, foliage, grasses and roots dried by natural processes, dried fruit, nuts, vegetable plaiting materials, vegetable fibres and wood</t>
  </si>
  <si>
    <t>G/SPS/N/KOR/212/Add.8</t>
  </si>
  <si>
    <t>G/SPS/N/PER/556</t>
  </si>
  <si>
    <t>HS tariff subheading 1209.91.90.00: Shelled courgette seeds</t>
  </si>
  <si>
    <t>G/SPS/N/MEX/246/Add.1</t>
  </si>
  <si>
    <t>G/SPS/N/AUS/343/Add.1</t>
  </si>
  <si>
    <t>Raw milk products sold in Australia (both imported and domestically produced) where it can be demonstrated:
- that the intrinsic physico-chemical characteristics of the raw milk product do not support the growth of pathogens, and
- there is no net increase in pathogen levels during processing.
Raw milk products are dairy products made with raw milk, but do not include milk.</t>
  </si>
  <si>
    <t>G/SPS/N/JPN/359</t>
  </si>
  <si>
    <t>Milk (HS Code: 04.01)</t>
  </si>
  <si>
    <t>G/SPS/N/PER/555</t>
  </si>
  <si>
    <t>HS tariff subheading 0602.90.90.00: In vitro potato plants</t>
  </si>
  <si>
    <t>G/SPS/N/TPKM/286/Add.1</t>
  </si>
  <si>
    <t>G/SPS/N/VNM/60</t>
  </si>
  <si>
    <t>G/SPS/N/COL/254</t>
  </si>
  <si>
    <t>Bovine and bubaline animals</t>
  </si>
  <si>
    <t>United States of America and Canada</t>
  </si>
  <si>
    <t>G/SPS/N/CAN/846</t>
  </si>
  <si>
    <t>Malus spp. propagative material (rooted and unrooted plants and true seedlings, excluding tissue culture and seeds) and branches under HS Codes: 060210000901, 060210000902, 060220001902, 060220001903, 060220001702, 060220001703, 060420004513</t>
  </si>
  <si>
    <t>G/SPS/N/DOM/53</t>
  </si>
  <si>
    <t>G/SPS/N/DOM/55</t>
  </si>
  <si>
    <t xml:space="preserve">Animal diseases; Animal health; Food safety; Human health; Traceability; Zoonoses; </t>
  </si>
  <si>
    <t>G/SPS/N/UKR/96</t>
  </si>
  <si>
    <t>Pigs, its raw materials and semen, feed and feed additives produced from pork products</t>
  </si>
  <si>
    <t xml:space="preserve">Animal diseases; Animal feed; Animal health; Feed additives; </t>
  </si>
  <si>
    <t>G/SPS/N/UKR/97</t>
  </si>
  <si>
    <t>G/SPS/N/UKR/98</t>
  </si>
  <si>
    <t>G/SPS/N/USA/2616/Add.1</t>
  </si>
  <si>
    <t>Fresh blueberry fruit</t>
  </si>
  <si>
    <t>G/SPS/N/BRA/115/Add.25</t>
  </si>
  <si>
    <t>Plant products from musaceae and heliconiaceae families</t>
  </si>
  <si>
    <t>G/SPS/N/CAN/845</t>
  </si>
  <si>
    <t>G/SPS/N/CRI/150</t>
  </si>
  <si>
    <t>List of regulated pests, Costa Rica 2014</t>
  </si>
  <si>
    <t>G/SPS/N/RUS/69</t>
  </si>
  <si>
    <t>HS Codes: 0808, 0809, 0704, 0709 (excluding fresh mushrooms)</t>
  </si>
  <si>
    <t xml:space="preserve">Food safety; Human health; Maximum residue limits (MRLs); Pesticides; Pests; Plant health; </t>
  </si>
  <si>
    <t>G/SPS/N/RUS/70</t>
  </si>
  <si>
    <t>HS Codes: 120100, 120600, 11031, 230400</t>
  </si>
  <si>
    <t>G/SPS/N/RUS/71</t>
  </si>
  <si>
    <t>HS Codes: 0401, 0402, 0403, 0404, 0405, 0406, 190220, 190420 and from groups 20, 2104, 2105, 2106 - food products that contain more than 50% of milk components</t>
  </si>
  <si>
    <t>G/SPS/N/TPKM/320</t>
  </si>
  <si>
    <t>G/SPS/N/TPKM/321</t>
  </si>
  <si>
    <t>HS Codes: 02, 0504, 1601, 1602
Remarks: Only meat and poultry product excludes amphibians, reptiles, primates and aquatic mammals' product.</t>
  </si>
  <si>
    <t>G/SPS/N/TPKM/322</t>
  </si>
  <si>
    <t>Imported meat and poultry products</t>
  </si>
  <si>
    <t xml:space="preserve">Animal diseases; Certification, control and inspection; Food safety; Human health; Transmissible Spongiform Encephalopathy (TSE); Zoonoses; </t>
  </si>
  <si>
    <t>G/SPS/N/CHN/671</t>
  </si>
  <si>
    <t>Food additive Turmeric</t>
  </si>
  <si>
    <t>G/SPS/N/CHN/654</t>
  </si>
  <si>
    <t>Food starch</t>
  </si>
  <si>
    <t>G/SPS/N/MDA/3</t>
  </si>
  <si>
    <t>Aquaculture animals and products stemming from those</t>
  </si>
  <si>
    <t xml:space="preserve">Animal diseases; Animal health; Certification, control and inspection; Food safety; Human health; Territory protection; Zoonoses; </t>
  </si>
  <si>
    <t>G/SPS/N/IDN/93</t>
  </si>
  <si>
    <t xml:space="preserve">Animal diseases; Animal health; Pests; Territory protection; </t>
  </si>
  <si>
    <t>G/SPS/N/MEX/252/Add.1</t>
  </si>
  <si>
    <t>G/SPS/N/MEX/256/Add.1</t>
  </si>
  <si>
    <t>G/SPS/N/RUS/60/Add.1</t>
  </si>
  <si>
    <t>Breeding and production pigs, pig blood products</t>
  </si>
  <si>
    <t>Canada, Japan, Republic of Korea, Mexico, South Africa and United States of America</t>
  </si>
  <si>
    <t>G/SPS/N/VNM/59</t>
  </si>
  <si>
    <t>G/SPS/N/MEX/250/Add.1</t>
  </si>
  <si>
    <t>G/SPS/N/MEX/251/Add.1</t>
  </si>
  <si>
    <t>G/SPS/N/MEX/254/Add.1</t>
  </si>
  <si>
    <t>G/SPS/N/USA/2686</t>
  </si>
  <si>
    <t>G/SPS/N/USA/2687</t>
  </si>
  <si>
    <t>G/SPS/N/CAN/843</t>
  </si>
  <si>
    <t>G/SPS/N/EU/94</t>
  </si>
  <si>
    <t>G/SPS/N/KOR/480</t>
  </si>
  <si>
    <t xml:space="preserve">Biotechnology; Food safety; Genetically modified organisms (GMOs); Human health; Maximum residue limits (MRLs); Pesticides; </t>
  </si>
  <si>
    <t>G/SPS/N/PER/528/Add.1</t>
  </si>
  <si>
    <t>G/SPS/N/PER/534/Add.1</t>
  </si>
  <si>
    <t>G/SPS/N/PER/550/Add.1</t>
  </si>
  <si>
    <t xml:space="preserve">Adoption/publication/entry into force of reg.; Modification of final date for comments; </t>
  </si>
  <si>
    <t>G/SPS/N/ZAF/36</t>
  </si>
  <si>
    <t>G/SPS/N/JPN/358</t>
  </si>
  <si>
    <t>G/SPS/N/NOR/33</t>
  </si>
  <si>
    <t>G/SPS/N/USA/2684</t>
  </si>
  <si>
    <t xml:space="preserve">Adoption/publication/entry into force of reg.; Animal health; Pest or Disease free Regions / Regionalization; Pests; </t>
  </si>
  <si>
    <t>G/SPS/N/USA/2685</t>
  </si>
  <si>
    <t xml:space="preserve">Fruit fly; Labelling; Packaging; Pests; Plant health; </t>
  </si>
  <si>
    <t>G/SPS/N/CHL/473/Add.1</t>
  </si>
  <si>
    <t>G/SPS/N/CHL/478</t>
  </si>
  <si>
    <t>Live swine and porcine blood products</t>
  </si>
  <si>
    <t>G/SPS/N/RUS/67</t>
  </si>
  <si>
    <t>HS Codes: 0808, 0809</t>
  </si>
  <si>
    <t>G/SPS/N/SAU/117</t>
  </si>
  <si>
    <t>Live Cattle</t>
  </si>
  <si>
    <t xml:space="preserve">Animal diseases; Animal health; Bovine Spongiform Encephalopathy (BSE); Human health; Pest or Disease free Regions / Regionalization; Scrapie; Transmissible Spongiform Encephalopathy (TSE); Zoonoses; </t>
  </si>
  <si>
    <t>G/SPS/N/AUS/343</t>
  </si>
  <si>
    <t xml:space="preserve">Bacteria; Food safety; Human health; Labelling; </t>
  </si>
  <si>
    <t>G/SPS/N/CRI/149</t>
  </si>
  <si>
    <t>HS code: 0604 - Foliage, branches and other parts of plants. Christmas trees (Abies alba)</t>
  </si>
  <si>
    <t>G/SPS/N/EU/53/Add.1</t>
  </si>
  <si>
    <t>Cereals (HS Codes: 1001, 1002, 1003, 1004, 1005,1006, 1007, 1008), foodstuffs of animal origin (HS Codes: 0201, 0202, 0203, 0204,0205, 0206, 0207, 0208, 0209, 0210) and certain products of plant origin, including fruit and vegetables</t>
  </si>
  <si>
    <t>G/SPS/N/EU/63/Add.1</t>
  </si>
  <si>
    <t>G/SPS/N/EU/93</t>
  </si>
  <si>
    <t>G/SPS/N/PER/529/Add.1</t>
  </si>
  <si>
    <t>G/SPS/N/PER/541/Add.1</t>
  </si>
  <si>
    <t>G/SPS/N/USA/2628/Add.1</t>
  </si>
  <si>
    <t>G/SPS/N/JPN/355</t>
  </si>
  <si>
    <t>- Meat and edible meat offal (HS Codes: 02.01, 02.02, 02.03, 02.04, 02.05, 02.06, 02.07, 02.08 and 02.09)
- Dairy produce, birds' eggs and natural honey (HS Codes: 04.01, 04.07 and 04.08)
- Products of animal origin (HS Code: 05.04)
- Edible vegetables and certain roots and tubers (HS Codes: 07.01, 07.02, 07.03, 07.04, 07.05, 07.06, 07.07, 07.09 and 07.10)
- Edible fruits and nuts, peel of citrus/melons (HS Codes: 08.07, 08.10 and 08.11)
- Coffee, tea, mate and spices (HS Codes: 09.03 and 09.10)
- Cereals (HS Code: 10.06)
- Oleaginous fruits, miscellaneous grains, seeds and fruits (HS Code: 12.12)
- Animal or vegetable fats and oils (HS Codes: 15.01, 15.02 and 15.06)</t>
  </si>
  <si>
    <t>G/SPS/N/JPN/356</t>
  </si>
  <si>
    <t>- Fish and crustaceans, molluscs and other aquatic invertebrates (HS Codes: 03.02, 03.03 and 03.04)
- Edible vegetables and certain roots and tubers (HS Codes: 07.02, 07.03, 07.04, 07.05, 07.06, 07.07, 07.08, 07.09 and 07.10)
- Edible fruits and nuts, peel of citrus/melons (HS Code: 08.14)
- Coffee, tea, mate and spices (HS Codes: 09.03, 09.04, 09.05, 09.06, 09.07, 09.08, 09.09 and 09.10)
- Cereals (HS Code: 10.06)</t>
  </si>
  <si>
    <t>G/SPS/N/JPN/357</t>
  </si>
  <si>
    <t>- Meat and edible meat offal (HS Codes: 02.01, 02.02, 02.03, 02.04, 02.05, 02.06, 02.07, 02.08 and 02.09)
- Fish and crustaceans, molluscs and other aquatic invertebrates (HS Codes: 03.02, 03.03, 03.04, 03.06 and 03.07)
- Dairy produce, birds' eggs and natural honey (HS Codes: 04.01, 04.07 and 04.08)
- Products of animal origin (HS Code: 05.04)
- Edible vegetables and certain roots and tubers (HS Codes: 07.01, 07.03, 07.04, 07.05, 07.06, 07.07, 07.09, 07.10 and 07.14)
- Edible fruits and nuts, peel of citrus/melons (HS Codes: 08.05, 08.07, 08.08, 08.09, 08.10 and 08.14)
- Coffee, tea, mate and spices (HS Codes: 09.03, 09.04, 09.05, 09.06, 09.07, 09.08, 09.09 and 09.10)
- Animal or vegetable fats and oils (HS Codes: 15.01, 15.02 and 15.06)</t>
  </si>
  <si>
    <t>G/SPS/N/RUS/65</t>
  </si>
  <si>
    <t>Beef trimming, meat crops, esophagus meat, meat edible by-products</t>
  </si>
  <si>
    <t>Denmark, Lithuania, Netherlands</t>
  </si>
  <si>
    <t>G/SPS/N/RUS/66</t>
  </si>
  <si>
    <t>G/SPS/N/TPKM/216/Add.1/Corr.1</t>
  </si>
  <si>
    <t>Order Lagomorpha for non-laboratory purpose</t>
  </si>
  <si>
    <t>G/SPS/N/USA/2681</t>
  </si>
  <si>
    <t>G/SPS/N/USA/2682</t>
  </si>
  <si>
    <t>Certain types of medicated animal feed</t>
  </si>
  <si>
    <t xml:space="preserve">Animal feed; Animal health; Feed additives; Food safety; Human health; Veterinary drugs; </t>
  </si>
  <si>
    <t>G/SPS/N/JPN/354</t>
  </si>
  <si>
    <t>- Meat and edible meat offal (HS Codes: 02.01, 02.02, 02.03, 02.04, 02.05, 02.06, 02.07, 02.08 and 02.09)
- Dairy produce, birds' eggs and natural honey (HS Codes: 04.01, 04.07 and 04.08)
- Products of animal origin (HS Code: 05.04)
- Edible vegetables and certain roots and tubers (HS Codes: 07.01, 07.02, 07.03, 07.04, 07.05, 07.07, 07.08, 07.09, 07.10 and 07.13)
- Edible fruits and nuts, peel of citrus/melons (HS Codes: 08.04, 08.05, 08.06, 08.07, 08.10, 08.11 and 08.14)
- Coffee, tea, mate and spices (HS Codes: 09.03, 09.04, 09.05, 09.06, 09.07, 09.08, 09.09 and 09.10)
- Oleaginous fruits, miscellaneous grains, seeds and fruits (HS Codes: 12.01 and 12.10)
- Animal or vegetable fats and oils (HS Codes: 15.01, 15.02 and 15.06)</t>
  </si>
  <si>
    <t>G/SPS/N/MEX/220/Add.3</t>
  </si>
  <si>
    <t>G/SPS/N/MEX/265</t>
  </si>
  <si>
    <t>G/SPS/N/RUS/64</t>
  </si>
  <si>
    <t>G/SPS/N/AUS/341</t>
  </si>
  <si>
    <t>G/SPS/N/AUS/342</t>
  </si>
  <si>
    <t>G/SPS/N/CAN/700/Rev.1/Add.1</t>
  </si>
  <si>
    <t>G/SPS/N/EU/61/Add.1</t>
  </si>
  <si>
    <t>G/SPS/N/EU/91</t>
  </si>
  <si>
    <t>G/SPS/N/JPN/353</t>
  </si>
  <si>
    <t>- Unheated processed meat products (HS Code: 02.10)
- Natural cheeses (HS Code: 04.06)</t>
  </si>
  <si>
    <t>G/SPS/N/KOR/479</t>
  </si>
  <si>
    <t>G/SPS/N/MEX/262</t>
  </si>
  <si>
    <t>Chili pepper (Capsicum frutescens L.) seed</t>
  </si>
  <si>
    <t>G/SPS/N/MEX/263</t>
  </si>
  <si>
    <t>Alstroemeria (Alstroemeria spp.) rhizomes and seedlings</t>
  </si>
  <si>
    <t>G/SPS/N/MEX/264</t>
  </si>
  <si>
    <t>Botanical pepper (Capsicum annuum L.) seed</t>
  </si>
  <si>
    <t>G/SPS/N/TPKM/318</t>
  </si>
  <si>
    <t>G/SPS/N/ARE/34</t>
  </si>
  <si>
    <t>Live sheep and goat and their products</t>
  </si>
  <si>
    <t>Azerbaijan</t>
  </si>
  <si>
    <t>G/SPS/N/ARE/35</t>
  </si>
  <si>
    <t>G/SPS/N/ARE/36</t>
  </si>
  <si>
    <t>G/SPS/N/ARE/37</t>
  </si>
  <si>
    <t>G/SPS/N/ARE/38</t>
  </si>
  <si>
    <t>G/SPS/N/ARE/39</t>
  </si>
  <si>
    <t>G/SPS/N/ARE/40</t>
  </si>
  <si>
    <t>Live cattle, sheep and goats and their products</t>
  </si>
  <si>
    <t>G/SPS/N/THA/223</t>
  </si>
  <si>
    <t>G/SPS/N/ECU/150</t>
  </si>
  <si>
    <t>Gmelina or white teak (Gmelina arborea) seeds</t>
  </si>
  <si>
    <t>G/SPS/N/ECU/151</t>
  </si>
  <si>
    <t>Zantedeschia or calla lily (Zantedeschia rehmannii) bulbs for planting</t>
  </si>
  <si>
    <t>G/SPS/N/ECU/152</t>
  </si>
  <si>
    <t>Brachiaria (Brachiaria hybrid, Brachiaria decumbens and Brachiaria brizantha) seeds for sowing</t>
  </si>
  <si>
    <t>G/SPS/N/ECU/96/Add.1</t>
  </si>
  <si>
    <t>G/SPS/N/SAU/109</t>
  </si>
  <si>
    <t>Pomegranate (ICS Code: 67.080)</t>
  </si>
  <si>
    <t>G/SPS/N/SAU/111</t>
  </si>
  <si>
    <t>Smoked fish, smoke-flavored fish and smoke-dried fish (ICS Code: 67.120.30)</t>
  </si>
  <si>
    <t>G/SPS/N/SAU/112</t>
  </si>
  <si>
    <t>Frozen fish fillets (ICS Code: 67.120.30)</t>
  </si>
  <si>
    <t>G/SPS/N/SAU/113</t>
  </si>
  <si>
    <t>Edible vegetable oils - Part 1 (ICS Code: 67.200)</t>
  </si>
  <si>
    <t>G/SPS/N/SAU/114</t>
  </si>
  <si>
    <t>Edible olive oil and olive pomace oil (ICS Code: 67.200)</t>
  </si>
  <si>
    <t>G/SPS/N/SAU/116</t>
  </si>
  <si>
    <t>Tamarind (pulp) (ICS Code: 67.080)</t>
  </si>
  <si>
    <t>G/SPS/N/ECU/146</t>
  </si>
  <si>
    <t>Teak (Tectona grandis L. f.) seeds for sowing from Brazil</t>
  </si>
  <si>
    <t>G/SPS/N/ECU/147</t>
  </si>
  <si>
    <t>Eucalyptus (Eucalyptus sp.) seed for sowing from Brazil</t>
  </si>
  <si>
    <t>G/SPS/N/ECU/148</t>
  </si>
  <si>
    <t>Garlic (Allium sativum), red onions (Allium cepa) and pearl onions (Allium cepa) for consumption from Peru</t>
  </si>
  <si>
    <t>G/SPS/N/EU/54/Add.1</t>
  </si>
  <si>
    <t>G/SPS/N/COL/253</t>
  </si>
  <si>
    <t>G/SPS/N/EU/89</t>
  </si>
  <si>
    <t>Fruits of Citrus L., Fortunella Swingle, Poncirus Raf., and their hybrids, other than fruits of Citrus aurantium L. and Citrus latifolia Tanaka</t>
  </si>
  <si>
    <t>G/SPS/N/TPKM/293/Add.2</t>
  </si>
  <si>
    <t>Cattle, pigs, sheep and goats, deer</t>
  </si>
  <si>
    <t>G/SPS/N/EU/84</t>
  </si>
  <si>
    <t>G/SPS/N/EU/85</t>
  </si>
  <si>
    <t>Specified host plants to citrus longhorned beetle [Anoplophora chinensis (Forster)]</t>
  </si>
  <si>
    <t>G/SPS/N/EU/87</t>
  </si>
  <si>
    <t>G/SPS/N/ARE/33</t>
  </si>
  <si>
    <t>Live ruminant and their products</t>
  </si>
  <si>
    <t xml:space="preserve">Withdrawal of the measure; Zoonoses; </t>
  </si>
  <si>
    <t>G/SPS/N/CAN/835</t>
  </si>
  <si>
    <t>G/SPS/N/HND/52/Add.1</t>
  </si>
  <si>
    <t>G/SPS/N/NOR/32</t>
  </si>
  <si>
    <t>Plants intended for planting (other than seeds) of Fragaria L. (HS Code: 06.02)</t>
  </si>
  <si>
    <t>G/SPS/N/PER/554</t>
  </si>
  <si>
    <t>HS code 1007.10.00.00: Sorghum seed</t>
  </si>
  <si>
    <t>G/SPS/N/CHL/458/Add.1</t>
  </si>
  <si>
    <t>G/SPS/N/PER/553</t>
  </si>
  <si>
    <t>HS code 0602.10.90.00: Mango scions</t>
  </si>
  <si>
    <t>G/SPS/N/CAN/833</t>
  </si>
  <si>
    <t>Plants and plant parts (including fresh fruit) hosts of Grapevine Virus A and Grapevine Virus B</t>
  </si>
  <si>
    <t>G/SPS/N/CHL/477</t>
  </si>
  <si>
    <t>Fresh pineapples (Ananas spp.)</t>
  </si>
  <si>
    <t>G/SPS/N/IND/88</t>
  </si>
  <si>
    <t>List of trading partner countries, exporting plants and plant materials to India</t>
  </si>
  <si>
    <t>G/SPS/N/KOR/475</t>
  </si>
  <si>
    <t>Testing laboratories (food, livestock products, pharmaceuticals, traditional Korean medicinal substances, medical devices, cosmetics)</t>
  </si>
  <si>
    <t xml:space="preserve">Certification, control and inspection; Food safety; Human health; Pharmaceutical products; </t>
  </si>
  <si>
    <t>G/SPS/N/PER/552</t>
  </si>
  <si>
    <t>HS codes: 0602.90.90.00 (rooted vine cuttings) and 0602.10.90.00 (unrooted vine cuttings)</t>
  </si>
  <si>
    <t>G/SPS/N/PER/508/Add.1</t>
  </si>
  <si>
    <t>G/SPS/N/PER/519/Add.1</t>
  </si>
  <si>
    <t>G/SPS/N/PER/520/Add.1</t>
  </si>
  <si>
    <t>G/SPS/N/PER/521/Add.1</t>
  </si>
  <si>
    <t>G/SPS/N/PER/524/Add.1</t>
  </si>
  <si>
    <t>G/SPS/N/PER/525/Add.1</t>
  </si>
  <si>
    <t>G/SPS/N/PER/526/Add.1</t>
  </si>
  <si>
    <t>G/SPS/N/PER/535/Add.1</t>
  </si>
  <si>
    <t>G/SPS/N/SAU/106</t>
  </si>
  <si>
    <t>G/SPS/N/TPKM/293/Add.1</t>
  </si>
  <si>
    <t>G/SPS/N/JPN/352</t>
  </si>
  <si>
    <t>Swine blood meal used as feed material</t>
  </si>
  <si>
    <t xml:space="preserve">Adoption/publication/entry into force of reg.; Animal diseases; Animal feed; Animal health; </t>
  </si>
  <si>
    <t>G/SPS/N/PER/551</t>
  </si>
  <si>
    <t>HS tariff subheadings 1001.19.00.00 and 1001.99.10.00: Wheat grain</t>
  </si>
  <si>
    <t>G/SPS/N/SAU/105</t>
  </si>
  <si>
    <t>Milk products with probiotics (ICS Code: 67.100)</t>
  </si>
  <si>
    <t>G/SPS/N/EGY/54/Add.1</t>
  </si>
  <si>
    <t>G/SPS/N/USA/2680</t>
  </si>
  <si>
    <t>Atlantic salmon</t>
  </si>
  <si>
    <t xml:space="preserve">Animal health; Food safety; Human health; Maximum residue limits (MRLs); Veterinary drugs; </t>
  </si>
  <si>
    <t>G/SPS/N/PER/550</t>
  </si>
  <si>
    <t>G/SPS/N/UKR/94/Rev.1</t>
  </si>
  <si>
    <t>Pigs, its raw materials and semen</t>
  </si>
  <si>
    <t>G/SPS/N/CRI/148</t>
  </si>
  <si>
    <t>HS code: 0603 - Cut flowers and flower buds of a kind suitable for bouquets or for ornamental purposes, fresh, dried, dyed, bleached, impregnated or otherwise prepared.</t>
  </si>
  <si>
    <t>G/SPS/N/EU/83</t>
  </si>
  <si>
    <t>Meat and meat preparations</t>
  </si>
  <si>
    <t>G/SPS/N/RUS/63</t>
  </si>
  <si>
    <t>Live pedigree cattle</t>
  </si>
  <si>
    <t>G/SPS/N/TPKM/304/Add.1</t>
  </si>
  <si>
    <t>Biological materials for research purposes</t>
  </si>
  <si>
    <t>G/SPS/N/USA/2645/Add.1</t>
  </si>
  <si>
    <t>Food and food products, including animal feed and pet food under FDA's jurisdiction, except that infant formula and dietary supplements are exempt. Also, meat, poultry and egg products that are exclusively regulated by the US Department of Agriculture are exempt. HS Codes: 03, 04, 05, 07, 08, 09, 10, 11, 12, 15, 16, 17, 18, 19, 20, 21, 22.</t>
  </si>
  <si>
    <t>G/SPS/N/BRA/939</t>
  </si>
  <si>
    <t>I. Cereals containing gluten, namely wheat, rye, barley, oats and their hybridised strains;
II. Crustaceans; 
III. Eggs;
IV. Fish;
V. Peanut;
VI. Soy;
VII. Milk;
VIII. Almond (Prunus dulcis);
IX. Hazelnut (Corylus spp.);
X. Cashew nut (Anacardium occidentale);
XI. Brazil nuts (Bertholletia excelsa);
XII. Macadamia (Macadamia spp.);
XIII. Nut (Juglans spp.);
XIV. Pecan (Carya illinoensis);
XV. Pistachio (Pistacia vera L.); and
XVI. Sulphites (sulphur dioxide and its salts) in concentration equal to or greater than 10 (ten) parts per million (ppm), expressed in sulphur dioxide.</t>
  </si>
  <si>
    <t>G/SPS/N/PER/548</t>
  </si>
  <si>
    <t>Tomato pollen</t>
  </si>
  <si>
    <t>G/SPS/N/PER/549</t>
  </si>
  <si>
    <t>HS code 0602.90.90.00: Cherry tree scions</t>
  </si>
  <si>
    <t>G/SPS/N/EGY/56</t>
  </si>
  <si>
    <t>G/SPS/N/MEX/261</t>
  </si>
  <si>
    <t>Unrooted sweet pepper (Capsicum annuum L.) cuttings</t>
  </si>
  <si>
    <t>G/SPS/N/USA/2465/Add.2</t>
  </si>
  <si>
    <t>G/SPS/N/ARE/32/Corr.1</t>
  </si>
  <si>
    <t>Live poultry (HS Code: 0105) and poultry product including poultry meat (HS Code: 0207), day-old chicks (HS Code: 0105.11) and eggs (HS Code: 0407)</t>
  </si>
  <si>
    <t>G/SPS/N/CHL/476</t>
  </si>
  <si>
    <t>G/SPS/N/PER/542/Add.1</t>
  </si>
  <si>
    <t xml:space="preserve">Modification of final date for comments; Pest or Disease free Regions / Regionalization; Pests; Plant health; Seeds; </t>
  </si>
  <si>
    <t>G/SPS/N/PER/544/Add.1</t>
  </si>
  <si>
    <t>G/SPS/N/PER/545/Add.1</t>
  </si>
  <si>
    <t>G/SPS/N/PER/547</t>
  </si>
  <si>
    <t>HS tariff subheading 0602.90.90.00: In vitro blueberry plants</t>
  </si>
  <si>
    <t>G/SPS/N/USA/2541/Add.1</t>
  </si>
  <si>
    <t>Female squash flowers</t>
  </si>
  <si>
    <t>G/SPS/N/USA/2675</t>
  </si>
  <si>
    <t>G/SPS/N/USA/2676</t>
  </si>
  <si>
    <t>G/SPS/N/ECU/136/Add.1</t>
  </si>
  <si>
    <t>G/SPS/N/ECU/139/Add.1</t>
  </si>
  <si>
    <t>G/SPS/N/ECU/140/Add.1</t>
  </si>
  <si>
    <t>G/SPS/N/CHL/465/Rev.1</t>
  </si>
  <si>
    <t>Imported horses</t>
  </si>
  <si>
    <t>G/SPS/N/ECU/145</t>
  </si>
  <si>
    <t>Sweet william (Dianthus barbatus) seeds from the United States of America</t>
  </si>
  <si>
    <t>G/SPS/N/MEX/260</t>
  </si>
  <si>
    <t>Pink bollworm (Pectinophora gossypiella Saunders) and cotton boll weevil (Anthonomus grandis Boheman), which affect cotton, okra and kenaf crops.</t>
  </si>
  <si>
    <t>G/SPS/N/ARE/32</t>
  </si>
  <si>
    <t>G/SPS/N/CAN/823</t>
  </si>
  <si>
    <t>- Pyrus spp. propagative material (excluding tissue culture and seeds) under HS Codes: 060210000932, 060210000934, 060210000936, 060220001715, 060220001717, 060220001719
- Juniperus spp. rooted material (excluding unrooted material, tissue culture and seeds) under HS Code: 060290002308</t>
  </si>
  <si>
    <t>G/SPS/N/ECU/143</t>
  </si>
  <si>
    <t>African oil palm (Elaeis guineensis) pollen from Honduras</t>
  </si>
  <si>
    <t>G/SPS/N/ECU/144</t>
  </si>
  <si>
    <t>White mustard (Sinapis alba) seeds from the United States of America</t>
  </si>
  <si>
    <t>G/SPS/N/JPN/351</t>
  </si>
  <si>
    <t>Milk and milk products (HS Codes: 04.01, 04.03)</t>
  </si>
  <si>
    <t>G/SPS/N/PER/546</t>
  </si>
  <si>
    <t>Certain agricultural products</t>
  </si>
  <si>
    <t>Argentina, Brazil, Canada, Chile, China, France, Philippines, Thailand and United States of America.</t>
  </si>
  <si>
    <t>G/SPS/N/RUS/61</t>
  </si>
  <si>
    <t xml:space="preserve">HS Code:  070190 (food potatoes)</t>
  </si>
  <si>
    <t>G/SPS/N/RUS/62</t>
  </si>
  <si>
    <t>HS Codes: 0702, 0707, 0704, 0709, 0809, 0810, 0701</t>
  </si>
  <si>
    <t>G/SPS/N/TPKM/315</t>
  </si>
  <si>
    <t xml:space="preserve">Fruit fly; Packaging; Pests; Plant health; </t>
  </si>
  <si>
    <t>Countries or districts where the Mediterranean fruit fly (Ceratitis capitata) is known to occur</t>
  </si>
  <si>
    <t>G/SPS/N/EU/81</t>
  </si>
  <si>
    <t>Cereals and cereal products</t>
  </si>
  <si>
    <t xml:space="preserve">Contaminants; Food safety; Human health; Mycotoxins; Toxins; </t>
  </si>
  <si>
    <t>G/SPS/N/NZL/503</t>
  </si>
  <si>
    <t>G/SPS/N/BRA/938</t>
  </si>
  <si>
    <t>Live bovine animals - HS Code: 0102</t>
  </si>
  <si>
    <t xml:space="preserve">Animal diseases; Animal health; Bovine Spongiform Encephalopathy (BSE); Territory protection; Transmissible Spongiform Encephalopathy (TSE); Zoonoses; </t>
  </si>
  <si>
    <t>G/SPS/N/SGP/26/Add.2</t>
  </si>
  <si>
    <t>All live birds, poultry and poultry products (heat-processed and canned poultry products are excluded)</t>
  </si>
  <si>
    <t>G/SPS/N/IND/86</t>
  </si>
  <si>
    <t>Bovine frozen semen</t>
  </si>
  <si>
    <t>G/SPS/N/IND/87</t>
  </si>
  <si>
    <t>In vivo bovine embryos</t>
  </si>
  <si>
    <t>G/SPS/N/RUS/60</t>
  </si>
  <si>
    <t>G/SPS/N/TUR/49</t>
  </si>
  <si>
    <t>G/SPS/N/UKR/95</t>
  </si>
  <si>
    <t xml:space="preserve">Animal diseases; Animal health; Human health; Pests; Plant health; Territory protection; Zoonoses; </t>
  </si>
  <si>
    <t>G/SPS/N/ALB/176</t>
  </si>
  <si>
    <t xml:space="preserve">Animal diseases; Animal health; Foot and mouth disease; Pest or Disease free Regions / Regionalization; Pests; Plant health; Territory protection; </t>
  </si>
  <si>
    <t>Masvingo, Zimbabwe</t>
  </si>
  <si>
    <t>G/SPS/N/ALB/177</t>
  </si>
  <si>
    <t>Primorskiy Kray, Russian Federation</t>
  </si>
  <si>
    <t>G/SPS/N/BRA/380/Add.3</t>
  </si>
  <si>
    <t>G/SPS/N/BRA/901/Rev.1</t>
  </si>
  <si>
    <t>Fish, crustaceans, molluscs and other aquatic invertebrates - HS Code: 03</t>
  </si>
  <si>
    <t>G/SPS/N/COL/252</t>
  </si>
  <si>
    <t>G/SPS/N/MEX/259</t>
  </si>
  <si>
    <t>Animal, plant, aquaculture and fisheries products, i.e. live animals, or products of animal origin or for animal use or consumption; plants, plant products and by-products; live aquatic animals, aquaculture and fisheries products and by-products; and used agricultural or livestock equipment</t>
  </si>
  <si>
    <t xml:space="preserve">Animal health; Certification, control and inspection; Food safety; Human health; Plant health; </t>
  </si>
  <si>
    <t>G/SPS/N/PER/538/Add.1</t>
  </si>
  <si>
    <t>G/SPS/N/PER/543</t>
  </si>
  <si>
    <t>HS tariff subheading 1207.99.99.00: Chia seed</t>
  </si>
  <si>
    <t>G/SPS/N/PER/544</t>
  </si>
  <si>
    <t>HS tariff subheading 0602.90.90.00: In vitro coffee plants</t>
  </si>
  <si>
    <t>G/SPS/N/PER/545</t>
  </si>
  <si>
    <t>HS tariff subheading 0602.10.90.00: Citrus scions</t>
  </si>
  <si>
    <t>G/SPS/N/TUR/47</t>
  </si>
  <si>
    <t>Plants of Castanea spp., intended for planting, other than fruit and seeds</t>
  </si>
  <si>
    <t>China; Italy; Japan; Korea, Republic of; and United States of America</t>
  </si>
  <si>
    <t>G/SPS/N/TUR/48</t>
  </si>
  <si>
    <t>Plants of Musa spp., intended for planting</t>
  </si>
  <si>
    <t>Africa, America, Southeast Asia, Jordan and Mozambique</t>
  </si>
  <si>
    <t>G/SPS/N/USA/2631/Add.1</t>
  </si>
  <si>
    <t>G/SPS/N/ZAF/34</t>
  </si>
  <si>
    <t xml:space="preserve">HS Code(s):  01, 05. Live pigs, porcine semen and embryos and feed ingredients containing porcine plasma products</t>
  </si>
  <si>
    <t>G/SPS/N/RUS/59</t>
  </si>
  <si>
    <t>Live cattle, blood and blood containing products, bone-in beef, beef by-products, intestines raw materials, mechanically separated beef, processed proteins</t>
  </si>
  <si>
    <t>State of Mato Grosso (Brazil)</t>
  </si>
  <si>
    <t>G/SPS/N/SAU/104</t>
  </si>
  <si>
    <t>Fruits of Capsicum plants</t>
  </si>
  <si>
    <t>G/SPS/N/CHL/474</t>
  </si>
  <si>
    <t>Fresh cut chrysanthemum (Chrysanthemum sp.) flowers</t>
  </si>
  <si>
    <t>G/SPS/N/CHL/475</t>
  </si>
  <si>
    <t>G/SPS/N/EU/79</t>
  </si>
  <si>
    <t>G/SPS/N/SAU/103</t>
  </si>
  <si>
    <t>G/SPS/N/CHL/473</t>
  </si>
  <si>
    <t>G/SPS/N/JPN/347</t>
  </si>
  <si>
    <t>- Meat and edible meat offal (HS Codes: 02.01, 02.02, 02.03, 02.04, 02.05, 02.06, 02.07, 02.08 and 02.09)
- Fish and crustaceans, molluscs and other aquatic invertebrates (HS Codes: 03.02, 03.03, 03.04, 03.06 and 03.07)
- Dairy produce, birds' eggs and natural honey (HS Codes: 04.01, 04.07 and 04.08)
- Products of animal origin (HS Code: 05.04)
- Edible vegetables and certain roots and tubers (HS Codes: 07.01, 07.02, 07.03, 07.04, 07.05, 07.06, 07.07, 07.08, 07.09, 07.10, 07.13 and 07.14)
- Edible fruits and nuts, peel of citrus/melons (HS Codes: 08.01, 08.02, 08.03, 08.04, 08.05, 08.06, 08.07, 08.08, 08.09, 08.10 and 08.14)
- Coffee, tea, mate and spices (HS Codes: 09.02, 09.03, 09.04, 09.05, 09.06, 09.07, 09.08, 09.09 and 09.10)
- Cereals (HS Codes: 10.01, 10.02, 10.03, 10.04, 10.05, 10.06, 10.07 and 10.08)
- Oleaginous fruits, miscellaneous grains, seeds and fruits (HS Codes: 12.01, 12.02, 12.05 and 12.12)
- Animal or vegetable fats and oils (HS Codes: 15.01, 15.02 and 15.06)</t>
  </si>
  <si>
    <t>G/SPS/N/JPN/348</t>
  </si>
  <si>
    <t>- Meat and edible meat offal (HS Codes: 02.01, 02.02, 02.03, 02.04, 02.05, 02.06, 02.07, 02.08 and 02.09)
- Fish and crustaceans, molluscs and other aquatic invertebrates (HS Codes: 03.02, 03.03, 03.04, 03.06 and 03.07)
- Dairy produce, birds' eggs and natural honey (HS Codes: 04.01, 04.07 and 04.08)
- Products of animal origin (HS Code: 05.04)
- Edible vegetables and certain roots and tubers (HS Codes: 07.01, 07.02, 07.03, 07.04, 07.05, 07.06, 07.07, 07.08, 07.09, 07.10, 07.13 and 07.14)
- Edible fruits and nuts, peel of citrus/melons (HS Codes: 08.01, 08.02, 08.03, 08.04, 08.05, 08.06, 08.07, 08.08, 08.09, 08.10, 08.11 and 08.14)
- Coffee, tea, mate and spices (HS Codes: 09.01, 09.02, 09.03, 09.04, 09.05, 09.06, 09.07, 09.08, 09.09 and 09.10)
- Cereals (HS Codes: 10.01, 10.02, 10.03, 10.04, 10.05, 10.06, 10.07 and 10.08)
- Oleaginous fruits, miscellaneous grains, seeds and fruits (HS Codes: 12.01, 12.02, 12.04, 12.05, 12.06, 12.07, 12.10 and 12.12)
- Animal or vegetable fats and oils (HS Codes: 15.01, 15.02 and 15.06)
- Cacao and cacao preparations (HS Code: 18.01)</t>
  </si>
  <si>
    <t>G/SPS/N/JPN/349</t>
  </si>
  <si>
    <t>- Meat and edible meat offal (HS Codes: 02.01, 02.02, 02.03, 02.06, 02.07 and 02.09)
- Fish and crustaceans, molluscs and other aquatic invertebrates (HS Codes: 03.02, 03.03 and 03.04)
- Products of animal origin (HS Code: 05.04)
- Animal or vegetable fats and oils (HS Codes: 15.01 and 15.02)</t>
  </si>
  <si>
    <t>G/SPS/N/KOR/474</t>
  </si>
  <si>
    <t xml:space="preserve">Bacteria; Contaminants; Food safety; Heavy metals; Human health; Maximum residue limits (MRLs); Pesticides; </t>
  </si>
  <si>
    <t>G/SPS/N/VNM/56</t>
  </si>
  <si>
    <t>Plants and plant origin products</t>
  </si>
  <si>
    <t>G/SPS/N/MEX/258</t>
  </si>
  <si>
    <t>Cattle and beehives</t>
  </si>
  <si>
    <t>G/SPS/N/PER/542</t>
  </si>
  <si>
    <t>HS tariff subheading 0901.11.10.00: Coffee seeds</t>
  </si>
  <si>
    <t xml:space="preserve">Modification of content/scope of regulation; Pest or Disease free Regions / Regionalization; Pests; Plant health; Seeds; </t>
  </si>
  <si>
    <t>Afghanistan; Algeria; Angola; Armenia; Australia; Azerbaijan; Bangladesh; Barbados; Belgium; Bolivia, Plurinational State of; Botswana; Bulgaria; Burkina Faso; Cabo Verde; Cameroon; Canada (Ontario); Central African Republic; Chad; China; Chinese Taipei; Congo; Congo, Democratic Republic of the; Côte d'Ivoire; Cuba; Cyprus; Czech Republic; Denmark; Ecuador; Egypt; Estonia; Ethiopia; Fiji; Finland; France; Gabon; Gambia; Georgia; Germany; Ghana; Greece; Guinea; Guinea-Bissau; Guyana; Honduras; India; Indonesia; Iran; Iraq; Israel; Italy; Jamaica; Japan; Kazakhstan; Korea, Republic of; Latvia; Lebanese Republic; Malawi; Malaysia; Mali; Malta; Mauritania; Moldova, Republic of; Morocco; Myanmar; Namibia; Nepal; Netherlands; Niger; Nigeria; Norway; Pakistan; Papua New Guinea; Philippines; Romania; Russian Federation; Samoa; Saudi Arabia, Kingdom of; Senegal; Seychelles; Sierra Leone; Slovak Republic; Solomon Islands; South Africa; Spain; Sri Lanka; Sudan; Sweden; Switzerland; Tanzania; Thailand; Togo; Tonga; Turkey; Uganda; Ukraine; United Kingdom; United States of America (Georgia, Texas); Uzbekistan; Vietnam; Yemen; Zambia; and Zimbabwe.</t>
  </si>
  <si>
    <t>G/SPS/N/PHL/254</t>
  </si>
  <si>
    <t>HS Code: 1006</t>
  </si>
  <si>
    <t>G/SPS/N/PER/540</t>
  </si>
  <si>
    <t>G/SPS/N/PER/541</t>
  </si>
  <si>
    <t>HS tariff subheading 0602.90.90.00: Butcher's broom plants</t>
  </si>
  <si>
    <t>G/SPS/N/ARG/178</t>
  </si>
  <si>
    <t>South American camelids (Lama glama, Lama guanicoe, Vicugna pacos and Vicugna vicugna)</t>
  </si>
  <si>
    <t>G/SPS/N/BRA/72/Add.1</t>
  </si>
  <si>
    <t>Swine semen</t>
  </si>
  <si>
    <t>Exporting countries outside Mercosur</t>
  </si>
  <si>
    <t>G/SPS/N/USA/2670</t>
  </si>
  <si>
    <t>G/SPS/N/URY/26</t>
  </si>
  <si>
    <t>Live bovine animals (HS tariff heading 0102)</t>
  </si>
  <si>
    <t xml:space="preserve">Animal health; Food safety; Human health; Territory protection; Traceability; </t>
  </si>
  <si>
    <t>G/SPS/N/EU/76</t>
  </si>
  <si>
    <t>Blood products not intended for human consumption that could be used as feed material, intended for dispatch to, or for transit through, the European Union (HS Codes: 05.11.91 or 05.11.99)</t>
  </si>
  <si>
    <t>G/SPS/N/RUS/58</t>
  </si>
  <si>
    <t>Pedigree pigs, boars sperm, pork and pork meat products, meat of wild boars, hunting trophies made from susceptible kinds of animals, all types of feed and feed additives (excluding feed additives of chemical and microbiological synthesis and prepared feed for cats and dogs), previously used equipment for maintenance, slaughter and cutting of pigs</t>
  </si>
  <si>
    <t xml:space="preserve">Animal diseases; Animal feed; Animal health; Classical Swine Fever; Feed additives; Pest or Disease free Regions / Regionalization; </t>
  </si>
  <si>
    <t>G/SPS/N/TUR/43</t>
  </si>
  <si>
    <t>Coffee and coffee extracts</t>
  </si>
  <si>
    <t>G/SPS/N/TUR/44</t>
  </si>
  <si>
    <t>Black tea, green tea, flavoured black and green tea, and decaffeinated black and green tea excluding black and green tea to which dried herbs and/or fruits are added.</t>
  </si>
  <si>
    <t>G/SPS/N/ALB/175</t>
  </si>
  <si>
    <t>Somaa, Beni Khiar, Nabeul, Tunisia</t>
  </si>
  <si>
    <t>G/SPS/N/PER/537</t>
  </si>
  <si>
    <t>Fresh, chilled or frozen meat of fowls of the species Gallus domesticus</t>
  </si>
  <si>
    <t>G/SPS/N/PER/538</t>
  </si>
  <si>
    <t>HS tariff subheading 0602.20.00.00: Blackberry plants</t>
  </si>
  <si>
    <t>G/SPS/N/PER/539</t>
  </si>
  <si>
    <t>HS tariff subheading 1207.99.99.00: ramtil or niger seeds</t>
  </si>
  <si>
    <t>G/SPS/N/CHL/472</t>
  </si>
  <si>
    <t>Industrial crop seeds</t>
  </si>
  <si>
    <t>G/SPS/N/USA/2576/Add.1</t>
  </si>
  <si>
    <t>Cape gooseberry</t>
  </si>
  <si>
    <t>G/SPS/N/HND/52</t>
  </si>
  <si>
    <t>Poultry products and by-products</t>
  </si>
  <si>
    <t>G/SPS/N/MYS/29</t>
  </si>
  <si>
    <t>G/SPS/N/MYS/31</t>
  </si>
  <si>
    <t>Fish</t>
  </si>
  <si>
    <t>G/SPS/N/CAN/813</t>
  </si>
  <si>
    <t>Seed (ICS Codes: 65.020, 55.200)</t>
  </si>
  <si>
    <t>G/SPS/N/CHL/462/Add.1</t>
  </si>
  <si>
    <t>G/SPS/N/JPN/340</t>
  </si>
  <si>
    <t>- Meat and edible meat offal (HS Codes: 02.01, 02.02, 02.03, 02.04, 02.05, 02.06, 02.07, 02.08 and 02.09)
- Dairy produce, birds' eggs and natural honey (HS Codes: 04.01, 04.07 and 04.08)
- Products of animal origin (HS Code: 05.04)
- Edible vegetables and certain roots and tubers (HS Codes: 07.01, 07.02, 07.03, 07.04, 07.05, 07.06, 07.07, 07.08, 07.09, 07.10, 07.13 and 07.14)
- Edible fruits and nuts, peel of citrus/melons (HS Codes: 08.01, 08.02, 08.03, 08.04, 08.05, 08.06, 08.07, 08.08, 08.09, 08.10, 08.11 and 08.14)
- Coffee, tea, mate and spices (HS Codes: 09.03, 09.04, 09.05, 09.06, 09.07, 09.08, 09.09 and 09.10)
- Cereals (HS Codes: 10.01 and 10.03)
- Oleaginous fruits, miscellaneous grains, seeds and fruits (HS Codes: 12.01, 12.10 and 12.12)
- Animal or vegetable fats and oils (HS Codes: 15.01, 15.02 and 15.06)</t>
  </si>
  <si>
    <t>G/SPS/N/JPN/341</t>
  </si>
  <si>
    <t>- Meat and edible meat offal (HS Codes: 02.01, 02.02, 02.03, 02.04, 02.05, 02.06 and 02.08)
- Products of animal origin (HS Code: 05.04)
- Edible vegetables and certain roots and tubers (HS Codes: 07.01, 07.02, 07.08, 07.09 and 07.10)
- Cereals (HS Codes: 10.01, 10.03 and 10.05)
- Oleaginous fruits, miscellaneous grains, seeds and fruits (HS Codes: 12.01 and 12.06)
- Animal or vegetable fats and oils (HS Codes: 15.01, 15.02 and 15.06)</t>
  </si>
  <si>
    <t>G/SPS/N/JPN/342</t>
  </si>
  <si>
    <t>- Meat and edible meat offal (HS Codes: 02.01, 02.02, 02.03, 02.04, 02.05, 02.06, 02.07, 02.08 and 02.09)
- Fish and crustaceans, molluscs and other aquatic invertebrates (HS Codes: 03.02, 03.03 and 03.04)
- Dairy produce, birds' eggs and natural honey (HS Codes: 04.01, 04.07 and 04.08)
- Products of animal origin (HS Code: 05.04)
- Edible vegetables and certain roots and tubers (HS Codes: 07.01, 07.02, 07.03, 07.04, 07.05, 07.06, 07.07, 07.08, 07.09, 07.10, 07.13 and 07.14)
- Edible fruits and nuts, peel of citrus/melons (HS Codes: 08.01, 08.02, 08.03, 08.04, 08.05, 08.06, 08.07, 08.08, 08.09, 08.10, 08.11 and 08.14)
- Coffee, tea, mate and spices (HS Codes: 09.02, 09.03, 09.04, 09.05, 09.06, 09.07, 09.08, 09.09 and 09.10)
- Cereals (HS Codes: 10.04, 10.05, 10.07 and 10.08)
- Oleaginous fruits, miscellaneous grains, seeds and fruits (HS Codes: 12.01, 12.02, 12.04, 12.05, 12.06, 12.07, 12.10 and 12.12)
- Animal or vegetable fats and oils (HS Codes: 15.01, 15.02 and 15.06)
- Cacao and cacao preparations (HS Code: 18.01)</t>
  </si>
  <si>
    <t>G/SPS/N/JPN/343</t>
  </si>
  <si>
    <t>- Edible vegetables and certain roots and tubers (HS Codes: 07.03, 07.04, 07.05, 07.06, 07.09 and 07.10)
- Edible fruits and nuts, peel of citrus/melons (HS Codes: 08.03, 08.04, 08.05, 08.06, 08.07, 08.08, 08.09, 08.10, 08.11 and 08.14)
- Coffee, tea, mate and spices (HS Codes: 09.02, 09.03, 09.04, 09.05, 09.06, 09.07, 09.08, 09.09 and 09.10)</t>
  </si>
  <si>
    <t>G/SPS/N/JPN/344</t>
  </si>
  <si>
    <t>- Meat and edible meat offal (HS Codes: 02.01, 02.02, 02.03, 02.04, 02.05, 02.06, 02.07, 02.08 and 02.09)
- Dairy produce, birds' eggs and natural honey (HS Codes: 04.01, 04.07 and 04.08)
- Products of animal origin (HS Code: 05.04)
- Animal or vegetable fats and oils (HS Codes: 15.01, 15.02 and 15.06)</t>
  </si>
  <si>
    <t>G/SPS/N/JPN/345</t>
  </si>
  <si>
    <t>Barley (HS Code: 10.03), wheat (HS Code: 10.01), sorghum (HS Code: 10.07), soybean (HS Code: 12.01), soybean meal (HS Code: 23.04) for feed</t>
  </si>
  <si>
    <t>G/SPS/N/PER/536</t>
  </si>
  <si>
    <t>HS tariff subheading 1204.00.90.00: Linseed</t>
  </si>
  <si>
    <t>G/SPS/N/USA/2664</t>
  </si>
  <si>
    <t xml:space="preserve">Adoption/publication/entry into force of reg.; Citrus canker; Plant diseases; Plant health; </t>
  </si>
  <si>
    <t>G/SPS/N/ECU/131/Add.1</t>
  </si>
  <si>
    <t>G/SPS/N/MEX/257</t>
  </si>
  <si>
    <t>Pumpkin (Cucurbita pepo L.) seed</t>
  </si>
  <si>
    <t>G/SPS/N/CHL/471</t>
  </si>
  <si>
    <t>Fresh ornamental foliage</t>
  </si>
  <si>
    <t>G/SPS/N/GHA/1</t>
  </si>
  <si>
    <t>All plant and animal food products</t>
  </si>
  <si>
    <t>G/SPS/N/ALB/174</t>
  </si>
  <si>
    <t>Region of Jiangxi, China</t>
  </si>
  <si>
    <t>G/SPS/N/PER/534</t>
  </si>
  <si>
    <t>HS tariff subheading 0602.20.00.00: Hardened raspberry plants</t>
  </si>
  <si>
    <t>G/SPS/N/PER/535</t>
  </si>
  <si>
    <t>HS tariff subheading 1209.99.10.00: Pijuayo seeds</t>
  </si>
  <si>
    <t>G/SPS/N/ARE/25/Add.1</t>
  </si>
  <si>
    <t>Models of Phytosanitary certificates for exportation and re-exportation of plant and plant products</t>
  </si>
  <si>
    <t>G/SPS/N/KOR/248/Add.5</t>
  </si>
  <si>
    <t>North America: Canada, Mexico, United States of America&amp;#x0D;
Central America: All countries&amp;#x0D;
South America: All countries&amp;#x0D;
Africa: All countries&amp;#x0D;
Asia: Brunei, China (restricted areas: Guangdong-Guangzhou, Maoming, and Shenzhen), India, Indonesia, Lebanon, Malaysia, Oman, Pakistan, Philippines, Singapore, Sri Lanka, Chinese Taipei, Thailand, Yemen&amp;#x0D;
Europe: Belgium, France, Germany, Italy, Netherlands, Poland, Portugal, Slovenia&amp;#x0D;
Oceania and the Pacific: Australia (except Tasmania), Fiji, Guam, Hawaiian Islands, Micronesia, Palau, Papua New Guinea, Polynesia, Solomon Islands&amp;#x0D;
</t>
  </si>
  <si>
    <t>G/SPS/N/CHL/470</t>
  </si>
  <si>
    <t>Plant material as in vitro tissue cultures.</t>
  </si>
  <si>
    <t>G/SPS/N/PER/505/Add.1</t>
  </si>
  <si>
    <t>G/SPS/N/PER/507/Add.1</t>
  </si>
  <si>
    <t>G/SPS/N/PER/532</t>
  </si>
  <si>
    <t>G/SPS/N/PER/533</t>
  </si>
  <si>
    <t>HS tariff subheading 0602.20.00.00: Strawberry plants</t>
  </si>
  <si>
    <t>G/SPS/N/USA/2465/Add.1</t>
  </si>
  <si>
    <t>Confectionery, ice cream &amp; frozen desserts, dessert coatings &amp; toppings, beverage mixers and powders, yogurts, custard &amp; puddings, ready-to-eat cereals</t>
  </si>
  <si>
    <t>G/SPS/N/USA/2488/Add.2</t>
  </si>
  <si>
    <t>G/SPS/N/USA/2663</t>
  </si>
  <si>
    <t xml:space="preserve">Allergens; Food safety; HACCP Plan requirements; Human health; Labelling; </t>
  </si>
  <si>
    <t>G/SPS/N/USA/396/Add.1</t>
  </si>
  <si>
    <t>Crustaceans and processed crustaceans</t>
  </si>
  <si>
    <t>G/SPS/N/ARE/31</t>
  </si>
  <si>
    <t>G/SPS/N/BRA/915/Add.1</t>
  </si>
  <si>
    <t>G/SPS/N/EU/74</t>
  </si>
  <si>
    <t>Bovine semen (HS Code: 051110)</t>
  </si>
  <si>
    <t>G/SPS/N/PER/530</t>
  </si>
  <si>
    <t>HS tariff subheading 0602.10.90.00</t>
  </si>
  <si>
    <t>G/SPS/N/USA/2660</t>
  </si>
  <si>
    <t>Jamaica</t>
  </si>
  <si>
    <t>G/SPS/N/USA/2661</t>
  </si>
  <si>
    <t>Plants and plant products; honey bees</t>
  </si>
  <si>
    <t>G/SPS/N/USA/2662</t>
  </si>
  <si>
    <t>G/SPS/N/USA/2658</t>
  </si>
  <si>
    <t>Animal feeds</t>
  </si>
  <si>
    <t xml:space="preserve">Animal feed; Animal health; Feed additives; Veterinary drugs; </t>
  </si>
  <si>
    <t>G/SPS/N/VNM/53</t>
  </si>
  <si>
    <t>G/SPS/N/BRA/212/Add.4</t>
  </si>
  <si>
    <t>Melon HS 080710 (Cucumis melo), watermelon HS 080711 (Citrullus lanatus) pumpkin HS 070990 (Cucurbita spp.) and cucumber HS 070700 (Cucumis sativus)</t>
  </si>
  <si>
    <t>G/SPS/N/PER/529</t>
  </si>
  <si>
    <t>HS tariff subheadings 1001.19.00.00, Durum wheat grain, and 1001.99.10.00, Other wheat grain</t>
  </si>
  <si>
    <t>G/SPS/N/RUS/56</t>
  </si>
  <si>
    <t xml:space="preserve">Animal health; Certification, control and inspection; Food safety; Human health; </t>
  </si>
  <si>
    <t>G/SPS/N/BRA/931</t>
  </si>
  <si>
    <t>Bananas - HS Code: 0803</t>
  </si>
  <si>
    <t>G/SPS/N/CAN/808</t>
  </si>
  <si>
    <t>Plants and plant parts (including fresh fruit) hosts of Lobesia botrana, the European grapevine moth (EGVM)</t>
  </si>
  <si>
    <t>G/SPS/N/CHL/467</t>
  </si>
  <si>
    <t>Pomegranate and Chinese wild peach plants, cuttings and twigs</t>
  </si>
  <si>
    <t>G/SPS/N/CHL/468</t>
  </si>
  <si>
    <t>Propagation material</t>
  </si>
  <si>
    <t>G/SPS/N/CHL/469</t>
  </si>
  <si>
    <t>G/SPS/N/TPKM/310</t>
  </si>
  <si>
    <t>G/SPS/N/IDN/92</t>
  </si>
  <si>
    <t>G/SPS/N/PHL/252</t>
  </si>
  <si>
    <t>HS Codes: 0307.41.20; 0307.49.10; 0307.51.20; 0307.59.10</t>
  </si>
  <si>
    <t xml:space="preserve">Bacteria; Escherichia coli; Food safety; Human health; Labelling; Listeria monocytogenes; Salmonella; </t>
  </si>
  <si>
    <t>G/SPS/N/PHL/253</t>
  </si>
  <si>
    <t>HS Codes: 0302.30; 0303.40</t>
  </si>
  <si>
    <t xml:space="preserve">Bacteria; Escherichia coli; Food safety; Human health; Listeria monocytogenes; Salmonella; </t>
  </si>
  <si>
    <t>G/SPS/N/EU/70</t>
  </si>
  <si>
    <t>G/SPS/N/EU/71</t>
  </si>
  <si>
    <t>G/SPS/N/EU/73</t>
  </si>
  <si>
    <t>HS Codes: ex 07049090, ex 07081000, ex 07082000, 07096010, 07093000, 07096010, ex 07096099, ex 07099990, ex 07102200, 071022, 07108051, ex 07108059, ex 07108095, 07133900, 08051020, 08051080, ex 08054000, 080620, 08101000, 081110, 0902, 090420, 09042110, 09042190, ex 09042200, 09081100, 09081200, 091050, 09109105, ex 11063090, 12024100, 12024200, ex 12077000, ex 12119086, 20081110, 20081191, 20081196, 20081198, ex 20089999, ex 14049000, 3507</t>
  </si>
  <si>
    <t>Afghanistan, Brazil, China, Dominican Republic, Egypt, India, Indonesia, Kenya, Morocco, Nigeria, Sierra Leone, Sudan, Thailand, Turkey, Viet Nam, Uzbekistan</t>
  </si>
  <si>
    <t>G/SPS/N/MEX/256</t>
  </si>
  <si>
    <t>Botanical and germinated oil palm (Elaeis guineensis Jacq.) seed.</t>
  </si>
  <si>
    <t>G/SPS/N/PER/527</t>
  </si>
  <si>
    <t>HS tariff subheadings 0602.90.90.00.00 (rooted vine cuttings) and 0602.10.90.00 (unrooted vine cuttings).</t>
  </si>
  <si>
    <t>G/SPS/N/PER/528</t>
  </si>
  <si>
    <t>HS tariff subheading 0602.20.00.00: Cherry tree plants</t>
  </si>
  <si>
    <t>G/SPS/N/RUS/48/Add.2</t>
  </si>
  <si>
    <t>G/SPS/N/RUS/49/Add.1</t>
  </si>
  <si>
    <t>G/SPS/N/RUS/53</t>
  </si>
  <si>
    <t>Chilled beef</t>
  </si>
  <si>
    <t>G/SPS/N/RUS/54</t>
  </si>
  <si>
    <t>Live sheep and goats; products produced from meat of sheep and goats; milk and milk products; feed of animal origin and other raw materials and products obtained from sheep and goats slaughter; equipment previously used for maintenance, slaughter and processing of sheep and goats</t>
  </si>
  <si>
    <t>Evros and Rhodope regional units, region of East Macedonia and Thrace (Greece)</t>
  </si>
  <si>
    <t>G/SPS/N/RUS/55</t>
  </si>
  <si>
    <t>Frozen beef</t>
  </si>
  <si>
    <t>G/SPS/N/TPKM/303/Add.1</t>
  </si>
  <si>
    <t>G/SPS/N/RUS/51</t>
  </si>
  <si>
    <t>Horses and other odd-toed animals, cattle, sheep, pigs, sperm and embryos of mentioned types of animals</t>
  </si>
  <si>
    <t>Municipality Campinas do Piauí (Brazil)</t>
  </si>
  <si>
    <t>G/SPS/N/RUS/52</t>
  </si>
  <si>
    <t>Live poultry, hatching eggs, fluff and feather, poultry and all types of poultry products meat, feed and feed additives for poultry, equipment previously used for maintenance, slaughter and cutting of poultry</t>
  </si>
  <si>
    <t>County of Bentheim of Lower Saxony (Germany)</t>
  </si>
  <si>
    <t>G/SPS/N/JPN/338</t>
  </si>
  <si>
    <t>- Edible vegetables and certain roots and tubers (HS Codes: 07.01, 07.02, 07.03, 07.04, 07.05, 07.06, 07.07, 07.08, 07.09, 07.10 and 07.14)
- Edible fruits and nuts, peel of citrus/melons (HS Codes: 08.01, 08.02, 08.03, 08.04, 08.05, 08.06, 08.07, 08.08, 08.09, 08.10, 08.11 and 08.14)
- Coffee, tea, mate and spices (HS Codes: 09.03, 09.04, 09.05, 09.06, 09.07, 09.08, 09.09 and 09.10)
- Cereals (HS Codes: 10.01, 10.02, 10.03, 10.04, 10.05, 10.07 and 10.08)
- Oleaginous fruits, miscellaneous grains, seeds and fruits (HS Codes: 12.04, 12.05, 12.06, 12.07 and 12.10)</t>
  </si>
  <si>
    <t>G/SPS/N/JPN/339</t>
  </si>
  <si>
    <t>G/SPS/N/MEX/239/Add.1</t>
  </si>
  <si>
    <t>G/SPS/N/PER/526</t>
  </si>
  <si>
    <t>HS tariff subheading 0602.20.00.00: Kiwifruit plants</t>
  </si>
  <si>
    <t>G/SPS/N/RUS/41/Add.1</t>
  </si>
  <si>
    <t>Live poultry, hatching eggs, fluff and feather, poultry and poultry products meat, feed and feed additives for poultry, equipment previously used for maintenance, slaughter and cutting of poultry</t>
  </si>
  <si>
    <t>Ten Boer municipality, Groningen province (Netherlands)</t>
  </si>
  <si>
    <t>G/SPS/N/RUS/50</t>
  </si>
  <si>
    <t>G/SPS/N/USA/2647</t>
  </si>
  <si>
    <t>G/SPS/N/EU/69</t>
  </si>
  <si>
    <t>G/SPS/N/PER/525</t>
  </si>
  <si>
    <t>G/SPS/N/CAN/805</t>
  </si>
  <si>
    <t xml:space="preserve">Bacteria; Escherichia coli; Food safety; Human health; Labelling; </t>
  </si>
  <si>
    <t>G/SPS/N/USA/2645</t>
  </si>
  <si>
    <t xml:space="preserve">Animal feed; Food safety; Human health; Labelling; </t>
  </si>
  <si>
    <t>G/SPS/N/USA/2646</t>
  </si>
  <si>
    <t>G/SPS/N/USA/2610/Add.1</t>
  </si>
  <si>
    <t>G/SPS/N/USA/2611/Add.1</t>
  </si>
  <si>
    <t>Multiple products - HS Codes: 04, 07, 08, 09, 10, 11, 12, 15, 16, 17, 18, 19, 20, 21, 22</t>
  </si>
  <si>
    <t>G/SPS/N/USA/2644</t>
  </si>
  <si>
    <t>Food-producing animals</t>
  </si>
  <si>
    <t>G/SPS/N/MEX/242/Add.1</t>
  </si>
  <si>
    <t>G/SPS/N/MEX/243/Add.1</t>
  </si>
  <si>
    <t>G/SPS/N/MEX/244/Add.1</t>
  </si>
  <si>
    <t>G/SPS/N/MEX/245/Add.1</t>
  </si>
  <si>
    <t>G/SPS/N/MEX/247/Add.1</t>
  </si>
  <si>
    <t>G/SPS/N/NZL/502</t>
  </si>
  <si>
    <t>G/SPS/N/PER/524</t>
  </si>
  <si>
    <t>HS tariff subheading 0852.00.00.00: Shelled pistachios</t>
  </si>
  <si>
    <t>G/SPS/N/USA/2542/Add.1</t>
  </si>
  <si>
    <t>Jackfruit, pineapple, and starfruit</t>
  </si>
  <si>
    <t>G/SPS/N/KOR/472</t>
  </si>
  <si>
    <t xml:space="preserve">Ship and air cargo of frozen leaf and stem (including  contaminated frozen leaves and stems in pepper fruits) of pepper plants (Capsicum annum)</t>
  </si>
  <si>
    <t>Algeria; Arab Emirates; Argentina; Armenia; Australia; Azerbaijan; Bhutan; Bolivia, Plurinational State of; Brazil; Canada; Chile; Costa Rica; Cuba; Dominica; Ecuador; Egypt; El Salvador; Europe: all countries; Falkland Islands; Georgia; Guatemala; Haiti; Honduras; India; Iran; Iraq; Israel; Jamaica; Jordan; Lebanon; Libya; Mexico; Morocco; Myanmar; Nepal; New Zealand; Nicaragua; Peru; Puerto Rico; South Africa; Syria; Chinese Taipei; Tunisia; Turkey; United States of America; Uruguay; Venezuela, Bolivarian Republic of; Yemen</t>
  </si>
  <si>
    <t>G/SPS/N/SAU/92/Add.1</t>
  </si>
  <si>
    <t>Meat and meat products (ICS Code: 67.120.10)</t>
  </si>
  <si>
    <t>G/SPS/N/SAU/93/Add.1</t>
  </si>
  <si>
    <t>G/SPS/N/ARG/165/Add.1</t>
  </si>
  <si>
    <t>G/SPS/N/ARG/166/Add.1</t>
  </si>
  <si>
    <t>G/SPS/N/ARG/177</t>
  </si>
  <si>
    <t>G/SPS/N/PER/522</t>
  </si>
  <si>
    <t>Miscellaneous agricultural products</t>
  </si>
  <si>
    <t>Argentina, Brazil, Canada, Chile, China, Colombia, Spain, the Philippines and Mexico</t>
  </si>
  <si>
    <t>G/SPS/N/PHL/243/Add.1</t>
  </si>
  <si>
    <t>Live poultry (HS Code: 0105); poultry meat (HS Code: 0207); day-old chicks (HS Code: 0105.11); eggs (HS Code: 0407); and semen (HS Code: 0511.99)</t>
  </si>
  <si>
    <t>Young, New South Wales, Australia</t>
  </si>
  <si>
    <t>G/SPS/N/RUS/34/Add.1</t>
  </si>
  <si>
    <t>HS Codes: 0106 41 000, 0106 49 000, 0601, 0602 (except 0602 90 100 0) 0603 11 000 0, 0603 19 800 0, 0603 90 000 0, 0604 20 200 0, 0604 20 400 0, 0604 20 900 0, 0604 90 910 0, 0701, 0702 00 000, 0703, 0704, 0705, 0706, 0707 00, 0708, 0709, 0712 90 110 0, 0713, 0714, 0801, 0802, 0803, 0804, 0805, 0806, 0807, 0808, 0809, 0810, 0813, 0901 11 000, 0901 12 000, 1001, 1002, 1003, 1004, 1005, 1006, 1007, 1008, 1101 00, 1102, 1103, 1104, 1106 10 000 0, 1107, 1201, 1202, 1203 00 000 0, 1204 00, 1205, 1206 00, 1207, 1208, 1209, 1211 (except 1211 30 000 0, 1211 40 000 0), 1212 91, 1212 92 000 0, 1212 99 410 0, 1212 99 490 0, 1212 94 000 0, 1212 99 950 0, 1213 00 000 0, 1401 90 000 0, 1214, 1801 00 000 0, 1802 00 000 0, 2302, 2304 00 000, 2305 00 000 0, 2306, 2530 90 000 0, 2703 00 000 0, 3002 90 500 0, 3002 90 900 0, 3101 00 000 0, 4401 10 000, 440121 000 0, 4401 22 000 0, 4401 39, 4403 (except 4403 10 000), 4404, 1404 90 000 9, 4401 39 900 0, 4406 10 000 0, 4407, 4409, 4415, 4418 40 000 0, 9705 00 000 0</t>
  </si>
  <si>
    <t xml:space="preserve">Food safety; Human health; Maximum residue limits (MRLs); Pesticides; Withdrawal of the measure; </t>
  </si>
  <si>
    <t>G/SPS/N/RUS/9/Add.1</t>
  </si>
  <si>
    <t>HS Code(s): 0701.10</t>
  </si>
  <si>
    <t>G/SPS/N/SAU/102</t>
  </si>
  <si>
    <t>Live bovine, sheep and goats animals</t>
  </si>
  <si>
    <t>G/SPS/N/IND/85</t>
  </si>
  <si>
    <t>Caffeinated beverages and blue tint for packaging mineral water</t>
  </si>
  <si>
    <t xml:space="preserve">Beverages; Contaminants; Food safety; Human health; Packaging; </t>
  </si>
  <si>
    <t>G/SPS/N/PER/519</t>
  </si>
  <si>
    <t>Sunflower (Helianthus annuus) grains (HS code 1206.00.90.00)</t>
  </si>
  <si>
    <t>G/SPS/N/PER/520</t>
  </si>
  <si>
    <t>HS tariff subheading 0602.10.90.00.00: Raspberry (Rubus idaeus) cuttings</t>
  </si>
  <si>
    <t>G/SPS/N/PER/521</t>
  </si>
  <si>
    <t>Sunflower (Helianthus annuus) seeds (HS code 1206.00.10.00)</t>
  </si>
  <si>
    <t>G/SPS/N/CHL/424/Add.1</t>
  </si>
  <si>
    <t>G/SPS/N/EU/52/Add.1</t>
  </si>
  <si>
    <t>G/SPS/N/EU/56/Add.1</t>
  </si>
  <si>
    <t>G/SPS/N/NZL/501</t>
  </si>
  <si>
    <t>G/SPS/N/CHL/459/Add.1</t>
  </si>
  <si>
    <t>G/SPS/N/CHL/466</t>
  </si>
  <si>
    <t>Plants, cuttings and twigs of prunus salicina (Japanese plum trees), punica granatum (pomegranate trees) and pyrus communis (European pear trees).</t>
  </si>
  <si>
    <t>G/SPS/N/JPN/335</t>
  </si>
  <si>
    <t>Macaca cyclopis×M. fuscata, M. mulatta×M. fuscata, Canada goose (Branta Canadensis), Morone saxatilis×M. chrysops, Large-flower primrose-willow (Ludwigia grandiflora) and any species of the genus Spartina</t>
  </si>
  <si>
    <t>G/SPS/N/SLV/114</t>
  </si>
  <si>
    <t>International Classification for Standards (ICS) code 67.100.01</t>
  </si>
  <si>
    <t>G/SPS/N/CHL/455/Add.1</t>
  </si>
  <si>
    <t>G/SPS/N/CHL/462</t>
  </si>
  <si>
    <t>Various types of ornamental plant materials for planting: plants, plants in pots, seedlings and cuttings.</t>
  </si>
  <si>
    <t>G/SPS/N/CHL/463</t>
  </si>
  <si>
    <t>Triticum spelta seeds</t>
  </si>
  <si>
    <t>G/SPS/N/CHL/465</t>
  </si>
  <si>
    <t>Horses imported into Chile.</t>
  </si>
  <si>
    <t>G/SPS/N/CHN/640</t>
  </si>
  <si>
    <t>Dried sea cucumber</t>
  </si>
  <si>
    <t>G/SPS/N/CHN/643</t>
  </si>
  <si>
    <t>Gluten</t>
  </si>
  <si>
    <t>G/SPS/N/CHN/645</t>
  </si>
  <si>
    <t>Edible fungi and their products</t>
  </si>
  <si>
    <t>G/SPS/N/CHN/646</t>
  </si>
  <si>
    <t>Edible animal oils</t>
  </si>
  <si>
    <t>G/SPS/N/CHN/647</t>
  </si>
  <si>
    <t>Edible oil products</t>
  </si>
  <si>
    <t>G/SPS/N/CHN/648</t>
  </si>
  <si>
    <t>Edible oil seeds</t>
  </si>
  <si>
    <t>G/SPS/N/CRI/146</t>
  </si>
  <si>
    <t>International Classification for Standards (ICS) code 67.100.01: Milk and milk products in general</t>
  </si>
  <si>
    <t>G/SPS/N/CRI/147</t>
  </si>
  <si>
    <t>G/SPS/N/EU/47/Add.1</t>
  </si>
  <si>
    <t>G/SPS/N/EU/59/Add.1</t>
  </si>
  <si>
    <t>Raw milk, dairy products, colostrum and colostrum-based products (HS Code: 0401)</t>
  </si>
  <si>
    <t>G/SPS/N/IND/83</t>
  </si>
  <si>
    <t>G/SPS/N/JPN/316/Add.1</t>
  </si>
  <si>
    <t>G/SPS/N/PAN/57</t>
  </si>
  <si>
    <t>G/SPS/N/PAN/58</t>
  </si>
  <si>
    <t>G/SPS/N/DOM/52</t>
  </si>
  <si>
    <t>Cocoa (Theobroma cacao L.) plants, fruits, seeds and parts thereof, and musaceae (Musa spp.) plants.</t>
  </si>
  <si>
    <t>G/SPS/N/MYS/27</t>
  </si>
  <si>
    <t>Processed and dried for consumption soy bean (Glycine max), corn/maize grain (Zea mays), dried for consumption cocoa bean (Theobroma cacao), processed and dried for consumption coffee beans (Coffea Arabica, Robusta coffee, Coffea liberica), fresh/dried leaves tobacco (Nicotiana tabacum), fresh/raw dried cotton (Gossypium hirsutum), fresh orange and lime (Citrus spp.), fresh banana (Musa spp.), hay and straw for livestock feed (all grass species), fresh/raw or dry corn cob/skin cocoa/sago and other regulated articles, plants and plant products</t>
  </si>
  <si>
    <t>G/SPS/N/NIC/83</t>
  </si>
  <si>
    <t>G/SPS/N/NIC/84</t>
  </si>
  <si>
    <t>G/SPS/N/PER/516</t>
  </si>
  <si>
    <t>HS tariff subheading 0602.90.90.00: Wax flower rooted cuttings</t>
  </si>
  <si>
    <t>G/SPS/N/PER/517</t>
  </si>
  <si>
    <t>Not applicable.</t>
  </si>
  <si>
    <t>G/SPS/N/TUR/42</t>
  </si>
  <si>
    <t>G/SPS/N/PER/515</t>
  </si>
  <si>
    <t>HS tariff subheading 0602.20.00.00: Raspberry plants</t>
  </si>
  <si>
    <t>G/SPS/N/ALB/172</t>
  </si>
  <si>
    <t xml:space="preserve">Region of  Sadong, P'YONGYANG-SI, Republic of Korea</t>
  </si>
  <si>
    <t>G/SPS/N/ALB/173</t>
  </si>
  <si>
    <t>Region of Podlaskie, Poland</t>
  </si>
  <si>
    <t>G/SPS/N/EU/67</t>
  </si>
  <si>
    <t>G/SPS/N/RUS/49</t>
  </si>
  <si>
    <t>G/SPS/N/UKR/94</t>
  </si>
  <si>
    <t>Animals, products, raw materials and reproductive material</t>
  </si>
  <si>
    <t>G/SPS/N/EU/10/Add.1</t>
  </si>
  <si>
    <t>G/SPS/N/EU/7/Add.1</t>
  </si>
  <si>
    <t>G/SPS/N/EU/8/Add.1</t>
  </si>
  <si>
    <t>G/SPS/N/EU/9/Add.1</t>
  </si>
  <si>
    <t>G/SPS/N/HND/50</t>
  </si>
  <si>
    <t>G/SPS/N/HND/51</t>
  </si>
  <si>
    <t>G/SPS/N/KOR/469</t>
  </si>
  <si>
    <t>Food, livestock product, drug, traditional Korean medicinal substance, medical device, cosmetics</t>
  </si>
  <si>
    <t>G/SPS/N/PER/510</t>
  </si>
  <si>
    <t>Plants, plant products and other regulated items.</t>
  </si>
  <si>
    <t>G/SPS/N/PER/511</t>
  </si>
  <si>
    <t>HS tariff subheading 0602.90.10.00: Orchid plants.</t>
  </si>
  <si>
    <t>G/SPS/N/PER/512</t>
  </si>
  <si>
    <t>HS tariff subheading 0604.20.00.00: Japanese sago palm foliage</t>
  </si>
  <si>
    <t>G/SPS/N/PER/513</t>
  </si>
  <si>
    <t>HS tariff subheading 0602.90.10.00: Orchid plants</t>
  </si>
  <si>
    <t>G/SPS/N/PER/514</t>
  </si>
  <si>
    <t>G/SPS/N/USA/1864/Add.1</t>
  </si>
  <si>
    <t>Iceberg lettuce and spinach</t>
  </si>
  <si>
    <t>G/SPS/N/NIC/81</t>
  </si>
  <si>
    <t>International Classification for Standards (ICS) code: 65.020.01</t>
  </si>
  <si>
    <t>G/SPS/N/PHL/251</t>
  </si>
  <si>
    <t>HS Codes: 0105, 0207, 0407, 0511</t>
  </si>
  <si>
    <t>Jeollabuk-do and Jeollanam-do, Republic of Korea</t>
  </si>
  <si>
    <t>G/SPS/N/PHL/236/Add.2</t>
  </si>
  <si>
    <t>Live poultry (HS Code: 0105); day-old chicks (HS Code: 0105.11); eggs (HS Code: 0407); and semen (HS Code: 0511.99)</t>
  </si>
  <si>
    <t>Arkansas, United States of America</t>
  </si>
  <si>
    <t>G/SPS/N/PHL/242/Add.1</t>
  </si>
  <si>
    <t>Live poultry (HS Code: 0105), day-old chicks (HS Code: 0105.11), eggs (HS Code: 0407) and semen (HS Code: 0511.99)</t>
  </si>
  <si>
    <t>Province of Salerno, Campania Region, Italy</t>
  </si>
  <si>
    <t>G/SPS/N/PHL/245/Add.1</t>
  </si>
  <si>
    <t>Landkreis Greiz, commune Mohlsdorf (Thuringia), Germany</t>
  </si>
  <si>
    <t>G/SPS/N/PHL/247/Add.1</t>
  </si>
  <si>
    <t>Municipality of Mértola, Region of Alentejo, Portugal</t>
  </si>
  <si>
    <t>G/SPS/N/PHL/248/Add.1</t>
  </si>
  <si>
    <t>Commune of Blumberg, Kreis Scharzwald-Baar, Land Baden-Wurttemburg, Germany</t>
  </si>
  <si>
    <t>G/SPS/N/SLV/113</t>
  </si>
  <si>
    <t>International Classification for Standards (ICS) code: 67.100.01</t>
  </si>
  <si>
    <t>G/SPS/N/USA/2593/Add.1</t>
  </si>
  <si>
    <t>G/SPS/N/PHL/219/Add.1</t>
  </si>
  <si>
    <t>HS Codes: 0105, 0207, 0407, 0511.99</t>
  </si>
  <si>
    <t>Schleswig-Holstein, District of Stormarn and Hessen, District of Waldeck-Frackenberg, Germany</t>
  </si>
  <si>
    <t>G/SPS/N/PHL/220/Add.1</t>
  </si>
  <si>
    <t>Brandenburg, Germany</t>
  </si>
  <si>
    <t>G/SPS/N/PHL/222/Add.1</t>
  </si>
  <si>
    <t>Modena, Region of Emilia Romagna, Italy</t>
  </si>
  <si>
    <t>G/SPS/N/PHL/229/Add.1</t>
  </si>
  <si>
    <t>Land of Lower Saxony, Germany</t>
  </si>
  <si>
    <t>G/SPS/N/PHL/231/Add.1</t>
  </si>
  <si>
    <t>Viborg, Denmark</t>
  </si>
  <si>
    <t>G/SPS/N/PHL/232/Add.1</t>
  </si>
  <si>
    <t>Leusden, Utrecht, Netherlands</t>
  </si>
  <si>
    <t>G/SPS/N/PHL/237/Add.1</t>
  </si>
  <si>
    <t>Tzum, Friesland, Netherlands</t>
  </si>
  <si>
    <t>G/SPS/N/PHL/241/Add.1</t>
  </si>
  <si>
    <t>Day-old chicks (HS Code: 0105.11); eggs (HS Code: 0407); and semen (HS Code: 0511.99)</t>
  </si>
  <si>
    <t>Province of Brescia, Lombardy Region, Italy</t>
  </si>
  <si>
    <t>G/SPS/N/PHL/249/Add.1</t>
  </si>
  <si>
    <t>Village of St-Annen, Province of Groningen, Netherlands</t>
  </si>
  <si>
    <t>G/SPS/N/GTM/58</t>
  </si>
  <si>
    <t>G/SPS/N/GTM/59</t>
  </si>
  <si>
    <t>G/SPS/N/IND/82</t>
  </si>
  <si>
    <t xml:space="preserve">Contaminants; Food safety; Human health; Maximum residue limits (MRLs); Toxins; Veterinary drugs; </t>
  </si>
  <si>
    <t>G/SPS/N/SLV/112</t>
  </si>
  <si>
    <t>Apiculture products</t>
  </si>
  <si>
    <t>G/SPS/N/TUR/39</t>
  </si>
  <si>
    <t>All types of cheese which are made available directly for human consumption and/or used as raw material or semi-finished product to be processed into other products following the production</t>
  </si>
  <si>
    <t>G/SPS/N/TUR/40</t>
  </si>
  <si>
    <t>Heat-treated drinking milk for human consumption</t>
  </si>
  <si>
    <t>G/SPS/N/VNM/52</t>
  </si>
  <si>
    <t>Alive fisheries to be imported to Viet Nam as food</t>
  </si>
  <si>
    <t>G/SPS/N/COL/222/Add.2</t>
  </si>
  <si>
    <t>G/SPS/N/RUS/48/Add.1</t>
  </si>
  <si>
    <t>G/SPS/N/SGP/53</t>
  </si>
  <si>
    <t>G/SPS/N/PER/509</t>
  </si>
  <si>
    <t>HS tariff subheading 0601.10.00.00: Calla lily rhizomes</t>
  </si>
  <si>
    <t>G/SPS/N/RUS/21/Add.1</t>
  </si>
  <si>
    <t>G/SPS/N/RUS/26/Add.2</t>
  </si>
  <si>
    <t>G/SPS/N/RUS/38/Add.1</t>
  </si>
  <si>
    <t>G/SPS/N/ALB/171</t>
  </si>
  <si>
    <t>G/SPS/N/TUR/23/Add.5</t>
  </si>
  <si>
    <t>G/SPS/N/ARG/157/Add.1</t>
  </si>
  <si>
    <t>G/SPS/N/ARG/159/Add.1</t>
  </si>
  <si>
    <t>G/SPS/N/BDI/1</t>
  </si>
  <si>
    <t>G/SPS/N/JPN/325/Rev.1</t>
  </si>
  <si>
    <t>- Meat and edible meat offal (HS Codes: 02.01, 02.02, 02.03, 02.04, 02.05, 02.06, 02.07, 02.08 and 02.09)
- Dairy produce, birds' eggs and natural honey (HS Codes: 04.01, 04.07 and 04.08)
- Products of animal origin (HS Code: 05.04)
- Edible vegetables and certain roots and tubers (HS Codes: 07.01, 07.08, 07.09 and 07.10)
- Cereals (HS Codes: 10.01, 10.02, 10.03, 10.04, 10.05, 10.06, 10.07 and 10.08)
- Oleaginous fruits, miscellaneous grains, seeds and fruits (HS Codes: 12.01, 12.07 and 12.12)
- Animal or vegetable fats and oils (HS Codes: 15.01, 15.02 and 15.06)</t>
  </si>
  <si>
    <t>G/SPS/N/JPN/333</t>
  </si>
  <si>
    <t>- Meat and edible meat offal (HS Codes: 02.01, 02.02, 02.03, 02.04, 02.05, 02.06, 02.07 and 02.08)
- Dairy produce, birds' eggs and natural honey (HS Code: 04.01)
- Products of animal origin (HS Code: 05.04)
- Edible vegetables and certain roots and tubers (HS Codes: 07.01, 07.09, 07.10 and 07.13)
- Cereals (HS Codes: 10.01, 10.02, 10.03, 10.04, 10.05, 10.07 and 10.08)
- Oleaginous fruits, miscellaneous grains, seeds and fruits (HS Codes: 12.01, 12.02, 12.05 and 12.12)
- Animal or vegetable fats and oils (HS Codes: 15.01, 15.02 and 15.06)</t>
  </si>
  <si>
    <t>G/SPS/N/USA/2247/Add.2</t>
  </si>
  <si>
    <t>Live birds and poultry, poultry meat, and poultry products</t>
  </si>
  <si>
    <t>G/SPS/N/MEX/254</t>
  </si>
  <si>
    <t>Onion (Allium cepa L.) seeds</t>
  </si>
  <si>
    <t>Spain and the Netherlands</t>
  </si>
  <si>
    <t>G/SPS/N/ALB/170</t>
  </si>
  <si>
    <t>Region of Sukhbaatar, Mongolia</t>
  </si>
  <si>
    <t>G/SPS/N/ARG/176</t>
  </si>
  <si>
    <t>Walnut (Juglans spp.) propagation material (cuttings and plants)</t>
  </si>
  <si>
    <t>G/SPS/N/ECU/107/Add.1</t>
  </si>
  <si>
    <t>G/SPS/N/ECU/111/Add.1</t>
  </si>
  <si>
    <t>G/SPS/N/ECU/121/Add.1</t>
  </si>
  <si>
    <t>G/SPS/N/ECU/127/Add.1</t>
  </si>
  <si>
    <t>G/SPS/N/UKR/93</t>
  </si>
  <si>
    <t>G/SPS/N/IDN/91</t>
  </si>
  <si>
    <t>Product of material of animal origin</t>
  </si>
  <si>
    <t>G/SPS/N/PER/508</t>
  </si>
  <si>
    <t>Orange and mandarin tree scions</t>
  </si>
  <si>
    <t>G/SPS/N/RUS/35/Add.4</t>
  </si>
  <si>
    <t>Milk and dairy products (HS Codes: 0401-0406)</t>
  </si>
  <si>
    <t>G/SPS/N/RUS/45/Add.1</t>
  </si>
  <si>
    <t>Blagoevgrad Province and Burgas Province (Bulgaria)</t>
  </si>
  <si>
    <t>G/SPS/N/RUS/48</t>
  </si>
  <si>
    <t>G/SPS/N/USA/2631</t>
  </si>
  <si>
    <t>G/SPS/N/AUS/335</t>
  </si>
  <si>
    <t>G/SPS/N/BHR/151</t>
  </si>
  <si>
    <t>G/SPS/N/BHR/152</t>
  </si>
  <si>
    <t>G/SPS/N/BHR/153</t>
  </si>
  <si>
    <t>ICS Code: 67.080.20</t>
  </si>
  <si>
    <t>G/SPS/N/CAN/750/Add.1</t>
  </si>
  <si>
    <t>Pesticide pyrimethanil in or on ginseng roots (ICS Codes: 65.020, 65.100, 67.080)</t>
  </si>
  <si>
    <t>G/SPS/N/RUS/35/Add.3</t>
  </si>
  <si>
    <t>G/SPS/N/BHR/131</t>
  </si>
  <si>
    <t>Cream analogue (ICS Code: 67.100)</t>
  </si>
  <si>
    <t>G/SPS/N/BHR/138</t>
  </si>
  <si>
    <t>Labelling for herbal plants for human consumption (ICS Code: 67.220.10)</t>
  </si>
  <si>
    <t>G/SPS/N/BHR/143</t>
  </si>
  <si>
    <t>Roselle (ICS Code: 67.000)</t>
  </si>
  <si>
    <t>G/SPS/N/BHR/145</t>
  </si>
  <si>
    <t xml:space="preserve">Cereals, pulses and derived products (ICS Code:  67.060)</t>
  </si>
  <si>
    <t>G/SPS/N/BHR/148</t>
  </si>
  <si>
    <t>G/SPS/N/COL/125/Add.7</t>
  </si>
  <si>
    <t>G/SPS/N/TPKM/304</t>
  </si>
  <si>
    <t>G/SPS/N/USA/2626</t>
  </si>
  <si>
    <t>Kumquats</t>
  </si>
  <si>
    <t>G/SPS/N/USA/2627</t>
  </si>
  <si>
    <t>G/SPS/N/USA/2628</t>
  </si>
  <si>
    <t>G/SPS/N/BHR/127</t>
  </si>
  <si>
    <t>Black tea (ICS Code: 67.140)</t>
  </si>
  <si>
    <t>G/SPS/N/BHR/128</t>
  </si>
  <si>
    <t>Foodstuffs: Chilled marinated meats (ICS Code: 67.120)</t>
  </si>
  <si>
    <t>G/SPS/N/BHR/130</t>
  </si>
  <si>
    <t>Coriander, whole or ground (powdered) - Specification (ICS Code: 67.220.10)</t>
  </si>
  <si>
    <t>G/SPS/N/IDN/90</t>
  </si>
  <si>
    <t>Reproductive biological material</t>
  </si>
  <si>
    <t>G/SPS/N/AUS/334</t>
  </si>
  <si>
    <t>G/SPS/N/PER/507</t>
  </si>
  <si>
    <t>Raspberry (Rubus idaeus) plants</t>
  </si>
  <si>
    <t>G/SPS/N/CHL/461</t>
  </si>
  <si>
    <t>Seeds for fruit and vegetable crops and aromatic and medicinal plant species.</t>
  </si>
  <si>
    <t>G/SPS/N/EU/42/Add.1</t>
  </si>
  <si>
    <t>G/SPS/N/MEX/253</t>
  </si>
  <si>
    <t>G/SPS/N/NPL/20</t>
  </si>
  <si>
    <t>All the products under scope of Plant Quarantine of Nepal</t>
  </si>
  <si>
    <t>G/SPS/N/PER/505</t>
  </si>
  <si>
    <t>Niger (Guizotia abyssinica) seeds</t>
  </si>
  <si>
    <t>G/SPS/N/PER/506</t>
  </si>
  <si>
    <t>In vitro plantain and/or banana (Musa spp.) plants.</t>
  </si>
  <si>
    <t>G/SPS/N/SAU/92</t>
  </si>
  <si>
    <t xml:space="preserve">Animal diseases; Food safety; Human health; </t>
  </si>
  <si>
    <t>G/SPS/N/SAU/93</t>
  </si>
  <si>
    <t>G/SPS/N/USA/1491/Add.1</t>
  </si>
  <si>
    <t>G/SPS/N/USA/2622</t>
  </si>
  <si>
    <t>G/SPS/N/RUS/35/Add.2</t>
  </si>
  <si>
    <t>G/SPS/N/ECU/137</t>
  </si>
  <si>
    <t>Bare-rooted, bonsai-type ficus (Ficus benjamina) plants in inert substrate for planting.</t>
  </si>
  <si>
    <t>G/SPS/N/ECU/138</t>
  </si>
  <si>
    <t>Bare-rooted, bonsai-type ficus (Ficus microcarpa) plants in inert substrate for planting.</t>
  </si>
  <si>
    <t>G/SPS/N/ECU/139</t>
  </si>
  <si>
    <t>In vitro teak (Tectona grandis L. f.) plants for planting.</t>
  </si>
  <si>
    <t>G/SPS/N/ECU/140</t>
  </si>
  <si>
    <t>In vitro eucalyptus (Eucalyptus sp.) plants for planting.</t>
  </si>
  <si>
    <t>G/SPS/N/ECU/141</t>
  </si>
  <si>
    <t>Bare-rooted money tree (Pachira macrocarpa) plants for planting.</t>
  </si>
  <si>
    <t>G/SPS/N/ECU/142</t>
  </si>
  <si>
    <t>Elephant bush (Portulacaria afra) plants in substrate for planting.</t>
  </si>
  <si>
    <t>G/SPS/N/MEX/250</t>
  </si>
  <si>
    <t>Sugar cane (Saccharum officinarum L.) stems with buds</t>
  </si>
  <si>
    <t>G/SPS/N/MEX/251</t>
  </si>
  <si>
    <t>Papaw/papaya (Carica papaya L.) seeds</t>
  </si>
  <si>
    <t>Costa Rica</t>
  </si>
  <si>
    <t>G/SPS/N/MEX/252</t>
  </si>
  <si>
    <t>Clones of oil palm (Elaeis guineensis Jacq.)</t>
  </si>
  <si>
    <t>G/SPS/N/NPL/19</t>
  </si>
  <si>
    <t>Pumpkin (Cucurbita spp) (HS code: 0709), cucumber (HS code: 0707), bitter gourd (HS code: 07) and radish (HS code: 07)</t>
  </si>
  <si>
    <t>G/SPS/N/ARG/158/Add.1</t>
  </si>
  <si>
    <t>G/SPS/N/ARG/160/Add.1</t>
  </si>
  <si>
    <t>G/SPS/N/ARG/162/Add.1</t>
  </si>
  <si>
    <t>G/SPS/N/CAN/650/Add.1</t>
  </si>
  <si>
    <t>G/SPS/N/ECU/135</t>
  </si>
  <si>
    <t>Onion (Allium cepa) seed for sowing.</t>
  </si>
  <si>
    <t>G/SPS/N/ECU/136</t>
  </si>
  <si>
    <t>In vitro melina (Gmelina arborea) plants for planting.</t>
  </si>
  <si>
    <t>G/SPS/N/PHL/250</t>
  </si>
  <si>
    <t>G/SPS/N/BRA/901/Corr.1</t>
  </si>
  <si>
    <t>G/SPS/N/RUS/46</t>
  </si>
  <si>
    <t>Luhansk region (Ukraine)</t>
  </si>
  <si>
    <t>G/SPS/N/AUS/309/Add.2</t>
  </si>
  <si>
    <t>Lily (Lilium spp.) cut flowers</t>
  </si>
  <si>
    <t>G/SPS/N/CHL/460</t>
  </si>
  <si>
    <t>G/SPS/N/IND/81</t>
  </si>
  <si>
    <t>G/SPS/N/JPN/330</t>
  </si>
  <si>
    <t>Straw and forage of cereal grains and grasses, legume forage (alfalfa, clover, etc.) and other forage products (HS Codes: 12.13, 12.14) for feed</t>
  </si>
  <si>
    <t xml:space="preserve">Animal diseases; Animal feed; Animal health; Food safety; Human health; Maximum residue limits (MRLs); Pest or Disease free Regions / Regionalization; Pesticides; </t>
  </si>
  <si>
    <t>G/SPS/N/JPN/331</t>
  </si>
  <si>
    <t>Pig meat and its products</t>
  </si>
  <si>
    <t xml:space="preserve">Animal diseases; Animal health; Classical Swine Fever; Foot and mouth disease; Pest or Disease free Regions / Regionalization; </t>
  </si>
  <si>
    <t>G/SPS/N/USA/2621</t>
  </si>
  <si>
    <t>Market hogs/Porcine</t>
  </si>
  <si>
    <t>G/SPS/N/PHL/246</t>
  </si>
  <si>
    <t>Bovine animals (HS Codes: 0102, 0201, 0202);
Swine (HS Codes: 0103, 0203);
Sheep and goats (HS Codes: 0104, 0204);
HS Codes: 0206, 0209, 0210, 0502, 0503, 0504, 0511.10, 0511.99.11, 1501, 1502, 1503, 1516.10, 1601, 1602.10, 1602.41, 1602.42, 1602.49, 1602.50</t>
  </si>
  <si>
    <t>G/SPS/N/PHL/247</t>
  </si>
  <si>
    <t>G/SPS/N/PHL/248</t>
  </si>
  <si>
    <t>G/SPS/N/PHL/249</t>
  </si>
  <si>
    <t>G/SPS/N/RUS/35/Add.1</t>
  </si>
  <si>
    <t>G/SPS/N/RUS/45</t>
  </si>
  <si>
    <t>G/SPS/N/BRA/380/Add.2</t>
  </si>
  <si>
    <t>G/SPS/N/BRA/634/Rev.1</t>
  </si>
  <si>
    <t>Ovine semen (HS code 0511.99)</t>
  </si>
  <si>
    <t>G/SPS/N/BRA/635/Rev.1</t>
  </si>
  <si>
    <t>Caprine semen (HS code 0511.99)</t>
  </si>
  <si>
    <t>G/SPS/N/BRA/714/Add.5</t>
  </si>
  <si>
    <t>G/SPS/N/BRA/914</t>
  </si>
  <si>
    <t>HS Code: 0803 (Bananas and heliconias and parts thereof)</t>
  </si>
  <si>
    <t>G/SPS/N/BRA/915</t>
  </si>
  <si>
    <t>Domestic breeding swine (HS tariff heading 0103)</t>
  </si>
  <si>
    <t>G/SPS/N/RUS/3/Add.1</t>
  </si>
  <si>
    <t>Live pigs, boar semen, pork and raw pork products and pork goods</t>
  </si>
  <si>
    <t>G/SPS/N/RUS/42</t>
  </si>
  <si>
    <t>G/SPS/N/RUS/43</t>
  </si>
  <si>
    <t>G/SPS/N/RUS/44</t>
  </si>
  <si>
    <t>Fish products</t>
  </si>
  <si>
    <t>G/SPS/N/TPKM/292/Add.1</t>
  </si>
  <si>
    <t>Chile; France; Japan; Korea, Republic of; Netherlands; New Zealand; Russian Federation and the United States of America</t>
  </si>
  <si>
    <t>G/SPS/N/CHL/456</t>
  </si>
  <si>
    <t>Seeds of the following forage plants: Bituminaria bituminosa, Cullen australasicum, Dorycnium hirsutum, and Hedysarum coronarium.</t>
  </si>
  <si>
    <t>G/SPS/N/CHL/457</t>
  </si>
  <si>
    <t>Seeds of Lupinus mutabilis</t>
  </si>
  <si>
    <t>G/SPS/N/CHL/458</t>
  </si>
  <si>
    <t>Seedlings of Armoracia rusticana</t>
  </si>
  <si>
    <t>G/SPS/N/CHL/459</t>
  </si>
  <si>
    <t>Northern California walnut (Juglans hindsii) cuttings.</t>
  </si>
  <si>
    <t>State of California (United States)</t>
  </si>
  <si>
    <t>G/SPS/N/ECU/134</t>
  </si>
  <si>
    <t>Bales of alfalfa (Medicago sativa L.) for animal consumption.</t>
  </si>
  <si>
    <t>G/SPS/N/EU/65</t>
  </si>
  <si>
    <t>HS Codes: ex 07049090, 070810, 070820, 0709, 07093000, 070960, 070990, 07102, 071022, 071080, 071339, 080510, ex 08054000, 080620, 0810, 081110, 0902, 090420, 090810, 091050, 110630, 12024100, 12024200, 1207, 121190, ex 19021100, ex 19021910, ex 19021990, ex 19022010, ex 19022030, ex 19022091, ex 19022099, ex 19023010, 20081110, 20081191, 20081196, 20081198, 200899</t>
  </si>
  <si>
    <t xml:space="preserve">Adoption/publication/entry into force of reg.; Aflatoxins; Animal feed; Bacteria; Contaminants; Food safety; Human health; Mycotoxins; Ochratoxin; Salmonella; Toxins; </t>
  </si>
  <si>
    <t>Afghanistan, Azerbaijan, Brazil, China, Dominican Republic, Egypt, India, Indonesia, Kenya, Morocco, Nigeria, Sierra Leone, Thailand, Turkey, Uzbekistan, Viet Nam</t>
  </si>
  <si>
    <t>G/SPS/N/JPN/327</t>
  </si>
  <si>
    <t>- Meat and edible meat offal (HS Codes: 02.01, 02.02, 02.03, 02.04, 02.05, 02.06, 02.07, 02.08 and 02.09)
- Fish and crustaceans, molluscs and other aquatic invertebrates (HS Codes: 03.02, 03.03, 03.04, 03.06 and 03.07)
- Dairy produce, birds' eggs and natural honey (HS Codes: 04.01, 04.07 and 04.08)
- Products of animal origin (HS Code: 05.04)
- Edible vegetables and certain roots and tubers (HS Codes: 07.02, 07.03, 07.04, 07.05, 07.06, 07.07, 07.08, 07.09, 07.10 and 07.13)
- Edible fruits and nuts, peel of citrus/melons (HS Codes: 08.01, 08.02, 08.04, 08.05, 08.06, 08.07, 08.08, 08.09, 08.10, 08.11 and 08.14)
- Coffee, tea, mate and spices (HS Codes: 09.03, 09.04, 09.05, 09.06, 09.07, 09.08, 09.09 and 09.10)
- Cereals (HS Codes: 10.01, 10.02, 10.03, 10.04, 10.05, 10.07 and 10.08)
- Oleaginous fruits, miscellaneous grains, seeds and fruits (HS Codes: 12.01 and 12.05)
- Animal or vegetable fats and oils (HS Codes: 15.01, 15.02 and 15.06)</t>
  </si>
  <si>
    <t>G/SPS/N/JPN/328</t>
  </si>
  <si>
    <t>- Fish and crustaceans, molluscs and other aquatic invertebrates (HS Codes: 03.02, 03.03, 03.04, 03.06 and 03.07)
- Edible vegetables and certain roots and tubers (HS Codes: 07.01, 07.02, 07.03, 07.04, 07.05, 07.06, 07.07, 07.08, 07.09, 07.10, 07.13 and 07.14)
- Edible fruits and nuts, peel of citrus/melons (HS Codes: 08.01, 08.02, 08.03, 08.04, 08.05, 08.06, 08.07, 08.08, 08.09, 08.10, 08.11 and 08.14)
- Coffee, tea, mate and spices (HS Codes: 09.01, 09.02, 09.03, 09.04, 09.05, 09.06, 09.07, 09.08, 09.09 and 09.10)
- Cereals (HS Codes: 10.01, 10.02, 10.03, 10.04, 10.05, 10.06, 10.07 and 10.08)
- Oleaginous fruits, miscellaneous grains, seeds and fruits (HS Codes: 12.01, 12.02, 12.04, 12.05,12.06, 12.07, 12.10 and 12.12)
- Cacao and cacao preparations (HS Code: 18.01)</t>
  </si>
  <si>
    <t>G/SPS/N/JPN/329</t>
  </si>
  <si>
    <t>- Meat and edible meat offal (HS Codes: 02.01, 02.02, 02.04, 02.05, 02.06, 02.07, 02.08 and 02.09)
- Dairy produce, birds' eggs and natural honey (HS Code: 04.01)
- Products of animal origin (HS Code: 05.04)
- Animal or vegetable fats and oils (HS Codes: 15.01, 15.02 and 15.06)</t>
  </si>
  <si>
    <t xml:space="preserve">Animal feed; Feed additives; Food safety; Human health; Veterinary drugs; </t>
  </si>
  <si>
    <t>G/SPS/N/MEX/249</t>
  </si>
  <si>
    <t>Fresh foliage of Japanese aralia (Fatsia japonica)</t>
  </si>
  <si>
    <t>G/SPS/N/PER/338/Add.1</t>
  </si>
  <si>
    <t xml:space="preserve">Change in date of adoption/publication/entry into force; Modification of content/scope of regulation; Pest or Disease free Regions / Regionalization; Pests; Plant health; Seeds; </t>
  </si>
  <si>
    <t>G/SPS/N/PER/46/Add.1</t>
  </si>
  <si>
    <t>G/SPS/N/USA/2513/Add.1</t>
  </si>
  <si>
    <t>G/SPS/N/USA/2514/Add.1</t>
  </si>
  <si>
    <t>Apricots</t>
  </si>
  <si>
    <t>G/SPS/N/USA/2610</t>
  </si>
  <si>
    <t>G/SPS/N/USA/2611</t>
  </si>
  <si>
    <t>G/SPS/N/USA/2616</t>
  </si>
  <si>
    <t>G/SPS/N/USA/2617</t>
  </si>
  <si>
    <t>G/SPS/N/PHL/245</t>
  </si>
  <si>
    <t>G/SPS/N/TPKM/303</t>
  </si>
  <si>
    <t>G/SPS/N/CAN/730/Add.1</t>
  </si>
  <si>
    <t>G/SPS/N/CAN/786</t>
  </si>
  <si>
    <t>G/SPS/N/BRA/483/Rev.1/Add.1</t>
  </si>
  <si>
    <t>G/SPS/N/BRA/877/Add.1</t>
  </si>
  <si>
    <t>G/SPS/N/KOR/465</t>
  </si>
  <si>
    <t>G/SPS/N/KOR/466</t>
  </si>
  <si>
    <t>G/SPS/N/MEX/248</t>
  </si>
  <si>
    <t>Botanical seeds of barley (Hordeum vulgare L.)</t>
  </si>
  <si>
    <t>State of Colorado, United States.</t>
  </si>
  <si>
    <t>G/SPS/N/TPKM/301/Add.1</t>
  </si>
  <si>
    <t>G/SPS/N/CHL/454</t>
  </si>
  <si>
    <t>Grains, seeds and other products for consumption and processing.</t>
  </si>
  <si>
    <t>G/SPS/N/CHL/455</t>
  </si>
  <si>
    <t>Fresh mushrooms for propagation and consumption.</t>
  </si>
  <si>
    <t>G/SPS/N/CHL/453</t>
  </si>
  <si>
    <t>Bovine animals for breeding.</t>
  </si>
  <si>
    <t>G/SPS/N/KOR/464</t>
  </si>
  <si>
    <t>G/SPS/N/PHL/244</t>
  </si>
  <si>
    <t>G/SPS/N/CPV/1</t>
  </si>
  <si>
    <t>G/SPS/N/EU/63</t>
  </si>
  <si>
    <t>G/SPS/N/MEX/247</t>
  </si>
  <si>
    <t>Paddy rice (Oryza sativa)</t>
  </si>
  <si>
    <t xml:space="preserve">Food safety; Human health; Pests; </t>
  </si>
  <si>
    <t>G/SPS/N/RUS/40</t>
  </si>
  <si>
    <t>G/SPS/N/RUS/41</t>
  </si>
  <si>
    <t>G/SPS/N/CRI/145</t>
  </si>
  <si>
    <t>Bananas, including plantains, fresh or dried (HS tariff subheading 0803.00)</t>
  </si>
  <si>
    <t>G/SPS/N/EU/62</t>
  </si>
  <si>
    <t>Citrus fruit, HS Code: 08; ICS Code: 65</t>
  </si>
  <si>
    <t>G/SPS/N/ZAF/33</t>
  </si>
  <si>
    <t>General application for goods (plants and plant products) and people as well as vessels, aircraft and any other conveyance entering the Republic of South Africa</t>
  </si>
  <si>
    <t>G/SPS/N/ARE/30</t>
  </si>
  <si>
    <t>G/SPS/N/BRA/115/Add.24</t>
  </si>
  <si>
    <t>G/SPS/N/BRA/632/Add.1</t>
  </si>
  <si>
    <t xml:space="preserve">Animal diseases; Animal health; Certification, control and inspection; Human health; Zoonoses; </t>
  </si>
  <si>
    <t>G/SPS/N/USA/2340/Add.1</t>
  </si>
  <si>
    <t>Bovines and bovine products</t>
  </si>
  <si>
    <t>G/SPS/N/USA/2606</t>
  </si>
  <si>
    <t>G/SPS/N/BRA/115/Add.23</t>
  </si>
  <si>
    <t>G/SPS/N/BRA/623/Add.1</t>
  </si>
  <si>
    <t>G/SPS/N/BRA/912</t>
  </si>
  <si>
    <t>Aquatic animals and their products for human consumption (HS Codes: 03 and 16)</t>
  </si>
  <si>
    <t>G/SPS/N/CRI/144</t>
  </si>
  <si>
    <t>Live bovine animals - HS code: 0102: Meat of bovine animals, fresh or chilled - HS code: 0201</t>
  </si>
  <si>
    <t>G/SPS/N/EU/61</t>
  </si>
  <si>
    <t>G/SPS/N/RUS/2/Add.1</t>
  </si>
  <si>
    <t xml:space="preserve">HS Code(s):  0102, 0104</t>
  </si>
  <si>
    <t>G/SPS/N/JOR/25</t>
  </si>
  <si>
    <t>Plants (fruits and vegetables) and other plant products</t>
  </si>
  <si>
    <t>G/SPS/N/RUS/1/Add.1</t>
  </si>
  <si>
    <t>G/SPS/N/RUS/7/Add.1</t>
  </si>
  <si>
    <t>G/SPS/N/USA/2316/Add.1</t>
  </si>
  <si>
    <t>Acacia Gum (Gum Arabic)</t>
  </si>
  <si>
    <t>G/SPS/N/ARE/26</t>
  </si>
  <si>
    <t>Live poultry (HS Code: 0105) and poultry products including poultry meat (HS Code: 0207), day-old chicks (HS Code: 0105.11), hatching eggs, except heat-treated meat</t>
  </si>
  <si>
    <t>G/SPS/N/ARE/27</t>
  </si>
  <si>
    <t>Live poultry (HS Code: 0105) and poultry products including poultry meat (HS Code: 0207), day-old chicks (HS Code: 0105.11) and eggs (HS Code: 0407)</t>
  </si>
  <si>
    <t>G/SPS/N/ARE/28</t>
  </si>
  <si>
    <t>Live ruminants and their products</t>
  </si>
  <si>
    <t>G/SPS/N/ARE/29</t>
  </si>
  <si>
    <t>Cattle, sheep and goats and their semen and embryos from countries with recorded cases of Schmallenberg virus.</t>
  </si>
  <si>
    <t>Belgium, France, Germany, Greece, Italy, Luxembourg, Netherlands, Spain, Switzerland and the United Kingdom</t>
  </si>
  <si>
    <t>G/SPS/N/USA/2556/Add.2</t>
  </si>
  <si>
    <t>G/SPS/N/MEX/246</t>
  </si>
  <si>
    <t xml:space="preserve">Food safety; Human health; Pests; Seeds; </t>
  </si>
  <si>
    <t>G/SPS/N/RUS/16/Add.1</t>
  </si>
  <si>
    <t>HS Codes: 0105, 0207, 0505, 1001 19 000 0, 1001 99 000 0, 1002 90 000 0, 1003 90 000 0, 1004 90 000 0, 1005 90 000 0, 1201 90 000 0, 1208, 1211, 1213 00 000 0, 1214, 2301, 2302, 2303, 2304 00 000, 2306, 2308 00, 2309, 3507, 3923, 3926, 4415, 4416 00 000 0, 4421, 7020 00, 7309 00, 7310, 7326, 7616, 8436 21 000 0, 8436 29 000 0, 8436 80 900 0, 8606 91 800 0, 8609 00, 8716 39 800, 0407</t>
  </si>
  <si>
    <t>Markisch-Oderland district, Brandenburg (Germany)</t>
  </si>
  <si>
    <t>G/SPS/N/CHN/634</t>
  </si>
  <si>
    <t>Edible vegetable oils</t>
  </si>
  <si>
    <t>G/SPS/N/CHN/633</t>
  </si>
  <si>
    <t>G/SPS/N/CRI/143</t>
  </si>
  <si>
    <t>Fresh melons, watermelons and other cucurbits for consumption (HS code: 0807)</t>
  </si>
  <si>
    <t>Guatemala, Honduras, Mexico, Brazil and the United States (Arizona, California, Kansas and Texas)</t>
  </si>
  <si>
    <t>G/SPS/N/JPN/326</t>
  </si>
  <si>
    <t>- Meat and edible meat offal (HS Codes: 02.01, 02.02, 02.03, 02.04, 02.05, 02.06, 02.07, 02.08 and 02.09)
- Fish and crustaceans, molluscs and other aquatic invertebrates (HS Codes: 03.02, 03.03, 03.04 and 03.06)
- Dairy produce, birds' eggs and natural honey (HS Codes: 04.01, 04.07 and 04.08)
- Products of animal origin (HS Code: 05.04)
- Edible vegetables and certain roots and tubers (HS Codes: 07.01, 07.02, 07.03, 07.04, 07.05, 07.06, 07.07, 07.08, 07.09, 07.10, 07.13 and 07.14)
- Edible fruits and nuts, peel of citrus/melons (HS Codes: 08.01, 08.02, 08.03, 08.04, 08.05, 08.06, 08.07, 08.08, 08.09, 08.10, 08.11 and 08.14)
- Coffee, tea, mate and spices (HS Codes: 09.01, 09.02, 09.03, 09.04, 09.05, 09.06, 09.07, 09.08, 09.09 and 09.10)
- Cereals (HS Codes: 10.01, 10.02, 10.03, 10.04, 10.05, 10.06, 10.07 and 10.08)
- Oleaginous fruits, miscellaneous grains, seeds and fruits (HS Codes: 12.01, 12.02, 12.04, 12.05, 12.06, 12.07, 12.10 and 12.12)
- Animal or vegetable fats and oils (HS Codes: 15.01, 15.02 and 15.06)
- Cacao and cacao preparations (HS Code: 18.01)</t>
  </si>
  <si>
    <t>G/SPS/N/SLV/111</t>
  </si>
  <si>
    <t>International Classification for Standards (ICS) code: 67.120.10</t>
  </si>
  <si>
    <t>G/SPS/N/ECU/133</t>
  </si>
  <si>
    <t>Plants, plant products and other regulated items passing through Ecuadorian territory.</t>
  </si>
  <si>
    <t>G/SPS/N/PHL/243</t>
  </si>
  <si>
    <t>G/SPS/N/RUS/28/Add.1</t>
  </si>
  <si>
    <t>0101, 0102, 0103, 0104, 0105, 0106, 0201, 0202, 0203, 0204, 0205 00, 0206, 0207, 0208, 0209, 0210, 0301, 0302, 0303, 0304, 0305, 0306, 0307, 0308, from 0401, 0402, 0403, 0404, 0405, 0406, 0407, 0408, 0409 00, 0410 00, 0502, 0504 00, 0505, 0506, 0507, 1001 19 000 0, 1001 99 000 0, 1002 90 000 0, 1003 90 000 0, 1004 90 000 0, 1005 90 000 0, 1201 90 000 0, from 1208, from 1211, from 1212 9, 1213 00, 1214, from 1301 90 000 0, 1501, 1502, 1521 90, 1601 00, 1602, 1603, 1604, 1605, 1902 20, 1904 20, from group 20, from 2104, from 2105, from 2106, 2301, from 2302, from 2303, from 2304 00, from 2306, 2308 00, 2309, from 3501, 3502, 3503 00, 3504 00, 4101, 4102, 4103, 4206 00, 4301, 5101, 5102, 5103, from 9508 10</t>
  </si>
  <si>
    <t>G/SPS/N/ALB/169</t>
  </si>
  <si>
    <t>Live animals (domestic and wild ruminants, pigs), meat, processed meat, milk.</t>
  </si>
  <si>
    <t>Region of Hazafon in Israel</t>
  </si>
  <si>
    <t>G/SPS/N/ARE/25</t>
  </si>
  <si>
    <t>Models of Phytosanitary certificates for exportation and re-exportation of plant and plant products.</t>
  </si>
  <si>
    <t>G/SPS/N/CHN/632</t>
  </si>
  <si>
    <t>Fraxinus L.</t>
  </si>
  <si>
    <t xml:space="preserve">Fungi; Pest or Disease free Regions / Regionalization; Pests; Plant diseases; Plant health; </t>
  </si>
  <si>
    <t>Poland, Lithuania, Latvia, Sweden, Czech Republic, Germany, Denmark, Estonia, Belarus, Slovak Republic, Romania, Austria, Norway, Russian Federation, Slovenia, Switzerland, Finland, France, Hungary, Italy, Croatia, Belgium, Netherlands, United Kingdom, Ireland, Ukraine where Hymenoscyphus pseudoalbidus presents.</t>
  </si>
  <si>
    <t>G/SPS/N/ECU/120/Add.1</t>
  </si>
  <si>
    <t>G/SPS/N/ECU/128/Add.1</t>
  </si>
  <si>
    <t>G/SPS/N/EU/41/Add.1</t>
  </si>
  <si>
    <t>G/SPS/N/PHL/242</t>
  </si>
  <si>
    <t>Live poultry (HS Code: 0105), day-old chicks (HS Code: 0105.11), eggs (HS Code: 0407) and semen (HS Code: 0511.99).</t>
  </si>
  <si>
    <t>G/SPS/N/SAU/89</t>
  </si>
  <si>
    <t>Trans Fatty Acids (ICS Code: 67.040)</t>
  </si>
  <si>
    <t>G/SPS/N/USA/2563/Add.1</t>
  </si>
  <si>
    <t>Swiss chard</t>
  </si>
  <si>
    <t>G/SPS/N/PHL/236/Add.1</t>
  </si>
  <si>
    <t>G/SPS/N/PHL/241</t>
  </si>
  <si>
    <t>G/SPS/N/USA/2540/Add.1</t>
  </si>
  <si>
    <t>Fresh beans, shelled or in pods</t>
  </si>
  <si>
    <t>G/SPS/N/USA/2569/Add.1</t>
  </si>
  <si>
    <t>G/SPS/N/USA/2570/Add.1</t>
  </si>
  <si>
    <t>G/SPS/N/KOR/98/Add.21</t>
  </si>
  <si>
    <t>Propagative and non-propagative materials of Alnus spp., Quercus spp., Lithocarpus spp., Huckleberry (Vaccinium ovatum), Rhododendron spp., Madrone (Arbutus menziesii), Bay Laurel (Umbellularia California)</t>
  </si>
  <si>
    <t xml:space="preserve">Pest or Disease free Regions / Regionalization; Plant diseases; Plant health; Sudden Oak death; </t>
  </si>
  <si>
    <t>United Kingdom, France, Austria, Sweden, Germany, the Netherlands and seven counties in the State of California of the United States of America.</t>
  </si>
  <si>
    <t>G/SPS/N/CRI/142</t>
  </si>
  <si>
    <t>Fish fillets and other fish meat (whether or not minced), fresh, chilled or frozen (HS code 0304)</t>
  </si>
  <si>
    <t xml:space="preserve">Contaminants; Food safety; Human health; Packaging; Pesticides; Toxins; </t>
  </si>
  <si>
    <t>G/SPS/N/USA/2502/Add.4</t>
  </si>
  <si>
    <t>G/SPS/N/USA/2503/Add.4</t>
  </si>
  <si>
    <t>Fruits and vegetables grown for human consumption, sprouts. HS Code(s): 07, 08, 0708; ICS Code(s): 65, 67, 67.080, 65.020, 65.040, 65.060</t>
  </si>
  <si>
    <t>G/SPS/N/CHL/449</t>
  </si>
  <si>
    <t>Tiger nut (Cyperus esculentus) tubers.</t>
  </si>
  <si>
    <t>G/SPS/N/CHL/451</t>
  </si>
  <si>
    <t>Hops (Humulus lupulus)</t>
  </si>
  <si>
    <t>G/SPS/N/USA/2598</t>
  </si>
  <si>
    <t>G/SPS/N/TPKM/297/Add.1</t>
  </si>
  <si>
    <t>G/SPS/N/USA/2174/Add.1</t>
  </si>
  <si>
    <t>G/SPS/N/RUS/27/Add.1</t>
  </si>
  <si>
    <t>0102, 0104, 2309, 3503 00</t>
  </si>
  <si>
    <t>G/SPS/N/SLV/110</t>
  </si>
  <si>
    <t>International Classification for Standards (ICS) code: 67.080</t>
  </si>
  <si>
    <t>G/SPS/N/EU/59</t>
  </si>
  <si>
    <t>G/SPS/N/CAN/631/Add.1</t>
  </si>
  <si>
    <t>The following plants and their propagative parts are prohibited:
Aegilops cylindrica (jointed goatgrass)
Alopercurus myosuroides (slender foxtail)
Centaurea iberica (Iberian starthistle)
Centaurea solstitalis (yellow starthistle)
Crupina vulgaris (common crupina) 
Dioscorea polystachya (Chinese yam) 
Echium plantagineum (Paterson's curse)
Microstegium vimineum (Japanese stiltgrass)
Nassella trichotoma (serrated tussock) 
Paspalum dilatatum (Dallis grass)
Persicaria perfoliata (devil's-tail tearthumb) 
Senecio inaequidens (South African ragwort) 
Senecio madagascariensis (Madagascar ragwort)
Solanum elaeagnifolium (silverleaf nightshade) 
Zygophyllum fabago (Syrian bean-caper).
This prohibition applies to both intentional and non-intentional pathways of introduction. Commodities or articles found to be infested with prohibited plants or their propagative parts will be subject to phytosanitary action.</t>
  </si>
  <si>
    <t>G/SPS/N/JPN/325</t>
  </si>
  <si>
    <t>G/SPS/N/SAU/88</t>
  </si>
  <si>
    <t>Chilled chicken (ICS Code: 67:120.20)</t>
  </si>
  <si>
    <t>G/SPS/N/AUS/301/Add.1</t>
  </si>
  <si>
    <t>Dogs and cats (including dog and cat semen)</t>
  </si>
  <si>
    <t>Countries approved to export dogs and cats (including dog and cat semen) to Australia</t>
  </si>
  <si>
    <t>G/SPS/N/CHL/446</t>
  </si>
  <si>
    <t>In vitro plant material of Jatropha curcas</t>
  </si>
  <si>
    <t>G/SPS/N/ECU/118/Add.1</t>
  </si>
  <si>
    <t>G/SPS/N/CAN/750</t>
  </si>
  <si>
    <t>G/SPS/N/PER/500</t>
  </si>
  <si>
    <t>G/SPS/N/PER/501</t>
  </si>
  <si>
    <t>G/SPS/N/PER/502</t>
  </si>
  <si>
    <t>G/SPS/N/PER/503</t>
  </si>
  <si>
    <t>G/SPS/N/CRI/141/Corr.1</t>
  </si>
  <si>
    <t>G/SPS/N/USA/2594</t>
  </si>
  <si>
    <t>G/SPS/N/ARG/174</t>
  </si>
  <si>
    <t>G/SPS/N/KOR/460</t>
  </si>
  <si>
    <t>G/SPS/N/COL/251</t>
  </si>
  <si>
    <t>Crustáceos y sus productos</t>
  </si>
  <si>
    <t>G/SPS/N/ECU/131</t>
  </si>
  <si>
    <t>G/SPS/N/EEC/384/Add.1</t>
  </si>
  <si>
    <t>G/SPS/N/USA/2593</t>
  </si>
  <si>
    <t xml:space="preserve">Animal feed; Animal health; Bacteria; Contaminants; Food safety; Human health; Packaging; </t>
  </si>
  <si>
    <t>G/SPS/N/EU/58</t>
  </si>
  <si>
    <t>G/SPS/N/RUS/38</t>
  </si>
  <si>
    <t xml:space="preserve">Animal feed; Animal health; Contaminants; Toxins; </t>
  </si>
  <si>
    <t>G/SPS/N/CHL/445</t>
  </si>
  <si>
    <t>G/SPS/N/CRI/140</t>
  </si>
  <si>
    <t>G/SPS/N/CRI/141</t>
  </si>
  <si>
    <t>G/SPS/N/KOR/454/Add.1</t>
  </si>
  <si>
    <t>G/SPS/N/RUS/18/Add.1</t>
  </si>
  <si>
    <t>G/SPS/N/RUS/19/Add.1</t>
  </si>
  <si>
    <t>G/SPS/N/ECU/129</t>
  </si>
  <si>
    <t>G/SPS/N/ECU/130</t>
  </si>
  <si>
    <t>G/SPS/N/EGY/50/Add.1</t>
  </si>
  <si>
    <t>G/SPS/N/COL/101/Add.8</t>
  </si>
  <si>
    <t>G/SPS/N/RUS/37</t>
  </si>
  <si>
    <t>G/SPS/N/TPKM/301</t>
  </si>
  <si>
    <t>G/SPS/N/ARG/173</t>
  </si>
  <si>
    <t>G/SPS/N/CHL/432/Add.1</t>
  </si>
  <si>
    <t>G/SPS/N/MEX/240</t>
  </si>
  <si>
    <t>G/SPS/N/MEX/242</t>
  </si>
  <si>
    <t>G/SPS/N/MEX/243</t>
  </si>
  <si>
    <t xml:space="preserve">Food safety; Human health; Pest or Disease free Regions / Regionalization; Pests; Plant health; </t>
  </si>
  <si>
    <t>G/SPS/N/MEX/244</t>
  </si>
  <si>
    <t xml:space="preserve">Food safety; Fungi; Human health; Pest or Disease free Regions / Regionalization; Pests; Plant health; Seeds; </t>
  </si>
  <si>
    <t>G/SPS/N/MEX/245</t>
  </si>
  <si>
    <t xml:space="preserve">Food safety; Fungi; Human health; Pests; Plant health; Seeds; </t>
  </si>
  <si>
    <t>G/SPS/N/NZL/499</t>
  </si>
  <si>
    <t>Fresh onion</t>
  </si>
  <si>
    <t>G/SPS/N/RUS/35/Corr.1</t>
  </si>
  <si>
    <t>G/SPS/N/MEX/239</t>
  </si>
  <si>
    <t>G/SPS/N/NZL/498</t>
  </si>
  <si>
    <t>Zoo Tasmanian devils</t>
  </si>
  <si>
    <t xml:space="preserve">Animal health; Equivalence; </t>
  </si>
  <si>
    <t>G/SPS/N/PER/495</t>
  </si>
  <si>
    <t>G/SPS/N/PER/496</t>
  </si>
  <si>
    <t>G/SPS/N/PER/497</t>
  </si>
  <si>
    <t>G/SPS/N/PER/498</t>
  </si>
  <si>
    <t>G/SPS/N/PER/499</t>
  </si>
  <si>
    <t>G/SPS/N/BRA/901</t>
  </si>
  <si>
    <t>G/SPS/N/RUS/35</t>
  </si>
  <si>
    <t>G/SPS/N/SAU/79</t>
  </si>
  <si>
    <t>Prepackaged whole dates (ICS Code: 67.080)</t>
  </si>
  <si>
    <t>G/SPS/N/SAU/84</t>
  </si>
  <si>
    <t>Pulses and cereal and their products - Quick Frozen Whole Kernel Corn (ICS Code: 67.060)</t>
  </si>
  <si>
    <t>G/SPS/N/SAU/85</t>
  </si>
  <si>
    <t>Fruits and vegetables and their products - Frozen garlic (ICS Code: 67.080.20)</t>
  </si>
  <si>
    <t>G/SPS/N/CHL/341/Rev.1</t>
  </si>
  <si>
    <t>Embryos/ova (in vivo) of small ruminants (sheep and goats)</t>
  </si>
  <si>
    <t>G/SPS/N/CHL/443</t>
  </si>
  <si>
    <t>G/SPS/N/BRA/900</t>
  </si>
  <si>
    <t>G/SPS/N/KOR/458</t>
  </si>
  <si>
    <t xml:space="preserve">Contaminants; Food safety; Human health; Irradiation; Maximum residue limits (MRLs); Pesticides; </t>
  </si>
  <si>
    <t>G/SPS/N/PHL/240</t>
  </si>
  <si>
    <t>G/SPS/N/BRA/831/Rev.1/Add.1</t>
  </si>
  <si>
    <t xml:space="preserve">Seeds - HS Code(s):  120720, 120730, 120740, 100610, 100400, 100510, 100200, 100300, 070820, 120600, 12099, 120400, 100820, 120100, 100700, 100110, 100190, 100890</t>
  </si>
  <si>
    <t>G/SPS/N/CHL/439/Add.1</t>
  </si>
  <si>
    <t>G/SPS/N/PHL/238/Rev.1</t>
  </si>
  <si>
    <t>G/SPS/N/RUS/34</t>
  </si>
  <si>
    <t>G/SPS/N/ALB/166</t>
  </si>
  <si>
    <t>Live animals (domestic small ruminants), semen of sheep and goats, skins, fur, wool and hair (from sheep or goats)</t>
  </si>
  <si>
    <t>Stoilovo, Malko Tarnova, Burgas in Bulgaria</t>
  </si>
  <si>
    <t>G/SPS/N/ALB/167</t>
  </si>
  <si>
    <t>Dornod region, Mongolia</t>
  </si>
  <si>
    <t>G/SPS/N/ALB/168</t>
  </si>
  <si>
    <t>Dzhambul region, Kazkhstan</t>
  </si>
  <si>
    <t>G/SPS/N/EEC/341/Add.15</t>
  </si>
  <si>
    <t>G/SPS/N/SAU/76</t>
  </si>
  <si>
    <t>Decaffeinated coffee (ICS Code: 67.140.20)</t>
  </si>
  <si>
    <t>G/SPS/N/SAU/74</t>
  </si>
  <si>
    <t>Milk and milk products - Jameed (ICS Code: 67.100)</t>
  </si>
  <si>
    <t>G/SPS/N/SAU/75</t>
  </si>
  <si>
    <t>Milk and milk products - liquid Jameed (ICS Code: 67.100)</t>
  </si>
  <si>
    <t>G/SPS/N/SAU/77</t>
  </si>
  <si>
    <t>Melon seeds (ICS Code: 67.040)</t>
  </si>
  <si>
    <t>G/SPS/N/ARE/24</t>
  </si>
  <si>
    <t>G/SPS/N/ECU/115/Add.1</t>
  </si>
  <si>
    <t>G/SPS/N/ECU/116/Add.1</t>
  </si>
  <si>
    <t>G/SPS/N/ECU/123/Add.1</t>
  </si>
  <si>
    <t>G/SPS/N/CAN/730</t>
  </si>
  <si>
    <t>- Soybean seed (HS Code: 12.01.10); 
- Seed Potatoes and Other Potato Propagative Material; 
- Potatoes, potato parts and potato by-products; 
- Edible roots for consumption or processing;
- All propagative plant material, in association with soil, that originates from areas where Heterodera glycines is known to occur.</t>
  </si>
  <si>
    <t xml:space="preserve">Nematode; Pests; Plant health; Seeds; </t>
  </si>
  <si>
    <t>G/SPS/N/KOR/457</t>
  </si>
  <si>
    <t>G/SPS/N/USA/2294/Add.1</t>
  </si>
  <si>
    <t>G/SPS/N/USA/2322/Add.1</t>
  </si>
  <si>
    <t>Litchi</t>
  </si>
  <si>
    <t>G/SPS/N/CRI/122/Corr.1</t>
  </si>
  <si>
    <t>G/SPS/N/EU/43/Add.1</t>
  </si>
  <si>
    <t>G/SPS/N/EU/44/Add.1</t>
  </si>
  <si>
    <t>G/SPS/N/EU/45/Add.1</t>
  </si>
  <si>
    <t>G/SPS/N/EU/46/Add.1</t>
  </si>
  <si>
    <t>G/SPS/N/UKR/92</t>
  </si>
  <si>
    <t xml:space="preserve">Bacteria; Contaminants; Dioxins; Food safety; Human health; Maximum residue limits (MRLs); Polychlorinated biphenyls; Veterinary drugs; </t>
  </si>
  <si>
    <t>G/SPS/N/TUR/16/Add.1</t>
  </si>
  <si>
    <t>G/SPS/N/PER/494/Corr.1</t>
  </si>
  <si>
    <t>G/SPS/N/EGY/55/Add.1</t>
  </si>
  <si>
    <t>Potato tubers for processing</t>
  </si>
  <si>
    <t>Currently approved origins of exporting potato for processing to Egypt.</t>
  </si>
  <si>
    <t>G/SPS/N/PHL/238</t>
  </si>
  <si>
    <t>G/SPS/N/SAU/71</t>
  </si>
  <si>
    <t>Italy (Ostellato, Ferrara, Emilia-Romagna)</t>
  </si>
  <si>
    <t>G/SPS/N/SAU/72</t>
  </si>
  <si>
    <t>Pulses and cereal and their products - Raw wheat germ (ICS Code: 67.060)</t>
  </si>
  <si>
    <t>G/SPS/N/UKR/91</t>
  </si>
  <si>
    <t>G/SPS/N/CRI/139</t>
  </si>
  <si>
    <t>Bovine semen and embryos - HS tariff subheadings 0511.9 and 0511.10</t>
  </si>
  <si>
    <t>G/SPS/N/EU/56</t>
  </si>
  <si>
    <t xml:space="preserve">Animal health; Food safety; Human health; Nematode; Pests; </t>
  </si>
  <si>
    <t>G/SPS/N/RUS/15/Add.2</t>
  </si>
  <si>
    <t>HS Codes: 0201, 0202, 0203, 0204, 0205 00, 0206, 0207, 0208, 0209, 0210, 0301, 0302, 0303, 0304, 0305, 0306, 0307, 0308, 0401, 0402, 0403, 0404, 0405, 0406, 0407, 0408, 0504 00 000 0, 1601 00, 1602, 1604, 1605, from 190220, from 190420, from 20, from 2104, from 2106, 2301, from 2105 00, 2309, from 2106, from 3501, 3502, 3503 00</t>
  </si>
  <si>
    <t>G/SPS/N/RUS/23/Add.1</t>
  </si>
  <si>
    <t>G/SPS/N/RUS/30/Add.1</t>
  </si>
  <si>
    <t>HS Codes: 0401, 0402, 0403, 0404, 0405, 0406</t>
  </si>
  <si>
    <t>G/SPS/N/KOR/454</t>
  </si>
  <si>
    <t>G/SPS/N/PHL/239</t>
  </si>
  <si>
    <t>G/SPS/N/BRA/898</t>
  </si>
  <si>
    <t>Live animals and animal products susceptible to FMD - HS Codes: 01, 02, 0403, 0404, 0405, 040610, 040690, 0410</t>
  </si>
  <si>
    <t>G/SPS/N/PHL/223/Add.1</t>
  </si>
  <si>
    <t>Lochem, Province of Gerderland, Netherlands</t>
  </si>
  <si>
    <t>G/SPS/N/PHL/224/Add.1</t>
  </si>
  <si>
    <t>Zeewolde, Province of Flevoland, Netherlands</t>
  </si>
  <si>
    <t>G/SPS/N/PHL/237</t>
  </si>
  <si>
    <t>G/SPS/N/BRA/892</t>
  </si>
  <si>
    <t xml:space="preserve">Animal diseases; Animal welfare; Foot and mouth disease; </t>
  </si>
  <si>
    <t>G/SPS/N/BRA/893</t>
  </si>
  <si>
    <t>G/SPS/N/BRA/894</t>
  </si>
  <si>
    <t>G/SPS/N/BRA/895</t>
  </si>
  <si>
    <t>G/SPS/N/BRA/896</t>
  </si>
  <si>
    <t>G/SPS/N/BRA/897</t>
  </si>
  <si>
    <t>G/SPS/N/CHL/442</t>
  </si>
  <si>
    <t>Cuttings and twigs of lychee trees (Litchi chinensis)</t>
  </si>
  <si>
    <t>G/SPS/N/JPN/322</t>
  </si>
  <si>
    <t>- Meat and edible meat offal (HS Codes: 02.07 and 02.09)
- Dairy produce, birds' eggs and natural honey (HS Codes: 04.01, 04.07 and 04.08)
- Products of animal origin (HS Code: 05.04)
- Edible vegetables and certain roots and tubers (HS Codes: 07.01, 07.02, 07.03, 07.04, 07.05, 07.06, 07.07, 07.08, 07.09, 07.10, 07.13 and 07.14)
- Edible fruits and nuts, peel of citrus/melons (HS Codes: 08.01, 08.02, 08.03, 08.04, 08.05, 08.06, 08.07, 08.08, 08.09, 08.10, 08.11 and 08.14)
- Coffee, tea, mate and spices (HS Codes: 09.01, 09.02, 09.03, 09.04, 09.05, 09.06, 09.07, 09.08, 09.09 and 09.10)
- Cereals (HS Codes: 10.01, 10.02, 10.03, 10.04, 10.05, 10.06, 10.07 and 10.08)
- Oleaginous fruits, miscellaneous grains, seeds and fruits (HS Codes: 12.01, 12.02, 12.04, 12.05, 12.06, 12.07, 12.10 and 12.12)
- Animal or vegetable fats and oils (HS Codes: 15.01, 15.02 and 15.06)</t>
  </si>
  <si>
    <t>G/SPS/N/CHL/441</t>
  </si>
  <si>
    <t>Plants, cuttings and twigs of European hazelnut trees (Corylus avellana), persimmon trees (Diospyros kaki), fig trees (Ficus carica), dwarf cherry trees (Prunus fruticosa), Japanese cherry trees (Prunus serrulata) and blackthorn trees (Prunus spinosa).</t>
  </si>
  <si>
    <t>G/SPS/N/ECU/127</t>
  </si>
  <si>
    <t>Tomato seeds (Lycopersicon esculentum Mill.)</t>
  </si>
  <si>
    <t>G/SPS/N/ECU/128</t>
  </si>
  <si>
    <t>Sweet scabious (Scabiosa atropurpurea)</t>
  </si>
  <si>
    <t>G/SPS/N/EU/21/Add.1</t>
  </si>
  <si>
    <t>G/SPS/N/EU/52</t>
  </si>
  <si>
    <t>G/SPS/N/EU/53</t>
  </si>
  <si>
    <t>G/SPS/N/EU/54</t>
  </si>
  <si>
    <t>G/SPS/N/PER/489</t>
  </si>
  <si>
    <t>G/SPS/N/PER/490</t>
  </si>
  <si>
    <t>HS tariff subheadings 0603.11.00.00 - Fresh cut flowers, roses; 0603.15.00.00 - Fresh cut flowers, lilies; 0603.14.10.00 - Fresh cut flowers, chrysanthemums; 0603.12.90.00 - Fresh cut flowers, carnations; and 0603.19.90.00 - Fresh cut flowers, anthuriums.</t>
  </si>
  <si>
    <t>G/SPS/N/PER/491</t>
  </si>
  <si>
    <t>G/SPS/N/PER/492</t>
  </si>
  <si>
    <t>G/SPS/N/PER/493</t>
  </si>
  <si>
    <t>G/SPS/N/PER/494</t>
  </si>
  <si>
    <t>G/SPS/N/TPKM/297</t>
  </si>
  <si>
    <t>G/SPS/N/ARE/23</t>
  </si>
  <si>
    <t>Live poultry (HS Code: 0105), and poultry product including poultry meat (HS Code: 0207), day-old chicks (HS Code: 0105.11) and eggs (HS Code: 0407)</t>
  </si>
  <si>
    <t>G/SPS/N/ARG/172</t>
  </si>
  <si>
    <t>Tubers of Mexican yam or Mexican turnip (Pachyrhizus erosus) for consumption.</t>
  </si>
  <si>
    <t>G/SPS/N/CHL/435/Add.1</t>
  </si>
  <si>
    <t>G/SPS/N/CHL/436/Add.1</t>
  </si>
  <si>
    <t>G/SPS/N/PER/487</t>
  </si>
  <si>
    <t>G/SPS/N/PER/488</t>
  </si>
  <si>
    <t>G/SPS/N/USA/2580</t>
  </si>
  <si>
    <t xml:space="preserve">Bacteria; Contaminants; Escherichia coli; Food safety; Human health; Salmonella; Toxins; </t>
  </si>
  <si>
    <t>G/SPS/N/VNM/51</t>
  </si>
  <si>
    <t>All genetically modified plants, which intended to be used as food, feed</t>
  </si>
  <si>
    <t xml:space="preserve">Animal feed; Animal health; Biotechnology; Certification, control and inspection; Food safety; Genetically modified organisms (GMOs); Human health; </t>
  </si>
  <si>
    <t>G/SPS/N/AUS/294/Add.1</t>
  </si>
  <si>
    <t>Potato propagative material</t>
  </si>
  <si>
    <t>G/SPS/N/EU/51</t>
  </si>
  <si>
    <t>G/SPS/N/CHL/440</t>
  </si>
  <si>
    <t>G/SPS/N/EEC/356/Add.3</t>
  </si>
  <si>
    <t>Live bovine, ovine, caprine, porcine animals and live non domestic ruminants (HS Codes 0102 to 0104 and 0106); Meat and edible meat offal from bovine, ovine, caprine, porcine and equines animals (HS Codes 0201 to 0206); Minced meat of bovine, ovine and caprine animals (HS Codes 020230, 020329, 020423, 0204539 and 0204579); Game meat from farmed suidae and other cloven-hoofed animals, and from wild suidae, other cloven-hoofed animals and solipeds (Game meat subheading HS Codes 0208-90) and Certain Artiodactylae and Proboscidae animals, and queen bees and bumble bees (HS Code 01.03). More details of the HS Codes are provided in the certificates.</t>
  </si>
  <si>
    <t>EC member States and third countries from which introduction into the European Communities of the consignments referred to in point 3 is authorized.</t>
  </si>
  <si>
    <t>G/SPS/N/BRA/889</t>
  </si>
  <si>
    <t xml:space="preserve">Milk and dairy products - HS Code(s):  0401, 0402, 0403, 0404, 0405, 0406</t>
  </si>
  <si>
    <t>G/SPS/N/BRA/890</t>
  </si>
  <si>
    <t>G/SPS/N/KOR/450</t>
  </si>
  <si>
    <t>Testing laboratories (food, livestock product, drug, herbal medicine, medical device, cosmetics)</t>
  </si>
  <si>
    <t>G/SPS/N/TPKM/288/Add.1</t>
  </si>
  <si>
    <t>Algae</t>
  </si>
  <si>
    <t>G/SPS/N/BRA/444/Add.2</t>
  </si>
  <si>
    <t>G/SPS/N/BRA/641/Add.2</t>
  </si>
  <si>
    <t xml:space="preserve">Fresh fruits of avocado (Persea americana) - HS Code:  080440</t>
  </si>
  <si>
    <t>G/SPS/N/BRA/76/Rev.1/Add.1</t>
  </si>
  <si>
    <t>Garlic bulbs (Allium sativum) (HS Code 070320)</t>
  </si>
  <si>
    <t>G/SPS/N/BRA/835/Add.1</t>
  </si>
  <si>
    <t xml:space="preserve">Onions (HS Code:  070310)</t>
  </si>
  <si>
    <t>G/SPS/N/BRA/888</t>
  </si>
  <si>
    <t xml:space="preserve">Live animals and animal products susceptible to FMD - HS Code(s):  01, 02, 0403, 0404, 0405, 040610, 040690, 0410</t>
  </si>
  <si>
    <t>G/SPS/N/CHL/400/Add.2</t>
  </si>
  <si>
    <t>G/SPS/N/EGY/55</t>
  </si>
  <si>
    <t>G/SPS/N/NIC/80</t>
  </si>
  <si>
    <t>G/SPS/N/USA/2535/Add.1</t>
  </si>
  <si>
    <t>Oranges and tangerines</t>
  </si>
  <si>
    <t>G/SPS/N/USA/2576</t>
  </si>
  <si>
    <t xml:space="preserve">Labelling; Pests; Plant health; </t>
  </si>
  <si>
    <t>G/SPS/N/AUS/327</t>
  </si>
  <si>
    <t>Mouse (Mus musculus) embryos for laboratory purposes</t>
  </si>
  <si>
    <t>Austria; Belgium; Canada; Czech Republic; Denmark; Finland; France; Germany; Greece; Hong Kong, China (Special Administrative Region); Ireland; Israel; Italy; Japan; Luxembourg; Netherlands; New Zealand; Norway; Portugal; Singapore; Spain; Sweden; Switzerland; United Kingdom; United States of America</t>
  </si>
  <si>
    <t>G/SPS/N/NZL/496</t>
  </si>
  <si>
    <t>Fresh dragon fruit</t>
  </si>
  <si>
    <t>G/SPS/N/TPKM/295</t>
  </si>
  <si>
    <t>Fertilized chicken eggs for research purposes or vaccine production</t>
  </si>
  <si>
    <t>G/SPS/N/SAU/31/Add.1</t>
  </si>
  <si>
    <t>Meat and meat by-products (chilled, frozen and processed) of bovine, sheep and goats</t>
  </si>
  <si>
    <t>G/SPS/N/ALB/165</t>
  </si>
  <si>
    <t>Limpopo Region, South Africa</t>
  </si>
  <si>
    <t>G/SPS/N/JPN/321</t>
  </si>
  <si>
    <t>Barley (HS Code: 10.03) for feed</t>
  </si>
  <si>
    <t>G/SPS/N/RUS/30</t>
  </si>
  <si>
    <t>G/SPS/N/THA/218</t>
  </si>
  <si>
    <t>Full fat pasteurized fresh cow's milk and cow's milk (HS Code: 0401, ICS Code: 67.100)</t>
  </si>
  <si>
    <t xml:space="preserve">Bacteria; Food safety; Human health; Labelling; Traceability; </t>
  </si>
  <si>
    <t>G/SPS/N/USA/2253/Add.1</t>
  </si>
  <si>
    <t>Fresh pitaya and pomegranates</t>
  </si>
  <si>
    <t>G/SPS/N/USA/2556/Add.1</t>
  </si>
  <si>
    <t>G/SPS/N/USA/2575</t>
  </si>
  <si>
    <t>G/SPS/N/AUS/326</t>
  </si>
  <si>
    <t>G/SPS/N/CHL/439</t>
  </si>
  <si>
    <t>G/SPS/N/IDN/63/Corr.1</t>
  </si>
  <si>
    <t>Horticultural products</t>
  </si>
  <si>
    <t>G/SPS/N/MLI/14/Add.1</t>
  </si>
  <si>
    <t>Mali</t>
  </si>
  <si>
    <t>G/SPS/N/MLI/16/Add.1</t>
  </si>
  <si>
    <t>G/SPS/N/MLI/21/Add.1</t>
  </si>
  <si>
    <t>G/SPS/N/USA/2502/Add.3</t>
  </si>
  <si>
    <t>G/SPS/N/USA/2503/Add.3</t>
  </si>
  <si>
    <t xml:space="preserve">Fruits and vegetables grown for human consumption, sprouts.  HS Code(s):  07, 08, 0708;  ICS Code(s):  65, 67, 67.080, 65.020, 65.040, 65.060</t>
  </si>
  <si>
    <t>G/SPS/N/CHN/627</t>
  </si>
  <si>
    <t>G/SPS/N/CHN/630</t>
  </si>
  <si>
    <t>Wine and coffee</t>
  </si>
  <si>
    <t xml:space="preserve">Beverages; Contaminants; Food safety; Human health; Mycotoxins; Ochratoxin; Toxins; </t>
  </si>
  <si>
    <t>G/SPS/N/MLI/10</t>
  </si>
  <si>
    <t>Live animals (HS code: 01)</t>
  </si>
  <si>
    <t>G/SPS/N/MLI/11</t>
  </si>
  <si>
    <t>Young male bovine animals under five years of age and non-sterile breeding female bovine animals under ten years of age (HS code: 01.02)</t>
  </si>
  <si>
    <t>G/SPS/N/MLI/12</t>
  </si>
  <si>
    <t>Birds and bird products (HS codes: 01.05; 01.06.31, 01.06.32; 04.07 to 04.08)</t>
  </si>
  <si>
    <t>Countries considered to be infected with avian influenza.</t>
  </si>
  <si>
    <t>G/SPS/N/MLI/13</t>
  </si>
  <si>
    <t>Fishery products, fresh or smoked fish (HS code: 03)</t>
  </si>
  <si>
    <t>G/SPS/N/MLI/14</t>
  </si>
  <si>
    <t>Smoked and dried fish (HS code: 03.05)</t>
  </si>
  <si>
    <t>G/SPS/N/MLI/15</t>
  </si>
  <si>
    <t xml:space="preserve">Animal health; Food safety; Human health; Pesticides; </t>
  </si>
  <si>
    <t>G/SPS/N/MLI/16</t>
  </si>
  <si>
    <t>Fresh fish, smoked and dried (HS codes: 03.02 and 03.05)</t>
  </si>
  <si>
    <t>G/SPS/N/MLI/17</t>
  </si>
  <si>
    <t>G/SPS/N/MLI/18</t>
  </si>
  <si>
    <t>G/SPS/N/MLI/19</t>
  </si>
  <si>
    <t>Plants, plant products and foodstuffs of plant origin (HS codes: 06 to 14)</t>
  </si>
  <si>
    <t>G/SPS/N/MLI/20</t>
  </si>
  <si>
    <t>Live animals and food products of animal origin (HS codes: 01 to 04)</t>
  </si>
  <si>
    <t>G/SPS/N/MLI/21</t>
  </si>
  <si>
    <t>G/SPS/N/CHL/438</t>
  </si>
  <si>
    <t>G/SPS/N/DOM/50</t>
  </si>
  <si>
    <t>Los crutáceos comprendidos en la partida arancelaria HS 03.06, (subpartidas: HS-0306.00, 0306.17.00, 0306.26.00, 0306.27, 0306.2711, 0306.2719, 0306.2991 y 0306.2999). Camarones Vivos o Muertos, en cualquier fase de desarrollo y presentación (Congelados, crudos, precocidos, cocidos, otras)</t>
  </si>
  <si>
    <t>Bangladesh, China, Malaysia, Mexico, Viet Nam, Thailand</t>
  </si>
  <si>
    <t>G/SPS/N/MLI/1</t>
  </si>
  <si>
    <t>Foodstuffs, animal feed and food additives (HS codes: 02.06, 02.07.13, 02.07.14, 02.07.26, 02.07.27, 02.07.34 to 02.07.36, 02.09 to 02.10; 03.03, 03.04.21 to 03.04.99, 03.05, 03.06.11 to 03.06.19, 03.06.29; 04.02.10.10, 04.02.10.29, 04.02.21.10, 04.02.21.29, 04.02.29.10, 04.02.29.29, 04.02.91 to 04.02.99, 04.03 to 04.06, 04.08, 04.10; 05.04, 05.06, 05.08; 11; 12.09 to 12.10, 12.12 to 12.14; 13 to 14; 15.01, 15.03 to 15.16; 16; 17.03 to 17.04; 19 to 21; 22.01 to 22.06, 22.08 to 22.09; 23)</t>
  </si>
  <si>
    <t>G/SPS/N/MLI/2</t>
  </si>
  <si>
    <t>G/SPS/N/MLI/3</t>
  </si>
  <si>
    <t>Foodstuffs and animal feed that have received special authorization from the Ministry of Health (HS codes: 04.02.10.21, 04.02.21.21, 04.02.29.21);Food samples accompanying applications for marketing authorization (AMM) or intended for research purposes;Non-transgenic raw cereals (HS code: 10);Non-transgenic roots and tubers (HS codes: 06.01 to 06.02);Non-transgenic wild-growing products, legumes, and fresh and dried fruits and vegetables (HS codes: 07 to 08);Non-transgenic fresh and dried spices (HS codes: 09.04 to 09.10);Common salt, rock salt, iodized salt (HS code: 25.01);Non-transgenic oil seeds (HS codes: 12.01 to 12.08);Non-transgenic stimulant plants, raw (HS codes: 09.01 to 09.03; 18);Non-transgenic sugar and natural honey (HS codes: 17.01 to 17.02 and 04.09);Non-transgenic meat (HS codes: 02.01 to 02.05, 02.08);Farm-raised poultry, whole (HS codes: 02.07.11, 02.07.12, 02.07.24, 02.07.25, 02.07.32, 02.07.33);Non-transgenic eggs, in shell (HS code: 04.07);Marine and freshwater products, fresh (HS codes: 03.02, 03.04.11, 03.04.12, 03.04.19, 03.06.21 to 03.06.24, 03.07);Farm milk (HS code: 04.01).</t>
  </si>
  <si>
    <t>G/SPS/N/MLI/4</t>
  </si>
  <si>
    <t>G/SPS/N/MLI/5</t>
  </si>
  <si>
    <t>Milk and dairy products (HS codes: 04.01 to 04.06)</t>
  </si>
  <si>
    <t>G/SPS/N/MLI/6</t>
  </si>
  <si>
    <t>G/SPS/N/MLI/7</t>
  </si>
  <si>
    <t>Foodstuffs of animal origin and animal feed (HS codes: 02 to 04; 05.04, 05.06, 05.08, 05.11; 12.13 to 12.14; 23)</t>
  </si>
  <si>
    <t>G/SPS/N/MLI/8</t>
  </si>
  <si>
    <t>G/SPS/N/MLI/9</t>
  </si>
  <si>
    <t>Foodstuffs and food products of animal origin (HS codes: 02; 03.02 to 03.07; 04; 05.04, 05.06, 05.08, 05.11; 12.13 to 12.14; 23)</t>
  </si>
  <si>
    <t>G/SPS/N/USA/1499/Add.1</t>
  </si>
  <si>
    <t>All foods regulated by FDA that are marketed in the US, which exclude meat, poultry and certain egg products that are regulated by the US Department of Agriculture and which exclude all distilled spirits and malt beverages, irrespective of their alcohol content, and wines with 7% or more alcohol by volume that are regulated by the US Alcohol and Tobacco Tax and Trade Bureau</t>
  </si>
  <si>
    <t>G/SPS/N/COL/250</t>
  </si>
  <si>
    <t>G/SPS/N/ECU/124</t>
  </si>
  <si>
    <t xml:space="preserve">Bacteria; Pests; Plant diseases; Plant health; Territory protection; </t>
  </si>
  <si>
    <t>G/SPS/N/ECU/125</t>
  </si>
  <si>
    <t>G/SPS/N/ECU/126</t>
  </si>
  <si>
    <t>G/SPS/N/MEX/230/Add.1</t>
  </si>
  <si>
    <t>G/SPS/N/AUS/242/Add.2</t>
  </si>
  <si>
    <t>Horses from approved countries</t>
  </si>
  <si>
    <t xml:space="preserve">Animal health; Human health; </t>
  </si>
  <si>
    <t>Approved countries are Canada; certain member States of the European Union; Japan; Hong Kong, China; Macao, China; New Zealand, Singapore, Switzerland, the United Arab Emirates and the United States</t>
  </si>
  <si>
    <t>G/SPS/N/IDN/63</t>
  </si>
  <si>
    <t>G/SPS/N/KOR/212/Add.7</t>
  </si>
  <si>
    <t>G/SPS/N/TUR/28/Corr.1</t>
  </si>
  <si>
    <t>Control of Salmonella and other specific food-borne zoonotic agents</t>
  </si>
  <si>
    <t xml:space="preserve">Animal feed; Bacteria; Food safety; Human health; Salmonella; </t>
  </si>
  <si>
    <t>G/SPS/N/BRA/884</t>
  </si>
  <si>
    <t>Coffee beans - HS Code: 0901</t>
  </si>
  <si>
    <t>G/SPS/N/BRA/885</t>
  </si>
  <si>
    <t>Seeds of Poa pratensis grass - HS Code: 12092</t>
  </si>
  <si>
    <t>G/SPS/N/BRA/886</t>
  </si>
  <si>
    <t>Fresh fruits of lemons - HS Code: 080550</t>
  </si>
  <si>
    <t>G/SPS/N/EU/20/Add.1</t>
  </si>
  <si>
    <t>G/SPS/N/USA/2569</t>
  </si>
  <si>
    <t xml:space="preserve">Allergens; Certification, control and inspection; Food safety; Human health; Labelling; </t>
  </si>
  <si>
    <t>G/SPS/N/USA/2570</t>
  </si>
  <si>
    <t xml:space="preserve">Certification, control and inspection; Food safety; Human health; Modification of content/scope of regulation; </t>
  </si>
  <si>
    <t>G/SPS/N/PER/484</t>
  </si>
  <si>
    <t>G/SPS/N/PER/485</t>
  </si>
  <si>
    <t>G/SPS/N/PER/486</t>
  </si>
  <si>
    <t>G/SPS/N/CHL/437</t>
  </si>
  <si>
    <t>G/SPS/N/UGA/2</t>
  </si>
  <si>
    <t>Milled maize products (maize meal and maize flour); edible fat and cooking oil; and wheat flour (white and brown)</t>
  </si>
  <si>
    <t>G/SPS/N/SGP/51</t>
  </si>
  <si>
    <t>G/SPS/N/JPN/316/Corr.1</t>
  </si>
  <si>
    <t xml:space="preserve">Nematode; Pests; Plant diseases; Plant health; </t>
  </si>
  <si>
    <t>G/SPS/N/JPN/319</t>
  </si>
  <si>
    <t>- Meat and edible meat offal (HS Codes: 02.07 and 02.09)
- Fish and crustaceans, molluscs and other aquatic invertebrates (HS Codes: 03.01, 03.02, 03.03, 03.04, 03.05, 03.06 and 03.07) 
- Dairy produce, birds' eggs and natural honey (HS Codes: 04.01, 04.07 and 04.08)
- Products of animal origin (HS Code: 05.04)
- Edible vegetables and certain roots and tubers (HS Codes: 07.01, 07.02, 07.03, 07.04, 07.05, 07.06, 07.07, 07.08, 07.09, 07.10, 07.13 and 07.14)
- Edible fruits and nuts, peel of citrus/melons (HS Codes: 08.01, 08.02, 08.03, 08.04, 08.05, 08.06, 08.07, 08.08, 08.09, 08.10, 08.11 and 08.14)
- Coffee, tea, mate and spices (HS Codes: 09.01, 09.02, 09.03, 09.04, 09.05, 09.06, 09.07, 09.08, 09.09 and 09.10)
- Cereals (HS Codes: 10.01, 10.02, 10.03, 10.04, 10.05, 10.07 and 10.08)
- Oleaginous fruits, miscellaneous grains, seeds and fruits (HS Codes: 12.01, 12.02, 12.04, 12.05, 12.06, 12.07, 12.10 and 12.12)
- Animal or vegetable fats and oils (HS Codes: 15.01, 15.02 and 15.06)</t>
  </si>
  <si>
    <t>G/SPS/N/THA/216</t>
  </si>
  <si>
    <t>G/SPS/N/TPKM/293</t>
  </si>
  <si>
    <t xml:space="preserve">Animal diseases; Animal health; Foot and mouth disease; Transmissible Spongiform Encephalopathy (TSE); Zoonoses; </t>
  </si>
  <si>
    <t>G/SPS/N/ECU/122/Corr.1</t>
  </si>
  <si>
    <t>G/SPS/N/ECU/123</t>
  </si>
  <si>
    <t xml:space="preserve">Animal diseases; Animal health; Avian Influenza; Human health; Zoonoses; </t>
  </si>
  <si>
    <t>G/SPS/N/PER/479</t>
  </si>
  <si>
    <t>G/SPS/N/PER/480</t>
  </si>
  <si>
    <t>G/SPS/N/PER/481</t>
  </si>
  <si>
    <t>G/SPS/N/PER/482</t>
  </si>
  <si>
    <t>G/SPS/N/PHL/236</t>
  </si>
  <si>
    <t>G/SPS/N/USA/2518/Add.1</t>
  </si>
  <si>
    <t>G/SPS/N/KOR/320/Add.1</t>
  </si>
  <si>
    <t>G/SPS/N/EU/50</t>
  </si>
  <si>
    <t>G/SPS/N/USA/2563</t>
  </si>
  <si>
    <t>G/SPS/N/USA/2564</t>
  </si>
  <si>
    <t>Blueberries</t>
  </si>
  <si>
    <t>G/SPS/N/AUS/320</t>
  </si>
  <si>
    <t>Live zoo elephants</t>
  </si>
  <si>
    <t>Austria, Belgium, Denmark, Finland, France, Germany, Greece, Indonesia, Ireland, Italy, Luxembourg, Netherlands, New Zealand, Portugal, Singapore, Spain, Sweden, United Kingdom, United States</t>
  </si>
  <si>
    <t>G/SPS/N/RUS/22/Add.2</t>
  </si>
  <si>
    <t>Seed and ware potatoes, plants for planting of fruit, ornamental and forest ornamental crops, plants grown in the protected ground</t>
  </si>
  <si>
    <t>G/SPS/N/ALB/163</t>
  </si>
  <si>
    <t>Mountain region Garnukha, Urupsky raion, KARACHAYEVO-CHERKESSKAYA RESP.</t>
  </si>
  <si>
    <t>G/SPS/N/ALB/164</t>
  </si>
  <si>
    <t>Heping village, Xianggelila, Diqing, YUNNAN, China</t>
  </si>
  <si>
    <t>G/SPS/N/CHL/435</t>
  </si>
  <si>
    <t>G/SPS/N/CHL/436</t>
  </si>
  <si>
    <t>G/SPS/N/EU/34/Add.1</t>
  </si>
  <si>
    <t>Gelatine and collagen of bovine, ovine and caprine origin (CN 3503); rendered fats of bovine, ovine and caprine origin (CN 1502, 1506 1518); pet-food including dog chews (CN 2309); blood products (CN 1602); processed animal protein (CN 02109090 and 2301); bones and bone products (CN 0506); milk and milk products of ovine or caprine origin (CN 04); live ovine and caprine animals (CN 0104); ovine and caprine embryos, ova and semen (CN 05119985)</t>
  </si>
  <si>
    <t>G/SPS/N/PHL/235</t>
  </si>
  <si>
    <t>Fresh Paprika (Capsicum anuum L.)</t>
  </si>
  <si>
    <t>Jeju Island, Republic of Korea</t>
  </si>
  <si>
    <t>G/SPS/N/TPKM/292</t>
  </si>
  <si>
    <t>G/SPS/N/AUS/312/Add.1</t>
  </si>
  <si>
    <t>Fresh island cabbage (pele) (Abelmoschus manihot) leaves for human consumption</t>
  </si>
  <si>
    <t>Cook Islands, Fiji, Samoa, Tonga, Vanuatu</t>
  </si>
  <si>
    <t>G/SPS/N/EEC/341/Add.14</t>
  </si>
  <si>
    <t>G/SPS/N/EU/2/Add.1</t>
  </si>
  <si>
    <t xml:space="preserve">Rice and rice products originating in or consigned from China (HS Code(s):  100610, 100620, 100630 and others). Complete list of products mentioned in Annex I of Commission implementing Decision.</t>
  </si>
  <si>
    <t>G/SPS/N/RUS/27</t>
  </si>
  <si>
    <t>G/SPS/N/RUS/28</t>
  </si>
  <si>
    <t xml:space="preserve">Animal health; Certification, control and inspection; Change in date of adoption/publication/entry into force; Food safety; Human health; Modification of content/scope of regulation; </t>
  </si>
  <si>
    <t>G/SPS/N/BRA/487/Rev.1</t>
  </si>
  <si>
    <t>Bovine offals - HS Code(s): 020610, 020622, 020629.</t>
  </si>
  <si>
    <t>G/SPS/N/BRA/490/Rev.1</t>
  </si>
  <si>
    <t>Swine meal - HS Code: 02101.</t>
  </si>
  <si>
    <t>G/SPS/N/BRA/491/Rev.1</t>
  </si>
  <si>
    <t>Poultry meal - HS Code: 021099.</t>
  </si>
  <si>
    <t>G/SPS/N/BRA/876</t>
  </si>
  <si>
    <t>HS Codes: 0302, 0303, 0304, 0305, 0306, 0307, 160300, 1604, 1605</t>
  </si>
  <si>
    <t>G/SPS/N/BRA/881</t>
  </si>
  <si>
    <t>Deer meat and meat product - HS Code: 020890.</t>
  </si>
  <si>
    <t>G/SPS/N/PHL/228/Corr.1</t>
  </si>
  <si>
    <t>Live poultry (HS Code: 0105), poultry meat (HS Code: 0207), day-old chicks (HS Code: 0105.11), eggs (HS Code: 0407) and semen (HS Code: 0511.99).</t>
  </si>
  <si>
    <t>G/SPS/N/PHL/233</t>
  </si>
  <si>
    <t>bovine animals (HS: 0102, 0201, 0202),
swine (HS: 0103, 0203),
sheep and goats (HS: 0104, 0204),
(HS: 0206, 0209, 0210, 0502, 0503, 0504, 0511.10, 0511.99.11, 1501, 1502, 1503, 1516.10, 1601, 1602.10, 1602.41, 1602.42, 1602.49, 1602.50)</t>
  </si>
  <si>
    <t>G/SPS/N/PHL/234</t>
  </si>
  <si>
    <t>G/SPS/N/BRA/483/Rev.1</t>
  </si>
  <si>
    <t>Bovine meat and meat product - HS Code(s): 0201, 0202.</t>
  </si>
  <si>
    <t>G/SPS/N/BRA/484/Rev.1</t>
  </si>
  <si>
    <t>Bovine casings - HS Code: 050400.</t>
  </si>
  <si>
    <t>G/SPS/N/BRA/485/Rev.1</t>
  </si>
  <si>
    <t>Meat, meat products and offal of caprine and ovine animals - HS Code(s): 0204, 020680, 020690.</t>
  </si>
  <si>
    <t>G/SPS/N/BRA/877</t>
  </si>
  <si>
    <t xml:space="preserve">Bovine brains and tongues - HS Code(s):  020621, 020629.</t>
  </si>
  <si>
    <t>G/SPS/N/BRA/878</t>
  </si>
  <si>
    <t>Bovine fat and products - HS Code(s): 150200.</t>
  </si>
  <si>
    <t>G/SPS/N/BRA/880</t>
  </si>
  <si>
    <t>Camelidae meat and meat products - HS Code: 020890.</t>
  </si>
  <si>
    <t>G/SPS/N/CAN/635/Add.2</t>
  </si>
  <si>
    <t xml:space="preserve">Live trees and other plants; bulbs, roots and the like; cut flowers and ornamental foliage; seeds (HS Codes:  0600, 1200) (ICS Code:  65.020)</t>
  </si>
  <si>
    <t>G/SPS/N/BRA/757/Add.1</t>
  </si>
  <si>
    <t>Queen bees and apiculture products</t>
  </si>
  <si>
    <t>G/SPS/N/BRA/834/Add.1</t>
  </si>
  <si>
    <t xml:space="preserve">Tomatoes (HS Code:  0702)</t>
  </si>
  <si>
    <t>G/SPS/N/BRA/875</t>
  </si>
  <si>
    <t>Bovine embryos - HS Code: 05119</t>
  </si>
  <si>
    <t>G/SPS/N/JPN/316</t>
  </si>
  <si>
    <t>G/SPS/N/JPN/317</t>
  </si>
  <si>
    <t xml:space="preserve">Animal diseases; Animal health; Classical Swine Fever; Foot and mouth disease; </t>
  </si>
  <si>
    <t>The State of Santa Catarina (Brazil)</t>
  </si>
  <si>
    <t>G/SPS/N/JPN/318</t>
  </si>
  <si>
    <t>- Meat and edible meat offal (HS Codes: 02.07 and 02.09)
- Edible vegetables and certain roots and tubers (HS Codes: 07.01, 07.02, 07.03, 07.04, 07.05, 07.06, 07.07, 07.08, 07.09, 07.10, 07.12, 07.13 and 07.14)
- Edible fruits and nuts, peel of citrus/melons (HS Codes: 08.01, 08.02, 08.03, 08.04, 08.05, 08.06, 08.07, 08.08, 08.09, 08.10, 08.11, 08.13 and 08.14)
- Coffee, tea, mate and spices (HS Codes: 09.01, 09.02, 09.03, 09.04, 09.05, 09.06, 09.07, 09.08, 09.09 and 09.10)
- Cereals (HS Codes: 10.01, 10.02, 10.03, 10.04, 10.05, 10.06, 10.07 and 10.08)
- Oleaginous fruits, miscellaneous grains, seeds and fruits (HS Codes: 12.01, 12.02, 12.04, 12.05, 12.06, 12.07, 12.10, 12.11 and 12.12)
- Animal or vegetable fats and oils (HS Code: 15.01)
- Cocoa and cocoa preparations (HS Code: 18.01)</t>
  </si>
  <si>
    <t>G/SPS/N/NZL/494</t>
  </si>
  <si>
    <t>Mangosteen</t>
  </si>
  <si>
    <t>G/SPS/N/PHL/231</t>
  </si>
  <si>
    <t>G/SPS/N/PHL/232</t>
  </si>
  <si>
    <t>G/SPS/N/CHL/416/Rev.1</t>
  </si>
  <si>
    <t>G/SPS/N/NZL/493</t>
  </si>
  <si>
    <t>Laboratory rats, mice, guinea pigs, rabbits, fish and their germplasm</t>
  </si>
  <si>
    <t>G/SPS/N/PHL/226</t>
  </si>
  <si>
    <t>Live poultry (HS Code: 0105), poultry meat (HS Code: 0207), day-old chicks (HS Code: 0105.11), eggs (HS Code: 0407) and semen (HS Code: 0511.99)</t>
  </si>
  <si>
    <t>New South Wales, Australia</t>
  </si>
  <si>
    <t>G/SPS/N/PHL/227</t>
  </si>
  <si>
    <t>Bovine animals (HS Codes: 0102, 0201, 0202), swine (HS Codes: 0103, 0203), sheep and goats (HS Codes: 0104, 0204), HS Codes: 0206, 0209, 0210, 0502, 0503, 0504, 0511.10, 0511.99.11, 1501, 1502, 1503, 1516.10, 1601, 1602.10, 1602.41, 1602.42, 1602.49, 1602.50</t>
  </si>
  <si>
    <t>G/SPS/N/PHL/228</t>
  </si>
  <si>
    <t>G/SPS/N/PHL/229</t>
  </si>
  <si>
    <t>G/SPS/N/PHL/230</t>
  </si>
  <si>
    <t>Potatoes (HS Code: 0701)</t>
  </si>
  <si>
    <t>G/SPS/N/ECU/122</t>
  </si>
  <si>
    <t>G/SPS/N/EU/47</t>
  </si>
  <si>
    <t>G/SPS/N/SGP/50</t>
  </si>
  <si>
    <t>G/SPS/N/NIC/77</t>
  </si>
  <si>
    <t>G/SPS/N/KOR/446</t>
  </si>
  <si>
    <t>G/SPS/N/EU/32/Add.1</t>
  </si>
  <si>
    <t>Genetically modified plants (GM plants) for food/feed uses, food/feed containing or consisting of GM plants and food/feed produced from GM plants</t>
  </si>
  <si>
    <t>G/SPS/N/JPN/315</t>
  </si>
  <si>
    <t>- Fish (HS Codes: 03.02, 03.03)
- Fish fillets and other fish meat (HS Code: 03.04)
- Crustaceans, fresh, chilled or frozen (HS Code: 03.06)
- Molluscs, fresh, chilled or frozen (HS Code: 03.07)
- Aquatic invertebrates other than crustaceans and molluscs, fresh, chilled or frozen (HS Code: 03.08)
- Meat of whales (HS Code: 0208.40)
- Aseptically processed and packaged low-acid foods</t>
  </si>
  <si>
    <t>G/SPS/N/USA/2556</t>
  </si>
  <si>
    <t>G/SPS/N/TPKM/283/Add.1</t>
  </si>
  <si>
    <t>Fruits, vegetables and cereals (HS Codes: 07, 08, 09, 10, 12)</t>
  </si>
  <si>
    <t>G/SPS/N/ALB/162</t>
  </si>
  <si>
    <t>Mkwasine, Chiredzi, Masvingo regions, Zimbabwe</t>
  </si>
  <si>
    <t>G/SPS/N/NPL/18</t>
  </si>
  <si>
    <t>HS Code: 0603 - Cut flowers &amp; buds for bouquets or ornaments; prepared, fresh, dried, bleached, impregnated
HS Code: 06031200 - Carnations
HS Code: 06031900 - Cut flowers and flower buds of a kind suitable for bouquets or for ornamental purposes
HS Code: 07049000 - Cabbage, kohlrabi, kale and similar edible brassicas, fresh or chilled
HS Code: 0904 - Pepper, genus piper; genus capsicum or pimenta
HS Code: 09083010 - Cardamom
HS Code: 0902 - Tea</t>
  </si>
  <si>
    <t>G/SPS/N/TPKM/288</t>
  </si>
  <si>
    <t>G/SPS/N/SAU/69</t>
  </si>
  <si>
    <t>North Korea</t>
  </si>
  <si>
    <t>G/SPS/N/RUS/22/Add.1</t>
  </si>
  <si>
    <t>G/SPS/N/SAU/58</t>
  </si>
  <si>
    <t>Edible wheat germ oil (ICS Code: 67.200)</t>
  </si>
  <si>
    <t>G/SPS/N/SAU/59</t>
  </si>
  <si>
    <t>Barley malt (ICS Code: 67.060)</t>
  </si>
  <si>
    <t>G/SPS/N/SAU/60</t>
  </si>
  <si>
    <t>Pumpkin seeds (White Pulp) (ICS Code: 67.040)</t>
  </si>
  <si>
    <t>G/SPS/N/SAU/62</t>
  </si>
  <si>
    <t>Dehydrated shrimps (prawns) (ICS Code: 67.120)</t>
  </si>
  <si>
    <t>G/SPS/N/SAU/63</t>
  </si>
  <si>
    <t>Frozen liver (ICS Code: 67.120)</t>
  </si>
  <si>
    <t>G/SPS/N/SAU/64</t>
  </si>
  <si>
    <t>Coriander whole or ground (powdered) - Specification (ICS Code: 67.220.10)</t>
  </si>
  <si>
    <t>G/SPS/N/SAU/68</t>
  </si>
  <si>
    <t>Sunflower seeds (ICS Code: 67.200)</t>
  </si>
  <si>
    <t>G/SPS/N/USA/2551</t>
  </si>
  <si>
    <t>G/SPS/N/EGY/54</t>
  </si>
  <si>
    <t>G/SPS/N/USA/2372/Add.1</t>
  </si>
  <si>
    <t>Slaughtered livestock</t>
  </si>
  <si>
    <t>G/SPS/N/ECU/120</t>
  </si>
  <si>
    <t>In vitro highbush blueberry (Vaccinium corymbosum) plants</t>
  </si>
  <si>
    <t>G/SPS/N/ECU/121</t>
  </si>
  <si>
    <t>G/SPS/N/EU/39/Add.1</t>
  </si>
  <si>
    <t>Plant protection products and treated seeds containing clothianidin, thiamethoxam and imidacloprid</t>
  </si>
  <si>
    <t>G/SPS/N/LKA/35</t>
  </si>
  <si>
    <t>Milk powder</t>
  </si>
  <si>
    <t>G/SPS/N/PHL/225</t>
  </si>
  <si>
    <t>HS Code(s): 06</t>
  </si>
  <si>
    <t>G/SPS/N/BRA/871</t>
  </si>
  <si>
    <t>Shrimp of the genuses Penaeus, Metapenaeus, Macrobrachium, Pandalus, Acetes, Litopenaeus, Crangon, Melicertus, Parapenaeopsis and Solenocera (included in the HS Code 0306)</t>
  </si>
  <si>
    <t>G/SPS/N/KOR/248/Add.4</t>
  </si>
  <si>
    <t>North America: Canada, Mexico, United States&amp;#x0D;
Central America: All countries&amp;#x0D;
South America: All countries&amp;#x0D;
Africa: All countries&amp;#x0D;
Asia: Brunei, China (restricted areas: Guangdong-Guangzhou, Maoming, and Shenzhen), India, Indonesia, Lebanon, Malaysia, Oman, Pakistan, Philippines, Singapore, Sri Lanka, Chinese Taipei, Thailand, Yemen&amp;#x0D;
Europe: Belgium, France, Germany, Italy, Netherlands, Poland, Portugal, Slovenia&amp;#x0D;
Oceania and the Pacific: Australia (except Tasmania), Fiji, Guam, Hawaiian Islands, Micronesia, Papua New Guinea, Palau, Polynesia, Solomon Islands&amp;#x0D;
</t>
  </si>
  <si>
    <t>G/SPS/N/NZL/492</t>
  </si>
  <si>
    <t>Fresh capsicum, Capsicum annuum and fresh tomato, Lycopersicon esculentum</t>
  </si>
  <si>
    <t>G/SPS/N/ALB/161</t>
  </si>
  <si>
    <t xml:space="preserve">Animal health; Foot and mouth disease; </t>
  </si>
  <si>
    <t>East Kazakhstan Region, Kazakhstan</t>
  </si>
  <si>
    <t>G/SPS/N/CHN/619</t>
  </si>
  <si>
    <t>Food additives antioxidant of bamboo leaves</t>
  </si>
  <si>
    <t>G/SPS/N/CHN/620</t>
  </si>
  <si>
    <t>Gum base and its ingredients</t>
  </si>
  <si>
    <t>G/SPS/N/COL/127/Add.2</t>
  </si>
  <si>
    <t>G/SPS/N/COL/134/Add.2</t>
  </si>
  <si>
    <t>G/SPS/N/COL/137/Add.2</t>
  </si>
  <si>
    <t>G/SPS/N/COL/184/Add.2</t>
  </si>
  <si>
    <t>G/SPS/N/KOR/443</t>
  </si>
  <si>
    <t xml:space="preserve">Contaminants; Food additives; Food safety; Human health; Packaging; </t>
  </si>
  <si>
    <t>G/SPS/N/KOR/444</t>
  </si>
  <si>
    <t>Plants attached with the phytosanitary certifications issued by the QIA of the Republic of Korea</t>
  </si>
  <si>
    <t>G/SPS/N/TPKM/280/Add.1</t>
  </si>
  <si>
    <t>G/SPS/N/ECU/119</t>
  </si>
  <si>
    <t>G/SPS/N/EU/44</t>
  </si>
  <si>
    <t>G/SPS/N/EU/45</t>
  </si>
  <si>
    <t>G/SPS/N/EU/46</t>
  </si>
  <si>
    <t xml:space="preserve">Labelling; Plant health; Seeds; </t>
  </si>
  <si>
    <t>G/SPS/N/EU/43</t>
  </si>
  <si>
    <t>G/SPS/N/HND/49/Add.1</t>
  </si>
  <si>
    <t>G/SPS/N/RUS/26/Add.1</t>
  </si>
  <si>
    <t>G/SPS/N/SAU/51</t>
  </si>
  <si>
    <t>Roselle (ICS Code: 67.040)</t>
  </si>
  <si>
    <t>G/SPS/N/SAU/54</t>
  </si>
  <si>
    <t>G/SPS/N/JOR/24</t>
  </si>
  <si>
    <t>G/SPS/N/BRA/115/Add.22</t>
  </si>
  <si>
    <t>G/SPS/N/BRA/870</t>
  </si>
  <si>
    <t>Seeds of sorghum hybrids - HS Code(s): 1007</t>
  </si>
  <si>
    <t>G/SPS/N/NIC/76/Add.1</t>
  </si>
  <si>
    <t>G/SPS/N/RUS/14/Add.2</t>
  </si>
  <si>
    <t>HS Codes: 0201, 0202, 0203, 0204, 0205 00, 0206, 0207, 0208, 0209, 0210, 0301, 0302, 0303, 0304, 0305, 0306, 0307, 0308, 0401, 0402, 0403, 0404, 0405, 0406, 0407, 0408, 0504 00 000 0, 1601 00, 1602, 1604, 1605, from 2105 00, from 2106, from 3501, 3503 00</t>
  </si>
  <si>
    <t>G/SPS/N/RUS/26</t>
  </si>
  <si>
    <t xml:space="preserve">Contaminants; Food safety; Heavy metals; Human health; Maximum residue limits (MRLs); Pesticides; </t>
  </si>
  <si>
    <t>G/SPS/N/RUS/6/Add.1</t>
  </si>
  <si>
    <t>Meat, fish and fishery products, milk and milk products</t>
  </si>
  <si>
    <t>G/SPS/N/USA/2542</t>
  </si>
  <si>
    <t>G/SPS/N/USA/2541</t>
  </si>
  <si>
    <t>G/SPS/N/MEX/237</t>
  </si>
  <si>
    <t>G/SPS/N/MYS/26/Add.3</t>
  </si>
  <si>
    <t>Live ornamental aquatic animals</t>
  </si>
  <si>
    <t>G/SPS/N/RUS/24</t>
  </si>
  <si>
    <t>Ware potato</t>
  </si>
  <si>
    <t>G/SPS/N/KOR/441</t>
  </si>
  <si>
    <t>G/SPS/N/TPKM/286</t>
  </si>
  <si>
    <t>G/SPS/N/USA/2540</t>
  </si>
  <si>
    <t xml:space="preserve">Packaging; Pests; Plant health; </t>
  </si>
  <si>
    <t>G/SPS/N/USA/2507/Add.1</t>
  </si>
  <si>
    <t>G/SPS/N/AUS/314/Add.1</t>
  </si>
  <si>
    <t>Grapevine propagative material</t>
  </si>
  <si>
    <t>G/SPS/N/KOR/437/Add.1</t>
  </si>
  <si>
    <t>Ship and air cargo of fresh pineapple fruit (Ananas comosus (L.) Merr.)</t>
  </si>
  <si>
    <t>Cambodia, China, Costa Rica, Honduras, Indonesia, Malaysia, Panama, the Philippines, Chinese Taipei, Thailand and Viet Nam</t>
  </si>
  <si>
    <t>G/SPS/N/USA/2501/Add.1</t>
  </si>
  <si>
    <t>G/SPS/N/USA/2536</t>
  </si>
  <si>
    <t>G/SPS/N/USA/2537</t>
  </si>
  <si>
    <t>G/SPS/N/USA/2502/Add.2</t>
  </si>
  <si>
    <t>G/SPS/N/USA/2503/Add.2</t>
  </si>
  <si>
    <t>G/SPS/N/USA/2508/Add.2</t>
  </si>
  <si>
    <t xml:space="preserve">Human food under the jurisdiction of the US Food and Drug Administration. HS Code(s):  07, 08, 03, 04, 09, 10, 11, 12, 15, 16, 17, 18, 19, 20, 21, 22.</t>
  </si>
  <si>
    <t>G/SPS/N/MEX/236</t>
  </si>
  <si>
    <t>G/SPS/N/UKR/89</t>
  </si>
  <si>
    <t>Small cattle and cattle</t>
  </si>
  <si>
    <t>Austria, Belgium, France, Germany, Italy, Luxembourg, Netherlands, Spain and the United Kingdom</t>
  </si>
  <si>
    <t>G/SPS/N/ARG/170</t>
  </si>
  <si>
    <t>Fertile hatching eggs of wild birds</t>
  </si>
  <si>
    <t>G/SPS/N/ECU/118</t>
  </si>
  <si>
    <t>Arabia Saudita, Reino de la; Argentina; Bangladesh; Belice; Bhután; Brasil; Burundi; Camboya; Camerún; China; Comoras; Costa Rica; Cuba; Dominica; Estados Unidos de América; Etiopía; Filipinas; Guatemala; Honduras; India; Indonesia; Irán; Islas Virgenes; Jamaica; Japón; Kenya; Madagascar; Malasia; Malawi; Mauricio; México; Myanmar; Nepal; Nicaragua; Pakistán; Papua Nueva Guinea; Paraguay; Puerto Rico; República Centroafricana; República Dominicana; República Democrática Popular Lao; Reunión; Rwanda; Santa Elena; Somalia; Sudáfrica; Sri Lanka; Swazilandia; Tailandia; Taipei Chino; Tanzanía; Timor Oriental; Viet Nam; Yemen and Zimbabwe</t>
  </si>
  <si>
    <t>G/SPS/N/MAR/35</t>
  </si>
  <si>
    <t>Olive oil</t>
  </si>
  <si>
    <t>G/SPS/N/EU/31/Add.1</t>
  </si>
  <si>
    <t>G/SPS/N/JPN/313</t>
  </si>
  <si>
    <t>Finlayson's squirrel (Callosciurus finlaysonii) and small Indian mongoose (Herpestes auropunctatus)</t>
  </si>
  <si>
    <t>G/SPS/N/MEX/235</t>
  </si>
  <si>
    <t>grano de arroz (oryza sativa l.) pulido</t>
  </si>
  <si>
    <t xml:space="preserve">Food safety; Human health; Packaging; Pest or Disease free Regions / Regionalization; Pests; Plant health; </t>
  </si>
  <si>
    <t>G/SPS/N/USA/1941/Add.2</t>
  </si>
  <si>
    <t>G/SPS/N/USA/2535</t>
  </si>
  <si>
    <t>G/SPS/N/VNM/45</t>
  </si>
  <si>
    <t>Coffee products</t>
  </si>
  <si>
    <t>G/SPS/N/CHL/430/Add.1</t>
  </si>
  <si>
    <t>G/SPS/N/IDN/62</t>
  </si>
  <si>
    <t>poultry and/or poultry products</t>
  </si>
  <si>
    <t>The People's Republic of China</t>
  </si>
  <si>
    <t>G/SPS/N/RUS/14/Add.1</t>
  </si>
  <si>
    <t>G/SPS/N/RUS/15/Add.1</t>
  </si>
  <si>
    <t>G/SPS/N/RUS/18/Suppl.1</t>
  </si>
  <si>
    <t>Translation supplement</t>
  </si>
  <si>
    <t>G/SPS/N/RUS/23</t>
  </si>
  <si>
    <t>G/SPS/N/SGP/49</t>
  </si>
  <si>
    <t>G/SPS/N/AUS/310/Add.1</t>
  </si>
  <si>
    <t>Fresh lychee fruit (Litchi chinensis Sonn.)</t>
  </si>
  <si>
    <t>Chinese Taipei and Viet Nam</t>
  </si>
  <si>
    <t>G/SPS/N/CHL/432</t>
  </si>
  <si>
    <t>G/SPS/N/ALB/160</t>
  </si>
  <si>
    <t>Fishery products intended for human consumption</t>
  </si>
  <si>
    <t>EU member States</t>
  </si>
  <si>
    <t>G/SPS/N/THA/215</t>
  </si>
  <si>
    <t>Raw cow milk (ICS Code: 67.100.01)</t>
  </si>
  <si>
    <t xml:space="preserve">Animal diseases; Bacteria; Contaminants; Food safety; Human health; Pesticides; Veterinary drugs; Zoonoses; </t>
  </si>
  <si>
    <t>G/SPS/N/UKR/87</t>
  </si>
  <si>
    <t xml:space="preserve">Animal diseases; Animal health; Newcastle Disease; Pest or Disease free Regions / Regionalization; Withdrawal of the measure; </t>
  </si>
  <si>
    <t>G/SPS/N/UKR/88</t>
  </si>
  <si>
    <t>G/SPS/N/CHL/431</t>
  </si>
  <si>
    <t>G/SPS/N/EU/42</t>
  </si>
  <si>
    <t>G/SPS/N/PHL/224</t>
  </si>
  <si>
    <t>G/SPS/N/ARG/169</t>
  </si>
  <si>
    <t>Live animals susceptible to foot-and-mouth disease.</t>
  </si>
  <si>
    <t>G/SPS/N/PHL/219</t>
  </si>
  <si>
    <t>G/SPS/N/PHL/220</t>
  </si>
  <si>
    <t>G/SPS/N/PHL/221</t>
  </si>
  <si>
    <t>Henley Brook, Western Australia</t>
  </si>
  <si>
    <t>G/SPS/N/PHL/222</t>
  </si>
  <si>
    <t>G/SPS/N/PHL/223</t>
  </si>
  <si>
    <t>G/SPS/N/ECU/117</t>
  </si>
  <si>
    <t>Live animals, genetic poultry material and other risk products capable of transmitting the highly pathogenic avian influenza H7N3 virus.</t>
  </si>
  <si>
    <t xml:space="preserve">Animal diseases; Animal health; Avian Influenza; </t>
  </si>
  <si>
    <t>G/SPS/N/BRA/806/Add.1</t>
  </si>
  <si>
    <t xml:space="preserve">HS Code(s):  120922. Seeds of Egyptian clover (Trifolium alexandrinum)</t>
  </si>
  <si>
    <t>G/SPS/N/BRA/869</t>
  </si>
  <si>
    <t>Seeds of sorghum - HS Code: 12099</t>
  </si>
  <si>
    <t>G/SPS/N/RUS/22</t>
  </si>
  <si>
    <t xml:space="preserve">Adoption/publication/entry into force of reg.; Plant health; Seeds; Territory protection; </t>
  </si>
  <si>
    <t>G/SPS/N/TUR/28</t>
  </si>
  <si>
    <t>G/SPS/N/USA/2247/Add.1</t>
  </si>
  <si>
    <t>G/SPS/N/ALB/159</t>
  </si>
  <si>
    <t>Province of I-LAN in Chinese Taipei</t>
  </si>
  <si>
    <t>G/SPS/N/BRA/798/Rev.1</t>
  </si>
  <si>
    <t>Ruminant semen and embryos (HS codes 05119 and 051110).</t>
  </si>
  <si>
    <t>G/SPS/N/CAN/668</t>
  </si>
  <si>
    <t>Asparaginase in green coffee (ICS Codes: 67.140, 67.220)</t>
  </si>
  <si>
    <t>G/SPS/N/ARG/168</t>
  </si>
  <si>
    <t>Domestic rabbits for breeding.</t>
  </si>
  <si>
    <t>G/SPS/N/CHN/601</t>
  </si>
  <si>
    <t xml:space="preserve">Fungi; Pest or Disease free Regions / Regionalization; Pests; Plant health; Seeds; </t>
  </si>
  <si>
    <t>Austria, Belgium, Czech Republic, Croatia, Denmark, Estonia, Finland, France, Germany, Guernsey (United Kingdom), Hungary, Ireland, Italy, Latvia, Lithuania, Netherlands, Norway, Poland, Romania, Russian Federation (Kaliningrad), Slovak Republic, Slovenia, Sweden, Switzerland, United Kingdom, etc. where Chalara fraxinea presents.</t>
  </si>
  <si>
    <t>G/SPS/N/EEC/341/Add.13</t>
  </si>
  <si>
    <t>G/SPS/N/EU/41</t>
  </si>
  <si>
    <t>G/SPS/N/TPKM/277/Add.1</t>
  </si>
  <si>
    <t>G/SPS/N/USA/2503/Corr.1</t>
  </si>
  <si>
    <t xml:space="preserve">Bacteria; Contaminants; Food safety; Human health; Packaging; </t>
  </si>
  <si>
    <t>G/SPS/N/BRA/211/Add.3</t>
  </si>
  <si>
    <t>G/SPS/N/MEX/108/Add.1</t>
  </si>
  <si>
    <t>G/SPS/N/USA/2502/Corr.1</t>
  </si>
  <si>
    <t>G/SPS/N/EU/22/Add.1</t>
  </si>
  <si>
    <t>Cereals (HS Codes: 1001, 1002, 1003, 1004, 1005, 1006, 1007, 1008), foodstuffs of animal origin (HS Codes: 0201, 0202, 0202, 0203, 0204, 0205, 0206, 0207, 0208, 0209, 0210) and certain products of plant origin, including fruit and vegetable</t>
  </si>
  <si>
    <t>G/SPS/N/EU/29/Add.1</t>
  </si>
  <si>
    <t>Sprouts and seeds intended for sprouting (HS Codes under title 0708 and HS codes 070490, 070690, 070999, 091099, 120799, 120921, 120991, 121490)</t>
  </si>
  <si>
    <t>G/SPS/N/RUS/21</t>
  </si>
  <si>
    <t>G/SPS/N/RUS/18</t>
  </si>
  <si>
    <t>G/SPS/N/RUS/19</t>
  </si>
  <si>
    <t>G/SPS/N/VNM/41/Add.1</t>
  </si>
  <si>
    <t>G/SPS/N/JPN/311</t>
  </si>
  <si>
    <t>- Meat and edible meat offal (HS Codes: 02.01, 02.02, 02.03, 02.04, 02.05, 02.06 and 02.08) 
- Dairy produce, birds' eggs and natural honey (HS Code: 04.01)
- Products of animal origin, not elsewhere specified or included (HS Code: 05.04)
- Edible vegetables and certain roots and tubers (HS Codes: 07.01, 07.02, 07.03, 07.05, 07.06, 07.07, 07.08, 07.09, 07.10, 07.13 and 07.14)
- Edible fruits and nuts, peel of citrus/melons (HS Codes: 08.01, 08.02, 08.03, 08.04, 08.05, 08.06, 08.07, 08.08, 08.09, 08.10, 08.11 and 08.14)
- Coffee, tea, mate and spices (HS Codes: 09.03, 09.04, 09.05, 09.06, 09.07, 09.08, 09.09 and 09.10)
- Cereals (HS Codes: 10.01, 10.02, 10.03, 10.04, 10.05, 10.06, 10.07 and 10.08)
- Oleaginous fruits, miscellaneous grains, seeds and fruits (HS Codes: 12.01, 12.02, 12.04, 12.05, 12.06, 12.07 and 12.10)
- Animal or vegetable fats and oils (HS Codes: 15.01, 15.02 and 15.06)</t>
  </si>
  <si>
    <t>G/SPS/N/JPN/312</t>
  </si>
  <si>
    <t>Food additives (3-Ethylpyridine and Pyrimethanil)</t>
  </si>
  <si>
    <t>G/SPS/N/TPKM/273/Add.1</t>
  </si>
  <si>
    <t xml:space="preserve">HS Code(s):  07, 08, 10</t>
  </si>
  <si>
    <t>G/SPS/N/TPKM/274/Add.1</t>
  </si>
  <si>
    <t>G/SPS/N/TPKM/283</t>
  </si>
  <si>
    <t>G/SPS/N/USA/2508/Add.1</t>
  </si>
  <si>
    <t>G/SPS/N/QAT/39</t>
  </si>
  <si>
    <t>G/SPS/N/ALB/158</t>
  </si>
  <si>
    <t>Shange town, Maoming, in the Guangdong region (China)</t>
  </si>
  <si>
    <t>G/SPS/N/PER/477</t>
  </si>
  <si>
    <t>G/SPS/N/USA/2374/Add.1</t>
  </si>
  <si>
    <t>Meat and poultry products</t>
  </si>
  <si>
    <t>G/SPS/N/USA/2488/Add.1</t>
  </si>
  <si>
    <t>G/SPS/N/ARG/167</t>
  </si>
  <si>
    <t>G/SPS/N/COL/232/Add.2</t>
  </si>
  <si>
    <t>G/SPS/N/COL/240/Add.1</t>
  </si>
  <si>
    <t>G/SPS/N/ECU/116</t>
  </si>
  <si>
    <t>Wood anemone (Anemone nemorosa) bulbs</t>
  </si>
  <si>
    <t>G/SPS/N/ECU/115</t>
  </si>
  <si>
    <t>Garlic (Allium sativum) bulbs for consumption from Cameroon.</t>
  </si>
  <si>
    <t>G/SPS/N/ARG/166</t>
  </si>
  <si>
    <t>G/SPS/N/EU/40</t>
  </si>
  <si>
    <t>Bovine carcases (HS Code: 020110)</t>
  </si>
  <si>
    <t>G/SPS/N/PER/475</t>
  </si>
  <si>
    <t>G/SPS/N/PER/476</t>
  </si>
  <si>
    <t>HS tariff subheading 1207.99.10.00: Chia seeds</t>
  </si>
  <si>
    <t>G/SPS/N/RUS/16</t>
  </si>
  <si>
    <t>G/SPS/N/RUS/17</t>
  </si>
  <si>
    <t>HS Codes: 0210, 1601 00, 1602, from 1902 20, from 1904 20, from group 20, from 2104, from 2106</t>
  </si>
  <si>
    <t>G/SPS/N/USA/2361/Add.1</t>
  </si>
  <si>
    <t>Strawberry fruit</t>
  </si>
  <si>
    <t>G/SPS/N/USA/933/Add.4</t>
  </si>
  <si>
    <t>G/SPS/N/PRY/25</t>
  </si>
  <si>
    <t>G/SPS/N/RUS/15</t>
  </si>
  <si>
    <t>G/SPS/N/HND/49</t>
  </si>
  <si>
    <t>G/SPS/N/NIC/76</t>
  </si>
  <si>
    <t>G/SPS/N/NZL/474/Add.1</t>
  </si>
  <si>
    <t>G/SPS/N/ARG/165</t>
  </si>
  <si>
    <t>G/SPS/N/EU/39</t>
  </si>
  <si>
    <t xml:space="preserve">Animal health; Pesticides; Plant health; Seeds; </t>
  </si>
  <si>
    <t>G/SPS/N/CHL/430</t>
  </si>
  <si>
    <t>G/SPS/N/RUS/14</t>
  </si>
  <si>
    <t>G/SPS/N/TPKM/280</t>
  </si>
  <si>
    <t>G/SPS/N/RUS/13</t>
  </si>
  <si>
    <t>Meat and milk finished products</t>
  </si>
  <si>
    <t>Bavaria, Lower Saxony, North Rhine-Westphalia (Germany)</t>
  </si>
  <si>
    <t>G/SPS/N/TPKM/279</t>
  </si>
  <si>
    <t>Caprine and ovine embryo (in vivo derived)</t>
  </si>
  <si>
    <t xml:space="preserve">Animal diseases; Animal health; Food safety; Human health; Maximum residue limits (MRLs); Veterinary drugs; </t>
  </si>
  <si>
    <t>G/SPS/N/NZL/482/Add.1</t>
  </si>
  <si>
    <t>G/SPS/N/RUS/12</t>
  </si>
  <si>
    <t>HS Codes: 0201, 0202, 0203, 0204, 0205 00, 0206, 0207, 0208, 0210, 0302, 0303, 0304, 0305, 0306, 0307, 0308, 0401, 0402, 0403, 0404, 0405, 0406, 0407, 0408, 0409 00 000 0, 0410 00 000 0, 0502, 0504 00 000 0, 0505, 0506, 0507, from 1208, from 1211, from 1212 99 950 0, 1213 00 000 0, 1214, from 1301 90 000 0, 1516 20, 1518 00, 1601 00, 1602, 1604, 1605, from 2102 20, 2301, from 2302, from 2303, from 2304 00 000, from 2306, 2308 00, 2309, 4301</t>
  </si>
  <si>
    <t>G/SPS/N/ZAF/31/Add.2</t>
  </si>
  <si>
    <t xml:space="preserve">HS Code(s):  02031, 020311, 020312, 020319, 02032, 020321, 020322, 020329.  02031910, 02031990, 02032910, 02032990</t>
  </si>
  <si>
    <t xml:space="preserve">Trade partners of South Africa which are not free  from Porcine Reproductive and Respiratory Syndrome (PRRS)</t>
  </si>
  <si>
    <t>G/SPS/N/RUS/11</t>
  </si>
  <si>
    <t>HS Codes: 1006, 1103, 1104, 1202</t>
  </si>
  <si>
    <t>G/SPS/N/BRA/867</t>
  </si>
  <si>
    <t>G/SPS/N/BRA/868</t>
  </si>
  <si>
    <t>G/SPS/N/ARG/164</t>
  </si>
  <si>
    <t>G/SPS/N/PER/473</t>
  </si>
  <si>
    <t>G/SPS/N/PER/474</t>
  </si>
  <si>
    <t>G/SPS/N/COL/237/Add.1</t>
  </si>
  <si>
    <t>G/SPS/N/COL/238/Add.1</t>
  </si>
  <si>
    <t>G/SPS/N/COL/239/Add.1</t>
  </si>
  <si>
    <t>G/SPS/N/PRY/24</t>
  </si>
  <si>
    <t>G/SPS/N/USA/2521</t>
  </si>
  <si>
    <t xml:space="preserve">Fungi; Pest or Disease free Regions / Regionalization; Pests; Plant diseases; Plant health; Seeds; </t>
  </si>
  <si>
    <t>G/SPS/N/CHL/429</t>
  </si>
  <si>
    <t>G/SPS/N/USA/2360/Add.1</t>
  </si>
  <si>
    <t>G/SPS/N/USA/2520</t>
  </si>
  <si>
    <t>G/SPS/N/CHL/416/Add.1</t>
  </si>
  <si>
    <t>G/SPS/N/CHL/417/Add.1</t>
  </si>
  <si>
    <t>G/SPS/N/EGY/53</t>
  </si>
  <si>
    <t>G/SPS/N/IDN/59</t>
  </si>
  <si>
    <t>Livestock seed and breed</t>
  </si>
  <si>
    <t>G/SPS/N/IDN/60</t>
  </si>
  <si>
    <t>Slaughter livestock</t>
  </si>
  <si>
    <t>G/SPS/N/USA/2338/Add.1</t>
  </si>
  <si>
    <t>Litchi, longan, and rambutan</t>
  </si>
  <si>
    <t>G/SPS/N/USA/2512/Corr.1</t>
  </si>
  <si>
    <t>Meat and egg products</t>
  </si>
  <si>
    <t>G/SPS/N/USA/2518</t>
  </si>
  <si>
    <t>G/SPS/N/IND/79</t>
  </si>
  <si>
    <t>Listed trading partner countries, exporting plants and plant materials to India</t>
  </si>
  <si>
    <t>G/SPS/N/CHL/428</t>
  </si>
  <si>
    <t>Ornamental and exhibition birds.</t>
  </si>
  <si>
    <t>G/SPS/N/CHN/560</t>
  </si>
  <si>
    <t>Food additive Arabic gum</t>
  </si>
  <si>
    <t>G/SPS/N/USA/2513</t>
  </si>
  <si>
    <t>G/SPS/N/USA/2514</t>
  </si>
  <si>
    <t>G/SPS/N/AUS/315</t>
  </si>
  <si>
    <t xml:space="preserve">Animal health; Irradiation; Pests; </t>
  </si>
  <si>
    <t>G/SPS/N/CRI/138</t>
  </si>
  <si>
    <t>Coffee (HS chapter 9).</t>
  </si>
  <si>
    <t>G/SPS/N/EU/30/Add.1</t>
  </si>
  <si>
    <t>Meat of poultry, farmed feathered game, ratites and wild game birds, eggs, egg products and certain meat products (HS Codes: 0207, 020890, 0210, 0407, 0408, 0504, 1601, 1602, 210610, 3502)</t>
  </si>
  <si>
    <t>G/SPS/N/EU/37</t>
  </si>
  <si>
    <t>G/SPS/N/RUS/9</t>
  </si>
  <si>
    <t xml:space="preserve">HS Code(s):  0701.10</t>
  </si>
  <si>
    <t>G/SPS/N/AUS/293/Add.1</t>
  </si>
  <si>
    <t>Fresh ginger (Zingiber officinale) rhizomes from Fiji</t>
  </si>
  <si>
    <t>G/SPS/N/SGP/26/Add.1</t>
  </si>
  <si>
    <t>G/SPS/N/USA/2512</t>
  </si>
  <si>
    <t>G/SPS/N/BRA/864</t>
  </si>
  <si>
    <t xml:space="preserve">Canola - HS Code:  1205</t>
  </si>
  <si>
    <t>G/SPS/N/BRA/865</t>
  </si>
  <si>
    <t xml:space="preserve">Seeds of forage plants - HS Code:  12092</t>
  </si>
  <si>
    <t>G/SPS/N/GTM/57/Add.1</t>
  </si>
  <si>
    <t>G/SPS/N/BRA/733/Add.2</t>
  </si>
  <si>
    <t>Potato seeds (HS Code 070110)</t>
  </si>
  <si>
    <t>G/SPS/N/EGY/52</t>
  </si>
  <si>
    <t>Wheat and other grains</t>
  </si>
  <si>
    <t>Latin and South America</t>
  </si>
  <si>
    <t>G/SPS/N/PER/469</t>
  </si>
  <si>
    <t>HS tariff subheading 1008.50.90.00: Quinoa grain.</t>
  </si>
  <si>
    <t>G/SPS/N/PER/470</t>
  </si>
  <si>
    <t>HS tariff subheading 1209.30.00.00: Calla lily seeds.</t>
  </si>
  <si>
    <t>G/SPS/N/PER/471</t>
  </si>
  <si>
    <t>HS tariff subheading 0901.11.90.00: Green coffee beans.</t>
  </si>
  <si>
    <t>G/SPS/N/PER/472</t>
  </si>
  <si>
    <t>HS tariff subheading 0802.90.00.00: Pecans, in shell and shelled.</t>
  </si>
  <si>
    <t>G/SPS/N/RUS/8</t>
  </si>
  <si>
    <t>Chilled pork, beef and poultry</t>
  </si>
  <si>
    <t>G/SPS/N/USA/2511</t>
  </si>
  <si>
    <t>G/SPS/N/JPN/310</t>
  </si>
  <si>
    <t xml:space="preserve">- Meat and edible meat offal (HS Codes:  02.01, 02.02, 02.03, 02.04, 02.05, 02.06 and 02.08) 
- Dairy produce, birds' eggs and natural honey (HS Code:  04.01)
- Products of animal origin, not elsewhere specified or included (HS Code:  05.04)
- Edible vegetables and certain roots and tubers (HS Codes:  07.01, 07.02, 07.03, 07.04, 07.05, 07.06, 07.07, 07.08, 07.09, 07.10, 07.13 and 07.14)
- Edible fruits and nuts, peel of citrus/melons (HS Codes:  08.01, 08.02, 08.03, 08.04, 08.05, 08.06, 08.07, 08.08, 08.09, 08.10, 08.11 and 08.14)
- Coffee, tea, mate and spices (HS Codes:  09.01, 09.02, 09.03, 09.04, 09.05, 09.06, 09.07, 09.08, 09.09 and 09.10)
- Cereals (HS Codes:  10.01, 10.02, 10.03, 10.04, 10.05, 10.06, 10.07 and 10.08)
- Oleaginous fruits, miscellaneous grains, seeds and fruits (HS Codes:  12.01, 12.02, 12.04, 12.05, 12.06, 12.07 and 12.10)
- Animal or vegetable fats and oils (HS Codes:  15.01, 15.02 and 15.06)</t>
  </si>
  <si>
    <t>G/SPS/N/TPKM/277</t>
  </si>
  <si>
    <t>G/SPS/N/AUS/242/Add.1</t>
  </si>
  <si>
    <t>Approved countries are Canada; certain member States of the European Union; Japan; Hong Kong, China; Macao, China; New Zealand, Singapore, Switzerland, the United Arab Emirates and the United States.</t>
  </si>
  <si>
    <t>G/SPS/N/AUS/314</t>
  </si>
  <si>
    <t>G/SPS/N/CAN/650</t>
  </si>
  <si>
    <t>G/SPS/N/PER/467</t>
  </si>
  <si>
    <t>HS tariff subheading 0602.10.90.00: Rambutan scions.</t>
  </si>
  <si>
    <t>G/SPS/N/PER/468</t>
  </si>
  <si>
    <t>List of regulated pests.</t>
  </si>
  <si>
    <t>G/SPS/N/CHL/427</t>
  </si>
  <si>
    <t>Jatropha curcas seeds.</t>
  </si>
  <si>
    <t>Argentina and the European Union</t>
  </si>
  <si>
    <t>G/SPS/N/ECU/113</t>
  </si>
  <si>
    <t>Melon (Cucumis melo L.) seeds for sowing.</t>
  </si>
  <si>
    <t>G/SPS/N/ECU/114</t>
  </si>
  <si>
    <t>Broccoli (Brassica oleracea var. italica) seeds for sowing.</t>
  </si>
  <si>
    <t>G/SPS/N/CHL/426</t>
  </si>
  <si>
    <t>Seeds of ornamental species.</t>
  </si>
  <si>
    <t>G/SPS/N/CRI/137</t>
  </si>
  <si>
    <t>Shrimps, tilapia, trout, mariculture products and other aquaculture species</t>
  </si>
  <si>
    <t>G/SPS/N/TPKM/276</t>
  </si>
  <si>
    <t>G/SPS/N/USA/2508</t>
  </si>
  <si>
    <t>G/SPS/N/BRA/151/Add.3</t>
  </si>
  <si>
    <t>Bovine embryos collected in vivo</t>
  </si>
  <si>
    <t>Republic of India</t>
  </si>
  <si>
    <t>G/SPS/N/BRA/213/Add.1</t>
  </si>
  <si>
    <t>Vitis vinifera (grapevines)</t>
  </si>
  <si>
    <t>G/SPS/N/BRA/861</t>
  </si>
  <si>
    <t>Welsh onion - HS Code: 070390</t>
  </si>
  <si>
    <t>G/SPS/N/BRA/862</t>
  </si>
  <si>
    <t>Oranges - HS Code(s): 080510</t>
  </si>
  <si>
    <t>G/SPS/N/BRA/863</t>
  </si>
  <si>
    <t>Fruits of mandarins - HS Code(s): 080520</t>
  </si>
  <si>
    <t>G/SPS/N/NZL/490</t>
  </si>
  <si>
    <t>Asian elephants</t>
  </si>
  <si>
    <t>G/SPS/N/PER/357/Add.1</t>
  </si>
  <si>
    <t>G/SPS/N/PER/461</t>
  </si>
  <si>
    <t>G/SPS/N/PER/462</t>
  </si>
  <si>
    <t>HS tariff subheading 1209.99.10.00: Papaw (papaya) seeds.</t>
  </si>
  <si>
    <t>The Philippines</t>
  </si>
  <si>
    <t>G/SPS/N/PER/463</t>
  </si>
  <si>
    <t>HS tariff subheading 0713.35.90.00: Black-eyed pea (cowpea) seeds.</t>
  </si>
  <si>
    <t>G/SPS/N/PER/464</t>
  </si>
  <si>
    <t>HS tariff subheading 0602.90.90.00: In vitro statice (sea lavender) plants.</t>
  </si>
  <si>
    <t xml:space="preserve">Food additives; Food safety; Human health; Plant health; </t>
  </si>
  <si>
    <t>G/SPS/N/PER/465</t>
  </si>
  <si>
    <t>HS tariff subheading 1207.99.10.00: Oil palm seeds.</t>
  </si>
  <si>
    <t>G/SPS/N/PER/466</t>
  </si>
  <si>
    <t>HS tariff subheading 1209.91.90.00: Bell pepper seeds.</t>
  </si>
  <si>
    <t>G/SPS/N/USA/2502/Add.1</t>
  </si>
  <si>
    <t>G/SPS/N/USA/2503/Add.1</t>
  </si>
  <si>
    <t>G/SPS/N/JPN/306/Add.1</t>
  </si>
  <si>
    <t>- Meat and edible meat offal of bovine animals (HS Codes: 02.01, 02.02, 02.06 and 02.10) 
- Bones unworked, defatted, simply prepared (but not cut to shape), treated with acid or degelatinized; powder and waste of these products (HS Code: 05.06)
- Fats of bovine animals (HS Codes:15.02 and 15.03)
- Other prepared or preserved meat or meat offal of bovine animals (HS Codes: 16.02 and 16.03)
- Greaves of bovine animals (HS Code: 23.01)
- Gelatin of bovine animals (HS Code: 35.03)</t>
  </si>
  <si>
    <t>G/SPS/N/SLV/107/Add.1</t>
  </si>
  <si>
    <t>G/SPS/N/SLV/108/Add.1</t>
  </si>
  <si>
    <t>G/SPS/N/TPKM/260/Add.1</t>
  </si>
  <si>
    <t xml:space="preserve">Fertilized chicken eggs for research purposes  or vaccine production</t>
  </si>
  <si>
    <t>G/SPS/N/TPKM/272/Add.1</t>
  </si>
  <si>
    <t>Livestock and poultry</t>
  </si>
  <si>
    <t>G/SPS/N/VNM/41</t>
  </si>
  <si>
    <t>G/SPS/N/ECU/112</t>
  </si>
  <si>
    <t>G/SPS/N/KOR/437</t>
  </si>
  <si>
    <t>G/SPS/N/PHL/214/Add.1</t>
  </si>
  <si>
    <t xml:space="preserve">HS Codes:  0105, 0207, 0407, 0511</t>
  </si>
  <si>
    <t>Utrecht, Netherlands</t>
  </si>
  <si>
    <t>G/SPS/N/USA/2507</t>
  </si>
  <si>
    <t>G/SPS/N/CRI/136</t>
  </si>
  <si>
    <t>Live animals (HS code: 01); products and byproducts; veterinary drugs (ICS code: 65.020.30).</t>
  </si>
  <si>
    <t>G/SPS/N/KOR/436</t>
  </si>
  <si>
    <t>Fresh pineapple fruit (Ananas comosus (L.) Merr.)</t>
  </si>
  <si>
    <t>Angola, Benin, Burkina Faso, Burundi, Cameroon, Cape Verde, Central African Republic, Chad, Democratic Republic of Congo, Côte d'Ivoire, Eritrea, Ethiopia, The Gambia, Ghana, Israel, Kenya, Madagascar, Malawi, Mauritius, Mozambique, Niger, Nigeria, Réunion, Rwanda, Saint Helena, Senegal, Sierra Leone, Somalia, South Africa, Sudan, Tanzania, Togo, Uganda, Zambia, Zimbabwe</t>
  </si>
  <si>
    <t>G/SPS/N/MEX/153/Add.1</t>
  </si>
  <si>
    <t>G/SPS/N/MEX/161/Add.2</t>
  </si>
  <si>
    <t>G/SPS/N/MEX/226/Add.3</t>
  </si>
  <si>
    <t>G/SPS/N/MEX/43/Add.1</t>
  </si>
  <si>
    <t>G/SPS/N/MEX/44/Add.1</t>
  </si>
  <si>
    <t>G/SPS/N/MEX/53/Add.1</t>
  </si>
  <si>
    <t>G/SPS/N/RUS/7</t>
  </si>
  <si>
    <t xml:space="preserve">Animal diseases; Animal health; Pest or Disease free Regions / Regionalization; Pests; Plant health; Seeds; Territory protection; </t>
  </si>
  <si>
    <t>G/SPS/N/THA/104/Add.1</t>
  </si>
  <si>
    <t>Flavoured milk</t>
  </si>
  <si>
    <t>G/SPS/N/THA/119/Rev.1/Add.2</t>
  </si>
  <si>
    <t>Cow's milk</t>
  </si>
  <si>
    <t>G/SPS/N/THA/120/Add.1</t>
  </si>
  <si>
    <t>Fermented Milk (ICS 67.100)</t>
  </si>
  <si>
    <t>G/SPS/N/THA/212</t>
  </si>
  <si>
    <t xml:space="preserve">Other milk products  (ICS Code:  67.100.99)</t>
  </si>
  <si>
    <t>G/SPS/N/JPN/307</t>
  </si>
  <si>
    <t xml:space="preserve">- Meat and edible meat offal (HS Codes:  02.01, 02.02, 02.03, 02.04, 02.05, 02.06, 02.07, 02.08 and 02.09)
- Fish and crustaceans, molluscs and other aquatic invertebrates (HS Codes:  03.01, 03.02, 03.03, 03.04, 03.05, 03.06 and 03.07) 
- Products of animal origin, not elsewhere specified or included (HS Code:  05.04)
- Dairy produce and birds' eggs (HS Codes:  04.01, 04.07 and 04.08)
- Edible vegetables and certain roots and tubers (HS Codes:  07.01, 07.03, 07.04, 07.05, 07.06, 07.08, 07.09, 07.10, 07.13 and  07.14)
- Edible fruits and nuts, peel of citrus/melons (HS Codes:  08.01, 08.02, 08.03, 08.04, 08.05, 08.06, 08.07, 08.08, 08.09, 08.10, 08.11 and 08.14)
- Coffee, tea, mate and spices (HS Codes:  09.03, 09.04, 09.05, 09.06, 09.07, 09.08, 09.09 and 09.10)
- Cereals (HS Codes:  10.02, 10.03, 10.04, 10.05, 10.07 and 10.08)
- Oleaginous fruits, miscellaneous grains, seeds and fruits (HS Codes:  12.01, 12.02, 12.07, 12.10 and 12.12)
- Animal or vegetable fats and oils (HS Codes:  15.01, 15.02 and 15.06)
- Beverages, spirits and vinegar (HS Code:  22.01)</t>
  </si>
  <si>
    <t>G/SPS/N/PER/459</t>
  </si>
  <si>
    <t>G/SPS/N/USA/2315/Add.1</t>
  </si>
  <si>
    <t>Chinese sand pears</t>
  </si>
  <si>
    <t>G/SPS/N/USA/2501</t>
  </si>
  <si>
    <t>G/SPS/N/USA/2502</t>
  </si>
  <si>
    <t xml:space="preserve">Change in date of adoption/publication/entry into force; Food safety; Human health; Packaging; </t>
  </si>
  <si>
    <t>G/SPS/N/USA/2503</t>
  </si>
  <si>
    <t>G/SPS/N/CHL/423</t>
  </si>
  <si>
    <t>Lemons (Citrus limon)</t>
  </si>
  <si>
    <t>G/SPS/N/CHL/424</t>
  </si>
  <si>
    <t>G/SPS/N/SAU/41</t>
  </si>
  <si>
    <t>Fresh organic vegetables and fruits</t>
  </si>
  <si>
    <t>G/SPS/N/TUR/23/Add.4</t>
  </si>
  <si>
    <t>G/SPS/N/URY/18</t>
  </si>
  <si>
    <t>Other live animals (HS tariff heading 0106)</t>
  </si>
  <si>
    <t>G/SPS/N/CAN/638/Add.1</t>
  </si>
  <si>
    <t xml:space="preserve">Poultry and eggs ; primary breeders, egg-type multiplier breeders, egg-type day-old chicks, hatchery supply flocks, pullets, laying hens, hatching eggs (ICS Codes:  65.020, 67.040, 67.120, 67.220)</t>
  </si>
  <si>
    <t>G/SPS/N/CHL/375/Rev.1/Add.1</t>
  </si>
  <si>
    <t>G/SPS/N/CHL/386/Add.1</t>
  </si>
  <si>
    <t>G/SPS/N/CHL/421</t>
  </si>
  <si>
    <t>Kiwi fruit (Actinidia spp.) pollen</t>
  </si>
  <si>
    <t>G/SPS/N/CHL/422</t>
  </si>
  <si>
    <t>Rabbits (Oryctolagus cuniculus)</t>
  </si>
  <si>
    <t>G/SPS/N/EEC/341/Add.12</t>
  </si>
  <si>
    <t>G/SPS/N/RUS/6</t>
  </si>
  <si>
    <t>G/SPS/N/SGP/47</t>
  </si>
  <si>
    <t>Laboratory animal embryos, ova and semen (of rabbits, guinea pigs, hamsters, mice, rats and gerbils)</t>
  </si>
  <si>
    <t>G/SPS/N/USA/2157/Add.1</t>
  </si>
  <si>
    <t>Live swine, swine semen, pork, and pork products</t>
  </si>
  <si>
    <t>Estonia, Hungary, Slovak Rep., and Slovenia</t>
  </si>
  <si>
    <t>G/SPS/N/ECU/110</t>
  </si>
  <si>
    <t>G/SPS/N/ECU/111</t>
  </si>
  <si>
    <t>G/SPS/N/AUS/277/Add.1</t>
  </si>
  <si>
    <t>Fresh decrowned pineapple fruit (Ananas comosus (L.) Merr.) from Malaysia</t>
  </si>
  <si>
    <t>G/SPS/N/BRA/616/Rev.2</t>
  </si>
  <si>
    <t xml:space="preserve">Seeds -  HS Code(s):  12</t>
  </si>
  <si>
    <t>G/SPS/N/PHL/210/Add.1</t>
  </si>
  <si>
    <t xml:space="preserve">HS Code(s):  0105, 0207, 0407, 0511</t>
  </si>
  <si>
    <t>G/SPS/N/PHL/217</t>
  </si>
  <si>
    <t>G/SPS/N/PHL/218</t>
  </si>
  <si>
    <t xml:space="preserve">HS Code(s):  0105, 0207, 0407, 0511.99</t>
  </si>
  <si>
    <t>G/SPS/N/RUS/4</t>
  </si>
  <si>
    <t>Boneless beef, meat of small cattle</t>
  </si>
  <si>
    <t xml:space="preserve">Animal diseases; Animal health; Food safety; Human health; Pest or Disease free Regions / Regionalization; Transmissible Spongiform Encephalopathy (TSE); Withdrawal of the measure; Zoonoses; </t>
  </si>
  <si>
    <t>G/SPS/N/RUS/5</t>
  </si>
  <si>
    <t>Beef tongues</t>
  </si>
  <si>
    <t>Austria, Spain, Poland, France, Slovak Republic, Czech Republic</t>
  </si>
  <si>
    <t>G/SPS/N/SAU/40</t>
  </si>
  <si>
    <t>Bovine meat (raw, chilled, frozen and processed)</t>
  </si>
  <si>
    <t>G/SPS/N/AUS/312</t>
  </si>
  <si>
    <t>G/SPS/N/BRA/831/Rev.1</t>
  </si>
  <si>
    <t>G/SPS/N/CHL/416</t>
  </si>
  <si>
    <t>G/SPS/N/CHL/417</t>
  </si>
  <si>
    <t>G/SPS/N/CHL/418</t>
  </si>
  <si>
    <t>G/SPS/N/CHL/419</t>
  </si>
  <si>
    <t>G/SPS/N/TPKM/274</t>
  </si>
  <si>
    <t>G/SPS/N/USA/2195/Add.1</t>
  </si>
  <si>
    <t>All amenable meat and poultry products sampled for adulterants</t>
  </si>
  <si>
    <t>G/SPS/N/BRA/775/Add.1</t>
  </si>
  <si>
    <t xml:space="preserve">Plant propagation material of coffee (HS Code:  0602)</t>
  </si>
  <si>
    <t>G/SPS/N/BRA/849</t>
  </si>
  <si>
    <t xml:space="preserve">Fresh fruits of lemons - HS Code(s):  080550</t>
  </si>
  <si>
    <t>G/SPS/N/RUS/3</t>
  </si>
  <si>
    <t>G/SPS/N/SAU/13/Add.1</t>
  </si>
  <si>
    <t>G/SPS/N/TPKM/273</t>
  </si>
  <si>
    <t>G/SPS/N/USA/2488</t>
  </si>
  <si>
    <t xml:space="preserve">Bacteria; Food safety; HACCP Plan requirements; Human health; Salmonella; </t>
  </si>
  <si>
    <t>G/SPS/N/USA/2489</t>
  </si>
  <si>
    <t xml:space="preserve">Unrefrigerated (as well as refrigerated) uncooked meat, meat by-products, and certain meat food products (HS Code:  02)</t>
  </si>
  <si>
    <t xml:space="preserve">Contaminants; Food safety; Human health; Irradiation; </t>
  </si>
  <si>
    <t>G/SPS/N/USA/2490</t>
  </si>
  <si>
    <t xml:space="preserve">Fresh or frozen uncooked poultry products that are whole carcasses or disjointed portions (or other parts) of such carcasses that are "ready-to cook poultry" (with or without nonfluid seasoning;  includes, e.g., ground poultry) or mechanically separated poultry product (a finely comminuted ingredient produced by the mechanical deboning of poultry carcasses or parts of carcasses) HS Code(s):  0207</t>
  </si>
  <si>
    <t xml:space="preserve">Contaminants; Food safety; Human health; Irradiation; Packaging; </t>
  </si>
  <si>
    <t>G/SPS/N/AUS/311</t>
  </si>
  <si>
    <t>Capsicum (Capsicum annuum L., C. chinense Jacq., C. frutescens L.)</t>
  </si>
  <si>
    <t>G/SPS/N/SAU/39</t>
  </si>
  <si>
    <t>Raw, chilled and frozen poultry meat and eggs, and their products</t>
  </si>
  <si>
    <t>State of New South Wales (Australia)</t>
  </si>
  <si>
    <t>G/SPS/N/KOR/158/Add.1</t>
  </si>
  <si>
    <t>Designated Animal Quarantine Articles</t>
  </si>
  <si>
    <t>G/SPS/N/KOR/434</t>
  </si>
  <si>
    <t>Animals and animal products designated for quarantine</t>
  </si>
  <si>
    <t>G/SPS/N/CAN/645</t>
  </si>
  <si>
    <t>G/SPS/N/RUS/1</t>
  </si>
  <si>
    <t>G/SPS/N/RUS/2</t>
  </si>
  <si>
    <t>G/SPS/N/VNM/37</t>
  </si>
  <si>
    <t xml:space="preserve">Beverages; Food safety; Human health; Packaging; </t>
  </si>
  <si>
    <t>G/SPS/N/CAN/415/Add.3</t>
  </si>
  <si>
    <t>G/SPS/N/CAN/460/Add.3</t>
  </si>
  <si>
    <t>G/SPS/N/IND/78</t>
  </si>
  <si>
    <t>G/SPS/N/CAN/609/Add.2</t>
  </si>
  <si>
    <t>G/SPS/N/BRA/714/Add.4</t>
  </si>
  <si>
    <t>G/SPS/N/BRA/733/Add.1</t>
  </si>
  <si>
    <t>G/SPS/N/BRA/848</t>
  </si>
  <si>
    <t xml:space="preserve">Fish and fishery products - HS Code(s):  0302, 0303, 0304, 0305</t>
  </si>
  <si>
    <t>G/SPS/N/CRI/134</t>
  </si>
  <si>
    <t>G/SPS/N/CRI/135</t>
  </si>
  <si>
    <t>G/SPS/N/USA/2484</t>
  </si>
  <si>
    <t>G/SPS/N/AUS/309/Add.1</t>
  </si>
  <si>
    <t>G/SPS/N/BRN/3/Rev.1</t>
  </si>
  <si>
    <t>Brunei Darussalam</t>
  </si>
  <si>
    <t xml:space="preserve">Fresh agricultural and fish products;  processed foods</t>
  </si>
  <si>
    <t>G/SPS/N/NPL/16</t>
  </si>
  <si>
    <t xml:space="preserve">HS Code(s):  19;  ICS Code(s):  67</t>
  </si>
  <si>
    <t>G/SPS/N/NPL/17</t>
  </si>
  <si>
    <t xml:space="preserve">HS Code(s):  15;  ICS Code(s):  67</t>
  </si>
  <si>
    <t>G/SPS/N/USA/2483</t>
  </si>
  <si>
    <t>Poultry and poultry products - Slaughter and processing</t>
  </si>
  <si>
    <t>G/SPS/N/EU/36</t>
  </si>
  <si>
    <t>Plants for planting, excluding seeds, that can only grow in water or soil that is permanently saturated with water</t>
  </si>
  <si>
    <t>G/SPS/N/SGP/45</t>
  </si>
  <si>
    <t>G/SPS/N/SGP/46</t>
  </si>
  <si>
    <t>Laboratory animals (ferrets)</t>
  </si>
  <si>
    <t>G/SPS/N/THA/208</t>
  </si>
  <si>
    <t xml:space="preserve">Live cattle and carcasses that are sensitive to BSE, including semen, embryo, their raw materials and by-products  HS Code(s):  0102, 0201, 0202, 0210, 0511, 1502, 1602, 4101</t>
  </si>
  <si>
    <t xml:space="preserve">Animal diseases; Bovine Spongiform Encephalopathy (BSE); Transmissible Spongiform Encephalopathy (TSE); Zoonoses; </t>
  </si>
  <si>
    <t>G/SPS/N/CRI/132</t>
  </si>
  <si>
    <t>International Classification for Standards (ICS) code 67.100 - Milk and milk products in general.</t>
  </si>
  <si>
    <t>G/SPS/N/CRI/133</t>
  </si>
  <si>
    <t>International Classification for Standards (ICS) code 67.100.01 - Milk and milk products in general</t>
  </si>
  <si>
    <t>G/SPS/N/HND/48</t>
  </si>
  <si>
    <t>G/SPS/N/JPN/306</t>
  </si>
  <si>
    <t>Meat and edible meat offal of bovine animals (HS Codes: 02.01, 02.02, 02.06 and 02.10) 
Bones unworked, defatted, simply prepared (but not cut to shape), treated with acid or degelatinised; powder and waste of these products (HS Code: 05.06)
Fats of bovine animals (HS Codes:15.02 and 15.03)
Other prepared or preserved meat or meat offal of bovine animals (HS Codes: 16.02 and 16.03)
Greaves of bovine animals (HS Code: 23.01)
Gelatin of bovine animals (HS Code: 35.03)</t>
  </si>
  <si>
    <t>G/SPS/N/AUS/310</t>
  </si>
  <si>
    <t>G/SPS/N/JPN/304</t>
  </si>
  <si>
    <t>G/SPS/N/JPN/305</t>
  </si>
  <si>
    <t>G/SPS/N/MEX/232</t>
  </si>
  <si>
    <t>Potato (Solanum tuberosum) tubers</t>
  </si>
  <si>
    <t>G/SPS/N/CHL/414/Corr.1</t>
  </si>
  <si>
    <t>G/SPS/N/ECU/109</t>
  </si>
  <si>
    <t>Grapevines (Vitis vinifera) for planting.</t>
  </si>
  <si>
    <t>G/SPS/N/IDN/58</t>
  </si>
  <si>
    <t xml:space="preserve">Animal diseases; Food safety; Human health; Labelling; Packaging; Plant health; Traceability; Zoonoses; </t>
  </si>
  <si>
    <t>G/SPS/N/CAN/635/Add.1</t>
  </si>
  <si>
    <t xml:space="preserve">Live trees and other plants;  bulbs, roots and the like;  cut flowers and ornamental foliage; seeds (HS Codes:  0600, 1200) (ICS Code:  65.020)</t>
  </si>
  <si>
    <t>G/SPS/N/CHL/415</t>
  </si>
  <si>
    <t>Rambutan (Nephelium lappaceum) fruit</t>
  </si>
  <si>
    <t>G/SPS/N/ARG/163</t>
  </si>
  <si>
    <t>Mustelids (other than ferrets and mink)</t>
  </si>
  <si>
    <t>G/SPS/N/CAN/634/Add.1</t>
  </si>
  <si>
    <t>G/SPS/N/CRI/131</t>
  </si>
  <si>
    <t xml:space="preserve">Live animals (HS code: 01;  ICS code: 13);  animal products of bovine origin (HS code: 05).</t>
  </si>
  <si>
    <t>G/SPS/N/GTM/57</t>
  </si>
  <si>
    <t>International Classification for Standards (ICS) code 67.100</t>
  </si>
  <si>
    <t>G/SPS/N/NIC/73</t>
  </si>
  <si>
    <t xml:space="preserve">HS code 0401.20:  Milk and cream, not concentrated nor containing added sugar or other sweetening matter.</t>
  </si>
  <si>
    <t>G/SPS/N/THA/119/Rev.1/Add.1</t>
  </si>
  <si>
    <t>G/SPS/N/AUS/225/Add.3</t>
  </si>
  <si>
    <t>Tomato (Lycopersicon esculentum Mill.) seed</t>
  </si>
  <si>
    <t>G/SPS/N/CHL/414</t>
  </si>
  <si>
    <t>Plants, cuttings and twigs of Rubus fruticosus (blackberry), Rubus idaeus (raspberry) and Vaccinium corymbosum (blueberry).</t>
  </si>
  <si>
    <t>G/SPS/N/COL/125/Add.6</t>
  </si>
  <si>
    <t>G/SPS/N/ISL/8</t>
  </si>
  <si>
    <t>Iceland</t>
  </si>
  <si>
    <t>Any foodstuff or feedingstuff of animal or plant origin</t>
  </si>
  <si>
    <t>All countries outside the European Economic Area (EEA). (With respect to goods the EEA comprises the European Union, Iceland and Norway.)</t>
  </si>
  <si>
    <t>G/SPS/N/ISL/9</t>
  </si>
  <si>
    <t>All types of animal products and other products that may carry infectious agents which cause diseases in animals and humans</t>
  </si>
  <si>
    <t xml:space="preserve">Animal diseases; Animal feed; Animal health; Food safety; Human health; Plant health; Territory protection; Zoonoses; </t>
  </si>
  <si>
    <t>G/SPS/N/ALB/157</t>
  </si>
  <si>
    <t>Food products of animal origin, feed for food producing animals</t>
  </si>
  <si>
    <t>G/SPS/N/AUS/309</t>
  </si>
  <si>
    <t>G/SPS/N/SLV/107</t>
  </si>
  <si>
    <t>G/SPS/N/SLV/108</t>
  </si>
  <si>
    <t>G/SPS/N/PER/452</t>
  </si>
  <si>
    <t xml:space="preserve">HS tariff subheading 0602.90.10.00:  Orchid plants.</t>
  </si>
  <si>
    <t>G/SPS/N/PER/453</t>
  </si>
  <si>
    <t>G/SPS/N/PER/454</t>
  </si>
  <si>
    <t>G/SPS/N/PER/455</t>
  </si>
  <si>
    <t>G/SPS/N/PER/456</t>
  </si>
  <si>
    <t xml:space="preserve">HS tariff subheading 0602.90.10.00:  Orchid plants</t>
  </si>
  <si>
    <t>G/SPS/N/PER/457</t>
  </si>
  <si>
    <t>G/SPS/N/PER/458</t>
  </si>
  <si>
    <t xml:space="preserve">HS tariff subheading 0603.19.90.00:  Fresh cut brodiaea flowers.</t>
  </si>
  <si>
    <t>G/SPS/N/PHL/85/Add.2</t>
  </si>
  <si>
    <t>Meat and Meat Products (HS 0201, 0202, 0203, 0204, 0205, 0206, 0207, 0208, 0209, 0210, 1502, 1601 and 1602)</t>
  </si>
  <si>
    <t>G/SPS/N/PER/448</t>
  </si>
  <si>
    <t xml:space="preserve">HS tariff subheading 0709.99.90.00:  Chayote fruit.</t>
  </si>
  <si>
    <t>G/SPS/N/PER/449</t>
  </si>
  <si>
    <t xml:space="preserve">HS tariff subheading 0602.10.90:  Unrooted pecan cuttings.</t>
  </si>
  <si>
    <t>G/SPS/N/PER/450</t>
  </si>
  <si>
    <t>G/SPS/N/PER/451</t>
  </si>
  <si>
    <t>G/SPS/N/CAN/640</t>
  </si>
  <si>
    <t>Grain, food and feed products</t>
  </si>
  <si>
    <t xml:space="preserve">Animal feed; Animal health; Biotechnology; Food safety; Genetically modified organisms (GMOs); Human health; Plant health; </t>
  </si>
  <si>
    <t>G/SPS/N/NZL/489</t>
  </si>
  <si>
    <t>Apple (Malus) seeds for sowing</t>
  </si>
  <si>
    <t>G/SPS/N/ARG/162</t>
  </si>
  <si>
    <t>Zoo primates</t>
  </si>
  <si>
    <t>G/SPS/N/IDN/56</t>
  </si>
  <si>
    <t>Animals that transmit rabies</t>
  </si>
  <si>
    <t>G/SPS/N/CAN/638</t>
  </si>
  <si>
    <t>G/SPS/N/NZL/479/Add.1</t>
  </si>
  <si>
    <t>Tomato seed for sowing</t>
  </si>
  <si>
    <t>G/SPS/N/BRA/846</t>
  </si>
  <si>
    <t>Paper packaging and equipment intended for cooking or heating</t>
  </si>
  <si>
    <t xml:space="preserve">Bacteria; Contaminants; Food safety; Human health; Packaging; Salmonella; </t>
  </si>
  <si>
    <t>G/SPS/N/CHL/412</t>
  </si>
  <si>
    <t>Fresh apples (Malus domestica) and pears (Pyrus communis) for consumption.</t>
  </si>
  <si>
    <t>G/SPS/N/CHL/413</t>
  </si>
  <si>
    <t>Dried pistachio nuts (Pistacia vera) for consumption.</t>
  </si>
  <si>
    <t>G/SPS/N/ECU/103</t>
  </si>
  <si>
    <t>Coffee (Coffea arabica) beans for industrial use.</t>
  </si>
  <si>
    <t>G/SPS/N/ECU/104</t>
  </si>
  <si>
    <t>G/SPS/N/ECU/105</t>
  </si>
  <si>
    <t>Garlic (Allium sativum) bulbs for consumption.</t>
  </si>
  <si>
    <t>G/SPS/N/ECU/106</t>
  </si>
  <si>
    <t>Bare-rooted peach (Prunus persica) plants</t>
  </si>
  <si>
    <t>G/SPS/N/ECU/107</t>
  </si>
  <si>
    <t>Soya beans (Glycine max)</t>
  </si>
  <si>
    <t>G/SPS/N/ECU/108</t>
  </si>
  <si>
    <t>Neoregelia spp. seedlings, unrooted and without substrate.</t>
  </si>
  <si>
    <t>Puerto Rico</t>
  </si>
  <si>
    <t>G/SPS/N/CHL/375/Rev.1</t>
  </si>
  <si>
    <t>Equine semen</t>
  </si>
  <si>
    <t>G/SPS/N/USA/2210/Add.1</t>
  </si>
  <si>
    <t>Tomatoes (green, pink, or red); plants for planting of Solanum, spp., Datura spp. and Nicotiana spp.</t>
  </si>
  <si>
    <t>Trading partners mentioned in this Federal Order.</t>
  </si>
  <si>
    <t>G/SPS/N/CHL/411</t>
  </si>
  <si>
    <t>Plant propagation material of certain species for industrial use</t>
  </si>
  <si>
    <t>Argentina, Brazil and Colombia</t>
  </si>
  <si>
    <t>G/SPS/N/IDN/55</t>
  </si>
  <si>
    <t>G/SPS/N/CHL/400/Add.1</t>
  </si>
  <si>
    <t>G/SPS/N/MEX/231</t>
  </si>
  <si>
    <t xml:space="preserve">Fish and crustaceans, molluscs and other aquatic invertebrates;  dairy produce;  birds' eggs;  natural honey;  edible products of animal origin;  oil seeds and oleaginous fruits;  miscellaneous grains, seeds and fruit;  industrial or medicinal plants;  straw and fodder;  lac;  gums, resins and other vegetable saps;  preparations of meat, of fish or of crustaceans, molluscs or other aquatic invertebrates;  sugars and sugar confectionery;  preparations of cereals, flour, starch or milk;  pastry cooks' products;  preparations of vegetables, fruit, nuts or other parts of plants;  miscellaneous edible preparations;  beverages, spirits and vinegar;  mineral products;  chemicals, inter alia.</t>
  </si>
  <si>
    <t>G/SPS/N/CHL/410</t>
  </si>
  <si>
    <t>Fresh table grapes (Vitis vinifera)</t>
  </si>
  <si>
    <t>G/SPS/N/MEX/230</t>
  </si>
  <si>
    <t xml:space="preserve">Chemicals, pharmaceuticals and biologics for animal use;  animals, products of animal origin or feed for animal consumption;  aquatic species and the products and byproducts thereof, inter alia.</t>
  </si>
  <si>
    <t xml:space="preserve">Animal feed; Animal health; Feed additives; Plant health; Territory protection; Veterinary drugs; </t>
  </si>
  <si>
    <t>G/SPS/N/TPKM/272</t>
  </si>
  <si>
    <t>G/SPS/N/EGY/50</t>
  </si>
  <si>
    <t>G/SPS/N/EGY/51</t>
  </si>
  <si>
    <t>Potato for processing</t>
  </si>
  <si>
    <t>G/SPS/N/IND/77</t>
  </si>
  <si>
    <t>G/SPS/N/TUR/23/Add.3</t>
  </si>
  <si>
    <t>G/SPS/N/CRI/127/Add.2</t>
  </si>
  <si>
    <t>G/SPS/N/CRI/128/Add.2</t>
  </si>
  <si>
    <t>G/SPS/N/TPKM/263/Add.1</t>
  </si>
  <si>
    <t>G/SPS/N/CHL/408</t>
  </si>
  <si>
    <t>Kiwifruit (Actinidia deliciosa)</t>
  </si>
  <si>
    <t>G/SPS/N/CHL/409</t>
  </si>
  <si>
    <t>Plants, cuttings and twigs of citrus fruit (Citrus spp.) trees, apple (Malus spp.) trees, apricot (Prunus armeniaca) trees, wild cherry (Prunus avium) trees, myrobalan (cherry) plum (Prunus cerasifera) trees, sour cherry (Prunus cerasus) trees, European (garden) plum (Prunus domestica) trees, almond (Prunus dulcis) trees, St. Lucie or Mahaleb cherry (Prunus mahaleb) trees, peach (Prunus persica) trees, nectarine (Prunus persica var. nucipersica) trees, Chinese or Japanese plum (Prunus salicina) trees and pear (Pyrus spp.) trees, and unrooted vine (Vitis spp.) cuttings.</t>
  </si>
  <si>
    <t>G/SPS/N/PER/440</t>
  </si>
  <si>
    <t xml:space="preserve">HS tariff subheading 0602.90.90.00:  Bromeliad plants</t>
  </si>
  <si>
    <t>G/SPS/N/PER/441</t>
  </si>
  <si>
    <t xml:space="preserve">HS tariff subheading 1207.99.99.00:  Chia seeds</t>
  </si>
  <si>
    <t>G/SPS/N/PER/442</t>
  </si>
  <si>
    <t>G/SPS/N/PER/443</t>
  </si>
  <si>
    <t>G/SPS/N/PER/445</t>
  </si>
  <si>
    <t xml:space="preserve">HS tariff subheading 1207.40.90.00:  Sesame seeds</t>
  </si>
  <si>
    <t>G/SPS/N/SAU/37</t>
  </si>
  <si>
    <t>G/SPS/N/EEC/341/Add.11</t>
  </si>
  <si>
    <t>G/SPS/N/BRA/833</t>
  </si>
  <si>
    <t xml:space="preserve">Grains of soybean (HS Code:  120100)</t>
  </si>
  <si>
    <t>G/SPS/N/BRA/834</t>
  </si>
  <si>
    <t>G/SPS/N/BRA/835</t>
  </si>
  <si>
    <t>G/SPS/N/CHL/406</t>
  </si>
  <si>
    <t>Forage and grass seeds</t>
  </si>
  <si>
    <t>G/SPS/N/ECU/101</t>
  </si>
  <si>
    <t>Guinea grass (Panicum maximum) seed</t>
  </si>
  <si>
    <t>G/SPS/N/ECU/102</t>
  </si>
  <si>
    <t>Andean lupin (Lupinus mutabilis) seeds</t>
  </si>
  <si>
    <t>G/SPS/N/EU/34</t>
  </si>
  <si>
    <t xml:space="preserve">Animal diseases; Animal health; Bovine Spongiform Encephalopathy (BSE); Food safety; Human health; Scrapie; Transmissible Spongiform Encephalopathy (TSE); Zoonoses; </t>
  </si>
  <si>
    <t>G/SPS/N/PHL/215</t>
  </si>
  <si>
    <t xml:space="preserve">HS Codes:  03056, 160520</t>
  </si>
  <si>
    <t>G/SPS/N/PHL/216</t>
  </si>
  <si>
    <t>G/SPS/N/PHL/85/Add.1</t>
  </si>
  <si>
    <t xml:space="preserve">Meat and meat products (HS Codes:  0201, 0202, 0203, 0204, 0205, 0206, 0207, 0208, 0209, 0210, 1502, 1601 and 1602)</t>
  </si>
  <si>
    <t>G/SPS/N/COL/236/Add.1</t>
  </si>
  <si>
    <t>G/SPS/N/KOR/428</t>
  </si>
  <si>
    <t xml:space="preserve">Bacteria; Escherichia coli; Food safety; Human health; Salmonella; </t>
  </si>
  <si>
    <t>G/SPS/N/VNM/34</t>
  </si>
  <si>
    <t>Imported foodstuffs of plant origin</t>
  </si>
  <si>
    <t>G/SPS/N/CHL/405</t>
  </si>
  <si>
    <t>G/SPS/N/ECU/100</t>
  </si>
  <si>
    <t>Calla lily (Zantedeschia rehmannii and Zantedeschia elliottiana) bulbs.</t>
  </si>
  <si>
    <t>G/SPS/N/ECU/99</t>
  </si>
  <si>
    <t>G/SPS/N/ARG/160</t>
  </si>
  <si>
    <t>Live aquatic organisms for research purposes</t>
  </si>
  <si>
    <t>G/SPS/N/BRA/831</t>
  </si>
  <si>
    <t xml:space="preserve">HS Codes:  120720, 120730, 120740, 100610, 100400, 100510, 100200, 100300, 070810, 070820, 120600, 12099, 120400, 100820, 120100, 100700, 100110, 100190, 100890</t>
  </si>
  <si>
    <t>G/SPS/N/BRA/832</t>
  </si>
  <si>
    <t xml:space="preserve">HS Code:  0901</t>
  </si>
  <si>
    <t>G/SPS/N/CHL/404</t>
  </si>
  <si>
    <t>Kiwifruit (Actinidia arguta, A. chinensis and A. deliciosa) and apple (Malus spp.) propagation material.</t>
  </si>
  <si>
    <t>G/SPS/N/LKA/32</t>
  </si>
  <si>
    <t>Registration of the following food products:
- Full cream milk powder
- Partly skimmed or low fat milk powder 
- Skimmed milk powder or non-fat milk powder
- Infant formulae and follow on formulae 
- Any other fortified or formulated milk powder</t>
  </si>
  <si>
    <t>G/SPS/N/ARG/159</t>
  </si>
  <si>
    <t>Zoo elephants</t>
  </si>
  <si>
    <t>G/SPS/N/USA/2464</t>
  </si>
  <si>
    <t>G/SPS/N/USA/2465</t>
  </si>
  <si>
    <t>G/SPS/N/NZL/487</t>
  </si>
  <si>
    <t>Fresh capsicums (Capsicum annuum)</t>
  </si>
  <si>
    <t>G/SPS/N/COL/232/Add.1</t>
  </si>
  <si>
    <t>G/SPS/N/SAU/33</t>
  </si>
  <si>
    <t xml:space="preserve">Foodstuffs (ICS Code:  67.040)</t>
  </si>
  <si>
    <t xml:space="preserve">Bacteria; Food additives; Food safety; Human health; Labelling; Packaging; </t>
  </si>
  <si>
    <t>G/SPS/N/SAU/34</t>
  </si>
  <si>
    <t xml:space="preserve">Evaporated milk (ICS Code:  67.100.10)</t>
  </si>
  <si>
    <t>G/SPS/N/SAU/36</t>
  </si>
  <si>
    <t>G/SPS/N/CAN/587/Add.1</t>
  </si>
  <si>
    <t xml:space="preserve">Pesticide Cyprodinil in or on various food commodities (ICS Codes:  65.020, 65.100, 67.040)</t>
  </si>
  <si>
    <t xml:space="preserve">Adoption/publication/entry into force of reg.; Bacteria; Biological control agents; Nematode; Pests; Plant health; Seeds; Territory protection; </t>
  </si>
  <si>
    <t>G/SPS/N/CAN/634</t>
  </si>
  <si>
    <t xml:space="preserve">Biological control agents; Nematode; Pests; Plant health; Territory protection; </t>
  </si>
  <si>
    <t>G/SPS/N/CAN/635</t>
  </si>
  <si>
    <t>G/SPS/N/NPL/15</t>
  </si>
  <si>
    <t>Quarantine pest list of apple, citrus, potato, ginger, garlic, banana and coffee submitted</t>
  </si>
  <si>
    <t>G/SPS/N/BRA/828</t>
  </si>
  <si>
    <t xml:space="preserve">Rootstocks and stem cuttings of grapevine (Vitis vinifera) - HS Code:  060210</t>
  </si>
  <si>
    <t>G/SPS/N/PHL/211/Add.1</t>
  </si>
  <si>
    <t>Limburg, Netherlands</t>
  </si>
  <si>
    <t>G/SPS/N/UKR/68/Add.2</t>
  </si>
  <si>
    <t>Plants, products of plant origin, plant protection means</t>
  </si>
  <si>
    <t>G/SPS/N/CHL/403</t>
  </si>
  <si>
    <t>Fresh foliage</t>
  </si>
  <si>
    <t>G/SPS/N/PHL/214</t>
  </si>
  <si>
    <t>G/SPS/N/TUR/23/Add.2</t>
  </si>
  <si>
    <t>G/SPS/N/CHL/401</t>
  </si>
  <si>
    <t>Cut flowers</t>
  </si>
  <si>
    <t>G/SPS/N/NZL/486</t>
  </si>
  <si>
    <t xml:space="preserve">0307.11.00 Oysters - Live, fresh or chilled
0307.19.00 Oysters - Other
1605.51.10 Other mollusc preparations:  oysters, pastes
1605.51.20 Other mollusc preparations:  oysters, other (pate etc.)
1605.51.90 Other mollusc preparations:  oysters, other (in airtight jars/otherwise packed)</t>
  </si>
  <si>
    <t xml:space="preserve">Bacteria; Escherichia coli; Food safety; Human health; Listeria monocytogenes; </t>
  </si>
  <si>
    <t>G/SPS/N/PHL/56/Add.1</t>
  </si>
  <si>
    <t>Domestic and wild birds, poultry meat, day-old chicks, eggs and semen</t>
  </si>
  <si>
    <t>G/SPS/N/THA/119/Rev.1</t>
  </si>
  <si>
    <t xml:space="preserve">Food additives; Food safety; Human health; Labelling; Packaging; </t>
  </si>
  <si>
    <t>G/SPS/N/BRA/616/Rev.1</t>
  </si>
  <si>
    <t>G/SPS/N/CHL/400</t>
  </si>
  <si>
    <t>G/SPS/N/NZL/485</t>
  </si>
  <si>
    <t>Puffer fish</t>
  </si>
  <si>
    <t>G/SPS/N/PER/403/Add.1</t>
  </si>
  <si>
    <t>G/SPS/N/PER/433</t>
  </si>
  <si>
    <t xml:space="preserve">HS tariff subheading 0602.90.90.00:  Bell pepper seedlings.</t>
  </si>
  <si>
    <t>G/SPS/N/PER/434</t>
  </si>
  <si>
    <t xml:space="preserve">HS tariff subheading 0602.10.90.00:  Fig tree cuttings.</t>
  </si>
  <si>
    <t>G/SPS/N/PER/435</t>
  </si>
  <si>
    <t xml:space="preserve">HS tariff subheading 1005.10.00.00:  Maize (corn) seed.</t>
  </si>
  <si>
    <t>G/SPS/N/PER/436</t>
  </si>
  <si>
    <t xml:space="preserve">HS tariff subheading 0602.90.90.00:  In vitro sweet potato plants.</t>
  </si>
  <si>
    <t>G/SPS/N/PER/437</t>
  </si>
  <si>
    <t xml:space="preserve">HS tariff subheading 0602.90.90.00:  In vitro pineapple plants.</t>
  </si>
  <si>
    <t>G/SPS/N/PER/438</t>
  </si>
  <si>
    <t xml:space="preserve">HS tariff subheading 0602.90.90.00:  In vitro sugar cane plants.</t>
  </si>
  <si>
    <t>G/SPS/N/PER/439</t>
  </si>
  <si>
    <t xml:space="preserve">HS tariff subheading 0714.10.00.00:  Fresh cassava roots.</t>
  </si>
  <si>
    <t>G/SPS/N/TPKM/255/Add.1</t>
  </si>
  <si>
    <t>G/SPS/N/TPKM/266/Add.1</t>
  </si>
  <si>
    <t>Foods meals containing beef and edible cattle offals for food service locations</t>
  </si>
  <si>
    <t>G/SPS/N/USA/2461</t>
  </si>
  <si>
    <t>Acacia gum (gum arabic)</t>
  </si>
  <si>
    <t>G/SPS/N/AUS/304</t>
  </si>
  <si>
    <t>Live rabbits (Oryctolagus cuniculus) for commercial purposes</t>
  </si>
  <si>
    <t>Certain Member States of the European Union</t>
  </si>
  <si>
    <t>G/SPS/N/CHL/399</t>
  </si>
  <si>
    <t>G/SPS/N/CRI/130/Add.1</t>
  </si>
  <si>
    <t>G/SPS/N/TPKM/264/Add.1</t>
  </si>
  <si>
    <t>Prepackaged foods</t>
  </si>
  <si>
    <t>G/SPS/N/TPKM/265/Add.1</t>
  </si>
  <si>
    <t>Bulk foods</t>
  </si>
  <si>
    <t>G/SPS/N/AUS/288/Add.1</t>
  </si>
  <si>
    <t>Queen honey bees and a small number of associated attendant bees</t>
  </si>
  <si>
    <t>Canada, European Union, Japan, New Zealand, United States</t>
  </si>
  <si>
    <t>G/SPS/N/CRI/127/Add.1</t>
  </si>
  <si>
    <t>G/SPS/N/CRI/128/Add.1</t>
  </si>
  <si>
    <t>G/SPS/N/CRI/129/Add.1</t>
  </si>
  <si>
    <t>G/SPS/N/ECU/98</t>
  </si>
  <si>
    <t>Bell pepper (Capsicum annuum L.) seeds for sowing.</t>
  </si>
  <si>
    <t>G/SPS/N/CAN/632</t>
  </si>
  <si>
    <t>All dry rendered products, including fish meal (includes HS codes 05.11 and 23.01)</t>
  </si>
  <si>
    <t>G/SPS/N/NIC/72</t>
  </si>
  <si>
    <t>United States, China, India, Japan, Pakistan, Viet Nam, Republic of Korea, Malaysia and Indonesia.</t>
  </si>
  <si>
    <t>G/SPS/N/TPKM/265</t>
  </si>
  <si>
    <t>G/SPS/N/TPKM/266</t>
  </si>
  <si>
    <t>G/SPS/N/TPKM/268</t>
  </si>
  <si>
    <t>Flower bulbs of Dahlia spp., Gladiolus spp., Hippeastrum spp., Hyacinthus spp., Lilium spp., Narcissus spp., Ornithogalum spp., Tulipa spp. for plantation purpose</t>
  </si>
  <si>
    <t>G/SPS/N/JPN/303</t>
  </si>
  <si>
    <t xml:space="preserve">- Meat and edible meat offal (HS Codes:  02.01, 02.02, 02.03, 02.04, 02.05, 02.06, 02.07, 02.08, and 02.09)
- Fish and crustaceans, molluscs and other aquatic invertebrates (HS Codes:  03.01, 03,02, 03.03, 03.04, 03.05, 03.06 and 03.07) 
- Dairy produce, birds' eggs and natural honey (HS Codes:  04.01, 0407, 04.08 and 04.09)
- Products of animal origin, not elsewhere specified or included (HS Code:  05.04)
- Edible vegetables and certain roots and tubers (HS Codes:  07.01, 07.02, 07.03, 07.04, 07.05, 07.06, 07.07, 07.08, 07.09, 07.10, 07.12, 07.13 and 07.14)
- Edible fruits and nuts, peel of citrus/melons (HS Codes:  08.01, 08.02, 08.03, 08.04, 08.05, 08.06, 08.07, 08.08, 08.09, 08.10, 08.11, 08.13 and 08.14)
- Coffee, tea, mate and spices (HS Codes:  09.01, 09.02, 09.03, 09.04, 09.05, 09.06, 09.07, 09.08, 09.09 and 09.10)
- Cereals (HS Codes:  10.01, 10.02, 10.03, 10.04, 10.05, 10.06, 10.07 and 10.08)
- Oleaginous fruits, miscellaneous grains, seeds and fruits (HS Codes:  12.01, 12.02, 12.04, 12.05, 12.06, 12.07, 12.10, 12.11 and 12.12)
- Animal or vegetable fats and oils (HS Codes:  15.01, 15.02, 15.06 and 15.09)
- Cocoa and cocoa preparations (HS Code:  18.01)
- Beverages, spirits and vinegar (HS Code:  22.01)</t>
  </si>
  <si>
    <t>G/SPS/N/TPKM/264</t>
  </si>
  <si>
    <t>G/SPS/N/COL/202/Add.2</t>
  </si>
  <si>
    <t>G/SPS/N/COL/223/Add.1</t>
  </si>
  <si>
    <t>G/SPS/N/BRA/759/Add.1</t>
  </si>
  <si>
    <t xml:space="preserve">Olive (Olea europaea) cuttings and seedlings (HS code:  060210)</t>
  </si>
  <si>
    <t>G/SPS/N/BRA/77/Add.9</t>
  </si>
  <si>
    <t>Apple (Malus domestica), pear (Pyrus comunis), quince (Cydonia oblonga), apricot (Prunus armenica), peach (Prunus persica), plum (Prunus domestica), nectarine (Prunus persica var. nucipersica), almond (Prunus dulcis).</t>
  </si>
  <si>
    <t>G/SPS/N/BRA/809/Add.1/Corr.1</t>
  </si>
  <si>
    <t xml:space="preserve">HS Code(s):  120730. Castor seeds (Ricinus communis L.)</t>
  </si>
  <si>
    <t>G/SPS/N/KOR/414/Add.1</t>
  </si>
  <si>
    <t>Aquatic creatures</t>
  </si>
  <si>
    <t>G/SPS/N/ALB/156</t>
  </si>
  <si>
    <t>Live animals (domestic and wild pigs), meat, processed meat, embryos, semen and ovules</t>
  </si>
  <si>
    <t>Zaporozh'ye province (Ukraine)</t>
  </si>
  <si>
    <t>G/SPS/N/CAN/631</t>
  </si>
  <si>
    <t>The following plants and their propagative parts are prohibited.
Aegilops cylindrica (jointed goatgrass)
Alopercurus myosuroides (slender foxtail)
Centaurea iberica (Iberian starthistle)
Centaurea solstitalis (yellow starthistle)
Crupina vulgaris (common crupina) 
Dioscorea polystachya (Chinese yam) 
Echium plantagineum (Paterson's curse)
Microstegium vimineum (Japanese stiltgrass)
Nassella trichotoma (serrated tussock) 
Paspalum dilatatum (Dallis grass)
Persicaria perfoliata (devil's-tail tearthumb) 
Senecio inaequidens (South African ragwort) 
Senecio madagascariensis (Madagascar ragwort)
Solanum elaeagnifolium (silverleaf nightshade) 
Zygophyllum fabago (Syrian bean-caper).
This prohibition applies to both intentional and non-intentional pathways of introduction. Commodities or articles found to be infested with prohibited plants or their propagative parts will be subject to phytosanitary action.</t>
  </si>
  <si>
    <t>G/SPS/N/CRI/122/Add.2</t>
  </si>
  <si>
    <t>Potato tubers for industrial use (HS code 0701.90)</t>
  </si>
  <si>
    <t>G/SPS/N/MYS/26/Add.2</t>
  </si>
  <si>
    <t>G/SPS/N/USA/2448</t>
  </si>
  <si>
    <t xml:space="preserve">HS Code(s):  07;  ICS Code(s):  65, 13</t>
  </si>
  <si>
    <t>G/SPS/N/USA/2449</t>
  </si>
  <si>
    <t xml:space="preserve">HS Code(s):  07, 08</t>
  </si>
  <si>
    <t>G/SPS/N/CHL/396</t>
  </si>
  <si>
    <t>Lychees (Litchi chinensis)</t>
  </si>
  <si>
    <t>G/SPS/N/CHL/397</t>
  </si>
  <si>
    <t>Peas (Pisum sativum), beans (Phaseolus vulgaris) and lentils (Lens culinaris)</t>
  </si>
  <si>
    <t>G/SPS/N/CHL/398</t>
  </si>
  <si>
    <t>Table grapes (Vitis vinifera)</t>
  </si>
  <si>
    <t>G/SPS/N/EU/19/Add.1</t>
  </si>
  <si>
    <t>Embryos of domestic animals of the bovine species (CN 05 11 99 85)</t>
  </si>
  <si>
    <t>Argentina, Australia, Canada, Croatia, Israel, New Zealand, Switzerland, Former Yugoslav Republic of Macedonia, United States</t>
  </si>
  <si>
    <t>G/SPS/N/USA/2445</t>
  </si>
  <si>
    <t>Chicory</t>
  </si>
  <si>
    <t>G/SPS/N/BRA/809/Add.1</t>
  </si>
  <si>
    <t>G/SPS/N/BRA/827</t>
  </si>
  <si>
    <t xml:space="preserve">Stocks of grapevine (Vitis sp.) (HS Code(s):  060210)</t>
  </si>
  <si>
    <t>G/SPS/N/CHL/391/Add.2</t>
  </si>
  <si>
    <t>G/SPS/N/TUR/26</t>
  </si>
  <si>
    <t>G/SPS/N/USA/2440</t>
  </si>
  <si>
    <t>G/SPS/N/CHL/395</t>
  </si>
  <si>
    <t>Seeds of fruit species</t>
  </si>
  <si>
    <t>G/SPS/N/EU/17/Add.1</t>
  </si>
  <si>
    <t>Semen, ova and embryos of domestic animals of the ovine and caprine species (CN 05 11 99 85)</t>
  </si>
  <si>
    <t>Australia, Canada, Chile, Croatia, Greenland, Iceland, Saint Pierre and Miquelon, Switzerland, New Zealand, the United States</t>
  </si>
  <si>
    <t>G/SPS/N/EU/18/Add.1</t>
  </si>
  <si>
    <t>Semen of domestic animals of the bovine species (CN 05 11 10)</t>
  </si>
  <si>
    <t>Australia, Canada, Chile, Greenland, Croatia, Iceland, New Zealand, Saint Pierre and Miquelon, Switzerland, the United States</t>
  </si>
  <si>
    <t>G/SPS/N/USA/2252/Add.1</t>
  </si>
  <si>
    <t>G/SPS/N/USA/2321/Add.1</t>
  </si>
  <si>
    <t>G/SPS/N/EU/31</t>
  </si>
  <si>
    <t>G/SPS/N/EU/32</t>
  </si>
  <si>
    <t>G/SPS/N/PHL/209/Add.1</t>
  </si>
  <si>
    <t xml:space="preserve">Live poultry (HS Code:  0105), poultry meat (HS Code:  0207), day-old chicks (HS Code:  0105.11), eggs (HS Code:  0407) and semen (HS Code:  0511.99)</t>
  </si>
  <si>
    <t>Melbourne, Victoria (Australia)</t>
  </si>
  <si>
    <t>G/SPS/N/UKR/82</t>
  </si>
  <si>
    <t>China (Provinces - Gansu Liaoning, Yunnan, autonomous region - Tibet, Ningxia Hui, , Xinjiang Uyghur), Chinese Taipei</t>
  </si>
  <si>
    <t>G/SPS/N/USA/2438</t>
  </si>
  <si>
    <t>G/SPS/N/ALB/155</t>
  </si>
  <si>
    <t>Vineyards and wine</t>
  </si>
  <si>
    <t>G/SPS/N/KOR/423</t>
  </si>
  <si>
    <t>G/SPS/N/SAU/31</t>
  </si>
  <si>
    <t>G/SPS/N/BRA/798/Add.1</t>
  </si>
  <si>
    <t>Genetic materials from ruminants</t>
  </si>
  <si>
    <t>Countries with notified cases of Schmallenberg virus.</t>
  </si>
  <si>
    <t>G/SPS/N/BRA/826</t>
  </si>
  <si>
    <t>Fruits from family Cucurbitaceae</t>
  </si>
  <si>
    <t>G/SPS/N/CAN/460/Add.2</t>
  </si>
  <si>
    <t xml:space="preserve">Any commodities found to be infested with Eriochloa villosa may be subject to phytosanitary actions.  The following commodities are recognized to present risk of introducing seeds of Eriochloa villosa (woolly cup grass):  grain and seeds (propagative and non-propagative) of wheat and triticale (HS Code:  1001), rye (HS Code:  1002), barley (HS Code:  1003), oat (HS Code:  1004), corn (HS Code:  1005) and soybean (HS Code:  1201.00).  (ICS Code:  65.020)
Note:  seed (for propagation) has been regulated for the presence of Eriochloa villosa since 2005 under the Weed Seeds Order of the Seeds Act.</t>
  </si>
  <si>
    <t>G/SPS/N/CAN/609/Add.1</t>
  </si>
  <si>
    <t xml:space="preserve">The following commodities which are recognized to present a risk of introducing Trogoderma granarium (Khapra beetle): 
dried and shelled leguminous vegetables (HS Code: 0713); 
cereals (HS Codes: 1001-1008
oilseeds (HS Codes: 1201, 1202, 1204, 1205, 1206, 1207); 
and seeds of a kind used for sowing (HS Codes: 1209.10-29) 
Note:  Trogoderma granarium (Khapra beetle) is on the List of Pests Regulated by Canada published under the authority of section 29 (2) (a) of the Plant Protection Regulations.</t>
  </si>
  <si>
    <t>G/SPS/N/SLV/105</t>
  </si>
  <si>
    <t>Poultry and poultry products and by-products from Mexico affected by or suspected of being affected by highly pathogenic avian influenza</t>
  </si>
  <si>
    <t>G/SPS/N/AUS/301</t>
  </si>
  <si>
    <t>Countries approved to export dogs and cats (including dog and cat semen) to Australia.</t>
  </si>
  <si>
    <t>G/SPS/N/EU/28</t>
  </si>
  <si>
    <t xml:space="preserve">Cherries, raspberries and blueberries (HS Codes:  080920, 081020, 081090)</t>
  </si>
  <si>
    <t>G/SPS/N/EU/29</t>
  </si>
  <si>
    <t xml:space="preserve">Bacteria; Contaminants; Escherichia coli; Food safety; Human health; Salmonella; Seeds; Toxins; </t>
  </si>
  <si>
    <t>G/SPS/N/EU/30</t>
  </si>
  <si>
    <t>Meat of poultry, farmed feathered game, ratites and wild game birds, eggs, egg products and certain meat products [HS Codes: 0207, 020890, 0210, 0407, 0408, 0504, 1601, 1602, 210610, 3502]</t>
  </si>
  <si>
    <t>G/SPS/N/KOR/421</t>
  </si>
  <si>
    <t xml:space="preserve">Food safety; HACCP Plan requirements; Human health; Labelling; </t>
  </si>
  <si>
    <t>G/SPS/N/SLV/104</t>
  </si>
  <si>
    <t xml:space="preserve">Dairy products.  Ripened and unripened cheese.</t>
  </si>
  <si>
    <t>G/SPS/N/TUR/23/Add.1</t>
  </si>
  <si>
    <t>G/SPS/N/PHL/213</t>
  </si>
  <si>
    <t>G/SPS/N/UKR/81</t>
  </si>
  <si>
    <t>Belgium, France, Germany, Italy, Luxembourg, Netherlands, United Kingdom</t>
  </si>
  <si>
    <t>G/SPS/N/BRA/825</t>
  </si>
  <si>
    <t>This notification refers to a general measure for all bivalve molluscs products.</t>
  </si>
  <si>
    <t>G/SPS/N/CHL/392/Add.1</t>
  </si>
  <si>
    <t>G/SPS/N/CRI/116/Add.1</t>
  </si>
  <si>
    <t>G/SPS/N/CRI/127</t>
  </si>
  <si>
    <t>Fresh fruit, vegetables, roots, bulbs and tubers for consumption or for use in the food industry.</t>
  </si>
  <si>
    <t>G/SPS/N/CRI/128</t>
  </si>
  <si>
    <t>Propagation material (other than botanical seed)</t>
  </si>
  <si>
    <t>G/SPS/N/CRI/129</t>
  </si>
  <si>
    <t>Fresh cut flowers</t>
  </si>
  <si>
    <t>G/SPS/N/CRI/130</t>
  </si>
  <si>
    <t>G/SPS/N/TPKM/263</t>
  </si>
  <si>
    <t>G/SPS/N/TUR/25</t>
  </si>
  <si>
    <t>G/SPS/N/ZAF/31/Add.1</t>
  </si>
  <si>
    <t>G/SPS/N/CHL/388/Add.1</t>
  </si>
  <si>
    <t>G/SPS/N/CHL/391/Add.1</t>
  </si>
  <si>
    <t>G/SPS/N/EU/27</t>
  </si>
  <si>
    <t>G/SPS/N/IDN/54/Corr.1</t>
  </si>
  <si>
    <t>Fresh fruits and/or fresh fruit vegetables</t>
  </si>
  <si>
    <t>G/SPS/N/TPKM/241/Add.1</t>
  </si>
  <si>
    <t>G/SPS/N/CRI/121/Add.1</t>
  </si>
  <si>
    <t>G/SPS/N/CRI/122/Add.1</t>
  </si>
  <si>
    <t>G/SPS/N/IDN/50/Add.1</t>
  </si>
  <si>
    <t>Animal products from the United States of America</t>
  </si>
  <si>
    <t>G/SPS/N/MEX/166/Add.1</t>
  </si>
  <si>
    <t>G/SPS/N/NZL/175/Add.1</t>
  </si>
  <si>
    <t>Fresh tomato fruit (Lycopersicon esculentum)</t>
  </si>
  <si>
    <t>G/SPS/N/PER/421</t>
  </si>
  <si>
    <t xml:space="preserve">HS tariff subheadings 1202.10.90.00:  Groundnuts, in shell;  and 1202.20.00.00:  Groundnuts, shelled.</t>
  </si>
  <si>
    <t>G/SPS/N/PER/423</t>
  </si>
  <si>
    <t xml:space="preserve">HS tariff subheading 1207.99.99.00:  Sacha inchi seeds.</t>
  </si>
  <si>
    <t>G/SPS/N/PER/424</t>
  </si>
  <si>
    <t xml:space="preserve">HS tariff subheading 0602.90.90.00:  Rice flower plants.</t>
  </si>
  <si>
    <t>G/SPS/N/PER/426</t>
  </si>
  <si>
    <t xml:space="preserve">HS tariff subheading 0602.90.90.00:  In vitro fig tree plants.</t>
  </si>
  <si>
    <t>G/SPS/N/PER/427</t>
  </si>
  <si>
    <t xml:space="preserve">HS tariff subheading 1401.90.00.00:  Chilean feather bamboo.</t>
  </si>
  <si>
    <t>G/SPS/N/PER/429</t>
  </si>
  <si>
    <t xml:space="preserve">HS tariff subheading 0106.49.00.00:  Live insects.</t>
  </si>
  <si>
    <t>G/SPS/N/PER/432</t>
  </si>
  <si>
    <t xml:space="preserve">HS tariff subheading 1008.50.90.00:  Quinoa grain.</t>
  </si>
  <si>
    <t>G/SPS/N/USA/2427</t>
  </si>
  <si>
    <t>G/SPS/N/COL/241</t>
  </si>
  <si>
    <t>Metropolitan Region of Santiago, Chile</t>
  </si>
  <si>
    <t>G/SPS/N/EU/12/Add.1</t>
  </si>
  <si>
    <t>G/SPS/N/NIC/66/Add.1</t>
  </si>
  <si>
    <t>G/SPS/N/NIC/67/Add.1</t>
  </si>
  <si>
    <t>G/SPS/N/NIC/68/Add.1</t>
  </si>
  <si>
    <t>G/SPS/N/NIC/69/Add.1</t>
  </si>
  <si>
    <t>G/SPS/N/BRA/654/Add.4</t>
  </si>
  <si>
    <t>Labelling requirements for products of animal origin</t>
  </si>
  <si>
    <t>G/SPS/N/DOM/19/Add.1</t>
  </si>
  <si>
    <t>G/SPS/N/EU/16/Add.1</t>
  </si>
  <si>
    <t>G/SPS/N/EU/23</t>
  </si>
  <si>
    <t xml:space="preserve">Raspberries (HS Code:  081020)</t>
  </si>
  <si>
    <t>G/SPS/N/PER/419</t>
  </si>
  <si>
    <t xml:space="preserve">-Live birds;-fertile eggs for incubation;-specific pathogen free (SPF) eggs;  and-other risk products of these species capable of transmitting or carrying the avian influenza virus.</t>
  </si>
  <si>
    <t>G/SPS/N/PER/420</t>
  </si>
  <si>
    <t xml:space="preserve">-Live sheep and goats;-sheep semen;  and-other risk products of these species capable of transmitting or carrying the disease known as enzootic abortion of ewes (ovine chlamydiosis).</t>
  </si>
  <si>
    <t>G/SPS/N/USA/2415</t>
  </si>
  <si>
    <t>G/SPS/N/USA/2420</t>
  </si>
  <si>
    <t>Meat, poultry, and egg</t>
  </si>
  <si>
    <t xml:space="preserve">Contaminants; Food safety; Human health; Pesticides; Veterinary drugs; </t>
  </si>
  <si>
    <t>G/SPS/N/VNM/33</t>
  </si>
  <si>
    <t xml:space="preserve">Terrestrial animals and animal products;  pathogenic samples</t>
  </si>
  <si>
    <t>G/SPS/N/IDN/53</t>
  </si>
  <si>
    <t>Fresh bulb vegetables (shallot, garlic, onion and leek)</t>
  </si>
  <si>
    <t>G/SPS/N/IDN/54</t>
  </si>
  <si>
    <t>G/SPS/N/JPN/301</t>
  </si>
  <si>
    <t xml:space="preserve">- Meat and edible meat offal (HS Codes:  02.01, 02.02, 02.03, 02.04, 02.05, 02.06, 02.07, 02.08, 02.09 and 05.04)
- Fish and crustaceans, molluscs and other aquatic invertebrates (HS Codes:  03.01, 03,02, 03.04, 03.05  03.06 and 03.07) 
- Dairy produce, birds' eggs and natural honey (HS Codes:  04.01, 04.07 and 04.08)
- Edible vegetables and certain roots and tubers (HS Codes:  07.02, 07.04, 07.05, 07.06, 07.07, 07.08, 07.09, 07.10 and 07.12)
- Edible fruits and nuts, peel of citrus/melons (HS Codes:  08.01, 08.02, 08.04, 08.05, 08.08, 08.09, 08.10, 08.11, 08.13 and 08.14)
- Coffee, tea, mate and spices (HS Codes:  09.04, 09.05, 09.06, 09.07, 09.08, 09.09 and 09.10)
- Cereals (HS Codes:  10.01, 10.02, 10.03, 10.04, 10.05, 10.06, 10.07 and 10.08)
- Oleaginous fruits, miscellaneous grains, seeds and fruits (HS Codes:  12.02,  12.07, 12.10 and 12.12)
- Animal or vegetable fats and oils (HS Codes:  15.01, 15.02 and 15.06)</t>
  </si>
  <si>
    <t>G/SPS/N/CRI/126</t>
  </si>
  <si>
    <t>Products of avian origin.</t>
  </si>
  <si>
    <t>State of Jalisco (Mexico)</t>
  </si>
  <si>
    <t>G/SPS/N/ALB/154</t>
  </si>
  <si>
    <t>Plant health, plant protection products, registration and marketing of plant protection products</t>
  </si>
  <si>
    <t xml:space="preserve">Food safety; Human health; Pesticides; Pests; Plant health; Territory protection; </t>
  </si>
  <si>
    <t>G/SPS/N/COL/222/Add.1</t>
  </si>
  <si>
    <t>Fruit</t>
  </si>
  <si>
    <t>G/SPS/N/HND/46</t>
  </si>
  <si>
    <t xml:space="preserve">Fresh fruit for consumption:  Tomato (Lycopersicum sculentum), potato (Solanum tuberosum), aubergine (Solanum melongena) and other Solanaceae such as Datura stramonium, Datura ferox, Lycium chilense, Solanum liratum, Solanum elaeagnifolium, Solanum peberulum and Solanun nigrum.</t>
  </si>
  <si>
    <t>G/SPS/N/BRA/144/Add.8</t>
  </si>
  <si>
    <t>Livestock and Agricultural International Surveillance.</t>
  </si>
  <si>
    <t>G/SPS/N/USA/2295/Add.1</t>
  </si>
  <si>
    <t>Dracaena plants</t>
  </si>
  <si>
    <t>G/SPS/N/COL/240</t>
  </si>
  <si>
    <t>Meat of animals of the bovine, bubaline and porcine species</t>
  </si>
  <si>
    <t>G/SPS/N/TPKM/260</t>
  </si>
  <si>
    <t>G/SPS/N/ALB/153</t>
  </si>
  <si>
    <t>Live animals (ungulates) and fresh meat thereof</t>
  </si>
  <si>
    <t>G/SPS/N/CHL/385/Add.1</t>
  </si>
  <si>
    <t>G/SPS/N/EEC/341/Add.10</t>
  </si>
  <si>
    <t>G/SPS/N/EU/11/Add.1</t>
  </si>
  <si>
    <t>Cereals (HS Codes: 1001, 1002, 1003, 1004, 1005, 1006, 1007, 1008), foodstuffs of animal origin (0201, 0202, 0203, 0204, 0205, 0206, 0207, 0208, 0209, 0210) and certain products of plant origin, including fruit and vegetables</t>
  </si>
  <si>
    <t>G/SPS/N/EU/5/Add.1</t>
  </si>
  <si>
    <t>Composite products containing meat, milk or eggs products</t>
  </si>
  <si>
    <t>G/SPS/N/IDN/51</t>
  </si>
  <si>
    <t>G/SPS/N/IDN/52</t>
  </si>
  <si>
    <t>Agricultural commodities</t>
  </si>
  <si>
    <t>G/SPS/N/SLV/103</t>
  </si>
  <si>
    <t>Live swine and fresh meat, products and by-products thereof from Guatemala and other countries affected or suspected of being affected by classical swine fever (CSF)</t>
  </si>
  <si>
    <t>G/SPS/N/CHL/389/Add.1</t>
  </si>
  <si>
    <t>G/SPS/N/COL/237</t>
  </si>
  <si>
    <t>Meat and edible meat products of animals of the bovine, bubaline and porcine species.</t>
  </si>
  <si>
    <t>G/SPS/N/COL/238</t>
  </si>
  <si>
    <t>Meat and edible meat products of poultry</t>
  </si>
  <si>
    <t>G/SPS/N/KOR/98/Add.20</t>
  </si>
  <si>
    <t>Propagative and non-propagative materials of Alnus spp., Quercus spp., Lithocarpus spp., Huckleberry (Vaccinium ovatum), Rhododendron spp., Madrone (Arbutus menziesii), Bay Laurel (Umbellularia California).</t>
  </si>
  <si>
    <t>G/SPS/N/COL/239</t>
  </si>
  <si>
    <t>G/SPS/N/SAU/29</t>
  </si>
  <si>
    <t>Camel meat (raw, chilled, frozen and processed)</t>
  </si>
  <si>
    <t>G/SPS/N/COL/125/Add.5</t>
  </si>
  <si>
    <t>G/SPS/N/PAN/55</t>
  </si>
  <si>
    <t xml:space="preserve">HS Code:  0803.90.11:  Fresh bananas (Musa balbisiaca acuminata, Musa paradisiaca and Musa fapientum).HS Code:  0803.90.90:  Other fresh bananas (Musa sp.) not specified or included elsewhere under this heading.</t>
  </si>
  <si>
    <t>G/SPS/N/ARG/157</t>
  </si>
  <si>
    <t>Meerkats</t>
  </si>
  <si>
    <t>G/SPS/N/ARG/158</t>
  </si>
  <si>
    <t>Brine shrimps (Artemia) and/or the eggs thereof</t>
  </si>
  <si>
    <t>G/SPS/N/KOR/416</t>
  </si>
  <si>
    <t>Dried deer horn (deer velvet)</t>
  </si>
  <si>
    <t xml:space="preserve">Animal diseases; Human health; Zoonoses; </t>
  </si>
  <si>
    <t>G/SPS/N/USA/2254/Add.1</t>
  </si>
  <si>
    <t>Economic Community of West African States (ECOWAS)</t>
  </si>
  <si>
    <t>G/SPS/N/BRA/77/Add.8</t>
  </si>
  <si>
    <t>G/SPS/N/BRA/814</t>
  </si>
  <si>
    <t>Azadirachtin</t>
  </si>
  <si>
    <t>G/SPS/N/CRI/120/Add.2</t>
  </si>
  <si>
    <t>G/SPS/N/KOR/415</t>
  </si>
  <si>
    <t>G/SPS/N/ECU/97</t>
  </si>
  <si>
    <t>Bell pepper (Capsicum annuum L.) seeds for sowing</t>
  </si>
  <si>
    <t>G/SPS/N/JPN/300</t>
  </si>
  <si>
    <t>Corn (HS Code: 10.05) for feed
Cereal straw, hay, lucerne (alfalfa), clover and other forage products (HS Codes: 12.13, 12.14) for feed</t>
  </si>
  <si>
    <t>G/SPS/N/NZL/482</t>
  </si>
  <si>
    <t xml:space="preserve">Animal diseases; Animal health; Avian Influenza; Bacteria; Newcastle Disease; Salmonella; Zoonoses; </t>
  </si>
  <si>
    <t>G/SPS/N/PAN/54</t>
  </si>
  <si>
    <t xml:space="preserve">Fresh bananas (HS code:  0803.00.21)</t>
  </si>
  <si>
    <t>G/SPS/N/AUS/289/Add.1</t>
  </si>
  <si>
    <t>Fresh mangosteen fruit (Garcinia mangostana L.) from Indonesia</t>
  </si>
  <si>
    <t>G/SPS/N/CRI/122</t>
  </si>
  <si>
    <t>G/SPS/N/USA/2378</t>
  </si>
  <si>
    <t>Cotton seed</t>
  </si>
  <si>
    <t>G/SPS/N/CHL/394</t>
  </si>
  <si>
    <t>Sweet oranges (Citrus sinensis), bitter oranges (Citrus aurantium), grapefruit (Citrus x paradisi), mandarin oranges (Citrus reticulata) and pomelos (Citrus grandis)</t>
  </si>
  <si>
    <t>G/SPS/N/AUS/286/Add.1</t>
  </si>
  <si>
    <t>G/SPS/N/ALB/149</t>
  </si>
  <si>
    <t xml:space="preserve">Live animals, food products of animal origin, animal by-product, feed,  veterinary medicinal products</t>
  </si>
  <si>
    <t xml:space="preserve">Animal diseases; Animal feed; Animal health; Food safety; Human health; Veterinary drugs; </t>
  </si>
  <si>
    <t>G/SPS/N/ALB/150</t>
  </si>
  <si>
    <t xml:space="preserve">Animal diseases; Animal feed; Animal health; Food safety; Human health; Veterinary drugs; Zoonoses; </t>
  </si>
  <si>
    <t>G/SPS/N/ALB/151</t>
  </si>
  <si>
    <t>G/SPS/N/ALB/152</t>
  </si>
  <si>
    <t>G/SPS/N/CHL/393</t>
  </si>
  <si>
    <t>G/SPS/N/COL/133/Add.2</t>
  </si>
  <si>
    <t>G/SPS/N/COL/236</t>
  </si>
  <si>
    <t>Paddy rice</t>
  </si>
  <si>
    <t>G/SPS/N/USA/2280/Add.3</t>
  </si>
  <si>
    <t xml:space="preserve">Bacteria; Contaminants; Escherichia coli; Food safety; Human health; Toxins; </t>
  </si>
  <si>
    <t>G/SPS/N/CHN/523</t>
  </si>
  <si>
    <t>Raw and cooked nuts and seeds</t>
  </si>
  <si>
    <t>G/SPS/N/CHN/525</t>
  </si>
  <si>
    <t>G/SPS/N/GUY/1</t>
  </si>
  <si>
    <t>G/SPS/N/USA/2076/Add.1</t>
  </si>
  <si>
    <t>Fresh celery, arugula, and spinach</t>
  </si>
  <si>
    <t>G/SPS/N/IND/76</t>
  </si>
  <si>
    <t xml:space="preserve">Trading partner countries mentioned in the  Plant Quarantine (Regulation of Import into India) (Third Amendment) Order, 2012</t>
  </si>
  <si>
    <t>G/SPS/N/CHL/392</t>
  </si>
  <si>
    <t xml:space="preserve">Eustoma grandiflorum (Syn.  Eustoma russellianum), Lilium spp. and Solanum tuberosum</t>
  </si>
  <si>
    <t>G/SPS/N/COL/101/Add.7</t>
  </si>
  <si>
    <t>G/SPS/N/ECU/96</t>
  </si>
  <si>
    <t>Live bovine animals, sheep, goats and bison and genetic material (semen and embryos) thereof</t>
  </si>
  <si>
    <t>Germany, Belgium, Spain, France, Italy, Luxembourg, Netherlands, United Kingdom</t>
  </si>
  <si>
    <t>G/SPS/N/NZL/480</t>
  </si>
  <si>
    <t>Fresh Island cabbage leaves</t>
  </si>
  <si>
    <t>Fiji, Samoa, Tonga, Vanuatu, Cook Islands</t>
  </si>
  <si>
    <t>G/SPS/N/NZL/481</t>
  </si>
  <si>
    <t>G/SPS/N/ZAF/31</t>
  </si>
  <si>
    <t>Trade partners of South Africa which are not free from Porcine Reproductive and Respiratory Syndrome (PRRS)</t>
  </si>
  <si>
    <t>G/SPS/N/CAN/609</t>
  </si>
  <si>
    <t xml:space="preserve">Note:  Trogoderma granarium (Khapra beetle) is on the List of Pests Regulated by Canada published under the authority of section 29 (2) (a) of the Plant Protection Regulations.</t>
  </si>
  <si>
    <t>G/SPS/N/NZL/326/Add.1</t>
  </si>
  <si>
    <t>Table grapes (Vitis vinifera).</t>
  </si>
  <si>
    <t xml:space="preserve">Fruit fly; Pest or Disease free Regions / Regionalization; Pests; Plant health; Seeds; Territory protection; </t>
  </si>
  <si>
    <t>United States of America (State of California)</t>
  </si>
  <si>
    <t>G/SPS/N/SAU/28</t>
  </si>
  <si>
    <t>Live bovine animals</t>
  </si>
  <si>
    <t>State of California (United States of America)</t>
  </si>
  <si>
    <t>G/SPS/N/VNM/29</t>
  </si>
  <si>
    <t>List of regulated articles subject to plant quarantine in Viet Nam</t>
  </si>
  <si>
    <t>G/SPS/N/AUS/225/Add.2</t>
  </si>
  <si>
    <t>G/SPS/N/BRA/811</t>
  </si>
  <si>
    <t xml:space="preserve">HS Code(s):  060120, 060290. Lilium (Lilium sp.)</t>
  </si>
  <si>
    <t>G/SPS/N/CAN/603</t>
  </si>
  <si>
    <t xml:space="preserve">Marine and fresh water animal products (excluding fresh fish) (ICS Codes:  67.120, 67.220)</t>
  </si>
  <si>
    <t>G/SPS/N/CAN/604</t>
  </si>
  <si>
    <t>Genetic material from bovine, bison, water buffalo, sheep and goat origin</t>
  </si>
  <si>
    <t>G/SPS/N/CHL/384/Add.1</t>
  </si>
  <si>
    <t>G/SPS/N/COL/101/Add.6</t>
  </si>
  <si>
    <t>G/SPS/N/SAU/27</t>
  </si>
  <si>
    <t>Live camels</t>
  </si>
  <si>
    <t>G/SPS/N/USA/2373/Corr.1</t>
  </si>
  <si>
    <t>G/SPS/N/USA/2376</t>
  </si>
  <si>
    <t>Seeds for sprouting</t>
  </si>
  <si>
    <t xml:space="preserve">Bacteria; Food safety; Human health; Irradiation; Labelling; Seeds; </t>
  </si>
  <si>
    <t>G/SPS/N/BRA/808</t>
  </si>
  <si>
    <t xml:space="preserve">HS Code(s):  08013. Cashew nuts (Anacardium occidentale)</t>
  </si>
  <si>
    <t>Gambia</t>
  </si>
  <si>
    <t>G/SPS/N/BRA/809</t>
  </si>
  <si>
    <t>G/SPS/N/CHL/391</t>
  </si>
  <si>
    <t>Used vessels, materials, equipment and instruments.</t>
  </si>
  <si>
    <t>G/SPS/N/JPN/298</t>
  </si>
  <si>
    <t xml:space="preserve">- Meat and edible meat offal (HS Codes:  02.01, 02.02, 02.03, 02.04, 02.05, 02.06, 02.07, 02.08 and 02.09)
- Fish and crustaceans, molluscs and other aquatic invertebrates (HS Codes:  03.01, 03,02, 03.03, 03.04, 03.05, 03.06 and 03.07) 
- Dairy produce, birds' eggs and natural honey (HS Codes:  04.01, 04.07 and 04.08)
- Products of animal origin (HS Code:  05.04)
- Edible vegetables and certain roots and tubers (HS Codes:  07.01, 07.02, 07.03, 07.04, 07.05, 07.06, 07.07, 07.08, 07.09, 07.10,  07.12, 07.13 and 07.14)
- Edible fruits and nuts, peel of citrus/melons (HS Codes:  08.01, 08.02, 08.03, 08.04, 08.05, 08.06, 08.07, 08.08, 08.09, 08.10, 08.11, 08.13 and 08.14)
- Coffee, tea, mate and spices (HS Codes:  09.01, 09.02, 09.03, 09.04, 09.05, 09.06, 09.07, 09.08, 09.09 and 09.10)
- Cereals (HS Codes:  10.01, 10.02, 10.03, 10.04, 10.05, 10.06, 10.07 and 10.08)
- Oleaginous fruits, miscellaneous grains, seeds and fruits (HS Codes: 12.01, 12.02, 12.04, 12.05, 12.06, 12.07 12.10 and 12.12)
- Animal or vegetable fats and oils (HS Codes:  15.01 and 15.02)
- Cacao and cacao preparations (HS Code:  18.01)</t>
  </si>
  <si>
    <t>G/SPS/N/OMN/47</t>
  </si>
  <si>
    <t>Seman and embryos</t>
  </si>
  <si>
    <t>G/SPS/N/SGP/1/Add.1</t>
  </si>
  <si>
    <t>Bovine meat and meat products, offal and by-products</t>
  </si>
  <si>
    <t>G/SPS/N/SGP/23/Add.1</t>
  </si>
  <si>
    <t>Horses for racing, polo and equestrian</t>
  </si>
  <si>
    <t>Argentina, Australia, Canada, Denmark, France, Germany, Hong Kong, China, Ireland, Italy, Japan, Macao, China, Malaysia, New Zealand, United Arab Emirates, United Kingdom and the United States of America</t>
  </si>
  <si>
    <t>G/SPS/N/CHL/388</t>
  </si>
  <si>
    <t>G/SPS/N/CHL/389</t>
  </si>
  <si>
    <t>Plants, cuttings and twigs of Prunus serrulata and Pyrus communis and unrooted cuttings of Vitis candicans, V. champini, V. cinerea, V. riparia, V. rufotomentosa, V. rupestris and Vitis (=Muscadinia) rotundifolia</t>
  </si>
  <si>
    <t>G/SPS/N/CHL/390</t>
  </si>
  <si>
    <t>Fresh rambutan (Nephelium lappaceum) fruit for consumption</t>
  </si>
  <si>
    <t>G/SPS/N/KOR/414</t>
  </si>
  <si>
    <t>G/SPS/N/SAU/26</t>
  </si>
  <si>
    <t>G/SPS/N/USA/2001/Add.1</t>
  </si>
  <si>
    <t xml:space="preserve">Adoption/publication/entry into force of reg.; Animal diseases; Animal health; </t>
  </si>
  <si>
    <t>G/SPS/N/USA/2373</t>
  </si>
  <si>
    <t>Raw beef product</t>
  </si>
  <si>
    <t>G/SPS/N/USA/2374</t>
  </si>
  <si>
    <t>G/SPS/N/USA/2375</t>
  </si>
  <si>
    <t>G/SPS/N/SGP/43</t>
  </si>
  <si>
    <t>Camel milk under (HS Code: 04012010)</t>
  </si>
  <si>
    <t xml:space="preserve">Animal diseases; Contaminants; Food safety; Human health; Zoonoses; </t>
  </si>
  <si>
    <t>G/SPS/N/COL/125/Add.4</t>
  </si>
  <si>
    <t>G/SPS/N/COL/136/Add.4</t>
  </si>
  <si>
    <t>G/SPS/N/TUR/24</t>
  </si>
  <si>
    <t>The bulb, tuber and rhizome plant species and their derivatives are covered. The tariff code is : 0601 1090 10 00</t>
  </si>
  <si>
    <t>G/SPS/N/BRA/714/Add.3</t>
  </si>
  <si>
    <t>G/SPS/N/BRA/806</t>
  </si>
  <si>
    <t>G/SPS/N/BRA/807</t>
  </si>
  <si>
    <t xml:space="preserve">HS Code(s):  120740. Shelled seasme (Sesamum indicam) grains</t>
  </si>
  <si>
    <t>G/SPS/N/CHL/387</t>
  </si>
  <si>
    <t>Plants, cuttings and twigs of Prunus Salicina (Chinese or Japanese plum trees), Punica granatum (pomegranate trees) and Pyrus communis (European pear trees)</t>
  </si>
  <si>
    <t>G/SPS/N/THA/205</t>
  </si>
  <si>
    <t>Margarine, Blends, Fat spreads and Blended fat spread (HS Code : 15.17 )</t>
  </si>
  <si>
    <t xml:space="preserve">Bacteria; Contaminants; Food additives; Food safety; Human health; Packaging; </t>
  </si>
  <si>
    <t>G/SPS/N/USA/2359/Corr.1</t>
  </si>
  <si>
    <t>Cotton</t>
  </si>
  <si>
    <t>G/SPS/N/USA/2371</t>
  </si>
  <si>
    <t>G/SPS/N/USA/2372</t>
  </si>
  <si>
    <t>G/SPS/N/CAN/460/Add.1</t>
  </si>
  <si>
    <t>G/SPS/N/ECU/95</t>
  </si>
  <si>
    <t>G/SPS/N/NIC/66</t>
  </si>
  <si>
    <t>International Classification for Standards (ICS) code 65.020</t>
  </si>
  <si>
    <t>G/SPS/N/NIC/67</t>
  </si>
  <si>
    <t>G/SPS/N/NIC/68</t>
  </si>
  <si>
    <t>International Classification for Standards (ICS) code 65.120</t>
  </si>
  <si>
    <t>G/SPS/N/NIC/69</t>
  </si>
  <si>
    <t>G/SPS/N/PER/400</t>
  </si>
  <si>
    <t>Chia seed (1207.99.10.00) and chia grain (1207.99.99.00).</t>
  </si>
  <si>
    <t>G/SPS/N/PER/402</t>
  </si>
  <si>
    <t>G/SPS/N/PER/403</t>
  </si>
  <si>
    <t>Rooted vine cuttings (0602.90.90.00) and unrooted vine cuttings (0602.10.90.00)</t>
  </si>
  <si>
    <t>G/SPS/N/PER/413</t>
  </si>
  <si>
    <t xml:space="preserve">HS tariff subheadings 1207.99.10.00 and 1207.99.99.00:  Chia seeds</t>
  </si>
  <si>
    <t>G/SPS/N/PER/414</t>
  </si>
  <si>
    <t>G/SPS/N/PER/415</t>
  </si>
  <si>
    <t xml:space="preserve">HS tariff subheading 0602.90.90.00:  In vitro paulownia seedlings</t>
  </si>
  <si>
    <t>G/SPS/N/PER/416</t>
  </si>
  <si>
    <t xml:space="preserve">HS tariff subheading 0603.19.90.00:  Fresh cut leucadendron flowers</t>
  </si>
  <si>
    <t>G/SPS/N/PER/417</t>
  </si>
  <si>
    <t xml:space="preserve">HS tariff subheading 0603.19.90.00:  Fresh cut protea flowers</t>
  </si>
  <si>
    <t>G/SPS/N/PER/418</t>
  </si>
  <si>
    <t xml:space="preserve">HS tariff subheading 0602.10.90.00:  Atemoya buds</t>
  </si>
  <si>
    <t>G/SPS/N/BRA/641/Add.1</t>
  </si>
  <si>
    <t>G/SPS/N/ECU/92</t>
  </si>
  <si>
    <t>G/SPS/N/ECU/93</t>
  </si>
  <si>
    <t>G/SPS/N/ECU/94</t>
  </si>
  <si>
    <t>G/SPS/N/IDN/50</t>
  </si>
  <si>
    <t>animal products from the United States of America</t>
  </si>
  <si>
    <t xml:space="preserve">Animal diseases; Animal feed; Animal health; Food safety; Human health; Transmissible Spongiform Encephalopathy (TSE); Zoonoses; </t>
  </si>
  <si>
    <t>G/SPS/N/PER/401</t>
  </si>
  <si>
    <t xml:space="preserve">HS tariff subheading 0602.90.90.00:  In vitro liatris plants</t>
  </si>
  <si>
    <t>G/SPS/N/PER/405</t>
  </si>
  <si>
    <t>Physic nut seeds (1207.99.19.00)</t>
  </si>
  <si>
    <t>G/SPS/N/PER/406</t>
  </si>
  <si>
    <t>Rooted carnation cuttings (0602.90.90.00) and unrooted carnation cuttings (0602.10.90.00)</t>
  </si>
  <si>
    <t>G/SPS/N/PER/407</t>
  </si>
  <si>
    <t xml:space="preserve">HS tariff subheading 0603.19.90.00:  Fresh cut banksia flowers</t>
  </si>
  <si>
    <t>G/SPS/N/PER/408</t>
  </si>
  <si>
    <t xml:space="preserve">HS tariff subheading 1005.10.00.00:  Maize (corn) seed</t>
  </si>
  <si>
    <t>G/SPS/N/PER/409</t>
  </si>
  <si>
    <t xml:space="preserve">HS tariff subheading 0603.19.90.00:  Fresh cut pincushion flowers</t>
  </si>
  <si>
    <t>G/SPS/N/PER/410</t>
  </si>
  <si>
    <t xml:space="preserve">HS tariff subheading 0602.10.90.00:  Pitahaya cuttings</t>
  </si>
  <si>
    <t>G/SPS/N/PER/411</t>
  </si>
  <si>
    <t xml:space="preserve">HS tariff subheading 0713.10.10.00:  Pea seeds</t>
  </si>
  <si>
    <t>G/SPS/N/PER/412</t>
  </si>
  <si>
    <t>G/SPS/N/EGY/49</t>
  </si>
  <si>
    <t>Heat treated feather meal</t>
  </si>
  <si>
    <t>G/SPS/N/IDN/46</t>
  </si>
  <si>
    <t>Fresh fruits and/or fruit vegetables</t>
  </si>
  <si>
    <t>G/SPS/N/IDN/47</t>
  </si>
  <si>
    <t>Fresh bulb vegetables</t>
  </si>
  <si>
    <t>G/SPS/N/IDN/48</t>
  </si>
  <si>
    <t>G/SPS/N/IDN/49</t>
  </si>
  <si>
    <t>G/SPS/N/PER/397</t>
  </si>
  <si>
    <t xml:space="preserve">HS tariff subheading 0810.90.90.00:  Rambutan fruit</t>
  </si>
  <si>
    <t>G/SPS/N/PER/398</t>
  </si>
  <si>
    <t xml:space="preserve">HS tariff subheading 0602.10.90.00:  Avocado buds</t>
  </si>
  <si>
    <t>G/SPS/N/PER/399</t>
  </si>
  <si>
    <t xml:space="preserve">HS tariff subheading 0602.90.90.00:  Hardened banana plants</t>
  </si>
  <si>
    <t>G/SPS/N/AUS/295</t>
  </si>
  <si>
    <t>Cattle, sheep and goat semen and embryos</t>
  </si>
  <si>
    <t>Member States of the European Union, Switzerland and Norway</t>
  </si>
  <si>
    <t>G/SPS/N/CHL/386</t>
  </si>
  <si>
    <t>Live bovine, ovine and caprine animals</t>
  </si>
  <si>
    <t>G/SPS/N/EU/22</t>
  </si>
  <si>
    <t>Cereals (HS Codes: 1001, 1002, 1003, 1004, 1005, 1006, 1007, 1008), foodstuffs of animal origin (HS Codes: 0201, 0202, 0202, 0203, 0204, 0205, 0206, 0207, 0208, 0209, 0210) and certain products of plant origin, including fruit and vegetable.</t>
  </si>
  <si>
    <t>G/SPS/N/NZL/477</t>
  </si>
  <si>
    <t>Zoo Rodents</t>
  </si>
  <si>
    <t>Australia, European Union, United States</t>
  </si>
  <si>
    <t>G/SPS/N/NZL/478</t>
  </si>
  <si>
    <t>Fresh table grapes</t>
  </si>
  <si>
    <t>G/SPS/N/NZL/479</t>
  </si>
  <si>
    <t>Tomato seed for sowing.</t>
  </si>
  <si>
    <t>G/SPS/N/PHL/210</t>
  </si>
  <si>
    <t xml:space="preserve">HS Code(s):  0105, 0207, 0407, 0511.</t>
  </si>
  <si>
    <t>Taipei, Chinese</t>
  </si>
  <si>
    <t>G/SPS/N/PHL/211</t>
  </si>
  <si>
    <t>G/SPS/N/PHL/212</t>
  </si>
  <si>
    <t xml:space="preserve">HS Code(s):  0102, 0103, 0104, 0201, 0202, 0203, 0206, 0209, 0210, 0502, 0503, 0504, 0511, 1501, 1502, 1503, 1516, 1601, 1602.</t>
  </si>
  <si>
    <t>G/SPS/N/AUS/294</t>
  </si>
  <si>
    <t>G/SPS/N/BRA/77/Add.7</t>
  </si>
  <si>
    <t>G/SPS/N/CRI/120/Add.1</t>
  </si>
  <si>
    <t>G/SPS/N/EU/18/Corr.1</t>
  </si>
  <si>
    <t>G/SPS/N/EU/19/Corr.1</t>
  </si>
  <si>
    <t>G/SPS/N/JPN/297</t>
  </si>
  <si>
    <t>- Liver of bovine animals, fresh, chilled or frozen (HS: 0206.10, 0206.22)</t>
  </si>
  <si>
    <t>G/SPS/N/EU/17/Corr.1</t>
  </si>
  <si>
    <t>G/SPS/N/EU/21</t>
  </si>
  <si>
    <t>G/SPS/N/USA/2131/Add.1</t>
  </si>
  <si>
    <t>G/SPS/N/USA/2184/Add.1</t>
  </si>
  <si>
    <t>G/SPS/N/USA/2219/Add.1</t>
  </si>
  <si>
    <t>G/SPS/N/USA/2360</t>
  </si>
  <si>
    <t>G/SPS/N/USA/2361</t>
  </si>
  <si>
    <t>G/SPS/N/USA/2352</t>
  </si>
  <si>
    <t>citrus and tree nuts</t>
  </si>
  <si>
    <t>G/SPS/N/TPKM/255</t>
  </si>
  <si>
    <t xml:space="preserve">Contaminants; Food safety; Human health; Mycotoxins; Ochratoxin; Toxins; </t>
  </si>
  <si>
    <t>G/SPS/N/AUS/293</t>
  </si>
  <si>
    <t>G/SPS/N/CAN/399/Add.1</t>
  </si>
  <si>
    <t xml:space="preserve">Bread, flour, whole wheat flour, unstandardized bakery products, unstandardized whole egg, unstandardized egg yolk and modified lecithin  (ICS Codes:  67.060, 67.120)</t>
  </si>
  <si>
    <t>G/SPS/N/EU/20</t>
  </si>
  <si>
    <t>G/SPS/N/KOR/410</t>
  </si>
  <si>
    <t xml:space="preserve">Bacteria; Contaminants; Food additives; Food safety; Human health; Irradiation; Mycotoxins; Toxins; </t>
  </si>
  <si>
    <t>G/SPS/N/KOR/411</t>
  </si>
  <si>
    <t>G/SPS/N/CAN/187/Add.1</t>
  </si>
  <si>
    <t>Citric acid in various standardized vegetable products (ICS: 67.020, 67.080.20, 67.160.20)</t>
  </si>
  <si>
    <t>G/SPS/N/NZL/475</t>
  </si>
  <si>
    <t>Citrus Fortunella and Poncirus spp seed for sowing</t>
  </si>
  <si>
    <t xml:space="preserve">Pest or Disease free Regions / Regionalization; Pests; Plant diseases; Plant health; Seeds; </t>
  </si>
  <si>
    <t>Australia, Austria, Belgium, Denmark, Finland, France, Germany, Greece, Hungary, Ireland, Italy, Luxembourg, Netherlands, Norway, Portugal, Spain, Sweden, Switzerland, United Kingdom, United States</t>
  </si>
  <si>
    <t>G/SPS/N/CHL/339/Add.2</t>
  </si>
  <si>
    <t>G/SPS/N/EEC/341/Add.9</t>
  </si>
  <si>
    <t>G/SPS/N/EU/16</t>
  </si>
  <si>
    <t>G/SPS/N/EU/17</t>
  </si>
  <si>
    <t>Australia, Canada, Chile, Croatia, Greenland, Iceland, Saint Pierre and Miquelon, Switzerland, New Zealand, the United States&amp;#x0D;
</t>
  </si>
  <si>
    <t>G/SPS/N/EU/18</t>
  </si>
  <si>
    <t>Australia, Canada, Chile, Greenland, Croatia, Iceland, New Zealand, Saint Pierre and Miquelon, Switzerland, the United States.</t>
  </si>
  <si>
    <t>G/SPS/N/EU/19</t>
  </si>
  <si>
    <t>G/SPS/N/OMN/46</t>
  </si>
  <si>
    <t>Live birds, their products (including poultry meat, day-old chicks, eggs), and by- products</t>
  </si>
  <si>
    <t>G/SPS/N/CHL/384</t>
  </si>
  <si>
    <t>G/SPS/N/CHL/385</t>
  </si>
  <si>
    <t>Zoo, wild and exotic animals</t>
  </si>
  <si>
    <t>G/SPS/N/COL/174/Add.1</t>
  </si>
  <si>
    <t>G/SPS/N/EGY/48</t>
  </si>
  <si>
    <t>G/SPS/N/KOR/409</t>
  </si>
  <si>
    <t>G/SPS/N/TPKM/250/Add.1</t>
  </si>
  <si>
    <t>Cattle, pig and chicken</t>
  </si>
  <si>
    <t>G/SPS/N/TPKM/251/Add.1</t>
  </si>
  <si>
    <t>Cattle, ovine, pigs, chickens and poultry</t>
  </si>
  <si>
    <t>G/SPS/N/URY/17</t>
  </si>
  <si>
    <t>Genetic material from species susceptible to the Schmallenberg virus</t>
  </si>
  <si>
    <t>Countries affected by the Schmallenberg virus</t>
  </si>
  <si>
    <t>G/SPS/N/USA/2345</t>
  </si>
  <si>
    <t>Egg, poultry fat, poultry meat, and poultry meat by-products</t>
  </si>
  <si>
    <t>G/SPS/N/ALB/146</t>
  </si>
  <si>
    <t xml:space="preserve">Province of  Banghazi (Libya)</t>
  </si>
  <si>
    <t>G/SPS/N/ALB/147</t>
  </si>
  <si>
    <t>Provinces of Al Gharbiyah, Al Minufiyah, Al Minya, Ash Sharqiyah, Dumyat, Al Iskandariyah, Kafr Ash Shaykh, Luxor (Egypt)</t>
  </si>
  <si>
    <t>G/SPS/N/ALB/148</t>
  </si>
  <si>
    <t>Province of Hadarom (Israel)</t>
  </si>
  <si>
    <t>G/SPS/N/OMN/45</t>
  </si>
  <si>
    <t>Myanmar, Bhutan</t>
  </si>
  <si>
    <t>G/SPS/N/EU/12</t>
  </si>
  <si>
    <t>G/SPS/N/USA/2340</t>
  </si>
  <si>
    <t>G/SPS/N/MAR/32</t>
  </si>
  <si>
    <t xml:space="preserve">HS Code(s):  01, 04, 02, 05</t>
  </si>
  <si>
    <t>G/SPS/N/BRA/801</t>
  </si>
  <si>
    <t>Sorghum vulgare</t>
  </si>
  <si>
    <t>G/SPS/N/JPN/296</t>
  </si>
  <si>
    <t xml:space="preserve">Meat and edible meat offal (HS Codes: 02.01, 02.02, 02.03, 02.04, 02.05, 02.06, 02.07, 02.08 and 02.09) 
Fish and crustaceans, molluscs and other aquatic invertebrates (03.01, 03.02, 03.03, 03.04, 03.05, 03.06 and 03.07)
Dairy produce, birds' eggs and natural honey (HS Codes: 04.01, 04.07,  04.08 and 04.09)
Animal fats and oils (HS Codes: 15.01, 15.02 and 15.06)</t>
  </si>
  <si>
    <t>G/SPS/N/UKR/78</t>
  </si>
  <si>
    <t>G/SPS/N/BRA/654/Add.3</t>
  </si>
  <si>
    <t>G/SPS/N/CAN/403/Add.1</t>
  </si>
  <si>
    <t>Bread; flour and whole wheat flour; unstandardized foods</t>
  </si>
  <si>
    <t>G/SPS/N/EU/11</t>
  </si>
  <si>
    <t>G/SPS/N/KOR/408</t>
  </si>
  <si>
    <t>Pigs and pig products</t>
  </si>
  <si>
    <t xml:space="preserve">Countries that are designated to be eligible to export pigs or pig  products to the Republic of Korea by the Korean Government</t>
  </si>
  <si>
    <t>G/SPS/N/EU/10</t>
  </si>
  <si>
    <t>G/SPS/N/PHL/206</t>
  </si>
  <si>
    <t xml:space="preserve">Animal diseases; Animal health; Avian Influenza; Pest or Disease free Regions / Regionalization; Withdrawal of the measure; </t>
  </si>
  <si>
    <t>Noord-Brabant and Zeeland (Netherlands)</t>
  </si>
  <si>
    <t>G/SPS/N/PHL/207</t>
  </si>
  <si>
    <t xml:space="preserve">Live poultry (HS Code:  0105), poultry meat (HS Code:  0207), day-old chicks (HS Code:  0105.11), eggs (HS Code:  0407) and semen (HS Code:  0511.99).</t>
  </si>
  <si>
    <t xml:space="preserve">Animal diseases; Animal health; Avian Influenza; Withdrawal of the measure; </t>
  </si>
  <si>
    <t>G/SPS/N/PHL/208</t>
  </si>
  <si>
    <t xml:space="preserve">Bovine animals (HS Codes:  0102, 0201, 0202), swine (HS Codes:  0103, 0203), sheep and goats (HS Codes:  0104, 0204), 0206, 0209, 0210, 0502, 0503, 0504, 0511.10, 0511.99.11, 1501, 1502, 1503, 1516.10, 1601, 1602.10, 1602.41, 1602.42, 1602.49, 1602.50)</t>
  </si>
  <si>
    <t>G/SPS/N/PHL/209</t>
  </si>
  <si>
    <t>G/SPS/N/COL/231/Add.1</t>
  </si>
  <si>
    <t>G/SPS/N/EU/8</t>
  </si>
  <si>
    <t xml:space="preserve">HS Code(s):  0201, 0202, 0203, 0204, 0205, 0206, 0207, 0208, 0209, 0210, 1001, 1002, 1003, 1004, 1005, 1006, 1007, 1008.</t>
  </si>
  <si>
    <t>G/SPS/N/EU/9</t>
  </si>
  <si>
    <t>G/SPS/N/CRI/121</t>
  </si>
  <si>
    <t xml:space="preserve">HS tariff heading 0701.90:  Fresh potato tubers for consumption or for use in the food industry.</t>
  </si>
  <si>
    <t>G/SPS/N/EU/7</t>
  </si>
  <si>
    <t>Cereals (HS Codes: 1001, 1002, 1003, 1004, 1005, 1006, 1007, 1008), foodstuffs of animal origin (HS Codes: 0201, 0202, 0203, 0204, 0205, 0206, 0207, 0208, 0209, 0210) and certain products of plant origin, including fruit and vegetables.
</t>
  </si>
  <si>
    <t>G/SPS/N/EU/6</t>
  </si>
  <si>
    <t>Specified host plants to citrus longhorn beetle [Anoplophora chinensis (Forster)]</t>
  </si>
  <si>
    <t>G/SPS/N/NZL/474</t>
  </si>
  <si>
    <t>G/SPS/N/ALB/143</t>
  </si>
  <si>
    <t xml:space="preserve">Province of  Al Khumus, Az. Zawiyah, Misratah and Zlitan in Libya</t>
  </si>
  <si>
    <t>G/SPS/N/ALB/144</t>
  </si>
  <si>
    <t>Guyuan district in the Ningxia region (China)</t>
  </si>
  <si>
    <t>G/SPS/N/ALB/145</t>
  </si>
  <si>
    <t>Khorol'sky district of the Province of Primorsky Kray (Russian Federation)</t>
  </si>
  <si>
    <t>G/SPS/N/AUS/290</t>
  </si>
  <si>
    <t>Nursery stock of the Abies, Cedrus and Picea genera</t>
  </si>
  <si>
    <t>G/SPS/N/KOR/98/Add.19/Rev.1</t>
  </si>
  <si>
    <t>G/SPS/N/AUS/289</t>
  </si>
  <si>
    <t>G/SPS/N/EU/3/Add.1</t>
  </si>
  <si>
    <t>Semen of domestic animals of porcine species (CN 05 11 99 85)</t>
  </si>
  <si>
    <t>Canada, New Zealand, Switzerland, United States</t>
  </si>
  <si>
    <t>G/SPS/N/EU/4/Add.1</t>
  </si>
  <si>
    <t>Semen of domestic animals of the porcine species (CN 05 11 99 85)</t>
  </si>
  <si>
    <t>G/SPS/N/KOR/405/Corr.1</t>
  </si>
  <si>
    <t>G/SPS/N/USA/2338</t>
  </si>
  <si>
    <t>G/SPS/N/BRA/714/Add.2</t>
  </si>
  <si>
    <t>G/SPS/N/BRA/798</t>
  </si>
  <si>
    <t>G/SPS/N/KOR/98/Add.19</t>
  </si>
  <si>
    <t>G/SPS/N/JPN/294</t>
  </si>
  <si>
    <t xml:space="preserve">Animal diseases; Animal health; Avian Influenza; Classical Swine Fever; Zoonoses; </t>
  </si>
  <si>
    <t>G/SPS/N/AUS/288</t>
  </si>
  <si>
    <t>G/SPS/N/COL/232</t>
  </si>
  <si>
    <t>Oils, fats and all packaged or wrapped foods.</t>
  </si>
  <si>
    <t>G/SPS/N/NIC/65</t>
  </si>
  <si>
    <t xml:space="preserve">HS tariff heading 0702:  Fresh or chilled tomatoes</t>
  </si>
  <si>
    <t xml:space="preserve">Bacteria; Plant diseases; </t>
  </si>
  <si>
    <t>G/SPS/N/CRI/120</t>
  </si>
  <si>
    <t>The slaughter, cutting, boning, packaging and storage of poultry.</t>
  </si>
  <si>
    <t xml:space="preserve">Animal diseases; Animal health; Food safety; Human health; Packaging; Zoonoses; </t>
  </si>
  <si>
    <t>G/SPS/N/EU/5</t>
  </si>
  <si>
    <t>G/SPS/N/USA/2280/Add.2</t>
  </si>
  <si>
    <t>G/SPS/N/USA/2153/Add.1</t>
  </si>
  <si>
    <t>Fresh litchi</t>
  </si>
  <si>
    <t>G/SPS/N/USA/2282/Add.1</t>
  </si>
  <si>
    <t>Pomegranate</t>
  </si>
  <si>
    <t>G/SPS/N/KOR/404</t>
  </si>
  <si>
    <t>G/SPS/N/KOR/405</t>
  </si>
  <si>
    <t>G/SPS/N/CHL/380/Add.1</t>
  </si>
  <si>
    <t>Pre processed vegetables</t>
  </si>
  <si>
    <t>G/SPS/N/USA/2334</t>
  </si>
  <si>
    <t>Multiple, please see notice</t>
  </si>
  <si>
    <t>G/SPS/N/AUS/286</t>
  </si>
  <si>
    <t>Live zoo perissodactyls including zebras, rhinoceroses and tapirs</t>
  </si>
  <si>
    <t xml:space="preserve">Animal diseases; Animal health; Human health; Territory protection; </t>
  </si>
  <si>
    <t>Austria, Belgium, Canada, Denmark, Finland, France, Germany, Greece, Ireland, Italy, Luxembourg, Netherlands, New Zealand, Portugal, Singapore, Spain, Sweden, United Kingdom, United States</t>
  </si>
  <si>
    <t>G/SPS/N/SAU/23</t>
  </si>
  <si>
    <t>G/SPS/N/BRA/795</t>
  </si>
  <si>
    <t>Carnivora, except domestic dogs, domestic cats and ferrets</t>
  </si>
  <si>
    <t>G/SPS/N/JPN/293</t>
  </si>
  <si>
    <t>- Meat and edible meat offal (HS Codes: 02.01, 02.02, 02.03, 02.04, 02.05, 02.06, 02.07, 02.08 and 02.09) 
- Fish and crustaceans, molluscs and other aquatic invertebrates (HS Codes: 03.02, 03.03, 03.04, 03.05, 03.06, 03.07)
- Dairy produce and birds' eggs (HS Codes: 04.01, 04.07 and 04.08)
- Edible vegetables and certain roots and tubers (HS Codes: 07.01, 07.02, 07.03, 07.04, 07.05, 07.06, 07.07, 07.08, 07.09, 07.10, 07.13 and 07.14)
- Edible fruits and nuts, peel of citrus/melons (HS Codes: 08.01, 08.02, 08.03, 08.04, 08.05, 08.06, 08.07, 08.08, 08.09, 08.10, 08.11 and 08.14)
- Coffee, tea, mate and spices (HS Codes: 09.01, 09.02, 09.03, 09.04, 09.05, 09.06, 09.07, 09.08, 09.09 and 09.10)
- Cereals (HS Codes: 10.01, 10.02, 10.03, 10.04, 10.05, 10.06, 10.07 and 10.08)
- Oleaginous fruits, miscellaneous grains, seeds and fruits (HS Codes: 12.01,12.02, 12.04, 12.05, 12.06, 12.07, 12.10 and 12.12)
- Animal or vegetable fats and oils (HS Codes: 15.01, 15.02, 15.06, 15.08 and 15.12)
- Cocoa and cocoa preparations (18.01)
- Beverages, spirits and vinegar (22.01)</t>
  </si>
  <si>
    <t>G/SPS/N/JPN/292</t>
  </si>
  <si>
    <t>G/SPS/N/UKR/76</t>
  </si>
  <si>
    <t>Small cattle</t>
  </si>
  <si>
    <t>France, United Kingdom</t>
  </si>
  <si>
    <t>G/SPS/N/UKR/77</t>
  </si>
  <si>
    <t>Cattle and small cattle</t>
  </si>
  <si>
    <t>Belgium, Germany, Netherlands</t>
  </si>
  <si>
    <t>G/SPS/N/BRA/541/Add.3</t>
  </si>
  <si>
    <t>Ornamental birds</t>
  </si>
  <si>
    <t>G/SPS/N/EEC/413/Corr.1</t>
  </si>
  <si>
    <t>G/SPS/N/EU/4</t>
  </si>
  <si>
    <t>G/SPS/N/CHL/382</t>
  </si>
  <si>
    <t>Eucalyptus dunnii cuttings</t>
  </si>
  <si>
    <t>G/SPS/N/EEC/413</t>
  </si>
  <si>
    <t>G/SPS/N/UKR/75</t>
  </si>
  <si>
    <t>Scotland (United Kingdom)</t>
  </si>
  <si>
    <t>G/SPS/N/AUS/225/Add.1</t>
  </si>
  <si>
    <t>G/SPS/N/CHL/378/Add.1</t>
  </si>
  <si>
    <t>G/SPS/N/CHL/379/Add.1</t>
  </si>
  <si>
    <t>G/SPS/N/EGY/47</t>
  </si>
  <si>
    <t>De-boned meat, chilled or frozen boned meat, animals for immediate slaughter, animals for fattening</t>
  </si>
  <si>
    <t>G/SPS/N/EU/3</t>
  </si>
  <si>
    <t>G/SPS/N/CRI/116</t>
  </si>
  <si>
    <t>Fresh flowers, plant propagation material, leafy vegetables</t>
  </si>
  <si>
    <t>G/SPS/N/TPKM/243/Add.1</t>
  </si>
  <si>
    <t>G/SPS/N/TPKM/244/Add.1</t>
  </si>
  <si>
    <t>G/SPS/N/TPKM/245/Add.1</t>
  </si>
  <si>
    <t>Tissue culture plantlets with and without media in sterile containers</t>
  </si>
  <si>
    <t>G/SPS/N/TPKM/246/Add.1</t>
  </si>
  <si>
    <t>Fresh carrot (Daucus carota L.)</t>
  </si>
  <si>
    <t>G/SPS/N/IND/75</t>
  </si>
  <si>
    <t>All products derived from milk</t>
  </si>
  <si>
    <t>G/SPS/N/ALB/142</t>
  </si>
  <si>
    <t>Mpumalanga province (South Africa)</t>
  </si>
  <si>
    <t>G/SPS/N/ECU/91</t>
  </si>
  <si>
    <t>Annatto (Bixa orellana) seeds for consumption</t>
  </si>
  <si>
    <t>G/SPS/N/EEC/408/Add.3</t>
  </si>
  <si>
    <t xml:space="preserve">Seeds and beans imported from Egypt during the period 2009-2011 with the following CN Codes:  ex 0704 90 90, ex 0706 90 90, 0708, 0713, ex 0709 90 90, 1201 10 00, 1209 21 00, 1209 91, 1207 50 10, 1207 50 90, 1207 99 97, 0910 99 10 and ex 1214 90 90</t>
  </si>
  <si>
    <t xml:space="preserve">Bacteria; Contaminants; Food safety; Human health; Pests; Plant health; Seeds; Toxins; </t>
  </si>
  <si>
    <t>G/SPS/N/IND/74</t>
  </si>
  <si>
    <t>Plant and Plant materials and other regulated articles as per Plant Quarantine (Regulation of Import into India) Order, 2003 and its Amendments</t>
  </si>
  <si>
    <t>All trading partner countries, exporting Plants and Plant materials to India.</t>
  </si>
  <si>
    <t>G/SPS/N/UKR/68/Add.1</t>
  </si>
  <si>
    <t>G/SPS/N/URY/14/Add.2</t>
  </si>
  <si>
    <t>G/SPS/N/URY/15/Add.2</t>
  </si>
  <si>
    <t>MERCOSUR</t>
  </si>
  <si>
    <t>G/SPS/N/URY/16/Add.2</t>
  </si>
  <si>
    <t>G/SPS/N/ALB/141</t>
  </si>
  <si>
    <t>Khalton region (Tajikistan)</t>
  </si>
  <si>
    <t>G/SPS/N/ALB/140</t>
  </si>
  <si>
    <t xml:space="preserve">Animal diseases; Animal health; Food safety; Foot and mouth disease; Human health; Pest or Disease free Regions / Regionalization; Veterinary drugs; </t>
  </si>
  <si>
    <t>Caprivi region (Namibia)</t>
  </si>
  <si>
    <t>G/SPS/N/BRA/787/Corr.1</t>
  </si>
  <si>
    <t>G/SPS/N/CHL/374/Add.2</t>
  </si>
  <si>
    <t>In vitro Prunus pumila x P. armeniaca x P. domestica plants</t>
  </si>
  <si>
    <t>G/SPS/N/CHL/377/Add.1</t>
  </si>
  <si>
    <t>Raspberries (Rubus spp.)</t>
  </si>
  <si>
    <t>States of California and Hawaii (United States)</t>
  </si>
  <si>
    <t>G/SPS/N/SAU/22</t>
  </si>
  <si>
    <t>G/SPS/N/ARG/154</t>
  </si>
  <si>
    <t>Fresh poultry meat and poultry by-products</t>
  </si>
  <si>
    <t>G/SPS/N/AUS/261/Add.1</t>
  </si>
  <si>
    <t>Seaweed, fresh and frozen seafood (excluding fish based pastes and sauces), milk and milk products and fresh fruit and vegetables</t>
  </si>
  <si>
    <t xml:space="preserve">Contaminants; Food safety; Human health; Pest or Disease free Regions / Regionalization; </t>
  </si>
  <si>
    <t>G/SPS/N/MEX/143/Add.2</t>
  </si>
  <si>
    <t>Plant nutrition inputs</t>
  </si>
  <si>
    <t>G/SPS/N/TPKM/251</t>
  </si>
  <si>
    <t>Cattle, Ovine, Pigs, Chickens and Poulltry</t>
  </si>
  <si>
    <t>G/SPS/N/BRA/753/Add.1</t>
  </si>
  <si>
    <t xml:space="preserve">Passion fruit (HS tariff subheading:  0890.10)</t>
  </si>
  <si>
    <t>G/SPS/N/BRA/789</t>
  </si>
  <si>
    <t>Wood and stem cuttings of host species of Sinoxylon conigerum</t>
  </si>
  <si>
    <t>G/SPS/N/CHL/366/Add.1</t>
  </si>
  <si>
    <t>In vitro tissue cultures</t>
  </si>
  <si>
    <t>G/SPS/N/CHL/369/Add.1</t>
  </si>
  <si>
    <t>Tuberous roots of sweet potato (Ipomoea batatas)</t>
  </si>
  <si>
    <t>G/SPS/N/CHL/370/Add.1</t>
  </si>
  <si>
    <t>Natural fibres of Cocos nucifera and Musa textilis</t>
  </si>
  <si>
    <t>G/SPS/N/CHL/373/Add.1</t>
  </si>
  <si>
    <t>In vitro Zinnia elegans, Anigozanthus spp. and Allium sativum plants</t>
  </si>
  <si>
    <t>G/SPS/N/JPN/286/Add.1</t>
  </si>
  <si>
    <t>Dog, cat, fox, racoon and skunk</t>
  </si>
  <si>
    <t>Ireland, Sweden, United Kingdom and Norway</t>
  </si>
  <si>
    <t>G/SPS/N/JPN/289</t>
  </si>
  <si>
    <t>- Meat and edible meat offal (HS Codes: 02.01, 02.02, 02.03, 02.04, 02.05, 02.06, 02.07, 02.08 and 02.09) 
- Dairy produce and birds' eggs (HS Codes: 04.01, 0407 and 04.08)
- Edible vegetables and certain roots and tubers (HS Codes: 07.01, 07.02, 07.03, 07.04, 07.05, 07.06, 07.07, 07.08, 07.09, 07.10, 07.13 and 07.14)
- Edible fruits and nuts, peel of citrus/melons (HS Codes: 08.01, 08.02, 08.03, 08.04, 08.05, 08.06, 08.07, 08.08, 08.09, 08.10, 08.11 and 08.14)
- Coffee, tea, mate and spices (HS Codes: 09.02, 09.03, 09.04, 09.05, 09.06, 09.07, 09.08, 09.09 and 09.10)
- Cereals (HS Codes: 10.01, 10.02, 10.03, 10.04, 10.05, 10.06, 10.07 and 10.08)
- Oleaginous fruits, miscellaneous grains, seeds and fruits (HS Codes: 12.01,12.02, 12.04, 12.05, 12.06, 12.07 and 12.10)
- Animal or vegetable fats and oils (HS Codes: 15.01 and 15.02 and 15.06)</t>
  </si>
  <si>
    <t>G/SPS/N/USA/2222/Add.1</t>
  </si>
  <si>
    <t>Certain animals and animal products</t>
  </si>
  <si>
    <t>G/SPS/N/BRA/787</t>
  </si>
  <si>
    <t>Artisanal cheeses</t>
  </si>
  <si>
    <t>G/SPS/N/SAU/21</t>
  </si>
  <si>
    <t>Meat and meat by-products (chilled, frozen and processed) of cattle, goats, sheep and camelidae</t>
  </si>
  <si>
    <t>Tajikistan</t>
  </si>
  <si>
    <t>G/SPS/N/UKR/74</t>
  </si>
  <si>
    <t>Bavaria (Germany)</t>
  </si>
  <si>
    <t>G/SPS/N/NZL/469</t>
  </si>
  <si>
    <t>Fresh table grapes (Vitis vinifera L.) for consumption</t>
  </si>
  <si>
    <t>G/SPS/N/USA/2041/Add.2</t>
  </si>
  <si>
    <t>Mendoza Province (Argentina)</t>
  </si>
  <si>
    <t>G/SPS/N/USA/2261/Add.1</t>
  </si>
  <si>
    <t>Shredded lettuce</t>
  </si>
  <si>
    <t>G/SPS/N/USA/2321</t>
  </si>
  <si>
    <t>G/SPS/N/USA/2322</t>
  </si>
  <si>
    <t>G/SPS/N/CAN/388/Add.1</t>
  </si>
  <si>
    <t>Liquid whey and dried whey products (ICS Codes 67.100, 67.220)</t>
  </si>
  <si>
    <t>G/SPS/N/KOR/401</t>
  </si>
  <si>
    <t>G/SPS/N/KOR/402</t>
  </si>
  <si>
    <t>G/SPS/N/PER/396</t>
  </si>
  <si>
    <t>List of quarantine pests not found in Peru.</t>
  </si>
  <si>
    <t>G/SPS/N/SAU/7/Rev.1</t>
  </si>
  <si>
    <t>Potato seeds (Solanum tuberosum)</t>
  </si>
  <si>
    <t>G/SPS/N/TPKM/248</t>
  </si>
  <si>
    <t>Live Anguilla spp., Haliotis rubra and Haliotis laevigata for human consumption</t>
  </si>
  <si>
    <t>G/SPS/N/TPKM/249</t>
  </si>
  <si>
    <t>Live fish and their gametes and fertilized eggs</t>
  </si>
  <si>
    <t>G/SPS/N/TPKM/250</t>
  </si>
  <si>
    <t>G/SPS/N/CAN/346/Add.1</t>
  </si>
  <si>
    <t xml:space="preserve">Meat and poultry products (ICS Code:  67.120, 67.220)</t>
  </si>
  <si>
    <t>G/SPS/N/CAN/347/Add.1</t>
  </si>
  <si>
    <t xml:space="preserve">Meat, poultry, and fish products (ICS Code:  67.120, 67.220)</t>
  </si>
  <si>
    <t>G/SPS/N/CAN/349/Add.1</t>
  </si>
  <si>
    <t>Split peas, soybeans and fava beans (ICS Codes: 67.080, 67.220)</t>
  </si>
  <si>
    <t>G/SPS/N/CAN/378/Add.1</t>
  </si>
  <si>
    <t>Chocolate-flavoured cream cheese spread (ICS Codes 67.100, 67.190, 67.220)</t>
  </si>
  <si>
    <t>G/SPS/N/EU/2</t>
  </si>
  <si>
    <t xml:space="preserve">Rice and rice products originating in or consigned from China (HS Code(s):  100610, 100620, 100630 and others).  Complete list of products mentioned in Annex I of Commission implementing Decision.</t>
  </si>
  <si>
    <t>G/SPS/N/SWZ/2/Corr.1</t>
  </si>
  <si>
    <t xml:space="preserve">All food of animal origin;  Meat and edible meat offal (HS Code:  02);  Fish and crustaceans (HS Code:  03);  Dairy (HS Code:  04);  and Products of animal origin (HS Code:  05)</t>
  </si>
  <si>
    <t xml:space="preserve">Certification, control and inspection; Food safety; Human health; Traceability; </t>
  </si>
  <si>
    <t>G/SPS/N/ARG/143/Add.1</t>
  </si>
  <si>
    <t>G/SPS/N/USA/2316</t>
  </si>
  <si>
    <t>G/SPS/N/AUS/254/Add.1</t>
  </si>
  <si>
    <t>Plants in the Rutaceae family - hosts of "Candidatus Liberibacter species"</t>
  </si>
  <si>
    <t>G/SPS/N/AUS/284</t>
  </si>
  <si>
    <t>Fresh cut chrysanthemum flowers</t>
  </si>
  <si>
    <t>G/SPS/N/NZL/447/Add.2</t>
  </si>
  <si>
    <t>Domestic cats and dogs</t>
  </si>
  <si>
    <t>Countries and territories approved for cat and dog imports</t>
  </si>
  <si>
    <t>G/SPS/N/USA/2258/Add.1</t>
  </si>
  <si>
    <t>Fresh cape gooseberry fruit with husks</t>
  </si>
  <si>
    <t>G/SPS/N/USA/2315</t>
  </si>
  <si>
    <t>Chinese Sand Pears from China</t>
  </si>
  <si>
    <t xml:space="preserve">Fruit fly; Labelling; Pests; Plant health; </t>
  </si>
  <si>
    <t>G/SPS/N/NZL/468</t>
  </si>
  <si>
    <t>Atlantic salmon salted skins</t>
  </si>
  <si>
    <t>G/SPS/N/URY/14/Add.1</t>
  </si>
  <si>
    <t>G/SPS/N/URY/15/Add.1</t>
  </si>
  <si>
    <t>Argentina, Brazil, Paraguay</t>
  </si>
  <si>
    <t>G/SPS/N/URY/16/Add.1</t>
  </si>
  <si>
    <t>G/SPS/N/CAN/542/Add.1</t>
  </si>
  <si>
    <t xml:space="preserve">Pesticide novaluron in or on low growing berries (Crop Subgroup 13-07G) (ICS Codes:  65.020, 65.100, 67.080)</t>
  </si>
  <si>
    <t>G/SPS/N/UKR/73</t>
  </si>
  <si>
    <t>Animals susceptible to bluetongue and semen from them</t>
  </si>
  <si>
    <t>Chypre</t>
  </si>
  <si>
    <t>G/SPS/N/ARG/153</t>
  </si>
  <si>
    <t>Hop (Humulus lupulus) rhizomes</t>
  </si>
  <si>
    <t>G/SPS/N/BLZ/7</t>
  </si>
  <si>
    <t xml:space="preserve">Terrestial and Aquatic animals:  live animals, animal products and byproducts, biologics and animal feed</t>
  </si>
  <si>
    <t xml:space="preserve">Animal diseases; Animal feed; Animal health; Human health; </t>
  </si>
  <si>
    <t>G/SPS/N/BLZ/8</t>
  </si>
  <si>
    <t>Plants, plant products and by-products</t>
  </si>
  <si>
    <t>G/SPS/N/CAN/415/Add.2</t>
  </si>
  <si>
    <t xml:space="preserve">Aquatic animals, including finfish, crustaceans and molluscs, and carcasses.  HS Codes of concern are 0301, 0302, 0303, 0304, 0306, 0307</t>
  </si>
  <si>
    <t>G/SPS/N/CHL/380</t>
  </si>
  <si>
    <t>Vegetales pre-eleborados</t>
  </si>
  <si>
    <t>G/SPS/N/EEC/341/Add.8</t>
  </si>
  <si>
    <t>G/SPS/N/KOR/371/Add.1</t>
  </si>
  <si>
    <t>G/SPS/N/SWZ/2</t>
  </si>
  <si>
    <t>G/SPS/N/ECU/89</t>
  </si>
  <si>
    <t>Lettuce (Lactuca sativa) seed for sowing</t>
  </si>
  <si>
    <t>G/SPS/N/ECU/90</t>
  </si>
  <si>
    <t>White teak (Gmelina arborea Roxb.) seedlings in dehydrated peat</t>
  </si>
  <si>
    <t>G/SPS/N/TPKM/243</t>
  </si>
  <si>
    <t xml:space="preserve">Fruit fly; Nematode; Pests; Plant health; </t>
  </si>
  <si>
    <t>G/SPS/N/TPKM/244</t>
  </si>
  <si>
    <t xml:space="preserve">Fungi; Nematode; Pests; Plant health; </t>
  </si>
  <si>
    <t>G/SPS/N/TPKM/245</t>
  </si>
  <si>
    <t>G/SPS/N/TPKM/246</t>
  </si>
  <si>
    <t xml:space="preserve">Nematode; Packaging; Pest or Disease free Regions / Regionalization; Pests; Plant health; </t>
  </si>
  <si>
    <t>G/SPS/N/CHN/515</t>
  </si>
  <si>
    <t>Cereals and cereal-based products, liquor, soy sauce, vinegar, sauce and its products</t>
  </si>
  <si>
    <t>G/SPS/N/CHN/517</t>
  </si>
  <si>
    <t>G/SPS/N/CHN/518</t>
  </si>
  <si>
    <t>Cereals and cereal-based products, Liquor, soy sauce, vinegar, sauce and its products</t>
  </si>
  <si>
    <t>G/SPS/N/CHL/346/Add.2</t>
  </si>
  <si>
    <t>G/SPS/N/CHL/351/Add.1</t>
  </si>
  <si>
    <t>G/SPS/N/CHL/361/Add.1</t>
  </si>
  <si>
    <t>G/SPS/N/CHL/362/Add.1</t>
  </si>
  <si>
    <t>G/SPS/N/CHL/374/Add.1</t>
  </si>
  <si>
    <t>G/SPS/N/EEC/399/Add.1</t>
  </si>
  <si>
    <t xml:space="preserve">Fresh poultry meat (HS Code(s):  0207, 020890)</t>
  </si>
  <si>
    <t>G/SPS/N/JPN/286</t>
  </si>
  <si>
    <t xml:space="preserve">Animal diseases; Animal health; Human health; Pest or Disease free Regions / Regionalization; Zoonoses; </t>
  </si>
  <si>
    <t>Ireland, Sweden, United Kingdom</t>
  </si>
  <si>
    <t>G/SPS/N/MEX/143/Add.1</t>
  </si>
  <si>
    <t>G/SPS/N/UKR/31/Add.3</t>
  </si>
  <si>
    <t>Seeds of agricultural plants</t>
  </si>
  <si>
    <t>G/SPS/N/USA/2280/Add.1</t>
  </si>
  <si>
    <t>G/SPS/N/JPN/285</t>
  </si>
  <si>
    <t xml:space="preserve">Meat and edible meat offal (HS Codes:  02.01, 02.02, 02.03, 02.04, 02.05, 02.06, 02.07, 02.08 and 02.09)
Crustaceans (HS Code:  03.06)
Dairy produce and birds' eggs (HS Codes:  04.01, 04.07 and 04.08)
Edible vegetables and certain roots and tubers (HS Codes:  07.01, 07.02, 07.03, 07.04, 07.05, 07.06, 07.07, 07.08, 07.09, 07.10, 07.13 and 07.14)
Edible fruits and nuts, peel of citrus/melons (HS Codes:  08.01, 08.02, 08.03, 08.04, 08.05, 08.06, 08.07, 08.08, 08.09, 08.10, 08.11 and 08.14)
Coffee, tea, mate and spices (HS Codes:  09.01, 09.02, 09.03, 09.04, 09.05, 09.06, 09.07, 09.08, 09.09 and 09.10)
Cereals (HS Codes:  10.01, 10.02, 10.03, 10.04, 10.05, 10.06, 10.07 and 10.08)
Oil seeds and oleaginous fruits; miscellaneous grains, seeds and fruit (HS Codes:  12.01,12.02, 12.04, 12.05, 12.06, 12.07, 12.10 and 12.12)
Animal or vegetable fats and oils (HS Codes:  15.01 and 15.02, 15.06 and 15.12)
Cacao and cacao preparations (HS Code:  18.01)
Residues and waste from the food industries; prepared animal fodder (HS Code:  23.02)</t>
  </si>
  <si>
    <t>G/SPS/N/CAN/515/Add.3</t>
  </si>
  <si>
    <t xml:space="preserve">Live trees and other plants;  bulbs, roots and the like;  cut flowers and ornamental foliage (HS Code:  0600) (ICS Code:  65.020)</t>
  </si>
  <si>
    <t xml:space="preserve">Countries in which Anoplophora chinensis or A. glabripennis are known to occur, including:  China, Croatia, Indonesia, Japan, Korea (Republic of), Korea (Democratic People's Republic of), Malaysia, Myanmar, Philippines, Chinese Taipei, Viet Nam, United States and EU member States</t>
  </si>
  <si>
    <t>G/SPS/N/NZL/466</t>
  </si>
  <si>
    <t>Alpacas and llamas</t>
  </si>
  <si>
    <t>Australia, United States</t>
  </si>
  <si>
    <t>G/SPS/N/URY/14</t>
  </si>
  <si>
    <t>Equidae (HS tariff heading 0101)</t>
  </si>
  <si>
    <t>G/SPS/N/URY/15</t>
  </si>
  <si>
    <t>G/SPS/N/URY/16</t>
  </si>
  <si>
    <t>G/SPS/N/AUS/268/Add.1</t>
  </si>
  <si>
    <t>Kiwifruit (Actinidia spp.) - hosts of Pseudomonas syringae pv. Actinidiae (Psa) (bacterial canker disease)</t>
  </si>
  <si>
    <t>G/SPS/N/CHL/378/Corr.1</t>
  </si>
  <si>
    <t>G/SPS/N/CHL/379/Corr.1</t>
  </si>
  <si>
    <t>G/SPS/N/USA/2220/Rev.1/Add.1/Corr.1</t>
  </si>
  <si>
    <t>G/SPS/N/KOR/398</t>
  </si>
  <si>
    <t>Shelled walnut</t>
  </si>
  <si>
    <t>G/SPS/N/KOR/399</t>
  </si>
  <si>
    <t>Plants for planting which are imported by hand-carry or post</t>
  </si>
  <si>
    <t>G/SPS/N/BRA/642/Add.1</t>
  </si>
  <si>
    <t xml:space="preserve">Naranjas frescas de las variedades Citrus sinensis (SA:  080510) y Citrus medica (SA:  080590)</t>
  </si>
  <si>
    <t>G/SPS/N/BRA/782</t>
  </si>
  <si>
    <t>In vitro Pinus taeda seedlings</t>
  </si>
  <si>
    <t>G/SPS/N/CHL/377</t>
  </si>
  <si>
    <t>G/SPS/N/CHL/378</t>
  </si>
  <si>
    <t>Strawberries (Fragaria spp.)</t>
  </si>
  <si>
    <t>G/SPS/N/CHL/379</t>
  </si>
  <si>
    <t>Kiwifruit (Actinidia spp.)</t>
  </si>
  <si>
    <t>G/SPS/N/CRI/115</t>
  </si>
  <si>
    <t>All products of plant origin</t>
  </si>
  <si>
    <t>G/SPS/N/NZL/465</t>
  </si>
  <si>
    <t>Fresh mango fruit (Mangifera indica L.) for consumption</t>
  </si>
  <si>
    <t>G/SPS/N/USA/2220/Rev.1/Add.1</t>
  </si>
  <si>
    <t>Liechtenstein, Switzerland</t>
  </si>
  <si>
    <t>G/SPS/N/EEC/408/Add.2</t>
  </si>
  <si>
    <t xml:space="preserve">Bacteria; Contaminants; Escherichia coli; Food safety; Human health; Pests; Plant health; Seeds; Toxins; </t>
  </si>
  <si>
    <t>G/SPS/N/QAT/30</t>
  </si>
  <si>
    <t xml:space="preserve">ICS Code:  67.080</t>
  </si>
  <si>
    <t>Gulf region</t>
  </si>
  <si>
    <t>G/SPS/N/QAT/31</t>
  </si>
  <si>
    <t>G/SPS/N/QAT/35</t>
  </si>
  <si>
    <t xml:space="preserve">ICS Code:  67.200</t>
  </si>
  <si>
    <t>G/SPS/N/QAT/37</t>
  </si>
  <si>
    <t>G/SPS/N/USA/2295</t>
  </si>
  <si>
    <t xml:space="preserve">Pests; Plant health; Traceability; </t>
  </si>
  <si>
    <t>G/SPS/N/USA/2296</t>
  </si>
  <si>
    <t>G/SPS/N/CAN/570</t>
  </si>
  <si>
    <t xml:space="preserve">Unstandardized processed cheese products (ICS Codes:  67.100, 67.220)</t>
  </si>
  <si>
    <t>G/SPS/N/CHL/376</t>
  </si>
  <si>
    <t>Kiwifruit (Actinidia spp.) reproductive material</t>
  </si>
  <si>
    <t>G/SPS/N/USA/2182/Add.1</t>
  </si>
  <si>
    <t>Bromeliad plants in growing media</t>
  </si>
  <si>
    <t>Belgium, Denmark, the Netherlands</t>
  </si>
  <si>
    <t>G/SPS/N/USA/2294</t>
  </si>
  <si>
    <t>G/SPS/N/AUS/278/Corr.1</t>
  </si>
  <si>
    <t>Cattle, sheep, goat and deer semen and embryos from member States of the European Union, and cattle semen and embryos from Switzerland and Norway</t>
  </si>
  <si>
    <t>European Union, Norway and Switzerland</t>
  </si>
  <si>
    <t>G/SPS/N/AUS/279</t>
  </si>
  <si>
    <t>Taro corms (Colocasia esculenta)</t>
  </si>
  <si>
    <t>G/SPS/N/CHL/375</t>
  </si>
  <si>
    <t>G/SPS/N/COL/231</t>
  </si>
  <si>
    <t>G/SPS/N/TUR/23</t>
  </si>
  <si>
    <t>G/SPS/N/USA/2187/Add.1</t>
  </si>
  <si>
    <t>Fresh baby kiwi</t>
  </si>
  <si>
    <t>G/SPS/N/USA/2188/Add.1</t>
  </si>
  <si>
    <t>French beans and runner beans</t>
  </si>
  <si>
    <t>G/SPS/N/USA/2292</t>
  </si>
  <si>
    <t>G/SPS/N/AUS/278</t>
  </si>
  <si>
    <t>European Union, Norway, Switzerland</t>
  </si>
  <si>
    <t>G/SPS/N/BHR/116/Add.1</t>
  </si>
  <si>
    <t>Fresh vegetables</t>
  </si>
  <si>
    <t>Denmark, Germany, the Netherlands, Spain and any other country or region that could be specified by the World Health Organization or any other international organizations as having an E. Coli outbreak in these countries.</t>
  </si>
  <si>
    <t>G/SPS/N/TPKM/241</t>
  </si>
  <si>
    <t>G/SPS/N/CRI/114</t>
  </si>
  <si>
    <t>International Classification for Standards (ICS) code 67.100.99</t>
  </si>
  <si>
    <t>G/SPS/N/UKR/71</t>
  </si>
  <si>
    <t>Horses, their products and raw materials</t>
  </si>
  <si>
    <t>G/SPS/N/UKR/72</t>
  </si>
  <si>
    <t>Pigs, pork products and raw materials</t>
  </si>
  <si>
    <t>G/SPS/N/USA/2181/Add.1</t>
  </si>
  <si>
    <t>Tomatoes with stems</t>
  </si>
  <si>
    <t>G/SPS/N/SGP/41</t>
  </si>
  <si>
    <t>Ornamental aquatic animals</t>
  </si>
  <si>
    <t>G/SPS/N/ARG/152</t>
  </si>
  <si>
    <t>Foot-and-mouth disease (FMD) risk products</t>
  </si>
  <si>
    <t>G/SPS/N/BRA/713/Add.2</t>
  </si>
  <si>
    <t>Palm seed (HS Code: 1209.99)</t>
  </si>
  <si>
    <t>G/SPS/N/CHL/359/Add.1</t>
  </si>
  <si>
    <t>Cereals, roots, tubers, vegetables, fruit, meat and meat products, milk and milk products, fish and shellfish and products thereof, and baby and infant foods</t>
  </si>
  <si>
    <t>G/SPS/N/CHL/373</t>
  </si>
  <si>
    <t>G/SPS/N/MDG/10</t>
  </si>
  <si>
    <t>Food products of plant origin for export</t>
  </si>
  <si>
    <t>G/SPS/N/MDG/11</t>
  </si>
  <si>
    <t>Food products of plant origin for export.</t>
  </si>
  <si>
    <t>G/SPS/N/NIC/61</t>
  </si>
  <si>
    <t xml:space="preserve">HS tariff heading 0102:  Live bovine animals</t>
  </si>
  <si>
    <t xml:space="preserve">Animal diseases; Animal feed; Animal health; Human health; Transmissible Spongiform Encephalopathy (TSE); Zoonoses; </t>
  </si>
  <si>
    <t>G/SPS/N/SAU/20</t>
  </si>
  <si>
    <t>Meat and meat by-products (chilled, frozen and processed), from cattle, sheep, goats and camelidae</t>
  </si>
  <si>
    <t>G/SPS/N/CHL/374</t>
  </si>
  <si>
    <t>G/SPS/N/JPN/284</t>
  </si>
  <si>
    <t xml:space="preserve">HS Code(s):  0201, 0202, 0203, 0204, 0205, 0206, 0207, 0208, 0209, 0401, 0407, 0408, 0701, 0702, 0703, 0704, 0705, 0706, 0707, 0708, 0709, 0710, 0713, 0714, 0801, 0802, 0803, 0804, 0805, 0806, 0807, 0808, 0809, 0810, 0811, 0814, 0901, 0902, 0903, 0904, 0905, 0906, 0907, 0908, 0909, 0910, 1001, 1002, 1003, 1004, 1005, 1006, 1007, 1008, 1201, 1202, 1205, 1206, 1207, 1210, 1212, 1501, 1502, 1506, 1512, 1801.</t>
  </si>
  <si>
    <t>G/SPS/N/NZL/464</t>
  </si>
  <si>
    <t>Fresh table grapes for consumption
</t>
  </si>
  <si>
    <t>G/SPS/N/AUS/277</t>
  </si>
  <si>
    <t>G/SPS/N/CHN/475/Suppl.1</t>
  </si>
  <si>
    <t>G/SPS/N/USA/2223/Add.1</t>
  </si>
  <si>
    <t>Fresh apricot, sweet cherry, and plumcot fruit</t>
  </si>
  <si>
    <t>G/SPS/N/USA/2239/Add.1</t>
  </si>
  <si>
    <t>Dragon fruit</t>
  </si>
  <si>
    <t>Thaland</t>
  </si>
  <si>
    <t>G/SPS/N/TPKM/239/Add.1</t>
  </si>
  <si>
    <t>G/SPS/N/EEC/408/Add.1</t>
  </si>
  <si>
    <t>G/SPS/N/EGY/46</t>
  </si>
  <si>
    <t>Currently approved origins for exporting seed potatoes to Egypt.</t>
  </si>
  <si>
    <t>G/SPS/N/HND/42/Add.2</t>
  </si>
  <si>
    <t>G/SPS/N/BRA/655/Add.2</t>
  </si>
  <si>
    <t xml:space="preserve">Mango (HS Code:  080450)</t>
  </si>
  <si>
    <t>G/SPS/N/BRA/655/Add.3</t>
  </si>
  <si>
    <t>G/SPS/N/BRA/754/Add.1</t>
  </si>
  <si>
    <t>Ryegrass seed (HS tariff subheading 1209.25)</t>
  </si>
  <si>
    <t>G/SPS/N/EEC/400/Add.2</t>
  </si>
  <si>
    <t>Semen of domestic animals of the bovine species (HS Code 051110)</t>
  </si>
  <si>
    <t>Australia, Canada, Chile, Croatia, Iceland, New Zealand, Saint Pierre and Miquelon, Switzerland and the United States</t>
  </si>
  <si>
    <t>G/SPS/N/NZL/463</t>
  </si>
  <si>
    <t>Australia and New Caledonia</t>
  </si>
  <si>
    <t>G/SPS/N/BRA/776</t>
  </si>
  <si>
    <t>Seeds of pearl millet (Pennisetum glaucum) (HS Code: 100820)</t>
  </si>
  <si>
    <t>G/SPS/N/IND/73</t>
  </si>
  <si>
    <t>(a) domestic and wild birds (including poultry and captive birds);
(b) day-old chicks, ducks, turkeys and other newly hatched Avian species;
(c) un-processed meat and meat products from Avian species, including domesticated, wild birds and poultry;
(d) hatching eggs;
(e) eggs and egg products (except Specific Pathogen Free eggs);
(f) un-processed feathers;
(g) live pigs;
(h) pathological material and biological products from birds;
(i) products of animal origin (from birds) intended for use in animal feeding or for agricultural or industrial use;
(j) semen of domestic and wild birds including poultry:
provided that The Central Government may allow the import of processed poultry meat after satisfactory conformity assessment of the exporting country.</t>
  </si>
  <si>
    <t>G/SPS/N/ALB/139</t>
  </si>
  <si>
    <t>District San Pedro (Paraguay)</t>
  </si>
  <si>
    <t>G/SPS/N/USA/2281</t>
  </si>
  <si>
    <t>G/SPS/N/USA/2282</t>
  </si>
  <si>
    <t>G/SPS/N/CRI/112</t>
  </si>
  <si>
    <t xml:space="preserve">Live animals (HS Code:  01;  ICS:  13)Animal products of bovine origin (HS Code:  05)</t>
  </si>
  <si>
    <t>G/SPS/N/USA/2280</t>
  </si>
  <si>
    <t>G/SPS/N/NZL/369/Add.2/Rev.1</t>
  </si>
  <si>
    <t>Roquefort cheeseAustria, Belgium, Cyprus, Czech Republic, Denmark, Estonia, Finland, France, Germany, Greece, Hungary, Ireland, Italy, Latvia, Lithuania, Luxembourg, Malta, Poland, Portugal, Slovakia, Slovenia, Spain, Sweden, The Netherlands and United Kingdom</t>
  </si>
  <si>
    <t>Austria, Belgium, Cyprus, Czech Republic, Denmark, Estonia, Finland, France, Germany, Greece, Hungary, Ireland, Italy, Latvia, Lithuania, Luxembourg, Malta, Poland, Portugal, Slovakia, Slovenia, Spain, Sweden, The Netherlands and United Kingdom</t>
  </si>
  <si>
    <t>G/SPS/N/USA/2272</t>
  </si>
  <si>
    <t>G/SPS/N/AUS/275</t>
  </si>
  <si>
    <t>Live goldfish (Carassius auratus) for ornamental purposes</t>
  </si>
  <si>
    <t>G/SPS/N/CHL/371</t>
  </si>
  <si>
    <t>Goods of animal origin</t>
  </si>
  <si>
    <t>G/SPS/N/NZL/369/Add.2</t>
  </si>
  <si>
    <t>Roquefort cheese</t>
  </si>
  <si>
    <t>G/SPS/N/COL/229</t>
  </si>
  <si>
    <t>Wild birds and ornamental birds</t>
  </si>
  <si>
    <t>Andalucía (Barbate, La Janda, Cádiz), Spain</t>
  </si>
  <si>
    <t>G/SPS/N/COL/230</t>
  </si>
  <si>
    <t>Friuli-Venezia Giulia (Sesto al Reghena, Pordenone), Italy</t>
  </si>
  <si>
    <t>G/SPS/N/BRA/775</t>
  </si>
  <si>
    <t>Plant propagation material of coffee (HS Code: 0602)</t>
  </si>
  <si>
    <t>G/SPS/N/ECU/87</t>
  </si>
  <si>
    <t>Annual ryegrass (Lolium multiflorum) seed for sowing</t>
  </si>
  <si>
    <t>G/SPS/N/ECU/88</t>
  </si>
  <si>
    <t>Orchard grass (Dactylis glomerata L.) seed for sowing</t>
  </si>
  <si>
    <t>G/SPS/N/COL/228</t>
  </si>
  <si>
    <t>Bovine animals, sheep, goats, swine and other species susceptible to foot-and-mouth disease (FMD), and other products that pose a risk of transmitting the virus.</t>
  </si>
  <si>
    <t>Paraguay (San Pedro)</t>
  </si>
  <si>
    <t>G/SPS/N/CHL/370</t>
  </si>
  <si>
    <t>G/SPS/N/ECU/86</t>
  </si>
  <si>
    <t>Seedlings of Tectona grandis L.f. in dehydrated peat for planting</t>
  </si>
  <si>
    <t>G/SPS/N/TPKM/239</t>
  </si>
  <si>
    <t xml:space="preserve">Animal diseases; Animal health; Bovine Spongiform Encephalopathy (BSE); Scrapie; Transmissible Spongiform Encephalopathy (TSE); Zoonoses; </t>
  </si>
  <si>
    <t>G/SPS/N/ARG/151</t>
  </si>
  <si>
    <t>Seed potato (Solanum tuberosum) tubers</t>
  </si>
  <si>
    <t>G/SPS/N/EEC/389/Add.1</t>
  </si>
  <si>
    <t xml:space="preserve">Cereals (HS Codes:  1001, 1002, 1003, 1004, 1005, 1006, 1007, 1008), foodstuffs of animal origin (HS Codes:  0201, 0202, 0203, 0204, 0205, 0206, 0207, 0208, 0209, 0210) and certain products of plant origin, including fruit and vegetables</t>
  </si>
  <si>
    <t>G/SPS/N/EEC/393/Add.1</t>
  </si>
  <si>
    <t>G/SPS/N/EEC/394/Add.1</t>
  </si>
  <si>
    <t>G/SPS/N/EEC/395/Add.1</t>
  </si>
  <si>
    <t>G/SPS/N/EEC/403/Add.1</t>
  </si>
  <si>
    <t xml:space="preserve">Oils and fats (HS Chapters 12 &amp; 15); Cocoa beans and derived products (HS Code 18001);  Coconut oil (HS Code 1513); Smoked meat and smoked meat products (HS Code 0210);  Barbecued and grilled meat/meat products sold to the final consumer;  Muscle meat of smoked fish and fishery products (HS Code 0305);  Smoked sprats and canned smoked sprats;  Bivalve molluscs (HS Codes 0307, 1605);  Processed cereal-based foods and baby foods for infants and young children, infant formulae and follow-on formulae, including infant milk and follow-on milk, dietary foods for special medical purposes intended specifically for infants (HS Codes 04 and 19, specially prepared for infants)</t>
  </si>
  <si>
    <t>G/SPS/N/PER/395</t>
  </si>
  <si>
    <t xml:space="preserve">Ruminants and live swine and semen or embryos of these and other species susceptible to footandmouth disease (FMD); 	fresh, chilled or frozen meat, raw entrails and offal, untanned hides and skins and unwashed or greasy wool of the abovementioned species; 	fodder and hay;  and 	other risk products of these species capable of transmitting or carrying the FMD virus.</t>
  </si>
  <si>
    <t>G/SPS/N/AUS/274</t>
  </si>
  <si>
    <t xml:space="preserve">HS Code 06:  Live plants and tissue cultures for propagation</t>
  </si>
  <si>
    <t>G/SPS/N/CHL/369</t>
  </si>
  <si>
    <t>G/SPS/N/KOR/394</t>
  </si>
  <si>
    <t>Livestock products for human consumption, such as milk and milk products, meat and meat products, and egg and egg products, etc.</t>
  </si>
  <si>
    <t>G/SPS/N/SAU/19</t>
  </si>
  <si>
    <t>G/SPS/N/HND/42/Add.1</t>
  </si>
  <si>
    <t>G/SPS/N/JPN/283</t>
  </si>
  <si>
    <t xml:space="preserve">Meat and edible meat offal (HS Codes: 02.01, 02.02, 02.03, 02.04, 02.05, 02.06, 02.07, 02.08 and 02.09)
Dairy produce and birds' eggs (HS Codes:  04.01,04.07, and 04.08)
Edible vegetables and certain roots and tubers (HS Codes:  07.09, 07.10, and 07.13)
Peel of citrus/melons (HS Code:  08.14)
Coffee, tea, mate and spices (HS Codes:  09.04, 09.05, 09.06, 09.07, 09.08, 09.09 and 09.10)
Cereals (HS Codes:  10.01, 10.02, 10.03, 10.04, 10.05, 10.06, 10.07 and 10.08)
Oleaginous fruits, miscellaneous grains, seeds and fruits (HS Codes:  12.01, 12.02, 12.05 and 12.12)
Animal or vegetable fats and oils (HS Codes:  15.01 and 15.02)</t>
  </si>
  <si>
    <t>G/SPS/N/BRA/719/Add.1</t>
  </si>
  <si>
    <t xml:space="preserve">Rye grass seed (HS Code:  1209.25)</t>
  </si>
  <si>
    <t>G/SPS/N/BRA/738/Add.1</t>
  </si>
  <si>
    <t>Raspberry (Rubus idaeus) (HS Code 081020)</t>
  </si>
  <si>
    <t>G/SPS/N/BRA/771</t>
  </si>
  <si>
    <t>Blackberry (Rubus fruticosus) (HS Code 081020)</t>
  </si>
  <si>
    <t>G/SPS/N/HKG/37</t>
  </si>
  <si>
    <t>Dried milk (including infant formula), reconstituted milk and condensed milk</t>
  </si>
  <si>
    <t>G/SPS/N/USA/2039/Add.1</t>
  </si>
  <si>
    <t>G/SPS/N/USA/2268</t>
  </si>
  <si>
    <t xml:space="preserve">Animal diseases; Animal health; Animal welfare; Zoonoses; </t>
  </si>
  <si>
    <t>G/SPS/N/ARG/137/Add.1</t>
  </si>
  <si>
    <t>G/SPS/N/CHL/367</t>
  </si>
  <si>
    <t>Walnut (Juglans regia, J. nigra, J. hindsii and J. major) propagation material and chestnut (Castanea sativa and C. crenata) propagation material</t>
  </si>
  <si>
    <t>G/SPS/N/CHL/368</t>
  </si>
  <si>
    <t>Poplar (Populus spp.) cuttings and twigs</t>
  </si>
  <si>
    <t>G/SPS/N/PER/388</t>
  </si>
  <si>
    <t xml:space="preserve">HS tariff subheading 1008.90.92.00:  Kiwicha grain</t>
  </si>
  <si>
    <t>G/SPS/N/PER/389</t>
  </si>
  <si>
    <t xml:space="preserve">HS tariff subheading 1008.90.19.00:  Quinoa grain</t>
  </si>
  <si>
    <t>G/SPS/N/PER/390</t>
  </si>
  <si>
    <t xml:space="preserve">HS tariff subheading 1205.10.10.00:  Canola seeds</t>
  </si>
  <si>
    <t>G/SPS/N/PER/391</t>
  </si>
  <si>
    <t xml:space="preserve">HS tariff subheading 0602.90.90.00:  Stevia (sweet leaf) plants</t>
  </si>
  <si>
    <t>G/SPS/N/PER/392</t>
  </si>
  <si>
    <t xml:space="preserve">HS tariff subheading 0106.90.90.00:  Biological control agent Euseius scutalis</t>
  </si>
  <si>
    <t>G/SPS/N/PER/394</t>
  </si>
  <si>
    <t xml:space="preserve">HS tariff subheading 0602.90.90.00:  Plants and rooted cuttings of dracaena and HS tariff subheading 0602.10.90.00:  Unrooted cuttings of dracaena</t>
  </si>
  <si>
    <t>G/SPS/N/TPKM/235/Add.1</t>
  </si>
  <si>
    <t>Cattle, pig and poultry</t>
  </si>
  <si>
    <t>G/SPS/N/USA/2041/Add.1</t>
  </si>
  <si>
    <t>Mendoza Province, Argentina</t>
  </si>
  <si>
    <t>G/SPS/N/ALB/138</t>
  </si>
  <si>
    <t>Taipei Prefecture/City and Tainan Prefecture/City (Chinese Taipei)</t>
  </si>
  <si>
    <t>G/SPS/N/CHL/366</t>
  </si>
  <si>
    <t>G/SPS/N/AUS/262/Add.1</t>
  </si>
  <si>
    <t>G/SPS/N/CHL/363/Add.1</t>
  </si>
  <si>
    <t>G/SPS/N/CHL/364/Add.1</t>
  </si>
  <si>
    <t>G/SPS/N/CHN/475</t>
  </si>
  <si>
    <t>Marine algae and their products</t>
  </si>
  <si>
    <t>G/SPS/N/CHN/479</t>
  </si>
  <si>
    <t>Preserved fruits, dried vegetables, rice stick, vermicelli, sugar, edible mushrooms and wine</t>
  </si>
  <si>
    <t>G/SPS/N/CHL/365</t>
  </si>
  <si>
    <t>G/SPS/N/CHN/473</t>
  </si>
  <si>
    <t>Eggs and their products</t>
  </si>
  <si>
    <t>G/SPS/N/COL/133/Add.1</t>
  </si>
  <si>
    <t>G/SPS/N/NZL/462</t>
  </si>
  <si>
    <t>Nursery stock - Phalaenopsis</t>
  </si>
  <si>
    <t>G/SPS/N/BRA/686/Rev.1</t>
  </si>
  <si>
    <t>Rootstocks cuttings of grapevine Vitis vinifera (HS Code 060210)</t>
  </si>
  <si>
    <t>G/SPS/N/USA/2261</t>
  </si>
  <si>
    <t>G/SPS/N/AUS/205/Add.3</t>
  </si>
  <si>
    <t>Fresh apples from New Zealand</t>
  </si>
  <si>
    <t>G/SPS/N/AUS/272</t>
  </si>
  <si>
    <t>Non-pasteurised hard to very hard cooked curd cheeses</t>
  </si>
  <si>
    <t>G/SPS/N/BRA/769</t>
  </si>
  <si>
    <t>Lagomorph semen</t>
  </si>
  <si>
    <t>G/SPS/N/BRA/770</t>
  </si>
  <si>
    <t>Lagomorph</t>
  </si>
  <si>
    <t>G/SPS/N/COL/225</t>
  </si>
  <si>
    <t>Arizona (United States)</t>
  </si>
  <si>
    <t>G/SPS/N/SGP/40</t>
  </si>
  <si>
    <t>Live puffer fish (HS Code 03019939), chilled puffer fish fillet/cut (HS code 03041900) and frozen puffer fish fillet/cut (HS code 03042900)</t>
  </si>
  <si>
    <t>G/SPS/N/UKR/66/Add.3</t>
  </si>
  <si>
    <t>G/SPS/N/USA/2183/Add.1</t>
  </si>
  <si>
    <t>Fresh papaya fruit</t>
  </si>
  <si>
    <t>G/SPS/N/USA/2258</t>
  </si>
  <si>
    <t>G/SPS/N/BRA/766</t>
  </si>
  <si>
    <t xml:space="preserve">Carrot seeds (Daucus carota) (HS  Code 120991)</t>
  </si>
  <si>
    <t>G/SPS/N/BRA/767</t>
  </si>
  <si>
    <t>Carrot seeds (Daucus carota) (HS Code 120991)</t>
  </si>
  <si>
    <t>G/SPS/N/BRA/768</t>
  </si>
  <si>
    <t>G/SPS/N/EEC/341/Add.7</t>
  </si>
  <si>
    <t>G/SPS/N/BRA/765</t>
  </si>
  <si>
    <t>G/SPS/N/EEC/400/Add.1</t>
  </si>
  <si>
    <t>G/SPS/N/EGY/42/Add.1</t>
  </si>
  <si>
    <t>Cotton lint</t>
  </si>
  <si>
    <t>G/SPS/N/PHL/203/Add.1</t>
  </si>
  <si>
    <t>Plants, Planting Materials, and Plant products (HS Codes 06, 07, 08, 09, 10, 17, and 24)</t>
  </si>
  <si>
    <t>G/SPS/N/PHL/205</t>
  </si>
  <si>
    <t>HS Codes: 0805.10, 0805.20, 0805.40 and 0805.50</t>
  </si>
  <si>
    <t>G/SPS/N/ARG/150</t>
  </si>
  <si>
    <t xml:space="preserve">Laboratory animals for research purposes:  house mice (Mus musculus), brown rats (Rattus norvegicus), guinea pigs (Cavia porcellus) and golden hamsters (Mesocricetus auratus) only</t>
  </si>
  <si>
    <t>G/SPS/N/CHL/363</t>
  </si>
  <si>
    <t>G/SPS/N/CHL/364</t>
  </si>
  <si>
    <t>G/SPS/N/COL/224</t>
  </si>
  <si>
    <t>Coffee beans</t>
  </si>
  <si>
    <t>G/SPS/N/IND/72</t>
  </si>
  <si>
    <t>G/SPS/N/USA/2253</t>
  </si>
  <si>
    <t>G/SPS/N/USA/2254</t>
  </si>
  <si>
    <t xml:space="preserve">Fruit fly; Packaging; Pest or Disease free Regions / Regionalization; Pests; Plant health; </t>
  </si>
  <si>
    <t>G/SPS/N/AUS/266/Add.1</t>
  </si>
  <si>
    <t>Hazelnut propagative material</t>
  </si>
  <si>
    <t>G/SPS/N/TPKM/236</t>
  </si>
  <si>
    <t>Traditional Chinese medicine materials</t>
  </si>
  <si>
    <t xml:space="preserve">Aflatoxins; Contaminants; Food safety; Heavy metals; Human health; Labelling; Mycotoxins; Pesticides; Toxins; </t>
  </si>
  <si>
    <t>G/SPS/N/USA/2109/Add.1</t>
  </si>
  <si>
    <t>Shepherds purse with roots</t>
  </si>
  <si>
    <t>G/SPS/N/USA/2185/Add.1</t>
  </si>
  <si>
    <t>Fresh persimmon fruit</t>
  </si>
  <si>
    <t>G/SPS/N/USA/2186/Add.1</t>
  </si>
  <si>
    <t>Garlic</t>
  </si>
  <si>
    <t>Algeria, Armenia, Austria, Azerbaijan, Belarus, Bosnia and Herzegovina, Bulgaria, Croatia, Czech Republic, Egypt, Estonia, Georgia, Germany, Greece, Hungary, Israel, Kazakhstan, Kyrgyz Republic, Latvia, Lebanon, Lithuania, Former Yugoslav Republic of Macedonia, Moldova, Montenegro, Morocco, Palestine Authority, Portugal, Romania, Russian Federation, Serbia, Slovak Republic, Slovenia, Switzerland, Syria, Tajikistan, Turkey, Turkmenistan, Ukraine and Uzbekistan</t>
  </si>
  <si>
    <t>G/SPS/N/USA/2154/Add.1</t>
  </si>
  <si>
    <t xml:space="preserve">):  Fresh edible flowers of izote, immature inflorescences of pacaya, immature inflorescences of chufle, and fresh leaves of chipilin</t>
  </si>
  <si>
    <t>G/SPS/N/USA/2249</t>
  </si>
  <si>
    <t>Taxa of plants for planting whose importation is under consideration for the category Not Authorized Pending Risk Analysis as specified in Federal Register Notice</t>
  </si>
  <si>
    <t>G/SPS/N/USA/2252</t>
  </si>
  <si>
    <t>G/SPS/N/AUS/260/Add.1</t>
  </si>
  <si>
    <t>Fresh mango fruit</t>
  </si>
  <si>
    <t>Pakinstan</t>
  </si>
  <si>
    <t>G/SPS/N/BRA/707/Add.1</t>
  </si>
  <si>
    <t xml:space="preserve">Aquatic animals, their propagation materials, cells, organs, tissues and aquatic animal products (HS Codes:  03;  16.03;  16.04;  16.05)</t>
  </si>
  <si>
    <t>G/SPS/N/BRA/713/Add.1</t>
  </si>
  <si>
    <t>G/SPS/N/BRA/759</t>
  </si>
  <si>
    <t>G/SPS/N/BRA/760</t>
  </si>
  <si>
    <t xml:space="preserve">Lilium (Lilium sp.) (HS code:  061120;  060210)</t>
  </si>
  <si>
    <t>G/SPS/N/JPN/282</t>
  </si>
  <si>
    <t>Meat and edible meat offal (HS Code: Chapter 2)</t>
  </si>
  <si>
    <t>G/SPS/N/UKR/45/Add.1</t>
  </si>
  <si>
    <t>Poultry products and their raw materials</t>
  </si>
  <si>
    <t>Brittany region (France)</t>
  </si>
  <si>
    <t>G/SPS/N/USA/2194/Add.2</t>
  </si>
  <si>
    <t>Certain areas in the United States, Mexico, and Peru, as specified in the proposed rule.</t>
  </si>
  <si>
    <t>G/SPS/N/CHE/72</t>
  </si>
  <si>
    <t xml:space="preserve">Sprouts, seeds and beans imported from Egypt from 14 July 2011 with the following CN Codes:  0708, ex 0709.9099, 0713, 0910.9900, 1201.00, 1209.10, 1209.2100, 1209.9100, 1207.50, 1207.99</t>
  </si>
  <si>
    <t xml:space="preserve">Bacteria; Contaminants; Escherichia coli; Food safety; Human health; Pests; Plant health; Toxins; </t>
  </si>
  <si>
    <t>G/SPS/N/CHN/454</t>
  </si>
  <si>
    <t>Fish, shellfish, wine and soy sauce</t>
  </si>
  <si>
    <t>G/SPS/N/CHN/458</t>
  </si>
  <si>
    <t>G/SPS/N/AUS/270</t>
  </si>
  <si>
    <t>Table grapes (Vitis vinifera L.) and hybrids from China</t>
  </si>
  <si>
    <t>G/SPS/N/CHL/357/Add.1</t>
  </si>
  <si>
    <t>G/SPS/N/JPN/280</t>
  </si>
  <si>
    <t>Meat of bovine animals, fresh, chilled or frozen (HS Codes: 02.01, 02.02)</t>
  </si>
  <si>
    <t>G/SPS/N/JPN/281</t>
  </si>
  <si>
    <t xml:space="preserve">Meat and edible meat offal (HS Codes: 02.01, 02.02, 02.03, 02.04, 02.05, 02.06, 02.07, 02.08 and 02.09)
Dairy produce, bird's eggs and natural honey (HS Codes: 04.01,04.07, 04.08)
Edible vegetables and certain roots and tubers (HS Codes: 07.01, 07.02, 07.03, 07.04, 07.05, 07.06, 07.07, 07.08, 07.09, 07.10,  07.12, 07.13 and 07.14)
Edible fruits and nuts, peel of citrus/melons (HS Codes: 08.01, 08.02, 08.03, 08.04, 08.05, 08.06, 08.07, 08.08, 08.09, 08.10, 08.11 and 08.14)
Coffee, tea, mate and spices (HS Codes: 09.02, 09.03, 09.04, 09.05, 09.06, 09.07, 09.08, 09.09 and 09.10)
Cereals (HS Codes: 10.01, 10.02, 10.03, 10.04, 10.05, 10.06, 10.07 and 10.08)
Oleaginous fruits, miscellaneous grains, seeds and fruits (HS Codes: 12.01, 12.02, 12.04, 12.05, 12.06, 12.07, 12.08 and 12.12
Animal or vegetable fats and oils (HS Codes: 15.01 and 15.02)</t>
  </si>
  <si>
    <t>G/SPS/N/MEX/228</t>
  </si>
  <si>
    <t>Poultry and goods of animal origin</t>
  </si>
  <si>
    <t>G/SPS/N/TPKM/235/Corr.1</t>
  </si>
  <si>
    <t>G/SPS/N/TUR/18</t>
  </si>
  <si>
    <t>G/SPS/N/USA/2248</t>
  </si>
  <si>
    <t>Meat and poultry at slaughter facilities</t>
  </si>
  <si>
    <t xml:space="preserve">Bacteria; Certification, control and inspection; Food safety; Human health; Pests; Plant health; Salmonella; </t>
  </si>
  <si>
    <t>G/SPS/N/CHL/362</t>
  </si>
  <si>
    <t>Seeds of industrial crop species Salicornia bigelovii, Salicornia europaea and Stevia rebaudiana.</t>
  </si>
  <si>
    <t>G/SPS/N/MAR/31</t>
  </si>
  <si>
    <t>HS codes 01, 02, 03, 04, 05, 06, 07, 08, 09, 10, 11, 12, 13, 14, 15, 16, 17, 18, 19, 20, 21, 22 and 23.</t>
  </si>
  <si>
    <t>G/SPS/N/QAT/24</t>
  </si>
  <si>
    <t>ICS Code: 67.040</t>
  </si>
  <si>
    <t>G/SPS/N/UKR/67</t>
  </si>
  <si>
    <t xml:space="preserve">Heavy metals; Pesticides; Plant health; </t>
  </si>
  <si>
    <t>G/SPS/N/UKR/68</t>
  </si>
  <si>
    <t>G/SPS/N/UKR/69</t>
  </si>
  <si>
    <t xml:space="preserve">UKTZED (Ukrainian Foreign Economic Activity Commodity Classification, based on Harmonized System 2007) codes:  0708 - Leguminous vegetables, shelled or unshelled, fresh or chilled, 0713 - Dried leguminous vegetables, shelled, whether or not skinned or split</t>
  </si>
  <si>
    <t>G/SPS/N/USA/2243</t>
  </si>
  <si>
    <t>G/SPS/N/USA/2244</t>
  </si>
  <si>
    <t>Non-commercial quantities of rice (Oryza sativa or Oryza spp.) carried by passengers from countries where Khapra beetle (Trogoderma granarium Everts) is found.</t>
  </si>
  <si>
    <t>Afghanistan, Algeria, Bangladesh, Burkina Faso, Cyprus, Egypt, India, Iran, Islamic Republic of, Iraq, Israel, Libyan Arab Jamahiriya, Mali, Mauritania, Morocco, Myanmar, Niger, Nigeria, Pakistan, Saudi Arabia, Senegal, Sri Lanka, Sudan, Tunisia, Turkey, United Arab Emirates</t>
  </si>
  <si>
    <t>G/SPS/N/USA/2247</t>
  </si>
  <si>
    <t>G/SPS/N/ARG/149</t>
  </si>
  <si>
    <t>G/SPS/N/AUS/268</t>
  </si>
  <si>
    <t xml:space="preserve">Bacteria; Pests; Plant diseases; Plant health; </t>
  </si>
  <si>
    <t>G/SPS/N/CHL/361</t>
  </si>
  <si>
    <t>Fresh mangoes (Mangifera indica) for consumption</t>
  </si>
  <si>
    <t>G/SPS/N/NZL/440/Add.2</t>
  </si>
  <si>
    <t>Bovine germplasm</t>
  </si>
  <si>
    <t>G/SPS/N/NZL/460</t>
  </si>
  <si>
    <t>Rubus spp. seed for sowing</t>
  </si>
  <si>
    <t>G/SPS/N/COL/222</t>
  </si>
  <si>
    <t xml:space="preserve">Contaminants; Food additives; Food safety; Human health; Labelling; Packaging; Pesticides; </t>
  </si>
  <si>
    <t>G/SPS/N/COL/223</t>
  </si>
  <si>
    <t xml:space="preserve">Contaminants; Food additives; Food safety; Human health; Labelling; Packaging; </t>
  </si>
  <si>
    <t>G/SPS/N/ECU/85</t>
  </si>
  <si>
    <t>Robusta coffee (Coffea canephora) cuttings for planting</t>
  </si>
  <si>
    <t>G/SPS/N/ISR/9/Rev.1</t>
  </si>
  <si>
    <t xml:space="preserve">HS Codes:  0102, 0104, 0201, 0202, 0204, 0206, 0210, 05111000</t>
  </si>
  <si>
    <t>G/SPS/N/PHL/180/Add.1</t>
  </si>
  <si>
    <t xml:space="preserve">Bovine animals (HS Codes:  0102, 0201, 0202), swine (HS Codes:  0103, 0203), sheep and goats (HS Codes:  0104, 0204), HS Codes:  0206, 0209, 0210, 0502, 0503, 0504, 0511.10, 0511.99.11, 1501, 1502, 1503, 1516.10, 1601, 1602.10, 1602.41, 1602.42, 1602.49, 1602.50</t>
  </si>
  <si>
    <t>G/SPS/N/PHL/204</t>
  </si>
  <si>
    <t>G/SPS/N/BHR/116</t>
  </si>
  <si>
    <t xml:space="preserve">Bacteria; Escherichia coli; Food safety; Human health; Pest or Disease free Regions / Regionalization; </t>
  </si>
  <si>
    <t>Denmark, Germany, Netherlands, Spain and any other country or region that could be specified by the World Health Organization or any other international organizations due to E. Coli outbreak in these countries.</t>
  </si>
  <si>
    <t>G/SPS/N/BRA/758</t>
  </si>
  <si>
    <t>Argentina and other countries</t>
  </si>
  <si>
    <t>G/SPS/N/EEC/408</t>
  </si>
  <si>
    <t>Seeds and beans imported from Egypt during the period 2009-2011 with the following CN codes: ex 0704 90 90, ex 0706 90 90, 0708, 0713, ex 0709 90 90, 1201 10 00, 1209 21 00, 1209 91, 1207 50 10, 1207 50 90, 1207 99 97, 0910 99 10 and ex 1214 90 90</t>
  </si>
  <si>
    <t>G/SPS/N/PHL/203</t>
  </si>
  <si>
    <t>HS Codes 06, 07, 08, 09, 10, 17, and 24</t>
  </si>
  <si>
    <t>G/SPS/N/USA/2239</t>
  </si>
  <si>
    <t>G/SPS/N/BRA/757</t>
  </si>
  <si>
    <t xml:space="preserve">Animal health; Plant health; </t>
  </si>
  <si>
    <t>G/SPS/N/MAR/30</t>
  </si>
  <si>
    <t xml:space="preserve">HS Codes:  10, 02, 04, 07, 08, 11, 12, 16, 19, 20, 21</t>
  </si>
  <si>
    <t>G/SPS/N/PRY/23</t>
  </si>
  <si>
    <t>G/SPS/N/NZL/458</t>
  </si>
  <si>
    <t>Nursery stock in Eucalyptus, Eugenia and Metrosideros</t>
  </si>
  <si>
    <t>G/SPS/N/NZL/459</t>
  </si>
  <si>
    <t>Malus spp. nursery stock (dormant cuttings and tissue culture)</t>
  </si>
  <si>
    <t>G/SPS/N/CHL/314/Add.1</t>
  </si>
  <si>
    <t>G/SPS/N/CHL/342/Add.1</t>
  </si>
  <si>
    <t>Iran, Pakistan and Turkey</t>
  </si>
  <si>
    <t>G/SPS/N/CHL/343/Add.1</t>
  </si>
  <si>
    <t>G/SPS/N/PHL/198</t>
  </si>
  <si>
    <t>Gelderland, Netherlands</t>
  </si>
  <si>
    <t>G/SPS/N/EEC/407</t>
  </si>
  <si>
    <t>G/SPS/N/EGY/45</t>
  </si>
  <si>
    <t>Plants for planting and/or propagation</t>
  </si>
  <si>
    <t>G/SPS/N/HND/42</t>
  </si>
  <si>
    <t>Live animals, products of animal origin, animal genetic material, biologics, pathological material, and meat and bone meal.</t>
  </si>
  <si>
    <t>G/SPS/N/EEC/343/Add.1</t>
  </si>
  <si>
    <t xml:space="preserve">Materials and articles in contact with food including catering containers and materials and articles in contact with drinking water covered by TARIC positions 3919, 3920, 3923 &amp; 3924.  ICS Code 67.250</t>
  </si>
  <si>
    <t xml:space="preserve">Adoption/publication/entry into force of reg.; Withdrawal of the measure; </t>
  </si>
  <si>
    <t>G/SPS/N/NZL/451/Add.1</t>
  </si>
  <si>
    <t>G/SPS/N/ARG/146</t>
  </si>
  <si>
    <t>Racing pigeons from breeding establishments</t>
  </si>
  <si>
    <t>G/SPS/N/BRA/755</t>
  </si>
  <si>
    <t>G/SPS/N/BRA/435/Add.1</t>
  </si>
  <si>
    <t>Forage plant seeds (International Classification for Standards (ICS Code 12.09.1)</t>
  </si>
  <si>
    <t>G/SPS/N/BRA/602/Add.1</t>
  </si>
  <si>
    <t xml:space="preserve">Dried and pre germinated seeds of Elaeis guineensis (HS Code:  12 07 10)</t>
  </si>
  <si>
    <t>G/SPS/N/BRA/752</t>
  </si>
  <si>
    <t>Horses and veterinary products</t>
  </si>
  <si>
    <t xml:space="preserve">Animal health; Veterinary drugs; </t>
  </si>
  <si>
    <t>G/SPS/N/BRA/753</t>
  </si>
  <si>
    <t>G/SPS/N/BRA/754</t>
  </si>
  <si>
    <t>G/SPS/N/CRI/110/Add.1</t>
  </si>
  <si>
    <t>G/SPS/N/PER/381</t>
  </si>
  <si>
    <t xml:space="preserve">HS tariff subheading 1103.13.00.00:  Maize (corn) seed</t>
  </si>
  <si>
    <t>G/SPS/N/PER/382</t>
  </si>
  <si>
    <t xml:space="preserve">HS tariff subheading 1207.20.10.00:  Cotton seed</t>
  </si>
  <si>
    <t>G/SPS/N/PER/383</t>
  </si>
  <si>
    <t xml:space="preserve">HS tariff subheading 1006.10.10.00:  Rice seed</t>
  </si>
  <si>
    <t>G/SPS/N/PER/384</t>
  </si>
  <si>
    <t xml:space="preserve">HS tariff subheading 0713.40.90.00:  Lentil seeds</t>
  </si>
  <si>
    <t>G/SPS/N/PER/385</t>
  </si>
  <si>
    <t xml:space="preserve">HS tariff subheading 0602.10.90.00:  Mango scions</t>
  </si>
  <si>
    <t>G/SPS/N/PER/386</t>
  </si>
  <si>
    <t xml:space="preserve">HS tariff subheading 0602.90.90.00:  Tomato seedlings</t>
  </si>
  <si>
    <t>G/SPS/N/PER/387</t>
  </si>
  <si>
    <t xml:space="preserve">HS tariff subheading 0602.10.90.00:  Peach tree stems</t>
  </si>
  <si>
    <t>G/SPS/N/CHL/360</t>
  </si>
  <si>
    <t>G/SPS/N/COL/101/Add.5</t>
  </si>
  <si>
    <t>G/SPS/N/COL/184/Add.1</t>
  </si>
  <si>
    <t>G/SPS/N/MEX/200/Add.1</t>
  </si>
  <si>
    <t xml:space="preserve">Animal diseases; Animal health; Avian Influenza; Territory protection; Zoonoses; </t>
  </si>
  <si>
    <t>G/SPS/N/TPKM/235</t>
  </si>
  <si>
    <t>G/SPS/N/UKR/66/Add.2</t>
  </si>
  <si>
    <t xml:space="preserve">Adoption/publication/entry into force of reg.; Change in date of adoption/publication/entry into force; Modification of content/scope of regulation; </t>
  </si>
  <si>
    <t>G/SPS/N/USA/2222</t>
  </si>
  <si>
    <t>G/SPS/N/USA/2223</t>
  </si>
  <si>
    <t>G/SPS/N/BLZ/2</t>
  </si>
  <si>
    <t>Live animals, animal products and byproducts and animal feed</t>
  </si>
  <si>
    <t>G/SPS/N/BLZ/3</t>
  </si>
  <si>
    <t>Live bovine animals and fresh meat and meat products</t>
  </si>
  <si>
    <t>G/SPS/N/BLZ/4</t>
  </si>
  <si>
    <t>Livestock species</t>
  </si>
  <si>
    <t>G/SPS/N/BLZ/5</t>
  </si>
  <si>
    <t>G/SPS/N/BLZ/6</t>
  </si>
  <si>
    <t>G/SPS/N/COL/136/Add.3</t>
  </si>
  <si>
    <t>G/SPS/N/USA/2220/Rev.1</t>
  </si>
  <si>
    <t>G/SPS/N/CHN/375</t>
  </si>
  <si>
    <t>Fruit juice, preserved beancurd, pickles and pastry</t>
  </si>
  <si>
    <t>G/SPS/N/UKR/66</t>
  </si>
  <si>
    <t>G/SPS/N/UKR/66/Add.1</t>
  </si>
  <si>
    <t>G/SPS/N/CHN/365</t>
  </si>
  <si>
    <t>Meat, columnae, pallium and products thereof (not including salted products) of sea bivalves</t>
  </si>
  <si>
    <t>G/SPS/N/CHN/366</t>
  </si>
  <si>
    <t>G/SPS/N/CHN/367</t>
  </si>
  <si>
    <t>G/SPS/N/CHN/374</t>
  </si>
  <si>
    <t xml:space="preserve">Cola, coffee and coffee products, tea  and tea products</t>
  </si>
  <si>
    <t>G/SPS/N/AUS/266</t>
  </si>
  <si>
    <t>Hazelnut propagative material from Chile</t>
  </si>
  <si>
    <t>G/SPS/N/CHL/359</t>
  </si>
  <si>
    <t>Cereals, roots, tubers, vegetables, fruit, meat and meat products, milk and milk products, fish and shellfish and products thereof, and baby and infant foods.</t>
  </si>
  <si>
    <t>G/SPS/N/COL/221</t>
  </si>
  <si>
    <t>Poultry and risk products</t>
  </si>
  <si>
    <t>North Rhine-Westphalia region (Germany)</t>
  </si>
  <si>
    <t>G/SPS/N/BRA/750</t>
  </si>
  <si>
    <t>Paspalum vaginatum</t>
  </si>
  <si>
    <t>G/SPS/N/JPN/278</t>
  </si>
  <si>
    <t xml:space="preserve">Meat and edible meat offal (HS Codes:  02.01, 02.02, 02.03, 02.04, 02.05, 02.06, 02.07, 02.08 and 02.09)
Fish and crustaceans (HS Codes:  03.02, 03.03, 03.04, 03.06 and 03.07)
Dairy produce, birds' eggs and natural honey (HS Codes:  04.01, 04.07, 04.08 and 04.09)
Edible vegetables and certain roots and tubers (HS Codes:  07.01, 07.02, 07.03, 07.04, 07.05, 07.06, 07.07, 07.08, 07.09, 07.10, 07.12, 07.13 and 07.14)
Edible fruits and nuts, peel of citrus/melons (HS Codes:  08.01, 08.02, 08.03, 08.04, 08.05, 08.06, 08.07, 08.08, 08.09, 08.10, 08.11 and 08.14)
Coffee, tea, mate and spices (HS Codes:  09.03, 09.04, 09.05, 09.06, 09.07, 09.08, 09.09 and 09.10)
Cereals (HS Codes:  10.01, 10.02, 10.03, 10.04, 10.05, 10.06, 10.07 and 10.08)
Oleaginous fruits, miscellaneous grains, seeds and fruits (HS Codes:  12.01, 12.02, 12.04, 12.05, 12.06, 12.07, 12.08, 12.10 and 12.12)
Animal or vegetable fats and oils (HS Codes:  15.01 and 15.02)
Beverages (HS Code: 22.01)
Residues and waste from the food industries; prepared animal fodder (HS Code: 23.02)</t>
  </si>
  <si>
    <t>G/SPS/N/OMN/44</t>
  </si>
  <si>
    <t>GCC Guide for Control on Imported Foods</t>
  </si>
  <si>
    <t>G/SPS/N/COL/213/Add.1</t>
  </si>
  <si>
    <t>G/SPS/N/TPKM/206/Add.1</t>
  </si>
  <si>
    <t>G/SPS/N/UKR/65</t>
  </si>
  <si>
    <t>Pigs, pig products and raw materials</t>
  </si>
  <si>
    <t>G/SPS/N/USA/1941/Add.1</t>
  </si>
  <si>
    <t>G/SPS/N/CAN/515/Add.2</t>
  </si>
  <si>
    <t>G/SPS/N/CHL/345/Rev.1</t>
  </si>
  <si>
    <t>Trophies, museum pieces, bones, hooves, horns and antlers, teeth, claws and goods containing such items.</t>
  </si>
  <si>
    <t>G/SPS/N/NZL/447/Add.1</t>
  </si>
  <si>
    <t>G/SPS/N/ARE/22</t>
  </si>
  <si>
    <t>G/SPS/N/MYS/20/Add.2</t>
  </si>
  <si>
    <t>Import conditions of live fish</t>
  </si>
  <si>
    <t>G/SPS/N/MYS/26/Add.1</t>
  </si>
  <si>
    <t>G/SPS/N/ARG/144</t>
  </si>
  <si>
    <t>Birds other than poultry</t>
  </si>
  <si>
    <t>G/SPS/N/ARG/145</t>
  </si>
  <si>
    <t>Pet birds</t>
  </si>
  <si>
    <t>G/SPS/N/USA/2221</t>
  </si>
  <si>
    <t>G/SPS/N/BRA/749</t>
  </si>
  <si>
    <t>Cashew Nuts (Anacardium occidentale) (HS Code 080130)</t>
  </si>
  <si>
    <t>Benin</t>
  </si>
  <si>
    <t>G/SPS/N/CHL/357</t>
  </si>
  <si>
    <t>G/SPS/N/TPKM/231</t>
  </si>
  <si>
    <t>All imported food items produced in the Fukushima, Ibaraki, Tochigi, Gunma and Chiba prefectures of Japan.</t>
  </si>
  <si>
    <t>G/SPS/N/USA/2219</t>
  </si>
  <si>
    <t>Fresh pitaya fruit</t>
  </si>
  <si>
    <t>Cenral America</t>
  </si>
  <si>
    <t>G/SPS/N/UKR/64</t>
  </si>
  <si>
    <t>Plants and products of vegetable origin indicated in the groups 1-24</t>
  </si>
  <si>
    <t>G/SPS/N/BRA/115/Add.21</t>
  </si>
  <si>
    <t>G/SPS/N/BRA/711/Add.1</t>
  </si>
  <si>
    <t>Mucuna bracteata</t>
  </si>
  <si>
    <t>G/SPS/N/BRA/747</t>
  </si>
  <si>
    <t>Bivalve molluscs (HS Code 0307)</t>
  </si>
  <si>
    <t>All regions of Brazil</t>
  </si>
  <si>
    <t>G/SPS/N/COL/220</t>
  </si>
  <si>
    <t>Region of Gelderland (Kootwijkerbroek), the Netherlands</t>
  </si>
  <si>
    <t>G/SPS/N/MEX/220/Add.2</t>
  </si>
  <si>
    <t>G/SPS/N/TUR/17</t>
  </si>
  <si>
    <t>G/SPS/N/UKR/63</t>
  </si>
  <si>
    <t>Vulnerable animals, products and raw materials</t>
  </si>
  <si>
    <t>G/SPS/N/EEC/403</t>
  </si>
  <si>
    <t>Oils and fats (HS Chapters 12 &amp; 15); Cocoa beans and derived products (HS Code 18001); Coconut oil (HS Code 1513); Smoked meat and smoked meat products (HS Code 0210); Barbecued and grilled meat/meat products sold to the final consumer; Muscle meat of smoked fish and fishery products (HS Code 0305); Smoked sprats and canned smoked sprats; Bivalve molluscs (HS code 0307, 1605); Processed cereal-based foods and baby foods for infants and young children, infant formulae and follow-on formulae, incl. infant milk and follow-on milk , dietary foods for special medical purposes intended specifically for infants (HS code 04 and 19, specially prepared for infants).</t>
  </si>
  <si>
    <t xml:space="preserve">Contaminants; Food additives; Food safety; Human health; </t>
  </si>
  <si>
    <t>G/SPS/N/GTM/52/Add.1</t>
  </si>
  <si>
    <t>G/SPS/N/MEX/227</t>
  </si>
  <si>
    <t xml:space="preserve">Fat, liver, muscle and kidneys of poultry, cattle, goats, cervids, horses, sheep and swine.  Toxic residues.  Maximum permissible limits and sampling procedures.</t>
  </si>
  <si>
    <t xml:space="preserve">Animal feed; Food safety; Human health; Maximum residue limits (MRLs); Veterinary drugs; </t>
  </si>
  <si>
    <t>G/SPS/N/USA/2217</t>
  </si>
  <si>
    <t>Fruits of Spondias spp., Malphighia glabra L. (Barbados cherry), Averrhoa carambolas L. (Carambola), Flacourtia indica (Governor's plum), Manilkara zapota (L.) P. Royen (Sapodilla) and Passiflora spp. (Passion fruit including granadilla)</t>
  </si>
  <si>
    <t>Saint Vincent and the Grenadines</t>
  </si>
  <si>
    <t>G/SPS/N/USA/2218</t>
  </si>
  <si>
    <t>Tomatoes (green, pink, or red); plants for planting of Solanum, spp., Datura spp. and Nicotania spp.</t>
  </si>
  <si>
    <t>G/SPS/N/EEC/341/Add.6</t>
  </si>
  <si>
    <t>G/SPS/N/TUR/16</t>
  </si>
  <si>
    <t>Live animal and animal products</t>
  </si>
  <si>
    <t>G/SPS/N/AUS/205/Add.2</t>
  </si>
  <si>
    <t>G/SPS/N/USA/2194/Add.1</t>
  </si>
  <si>
    <t>Certain areas in the United States, Mexico, and Peru, as specified in the proposed rule</t>
  </si>
  <si>
    <t>G/SPS/N/ZAF/27</t>
  </si>
  <si>
    <t xml:space="preserve">Milk and related matters (HS Code 1516;  ICS Code 67.200)</t>
  </si>
  <si>
    <t>G/SPS/N/PHL/195</t>
  </si>
  <si>
    <t>Fish and Fishery Products (HS Chapter 03 and HS Code 1604)</t>
  </si>
  <si>
    <t>G/SPS/N/PHL/196</t>
  </si>
  <si>
    <t>Meat, dairy products, live animals, and animal feed products</t>
  </si>
  <si>
    <t xml:space="preserve">Animal feed; Contaminants; Food safety; Human health; </t>
  </si>
  <si>
    <t>G/SPS/N/PHL/197</t>
  </si>
  <si>
    <t>Missouri (United States)</t>
  </si>
  <si>
    <t>G/SPS/N/CHN/362</t>
  </si>
  <si>
    <t>G/SPS/N/COL/126/Add.7</t>
  </si>
  <si>
    <t>G/SPS/N/BRN/3</t>
  </si>
  <si>
    <t>G/SPS/N/CHL/344/Add.3</t>
  </si>
  <si>
    <t>G/SPS/N/USA/2136/Add.1</t>
  </si>
  <si>
    <t>Live birds and poultry, and bird and poultry products and by-products and processed carcasses, and parts or products of carcasses as specified in interim rule</t>
  </si>
  <si>
    <t>G/SPS/N/CRI/111</t>
  </si>
  <si>
    <t>Citrus fruit</t>
  </si>
  <si>
    <t>G/SPS/N/JPN/266/Add.1</t>
  </si>
  <si>
    <t>G/SPS/N/UKR/62</t>
  </si>
  <si>
    <t>G/SPS/N/BRA/77/Add.6</t>
  </si>
  <si>
    <t>G/SPS/N/PER/366</t>
  </si>
  <si>
    <t xml:space="preserve">HS tariff subheading 12.09.91.90.00:  Bell pepper seeds</t>
  </si>
  <si>
    <t>G/SPS/N/PER/367</t>
  </si>
  <si>
    <t xml:space="preserve">HS tariff subheading 1209.91.90.00:  Bell pepper seeds</t>
  </si>
  <si>
    <t>G/SPS/N/PER/368</t>
  </si>
  <si>
    <t>G/SPS/N/PER/369</t>
  </si>
  <si>
    <t xml:space="preserve">HS tariff subheading 06.03.19.90.00:  Fresh cut wax flowers</t>
  </si>
  <si>
    <t>G/SPS/N/PER/370</t>
  </si>
  <si>
    <t xml:space="preserve">HS tariff subheading 0602.90.90.00:  Paulownia seedlings</t>
  </si>
  <si>
    <t>G/SPS/N/PER/371</t>
  </si>
  <si>
    <t xml:space="preserve">HS tariff subheading 1207.99.19.00:  Castor oil seeds</t>
  </si>
  <si>
    <t>G/SPS/N/PER/372</t>
  </si>
  <si>
    <t xml:space="preserve">HS tariff subheading 0603.19.90.00:  Fresh cut peony flowers</t>
  </si>
  <si>
    <t>G/SPS/N/PER/373</t>
  </si>
  <si>
    <t xml:space="preserve">HS tariff subheading 12.07.99.19.00:  Broad bean seeds from India.</t>
  </si>
  <si>
    <t>G/SPS/N/PER/374</t>
  </si>
  <si>
    <t xml:space="preserve">HS tariff subheading 12.07.20.10.00:  Cotton seed</t>
  </si>
  <si>
    <t>G/SPS/N/PER/375</t>
  </si>
  <si>
    <t xml:space="preserve">HS tariff subheading 06.02.90.90.00:  Banana seedlings</t>
  </si>
  <si>
    <t>G/SPS/N/PER/376</t>
  </si>
  <si>
    <t xml:space="preserve">HS tariff subheading 06.02.90.90.00:  Chilli pepper seedlings</t>
  </si>
  <si>
    <t>G/SPS/N/PER/377</t>
  </si>
  <si>
    <t>Argentina, Australia, Brazil, Canada, Chile, Chinese Taipei, Colombia, Costa Rica, Ecuador, El Salvador, France, Germany, Guatemala, Honduras, Hungary, Israel, Italy, Mexico, Netherlands, New Zealand, South Africa, Spain, Syria, Thailand, Turkey, Uganda, United Kingdom, United States, Uruguay and Viet Nam.</t>
  </si>
  <si>
    <t>G/SPS/N/PER/378</t>
  </si>
  <si>
    <t xml:space="preserve">HS tariff subheading 1209.99.90.00:  Moringa seeds</t>
  </si>
  <si>
    <t>G/SPS/N/PER/379</t>
  </si>
  <si>
    <t xml:space="preserve">HS tariff subheading 0802.90.00.00:  Pecan nuts</t>
  </si>
  <si>
    <t>G/SPS/N/PER/380</t>
  </si>
  <si>
    <t>G/SPS/N/CHN/357</t>
  </si>
  <si>
    <t>Food additive Tertiary butylhydroquinone (TBHQ)</t>
  </si>
  <si>
    <t>G/SPS/N/BRA/737</t>
  </si>
  <si>
    <t>Blueberry (Vaccinium corymbosum) (HS Code 081040)</t>
  </si>
  <si>
    <t>G/SPS/N/BRA/738</t>
  </si>
  <si>
    <t>G/SPS/N/BRA/739</t>
  </si>
  <si>
    <t>Kalanchoe blossfeldiana</t>
  </si>
  <si>
    <t>G/SPS/N/BRA/740</t>
  </si>
  <si>
    <t>Trichoderma harzianum</t>
  </si>
  <si>
    <t xml:space="preserve">Biological control agents; Food safety; Human health; </t>
  </si>
  <si>
    <t>G/SPS/N/BRA/741</t>
  </si>
  <si>
    <t>Beauveria bassiana</t>
  </si>
  <si>
    <t>G/SPS/N/BRA/743</t>
  </si>
  <si>
    <t>Neoseiulus californicus</t>
  </si>
  <si>
    <t>G/SPS/N/COL/218</t>
  </si>
  <si>
    <t>Domestic poultry and wild birds</t>
  </si>
  <si>
    <t>Polk County, Missouri (United States of America)</t>
  </si>
  <si>
    <t>G/SPS/N/COL/219</t>
  </si>
  <si>
    <t>Zeeland (Schore), the Netherlands</t>
  </si>
  <si>
    <t>G/SPS/N/NZL/452</t>
  </si>
  <si>
    <t>G/SPS/N/TPKM/170/Add.1</t>
  </si>
  <si>
    <t>G/SPS/N/SAU/13</t>
  </si>
  <si>
    <t xml:space="preserve">Contaminants; Food safety; Human health; Pest or Disease free Regions / Regionalization; Withdrawal of the measure; </t>
  </si>
  <si>
    <t>G/SPS/N/USA/2211</t>
  </si>
  <si>
    <t>Specified genera of plants for planting that are hosts of A. chinensis and/or A. Glabripennis and decorative branches (as listed in this Federal Order (FO))</t>
  </si>
  <si>
    <t>Afghanistan, China, Croatia, European Union, Indonesia, Japan, Korea, Republic of, Democratic People's Republic of Korea, Madagascar, Malaysia, Myanmar, Philippines, Chinese Taipei and Viet Nam</t>
  </si>
  <si>
    <t>G/SPS/N/BRA/735</t>
  </si>
  <si>
    <t>G/SPS/N/BRA/736</t>
  </si>
  <si>
    <t>G/SPS/N/CHL/341/Add.2</t>
  </si>
  <si>
    <t>G/SPS/N/EEC/363/Add.3</t>
  </si>
  <si>
    <t>Aquaculture fish including ornamental aquatic animals (HS Codes 03.01, 03.01.10)</t>
  </si>
  <si>
    <t>EU member States and third countries exporting these products to the European Union.</t>
  </si>
  <si>
    <t>G/SPS/N/EEC/374/Add.3</t>
  </si>
  <si>
    <t>G/SPS/N/EEC/396/Add.1</t>
  </si>
  <si>
    <t xml:space="preserve">Hatching eggs and day-old chicks of Gallus gallus (HS Codes:  0105 and 0407)</t>
  </si>
  <si>
    <t>G/SPS/N/TPKM/208/Add.1</t>
  </si>
  <si>
    <t>Pig and chicken</t>
  </si>
  <si>
    <t>G/SPS/N/USA/2130/Add.1</t>
  </si>
  <si>
    <t>Fresh rambutan fruit</t>
  </si>
  <si>
    <t>Malaysia and Viet Nam</t>
  </si>
  <si>
    <t>G/SPS/N/USA/2210</t>
  </si>
  <si>
    <t>G/SPS/N/CHL/344/Add.2</t>
  </si>
  <si>
    <t>Hydrobiological species</t>
  </si>
  <si>
    <t>G/SPS/N/CHL/346/Add.1</t>
  </si>
  <si>
    <t>G/SPS/N/CHL/355</t>
  </si>
  <si>
    <t>G/SPS/N/ALB/133/Add.1</t>
  </si>
  <si>
    <t>Live animals cattle, sheep and goats species, meat products and processed meat of cattle, sheep and goats</t>
  </si>
  <si>
    <t>Lippenhuizen locality, region of Friesland in the Netherlands</t>
  </si>
  <si>
    <t>G/SPS/N/COL/217</t>
  </si>
  <si>
    <t>G/SPS/N/CRI/110</t>
  </si>
  <si>
    <t xml:space="preserve">Bacteria; Contaminants; Food additives; Food safety; Human health; Labelling; Veterinary drugs; </t>
  </si>
  <si>
    <t>G/SPS/N/NZL/440/Add.1</t>
  </si>
  <si>
    <t>G/SPS/N/SAU/12</t>
  </si>
  <si>
    <t>Meat and meat by-products (chilled, frozen and processed), from cattle, goats, sheep and camelidae</t>
  </si>
  <si>
    <t>G/SPS/N/UKR/61</t>
  </si>
  <si>
    <t>Animals susceptible to foot and mouth disease, their products and raw materials</t>
  </si>
  <si>
    <t>G/SPS/N/USA/2205</t>
  </si>
  <si>
    <t>Fresh shell eggs</t>
  </si>
  <si>
    <t xml:space="preserve">Bacteria; Food additives; Food safety; Human health; Irradiation; Salmonella; </t>
  </si>
  <si>
    <t>G/SPS/N/COL/101/Add.4</t>
  </si>
  <si>
    <t>G/SPS/N/EEC/400</t>
  </si>
  <si>
    <t>HS Code 051110: Semen of domestic animals of the bovine species.</t>
  </si>
  <si>
    <t>Australia, Canada, Chile, Croatia, Iceland, New Zealand, Saint Pierre and Miquelon, Switzerland and United States.</t>
  </si>
  <si>
    <t>G/SPS/N/NZL/444/Add.1</t>
  </si>
  <si>
    <t>G/SPS/N/CHL/352</t>
  </si>
  <si>
    <t>G/SPS/N/CHL/353</t>
  </si>
  <si>
    <t>Quarantine pests</t>
  </si>
  <si>
    <t>G/SPS/N/AUS/260</t>
  </si>
  <si>
    <t>G/SPS/N/AUS/261</t>
  </si>
  <si>
    <t>G/SPS/N/AUS/262</t>
  </si>
  <si>
    <t>Table grapes from the Republic of Korea</t>
  </si>
  <si>
    <t>Korea Republic of</t>
  </si>
  <si>
    <t>G/SPS/N/CHL/351</t>
  </si>
  <si>
    <t>G/SPS/N/EEC/399</t>
  </si>
  <si>
    <t xml:space="preserve">Fresh poultry meat : HS Code(s):  0207, 020890.</t>
  </si>
  <si>
    <t>G/SPS/N/JPN/276</t>
  </si>
  <si>
    <t>Papaya and processed foods containing papaya as a main ingredient</t>
  </si>
  <si>
    <t>G/SPS/N/NZL/451</t>
  </si>
  <si>
    <t>G/SPS/N/TPKM/221/Add.1</t>
  </si>
  <si>
    <t>G/SPS/N/UKR/31/Add.2</t>
  </si>
  <si>
    <t xml:space="preserve">Change in date of adoption/publication/entry into force; Modification of content/scope of regulation; Modification of final date for comments; </t>
  </si>
  <si>
    <t>G/SPS/N/UKR/60</t>
  </si>
  <si>
    <t>G/SPS/N/USA/1963/Add.2</t>
  </si>
  <si>
    <t>Sweet cherry and citrus fruit</t>
  </si>
  <si>
    <t>G/SPS/N/USA/1977/Add.2</t>
  </si>
  <si>
    <t>Fresh figs, pomegranates, and baby kiwi</t>
  </si>
  <si>
    <t>G/SPS/N/USA/2194</t>
  </si>
  <si>
    <t>G/SPS/N/USA/2195</t>
  </si>
  <si>
    <t>G/SPS/N/ALB/136</t>
  </si>
  <si>
    <t>Live animals (domestic and wild ruminants, pigs), meat, processed meat and milk</t>
  </si>
  <si>
    <t>Penghu Prefecture/City (Chinese Taipei)</t>
  </si>
  <si>
    <t>G/SPS/N/ALB/137</t>
  </si>
  <si>
    <t>Zabajkal`Skij Kray (Russian Federation)</t>
  </si>
  <si>
    <t>G/SPS/N/AUS/259</t>
  </si>
  <si>
    <t>Fresh mango (Mangifera indica L.) fruit for human consumption</t>
  </si>
  <si>
    <t xml:space="preserve">Equivalence; Irradiation; Pests; Plant health; </t>
  </si>
  <si>
    <t>G/SPS/N/BRA/352/Add.2</t>
  </si>
  <si>
    <t>Genetic material from birds, eggs for incubation and one-day-old birds</t>
  </si>
  <si>
    <t>G/SPS/N/BRA/716/Add.1</t>
  </si>
  <si>
    <t xml:space="preserve">Teak seedlings (HS Code:  1404.90)</t>
  </si>
  <si>
    <t>G/SPS/N/BRA/730</t>
  </si>
  <si>
    <t>G/SPS/N/BRA/731</t>
  </si>
  <si>
    <t xml:space="preserve">Sweet  cherry (Prunus avium) (HS Code 080922)</t>
  </si>
  <si>
    <t>G/SPS/N/BRA/732</t>
  </si>
  <si>
    <t>Mahogany seeds (HS tariff subheading 1404.90)</t>
  </si>
  <si>
    <t>G/SPS/N/BRA/733</t>
  </si>
  <si>
    <t>G/SPS/N/BRA/95/Add.2</t>
  </si>
  <si>
    <t>G/SPS/N/HND/38/Add.1</t>
  </si>
  <si>
    <t>G/SPS/N/UKR/53/Add.1</t>
  </si>
  <si>
    <t>G/SPS/N/UKR/59</t>
  </si>
  <si>
    <t>Poultry, poultry products and raw materials, except poultry products processed with thermal (heat) treatment</t>
  </si>
  <si>
    <t>G/SPS/N/USA/2187</t>
  </si>
  <si>
    <t>G/SPS/N/USA/2188</t>
  </si>
  <si>
    <t>G/SPS/N/VNM/21/Add.1</t>
  </si>
  <si>
    <t>Imported food products of plant origin</t>
  </si>
  <si>
    <t>G/SPS/N/ARG/141/Add.1</t>
  </si>
  <si>
    <t>Germany and the Netherlands</t>
  </si>
  <si>
    <t>G/SPS/N/CHL/350</t>
  </si>
  <si>
    <t>Grains, seeds and other products for consumption and processing</t>
  </si>
  <si>
    <t>Argentina, Australia, Paraguay, European Union</t>
  </si>
  <si>
    <t>G/SPS/N/EEC/398</t>
  </si>
  <si>
    <t>HS Code(s): Cereals: 1001, 1002, 1003, 1004, 1005, 1006, 1007, 1008. Foodstuffs of animal origin : 0201, 0202, 0203, 0204, 0205, 0206, 0207, 0208, 0209, 0210. Certain products of plant origin, including fruit and vegetables.</t>
  </si>
  <si>
    <t>G/SPS/N/NZL/449</t>
  </si>
  <si>
    <t>Fresh mango fruit (Mangifera indica)</t>
  </si>
  <si>
    <t>G/SPS/N/SLV/99</t>
  </si>
  <si>
    <t>Kidney beans (International Classification for Standards (ICS) code 67.060)</t>
  </si>
  <si>
    <t>G/SPS/N/USA/2005/Add.2</t>
  </si>
  <si>
    <t>State of Santa Catarina (Brazil)</t>
  </si>
  <si>
    <t>G/SPS/N/USA/2185</t>
  </si>
  <si>
    <t>G/SPS/N/USA/2186</t>
  </si>
  <si>
    <t>Algeria, Armenia, Austria, Azerbaijan, Belarus, Bosnia and Herzegovina, Bulgaria, Croatia, Czech Republic, Egypt, Estonia, Georgia, Germany, Greece, Hungary, Israel, Kazakhstan, Kyrgyz Republic, Latvia, Lebanon, Lithuania, Former Yugoslav Republic of Macedonia, Moldova, Montenegro, Morocco, Palestine Authority, Portugal, Romania, Russian Federation, Serbia, Slovak Republic, Slovenia, Switzerland, Syria, Tajikistan, Turkey, Turkmenistan, Ukraine, Uzbekistan</t>
  </si>
  <si>
    <t>G/SPS/N/EEC/341/Add.5</t>
  </si>
  <si>
    <t>G/SPS/N/NLD/70</t>
  </si>
  <si>
    <t>Ornamental plant Lucky Bamboo (Dracaena sanderiana).</t>
  </si>
  <si>
    <t>G/SPS/N/TPKM/216/Add.1</t>
  </si>
  <si>
    <t>G/SPS/N/USA/2029/Add.1</t>
  </si>
  <si>
    <t>Young chickens and turkeys - Slaughter establishments</t>
  </si>
  <si>
    <t>G/SPS/N/ARG/129/Add.1</t>
  </si>
  <si>
    <t>G/SPS/N/BRA/694/Add.1</t>
  </si>
  <si>
    <t xml:space="preserve">Cashew nut (HS Code:  080130)</t>
  </si>
  <si>
    <t>G/SPS/N/BRA/714/Add.1</t>
  </si>
  <si>
    <t>G/SPS/N/TPKM/148/Rev.1/Add.1</t>
  </si>
  <si>
    <t>Live crustaceans</t>
  </si>
  <si>
    <t>G/SPS/N/TPKM/149/Rev.1/Add.1</t>
  </si>
  <si>
    <t>G/SPS/N/UKR/58</t>
  </si>
  <si>
    <t>G/SPS/N/USA/2181</t>
  </si>
  <si>
    <t>G/SPS/N/USA/2182</t>
  </si>
  <si>
    <t>G/SPS/N/USA/2183</t>
  </si>
  <si>
    <t>G/SPS/N/USA/2184</t>
  </si>
  <si>
    <t>Figs and pomegranates</t>
  </si>
  <si>
    <t>G/SPS/N/ALB/135</t>
  </si>
  <si>
    <t>Ngamiland district, Maun Province (Botswana)</t>
  </si>
  <si>
    <t>G/SPS/N/CAN/515/Add.1</t>
  </si>
  <si>
    <t>G/SPS/N/CHL/324/Add.1</t>
  </si>
  <si>
    <t>Perú</t>
  </si>
  <si>
    <t>G/SPS/N/CHL/332/Add.1</t>
  </si>
  <si>
    <t>G/SPS/N/CHL/336/Add.1</t>
  </si>
  <si>
    <t>Peru and Argentina</t>
  </si>
  <si>
    <t>G/SPS/N/JPN/274</t>
  </si>
  <si>
    <t xml:space="preserve">Meat and edible meat offal (HS Codes: 02.01, 02.02, 02.03, 02.04, 02.05, 02.06, 02.07, 02.08 and 02.09)
Fish and crustaceans (HS Codes: 03.01, 03.02, 03.03, 03.04, 03.06 and 03.07)
Dairy produce, birds' eggs and natural honey (HS Codes: 04.01, 04.07, 04.08 and 04.09)
Edible vegetables and certain roots and tubers (HS Codes: 07.01, 07.02, 07.03, 07.04, 07.05, 07.06, 07.07, 07.08, 07.09, 07.10,  07.12, 07.13 and 07.14)
Edible fruits and nuts, peel of citrus/melons (HS Codes: 08.01, 08.02, 08.03, 08.04, 08.05, 08.06, 08.07, 08.08, 08.09, 08.10, 08.11 and 08.14)
Coffee, tea, mate and spices (HS Codes: 09.02, 09.03, 09.04, 09.05, 09.06, 09.07, 09.08, 09.09 and 09.10)
Cereals (HS Codes: 10.01, 10.02, 10.03, 10.04, 10.05, 10.06, 10.07 and 10.08)
Oleaginous fruits, miscellaneous grains, seeds and fruits (HS Codes: 12.01, 12.02, 12.04, 12.05, 12.06, 12.07, 12.08 and 12.12)
Animal or vegetable fats and oils (HS Codes: 15.02, 15.10)</t>
  </si>
  <si>
    <t>G/SPS/N/BRA/727</t>
  </si>
  <si>
    <t>Food additives for petit suisse cheese</t>
  </si>
  <si>
    <t>G/SPS/N/CAN/519</t>
  </si>
  <si>
    <t xml:space="preserve">Root Crops:  HS Code 07-03 - Alliaceous vegetables (garlic, onions, etc.);  HS Code 07-06 - Other root crops (carrots, turnips, etc.);  HS Code 07-14-  Roots and tubers with a high starch or inulin content (manioc, sweet potatoes, etc.);  Fresh herbs with roots (included within HS Codes:  07-09-90 - Other fresh vegetables), Fresh whole ginger root (included in HS Code 09-10-10:  Ginger)</t>
  </si>
  <si>
    <t>G/SPS/N/CHL/341/Add.1</t>
  </si>
  <si>
    <t>G/SPS/N/CHL/344/Add.1</t>
  </si>
  <si>
    <t>G/SPS/N/CHN/355</t>
  </si>
  <si>
    <t xml:space="preserve">Dairy products (HS Codes:  0401-0406, 1901)</t>
  </si>
  <si>
    <t>G/SPS/N/CHN/356</t>
  </si>
  <si>
    <t>G/SPS/N/PHL/191</t>
  </si>
  <si>
    <t>G/SPS/N/PHL/192</t>
  </si>
  <si>
    <t>Bovine animals (HS Codes: 0102, 0201, 0202), swine (HS Codes: 0103, 0203), sheep and goats (HS Codes: 0104, 0204, 0206, 0209, 0210, 0502, 0503, 0504, 0511.10, 0511.99.11, 1501, 1502, 1503, 1516.10, 1601, 1602.10, 1602.41, 1602.42, 1602.49, 1602.50)</t>
  </si>
  <si>
    <t>G/SPS/N/PHL/193</t>
  </si>
  <si>
    <t xml:space="preserve">HS Codes:  0102, 0103, 0104, 0105</t>
  </si>
  <si>
    <t>G/SPS/N/BRA/722</t>
  </si>
  <si>
    <t>Cherry (Prunus cerasus) (HS Code 080920)</t>
  </si>
  <si>
    <t>G/SPS/N/COL/216</t>
  </si>
  <si>
    <t>Pasteurized milk products, matured or cooked sausages, matured or cooked boneless hams and shoulders and pre-cooked shrimps.</t>
  </si>
  <si>
    <t xml:space="preserve">Animal health; Food safety; Human health; Labelling; </t>
  </si>
  <si>
    <t>G/SPS/N/MEX/226/Corr.1</t>
  </si>
  <si>
    <t>G/SPS/N/JPN/273/Rev.1/Corr.1</t>
  </si>
  <si>
    <t>Bueycito anole (Anolis allogus), blue-eyed grass-bush anole (Anolis alutaceus), and Habana anole (Anolis homolechis)</t>
  </si>
  <si>
    <t>G/SPS/N/MEX/226/Add.2</t>
  </si>
  <si>
    <t>G/SPS/N/USA/2174</t>
  </si>
  <si>
    <t>G/SPS/N/USA/2175</t>
  </si>
  <si>
    <t>South American cactus moth (SACM) host material</t>
  </si>
  <si>
    <t>G/SPS/N/ALB/134</t>
  </si>
  <si>
    <t>Live animals (domestic and wild ruminants, pigs), meat, processed meat, milk)</t>
  </si>
  <si>
    <t>Jozini district and Umhlabuyalingana district (South Africa)</t>
  </si>
  <si>
    <t>G/SPS/N/CHL/349</t>
  </si>
  <si>
    <t>Grapevine (Vitis vinífera) propagation material</t>
  </si>
  <si>
    <t>G/SPS/N/BRA/23/Rev.1</t>
  </si>
  <si>
    <t>G/SPS/N/BRA/26/Add.2</t>
  </si>
  <si>
    <t>Argentina, Brasil, Paraguay y Uruguay</t>
  </si>
  <si>
    <t>G/SPS/N/BRA/271/Add.1</t>
  </si>
  <si>
    <t>G/SPS/N/BRA/296/Rev.1</t>
  </si>
  <si>
    <t>G/SPS/N/BRA/36/Rev.1</t>
  </si>
  <si>
    <t>Fragaria ananassa (frutilla) (HS Code 081010)</t>
  </si>
  <si>
    <t>G/SPS/N/SAU/11</t>
  </si>
  <si>
    <t>Foodstuffs (ICS Code 67.04)</t>
  </si>
  <si>
    <t>G/SPS/N/TPKM/221</t>
  </si>
  <si>
    <t>G/SPS/N/USA/2015/Add.1</t>
  </si>
  <si>
    <t>Modified whey</t>
  </si>
  <si>
    <t>G/SPS/N/USA/2173</t>
  </si>
  <si>
    <t>Meat (beef, sheep, goat)</t>
  </si>
  <si>
    <t>G/SPS/N/CHL/348</t>
  </si>
  <si>
    <t>Mango (Mangifera indica)</t>
  </si>
  <si>
    <t>G/SPS/N/CRI/106</t>
  </si>
  <si>
    <t>ICS code 67.100.30</t>
  </si>
  <si>
    <t>G/SPS/N/CRI/107</t>
  </si>
  <si>
    <t>ICS Code 67.100.30</t>
  </si>
  <si>
    <t>G/SPS/N/CRI/108</t>
  </si>
  <si>
    <t>G/SPS/N/JPN/273/Rev.1</t>
  </si>
  <si>
    <t>G/SPS/N/UKR/56</t>
  </si>
  <si>
    <t>Pedigree cattle</t>
  </si>
  <si>
    <t xml:space="preserve">Animal diseases; Animal health; Human health; Pest or Disease free Regions / Regionalization; Transmissible Spongiform Encephalopathy (TSE); Zoonoses; </t>
  </si>
  <si>
    <t>G/SPS/N/USA/2171</t>
  </si>
  <si>
    <t>G/SPS/N/CRI/104</t>
  </si>
  <si>
    <t>G/SPS/N/CRI/105</t>
  </si>
  <si>
    <t>G/SPS/N/SAU/10</t>
  </si>
  <si>
    <t>Democratic Peoples's Republic of Korea</t>
  </si>
  <si>
    <t>G/SPS/N/JPN/273</t>
  </si>
  <si>
    <t>G/SPS/N/ARG/143</t>
  </si>
  <si>
    <t>Poultry hatching eggs for breeding.</t>
  </si>
  <si>
    <t>G/SPS/N/BRA/717</t>
  </si>
  <si>
    <t>Melon HS Code 080710 (Cucumis melo), watermelon HS Code 080711 (Citrullus lanatus), pumpkin HS Code 070990 (Cucurbita spp.) and cucumber HS Code 070700 (Cucumis sativus)</t>
  </si>
  <si>
    <t>G/SPS/N/BRA/718</t>
  </si>
  <si>
    <t xml:space="preserve">Onion bulbs (Allium cepa) (HS tariff subheading:  0703.10)</t>
  </si>
  <si>
    <t>G/SPS/N/BRA/719</t>
  </si>
  <si>
    <t xml:space="preserve">Rye grass seed (HS tariff subheading:  1209.25)</t>
  </si>
  <si>
    <t>G/SPS/N/CAN/516</t>
  </si>
  <si>
    <t>Aesculus spp. (horse chestnut tree) plants for planting, including seed</t>
  </si>
  <si>
    <t>G/SPS/N/JPN/272</t>
  </si>
  <si>
    <t>Sindhri and Chaunsa Mangoes (HS Code 080450011)</t>
  </si>
  <si>
    <t>G/SPS/N/KOR/352/Add.1</t>
  </si>
  <si>
    <t xml:space="preserve">Casings derived from sheep, goats and  pigs</t>
  </si>
  <si>
    <t>G/SPS/N/UKR/53</t>
  </si>
  <si>
    <t>G/SPS/N/UKR/54</t>
  </si>
  <si>
    <t>G/SPS/N/UKR/55</t>
  </si>
  <si>
    <t>G/SPS/N/ARG/142</t>
  </si>
  <si>
    <t>Fresh citrus fruit (Citrus spp.)</t>
  </si>
  <si>
    <t>G/SPS/N/COL/204/Add.1</t>
  </si>
  <si>
    <t>Tacuarembó (Uruguay)</t>
  </si>
  <si>
    <t>G/SPS/N/USA/2000/Add.1</t>
  </si>
  <si>
    <t>Propagative seed of several Rutaceae (citrus family) genera</t>
  </si>
  <si>
    <t>G/SPS/N/USA/2108/Add.1</t>
  </si>
  <si>
    <t>Fresh strawberries</t>
  </si>
  <si>
    <t>G/SPS/N/CHL/345</t>
  </si>
  <si>
    <t>G/SPS/N/CHL/346</t>
  </si>
  <si>
    <t>Animals and products of animal origin.</t>
  </si>
  <si>
    <t xml:space="preserve">Animal feed; Animal health; Food safety; Human health; Veterinary drugs; </t>
  </si>
  <si>
    <t>G/SPS/N/ECU/84</t>
  </si>
  <si>
    <t>Bell pepper (Capsicum annuum) seeds</t>
  </si>
  <si>
    <t>G/SPS/N/EGY/44</t>
  </si>
  <si>
    <t>Honey bees, its products and bumble bees</t>
  </si>
  <si>
    <t>G/SPS/N/PHL/190</t>
  </si>
  <si>
    <t>G/SPS/N/PHL/25/Add.8</t>
  </si>
  <si>
    <t>Meat and meat products derived from cattle</t>
  </si>
  <si>
    <t>G/SPS/N/SAU/9</t>
  </si>
  <si>
    <t>G/SPS/N/USA/2157</t>
  </si>
  <si>
    <t>G/SPS/N/BRA/704/Add.1</t>
  </si>
  <si>
    <t>Amaranth or Love lies bleeding (Amaranthus caudatus L.)</t>
  </si>
  <si>
    <t>G/SPS/N/BRA/714</t>
  </si>
  <si>
    <t xml:space="preserve">Adoption/publication/entry into force of reg.; Change in date of adoption/publication/entry into force; Pest or Disease free Regions / Regionalization; Plant health; Seeds; Territory protection; </t>
  </si>
  <si>
    <t>G/SPS/N/BRA/716</t>
  </si>
  <si>
    <t xml:space="preserve">Teak seedlings (HS tariff subheading:  1404.90)</t>
  </si>
  <si>
    <t>G/SPS/N/UKR/52</t>
  </si>
  <si>
    <t>G/SPS/N/BRA/712</t>
  </si>
  <si>
    <t>Oil palm seedlings (HS tariff subheading 1404.90)</t>
  </si>
  <si>
    <t>G/SPS/N/BRA/713</t>
  </si>
  <si>
    <t>Palm seed (HS tariff subheading 1209.99)</t>
  </si>
  <si>
    <t>G/SPS/N/GTM/52</t>
  </si>
  <si>
    <t>Products of animal and plant origin</t>
  </si>
  <si>
    <t>Central America</t>
  </si>
  <si>
    <t>G/SPS/N/KOR/384</t>
  </si>
  <si>
    <t>Live aquatic organism (fishes, molluscs, crustaceans, seaweeds)</t>
  </si>
  <si>
    <t xml:space="preserve">Animal diseases; Animal health; Human health; Plant health; Territory protection; </t>
  </si>
  <si>
    <t>G/SPS/N/USA/2153</t>
  </si>
  <si>
    <t>G/SPS/N/USA/2154</t>
  </si>
  <si>
    <t>Fresh edible flowers of izote, immature inflorescences of Pacaya, immature inflorescences of Chufle, and fresh leaves of Chipilin</t>
  </si>
  <si>
    <t>G/SPS/N/USA/2155</t>
  </si>
  <si>
    <t xml:space="preserve">Animal welfare; Food safety; Human health; </t>
  </si>
  <si>
    <t>G/SPS/N/BRA/711</t>
  </si>
  <si>
    <t>G/SPS/N/CAN/515</t>
  </si>
  <si>
    <t>G/SPS/N/HKG/35</t>
  </si>
  <si>
    <t>G/SPS/N/NZL/448</t>
  </si>
  <si>
    <t>G/SPS/N/UKR/51</t>
  </si>
  <si>
    <t>G/SPS/N/EEC/393</t>
  </si>
  <si>
    <t>G/SPS/N/EEC/394</t>
  </si>
  <si>
    <t>G/SPS/N/EEC/395</t>
  </si>
  <si>
    <t>G/SPS/N/EEC/396</t>
  </si>
  <si>
    <t xml:space="preserve">Animal diseases; Animal health; Bacteria; Food safety; Human health; Salmonella; Zoonoses; </t>
  </si>
  <si>
    <t>G/SPS/N/UKR/50</t>
  </si>
  <si>
    <t>Potatoes, fresh or chilled (HS Code 0701), tomatoes (HS Code 0702), aubergines (HS Code 070930), pepper (HS Code 070960)</t>
  </si>
  <si>
    <t>G/SPS/N/ALB/133</t>
  </si>
  <si>
    <t xml:space="preserve">Animal diseases; Animal feed; Animal health; Food safety; Human health; Pest or Disease free Regions / Regionalization; Transmissible Spongiform Encephalopathy (TSE); Zoonoses; </t>
  </si>
  <si>
    <t>G/SPS/N/SGP/39</t>
  </si>
  <si>
    <t xml:space="preserve">Contaminants; Food additives; Food safety; Heavy metals; Human health; Labelling; </t>
  </si>
  <si>
    <t>G/SPS/N/USA/2136</t>
  </si>
  <si>
    <t xml:space="preserve">Animal diseases; Animal health; Avian Influenza; Newcastle Disease; Territory protection; Zoonoses; </t>
  </si>
  <si>
    <t>G/SPS/N/NZL/413/Add.2</t>
  </si>
  <si>
    <t>Frozen, skinless, boneless fish fillets (or mince derived from fillets) of non-CITES listed spp. of catfish (Pangasius spp.) for human consumption</t>
  </si>
  <si>
    <t>G/SPS/N/ARG/141</t>
  </si>
  <si>
    <t xml:space="preserve">Meat and meat products of poultry and swine;  eggs and egg products</t>
  </si>
  <si>
    <t xml:space="preserve">Contaminants; Food safety; Human health; Polychlorinated biphenyls; </t>
  </si>
  <si>
    <t>G/SPS/N/ARG/94/Add.1</t>
  </si>
  <si>
    <t>G/SPS/N/JPN/269</t>
  </si>
  <si>
    <t xml:space="preserve">Meat and edible meat offal (HS Codes:  02.01, 02.02, 02.03, 02.04, 02.05, 02.06, 02.07, 02.08 and 02.09)
Fish and crustaceans (HS Codes:  03.01, 03.02, 03.03, 03.04, 03.06 and 03.07)
Dairy produce, birds' eggs and natural honey (HS Codes: 04.01, 04.07, 04.08 and 04.09)
Edible vegetables and certain roots and tubers (HS Codes: 07.01, 07.02, 07.03, 07.04, 07.05, 07.06, 07.07, 07.08, 07.09, 07.10, 07.12, 07.13 and 07.14)
Edible fruits and nuts, peel of citrus/melons (HS Codes: 08.01, 08.02, 08.03, 08.04, 08.05, 08.06, 08.07, 08.08, 08.09, 08.10, 08.11 and 08.14)
Coffee, tea, mate and spices (HS Codes: 09.01, 09.02, 09.03, 09.04, 09.05, 09.06, 09.07, 09.08, 09.09 and 09.10)
Cereals (HS Codes: 10.01, 10.02, 10.03, 10.04, 10.05, 10.06, 10.07 and 10.08)
Oleaginous fruits, miscellaneous grains, seeds and fruits (HS Codes: 12.01, 12.02, 12.04, 12.05, 12.06, 12.07, 12.08 12.10 and 12.12)
Animal or vegetable fats and oils (HS Code: 15.02)</t>
  </si>
  <si>
    <t>G/SPS/N/CHL/343</t>
  </si>
  <si>
    <t>Avocado pears</t>
  </si>
  <si>
    <t>G/SPS/N/CHL/344</t>
  </si>
  <si>
    <t>G/SPS/N/NZL/447</t>
  </si>
  <si>
    <t xml:space="preserve">Animal diseases; Animal health; Human health; Pest or Disease free Regions / Regionalization; Territory protection; Zoonoses; </t>
  </si>
  <si>
    <t>G/SPS/N/TPKM/216</t>
  </si>
  <si>
    <t>G/SPS/N/UKR/47</t>
  </si>
  <si>
    <t>Cattle and cattle products</t>
  </si>
  <si>
    <t>Gabon</t>
  </si>
  <si>
    <t>G/SPS/N/UKR/48</t>
  </si>
  <si>
    <t>G/SPS/N/COL/215</t>
  </si>
  <si>
    <t>West Sussex (England)</t>
  </si>
  <si>
    <t>G/SPS/N/HND/38</t>
  </si>
  <si>
    <t>G/SPS/N/COL/101/Add.3</t>
  </si>
  <si>
    <t>G/SPS/N/BRA/705</t>
  </si>
  <si>
    <t>Banana plantlets</t>
  </si>
  <si>
    <t>G/SPS/N/BRA/707</t>
  </si>
  <si>
    <t xml:space="preserve">Aquatic animals, their propagation materials, cells, organs, tissues and aquatic animal products (HS Codes:  03;  16.03.00.00;  16.04;  16.05)</t>
  </si>
  <si>
    <t>G/SPS/N/CRI/98</t>
  </si>
  <si>
    <t>G/SPS/N/UKR/46</t>
  </si>
  <si>
    <t>Vulnerable animals, their products and raw materials</t>
  </si>
  <si>
    <t>G/SPS/N/BRA/581/Add.1</t>
  </si>
  <si>
    <t>Forage seeds of temperate climate</t>
  </si>
  <si>
    <t>G/SPS/N/BRA/703</t>
  </si>
  <si>
    <t>Chenopodium quinoa Willd. grain</t>
  </si>
  <si>
    <t>G/SPS/N/BRA/704</t>
  </si>
  <si>
    <t>Amaranth or Loveliesbleeding (Amaranthus caudatus L.)</t>
  </si>
  <si>
    <t>G/SPS/N/CAN/415/Add.1</t>
  </si>
  <si>
    <t>G/SPS/N/COL/214</t>
  </si>
  <si>
    <t>Maize and sorghum</t>
  </si>
  <si>
    <t>G/SPS/N/MEX/226</t>
  </si>
  <si>
    <t>Fresh, chilled, frozen and processed fishery products</t>
  </si>
  <si>
    <t>G/SPS/N/MEX/226/Add.1</t>
  </si>
  <si>
    <t>G/SPS/N/THA/199</t>
  </si>
  <si>
    <t>Live ruminant animals and carcasses derived from susceptible animals to foot and mouth disease, including their raw materials and by-products</t>
  </si>
  <si>
    <t>Kyongsang-Bukdo, Andong City (Republic of Korea)</t>
  </si>
  <si>
    <t>G/SPS/N/CHL/342</t>
  </si>
  <si>
    <t>Phoenix dactylifera</t>
  </si>
  <si>
    <t>G/SPS/N/EEC/372/Add.1</t>
  </si>
  <si>
    <t>Bivalve molluscs (HS Codes 03.01, 03.01.10)</t>
  </si>
  <si>
    <t>EU member States and third countries exporting these products to the European Union</t>
  </si>
  <si>
    <t>G/SPS/N/MEX/161/Add.1</t>
  </si>
  <si>
    <t>G/SPS/N/UKR/45</t>
  </si>
  <si>
    <t>G/SPS/N/ARG/110/Add.1</t>
  </si>
  <si>
    <t>G/SPS/N/CHL/339/Add.1</t>
  </si>
  <si>
    <t>G/SPS/N/CHL/341</t>
  </si>
  <si>
    <t>Ova and embryos of ruminants and pseudo-ruminants</t>
  </si>
  <si>
    <t>G/SPS/N/USA/2030/Add.1</t>
  </si>
  <si>
    <t>Michoacán (Mexico)</t>
  </si>
  <si>
    <t>G/SPS/N/USA/2131</t>
  </si>
  <si>
    <t>Clementines</t>
  </si>
  <si>
    <t>G/SPS/N/COL/213</t>
  </si>
  <si>
    <t>Plant material of Musaceae (plantain, banana and ornamental varieties)</t>
  </si>
  <si>
    <t>G/SPS/N/IND/71</t>
  </si>
  <si>
    <t>Plants and plant materials and other regulated articles as per Plant Quarantine (Regulation of import in India) Order, 2003 and its amendments</t>
  </si>
  <si>
    <t>G/SPS/N/KOR/381</t>
  </si>
  <si>
    <t xml:space="preserve">Contaminants; Food additives; Food safety; Human health; Maximum residue limits (MRLs); Pesticides; </t>
  </si>
  <si>
    <t>G/SPS/N/PER/352</t>
  </si>
  <si>
    <t>Tomato seeds (HS tariff subheading 1209.91.50.00)</t>
  </si>
  <si>
    <t>G/SPS/N/PER/353</t>
  </si>
  <si>
    <t>Unrooted Japanese persimmon cuttings (HS tariff subheading 0602.10.90.00)</t>
  </si>
  <si>
    <t>G/SPS/N/PER/354</t>
  </si>
  <si>
    <t>Rooted Japanese persimmon cuttings (HS tariff subheading 0602.90.90.00)</t>
  </si>
  <si>
    <t>G/SPS/N/PER/355</t>
  </si>
  <si>
    <t>Cotton seed (HS tariff subheading 1207.20.10.00)</t>
  </si>
  <si>
    <t>G/SPS/N/PER/357</t>
  </si>
  <si>
    <t>Rooted vine cuttings and unrooted vine cuttings (HS tariff subheadings 0602.90.90.00 and 0602.10.90.00)</t>
  </si>
  <si>
    <t>G/SPS/N/PER/358</t>
  </si>
  <si>
    <t>In vitro raspberry seedlings (HS tariff subheading 0602.90.90.00)</t>
  </si>
  <si>
    <t>G/SPS/N/PER/359</t>
  </si>
  <si>
    <t>G/SPS/N/PER/361</t>
  </si>
  <si>
    <t xml:space="preserve">HS tariff subheading 0701.90.00.00:  Potato tubers</t>
  </si>
  <si>
    <t xml:space="preserve">Biotechnology; Genetically modified organisms (GMOs); Pest or Disease free Regions / Regionalization; Plant health; </t>
  </si>
  <si>
    <t>England</t>
  </si>
  <si>
    <t>G/SPS/N/PER/362</t>
  </si>
  <si>
    <t xml:space="preserve">HS tariff subheading 0602.10.90.00:  Citrus scions</t>
  </si>
  <si>
    <t>G/SPS/N/PER/363</t>
  </si>
  <si>
    <t xml:space="preserve">HS tariff subheading 1211.90.90.90:  Chia grain</t>
  </si>
  <si>
    <t>G/SPS/N/PER/364</t>
  </si>
  <si>
    <t xml:space="preserve">HS tariff subheading 1209.91.90.00:  Bell pepper seeds and ají pepper seeds</t>
  </si>
  <si>
    <t>G/SPS/N/PER/365</t>
  </si>
  <si>
    <t xml:space="preserve">HS tariff subheading 1209.29.00.00:  Brachiaria seeds</t>
  </si>
  <si>
    <t>G/SPS/N/AUS/255/Add.1</t>
  </si>
  <si>
    <t>Humulus species nursery stock and seed</t>
  </si>
  <si>
    <t>G/SPS/N/BRA/460/Rev.1</t>
  </si>
  <si>
    <t>Raw cashew nuts Anacardium occidentale (HS Code 08013)</t>
  </si>
  <si>
    <t>G/SPS/N/BRA/698</t>
  </si>
  <si>
    <t>Stocks of pomegranate (Punica granatum) (HS Code 060210)</t>
  </si>
  <si>
    <t>G/SPS/N/COL/211</t>
  </si>
  <si>
    <t>Mecklenburg Western Pomerania (Germany)</t>
  </si>
  <si>
    <t>G/SPS/N/COL/212</t>
  </si>
  <si>
    <t>G/SPS/N/GMB/2</t>
  </si>
  <si>
    <t>All fish and fishery products destined for human consumption</t>
  </si>
  <si>
    <t>G/SPS/N/MYS/26</t>
  </si>
  <si>
    <t xml:space="preserve">Animal diseases; </t>
  </si>
  <si>
    <t>G/SPS/N/UKR/43</t>
  </si>
  <si>
    <t>G/SPS/N/CHL/340</t>
  </si>
  <si>
    <t>G/SPS/N/COL/202/Add.1</t>
  </si>
  <si>
    <t>G/SPS/N/COL/208/Add.1</t>
  </si>
  <si>
    <t>G/SPS/N/MEX/144/Add.1</t>
  </si>
  <si>
    <t>G/SPS/N/NZL/446</t>
  </si>
  <si>
    <t>Fresh plum (Prunus domestica) and table grape (Vitis vinifera)</t>
  </si>
  <si>
    <t>G/SPS/N/PHL/186</t>
  </si>
  <si>
    <t xml:space="preserve">Bovine animals (HS Codes: 0102, 0201, 0202), swine (HS Codes:  0103, 0203), sheep and goats (HS Codes:  0104, 0204) and HS Codes:  0206, 0209, 0210, 0502, 0503, 0504, 0511.10, 0511.99.11, 1501, 1502, 1503, 1516.10, 1601, 1602.10, 1602.41, 1602.42, 1602.49, 1602.50)</t>
  </si>
  <si>
    <t>Messano, Gaza Province (Mozambique)</t>
  </si>
  <si>
    <t>G/SPS/N/PHL/187</t>
  </si>
  <si>
    <t xml:space="preserve">Bovine animals (HS Codes:  0102, 0201, 0202), swine (HS Codes:  0103, 0203), sheep and goats (HS Codes:  0104, 0204) and HS Codes:  0206, 0209, 0210, 0502, 0503, 0504, 0511.10, 0511.99.11, 1501, 1502, 1503, 1516.10, 1601, 1602.10, 1602.41, 1602.42, 1602.49, 1602.50</t>
  </si>
  <si>
    <t>Maundgaw, Rakhine State (Myanmar)</t>
  </si>
  <si>
    <t>G/SPS/N/PHL/188</t>
  </si>
  <si>
    <t>Mecklenburg-Vorpommern, Germany</t>
  </si>
  <si>
    <t>G/SPS/N/PHL/189</t>
  </si>
  <si>
    <t>Manitoba, Canada</t>
  </si>
  <si>
    <t>G/SPS/N/PHL/25/Add.7</t>
  </si>
  <si>
    <t xml:space="preserve">Live cattle, sheep, goats and their meat and meat products;  bovine embryo, meat and bone-meal and other feed ingredients derived from the said animals</t>
  </si>
  <si>
    <t>G/SPS/N/UKR/36</t>
  </si>
  <si>
    <t>Korea (Republic)</t>
  </si>
  <si>
    <t>G/SPS/N/UKR/37</t>
  </si>
  <si>
    <t>G/SPS/N/UKR/38</t>
  </si>
  <si>
    <t>Ruminant animals, their products and raw materials</t>
  </si>
  <si>
    <t>G/SPS/N/UKR/39</t>
  </si>
  <si>
    <t>G/SPS/N/UKR/40</t>
  </si>
  <si>
    <t>G/SPS/N/UKR/41</t>
  </si>
  <si>
    <t>G/SPS/N/UKR/42</t>
  </si>
  <si>
    <t>G/SPS/N/USA/2042/Add.1</t>
  </si>
  <si>
    <t>Wall rocket leaves</t>
  </si>
  <si>
    <t>G/SPS/N/USA/2130</t>
  </si>
  <si>
    <t>Malaysia and Viet nam</t>
  </si>
  <si>
    <t>G/SPS/N/ARG/137</t>
  </si>
  <si>
    <t>Mink</t>
  </si>
  <si>
    <t>G/SPS/N/ARG/138</t>
  </si>
  <si>
    <t>Poultry less than seventy-two (72) hours old, for breeding</t>
  </si>
  <si>
    <t>G/SPS/N/ARG/139</t>
  </si>
  <si>
    <t>Pet ferrets</t>
  </si>
  <si>
    <t>G/SPS/N/EGY/42</t>
  </si>
  <si>
    <t xml:space="preserve">Adoption/publication/entry into force of reg.; Pest or Disease free Regions / Regionalization; Pests; Plant health; Territory protection; </t>
  </si>
  <si>
    <t>G/SPS/N/ALB/130</t>
  </si>
  <si>
    <t>All live pigs (domestic and wild), fresh meat of domestic and wild pigs, semen of domestic and wild pigs</t>
  </si>
  <si>
    <t>Province of Vojvodina, Serbia</t>
  </si>
  <si>
    <t>G/SPS/N/ALB/131</t>
  </si>
  <si>
    <t>Live animals, meat, processed meat, milk</t>
  </si>
  <si>
    <t>City of Mbala, Province of Northern, Zambia</t>
  </si>
  <si>
    <t>G/SPS/N/ALB/132</t>
  </si>
  <si>
    <t>City of Andong, Province of Kyongsang-Bukdo, Republic of Korea</t>
  </si>
  <si>
    <t>G/SPS/N/BRA/594/Add.1</t>
  </si>
  <si>
    <t>Milk and dairy products from sheep or goats intended for human consumption</t>
  </si>
  <si>
    <t>G/SPS/N/BRA/654/Add.2</t>
  </si>
  <si>
    <t>G/SPS/N/BRA/694</t>
  </si>
  <si>
    <t>G/SPS/N/PHL/25/Add.6/Corr.1</t>
  </si>
  <si>
    <t>G/SPS/N/SAU/7</t>
  </si>
  <si>
    <t>G/SPS/N/SAU/8</t>
  </si>
  <si>
    <t>Meat and meat by-products (chilled, frozen and processed) from cattle, goats, sheep and camelidae</t>
  </si>
  <si>
    <t>G/SPS/N/UKR/31/Add.1</t>
  </si>
  <si>
    <t>G/SPS/N/THA/198</t>
  </si>
  <si>
    <t>Swine back fat, sheep and swine intestine (casings), cattle hides and skin</t>
  </si>
  <si>
    <t>G/SPS/N/EEC/363/Add.2</t>
  </si>
  <si>
    <t>G/SPS/N/ARG/136</t>
  </si>
  <si>
    <t>Frozen canine semen</t>
  </si>
  <si>
    <t>G/SPS/N/NZL/445</t>
  </si>
  <si>
    <t>Lizard species</t>
  </si>
  <si>
    <t xml:space="preserve">Animal diseases; Animal health; Human health; Pests; Territory protection; </t>
  </si>
  <si>
    <t>G/SPS/N/UKR/34</t>
  </si>
  <si>
    <t>Pork, pork products and raw materials</t>
  </si>
  <si>
    <t>G/SPS/N/THA/40/Add.1</t>
  </si>
  <si>
    <t xml:space="preserve">Fish and fishery products (HS Code: 0410, ICS Code:  67.120.30)</t>
  </si>
  <si>
    <t>G/SPS/N/CRI/58/Add.1</t>
  </si>
  <si>
    <t>G/SPS/N/SLV/92</t>
  </si>
  <si>
    <t xml:space="preserve">Fishery and aquaculture products;  fresh and processed fishery products (HS Chapter 3 and tariff headings 1603 to 1605;  International Classification for Standards (ICS) code 67.120.30)</t>
  </si>
  <si>
    <t>G/SPS/N/UKR/32</t>
  </si>
  <si>
    <t>G/SPS/N/UKR/33</t>
  </si>
  <si>
    <t>G/SPS/N/USA/1999/Add.1</t>
  </si>
  <si>
    <t>Czech Republic and Sweden</t>
  </si>
  <si>
    <t>G/SPS/N/USA/2005/Add.1</t>
  </si>
  <si>
    <t>G/SPS/N/ALB/124/Add.1</t>
  </si>
  <si>
    <t xml:space="preserve">Live fowls (domestic and wild), fledglings (24 hour-old birds), decorative fowls (regardless of origin until a second order is issued), hatching eggs and eggs for human consumption, fowl semen, fowl meat, products originating from fowls destined for fowl and animal feed;  for industrial and agricultural uses, and pathological material and biological products originating from fowls</t>
  </si>
  <si>
    <t>Quilpué and Quillota regions (Chile)</t>
  </si>
  <si>
    <t>G/SPS/N/ARG/130/Add.1</t>
  </si>
  <si>
    <t>G/SPS/N/EEC/373/Add.1</t>
  </si>
  <si>
    <t>G/SPS/N/ALB/129</t>
  </si>
  <si>
    <t>Maungdaw district, Province of Rakhine (Myanmar)</t>
  </si>
  <si>
    <t>G/SPS/N/JPN/267</t>
  </si>
  <si>
    <t xml:space="preserve">Meat and edible meat offal (HS Codes:  02.01, 02.02, 02.04, 02.05, 02.06 and 02.08)
Fish and crustaceans (HS Codes:  03.02, 03.03, 03.04, 03.06 and 03.07)
Edible vegetables and certain roots and tubers (HS Codes:  07.01, 07.02, 07.03, 07.04, 07.05, 07.06, 07.07, 07.08, 07.09, 07.10,  07.12, 07.13 and 07.14)
Edible fruits and nuts, peel of citrus/melons (HS Codes:  08.01, 08.02, 08.03, 08.04, 08.05, 08.06, 08.07, 08.08, 08.09, 08.10, 08.11 and 08.14)
Coffee, tea, mate and spices (HS Codes:  09.01, 09.02, 09.03, 09.04, 09.05, 09.06, 09.07, 09.08, 09.09 and 09.10)
Cereals (HS Codes:  10.01, 10.02, 10.03, 10.04, 10.05, 10.06 and 10.08)
Oleaginous fruits, miscellaneous grains, seeds and fruits (HS Codes:  12.01, 12.02, 12.04, 12.05, 12.06, 12.07, 12.08, 12.10 and 12.12)
Animal or vegetable fats and oils (HS Codes:  15.02, 15.06)
Cocoa (HS Code:  18.01)</t>
  </si>
  <si>
    <t>G/SPS/N/USA/2028/Add.1</t>
  </si>
  <si>
    <t>Livestock slaughter - Parts and carcasses</t>
  </si>
  <si>
    <t>G/SPS/N/IDN/43</t>
  </si>
  <si>
    <t>Carcass and meat</t>
  </si>
  <si>
    <t xml:space="preserve">Animal health; Food safety; Human health; Labelling; Packaging; Zoonoses; </t>
  </si>
  <si>
    <t>G/SPS/N/JAM/14</t>
  </si>
  <si>
    <t>Irish potato seeds and ware</t>
  </si>
  <si>
    <t>G/SPS/N/NZL/364/Rev.1</t>
  </si>
  <si>
    <t>G/SPS/N/UKR/31</t>
  </si>
  <si>
    <t xml:space="preserve">Animal health; Biotechnology; Food safety; Genetically modified organisms (GMOs); Human health; Plant health; Seeds; </t>
  </si>
  <si>
    <t>G/SPS/N/COL/210</t>
  </si>
  <si>
    <t>Wild and ornamental birds</t>
  </si>
  <si>
    <t>G/SPS/N/NZL/444</t>
  </si>
  <si>
    <t>G/SPS/N/MEX/206/Add.3</t>
  </si>
  <si>
    <t>G/SPS/N/NOR/31</t>
  </si>
  <si>
    <t>Plants for planting, plant products and other regulated articles requiring phytosanitary certification for import to Norway</t>
  </si>
  <si>
    <t>G/SPS/N/UKR/30</t>
  </si>
  <si>
    <t>Vulnerable animals, products and its raw materials</t>
  </si>
  <si>
    <t>Chad</t>
  </si>
  <si>
    <t>G/SPS/N/CHL/337</t>
  </si>
  <si>
    <t>Papaws/papayas (Carica papaya)</t>
  </si>
  <si>
    <t>G/SPS/N/CHL/338</t>
  </si>
  <si>
    <t>Red pitaya/dragon fruit (Hylocereus undatus)</t>
  </si>
  <si>
    <t>G/SPS/N/CHL/339</t>
  </si>
  <si>
    <t>G/SPS/N/COL/209</t>
  </si>
  <si>
    <t>G/SPS/N/QAT/21</t>
  </si>
  <si>
    <t xml:space="preserve">Aniseed (Pimpinella anisum Linnaeus) (ICS Code:  67.220.10)</t>
  </si>
  <si>
    <t>G/SPS/N/USA/1989/Add.1</t>
  </si>
  <si>
    <t>All varieties of Malus domestica apples</t>
  </si>
  <si>
    <t>G/SPS/N/USA/2031/Add.1</t>
  </si>
  <si>
    <t>G/SPS/N/USA/2112</t>
  </si>
  <si>
    <t>Certain animals, meat, and other animal products</t>
  </si>
  <si>
    <t>G/SPS/N/JPN/264</t>
  </si>
  <si>
    <t>Apple, apricot, banana, cherry, citrus fruits, Japanese plum, kiwifruits, loquat, nectarine, peach, pear, pomegranate and quince</t>
  </si>
  <si>
    <t xml:space="preserve">Food safety; Human health; Labelling; Pesticides; </t>
  </si>
  <si>
    <t>G/SPS/N/JPN/265</t>
  </si>
  <si>
    <t>G/SPS/N/JPN/266</t>
  </si>
  <si>
    <t>G/SPS/N/MEX/177/Add.1</t>
  </si>
  <si>
    <t>G/SPS/N/CHL/335/Corr.1</t>
  </si>
  <si>
    <t>G/SPS/N/THA/190/Add.1</t>
  </si>
  <si>
    <t>Live equidae</t>
  </si>
  <si>
    <t>Perak State (Malaysia)</t>
  </si>
  <si>
    <t>G/SPS/N/AUS/246/Add.1</t>
  </si>
  <si>
    <t>Cherries (Prunus avium), strawberries (Fragaria x ananassa) stone fruit (Prunus spp.) and table grapes (Vitis spp.) for human consumption</t>
  </si>
  <si>
    <t>G/SPS/N/AUS/255</t>
  </si>
  <si>
    <t>G/SPS/N/CHL/298/Add.2</t>
  </si>
  <si>
    <t>G/SPS/N/CHL/326/Add.1</t>
  </si>
  <si>
    <t>G/SPS/N/CHL/328/Add.2</t>
  </si>
  <si>
    <t>G/SPS/N/CHL/336</t>
  </si>
  <si>
    <t>Fresh beans in pod and fresh peas in pod</t>
  </si>
  <si>
    <t>G/SPS/N/COL/208/Corr.1</t>
  </si>
  <si>
    <t>Derivados cárnicos</t>
  </si>
  <si>
    <t xml:space="preserve">Certification, control and inspection; Food safety; HACCP Plan requirements; Human health; Labelling; Packaging; </t>
  </si>
  <si>
    <t>G/SPS/N/EEC/382/Add.1</t>
  </si>
  <si>
    <t>G/SPS/N/EGY/41</t>
  </si>
  <si>
    <t>All products</t>
  </si>
  <si>
    <t>G/SPS/N/KOR/380</t>
  </si>
  <si>
    <t>Livestock products for human consumption, such as milk and milk products, meat and meat products, egg and egg products, etc.</t>
  </si>
  <si>
    <t>G/SPS/N/MEX/176/Add.1</t>
  </si>
  <si>
    <t>G/SPS/N/BRA/541/Add.2</t>
  </si>
  <si>
    <t>G/SPS/N/JPN/262</t>
  </si>
  <si>
    <t xml:space="preserve">Meat and edible meat offal (HS Codes:  02.01, 02.02, 02.03, 02.04, 02.05, 02.06, 02.07, 02.08 and 02.09)
Fish and crustaceans (HS Codes:  03.02, 03.03, 03.04, 03.06 and 03.07)
Dairy produce, birds' eggs natural honey and other edible products of animal origin (HS Codes:  04.01, 04.07, 04.08, 04.09 and 04.10)
Edible vegetables and certain roots and tubers (HS Codes:  07.01, 07.02, 07.03, 07.04, 07.05, 07.06, 07.07, 07.08, 07.09, 07.10,  07.12, 07.13 and 07.14)
Edible fruits and nuts, peel of citrus/melons (HS Codes:  08.01, 08.02, 08.03, 08.04, 08.05, 08.06, 08.07, 08.08, 08.09, 08.10, 08.11 08.13 and 08.14)
Coffee,tea, mate and spices (HS Codes:  09.01,09.02, 09.03, 09.04, 09.05, 09.06, 09.07, 09.08, 09.09 and 09.10)
Cereals (HS Codes:  10.01, 10.02, 10.03, 10.04, 10.05, 10.06, 10.07 and 10.08)
Oleaginous fruits, miscellaneous grains, seeds and fruits (HS Codes:  12.01, 12.02, 12.04, 12.05, 12.06, 12.07, 12.08 12.10 and 12.12)
Animal or vegetable fats and oils (HS Codes:  15.01, 15.02, 15.04,15.06, 15.12 and 15.14)
Cocoa (HS Code:  18.01)
Beverages (HS Code:  22.01)
Residues and waste from the food industries; prepared animal fodder (HS Code:  23.02</t>
  </si>
  <si>
    <t xml:space="preserve">Food additives; Food safety; Human health; Maximum residue limits (MRLs); Pesticides; Veterinary drugs; </t>
  </si>
  <si>
    <t>G/SPS/N/KOR/212/Add.6</t>
  </si>
  <si>
    <t>G/SPS/N/MEX/206/Add.2</t>
  </si>
  <si>
    <t>G/SPS/N/MKD/4/Add.1</t>
  </si>
  <si>
    <t>Live animals, aquaculture and products of animal origin</t>
  </si>
  <si>
    <t>G/SPS/N/USA/2108</t>
  </si>
  <si>
    <t>G/SPS/N/USA/2109</t>
  </si>
  <si>
    <t>G/SPS/N/EEC/389</t>
  </si>
  <si>
    <t>G/SPS/N/COL/208</t>
  </si>
  <si>
    <t>Meat by-products</t>
  </si>
  <si>
    <t xml:space="preserve">Certification, control and inspection; Food safety; HACCP Plan requirements; Human health; Labelling; Pesticides; </t>
  </si>
  <si>
    <t>G/SPS/N/USA/2034/Add.1</t>
  </si>
  <si>
    <t>Korea (Republic of)</t>
  </si>
  <si>
    <t>G/SPS/N/BRA/654/Add.1</t>
  </si>
  <si>
    <t xml:space="preserve">Change in date of adoption/publication/entry into force; Modification of final date for comments; </t>
  </si>
  <si>
    <t>G/SPS/N/PER/351</t>
  </si>
  <si>
    <t>Cacao tree scions (HS tariff subheading 0602.10.90.00)</t>
  </si>
  <si>
    <t>G/SPS/N/TPKM/208</t>
  </si>
  <si>
    <t>G/SPS/N/BRA/686</t>
  </si>
  <si>
    <t>Grapevine (Vitis vinifera) propagation material - HS Code 060210</t>
  </si>
  <si>
    <t>G/SPS/N/NZL/400/Add.1</t>
  </si>
  <si>
    <t>Avena, Hordeum, Phaseolus, Triticum, Vicia and Zea seed for sowing</t>
  </si>
  <si>
    <t>G/SPS/N/BRA/683</t>
  </si>
  <si>
    <t>Fresh shrimp</t>
  </si>
  <si>
    <t>G/SPS/N/BRA/685</t>
  </si>
  <si>
    <t>Frozen fish</t>
  </si>
  <si>
    <t>G/SPS/N/COL/206</t>
  </si>
  <si>
    <t>Aquitaine, France</t>
  </si>
  <si>
    <t>G/SPS/N/COL/207</t>
  </si>
  <si>
    <t>Animal and plant species</t>
  </si>
  <si>
    <t>G/SPS/N/KOR/379</t>
  </si>
  <si>
    <t>G/SPS/N/EEC/363/Add.1</t>
  </si>
  <si>
    <t>G/SPS/N/EEC/380/Add.1</t>
  </si>
  <si>
    <t>Semen of animal of the ovine and caprine species (CN 0511 99 85)</t>
  </si>
  <si>
    <t>Australia, Canada, Chile, Croatia, Iceland, Greenland, New Zealand, St Pierre and Miquelon, Switzerland and the United States</t>
  </si>
  <si>
    <t>G/SPS/N/EEC/381/Add.1</t>
  </si>
  <si>
    <t>Semen of animal of the equine species (CN 0511 99 85)</t>
  </si>
  <si>
    <t>Third countries or parts of the territory of third countries listed in columns 2 and 4 of Annex I to Decision 2004/211/EC respectively from which permanent imports of registered horses, registered equidae or equidae for breeding and production are authorized</t>
  </si>
  <si>
    <t>G/SPS/N/THA/196/Corr.1</t>
  </si>
  <si>
    <t>G/SPS/N/BHR/101</t>
  </si>
  <si>
    <t xml:space="preserve">Spices and condiments (ICS Code:  67.220.10)</t>
  </si>
  <si>
    <t>G/SPS/N/BHR/102</t>
  </si>
  <si>
    <t>G/SPS/N/BHR/103</t>
  </si>
  <si>
    <t xml:space="preserve">Tea and herbs bags (ICS Code:  67.140.10)</t>
  </si>
  <si>
    <t>G/SPS/N/BHR/93</t>
  </si>
  <si>
    <t xml:space="preserve">Avocado (ICS Code:  67.080.10)</t>
  </si>
  <si>
    <t>G/SPS/N/BHR/94</t>
  </si>
  <si>
    <t>G/SPS/N/BHR/97</t>
  </si>
  <si>
    <t>G/SPS/N/BHR/98</t>
  </si>
  <si>
    <t>Dried dill</t>
  </si>
  <si>
    <t xml:space="preserve">Bacteria; Food safety; Human health; Labelling; Packaging; </t>
  </si>
  <si>
    <t>G/SPS/N/BHR/99</t>
  </si>
  <si>
    <t>Dried parsley</t>
  </si>
  <si>
    <t>G/SPS/N/PER/350</t>
  </si>
  <si>
    <t>Horses for breeding and rearing, competition and sport, shows, exhibitions and fairs, temporary entry, slaughter, inter alia.</t>
  </si>
  <si>
    <t>G/SPS/N/THA/196</t>
  </si>
  <si>
    <t>Perak States (Malaysia)</t>
  </si>
  <si>
    <t>G/SPS/N/COL/203</t>
  </si>
  <si>
    <t>Wild birds</t>
  </si>
  <si>
    <t>Sicily (Italy)</t>
  </si>
  <si>
    <t>G/SPS/N/COL/204</t>
  </si>
  <si>
    <t>Tacuarembo (Uruguay)</t>
  </si>
  <si>
    <t>G/SPS/N/THA/34/Rev.1</t>
  </si>
  <si>
    <t xml:space="preserve">Coffee  (HS Codes:  0901, 2101, ICS code:  67.140.20)</t>
  </si>
  <si>
    <t xml:space="preserve">Contaminants; Food additives; Food safety; Human health; Labelling; Mycotoxins; Packaging; Toxins; </t>
  </si>
  <si>
    <t>G/SPS/N/THA/33/Rev.1</t>
  </si>
  <si>
    <t xml:space="preserve">Tea  (HS Codes:  0901, 2101,  ICS Code:  67.410.10)</t>
  </si>
  <si>
    <t xml:space="preserve">Bacteria; Contaminants; Food additives; Food safety; Heavy metals; Human health; Labelling; Mycotoxins; Packaging; Toxins; </t>
  </si>
  <si>
    <t>G/SPS/N/USA/2035/Add.1</t>
  </si>
  <si>
    <t>Sweet limes</t>
  </si>
  <si>
    <t>G/SPS/N/PER/348</t>
  </si>
  <si>
    <t xml:space="preserve">Potato tubers (HS code:  07.01.90.00.00)</t>
  </si>
  <si>
    <t>G/SPS/N/PER/349</t>
  </si>
  <si>
    <t xml:space="preserve">Avocado buds (HS code:  06.02.10.90.00)</t>
  </si>
  <si>
    <t>State of Michoacán (Mexico)</t>
  </si>
  <si>
    <t>G/SPS/N/CHL/333</t>
  </si>
  <si>
    <t>G/SPS/N/EEC/356/Add.2</t>
  </si>
  <si>
    <t>Live bovine, ovine, caprine, porcine animals and live non domestic ruminants (HS Codes 0102 to 0104 and 0106); Meat and edible meat offal from bovine, ovine, caprine, porcine and equines animals (HS Codes 0201 to 0206); Minced meat of bovine, ovine and caprine animals (HS Codes 020230, 020329, 020423, 0204539 and 0204579); Game meat from farmed suidae and other cloven-hoofed animals, and from wild suidae, other cloven-hoofed animals and solipeds (Game meat subheading HS Codes 0208-90) and Certain Artiodactylae and Proboscidae animals, and queen bees and bumble bees (HS Code 01.03). More details of the HS Codes are provided in the certificates</t>
  </si>
  <si>
    <t>G/SPS/N/JPN/261</t>
  </si>
  <si>
    <t xml:space="preserve">Grapefruit (HS Code:  0805.40)</t>
  </si>
  <si>
    <t>G/SPS/N/KOR/378</t>
  </si>
  <si>
    <t>G/SPS/N/CAN/472</t>
  </si>
  <si>
    <t xml:space="preserve">Sour cream (ICS Code:  67.100, 67.220)</t>
  </si>
  <si>
    <t>G/SPS/N/KOR/375</t>
  </si>
  <si>
    <t>Livestock products for human consumption, such as milk and milk products, meat and meat products, eggs and egg products, etc.</t>
  </si>
  <si>
    <t>G/SPS/N/THA/190</t>
  </si>
  <si>
    <t>G/SPS/N/TPKM/206</t>
  </si>
  <si>
    <t xml:space="preserve">Contaminants; Food safety; Heavy metals; Human health; Pesticides; </t>
  </si>
  <si>
    <t>G/SPS/N/SLV/90/Add.1/Corr.1</t>
  </si>
  <si>
    <t>G/SPS/N/SLV/91/Add.1/Corr.1</t>
  </si>
  <si>
    <t>G/SPS/N/CAN/244/Rev.1/Add.1</t>
  </si>
  <si>
    <t>Bovine origin products (ICS Codes: 65.020, 67.020, 67.040 and 67.120)</t>
  </si>
  <si>
    <t>G/SPS/N/CHL/328/Add.1</t>
  </si>
  <si>
    <t>G/SPS/N/CHL/332</t>
  </si>
  <si>
    <t>G/SPS/N/KOR/374</t>
  </si>
  <si>
    <t>Cattle and beef</t>
  </si>
  <si>
    <t>G/SPS/N/COL/202</t>
  </si>
  <si>
    <t>Vegetable and animal oils and fats</t>
  </si>
  <si>
    <t xml:space="preserve">Food safety; Human health; Labelling; Packaging; Traceability; </t>
  </si>
  <si>
    <t>G/SPS/N/AUS/254</t>
  </si>
  <si>
    <t>Plants in the rutaceae family - hosts of "Candidatus Liberibacter species"</t>
  </si>
  <si>
    <t>G/SPS/N/AUS/235/Add.1</t>
  </si>
  <si>
    <t>Phalaenopsis nursery stock</t>
  </si>
  <si>
    <t>G/SPS/N/AUS/253</t>
  </si>
  <si>
    <t>Seed sprouts</t>
  </si>
  <si>
    <t>G/SPS/N/CHL/319/Add.2/Corr.1</t>
  </si>
  <si>
    <t>G/SPS/N/COL/194/Add.1</t>
  </si>
  <si>
    <t>G/SPS/N/COL/201</t>
  </si>
  <si>
    <t>G/SPS/N/JPN/259</t>
  </si>
  <si>
    <t xml:space="preserve">Meat and edible meat offal (HS Codes: 02.01, 02.02, 02.03, 02.04, 02.05, 02.06, 02.07, 02.08 and 02.09)
Fish and crustaceans (HS Codes: 03.02, 03.03, 03.04, 03.06 and 03.07)
Dairy produce, birds' eggs and natural honey (HS Codes: 04.01, 04.07, 04.08, 04.09)
Edible vegetables and certain roots and tubers (HS Codes: 07.01, 07.02, 07.03, 07.04, 07.05, 07.06, 07.07, 07.08, 07.09, 07.10,  07.12, 07.13 and 07.14)
Edible fruits and nuts, peel of citrus/melons (HS Codes: 08.01, 08.02, 08.03, 08.04, 08.05, 08.06, 08.07, 08.08, 08.09, 08.10, 08.11, 08.13 and 08.14)
Coffee, tea, mate and spices (HS Codes: 09.01, 09.02, 09.03, 09.04, 09.05, 09.06, 09.07, 09.08, 09.09 and 09.10)
Cereals (HS Codes: 10.01, 10.02, 10.03, 10.04, 10.05, 10.06, 10.07 and 10.08)
Oleaginous fruits, miscellaneous grains, seeds and fruits (HS Codes: 12.01, 12.02, 12.04, 12.05, 12.06, 12.07, 12.08 12.10, and 12.12)
Animal fats (HS Codes: 15.01, 15.02, 15.06)</t>
  </si>
  <si>
    <t>G/SPS/N/PHL/25/Add.6</t>
  </si>
  <si>
    <t>G/SPS/N/SLV/90/Add.1</t>
  </si>
  <si>
    <t>G/SPS/N/SLV/91/Add.1</t>
  </si>
  <si>
    <t>G/SPS/N/MEX/224/Corr.1</t>
  </si>
  <si>
    <t xml:space="preserve">Food safety; Human health; Labelling; Packaging; Pesticides; Plant health; </t>
  </si>
  <si>
    <t>G/SPS/N/CAN/465</t>
  </si>
  <si>
    <t xml:space="preserve">Bread, flour, whole wheat flour and unstandardized bakery products  (ICS Code: 67.060, 67.220)</t>
  </si>
  <si>
    <t>G/SPS/N/CAN/466</t>
  </si>
  <si>
    <t xml:space="preserve">Cheddar cheese, cheese, cottage cheese, cream cheese, cream cheese spread, sour cream and unstandardized milk-based dessert preparations  (ICS Code: 67.100, 67.220)</t>
  </si>
  <si>
    <t>G/SPS/N/KOR/371</t>
  </si>
  <si>
    <t>G/SPS/N/TPKM/148/Rev.1</t>
  </si>
  <si>
    <t>G/SPS/N/TPKM/149/Rev.1</t>
  </si>
  <si>
    <t>G/SPS/N/USA/2040/Add.1</t>
  </si>
  <si>
    <t>G/SPS/N/COL/165/Add.1/Rev.1</t>
  </si>
  <si>
    <t>G/SPS/N/PHL/25/Add.5</t>
  </si>
  <si>
    <t>G/SPS/N/PHL/75/Add.2</t>
  </si>
  <si>
    <t>Meat and bone meal</t>
  </si>
  <si>
    <t>G/SPS/N/BRA/541/Add.1</t>
  </si>
  <si>
    <t>Ornemental birds and their hatching eggs</t>
  </si>
  <si>
    <t>G/SPS/N/BRA/655/Add.1</t>
  </si>
  <si>
    <t>G/SPS/N/BRA/665</t>
  </si>
  <si>
    <t>Seeds of Arachis pintoi</t>
  </si>
  <si>
    <t>G/SPS/N/BRA/667</t>
  </si>
  <si>
    <t xml:space="preserve">Anacardium occidentale (HS Code:  080130)</t>
  </si>
  <si>
    <t>G/SPS/N/MKD/4</t>
  </si>
  <si>
    <t>G/SPS/N/NOR/30/Add.1</t>
  </si>
  <si>
    <t>Living alien organisms</t>
  </si>
  <si>
    <t>G/SPS/N/USA/2076</t>
  </si>
  <si>
    <t>G/SPS/N/MEX/221/Add.2</t>
  </si>
  <si>
    <t>G/SPS/N/COL/165/Add.1</t>
  </si>
  <si>
    <t>G/SPS/N/EGY/40</t>
  </si>
  <si>
    <t>Potato tubers (seed potatoes - ware potato)</t>
  </si>
  <si>
    <t>G/SPS/N/TPKM/199/Add.1/Corr.1</t>
  </si>
  <si>
    <t>Fresh fruits from countries or districts where the Mediterranean fruit fly is known to occur and apples from countries or districts where the codling moth is known to occur</t>
  </si>
  <si>
    <t>G/SPS/N/TPKM/201</t>
  </si>
  <si>
    <t>G/SPS/N/CHL/330</t>
  </si>
  <si>
    <t>Milk and milk products, gelatin and collagen, protein-free tallow, dicalcium phosphate, deboned meat, blood and blood by-products from bovine animals</t>
  </si>
  <si>
    <t>G/SPS/N/AUS/252</t>
  </si>
  <si>
    <t>Fresh Mango (Mangifera indica L.) fruit for human consumption</t>
  </si>
  <si>
    <t>G/SPS/N/USA/1963/Add.1</t>
  </si>
  <si>
    <t>G/SPS/N/NPL/14</t>
  </si>
  <si>
    <t>Fortified wheat flour</t>
  </si>
  <si>
    <t>G/SPS/N/PER/343</t>
  </si>
  <si>
    <t>In vitro banana seedlings (HS tariff subheading 0602.90.90.00)</t>
  </si>
  <si>
    <t>G/SPS/N/PER/344</t>
  </si>
  <si>
    <t>Fresh cut lily flowers (HS tariff subheading 0603.19.90.00)</t>
  </si>
  <si>
    <t>G/SPS/N/PER/345</t>
  </si>
  <si>
    <t>Fresh cut windflowers (HS tariff subheading 0603.19.90.00)</t>
  </si>
  <si>
    <t>G/SPS/N/PER/346</t>
  </si>
  <si>
    <t>Fresh cut ranunculus flowers (HS tariff subheading 0603.19.90.00)</t>
  </si>
  <si>
    <t>G/SPS/N/PER/347</t>
  </si>
  <si>
    <t>Pepper seed (HS tariff subheading 1209.91.90.00)</t>
  </si>
  <si>
    <t>G/SPS/N/ARG/128/Add.1</t>
  </si>
  <si>
    <t>G/SPS/N/MYS/25</t>
  </si>
  <si>
    <t>Model and applicability of the new Health Certificate of live fish</t>
  </si>
  <si>
    <t xml:space="preserve">Animal health; Invasive species; Pests; Territory protection; </t>
  </si>
  <si>
    <t>G/SPS/N/TPKM/190/Add.1</t>
  </si>
  <si>
    <t>Fresh fruit of Malus spp., Pyrus spp., Prunus persica, Prunus americana, Prunus domestica and Prunus salicina</t>
  </si>
  <si>
    <t>G/SPS/N/TPKM/193/Add.1</t>
  </si>
  <si>
    <t>Fresh fruits importing from Australia</t>
  </si>
  <si>
    <t>G/SPS/N/TPKM/194/Add.1</t>
  </si>
  <si>
    <t>Fresh apple importing from New Zealand</t>
  </si>
  <si>
    <t>G/SPS/N/TPKM/195/Add.1</t>
  </si>
  <si>
    <t>Host fruits of peach fruit moth importing from Korea</t>
  </si>
  <si>
    <t>G/SPS/N/TPKM/196/Add.1</t>
  </si>
  <si>
    <t>Fresh fruits importing from Chile</t>
  </si>
  <si>
    <t>G/SPS/N/TPKM/197/Add.1</t>
  </si>
  <si>
    <t>Fresh fruits importing from Peru</t>
  </si>
  <si>
    <t>G/SPS/N/TPKM/198/Add.1</t>
  </si>
  <si>
    <t>Propagation materials which are hosts of Radopholus similis importing from the Netherlands</t>
  </si>
  <si>
    <t>G/SPS/N/TPKM/199/Add.1</t>
  </si>
  <si>
    <t>G/SPS/N/USA/2067</t>
  </si>
  <si>
    <t xml:space="preserve">The following food additives are covered in this filing notice:  Hydrogen peroxide (HS Code: 2847), amino acids (HS Code: 2922.49.40), folic acid (HS Code: 2936.29.10), vitamin D3 (HS Code: 2936.29.50), vitamin D2 (HS Code: 2936.29.50), gellan gum, 1,3-butylene glycol (HS Code: 2905.39.10), epoxidized soybean oil (HS Code: 1518.00), glycerides and polyglycerides of hydrogenated vegetable oils, acacia gum (HS Code: 1301.20.00), acesulfame potassium, aspartame (HS Code: 29.24.29.10), dioctyl sodium sulfosuccinate, glycine (HS Code: 2922.49.40), sucralose, sucrose acetate isobutyrate, polydextrose, sodium stearoyl lactylate, propylene glycol alginate, oleic acid derived from tall oil fatty acids (HS Code: 2916.15.10), olestra, sucrose oligoesters, a-acetolactate decarboxylase enzyme preparation, Candida guilliermondii, Candida lipolytica, ethyl acetate (HS Code: 2915.31.00), solvent extraction process for citric acid (HS Code: 2918.14.00), boiler water additives: sodium carboxymethyl cellulose and sorbitol anhydride esters, ozone, hydrogen peroxide solution (HS Code: 2847), mannitol (HS Code: 2905.43.00), brominated vegetable oil (HS Code: 1518.00), saccharin (HS Code: 2925.11.00)</t>
  </si>
  <si>
    <t>G/SPS/N/KOR/369</t>
  </si>
  <si>
    <t>Live aquatic animals (fish, molluscs, crustaceans)</t>
  </si>
  <si>
    <t>G/SPS/N/NZL/437/Add.1</t>
  </si>
  <si>
    <t>G/SPS/N/CAN/160/Add.1</t>
  </si>
  <si>
    <t xml:space="preserve">Whey cheese (Ricotta cheese) (ICS:  67.100.30)</t>
  </si>
  <si>
    <t>G/SPS/N/CAN/164/Add.1</t>
  </si>
  <si>
    <t>Whipping cream (ICS: 67.100.10, 67.220.20)</t>
  </si>
  <si>
    <t>G/SPS/N/KOR/368</t>
  </si>
  <si>
    <t>G/SPS/N/BRA/654</t>
  </si>
  <si>
    <t>G/SPS/N/BRA/655</t>
  </si>
  <si>
    <t>G/SPS/N/IND/70</t>
  </si>
  <si>
    <t>G/SPS/N/JPN/257</t>
  </si>
  <si>
    <t xml:space="preserve">- Meat and edible meat offal (HS Codes:  02.01, 02.02, 02.03, 02.04, 02.05, 02.06, 02.07, 02.08 and 02.09);
- Fish and crustaceans (HS Codes:  03.02, 03.03, 03.04, 03.06 and 03.07);
- Dairy produce, birds' eggs and natural honey (HS Codes:  04.01, 04.07, 04.08, 0409);
- Edible vegetables and certain roots and tubers (HS Codes:  07.01, 07.02, 07.03, 07.04, 07.05, 07.06, 07.07, 07.08, 07.09, 07.10,  07.13 and 07.14);
- Edible fruits and nuts, peel of citrus/melons (HS Codes:  08.01, 08.02, 08.03, 08.04, 08.05, 08.06, 08.07, 08.08, 08.09, 08.10, 08.11, 08.13 and 08.14);
- Coffee, tea, mate and spices (HS Codes:  09.02, 09.03, 09.05, 09.04, 09.06, 09.07, 09.08, 09.09 and 09.10);
- Cereals (HS Codes:  10.01, 10.02, 10.03, 10.04, 10.05, 10.06, 10.07 and 10.08);
- Products of the milling industry; malt; starches; inulin; wheat gluten (HS Codes:  11.01);
- Oleaginous fruits, miscellaneous grains, seeds and fruits (HS Codes:  12.01, 12.02, 12.04, 12.05, 12.06, 12.07, 12.08 and 12.12);
- Animal fats (HS Codes:  15.02);  and
- Residues and waste from the food industries; prepared animal fodder (HS Codes:  23.02).</t>
  </si>
  <si>
    <t>G/SPS/N/MEX/145/Add.1</t>
  </si>
  <si>
    <t>G/SPS/N/KOR/367</t>
  </si>
  <si>
    <t>G/SPS/N/UKR/28</t>
  </si>
  <si>
    <t>Poultry, poultry products and its raw materials</t>
  </si>
  <si>
    <t>G/SPS/N/VNM/21</t>
  </si>
  <si>
    <t>G/SPS/N/VNM/22</t>
  </si>
  <si>
    <t xml:space="preserve">Food products of plant origin:  Fresh vegetables (HS Codes:  0701;  0702;  0703;  0704;  0705;  0706;  0707;  0708;  0709);  Fresh fruits (HS Codes:  0804;  0805;  0806;  0807;  0808;  0809;  0810)</t>
  </si>
  <si>
    <t xml:space="preserve">Food safety; Human health; Maximum residue limits (MRLs); </t>
  </si>
  <si>
    <t>G/SPS/N/JOR/23</t>
  </si>
  <si>
    <t>G/SPS/N/JPN/256</t>
  </si>
  <si>
    <t>G/SPS/N/AUS/251</t>
  </si>
  <si>
    <t>Stone fruit (apricots, nectarines, peaches and plums)</t>
  </si>
  <si>
    <t>Four designated export states in the United States (California, Idaho, Oregon and Washington)</t>
  </si>
  <si>
    <t>G/SPS/N/EEC/382</t>
  </si>
  <si>
    <t>G/SPS/N/EEC/384</t>
  </si>
  <si>
    <t>G/SPS/N/EEC/385</t>
  </si>
  <si>
    <t>G/SPS/N/EEC/380</t>
  </si>
  <si>
    <t>Australia, Canada, Switzerland, Chile, Greenland, Croatia, Iceland, New Zealand, Saint Pierre and Miquelon and United States</t>
  </si>
  <si>
    <t>G/SPS/N/EEC/381</t>
  </si>
  <si>
    <t xml:space="preserve">Animal diseases; Animal health; Certification, control and inspection; Pest or Disease free Regions / Regionalization; </t>
  </si>
  <si>
    <t>G/SPS/N/MEX/22/Add.1</t>
  </si>
  <si>
    <t>G/SPS/N/CAN/460</t>
  </si>
  <si>
    <t>G/SPS/N/NIC/53</t>
  </si>
  <si>
    <t>G/SPS/N/TPKM/193</t>
  </si>
  <si>
    <t>G/SPS/N/TPKM/194</t>
  </si>
  <si>
    <t>G/SPS/N/TPKM/195</t>
  </si>
  <si>
    <t>G/SPS/N/TPKM/196</t>
  </si>
  <si>
    <t>G/SPS/N/TPKM/197</t>
  </si>
  <si>
    <t>G/SPS/N/TPKM/198</t>
  </si>
  <si>
    <t xml:space="preserve">Labelling; Nematode; Pests; Plant health; </t>
  </si>
  <si>
    <t>the Netherlands</t>
  </si>
  <si>
    <t>G/SPS/N/TPKM/199</t>
  </si>
  <si>
    <t>Fresh fruits from countries or districts where the Mediteddanean fruit fly is known to occur and apples from countries or districts where the codling moth is known to occur</t>
  </si>
  <si>
    <t>G/SPS/N/NZL/442</t>
  </si>
  <si>
    <t>Live sand tiger sharks</t>
  </si>
  <si>
    <t>G/SPS/N/CHL/329</t>
  </si>
  <si>
    <t>Triticum durum and Triticum aestivum</t>
  </si>
  <si>
    <t>G/SPS/N/EEC/374/Add.2</t>
  </si>
  <si>
    <t>G/SPS/N/EEC/376</t>
  </si>
  <si>
    <t>Foodstuffs</t>
  </si>
  <si>
    <t>G/SPS/N/USA/2042</t>
  </si>
  <si>
    <t>G/SPS/N/CAN/459</t>
  </si>
  <si>
    <t xml:space="preserve">Live trees and other plants;  bulbs, roots and the like;  cut flowers and ornamental foliage (0600) (ICS Code:  65.020)</t>
  </si>
  <si>
    <t>G/SPS/N/CHL/319/Add.2</t>
  </si>
  <si>
    <t>G/SPS/N/TPKM/190</t>
  </si>
  <si>
    <t>G/SPS/N/CAN/456</t>
  </si>
  <si>
    <t xml:space="preserve">Cheddar cheese curd and varietal cheese curd (ICS Codes:  67.100, 67.220)</t>
  </si>
  <si>
    <t>G/SPS/N/CAN/457</t>
  </si>
  <si>
    <t xml:space="preserve">Frozen squid (ICS Codes:  65.150, 67.120, 67.220)</t>
  </si>
  <si>
    <t>G/SPS/N/CAN/458</t>
  </si>
  <si>
    <t xml:space="preserve">Unstandardized mixes for frozen dairy products, sherbet and unstandardized frozen desserts (ICS Codes:  67.100, 67.220)</t>
  </si>
  <si>
    <t>G/SPS/N/CRI/96/Add.1</t>
  </si>
  <si>
    <t>G/SPS/N/AUS/250</t>
  </si>
  <si>
    <t>Fresh apple fruit</t>
  </si>
  <si>
    <t>Commercial apple production areas in China</t>
  </si>
  <si>
    <t>G/SPS/N/CHL/328</t>
  </si>
  <si>
    <t>Organs of ruminants</t>
  </si>
  <si>
    <t xml:space="preserve">Animal diseases; Animal health; Human health; Transmissible Spongiform Encephalopathy (TSE); Zoonoses; </t>
  </si>
  <si>
    <t>G/SPS/N/COL/190/Add.1</t>
  </si>
  <si>
    <t>G/SPS/N/COL/198</t>
  </si>
  <si>
    <t>G/SPS/N/NOR/30</t>
  </si>
  <si>
    <t>G/SPS/N/PHL/93/Add.1</t>
  </si>
  <si>
    <t>Romania and Turkey</t>
  </si>
  <si>
    <t>G/SPS/N/SAU/3</t>
  </si>
  <si>
    <t>G/SPS/N/THA/185/Add.1</t>
  </si>
  <si>
    <t>G/SPS/N/PER/340</t>
  </si>
  <si>
    <t xml:space="preserve">-Ruminants and live swine and semen or embryos of these and other species susceptible to foot-and-mouth disease (FMD);-fresh, chilled or frozen meat, raw entrails and offal, untanned hides and skins and unwashed or greasy wool of the above-mentioned species;-fodder and hay;  and-other risk products of these species capable of transmitting or carrying the FMD virus.</t>
  </si>
  <si>
    <t>G/SPS/N/PER/341</t>
  </si>
  <si>
    <t xml:space="preserve">HS tariff subheading 0602.90.90.00:  In vitro banana and/or plantain seedlings</t>
  </si>
  <si>
    <t>G/SPS/N/PER/342</t>
  </si>
  <si>
    <t>List of quarantine pests not found in Peru</t>
  </si>
  <si>
    <t>G/SPS/N/BRA/649</t>
  </si>
  <si>
    <t>Commercial and breeding poultry establishments</t>
  </si>
  <si>
    <t>G/SPS/N/BRA/652</t>
  </si>
  <si>
    <t>Brassica oleracea var. botrytis seeds</t>
  </si>
  <si>
    <t>G/SPS/N/EGY/39</t>
  </si>
  <si>
    <t>G/SPS/N/JPN/253</t>
  </si>
  <si>
    <t xml:space="preserve">-  Meat and edible meat offal (HS Codes:  02.01, 02.02, 02.03, 02.04, 02.05, 02.06, 02.07, 02.08 and 02.09)
-  Fish and crustaceans (HS Codes:  03.02, 03.03, 03.04, 03.06 and 03.07)
-  Dairy produce, birds' eggs and natural honey (HS Codes:  04.01, 04.07, 04.08)
-  Edible vegetables and certain roots and tubers (HS Codes:  07.01, 07.02, 07.03, 07.04, 07.05, 07.06, 07.07, 07.08, 07.09, 07.10,  07.13 and 07.14)
-  Edible fruits and nuts, peel of citrus/melons (HS Codes:  08.01, 08.02, 08.03, 08.04, 08.05, 08.06, 08.07, 08.08, 08.09, 08.10, 08.11, 08.13 and 08.14)
-  Coffee, tea, mate and spices (HS Codes:  09.01, 09.02, 09.03, 09.05, 09.04, 09.06, 09.07, 09.08, 09.09 and 09.10)
-  Cereals (HS Codes:  10.01, 10.02, 10.03, 10.04, 10.05, 10.06, 10.07 and 10.08)
-  Oleaginous fruits, miscellaneous grains, seeds and fruits (HS Codes:  12.01, 12.02, 12.04, 12.05, 12.06, 12.07, 12.08 and 12.12)
-  Animal fats (HS Code:  15.02)</t>
  </si>
  <si>
    <t>G/SPS/N/USA/2041</t>
  </si>
  <si>
    <t>G/SPS/N/COL/197</t>
  </si>
  <si>
    <t>Bovine animals, sheep, goats, swine and other species susceptible to foot-and-mouth disease (FMD) and other products that pose a risk of transmitting the virus</t>
  </si>
  <si>
    <t>Bolivarian Republic of Venezuela</t>
  </si>
  <si>
    <t>G/SPS/N/JPN/252</t>
  </si>
  <si>
    <t xml:space="preserve">-  Meat and edible meat offal (HS Codes:  02.01, 02.02, 02.03, 02.04, 02.05, 02.06, 02.07, 02.08 and 02.09)
-  Fish and crustaceans (HS Codes:  03.02, 03.03, 03.04, 03.06 and 03.07)
-  Dairy produce, birds' eggs and natural honey (HS Codes:  04.01, 04.07, 04.08, 04.09)
-  Edible vegetables and certain roots and tubers (HS Codes:  07.01, 07.02, 07.03, 07.04, 07.05, 07.06, 07.07, 07.08, 07.09, 07.10, 07.12, 07.13 and 07.14)
-  Edible fruits and nuts, peel of citrus/melons (HS Codes:  08.01, 08.02, 08.03, 08.04, 08.05, 08.06, 08.07, 08.08, 08.09, 08.10, 08.11, 08.13 and 08.14)
-  Coffee, tea, mate and spices (HS Codes:  09.01, 09.02, 09.03, 09.05, 09.04, 09.06, 09.07, 09.08, 09.09 and 09.10)
-  Cereals (HS Codes:  10.01, 10.02, 10.03, 10.04, 10.05, 10.06, 10.07 and 10.08)
-  Oleaginous fruits, miscellaneous grains, seeds and fruits (HS Codes:  12.01, 12.02, 12.04, 12.05, 12.06, 12.07, 12.08 and 12.12)
-  Animal fats (HS  Codes:  15.01, 15.02 and 15.06)
-  Beverages (HS Code:  22.01)</t>
  </si>
  <si>
    <t>G/SPS/N/USA/1978/Add.1</t>
  </si>
  <si>
    <t>Fresh false coriander</t>
  </si>
  <si>
    <t>G/SPS/N/USA/2040</t>
  </si>
  <si>
    <t>G/SPS/N/VNM/20</t>
  </si>
  <si>
    <t>G/SPS/N/ARG/134</t>
  </si>
  <si>
    <t>G/SPS/N/ARG/135</t>
  </si>
  <si>
    <t>G/SPS/N/CHL/327</t>
  </si>
  <si>
    <t>G/SPS/N/NZL/441</t>
  </si>
  <si>
    <t>Miscellaneous dried and preserved plant products for ornamental and other non-consumption uses</t>
  </si>
  <si>
    <t>G/SPS/N/ARG/132</t>
  </si>
  <si>
    <t>G/SPS/N/ARG/133</t>
  </si>
  <si>
    <t>G/SPS/N/BRA/115/Add.20</t>
  </si>
  <si>
    <t>G/SPS/N/BRA/454/Add.2</t>
  </si>
  <si>
    <t>Plants and parts of plants which host the Chilean false red mite (Brevipalpus chilensis) (HS Section 2, Chapter 8)</t>
  </si>
  <si>
    <t>G/SPS/N/BRA/644</t>
  </si>
  <si>
    <t>Fresh fruits of Papaya (Carica papaya L.) (HS Code: 080720)</t>
  </si>
  <si>
    <t>G/SPS/N/CAN/422/Add.2</t>
  </si>
  <si>
    <t xml:space="preserve">Fresh or chilled tomato fruits (Solanum lycopersicon or Lycopersicon esculentum) (ICS Codes:  65.020, 67.080)</t>
  </si>
  <si>
    <t>Austria, Belgium, Czech Rep., Denmark, Estonia, Finland, Hungary, Ireland, Latvia, Lithuania, Luxembourg, Poland, Romania, Slovakia, Slovenia, Sweden, Syria and Turkey</t>
  </si>
  <si>
    <t>G/SPS/N/NZL/440</t>
  </si>
  <si>
    <t>G/SPS/N/COL/196</t>
  </si>
  <si>
    <t>G/SPS/N/UKR/22</t>
  </si>
  <si>
    <t>Ruminant animals, raw materials and their products</t>
  </si>
  <si>
    <t>G/SPS/N/UKR/23</t>
  </si>
  <si>
    <t>Solid-hoofed animals, products and their raw materials</t>
  </si>
  <si>
    <t>Kingdom of Bahrain</t>
  </si>
  <si>
    <t>G/SPS/N/UKR/24</t>
  </si>
  <si>
    <t>Poultry, products and their raw materials</t>
  </si>
  <si>
    <t>G/SPS/N/UKR/25</t>
  </si>
  <si>
    <t>G/SPS/N/UKR/26</t>
  </si>
  <si>
    <t>Ruminant animals</t>
  </si>
  <si>
    <t>G/SPS/N/UKR/27</t>
  </si>
  <si>
    <t>Colorado, Oklahoma and Texas of the United States of America</t>
  </si>
  <si>
    <t>G/SPS/N/USA/1974/Add.1</t>
  </si>
  <si>
    <t>G/SPS/N/USA/2034</t>
  </si>
  <si>
    <t xml:space="preserve">Citrus canker; Fungi; Pests; Plant diseases; Plant health; </t>
  </si>
  <si>
    <t>G/SPS/N/USA/2035</t>
  </si>
  <si>
    <t>G/SPS/N/USA/2039</t>
  </si>
  <si>
    <t>G/SPS/N/VNM/19</t>
  </si>
  <si>
    <t>Meat and meat products; milk and dairy products; eggs and egg products; raw and processed aquatic products; ices and ice-cream, mineral water; functional food, fortified food, dietary supplement; food additives; ready-to-eat food and drink; frozen food; soya milk and products from soy bean; uncooked vegetables and fruits</t>
  </si>
  <si>
    <t>G/SPS/N/COL/126/Add.6</t>
  </si>
  <si>
    <t>G/SPS/N/NIC/52</t>
  </si>
  <si>
    <t xml:space="preserve">International Classification for Standards (ICS) code 65.020.20:  Staple grain seed</t>
  </si>
  <si>
    <t>G/SPS/N/SLV/90</t>
  </si>
  <si>
    <t xml:space="preserve">Poultry products.  Poultry meat.  Chicks and hens of the species Gallus gallus (International Classification for Standards (ICS) code 67.120.20)</t>
  </si>
  <si>
    <t>G/SPS/N/SLV/91</t>
  </si>
  <si>
    <t xml:space="preserve">Fish and fishery products (HS Chapter 3 and tariff headings 1603 to 1605;  International Classification for Standards (ICS) code 67.120.30)</t>
  </si>
  <si>
    <t xml:space="preserve">Contaminants; Dioxins; Food safety; Heavy metals; Human health; </t>
  </si>
  <si>
    <t>G/SPS/N/UKR/21</t>
  </si>
  <si>
    <t>Potatoes, fresh or chilled (HS Code: 0701); tomatoes (HS Code: 0702); aubergines (HS Code: 070930); pepper (HS Code: 070960)</t>
  </si>
  <si>
    <t>G/SPS/N/EEC/374/Add.1</t>
  </si>
  <si>
    <t>G/SPS/N/JPN/251</t>
  </si>
  <si>
    <t xml:space="preserve">-  Meat and edible meat offal (HS Codes:  02.01, 02.02, 02.03, 02.04, 02.05, 02.06, 02.08 and 02.09);
-  Fish and crustaceans (HS Codes:  03.02, 03.03, 03.04, 03.06 and 03.07);
-  Dairy produce, birds' eggs and natural honey (HS Codes:  04.01, 04.07, 04.08, 04.09);
-  Edible vegetables and certain roots and tubers (HS Codes:  07.01, 07.02, 07.03, 07.04, 07.05, 07.06, 07.07, 07.08, 07.09, 07.10, 07.12, 07.13 and 07.14);
-  Edible fruits and nuts, peel of citrus/melons (HS Codes:  08.01, 08.02, 08.03, 08.04, 08.05, 08.06, 08.07, 08.08, 08.09, 08.10, 08.11, 08.13 and 08.14);
-  Coffee, tea, mate and spices (HS Codes:  09.01, 09.02, 09.03, 09.05, 09.06, 09.07, 09.08, 09.09 and 09.10);
-  Cereals (HS Codes:  10.01, 10.02, 10.03, 10.04, 10.05, 10.06, 10.07 and 10.08);
-  Oleaginous fruits, miscellaneous grains, seeds and fruits (HS Codes:  12.01, 12.02, 12.04, 12.05, 12.06, 12.07, 12.08, 12.10 and 12.12);
-  Animal fats (HS Code:  15.02);  and
-  Beverages (HS Code:  22.01).</t>
  </si>
  <si>
    <t>G/SPS/N/MEX/206/Add.1</t>
  </si>
  <si>
    <t>G/SPS/N/PER/339</t>
  </si>
  <si>
    <t xml:space="preserve">HS tariff subheading 0602.90.90.00:  In vitro fig seedlings</t>
  </si>
  <si>
    <t>G/SPS/N/HND/33/Corr.1</t>
  </si>
  <si>
    <t>NA</t>
  </si>
  <si>
    <t>G/SPS/N/PER/319/Add.1</t>
  </si>
  <si>
    <t>G/SPS/N/PER/336</t>
  </si>
  <si>
    <t>HS tariff subheadings 1209.91.50.00, tomato seed, and 1209.91.90.00, pepper seed</t>
  </si>
  <si>
    <t>G/SPS/N/PER/337</t>
  </si>
  <si>
    <t xml:space="preserve">HS tariff subheadings 0806.10.00.00, fresh grapes;  0602.90.90.00, rooted vine cuttings;  and 0602.10.90.00, unrooted vine cuttings</t>
  </si>
  <si>
    <t>G/SPS/N/PER/338</t>
  </si>
  <si>
    <t xml:space="preserve">HS tariff subheading 1209.99.10.00:  Papaw (papaya) seeds</t>
  </si>
  <si>
    <t>G/SPS/N/LKA/16/Add.1</t>
  </si>
  <si>
    <t>Formaldehyde in fish</t>
  </si>
  <si>
    <t>G/SPS/N/USA/1824/Add.2</t>
  </si>
  <si>
    <t>G/SPS/N/USA/1976/Add.1</t>
  </si>
  <si>
    <t>Fresh male summer squash flowers</t>
  </si>
  <si>
    <t>G/SPS/N/USA/1977/Add.1</t>
  </si>
  <si>
    <t>G/SPS/N/USA/2030</t>
  </si>
  <si>
    <t>G/SPS/N/USA/2031</t>
  </si>
  <si>
    <t>G/SPS/N/USA/2028</t>
  </si>
  <si>
    <t xml:space="preserve">Certification, control and inspection; Food safety; HACCP Plan requirements; Human health; </t>
  </si>
  <si>
    <t>G/SPS/N/USA/2029</t>
  </si>
  <si>
    <t>G/SPS/N/CHL/326</t>
  </si>
  <si>
    <t>Day-old chicks and fertile eggs of hens, geese, ducks, partridges, quails and pheasants</t>
  </si>
  <si>
    <t>G/SPS/N/EEC/320/Add.1</t>
  </si>
  <si>
    <t>Live breeding and productive poultry and day-old chicks other than ratites (CN 0105 and 0106); Live breeding or productive ratites (CN 0106.90) and day-old chicks, of ratites (CN 0105.19); Slaughter poultry and poultry for restocking game supplies, other than ratites (CN 010599); Slaughter ratites (CN 0106.90); Meat of poultry (CN 0207); Meat of farmed ratites for human consumption (CN 0208.90); Meat from wild game-birds (CN 0208.90); Eggs, fresh, in shell including specified pathogen-free eggs (CN 0407); Eggs for hatching, of poultry other than ratites (CN 0407.00); Eggs for hatching of ratites (CN 0407.00.19); Egg products (CN 0408)</t>
  </si>
  <si>
    <t>Member States of the European Union and third countries exporting the products concerned to the European Union.</t>
  </si>
  <si>
    <t>G/SPS/N/PHL/181</t>
  </si>
  <si>
    <t>Bergamo, Lombardy, Italy</t>
  </si>
  <si>
    <t>G/SPS/N/BRA/642</t>
  </si>
  <si>
    <t xml:space="preserve">Fresh fruits of oranges (Citrus sinensis) - HS Code:  080510 and Citrus medica - HS Code:  080590</t>
  </si>
  <si>
    <t>G/SPS/N/CHL/325</t>
  </si>
  <si>
    <t>G/SPS/N/BRA/641</t>
  </si>
  <si>
    <t xml:space="preserve">Fresh fruits of avocado (Persea americana)  HS Codes:  080440</t>
  </si>
  <si>
    <t>G/SPS/N/COL/187/Add.1</t>
  </si>
  <si>
    <t>G/SPS/N/MEX/222/Add.1</t>
  </si>
  <si>
    <t>Canada, United States</t>
  </si>
  <si>
    <t>G/SPS/N/NZL/413/Add.1</t>
  </si>
  <si>
    <t>Viet Nam, Malaysia, Thailand, the Philippines and Indonesia</t>
  </si>
  <si>
    <t>G/SPS/N/SAU/2</t>
  </si>
  <si>
    <t>G/SPS/N/USA/1933/Add.3</t>
  </si>
  <si>
    <t xml:space="preserve">Food and food products, including animal feed and pet food under FDA's jurisdiction, except that infant formula and dietary supplements are exempt.  Also, meat, poultry and egg products that are exclusively regulated by the US Department of Agriculture are exempt.</t>
  </si>
  <si>
    <t>G/SPS/N/HND/33</t>
  </si>
  <si>
    <t>G/SPS/N/CHL/324</t>
  </si>
  <si>
    <t xml:space="preserve">Fresh fruit for consumption:  grapefruit, satsumas, mandarins or tangerines, navel oranges and tangelos</t>
  </si>
  <si>
    <t>G/SPS/N/EGY/38</t>
  </si>
  <si>
    <t>Potato tubers (seed potatoes- ware potato)</t>
  </si>
  <si>
    <t>G/SPS/N/BRA/634</t>
  </si>
  <si>
    <t>Ovine semen</t>
  </si>
  <si>
    <t>G/SPS/N/BRA/635</t>
  </si>
  <si>
    <t>Caprine semen</t>
  </si>
  <si>
    <t>G/SPS/N/USA/2019</t>
  </si>
  <si>
    <t xml:space="preserve">Tomatoes (green, pink, or red);  plants for planting of Solanum spp., Datura spp. and Nicotania spp.</t>
  </si>
  <si>
    <t>Trading partners exporting products mentioned in this Federal Order</t>
  </si>
  <si>
    <t>G/SPS/N/UKR/20</t>
  </si>
  <si>
    <t>Animals, its products and raw materials favourable to the foot and mouth disease (FMD)</t>
  </si>
  <si>
    <t>G/SPS/N/COL/194</t>
  </si>
  <si>
    <t>G/SPS/N/SGP/38</t>
  </si>
  <si>
    <t>G/SPS/N/THA/189</t>
  </si>
  <si>
    <t>Live ruminant animals and carcasses sensitive to Foot and Mouth Disease, including their raw materials and by-products</t>
  </si>
  <si>
    <t>Miyazaki Province, Japan</t>
  </si>
  <si>
    <t>G/SPS/N/PHL/180</t>
  </si>
  <si>
    <t>G/SPS/N/BHR/92</t>
  </si>
  <si>
    <t xml:space="preserve">ICS Code:  67.100.30</t>
  </si>
  <si>
    <t>G/SPS/N/UKR/19</t>
  </si>
  <si>
    <t>Solid-hoofed animals and its raw materials</t>
  </si>
  <si>
    <t>G/SPS/N/USA/1922/Add.1</t>
  </si>
  <si>
    <t>Papaya</t>
  </si>
  <si>
    <t>Colombia and Ecuador</t>
  </si>
  <si>
    <t>G/SPS/N/CRI/92/Add.1</t>
  </si>
  <si>
    <t>G/SPS/N/MAR/29</t>
  </si>
  <si>
    <t>Live bovine animals, products of bovine origin, and goods containing products of bovine origin.</t>
  </si>
  <si>
    <t>G/SPS/N/CHN/298</t>
  </si>
  <si>
    <t>G/SPS/N/COL/180/Add.4</t>
  </si>
  <si>
    <t>G/SPS/N/NZL/438</t>
  </si>
  <si>
    <t>Fresh cherry (Prunus avium), nectarine and peach (Prunus persica), plum (Prunus domestica), table grape (Vitis vinifera) and strawberry (Fragaria sp.) fruit</t>
  </si>
  <si>
    <t>United States (States of Idaho, Washington, Oregon and California)</t>
  </si>
  <si>
    <t>G/SPS/N/PER/332</t>
  </si>
  <si>
    <t xml:space="preserve">HS tariff subheading 0602.90.90.00:  In vitro pomegranate seedlings</t>
  </si>
  <si>
    <t>G/SPS/N/PER/333</t>
  </si>
  <si>
    <t xml:space="preserve">HS tariff subheading 0601.10.00.00:  Lily bulbs</t>
  </si>
  <si>
    <t>G/SPS/N/PER/334</t>
  </si>
  <si>
    <t xml:space="preserve">HS tariff subheading 0713.50.10.00:  Broad bean seeds</t>
  </si>
  <si>
    <t>G/SPS/N/PER/335</t>
  </si>
  <si>
    <t xml:space="preserve">HS tariff subheading 0602.90.90.00:  In vitro blackberry seedlings</t>
  </si>
  <si>
    <t>G/SPS/N/BRA/616/Add.2</t>
  </si>
  <si>
    <t>Seeds and seedlings</t>
  </si>
  <si>
    <t>G/SPS/N/CHN/211</t>
  </si>
  <si>
    <t>Food additive Pectin</t>
  </si>
  <si>
    <t>G/SPS/N/TPKM/181/Add.1</t>
  </si>
  <si>
    <t>G/SPS/N/CRI/96</t>
  </si>
  <si>
    <t xml:space="preserve">Modification of final date for comments; Plant health; Seeds; </t>
  </si>
  <si>
    <t>G/SPS/N/JOR/22</t>
  </si>
  <si>
    <t xml:space="preserve">Animal health; Food safety; H1N1 influenza; Human health; Pest or Disease free Regions / Regionalization; Zoonoses; </t>
  </si>
  <si>
    <t>State of Virginia (United States)</t>
  </si>
  <si>
    <t>G/SPS/N/JPN/249</t>
  </si>
  <si>
    <t>Barlinka grape</t>
  </si>
  <si>
    <t>G/SPS/N/JPN/250</t>
  </si>
  <si>
    <t>Hylocereus undatus</t>
  </si>
  <si>
    <t>G/SPS/N/USA/2015</t>
  </si>
  <si>
    <t>G/SPS/N/SLV/89</t>
  </si>
  <si>
    <t>G/SPS/N/DOM/40/Add.1</t>
  </si>
  <si>
    <t>G/SPS/N/DOM/41/Add.1</t>
  </si>
  <si>
    <t>G/SPS/N/DOM/30/Add.1</t>
  </si>
  <si>
    <t>G/SPS/N/DOM/32/Add.1</t>
  </si>
  <si>
    <t>G/SPS/N/DOM/33/Add.1</t>
  </si>
  <si>
    <t>G/SPS/N/DOM/45/Add.1</t>
  </si>
  <si>
    <t>G/SPS/N/DOM/47/Add.1</t>
  </si>
  <si>
    <t>G/SPS/N/NPL/13</t>
  </si>
  <si>
    <t>All plants and plant products</t>
  </si>
  <si>
    <t>G/SPS/N/QAT/14</t>
  </si>
  <si>
    <t>G/SPS/N/QAT/16</t>
  </si>
  <si>
    <t xml:space="preserve">ICS Code:  67.220.10</t>
  </si>
  <si>
    <t>G/SPS/N/QAT/17</t>
  </si>
  <si>
    <t xml:space="preserve">ICS Code:  67.140.20</t>
  </si>
  <si>
    <t>G/SPS/N/QAT/18</t>
  </si>
  <si>
    <t>G/SPS/N/QAT/20</t>
  </si>
  <si>
    <t xml:space="preserve">HS Code:  2005, ICS Code:  67.080</t>
  </si>
  <si>
    <t>G/SPS/N/AUS/248</t>
  </si>
  <si>
    <t>Animals susceptible to foot and mouth disease (FMD) and their products</t>
  </si>
  <si>
    <t>G/SPS/N/PER/245/Corr.1</t>
  </si>
  <si>
    <t>G/SPS/N/UKR/18</t>
  </si>
  <si>
    <t>G/SPS/N/UKR/7/Add.1</t>
  </si>
  <si>
    <t>G/SPS/N/BHR/86</t>
  </si>
  <si>
    <t>Unshelled almond</t>
  </si>
  <si>
    <t>G/SPS/N/BHR/88</t>
  </si>
  <si>
    <t xml:space="preserve">Cheddar cheese (ICS Code:  67.100.30)</t>
  </si>
  <si>
    <t>G/SPS/N/BHR/89</t>
  </si>
  <si>
    <t>Dehydrated onion</t>
  </si>
  <si>
    <t>G/SPS/N/BHR/90</t>
  </si>
  <si>
    <t xml:space="preserve">Cinnamon (ICS Code:  67.220.10)</t>
  </si>
  <si>
    <t>G/SPS/N/PER/324</t>
  </si>
  <si>
    <t>G/SPS/N/PER/325</t>
  </si>
  <si>
    <t xml:space="preserve">HS tariff subheading 1209.29.00.00:  Rye grass seed</t>
  </si>
  <si>
    <t>G/SPS/N/PER/326</t>
  </si>
  <si>
    <t>States of Queensland, New South Wales and Victoria, Australia</t>
  </si>
  <si>
    <t>G/SPS/N/PER/327</t>
  </si>
  <si>
    <t>G/SPS/N/PER/328</t>
  </si>
  <si>
    <t xml:space="preserve">HS tariff subheading 0602.20.00.00:  Avocado plants</t>
  </si>
  <si>
    <t>G/SPS/N/PER/329</t>
  </si>
  <si>
    <t xml:space="preserve">HS tariff subheading 0806.10.00.00:  Fresh grapes</t>
  </si>
  <si>
    <t>G/SPS/N/PER/330</t>
  </si>
  <si>
    <t xml:space="preserve">HS tariff subheadings 0602.90.90.00:  Rooted vine cuttings and 0602.10.90.00:  Unrooted vine cuttings</t>
  </si>
  <si>
    <t>G/SPS/N/PER/331</t>
  </si>
  <si>
    <t xml:space="preserve">HS tariff subheadings 0602.10.90.00:  Vanilla cuttings</t>
  </si>
  <si>
    <t>G/SPS/N/THA/188</t>
  </si>
  <si>
    <t>Poultry hatcheries, boar and bovine semen</t>
  </si>
  <si>
    <t xml:space="preserve">Animal diseases; Animal health; Equivalence; Human health; Zoonoses; </t>
  </si>
  <si>
    <t>G/SPS/N/USA/2005</t>
  </si>
  <si>
    <t>G/SPS/N/USA/994/Add.4</t>
  </si>
  <si>
    <t>Shell eggs (HS Code: 0407)</t>
  </si>
  <si>
    <t>G/SPS/N/BRA/631</t>
  </si>
  <si>
    <t>Live cattle, buffaloes, goats and sheep</t>
  </si>
  <si>
    <t>G/SPS/N/BRA/632</t>
  </si>
  <si>
    <t xml:space="preserve">Animal diseases; Animal health; Animal welfare; Human health; Zoonoses; </t>
  </si>
  <si>
    <t>G/SPS/N/BRA/76/Rev.1</t>
  </si>
  <si>
    <t>G/SPS/N/COL/126/Add.5</t>
  </si>
  <si>
    <t>G/SPS/N/COL/171/Add.1</t>
  </si>
  <si>
    <t>G/SPS/N/MDG/6</t>
  </si>
  <si>
    <t>G/SPS/N/PER/269/Add.1</t>
  </si>
  <si>
    <t>G/SPS/N/CAN/244/Rev.1</t>
  </si>
  <si>
    <t>G/SPS/N/SEN/7</t>
  </si>
  <si>
    <t>Tomatoes originating in and coming from areas infested with the tomato leaf miner Tuta absoluta</t>
  </si>
  <si>
    <t>Countries infested with Tuta absoluta</t>
  </si>
  <si>
    <t>G/SPS/N/UKR/17</t>
  </si>
  <si>
    <t>G/SPS/N/CHN/207</t>
  </si>
  <si>
    <t>Any part of the animal carcass that is edible for human, including the body, viscera, by-products, and products made of the aforementioned products as raw materials, excluding canned products</t>
  </si>
  <si>
    <t>G/SPS/N/CHN/205</t>
  </si>
  <si>
    <t>Aquatic animal products and marine plant products (such as algae) for human consumption, excluding live aquatic animals and breeding materials of aquatic animal and plant</t>
  </si>
  <si>
    <t>G/SPS/N/COL/180/Add.3</t>
  </si>
  <si>
    <t>G/SPS/N/CRI/90/Add.1</t>
  </si>
  <si>
    <t>G/SPS/N/CRI/94</t>
  </si>
  <si>
    <t>Cold-storage plants for animal products and by-products.</t>
  </si>
  <si>
    <t>G/SPS/N/ISR/9</t>
  </si>
  <si>
    <t xml:space="preserve">HS Codes:  0102, 0104, 0201, 0202, 0204, 0206, 0210, 0407, 05111000</t>
  </si>
  <si>
    <t>G/SPS/N/GTM/48</t>
  </si>
  <si>
    <t>ICS code: 65.020.20</t>
  </si>
  <si>
    <t>G/SPS/N/JPN/248</t>
  </si>
  <si>
    <t>Countries and regions other than Australia, Fiji, Iceland, Ireland, New Zealand, Norway, Sweden, Chinese Taipei, United Kingdom (Great Britain and Northern Ireland) or United States (Hawaii and Guam)</t>
  </si>
  <si>
    <t>G/SPS/N/USA/2001</t>
  </si>
  <si>
    <t>Meat and poultry products amenable to FSIS</t>
  </si>
  <si>
    <t>G/SPS/N/COL/190</t>
  </si>
  <si>
    <t xml:space="preserve">Animal diseases; Animal health; Human health; Labelling; </t>
  </si>
  <si>
    <t>G/SPS/N/EEC/374</t>
  </si>
  <si>
    <t>G/SPS/N/PHL/177/Add.1</t>
  </si>
  <si>
    <t>Smoked fish (HS Code: 0305.49.00)</t>
  </si>
  <si>
    <t>G/SPS/N/PHL/179/Add.1</t>
  </si>
  <si>
    <t>G/SPS/N/COL/181/Add.1</t>
  </si>
  <si>
    <t>G/SPS/N/KOR/98/Add.18</t>
  </si>
  <si>
    <t>United Kingdom, France, Austria, Sweden, Germany, the Netherlands and seven counties in the State of California of the United States of America</t>
  </si>
  <si>
    <t>G/SPS/N/USA/1999</t>
  </si>
  <si>
    <t>G/SPS/N/USA/2000</t>
  </si>
  <si>
    <t>G/SPS/N/BRA/620/Corr.1</t>
  </si>
  <si>
    <t>Aquatic animals and their products for human consumption</t>
  </si>
  <si>
    <t>G/SPS/N/PHL/173/Add.1</t>
  </si>
  <si>
    <t>Thuringen (Germany)</t>
  </si>
  <si>
    <t>G/SPS/N/EEC/373</t>
  </si>
  <si>
    <t>G/SPS/N/MDG/3</t>
  </si>
  <si>
    <t>Bees and bee products</t>
  </si>
  <si>
    <t>G/SPS/N/MDG/4</t>
  </si>
  <si>
    <t>Crustaceans and products thereof</t>
  </si>
  <si>
    <t>G/SPS/N/AUS/246</t>
  </si>
  <si>
    <t>G/SPS/N/JPN/246</t>
  </si>
  <si>
    <t xml:space="preserve">- Meat and edible meat offal (HS Codes:  02.01, 02.02, 02.03, 02.04, 02.05, 02.06, 02.07, 02.08 and 02.09)
- Fish and crustaceans (HS Codes:  03.02, 03.03, 03.04, 03.06 and 03.07)
- Dairy (HS Code:  04.01)
- Edible vegetables and certain roots and tubers (HS Codes:  07.01, 07.02, 07.03, 07.04, 07.05, 07.06, 07.07, 07.08, 07.09, 07.10, 07.12 and 07.13)
- Edible fruits and nuts, peel of citrus/melons (HS Codes:  08.03, 08.04, 08.05, 08.06, 08.07, 08.08, 08.09, 08.10, 08.11, 08.13 and 08.14)
- Coffee, tea, mate and spices (HS Codes:  09.02, 09.03, 09.04, 09.05, 09.06, 09.07, 09.08, 09.09 and 09.10)
- Cereals (HS Code:  10.06)
- Oleaginous fruits, miscellaneous grains, seeds and fruits (HS Codes:  12.01, 12.10 and 12.12)
- Animal fats (HS Code:  15.02)</t>
  </si>
  <si>
    <t>G/SPS/N/BRA/544/Add.1</t>
  </si>
  <si>
    <t>Meat, milk, honey, eggs and fishery</t>
  </si>
  <si>
    <t>G/SPS/N/BRA/580/Add.1</t>
  </si>
  <si>
    <t>Feed for ruminants and ruminants</t>
  </si>
  <si>
    <t>G/SPS/N/BRA/629</t>
  </si>
  <si>
    <t>Brazil nut</t>
  </si>
  <si>
    <t>G/SPS/N/BRA/630</t>
  </si>
  <si>
    <t>Seeds and seedling</t>
  </si>
  <si>
    <t>G/SPS/N/TPKM/176/Add.1/Rev.1</t>
  </si>
  <si>
    <t>G/SPS/N/COL/186/Add.1</t>
  </si>
  <si>
    <t>G/SPS/N/CHL/319/Add.1</t>
  </si>
  <si>
    <t>G/SPS/N/EEC/341/Add.4</t>
  </si>
  <si>
    <t>G/SPS/N/EEC/356/Add.1</t>
  </si>
  <si>
    <t>EU member States and third countries from which introduction into the European Communities of the consignments referred to in point 3 is authorized.</t>
  </si>
  <si>
    <t>G/SPS/N/PER/320</t>
  </si>
  <si>
    <t>G/SPS/N/PER/321</t>
  </si>
  <si>
    <t xml:space="preserve">HS tariff subheading 0713.39.10.00:  Jack bean seeds</t>
  </si>
  <si>
    <t>G/SPS/N/PER/322</t>
  </si>
  <si>
    <t>G/SPS/N/PER/323</t>
  </si>
  <si>
    <t>Quarantine pests not found in Peru</t>
  </si>
  <si>
    <t>G/SPS/N/SAU/1</t>
  </si>
  <si>
    <t>HS Code 2005, ICS Code 67.080</t>
  </si>
  <si>
    <t>G/SPS/N/TPKM/176/Add.1</t>
  </si>
  <si>
    <t>G/SPS/N/UKR/16</t>
  </si>
  <si>
    <t>poultry and poultry raw materials</t>
  </si>
  <si>
    <t>G/SPS/N/SEN/6</t>
  </si>
  <si>
    <t>G/SPS/N/USA/1989</t>
  </si>
  <si>
    <t>G/SPS/N/USA/1990</t>
  </si>
  <si>
    <t>Honey bees</t>
  </si>
  <si>
    <t>G/SPS/N/CAN/422/Add.1</t>
  </si>
  <si>
    <t>Albania, Algeria, Argentina, Bahrain, Bolivia, Brazil, Chile, Colombia, Ecuador, France, Greece, Kuwait, Italy, Libya, Malta, Morocco, the Netherlands, Paraguay, Peru, Portugal, Spain, Switzerland, Tunisia, United Kingdom, Uruguay, and Venezuela</t>
  </si>
  <si>
    <t>G/SPS/N/EEC/369/Add.1</t>
  </si>
  <si>
    <t>G/SPS/N/MEX/220/Add.1</t>
  </si>
  <si>
    <t>G/SPS/N/PER/313</t>
  </si>
  <si>
    <t xml:space="preserve">HS tariff subheading 1211.90.90.90:  Jamaican sorrel seeds</t>
  </si>
  <si>
    <t>G/SPS/N/PER/314</t>
  </si>
  <si>
    <t xml:space="preserve">HS tariff subheading 1209.99.10.00:  Avocado seeds</t>
  </si>
  <si>
    <t>G/SPS/N/PER/315</t>
  </si>
  <si>
    <t xml:space="preserve">HS tariff subheading 1207.99.11.00:  Germinated oil palm seeds</t>
  </si>
  <si>
    <t>G/SPS/N/PER/316</t>
  </si>
  <si>
    <t>G/SPS/N/PER/317</t>
  </si>
  <si>
    <t>G/SPS/N/PER/318</t>
  </si>
  <si>
    <t>G/SPS/N/PER/319</t>
  </si>
  <si>
    <t>Sexual seed</t>
  </si>
  <si>
    <t>G/SPS/N/TPKM/181</t>
  </si>
  <si>
    <t>G/SPS/N/PER/281</t>
  </si>
  <si>
    <t xml:space="preserve">HS tariff subheading 0602.10.90.00:  Chaya (tree spinach) cuttings</t>
  </si>
  <si>
    <t>G/SPS/N/PER/282</t>
  </si>
  <si>
    <t xml:space="preserve">HS tariff subheading 0602.90.90.00:  Rooted and unrooted grape vine cuttings</t>
  </si>
  <si>
    <t>G/SPS/N/PER/283</t>
  </si>
  <si>
    <t xml:space="preserve">HS tariff subheading 0602.10.90.00:  Unrooted pomegranate cuttings</t>
  </si>
  <si>
    <t>G/SPS/N/PER/285</t>
  </si>
  <si>
    <t xml:space="preserve">HS tariff subheading 0603.19.90.00:  Fresh cut calla lily flowers</t>
  </si>
  <si>
    <t>G/SPS/N/PER/286</t>
  </si>
  <si>
    <t>HS tariff subheading 0603.19.90.00: Fresh cut freesia flowers</t>
  </si>
  <si>
    <t>G/SPS/N/PER/287</t>
  </si>
  <si>
    <t xml:space="preserve">HS tariff subheading 0603.19.90.00:  Fresh cut gladiolus flowers</t>
  </si>
  <si>
    <t>G/SPS/N/PER/288</t>
  </si>
  <si>
    <t xml:space="preserve">HS tariff subheading 0603.19.90.00:  Fresh cut lily flowers</t>
  </si>
  <si>
    <t>G/SPS/N/PER/289</t>
  </si>
  <si>
    <t xml:space="preserve">HS tariff subheading 0804.40.00.00:  Fresh avocados</t>
  </si>
  <si>
    <t>G/SPS/N/PER/290</t>
  </si>
  <si>
    <t>G/SPS/N/PER/291</t>
  </si>
  <si>
    <t xml:space="preserve">HS tariff subheading 0608.06.10.00.00:  Fresh grapes</t>
  </si>
  <si>
    <t>G/SPS/N/PER/292</t>
  </si>
  <si>
    <t xml:space="preserve">HS tariff subheading 1212.99.90.10:  Carob beans</t>
  </si>
  <si>
    <t>G/SPS/N/PER/294</t>
  </si>
  <si>
    <t xml:space="preserve">HS tariff subheading 1207.99.99.00:  Sacha inchi seeds</t>
  </si>
  <si>
    <t>G/SPS/N/PER/295</t>
  </si>
  <si>
    <t xml:space="preserve">HS tariff subheading 0602.20.00.00:  Almond plants</t>
  </si>
  <si>
    <t>G/SPS/N/PER/296</t>
  </si>
  <si>
    <t xml:space="preserve">HS tariff subheading 0602.20.00.00:  Cashew plants</t>
  </si>
  <si>
    <t>G/SPS/N/PER/297</t>
  </si>
  <si>
    <t>G/SPS/N/PER/298</t>
  </si>
  <si>
    <t xml:space="preserve">HS tariff subheading 0602.20.00.00:  Pecan plants</t>
  </si>
  <si>
    <t>California - United States of America</t>
  </si>
  <si>
    <t>G/SPS/N/PER/299</t>
  </si>
  <si>
    <t xml:space="preserve">HS tariff subheading 0602.20.00.00:  Pistachio plants</t>
  </si>
  <si>
    <t>G/SPS/N/PER/300</t>
  </si>
  <si>
    <t xml:space="preserve">HS tariff subheading 0602.90.90.00:  In vitro citrus plants</t>
  </si>
  <si>
    <t>G/SPS/N/PER/301</t>
  </si>
  <si>
    <t xml:space="preserve">HS tariff subheading 0604.91.00.00:  Unrooted fir plants</t>
  </si>
  <si>
    <t>G/SPS/N/PER/302</t>
  </si>
  <si>
    <t xml:space="preserve">HS tariff subheading 0602.90.90.00:  In vitro banana seedlings</t>
  </si>
  <si>
    <t>G/SPS/N/PER/303</t>
  </si>
  <si>
    <t xml:space="preserve">HS tariff subheading 0602.90.90.00:  In vitro pineapple seedlings</t>
  </si>
  <si>
    <t>G/SPS/N/PER/304</t>
  </si>
  <si>
    <t>G/SPS/N/PER/305</t>
  </si>
  <si>
    <t xml:space="preserve">HS tariff subheading 1209.99.10.00:  Botanical mahogany seeds</t>
  </si>
  <si>
    <t>G/SPS/N/PER/306</t>
  </si>
  <si>
    <t xml:space="preserve">HS tariff subheading 1209.99.10.00:  Botanical cedar seeds</t>
  </si>
  <si>
    <t>G/SPS/N/PER/307</t>
  </si>
  <si>
    <t xml:space="preserve">HS tariff subheading 1207.99.11.00:  Botanical oil palm seeds</t>
  </si>
  <si>
    <t>Costa Rica, Colombia, Indonesia, Ecuador, Côte d'Ivoire, Benin and Malaysia</t>
  </si>
  <si>
    <t>G/SPS/N/PER/308</t>
  </si>
  <si>
    <t xml:space="preserve">HS tariff subheading 1209.99.10.00:  Botanical cypress seeds</t>
  </si>
  <si>
    <t>G/SPS/N/PER/309</t>
  </si>
  <si>
    <t xml:space="preserve">HS tariff subheading 1209.99.10.00:  Botanical eucalyptus seeds</t>
  </si>
  <si>
    <t>G/SPS/N/PER/310</t>
  </si>
  <si>
    <t xml:space="preserve">HS tariff subheading 1209.99.10.00:  Botanical pine seeds</t>
  </si>
  <si>
    <t>G/SPS/N/PER/311</t>
  </si>
  <si>
    <t xml:space="preserve">HS tariff subheading 1209.99.10.00:  Citrus seeds</t>
  </si>
  <si>
    <t>G/SPS/N/PER/312</t>
  </si>
  <si>
    <t>G/SPS/N/PER/269</t>
  </si>
  <si>
    <t>G/SPS/N/PER/270</t>
  </si>
  <si>
    <t xml:space="preserve">HS tariff subheadings 0601.10.00.00 and 0601.20.00.00:  Lily bulbs, calla lily rhizomes, amaryllis bulbs, gladiolus bulbs and tulip bulbs</t>
  </si>
  <si>
    <t>G/SPS/N/PER/271</t>
  </si>
  <si>
    <t xml:space="preserve">HS tariff subheading 0601.10.00.00:  Asparagus tips</t>
  </si>
  <si>
    <t xml:space="preserve">New Jersey -   United States of America</t>
  </si>
  <si>
    <t>G/SPS/N/PER/273</t>
  </si>
  <si>
    <t xml:space="preserve">HS tariff subheading 0602.10.90.00:  Dracaena cuttings</t>
  </si>
  <si>
    <t>G/SPS/N/PER/274</t>
  </si>
  <si>
    <t xml:space="preserve">HS tariff subheading 0602.90.90.00:  Rooted artichoke cuttings</t>
  </si>
  <si>
    <t>G/SPS/N/PER/275</t>
  </si>
  <si>
    <t xml:space="preserve">HS tariff subheading 0602.90.90.00:  Rooted gypsophila cuttings</t>
  </si>
  <si>
    <t>G/SPS/N/PER/276</t>
  </si>
  <si>
    <t xml:space="preserve">HS tariff subheading 0602.90.90.00:  Rooted leucadendron cuttings</t>
  </si>
  <si>
    <t>G/SPS/N/PER/277</t>
  </si>
  <si>
    <t>G/SPS/N/PER/278</t>
  </si>
  <si>
    <t xml:space="preserve">HS tariff subheading 0602.90.90.00:  Rooted olive cuttings</t>
  </si>
  <si>
    <t>G/SPS/N/PER/279</t>
  </si>
  <si>
    <t xml:space="preserve">HS tariff subheading 0602.90.90.00:  Rooted "pom pom" cuttings</t>
  </si>
  <si>
    <t>G/SPS/N/PER/280</t>
  </si>
  <si>
    <t xml:space="preserve">HS tariff subheading 0602.10.90.00:  Sugar cane cuttings</t>
  </si>
  <si>
    <t>G/SPS/N/ARG/131</t>
  </si>
  <si>
    <t>Fresh kiwifruit (Actinidia spp.)</t>
  </si>
  <si>
    <t>G/SPS/N/IND/67</t>
  </si>
  <si>
    <t>G/SPS/N/PER/266</t>
  </si>
  <si>
    <t>G/SPS/N/PER/268</t>
  </si>
  <si>
    <t xml:space="preserve">HS tariff subheading 0602.90.90.00:  Rooted vine cuttings</t>
  </si>
  <si>
    <t>G/SPS/N/PER/38/Add.1</t>
  </si>
  <si>
    <t>G/SPS/N/PER/38/Add.2</t>
  </si>
  <si>
    <t>G/SPS/N/COL/182/Add.1</t>
  </si>
  <si>
    <t>G/SPS/N/ALB/127</t>
  </si>
  <si>
    <t>Guangzhou districts, Guangdong region, China</t>
  </si>
  <si>
    <t>G/SPS/N/ALB/128</t>
  </si>
  <si>
    <t>Prefecture of Penghu, the Separate Customs Territory of Taiwan, Penghu, Kinmen and Matsu</t>
  </si>
  <si>
    <t>G/SPS/N/BRA/616/Add.1</t>
  </si>
  <si>
    <t>G/SPS/N/BRA/622</t>
  </si>
  <si>
    <t>G/SPS/N/BRA/623</t>
  </si>
  <si>
    <t>G/SPS/N/NZL/363/Add.1</t>
  </si>
  <si>
    <t>Turkey meat and turkey meat products</t>
  </si>
  <si>
    <t>G/SPS/N/PER/220/Corr.1</t>
  </si>
  <si>
    <t>G/SPS/N/PER/226/Corr.1</t>
  </si>
  <si>
    <t>G/SPS/N/PER/227/Corr.1</t>
  </si>
  <si>
    <t>G/SPS/N/PER/228/Corr.1</t>
  </si>
  <si>
    <t>G/SPS/N/PER/229/Corr.1</t>
  </si>
  <si>
    <t>G/SPS/N/PER/230/Corr.1</t>
  </si>
  <si>
    <t>G/SPS/N/PER/235/Corr.1</t>
  </si>
  <si>
    <t>G/SPS/N/PER/236/Corr.1</t>
  </si>
  <si>
    <t>G/SPS/N/PER/257</t>
  </si>
  <si>
    <t xml:space="preserve">HS tariff subheading 1207.99.11.00:  Oil palm seeds</t>
  </si>
  <si>
    <t>G/SPS/N/PER/258</t>
  </si>
  <si>
    <t xml:space="preserve">HS tariff subheading 1209.99.10.00:  Pine seeds</t>
  </si>
  <si>
    <t>G/SPS/N/PER/259</t>
  </si>
  <si>
    <t>G/SPS/N/PER/260</t>
  </si>
  <si>
    <t>G/SPS/N/PER/261</t>
  </si>
  <si>
    <t xml:space="preserve">HS tariff subheading 1209.99.10.00:  Teak seeds</t>
  </si>
  <si>
    <t>G/SPS/N/PER/262</t>
  </si>
  <si>
    <t>G/SPS/N/PER/263</t>
  </si>
  <si>
    <t xml:space="preserve">HS tariff subheading 1404.90.90.90:  Tara (spiny holdback) pods</t>
  </si>
  <si>
    <t>G/SPS/N/PER/264</t>
  </si>
  <si>
    <t>G/SPS/N/PER/265</t>
  </si>
  <si>
    <t>G/SPS/N/ECU/83</t>
  </si>
  <si>
    <t xml:space="preserve">Plant products with foliage:  Ornamental palms, areca palms, date palms, coconut palms, banana trees, ginger (Zingiberaceae), heliconias (Heliconiaceae), bird of paradise (Strelitziaceae), screw pine (Pandanaceae), and other ornamental aroids and Musaceae.</t>
  </si>
  <si>
    <t>26 countries (Egypt, India, Iran, Israel, Oman, Pakistan, Philippines, Saudi Arabia, Sri Lanka, Sudan, Thailand, United Arab Emirates, Dominican Republic, Brazil, United States (Virgin Islands), Venezuela, Guadeloupe, Martinique, Puerto Rico, Dominica, Saint Lucia, Saint Martin, Grenada, Haiti, Jamaica, and Trinidad and Tobago)</t>
  </si>
  <si>
    <t>G/SPS/N/EEC/372</t>
  </si>
  <si>
    <t xml:space="preserve">Certification, control and inspection; Contaminants; Food safety; Human health; Toxins; </t>
  </si>
  <si>
    <t>G/SPS/N/PER/246</t>
  </si>
  <si>
    <t>G/SPS/N/PER/247</t>
  </si>
  <si>
    <t xml:space="preserve">HS tariff subheading 1201.00.90.00:  Soya beans</t>
  </si>
  <si>
    <t>G/SPS/N/PER/248</t>
  </si>
  <si>
    <t xml:space="preserve">HS tariff subheading 1001.90.20.00:  Wheat grain</t>
  </si>
  <si>
    <t>G/SPS/N/PER/249</t>
  </si>
  <si>
    <t xml:space="preserve">HS tariff subheading 0602.90.90.00:  Brunia plants</t>
  </si>
  <si>
    <t>G/SPS/N/PER/250</t>
  </si>
  <si>
    <t xml:space="preserve">HS tariff subheading 0602.90.90.00:  Dionaea muscipula, Nepenthes argentii, Drosera adelae and Darlingtonia californica plants</t>
  </si>
  <si>
    <t>G/SPS/N/PER/251</t>
  </si>
  <si>
    <t>HS tariff subheading 0602.90.90.00: Gerbera plants</t>
  </si>
  <si>
    <t>G/SPS/N/PER/252</t>
  </si>
  <si>
    <t>G/SPS/N/PER/253</t>
  </si>
  <si>
    <t>G/SPS/N/PER/254</t>
  </si>
  <si>
    <t>G/SPS/N/PER/255</t>
  </si>
  <si>
    <t xml:space="preserve">HS tariff subheading 1209.99.10.00:  Dionaea muscipula, Nepenthes argentii, Drosera adelae and Darlingtonia californica seeds</t>
  </si>
  <si>
    <t>G/SPS/N/PER/256</t>
  </si>
  <si>
    <t xml:space="preserve">HS tariff subheading 1209.99.10.00:  Gmelina or white teak seeds</t>
  </si>
  <si>
    <t>G/SPS/N/USA/1924/Add.1</t>
  </si>
  <si>
    <t>Certain fruits, vegetables and other articles subject to phytosanitary treatments</t>
  </si>
  <si>
    <t>G/SPS/N/BHR/75</t>
  </si>
  <si>
    <t>G/SPS/N/BHR/76</t>
  </si>
  <si>
    <t xml:space="preserve">Food safety; Human health; Labelling; Packaging; Seeds; </t>
  </si>
  <si>
    <t>G/SPS/N/BHR/79</t>
  </si>
  <si>
    <t>G/SPS/N/BHR/80</t>
  </si>
  <si>
    <t>G/SPS/N/BHR/81</t>
  </si>
  <si>
    <t>G/SPS/N/BHR/83</t>
  </si>
  <si>
    <t xml:space="preserve">ICS Code:  67.180.10</t>
  </si>
  <si>
    <t>G/SPS/N/EEC/352/Add.2</t>
  </si>
  <si>
    <t xml:space="preserve">Foodstuffs  with the following CN codes:
{ Almonds:  CN Codes 080211, 080212 and 200819;
{ Pistachios:  CN Codes 080250 and 200819;
{ Hazelnuts:  CN Codes 080221, 080222 and 200819;
{ Oilseeds other than groundnuts:  CN Codes 1201, 1203, 1204, 1205, 1206, 1207 and derived products CN Code 1208;  and
{ Rice:  CN Codes 100610 and 100620.</t>
  </si>
  <si>
    <t>G/SPS/N/EEC/354/Add.3</t>
  </si>
  <si>
    <t xml:space="preserve">Foodstuffs  with the following CN Codes:
{ spices CN Codes 0904, 0908, 0910:  Capsicum spp (dried fruits thereof, whole or ground, including chillies, chilli powder, cayenne and paprika); Piper spp (fruits thereof, including white and black pepper); Myristica fragrans (nutmeg); Zingiber officinale (ginger); Curcuma longa (turmeric);  and
{ liquorice root and liquorice extract:  CN Codes 130212 and 170490.</t>
  </si>
  <si>
    <t>G/SPS/N/PHL/174</t>
  </si>
  <si>
    <t>Bovine animals (HS Codes. 0102, 0201, 0202), swine (HC Codes: 0103, 0203), sheep and goats (HS Codes: 0104, 0204, 0206, 0209, 0210, 0502, 0503, 0504, 0511.10, 0511.99.11, 1501, 1502, 1503, 1516.10, 1601, 1602.10, 1602.41, 1602.42, 1602.49, 1602.50)</t>
  </si>
  <si>
    <t>G/SPS/N/PHL/175</t>
  </si>
  <si>
    <t>G/SPS/N/PHL/177</t>
  </si>
  <si>
    <t>Smoked Fish (HS Code: 0305.49.00)</t>
  </si>
  <si>
    <t>G/SPS/N/PHL/179</t>
  </si>
  <si>
    <t>G/SPS/N/USA/1944/Add.2</t>
  </si>
  <si>
    <t>G/SPS/N/USA/1976</t>
  </si>
  <si>
    <t>G/SPS/N/USA/1977</t>
  </si>
  <si>
    <t>G/SPS/N/USA/1978</t>
  </si>
  <si>
    <t>G/SPS/N/CRI/92</t>
  </si>
  <si>
    <t>Miscellaneous goods</t>
  </si>
  <si>
    <t>G/SPS/N/NZL/437</t>
  </si>
  <si>
    <t>G/SPS/N/PHL/172/Rev.1/Corr.1</t>
  </si>
  <si>
    <t>G/SPS/N/BRA/620</t>
  </si>
  <si>
    <t>G/SPS/N/UKR/12</t>
  </si>
  <si>
    <t>Poultry and its raw materials</t>
  </si>
  <si>
    <t>G/SPS/N/UKR/13</t>
  </si>
  <si>
    <t>G/SPS/N/UKR/14</t>
  </si>
  <si>
    <t>Horses and its raw materials</t>
  </si>
  <si>
    <t>G/SPS/N/UKR/15</t>
  </si>
  <si>
    <t>Swine and its raw materials</t>
  </si>
  <si>
    <t>G/SPS/N/CHL/322</t>
  </si>
  <si>
    <t>Pomegranate and Chinese wild peach propagation material</t>
  </si>
  <si>
    <t>G/SPS/N/MEX/221/Add.1</t>
  </si>
  <si>
    <t>G/SPS/N/CHL/320</t>
  </si>
  <si>
    <t>Fresh Tahiti limes and Key limes for consumption</t>
  </si>
  <si>
    <t>G/SPS/N/CHL/321</t>
  </si>
  <si>
    <t>Prunus dulcis, P. mahaleb, P. cerasus, P. avium, P. domestica, P. salicina, P. cerasifera, P. armeniaca, P. persica and P. persica var. nucipersica propagation material</t>
  </si>
  <si>
    <t>G/SPS/N/CRI/90</t>
  </si>
  <si>
    <t>Fresh fruit, vegetables, roots, bulbs and tubers for consumption or use in the food industry</t>
  </si>
  <si>
    <t>G/SPS/N/PAN/53</t>
  </si>
  <si>
    <t>Fresh and chilled fruit and vegetables (HS Chapters 7 and 8)</t>
  </si>
  <si>
    <t>G/SPS/N/AUS/245</t>
  </si>
  <si>
    <t>G/SPS/N/DOM/30</t>
  </si>
  <si>
    <t>Unripened cheese, including fresh cheese.</t>
  </si>
  <si>
    <t>G/SPS/N/DOM/32</t>
  </si>
  <si>
    <t>G/SPS/N/DOM/33</t>
  </si>
  <si>
    <t>Eggs and egg products</t>
  </si>
  <si>
    <t>G/SPS/N/DOM/40</t>
  </si>
  <si>
    <t xml:space="preserve">Contaminants; Food safety; HACCP Plan requirements; Human health; Mycotoxins; Ochratoxin; Toxins; </t>
  </si>
  <si>
    <t>G/SPS/N/DOM/41</t>
  </si>
  <si>
    <t>Groundnuts (peanuts)</t>
  </si>
  <si>
    <t xml:space="preserve">Aflatoxins; Contaminants; Food safety; Human health; Mycotoxins; Packaging; Toxins; </t>
  </si>
  <si>
    <t>G/SPS/N/DOM/45</t>
  </si>
  <si>
    <t>G/SPS/N/DOM/47</t>
  </si>
  <si>
    <t xml:space="preserve">Bacteria; Contaminants; Food safety; Human health; Labelling; Packaging; </t>
  </si>
  <si>
    <t>G/SPS/N/AUS/244</t>
  </si>
  <si>
    <t>G/SPS/N/IND/66</t>
  </si>
  <si>
    <t xml:space="preserve">Human health; Plant health; Seeds; Territory protection; </t>
  </si>
  <si>
    <t>G/SPS/N/THA/186</t>
  </si>
  <si>
    <t>Live ruminant animal and carcasses that sensitive to Foot and Mouth Disease, including their raw materials and by-products</t>
  </si>
  <si>
    <t xml:space="preserve">Longtou  Village,  Lixian Town, Daxing District, Beijing Province, China</t>
  </si>
  <si>
    <t>G/SPS/N/THA/187</t>
  </si>
  <si>
    <t>Live equidae and carcasses that sensitive to Equine Infectious Anaemia, including their raw materials and by-products</t>
  </si>
  <si>
    <t xml:space="preserve">Animal diseases; Animal health; Human health; Pest or Disease free Regions / Regionalization; Territory protection; </t>
  </si>
  <si>
    <t>Swindon Town, Wiltshire Province, England</t>
  </si>
  <si>
    <t>G/SPS/N/PER/245</t>
  </si>
  <si>
    <t xml:space="preserve">HS tariff subheading 1207.99.11.00:  Oil palm seeds and germinated oil palm seeds</t>
  </si>
  <si>
    <t>G/SPS/N/CAN/422</t>
  </si>
  <si>
    <t xml:space="preserve">Fresh or chilled tomato fruits (Solanum lycopersicon (or Lycopersicon esculentum)) (ICS Codes:  65.020, 67.080)</t>
  </si>
  <si>
    <t>G/SPS/N/COL/187</t>
  </si>
  <si>
    <t>Plants, plant products, animals and animal products</t>
  </si>
  <si>
    <t xml:space="preserve">Animal health; Human health; Plant health; </t>
  </si>
  <si>
    <t>G/SPS/N/IND/65</t>
  </si>
  <si>
    <t>G/SPS/N/ALB/126</t>
  </si>
  <si>
    <t>Kyonggi-Do (Republic of Korea)</t>
  </si>
  <si>
    <t>G/SPS/N/JAM/12</t>
  </si>
  <si>
    <t>Seed potato and ware potato</t>
  </si>
  <si>
    <t xml:space="preserve">Pest or Disease free Regions / Regionalization; Plant diseases; Plant health; Seeds; Territory protection; </t>
  </si>
  <si>
    <t>The Netherlands and Belgium</t>
  </si>
  <si>
    <t>G/SPS/N/UKR/11</t>
  </si>
  <si>
    <t>G/SPS/N/PHL/172/Rev.1</t>
  </si>
  <si>
    <t>G/SPS/N/USA/1974</t>
  </si>
  <si>
    <t>G/SPS/N/BRA/615</t>
  </si>
  <si>
    <t>Bovine offal</t>
  </si>
  <si>
    <t>G/SPS/N/BRA/616</t>
  </si>
  <si>
    <t>G/SPS/N/THA/185</t>
  </si>
  <si>
    <t>G/SPS/N/JPN/243</t>
  </si>
  <si>
    <t xml:space="preserve">- Meat and edible meat offal (HS Codes:  02.01, 02.02, 02.03, 02.04, 02.05, 02.06, 02.07, 02.08 and 02.09);
- Fish and crustaceans (HS Codes:  03.02, 03.03, 03.04, 03.06 and 03.07);
- Dairy, eggs and honey (HS Codes:  04.01, 04.07 and 04.08);
- Edible vegetables and certain roots and tubers (HS Codes:  07.01, 07.02, 07.03, 07.04, 07.05, 07.06, 07.07, 07.08, 07.09, 07.10, 07.12, 07.13 and 07.14);
- Edible fruits and nuts, peel of citrus/melons (HS Codes:  08.01, 08.02, 08.03, 08.04, 08.05, 08.06, 08.07, 08.08, 08.09, 08.10, 08.11, 08.13 and 08.14);
- Coffee, tea, mate and spices (HS Codes:  09.01, 09.02, 09.03, 09.04, 09.05, 09.06, 09.07, 09.08, 09.09 and 09.10);
- Cereals (HS Codes:  10.01, 10.02, 10.03, 10.04, 10.05, 10.06, 10.07 and 10.08);  and
- Oleaginous fruits;  miscellaneous grains, seeds and fruits (HS Codes:  12.01, 12.02, 12.05, 12.07, 12.10 and 12.12).</t>
  </si>
  <si>
    <t>G/SPS/N/JPN/244</t>
  </si>
  <si>
    <t xml:space="preserve">- Meat and edible meat offal (HS Codes:  02.01, 02.02, 02.03, 02.04, 02.05, 02.06, 02.08 and 02.09);
- Fish and crustaceans (HS Codes:  03.02, 03.03, 03.04, 03.06 and 03.07);
- Dairy (HS Code:  04.01);
- Edible vegetables and certain roots and tubers (HS Codes:  07.01, 07.02, 07.03, 07.04, 07.05, 07.06, 07.07, 07.08, 07.09, 07.10, 07.12, 07.13 and 07.14);
- Edible fruits and nuts, peel of citrus/melons (HS Codes:  08.01, 08.02, 08.03, 08.04, 08.05, 08.06, 08.07, 08.08, 08.09, 08.10, 08.11, 08.13 and 08.14);
- Coffee, tea, mate and spices (HS Codes:  09.01, 09.02, 09.03, 09.04, 09.05, 09.06, 09.07, 09.08, 09.09 and 09.10);
- Cereals (HS Codes:  10.01, 10.02, 10.03, 10.04, 10.05, 10.06, 10.07 and 10.08);
- Products of the milling industry, malt, starches, inulin and wheat gluten (HS Code:  11.05);
- Oleaginous fruits, miscellaneous grains, seeds and fruits (HS Codes:  12.01, 12.02, 12.04, 12.05, 12.06, 12.07, 12.08, 12.10 and 12.12);  and
- Animal fats (HS Code:  15.02).</t>
  </si>
  <si>
    <t>G/SPS/N/JPN/245</t>
  </si>
  <si>
    <t xml:space="preserve">Kent Mango (HS Code:  080450011)</t>
  </si>
  <si>
    <t>G/SPS/N/SGP/37/Add.1</t>
  </si>
  <si>
    <t>G/SPS/N/CRI/89</t>
  </si>
  <si>
    <t xml:space="preserve">Fresh fruit for consumption of Malus spp.  Prunus spp. and other hosts of Cydia pomonella</t>
  </si>
  <si>
    <t>G/SPS/N/EEC/341/Add.3</t>
  </si>
  <si>
    <t xml:space="preserve">Aflatoxins; Animal feed; Contaminants; Food safety; Heavy metals; Human health; Mycotoxins; Toxins; </t>
  </si>
  <si>
    <t>All third countries</t>
  </si>
  <si>
    <t>G/SPS/N/USA/1972</t>
  </si>
  <si>
    <t>Plants for planting, except seed, of: Acrocomia, Astrocaryum, Attalea, Bactris, Brahea, Butia, Calamus, Chamerops, Desmoncus, Euterpe, Manicaria, Mauritia, Metroxylon, Oncosperma, Roystonea, Sabal, Washingtonia</t>
  </si>
  <si>
    <t>G/SPS/N/BRA/115/Add.19</t>
  </si>
  <si>
    <t>G/SPS/N/BRA/141/Add.1</t>
  </si>
  <si>
    <t>Seedlings</t>
  </si>
  <si>
    <t>G/SPS/N/BRA/479/Add.1</t>
  </si>
  <si>
    <t>Corn (HS Code 1005)</t>
  </si>
  <si>
    <t>G/SPS/N/BRA/77/Add.5</t>
  </si>
  <si>
    <t>Apples, pears and quince</t>
  </si>
  <si>
    <t>G/SPS/N/MEX/184/Add.1</t>
  </si>
  <si>
    <t>G/SPS/N/PER/243</t>
  </si>
  <si>
    <t xml:space="preserve">HS tariff subheading 12.09.99.10.00:  Acacia (wattle) seeds</t>
  </si>
  <si>
    <t>G/SPS/N/PER/244</t>
  </si>
  <si>
    <t xml:space="preserve">HS tariff subheading 0602.90.90.00:  in vitro oil palm seedlings</t>
  </si>
  <si>
    <t>G/SPS/N/UKR/10</t>
  </si>
  <si>
    <t>G/SPS/N/CHL/319</t>
  </si>
  <si>
    <t>Salmonidae roe</t>
  </si>
  <si>
    <t>G/SPS/N/THA/184</t>
  </si>
  <si>
    <t>Pocheon city, Kyonggi-Do Province, Republic of Korea</t>
  </si>
  <si>
    <t>G/SPS/N/EEC/369</t>
  </si>
  <si>
    <t xml:space="preserve">Animal feed; Animal health; Biotechnology; Food safety; Genetically modified organisms (GMOs); Human health; </t>
  </si>
  <si>
    <t>G/SPS/N/PER/241</t>
  </si>
  <si>
    <t xml:space="preserve">HS tariff subheading 12.07.99.11.00:  Oil palm seeds and germinated oil palm seeds</t>
  </si>
  <si>
    <t>G/SPS/N/PER/242</t>
  </si>
  <si>
    <t xml:space="preserve">HS tariff subheading 12.09.99.10.00:  Teak seeds</t>
  </si>
  <si>
    <t>G/SPS/N/ARG/130</t>
  </si>
  <si>
    <t>Ruminants and products of ruminant origin</t>
  </si>
  <si>
    <t>G/SPS/N/CRI/88</t>
  </si>
  <si>
    <t>Propagation material (other than botanical seeds)</t>
  </si>
  <si>
    <t>G/SPS/N/NZL/321/Add.1</t>
  </si>
  <si>
    <t>Finland and Sweden</t>
  </si>
  <si>
    <t>G/SPS/N/UKR/6/Add.1</t>
  </si>
  <si>
    <t>G/SPS/N/UKR/9</t>
  </si>
  <si>
    <t>G/SPS/N/USA/1912/Add.2</t>
  </si>
  <si>
    <t>Meat and meat products, and other animal products</t>
  </si>
  <si>
    <t>G/SPS/N/CHN/203</t>
  </si>
  <si>
    <t>G/SPS/N/IND/63</t>
  </si>
  <si>
    <t>G/SPS/N/IND/64</t>
  </si>
  <si>
    <t>G/SPS/N/BRA/606</t>
  </si>
  <si>
    <t>Hordeum vulgare</t>
  </si>
  <si>
    <t>G/SPS/N/BRA/607</t>
  </si>
  <si>
    <t>Lolium spp.</t>
  </si>
  <si>
    <t>G/SPS/N/BRA/608</t>
  </si>
  <si>
    <t>Vaccinium spp.</t>
  </si>
  <si>
    <t>G/SPS/N/CRI/87/Corr.1</t>
  </si>
  <si>
    <t>G/SPS/N/NZL/434/Add.1</t>
  </si>
  <si>
    <t>G/SPS/N/NZL/435/Add.1</t>
  </si>
  <si>
    <t>G/SPS/N/PAN/52</t>
  </si>
  <si>
    <t>Fresh or chilled potato tubers for consumption (HS Chapter 07, tariff item 0701.90.00)</t>
  </si>
  <si>
    <t>Member States of the European Union</t>
  </si>
  <si>
    <t>G/SPS/N/USA/1894/Add.1</t>
  </si>
  <si>
    <t>G/SPS/N/USA/1967</t>
  </si>
  <si>
    <t>Trading partners exporting products mentioned in Federal Order</t>
  </si>
  <si>
    <t>G/SPS/N/BRA/194/Add.2</t>
  </si>
  <si>
    <t>Poultry and egg</t>
  </si>
  <si>
    <t>G/SPS/N/BRA/602</t>
  </si>
  <si>
    <t xml:space="preserve">Dried and pre germinated seeds of Elaeis guineensis(HS Code:  120710)</t>
  </si>
  <si>
    <t>G/SPS/N/BRA/603</t>
  </si>
  <si>
    <t xml:space="preserve">Brassica napus  L. var. oleifera, Secale cereale L., Hordeum vulgare L.; Pisum sativum L. s.l.; Sesamum indicum L.; Corchorus capsularis L. e C. olitorius L.; Linum usitatissimum  L.; e Nicotiana tabacum L.</t>
  </si>
  <si>
    <t>G/SPS/N/PHL/171</t>
  </si>
  <si>
    <t>G/SPS/N/PHL/172</t>
  </si>
  <si>
    <t>Saint-Aubin-du-Plain (France)</t>
  </si>
  <si>
    <t>G/SPS/N/PHL/173</t>
  </si>
  <si>
    <t>G/SPS/N/USA/1383/Add.1</t>
  </si>
  <si>
    <t>Swine hides and skins, bird trophies, and ruminant hides and skins</t>
  </si>
  <si>
    <t>G/SPS/N/USA/1842/Add.1</t>
  </si>
  <si>
    <t>Cooked pork skins</t>
  </si>
  <si>
    <t>G/SPS/N/USA/1912/Add.1</t>
  </si>
  <si>
    <t>G/SPS/N/KOR/356</t>
  </si>
  <si>
    <t>G/SPS/N/VNM/17</t>
  </si>
  <si>
    <t xml:space="preserve">Food products of animal origin:  Meat, edible offal of cattle, swine and poultry (HS codes:  0201, 0202, 0203, 0204, 0206, 0207, 02090000), eggs and eggs product (HS Codes:  0407, 0408);  fisheries (HS Codes:  0302, 03026910, 0303, 03037910, 0304, 0306, 0307, 16030090, 1604, 16042099, 1605)</t>
  </si>
  <si>
    <t>G/SPS/N/ARG/127/Add.1</t>
  </si>
  <si>
    <t>G/SPS/N/UKR/8</t>
  </si>
  <si>
    <t>Animals, raw materials and by-products of animals</t>
  </si>
  <si>
    <t>G/SPS/N/UKR/3/Rev.2/Add.1</t>
  </si>
  <si>
    <t>G/SPS/N/CAN/415</t>
  </si>
  <si>
    <t xml:space="preserve">Aquatic animals, including finfish, crustaceans and molluscs, and carcasses.  HS Codes of concern are 0301, 0302, 0303, 0304, 0306, 0307.</t>
  </si>
  <si>
    <t>G/SPS/N/COL/172/Add.1</t>
  </si>
  <si>
    <t>G/SPS/N/COL/173/Add.1</t>
  </si>
  <si>
    <t>G/SPS/N/COL/180/Add.2</t>
  </si>
  <si>
    <t>G/SPS/N/CHL/316</t>
  </si>
  <si>
    <t>Tomatoes (Lycopersicon esculentum)</t>
  </si>
  <si>
    <t>G/SPS/N/CHL/317</t>
  </si>
  <si>
    <t>Bananas for consumption.</t>
  </si>
  <si>
    <t>G/SPS/N/JPN/240/Corr.1</t>
  </si>
  <si>
    <t>G/SPS/N/KEN/29</t>
  </si>
  <si>
    <t>All live sheep and goats</t>
  </si>
  <si>
    <t>G/SPS/N/IDN/42</t>
  </si>
  <si>
    <t xml:space="preserve">Quarantine pests and  diseases of fish carrying-media</t>
  </si>
  <si>
    <t xml:space="preserve">Animal diseases; Animal health; Human health; Pests; Territory protection; Zoonoses; </t>
  </si>
  <si>
    <t>G/SPS/N/ARG/129</t>
  </si>
  <si>
    <t>G/SPS/N/CAN/403</t>
  </si>
  <si>
    <t>G/SPS/N/AUS/242</t>
  </si>
  <si>
    <t>G/SPS/N/BRA/144/Add.7</t>
  </si>
  <si>
    <t>Livestock and Agricultural International Surveillance</t>
  </si>
  <si>
    <t>G/SPS/N/EEC/359/Add.1</t>
  </si>
  <si>
    <t>Porcine semen (CN 05119985)</t>
  </si>
  <si>
    <t>Canada, Switzerland, New Zealand, United States</t>
  </si>
  <si>
    <t>G/SPS/N/EEC/363</t>
  </si>
  <si>
    <t>Aquaculture fish including ornamental aquatic animals (HS Code 03.01, 03.01.10)</t>
  </si>
  <si>
    <t>G/SPS/N/EEC/364</t>
  </si>
  <si>
    <t>Products containing milk, milk products, soya, or soya products intended for particular nutritional use of infants and young children
- ammonium carbonate intended for food and feed;
- feed and food containing milk, milk products, soya and soya products;
- feed and food products containing milk, milk products, soya or soya products.</t>
  </si>
  <si>
    <t>G/SPS/N/EEC/365</t>
  </si>
  <si>
    <t xml:space="preserve">- Brazil nuts in shell (CN 0801 2100) and mixtures of nuts or dried fruits, containing Brazil nuts (CN 0813 50) from Brazil:
- - groundnuts (CN  12021090, 1202 2000, CN 2008 11 91, CN 2008 11 98,  2008 11 96) from China and Egypt;
- - pistachios (CN 0802 5000, CN 200819 13, 2008 19 93) from Iran and Turkey;
- - dried figs (CN 0804 20 90) from Turkey;
- - hazelnuts (CN 08022100, CN 0802 22 00, CN 2008 19) from Turkey;
- - processed products from hazelnuts, pistachios and figs (CN 0813 50, CN 1106 30 90, CN 2007 10, CN 2007 99, CN 2008 19);
- - almonds (CN 0802 11, CN 0802 12, CN 2008 1913, CN 2008 1993) and mixtures of nuts or dried fruits containing almonds (CN 0813 50) from the United States of America.</t>
  </si>
  <si>
    <t>EU member States, Brazil, China, Egypt, Iran, Turkey and the United States of America exporting these products to the European Union</t>
  </si>
  <si>
    <t>G/SPS/N/EEC/366</t>
  </si>
  <si>
    <t xml:space="preserve">Animal health; Contaminants; Food safety; Human health; </t>
  </si>
  <si>
    <t>EU member States, Ukraine and other countries exporting these products to the European Union.</t>
  </si>
  <si>
    <t>G/SPS/N/KOR/352</t>
  </si>
  <si>
    <t>G/SPS/N/BRA/144/Add.5</t>
  </si>
  <si>
    <t>G/SPS/N/BRA/144/Add.6</t>
  </si>
  <si>
    <t>G/SPS/N/BRA/593</t>
  </si>
  <si>
    <t>G/SPS/N/BRA/594</t>
  </si>
  <si>
    <t>G/SPS/N/UKR/7</t>
  </si>
  <si>
    <t>Poultry, poultry raw materials and poultry by-products</t>
  </si>
  <si>
    <t>G/SPS/N/JPN/240</t>
  </si>
  <si>
    <t>G/SPS/N/COL/176/Add.1</t>
  </si>
  <si>
    <t>G/SPS/N/COL/177/Add.1</t>
  </si>
  <si>
    <t>G/SPS/N/JPN/242</t>
  </si>
  <si>
    <t>- Meat and edible meat offal (HS Codes: 02.01, 02.02, 02.03, 02.04, 02.05, 02.06, 02.07, 02.08 and 02.09)
- Fish and crustaceans (HS Codes: 03.02, 03.03, 03.04, 03.06 and 03.07)
- Dairy and eggs (HS Codes: 04.01, 04.07 and 04.08)
- Edible vegetables and certain roots and tubers (HS Codes: 07.01, 07.02, 07.03, 07.04, 07.05, 07.06, 07.07, 07.08, 07.09, 07.10, 07.12, 07.13 and 07.14)
- Edible fruits and nuts, peel of citrus/melons (HS Codes: 08.01, 08.02, 08.03, 08.04, 08.05, 08.06, 08.07, 08.08, 08.09, 08.10, 08.11, 08.13 and 08.14)
- Coffee, mate and spices (HS Codes: 09.01, 09.02, 09.03, 09.04, 09.05, 09.06, 09.07, 09.08, 09.09 and 09.10)
- Cereals (HS Codes: 10.01, 10.02, 10.03, 10.04, 10.05, 10.06, 10.07 and 10.08)
- Oleaginous fruits; miscellaneous grains, seeds and fruits (HS Codes: 12.01, 12.02, 12.04, 12.05, 12.06, 12.07, 12.08, 12.10 and 12.12)
- Residues and waste from the food industries (HS Code: 23.02)</t>
  </si>
  <si>
    <t>G/SPS/N/KOR/351</t>
  </si>
  <si>
    <t>Livestock products (egg products)</t>
  </si>
  <si>
    <t>G/SPS/N/CRI/87</t>
  </si>
  <si>
    <t>Fresh grapes for consumption.</t>
  </si>
  <si>
    <t>G/SPS/N/UKR/4</t>
  </si>
  <si>
    <t>Small cattle, cattle, wild ruminants and their reproductive material</t>
  </si>
  <si>
    <t>Israel, Morocco and Tunisia</t>
  </si>
  <si>
    <t>G/SPS/N/UKR/5</t>
  </si>
  <si>
    <t>G/SPS/N/UKR/6</t>
  </si>
  <si>
    <t>Swine, swine raw materials and swine by-products</t>
  </si>
  <si>
    <t xml:space="preserve">Animal diseases; Animal health; Food safety; H1N1 influenza; Human health; Zoonoses; </t>
  </si>
  <si>
    <t>G/SPS/N/COL/125/Add.3</t>
  </si>
  <si>
    <t>G/SPS/N/CHL/314</t>
  </si>
  <si>
    <t>Member States of the European Communities</t>
  </si>
  <si>
    <t>G/SPS/N/CHL/315</t>
  </si>
  <si>
    <t>Mini potato tubers for propagation.</t>
  </si>
  <si>
    <t>Member States of the European Communities.</t>
  </si>
  <si>
    <t>G/SPS/N/COL/184</t>
  </si>
  <si>
    <t>G/SPS/N/CHN/128</t>
  </si>
  <si>
    <t>Modified milk</t>
  </si>
  <si>
    <t>G/SPS/N/QAT/6</t>
  </si>
  <si>
    <t>Lettuce (HS Code 2005, ICS Code 67.080.01)</t>
  </si>
  <si>
    <t>For Gulf area</t>
  </si>
  <si>
    <t>G/SPS/N/QAT/7</t>
  </si>
  <si>
    <t>Cabbage (HS Code 2005, ICS Code 67.080.01)</t>
  </si>
  <si>
    <t>G/SPS/N/QAT/8</t>
  </si>
  <si>
    <t>Frozen fish fillets blocks (HS Code 1605, ICS Code 67.120.30)</t>
  </si>
  <si>
    <t>G/SPS/N/CHN/163</t>
  </si>
  <si>
    <t>Foods for infants and young children, raw milk and dairy products</t>
  </si>
  <si>
    <t>G/SPS/N/CHN/164</t>
  </si>
  <si>
    <t>G/SPS/N/CHN/165</t>
  </si>
  <si>
    <t>G/SPS/N/CHN/166</t>
  </si>
  <si>
    <t>G/SPS/N/CHN/167</t>
  </si>
  <si>
    <t>G/SPS/N/CHN/170</t>
  </si>
  <si>
    <t>G/SPS/N/CHN/171</t>
  </si>
  <si>
    <t>G/SPS/N/CHN/172</t>
  </si>
  <si>
    <t>G/SPS/N/CHN/173</t>
  </si>
  <si>
    <t>G/SPS/N/CHN/186</t>
  </si>
  <si>
    <t>G/SPS/N/CHN/187</t>
  </si>
  <si>
    <t>Cheese and processed cheese products</t>
  </si>
  <si>
    <t>G/SPS/N/CHN/188</t>
  </si>
  <si>
    <t>Raw milk</t>
  </si>
  <si>
    <t>G/SPS/N/CHN/194</t>
  </si>
  <si>
    <t>G/SPS/N/CHN/195</t>
  </si>
  <si>
    <t>Fresh milk</t>
  </si>
  <si>
    <t xml:space="preserve">Bacteria; Food safety; Human health; Veterinary drugs; </t>
  </si>
  <si>
    <t>G/SPS/N/CHN/199</t>
  </si>
  <si>
    <t>G/SPS/N/CHN/200</t>
  </si>
  <si>
    <t>Rapeseed</t>
  </si>
  <si>
    <t>Canada and Australia</t>
  </si>
  <si>
    <t>G/SPS/N/COL/180/Add.1</t>
  </si>
  <si>
    <t>G/SPS/N/TPKM/174/Add.1</t>
  </si>
  <si>
    <t>G/SPS/N/CHN/156</t>
  </si>
  <si>
    <t>G/SPS/N/CHN/157</t>
  </si>
  <si>
    <t>G/SPS/N/CHN/158</t>
  </si>
  <si>
    <t>G/SPS/N/CHN/159</t>
  </si>
  <si>
    <t>G/SPS/N/CHN/160</t>
  </si>
  <si>
    <t>G/SPS/N/CHN/161</t>
  </si>
  <si>
    <t>G/SPS/N/CHN/162</t>
  </si>
  <si>
    <t>G/SPS/N/CHN/168</t>
  </si>
  <si>
    <t>G/SPS/N/CHN/169</t>
  </si>
  <si>
    <t>G/SPS/N/CHN/174</t>
  </si>
  <si>
    <t>G/SPS/N/CHN/175</t>
  </si>
  <si>
    <t>G/SPS/N/CHN/176</t>
  </si>
  <si>
    <t>G/SPS/N/EEC/359</t>
  </si>
  <si>
    <t>G/SPS/N/CAN/400</t>
  </si>
  <si>
    <t xml:space="preserve">Frozen cooked shrimp (ICS Code:  67.120, 67.150)</t>
  </si>
  <si>
    <t>G/SPS/N/CHN/125</t>
  </si>
  <si>
    <t>G/SPS/N/CHN/126</t>
  </si>
  <si>
    <t>Pasteurized fresh milk</t>
  </si>
  <si>
    <t>G/SPS/N/CHN/127</t>
  </si>
  <si>
    <t>Sterilized milk</t>
  </si>
  <si>
    <t>G/SPS/N/CHN/129</t>
  </si>
  <si>
    <t>Fermented milk</t>
  </si>
  <si>
    <t>G/SPS/N/CHN/130</t>
  </si>
  <si>
    <t>Evaporated milk and sweetened condensed milk</t>
  </si>
  <si>
    <t>G/SPS/N/CHN/131</t>
  </si>
  <si>
    <t>G/SPS/N/CHN/132</t>
  </si>
  <si>
    <t>G/SPS/N/CHN/133</t>
  </si>
  <si>
    <t>Cream, butter and anhydrous milkfat</t>
  </si>
  <si>
    <t>G/SPS/N/CHN/134</t>
  </si>
  <si>
    <t>G/SPS/N/CHN/135</t>
  </si>
  <si>
    <t>Process(ed) cheese</t>
  </si>
  <si>
    <t>G/SPS/N/CHN/142</t>
  </si>
  <si>
    <t>Good manufacturing practice for dairy products</t>
  </si>
  <si>
    <t xml:space="preserve">Certification, control and inspection; Food safety; Human health; Packaging; Traceability; </t>
  </si>
  <si>
    <t>G/SPS/N/CHN/144</t>
  </si>
  <si>
    <t>G/SPS/N/CHN/145</t>
  </si>
  <si>
    <t>G/SPS/N/CHN/146</t>
  </si>
  <si>
    <t>G/SPS/N/CHN/147</t>
  </si>
  <si>
    <t>G/SPS/N/CHN/148</t>
  </si>
  <si>
    <t>G/SPS/N/CHN/149</t>
  </si>
  <si>
    <t>G/SPS/N/CHN/150</t>
  </si>
  <si>
    <t>G/SPS/N/CHN/151</t>
  </si>
  <si>
    <t>G/SPS/N/CHN/152</t>
  </si>
  <si>
    <t>G/SPS/N/CHN/153</t>
  </si>
  <si>
    <t>G/SPS/N/CHN/154</t>
  </si>
  <si>
    <t>G/SPS/N/CHN/155</t>
  </si>
  <si>
    <t>G/SPS/N/NZL/434</t>
  </si>
  <si>
    <t>Fresh pears (Pyrus bretschneideri, Pyrus sp. nr. communis and Pyrus pyrifolia)</t>
  </si>
  <si>
    <t>G/SPS/N/NZL/435</t>
  </si>
  <si>
    <t>G/SPS/N/MEX/222</t>
  </si>
  <si>
    <t xml:space="preserve">HS tariff subheading 0604.91.02:  Christmas trees</t>
  </si>
  <si>
    <t>G/SPS/N/COL/182</t>
  </si>
  <si>
    <t>Ferrets, rabbits, chinchillas, hamsters, guinea pigs and gerbils</t>
  </si>
  <si>
    <t>G/SPS/N/TPKM/176</t>
  </si>
  <si>
    <t>G/SPS/N/TPKM/174/Corr.1</t>
  </si>
  <si>
    <t>Amaryllis spp. (= Hippeastrum spp.), Muscari spp., Abelmoschus esculentus (= Hibiscus esculentus), and dried tobacco leaves</t>
  </si>
  <si>
    <t>G/SPS/N/COL/181</t>
  </si>
  <si>
    <t>G/SPS/N/USA/1824/Add.1</t>
  </si>
  <si>
    <t>Souss-Massa (Morocco)</t>
  </si>
  <si>
    <t>G/SPS/N/MEX/42/Add.1</t>
  </si>
  <si>
    <t>G/SPS/N/BRA/348/Add.1</t>
  </si>
  <si>
    <t>G/SPS/N/BRA/580</t>
  </si>
  <si>
    <t>G/SPS/N/BRA/581</t>
  </si>
  <si>
    <t>Forage of temperate climate</t>
  </si>
  <si>
    <t>G/SPS/N/BRA/583</t>
  </si>
  <si>
    <t>Cassava flour</t>
  </si>
  <si>
    <t>G/SPS/N/BRA/584</t>
  </si>
  <si>
    <t>G/SPS/N/BRA/77/Add.4</t>
  </si>
  <si>
    <t>Apple (Malus domestica), pear (Pyrus comunis), quince (Cydonia oblonga) - Codling moth (Cydia pomonella)</t>
  </si>
  <si>
    <t>G/SPS/N/JPN/238</t>
  </si>
  <si>
    <t>G/SPS/N/JPN/239</t>
  </si>
  <si>
    <t>Tommy Atkins Mango (HS Code 080450011)</t>
  </si>
  <si>
    <t xml:space="preserve">Certification, control and inspection; Fruit fly; Packaging; Pests; Plant health; </t>
  </si>
  <si>
    <t>G/SPS/N/TPKM/174</t>
  </si>
  <si>
    <t>G/SPS/N/TPKM/175</t>
  </si>
  <si>
    <t>Genetically modified rice, papaya and other foods derived from genetically modified plants shall be registered to the Department of Health</t>
  </si>
  <si>
    <t>G/SPS/N/AUS/240</t>
  </si>
  <si>
    <t>The US Pacific Northwest states (PNW) of Washington, Oregon and Idaho</t>
  </si>
  <si>
    <t>G/SPS/N/BHR/58</t>
  </si>
  <si>
    <t>Edible starch</t>
  </si>
  <si>
    <t>G/SPS/N/BHR/59</t>
  </si>
  <si>
    <t>Frozen fish fillet blocks (HS Code 1605, ICS Code 67.120)</t>
  </si>
  <si>
    <t>G/SPS/N/BHR/60</t>
  </si>
  <si>
    <t>Fresh cabbage (HS Code 2005 , ICS Code 67.080)</t>
  </si>
  <si>
    <t>G/SPS/N/BHR/62</t>
  </si>
  <si>
    <t>Lettuce (HS Code 2005, ICS Code 67.080)</t>
  </si>
  <si>
    <t>G/SPS/N/TPKM/162/Add.1</t>
  </si>
  <si>
    <t>G/SPS/N/AUS/239</t>
  </si>
  <si>
    <t>Beef and beef products for human consumption</t>
  </si>
  <si>
    <t>G/SPS/N/CRI/84/Add.1</t>
  </si>
  <si>
    <t>G/SPS/N/USA/1962</t>
  </si>
  <si>
    <t>Prohibited Plant Genera (Rutaceae): Aeglopsis, Atalantia, Balsamocitrus, Bergera, Calodendrum, Citrofortunella, Citroncirus, Citrus, Clausena, Fortunella, Limonia, Microcitrus, Murraya, Poncirus, Severinia, Swinglea, Toddalia, and Triphasia</t>
  </si>
  <si>
    <t>Argentina, Bangladesh, Belize, Bhutan, Brazil, Burundi, Cambodia, Cameroon, Central African Republic, China, Costa Rica, Comoros, Cuba, Dominican Republic, Ethiopia, Eritrea, India, Indonesia, Japan, Kenya, Laos, Madagascar, Malaysia, Malawi, Mauritius, Mexico, Myanmar, Nepal, Pakistan, Paraguay, Papua New Guinea, Philippines, Réunion, Rwanda, Saint Helena, Saudi Arabia, Sri Lanka, Somalia, South Africa, Swaziland, Taiwan, Tanzania, Thailand, Timor-Leste, Vietnam, Yemen, Zimbabwe.</t>
  </si>
  <si>
    <t>G/SPS/N/USA/1963</t>
  </si>
  <si>
    <t>G/SPS/N/CAN/399</t>
  </si>
  <si>
    <t>G/SPS/N/JOR/21</t>
  </si>
  <si>
    <t>State of Minnesota (United States)</t>
  </si>
  <si>
    <t>G/SPS/N/THA/134/Rev.1</t>
  </si>
  <si>
    <t>Herbal tea</t>
  </si>
  <si>
    <t>G/SPS/N/BRA/570/Add.1</t>
  </si>
  <si>
    <t>Leaves and stalks of true myrtle (Myrtus communis Mill.) and leaves of date palm (Phoenix dactylifera) (HS Code 060491)</t>
  </si>
  <si>
    <t>G/SPS/N/BRA/571/Add.1</t>
  </si>
  <si>
    <t>Fruits of banana (HS Code 080300)</t>
  </si>
  <si>
    <t>G/SPS/N/BRA/574/Add.1</t>
  </si>
  <si>
    <t>Seedlings of Vaccinium corymbosum</t>
  </si>
  <si>
    <t>G/SPS/N/BRA/577</t>
  </si>
  <si>
    <t>Plants in substrate</t>
  </si>
  <si>
    <t>G/SPS/N/BRA/578</t>
  </si>
  <si>
    <t>Brassica oleracea var. italica; Brassica oleracea var. alboglabra; Brassica oleracea var. gemmifera; Brassica oleracea var. acephala; Brassica oleracea var. gongylodes; Brassica campestris var. pekinensis and Brassica campestris var. chinensis; Brassica oleracea var. gongylodes; Brassica rapa; Brassica oleracea var. botrytis; Brassica juncea; Brassica oleracea var. capitata seeds (Category 4, Class 3)</t>
  </si>
  <si>
    <t>G/SPS/N/AUS/238</t>
  </si>
  <si>
    <t>Potentially all countries, most likely Asia</t>
  </si>
  <si>
    <t>G/SPS/N/LKA/16</t>
  </si>
  <si>
    <t>G/SPS/N/COL/168/Add.1</t>
  </si>
  <si>
    <t>G/SPS/N/COL/169/Add.1</t>
  </si>
  <si>
    <t>G/SPS/N/EEC/351/Add.1</t>
  </si>
  <si>
    <t>G/SPS/N/EEC/352/Add.1</t>
  </si>
  <si>
    <t>G/SPS/N/EEC/354/Add.2</t>
  </si>
  <si>
    <t>G/SPS/N/BRA/212/Add.3</t>
  </si>
  <si>
    <t>Fresh fruit of cucurbits</t>
  </si>
  <si>
    <t>G/SPS/N/COL/136/Add.2</t>
  </si>
  <si>
    <t>Fish, molluscs and crustaceans</t>
  </si>
  <si>
    <t>G/SPS/N/JPN/237</t>
  </si>
  <si>
    <t xml:space="preserve">・ Meat and edible meat offal (HS Codes:  02.01, 02.02, 02.03, 02.04, 02.05, 02.06, 02.07, 02.08 and 02.09)
・ Fish and crustaceans (HS Codes:  03.02, 03.03, 03.04, 03.06 and 03.07)
・ Dairy and eggs (HS: 04.01, 04.07 and 04.08)
・ Edible vegetables and certain roots and tubers (HS Codes:  07.01, 07.02, 07.03, 07.04, 07.05, 07.06, 07.07, 07.08, 07.09, 07.10, 07.12, 07.13 and 07.14)
・ Edible fruits and nuts, peel of citrus/melons (HS Codes:  08.01, 08.02, 08.03, 08.04, 08.05, 08.06, 08.07, 08.08, 08.09, 08.10, 08.11, 08.13 and 08.14)
・ Coffee, mate and spices (HS Codes:  09.01, 09.03, 09.04, 09.05, 09.06, 09.07, 09.08, 09.09 and 09.10)
・ Cereals (HS Codes:  10.03 and 10.06)
・ Oleaginous fruits; miscellaneous grains, seeds and fruits (HS Codes:  12.01, 12.02 12.05, 12.06 and 12.10)
・ Vegetable oil (HS Codes:  15.08 and 15.14)</t>
  </si>
  <si>
    <t>G/SPS/N/VNM/14</t>
  </si>
  <si>
    <t>Aquatic animals and aquatic animal products</t>
  </si>
  <si>
    <t>G/SPS/N/CHL/312</t>
  </si>
  <si>
    <t>Not specified</t>
  </si>
  <si>
    <t>G/SPS/N/AUS/237</t>
  </si>
  <si>
    <t>Hosts of the Asian citrus psyllid (Diaphorina citri), including oranges (Citrus sinensis and C. aurantium), lemons (Citrus limon), mandarins and tangerines (Citrus reticulata), grapefruit (Citrus paradisi), calamondins (Citrus mitis), tangors (Citrus reticulata x C. sinensis), tangelos (Citrus reticulata x C. paradisi), Tahitian limes (Citrus latifolia), Rangpur limes (Citrus limonia), pumelos (Citrus grandis), limes (Citrus aurantifolia), kaffir limes (Citrus hysterix), citrus leaves (Citrus spp.), curry leaves (Murraya koenigii) and kumquat (Fortunella spp.) for human consumption</t>
  </si>
  <si>
    <t>G/SPS/N/USA/1923/Add.2</t>
  </si>
  <si>
    <t>Suffolk and Norfolk Counties, United Kingdom</t>
  </si>
  <si>
    <t>G/SPS/N/ALB/124</t>
  </si>
  <si>
    <t>G/SPS/N/ALB/125</t>
  </si>
  <si>
    <t>All live pigs (domestic and wild)</t>
  </si>
  <si>
    <t>G/SPS/N/COL/180</t>
  </si>
  <si>
    <t>Bovine animals and other products and by-products that pose a risk of transmitting bovine spongiform encephalopathy (BSE).</t>
  </si>
  <si>
    <t>G/SPS/N/PER/239</t>
  </si>
  <si>
    <t>Lagomorphs and lagomorph products</t>
  </si>
  <si>
    <t>G/SPS/N/PER/240</t>
  </si>
  <si>
    <t>Sheep, goats and by-products thereof.</t>
  </si>
  <si>
    <t>G/SPS/N/UKR/3/Rev.2</t>
  </si>
  <si>
    <t xml:space="preserve">Raw animal products, feed additives, premixes, feed for livestock, other products of animal origin consisting of ruminants' protein (HS Codes:  0101, 
0102, 0103, 0104, 0105, 0106, 0106 11 00 10, 0106 12 00 10, 0106 19 90 10, 0106 31 00 10, 0106 39 10 10, 0106 39 90 10, 0106 90 00 10, 0201, 0203, 0204, 0205 00, 0206, 0207, 0208, 0209 00, 0210, 0301, 0301 10, 0302, 0307 60 00 00, 0307 99 18 00, 0307 99 90 00, 0401, 0402, 0403, 0404, 0405, 0406, 0407, 0408, 0409 00 00 00, 0410 00 00 00, 0502, 0503 00 00 00, 0504 00 00 00, 0505, 0506, 0507, 0508 00 00 00, 0509 00, 0510 00 00 00, 0511, 0511 91 10 00, 0511 99 10, 1501 00, 1502 00, 1503 00, 1504, 1505 00, 1506 00 00 00, 1515, 1516, 1517, 1518 00, 1520 00 00 00, 1521, 1522 00, 1601 00, 1602, 1603 00, 1604, 1605, 1703, 2104, 2105 00, 2106, 2106 10, 2301, 2302, 2303, 2304 00 00 00, 2305 00 00 00, 2306, 2308 00,
2309, 2309 90 91 00, 3001, 3002, 3002 90 50 00, 3101 00 00 00, 3503 00, 3504 00 00 00, 4101, 4102, 4103, 4105, 4106, 4206, 4301, 5101, 5102, 65701 00 00 00)</t>
  </si>
  <si>
    <t xml:space="preserve">Animal diseases; Animal feed; Animal health; Bovine Spongiform Encephalopathy (BSE); Feed additives; Food safety; Human health; Territory protection; Transmissible Spongiform Encephalopathy (TSE); Zoonoses; </t>
  </si>
  <si>
    <t>G/SPS/N/USA/1932/Add.1</t>
  </si>
  <si>
    <t>G/SPS/N/NZL/422/Add.1</t>
  </si>
  <si>
    <t>Shelf-stable spray-dried egg powders/crystals</t>
  </si>
  <si>
    <t>Australia, Canada, the European Communities and the United States</t>
  </si>
  <si>
    <t>G/SPS/N/USA/1866/Add.2</t>
  </si>
  <si>
    <t>Fresh sweet oranges and grapefruit</t>
  </si>
  <si>
    <t>G/SPS/N/USA/1931/Add.1</t>
  </si>
  <si>
    <t>Saxony, Germany</t>
  </si>
  <si>
    <t>G/SPS/N/USA/1944/Add.1</t>
  </si>
  <si>
    <t>G/SPS/N/ALB/116/Add.1</t>
  </si>
  <si>
    <t>All live pigs</t>
  </si>
  <si>
    <t>G/SPS/N/AUS/182/Add.4</t>
  </si>
  <si>
    <t>Gian African Snail in shipping containers</t>
  </si>
  <si>
    <t>All countries identified in the Australian Quarantine and Inspection Service (AQIS) Giant African Snail Country Action List.</t>
  </si>
  <si>
    <t>G/SPS/N/COL/178</t>
  </si>
  <si>
    <t>G/SPS/N/JPN/235</t>
  </si>
  <si>
    <t>・ Meat and edible meat offal (HS Codes: 02.01, 02.02, 02.03, 02.04, 02.05, 02.06, 02.07, 02.08 and 02.09)
・ Fish and crustaceans (HS Codes: 03.02, 03.03, 03.04, 03.06 and 03.07)
・ Dairy and eggs (HS Codes: 04.01, 04.07 and 04.08)
・ Edible vegetables and certain roots and tubers (HS Codes: 07.01, 07.02, 07.03, 07.04, 07.05, 07.06, 07.07, 07.08, 07.09, 07.10, 07.12, 07.13 and 07.14)
・ Edible fruits and nuts, peel of citrus/melons (HS Codes: 08.01, 08.02, 08.04, 08.05, 08.06, 08.07, 08.08, 08.09, 08.10, 08.11, 08.13 and 08.14)
・ Coffee, tea and spices (HS Codes: 09.01, 09.02, 09.04, 09.05, 09.06, 09.07, 09.08, 09.09 and 09.10)
・ Cereals (HS Codes: 10.01, 10.03, 10.04, 10.05, 10.06, 10.07 and 10.08)
・ Oleaginous fruits; miscellaneous grains, seeds and fruits (HS Codes: 12.01, 12.04, 12.07, 12.08, 12.10 and 12.12)</t>
  </si>
  <si>
    <t>G/SPS/N/JPN/236</t>
  </si>
  <si>
    <t>Banded mongoose (Mungos mungo)</t>
  </si>
  <si>
    <t>G/SPS/N/CRI/85</t>
  </si>
  <si>
    <t>Evaporated milk (International Classification for Standards (ICS) code 67.100.10)</t>
  </si>
  <si>
    <t>G/SPS/N/CRI/86</t>
  </si>
  <si>
    <t>Butter (International Classification for Standards (ICS) code 67.100.20)</t>
  </si>
  <si>
    <t>G/SPS/N/BHR/51</t>
  </si>
  <si>
    <t xml:space="preserve">Meat and meat products -   Basterma (ICS Code 67.120)</t>
  </si>
  <si>
    <t>G/SPS/N/BHR/52</t>
  </si>
  <si>
    <t>Cream cheese (ICS Code 67.100.30)</t>
  </si>
  <si>
    <t>G/SPS/N/BHR/53</t>
  </si>
  <si>
    <t xml:space="preserve">Flavoured (Scented) tea  (ICS Code 67.140.10)</t>
  </si>
  <si>
    <t>G/SPS/N/BHR/54</t>
  </si>
  <si>
    <t>Fresh figs (ICS Code 67)</t>
  </si>
  <si>
    <t>G/SPS/N/BHR/55</t>
  </si>
  <si>
    <t>Fresh spinach (ICS Code 67)</t>
  </si>
  <si>
    <t>G/SPS/N/BHR/56</t>
  </si>
  <si>
    <t>Ground paprika (ICS Code 67)</t>
  </si>
  <si>
    <t>G/SPS/N/EEC/356</t>
  </si>
  <si>
    <t>G/SPS/N/EEC/357</t>
  </si>
  <si>
    <t>Live bovine animals (CN 0102); fresh bovine meat (CN 0201, CN 0202)</t>
  </si>
  <si>
    <t>Belgium, Czech Republic, Denmark, Germany, Ireland, France, Luxembourg, Netherlands, Austria, Poland, Slovenia, Slovakia, Finland, Sweden as well as certain regions in Italy, Portugal, Spain, and the United Kingdom</t>
  </si>
  <si>
    <t>G/SPS/N/QAT/4</t>
  </si>
  <si>
    <t xml:space="preserve">Flavoured (Scented) tea (ICS Code:  67.140.10)</t>
  </si>
  <si>
    <t>Gulf Countries (Bahrain, Kuwait, Oman, Qatar, Saudi Arabia, , United Arab Emirates)</t>
  </si>
  <si>
    <t>G/SPS/N/USA/1933/Add.2</t>
  </si>
  <si>
    <t>Food and food products, including animal feed and pet food</t>
  </si>
  <si>
    <t>G/SPS/N/ARG/107/Rev.1/Add.1</t>
  </si>
  <si>
    <t>In vivo-derived caprine embryos</t>
  </si>
  <si>
    <t>G/SPS/N/NZL/431</t>
  </si>
  <si>
    <t>Coconut (Cocos nuciferas)</t>
  </si>
  <si>
    <t>Tuvalu</t>
  </si>
  <si>
    <t>G/SPS/N/NZL/432</t>
  </si>
  <si>
    <t>Tahitian lime (Citrus latifolia)</t>
  </si>
  <si>
    <t>Samoa</t>
  </si>
  <si>
    <t>G/SPS/N/COL/175</t>
  </si>
  <si>
    <t>Meat of bovine origin and the products thereof.</t>
  </si>
  <si>
    <t>G/SPS/N/COL/176</t>
  </si>
  <si>
    <t>Brazil, Ecuador, Panama, Peru and Venezuela</t>
  </si>
  <si>
    <t>G/SPS/N/COL/177</t>
  </si>
  <si>
    <t>Meat of bovine animals and swine</t>
  </si>
  <si>
    <t>G/SPS/N/MYS/20/Add.1</t>
  </si>
  <si>
    <t>G/SPS/N/COL/126/Add.4</t>
  </si>
  <si>
    <t>G/SPS/N/AUS/236</t>
  </si>
  <si>
    <t>Tomato (Lycopersicon esculentum), capsicum (Capsicum annuum) and chilli (Capsicum frutescens) for human consumption</t>
  </si>
  <si>
    <t>G/SPS/N/MYS/20/Corr.1</t>
  </si>
  <si>
    <t>G/SPS/N/BRA/539/Add.1</t>
  </si>
  <si>
    <t>Stylosanthes guyanensis seeds (HS Code 1209.29)</t>
  </si>
  <si>
    <t>G/SPS/N/BRA/573</t>
  </si>
  <si>
    <t>Elaeis guineensis; Elaeis oleifera and interspecific hybrid Coari palm (Elaeis guineensis x Elaeis oleifera)</t>
  </si>
  <si>
    <t>G/SPS/N/BRA/574</t>
  </si>
  <si>
    <t>G/SPS/N/BRA/575</t>
  </si>
  <si>
    <t>Live animals and animal genetic material</t>
  </si>
  <si>
    <t xml:space="preserve">Animal health; Biotechnology; Genetically modified organisms (GMOs); Human health; </t>
  </si>
  <si>
    <t>G/SPS/N/TPKM/166</t>
  </si>
  <si>
    <t>Foods Produced Using Recombinant-DNA Microorganisms</t>
  </si>
  <si>
    <t>G/SPS/N/CRI/84</t>
  </si>
  <si>
    <t>International Classification for Standards (ICS) code 67.180.10</t>
  </si>
  <si>
    <t>G/SPS/N/MYS/19/Add.2</t>
  </si>
  <si>
    <t>Meat and products of animal origin</t>
  </si>
  <si>
    <t>G/SPS/N/MYS/22</t>
  </si>
  <si>
    <t>European Communities</t>
  </si>
  <si>
    <t>G/SPS/N/PHL/147/Add.1</t>
  </si>
  <si>
    <t>G/SPS/N/PHL/159/Add.1</t>
  </si>
  <si>
    <t>G/SPS/N/AUS/235</t>
  </si>
  <si>
    <t>G/SPS/N/MEX/220</t>
  </si>
  <si>
    <t>Cattle and other livestock species</t>
  </si>
  <si>
    <t>G/SPS/N/MEX/221</t>
  </si>
  <si>
    <t>Monitoring programme</t>
  </si>
  <si>
    <t>G/SPS/N/AUS/234</t>
  </si>
  <si>
    <t>Fresh greenhouse-grown capsicum (paprika) fruit</t>
  </si>
  <si>
    <t>G/SPS/N/CAN/396</t>
  </si>
  <si>
    <t>Confectionary, frozen novelties, ice cream mix and ice milk mix products (ICS Coes 67.100, 67.220)</t>
  </si>
  <si>
    <t>G/SPS/N/CAN/397</t>
  </si>
  <si>
    <t>Bread, flour, whole wheat flour and unstandardized bakery products (ICS Codes 67.060, 67.220)</t>
  </si>
  <si>
    <t>G/SPS/N/CHL/311/Rev.1</t>
  </si>
  <si>
    <t>Amaranth seeds for consumption</t>
  </si>
  <si>
    <t>G/SPS/N/COL/174</t>
  </si>
  <si>
    <t>Live poultry and products of avian origin</t>
  </si>
  <si>
    <t>G/SPS/N/BRA/211/Add.2</t>
  </si>
  <si>
    <t>G/SPS/N/BRA/570</t>
  </si>
  <si>
    <t>G/SPS/N/BRA/571</t>
  </si>
  <si>
    <t>G/SPS/N/BRA/572</t>
  </si>
  <si>
    <t>Stalks of coleus (Solenostemon scutellarioides) (HS Code 060210)</t>
  </si>
  <si>
    <t>G/SPS/N/EEC/347/Add.1</t>
  </si>
  <si>
    <t>Live crustaceans intended for further farming (0306) and fish (0301 10), molluscs (0307) and crustaceans (0306) intended for ornamental purposes</t>
  </si>
  <si>
    <t>United States and member countries of the Secretariat of the Pacific Community SPC that are not members of the World Organization for Animal Health (OIE)</t>
  </si>
  <si>
    <t>G/SPS/N/EEC/354/Add.1</t>
  </si>
  <si>
    <t>Spices and liquorice</t>
  </si>
  <si>
    <t>G/SPS/N/JOR/20/Add.1</t>
  </si>
  <si>
    <t>Live swine, their meat and meat products</t>
  </si>
  <si>
    <t>G/SPS/N/TPKM/165/Corr.1</t>
  </si>
  <si>
    <t>G/SPS/N/CRI/83</t>
  </si>
  <si>
    <t>Establishments that process products and byproducts of animal origin.</t>
  </si>
  <si>
    <t>G/SPS/N/EGY/37</t>
  </si>
  <si>
    <t>Tomatoes, eggplant plants and plant products for all purposes, and any other plants that may be a host of Tuta absoluta in the future</t>
  </si>
  <si>
    <t>G/SPS/N/PHL/156/Add.1</t>
  </si>
  <si>
    <t>G/SPS/N/PHL/163</t>
  </si>
  <si>
    <t>Meat of bovine animals (HS Codes 0201, 0202)</t>
  </si>
  <si>
    <t>G/SPS/N/PHL/164</t>
  </si>
  <si>
    <t>G/SPS/N/PHL/165</t>
  </si>
  <si>
    <t>G/SPS/N/JPN/233</t>
  </si>
  <si>
    <t xml:space="preserve">・ Meat and edible meat offal (HS Codes 02.01, 02.02, 02.03, 02.04, 02.05, 02.06, 02.07, 02.08 and 02.09);
・ Fish and crustaceans (HS Codes 03.02, 03.03, 03.04, 03.06 and 03.07);
・ Dairy, eggs and honey (HS Codes 04.07 and 04.08);
・ Edible vegetables and certain roots and tubers (HS Codes 07.01, 07.02, 07.03, 07.04, 07.05, 07.06, 07.07, 07.08, 07.09, 07.10, 07.12, 07.13 and 07.14);
・ Edible fruits and nuts, peel of citrus/melons (HS Codes 08.01, 08.02, 08.03, 08.04, 08.05, 08.06, 08.07, 08.08, 08.09, 08.10, 08.11, 08.13 and 08.14);
・ Coffee, tea, mate and spices (HS Codes 09.01, 09.02, 09.03, 09.04, 09.05, 09.06, 09.07, 09.08, 09.09 and 09.10);
・ Cereals (HS Codes 10.01, 10.02, 10.03, 10.04, 10.05, 10.06, 10.07 and 10.08);
・ Milling industry products (HS Code 11.01);
・ Oleaginous fruits; miscellaneous grains, seeds and fruits (HS Codes 12.01, 12.02, 12.04, 12.05, 12.06, 12.07, 12.08, 12.10, 12.11 and 12.12);  and
・ Residues and waste from the food industries; prepared animal fodder (HS Code 23.02).</t>
  </si>
  <si>
    <t>G/SPS/N/AUS/233</t>
  </si>
  <si>
    <t>Fresh unshu mandarin fruit from Shizuoka Prefecture in Japan</t>
  </si>
  <si>
    <t>Four designated export areas in the Shizuoka Prefecture in Japan</t>
  </si>
  <si>
    <t>G/SPS/N/KOR/339</t>
  </si>
  <si>
    <t>Plants for planting including nursery stocks, scions and cuttings, etc. (excluding seeds) in the family Rutaceae, Cuscuta spp and Artocarpus heterophyllus</t>
  </si>
  <si>
    <t>G/SPS/N/EEC/341/Add.2</t>
  </si>
  <si>
    <t>G/SPS/N/KOR/248/Add.3</t>
  </si>
  <si>
    <t>Host plant of Radopholus similis and living underground part of Anubias spp.</t>
  </si>
  <si>
    <t xml:space="preserve">North America:  United States, Canada, Mexico&amp;#x0D;
Central America:  All countries &amp;#x0D;
South America:  All countries&amp;#x0D;
Africa:  All countries&amp;#x0D;
Asia:  India, Indonesia, Malaysia, Pakistan, Philippines, Sri Lanka, Thailand, Brunei, Lebanon, Oman, Singapore, Yemen&amp;#x0D;
Europe:  Belgium, France, Germany, Portugal, Italy, Netherlands, Poland, Slovenia&amp;#x0D;
Oceania and the Pacific:  Australia (except Tasmania), Polynesia, Fiji, Hawaiian Islands, Palau, Guam, Micronesia, Papua New Guinea, Solomon Islands&amp;#x0D;
</t>
  </si>
  <si>
    <t>G/SPS/N/UKR/3/Rev.1/Corr.1</t>
  </si>
  <si>
    <t xml:space="preserve">Animal diseases; Animal feed; Animal health; Feed additives; Food safety; Human health; Territory protection; Transmissible Spongiform Encephalopathy (TSE); Zoonoses; </t>
  </si>
  <si>
    <t>G/SPS/N/EEC/352</t>
  </si>
  <si>
    <t xml:space="preserve">Foodstuffs  with the following CN codes:
 Almonds:  CN Codes 080211, 080212 and 200819;
 Pistachios:  CN Codes 080250 and 200819;
 Hazelnuts:  CN Codes 080221, 080222 and 200819;
 Oilseeds other than groundnuts:  CN Codes 1201, 1203, 1204, 1205, 1206, 1207 and derived products CN Code 1208;  and
 Rice:  CN Codes 100610 and 100620.</t>
  </si>
  <si>
    <t>G/SPS/N/EEC/354</t>
  </si>
  <si>
    <t xml:space="preserve">Foodstuffs  with the following CN codes:
 spices CN Codes 0904, 0908, 0910:  Capsicum spp (dried fruits thereof, whole or ground, including chillies, chilli powder, cayenne and paprika); Piper spp (fruits thereof, including white and black pepper); Myristica fragrans (nutmeg); Zingiber officinale (ginger); Curcuma longa (turmeric);  and
 liquorice root and liquorice extract:  CN Codes 130212 and 170490.</t>
  </si>
  <si>
    <t>G/SPS/N/AUS/230/Add.1</t>
  </si>
  <si>
    <t>Hatching (fertile) eggs of ducks</t>
  </si>
  <si>
    <t>G/SPS/N/CHN/110/Add.1</t>
  </si>
  <si>
    <t>The host plant of Phytophthora ramorum for export to China</t>
  </si>
  <si>
    <t>Countries and areas in which Phytophthora ramorum occurred, such as Belgium, Denmark, Finland, France, Germany, Ireland, Italy, Lithuania, Netherlands, Norway, Poland, Slovenia, Spain, Sweden, Switzerland, United Kingdom, and United States (California and Oregon) etc.</t>
  </si>
  <si>
    <t>G/SPS/N/EEC/351</t>
  </si>
  <si>
    <t xml:space="preserve">Foodstuffs with the following CN Codes:
 Almonds:  CN Codes 080211, 080212 and 200819;
 Pistachios:  CN Codes 080250 and 200819;
 Hazelnuts:  CN Codes 080221, 080222 and 200819;
 Tree nuts other than almonds, hazelnuts and pistachios:  CN Codes 0801 and 0802;
 Oilseeds including groundnuts:  CN Codes 1201, 1202, 1203, 1204, 1205, 1206, 1207 and derived products CN Code 1208;
 Liquorice:  CN Codes 130212 and 170490;  and
 Vegetable oils:  CN Codes 1507, 1508, 1509, 1510, 1511, 1512, 1513, 1514 and 1515.</t>
  </si>
  <si>
    <t>G/SPS/N/KOR/337</t>
  </si>
  <si>
    <t>G/SPS/N/UKR/3/Rev.1</t>
  </si>
  <si>
    <t xml:space="preserve">Raw animal products, feed additives, premixes, feed for livestock, other products of animal origin consisting of ruminants' protein:
0201 10    | Carcasses and half-carcasses
0201 20    | Other cuts with bone in
0201 30    | Boneless
0202 10    | Carcasses and half-carcasses
0202 20    | Other cuts with bone in
0202 30    | Boneless
0210 20    | Meat of bovine animals
0210 90    | Other, including edible flours and meals of meat and meat offal
0511 99    | Embryos of bovine animals, other
1502 00    | Fats of bovine animals, sheep or goats, other than those of heading    1503 00    | Lard stearin, lard oil, oleostearin, oleo-oil and tallow oil, not emulsified or mixed or otherwise prepared
1602 50   | Of bovine animals
1602 90   | Containing meat or meat offal of domestic swine, uncooked; mixtures of cooked meat or offal and uncooked meat or offal, other
0204 10   | Carcases and half-carcases of lamb, fresh or chilled
0204 21   | Carcases and half-carcases
0204 22   | Other cuts with bone in
0204 23   | Boneless
0204 30   | Carcases and half-carcases of lamb, frozen
0204 41   | Carcases and half-carcases
0204 42   | Other cuts with bone in
0204 43   | Boneless
0204 50   | Meat of goats
0205 00   | Meat of asses, mules or hinnies 
0206 10   | Of bovine animals, fresh or chilled
0206 21   | Tongues
0206 22   | Livers
0206 29   | Other</t>
  </si>
  <si>
    <t>G/SPS/N/KWT/2</t>
  </si>
  <si>
    <t>Live birds, their products (including poultry meat, day-old chicks, eggs) and by-products</t>
  </si>
  <si>
    <t>United States, State of Kentucky</t>
  </si>
  <si>
    <t>G/SPS/N/KWT/3</t>
  </si>
  <si>
    <t>Equine breed</t>
  </si>
  <si>
    <t>G/SPS/N/USA/1941</t>
  </si>
  <si>
    <t>G/SPS/N/USA/1944</t>
  </si>
  <si>
    <t>G/SPS/N/CRI/82</t>
  </si>
  <si>
    <t>Fresh fruit for consumption of Prunus spp., Malus spp. and other hosts of Grapholita molesta</t>
  </si>
  <si>
    <t>G/SPS/N/EEC/349</t>
  </si>
  <si>
    <t>Live poultry, day-old chicks, hatching eggs and poultry meat</t>
  </si>
  <si>
    <t>Brazil, Canada, Chile, Croatia, Israel and the United States of America&amp;#x0D;
</t>
  </si>
  <si>
    <t>G/SPS/N/EEC/350</t>
  </si>
  <si>
    <t>Raw milk and dairy products (HS Codes 04.01, 04.02 and 04.03)</t>
  </si>
  <si>
    <t>G/SPS/N/TPKM/165</t>
  </si>
  <si>
    <t>G/SPS/N/UKR/3</t>
  </si>
  <si>
    <t xml:space="preserve">Raw animal products, feed additives, premixes, feed for livestock, other products of animal origin consisting of ruminants' protein:
 0201          | Meat of bovine animals, fresh or chilled
 0201 10 00 00 | Carcasses and half-carcasses
 0201 20       |  Other cuts with bone in:
 0201 20 20 00 | 'Compensated' quarters
 0201 20 30 00 | Unseparated or separated forequarters
 0201 20 50 00 | Unseparated or separated hindquarters
 0201 20 90 00 | Other
 0201 30 00 00 | Boneless
 0202          | Meat of bovine animals, frozen
 0202 10 00 00 | Carcasses and half-carcasses
 0202 20       | Other cuts with bone in
 0202 20 10 00 | 'Compensated' quarters
 0202 20 30 00 | Unseparated or separated forequarters
 0202 20 50 00 | Unseparated or separated hindquarters
 0202 20 90 00 | Other
 0202 30       | Boneless
 0202 30 10 00 | Forequarters, whole or cut into a maximum of five pieces, each quarter being in a single frozen block; "compensated" quarters in two frozen blocks, one of which contains the forequarter, whole or cut into a maximum of five pieces, and the other, the hindquarter, excluding the tenderloin, in one piece
 0202 30 50 00 | Crop, chuck and blade and brisket cuts
 0202 30 90 00 | Other
 0210 20       | Meat of bovine animals
 0210 20 10 00 | With bone in
 0210 20 90 00 | Boneless
 0210 90       | Other, including edible flours and meals of meat and meat offal
 0511 99 50 00 | Embryos of bovine animals
 0511 99 80 00 | Other
 1502 00       | Fats of bovine animals, sheep or goats, other than those of heading 1503 00
 1602 50       | Of bovine animals
 1602 50 10 00 | Uncooked; mixtures of cooked meat or offal and uncooked meat or offal
 1602 50 31 00 | Corned beef
 1602 50 39 00 | Other
 1602 50 80 00 | Other
 1602 90 51 00 | Containing meat or meat offal of domestic swine
 1602 90 61 00 | Uncooked; mixtures of cooked meat or offal and uncooked meat or offal
 1602 90 69 00 | Other
 0204          | Meat of sheep or goats, fresh, chilled or frozen
 0204 10 00 00 | Carcases and half-carcases of lamb, fresh or chilled
 0204 21 00 00 | Carcases and half-carcases
 0204 22       | Other cuts with bone in
 0204 22 10 00 | Short forequarters
 0204 22 30 00 | Chines and/or best ends
 0204 22 50 00 |  Legs
 0204 22 90 00 | Other
 0204 23 00 00 | Boneless
 0204 30 00 00 | Carcases and half-carcases of lamb, frozen
 0204 41 00 00 | Carcases and half-carcases
 0204 42       | Other cuts with bone in
 0204 42 10 00 | Short forequarters
 0204 42 30 00 | Chines and/or best ends or half chines and/or best ends 
 0204 42 50 00 | Legs or half-legs
 0204 42 90 00 | Other
 0204 43       | Boneless
 0204 43 10 00 | Of lamb
 0204 43 90 00 | Other
 0204 50       | Meat of goats
 0204 50 11 00 | Carcases and half-carcases
 0204 50 13 00 | Short forequarters
 0204 50 15 00 | Chines and/or best ends or half chines and/or best ends 
 0204 50 19 00 | Legs or half-legs
 0204 50 31 00 | Cuts with bone in
 0204 50 39 00 | Boneless cuts Frozen
 0204 50 51 00 | Carcases and half-carcases
 0204 50 53 00 | Short forequarters
 0204 50 55 00 | Chines and/or best ends or half chines and/or best ends 
 0204 50 59 00 | Legs or half-legs
 0204 50 71 00 | Cuts with bone in
 0204 50 79 00 | Boneless cuts
 0205 00 90 00 | Meat of asses, mules or hinnies 
 0206          | Edible offal of bovine animals, swine, sheep, goats, horses, asses, mulesorhinnies,  fresh, chilled or frozen
 0206 10       | Of bovine animals, fresh or chilled
 0206 10 10 00 | For the manufacture of pharmaceutical products
 0206 10 91 00 | Livers
 0206 10 95 00 | Thick skirt and thin skirt
 0206 10 99 00 | Other of bovine animals, frozen
 0206 21 00 00 | Tongues
 0206 22       | Livers
 0206 22 10 00 | For the manufacture of pharmaceutical products
 0206 22 90 00 | Other
 0206 29       | Other
 0206 29 10 00 | For the manufacture of pharmaceutical products
 0206 29 91 00 | Thick skirt and thin skirt
 0206 29 99 00 | Other</t>
  </si>
  <si>
    <t>G/SPS/N/ALB/122</t>
  </si>
  <si>
    <t>Meat, unprocessed milk</t>
  </si>
  <si>
    <t xml:space="preserve">Animal diseases; Animal feed; Animal health; Foot and mouth disease; Pest or Disease free Regions / Regionalization; </t>
  </si>
  <si>
    <t>G/SPS/N/ALB/123</t>
  </si>
  <si>
    <t>G/SPS/N/NPL/12</t>
  </si>
  <si>
    <t>Corn flakes, preservatives, heavy metals, fennel, green tea, luncheon meat and rice</t>
  </si>
  <si>
    <t xml:space="preserve">Contaminants; Food additives; Food safety; Heavy metals; Human health; </t>
  </si>
  <si>
    <t>G/SPS/N/SWZ/1</t>
  </si>
  <si>
    <t>Honey Bees, honey bee products, honey and used honey equipment</t>
  </si>
  <si>
    <t>G/SPS/N/EEC/348</t>
  </si>
  <si>
    <t>Live turkeys and hatching eggs thereof (HS Codes 0105 and 0407), day-old chicks of Gallus gallus</t>
  </si>
  <si>
    <t xml:space="preserve">All EC member States and all third countries which have no an EU approved Salmonella control programme for flocks of turkeys, but were so far allowed to import live turkeys or hatching eggs thereof.  Israel as regards import of day-old chicks of Gallus gallus intended for laying or fattening.&amp;#x0D;
</t>
  </si>
  <si>
    <t>G/SPS/N/SLV/88</t>
  </si>
  <si>
    <t>Poultry products and byproducts (HS tariff headings 0105, 0207, 0408, 1601, 1602.10 and 1602.32)</t>
  </si>
  <si>
    <t>G/SPS/N/EEC/344</t>
  </si>
  <si>
    <t>Food from animal origin</t>
  </si>
  <si>
    <t>G/SPS/N/EEC/347</t>
  </si>
  <si>
    <t>Live crustaceans intended for further farming (HS Code 0306) and fish (HS Code 0301 10), molluscs (HS Code 0307) and crustaceans (HS Code 0306) intended for ornamental purposes</t>
  </si>
  <si>
    <t>G/SPS/N/BRA/514/Add.1</t>
  </si>
  <si>
    <t>Residues and contaminants in plant products</t>
  </si>
  <si>
    <t>G/SPS/N/BRA/555</t>
  </si>
  <si>
    <t>Sheep and goat dairy products intended for feedstuff</t>
  </si>
  <si>
    <t>G/SPS/N/CHL/311</t>
  </si>
  <si>
    <t>G/SPS/N/JPN/231</t>
  </si>
  <si>
    <t>・ Meat and edible meat offal (HS Codes: 02.01, 02.02, 02.03, 02.04, 02.05, 02.06, 02.07, 02.08 and 02.09)
・ Fish and crustaceans (HS Codes: 03.02, 03.03, 03.04, 03.06 and 03.07)
・ Dairy, eggs and honey (HS Codes: 04.01, 04.07, 04.08 and 04.09)
・ Edible vegetables and certain roots and tubers (HS Codes: 07.01, 07.02, 07.03, 07.04, 07.05, 07.06, 07.07, 07.08, 07.09, 07.10, 07.13 and 07.14)
・ Edible fruits and nuts, peel of citrus/melons (HS Codes: 08.01, 08.02, 08.03, 08.04, 08.05, 08.06, 08.07, 08.08, 08.09, 08.10, 08.11 and 08.14)
・ Coffee, tea, mate and spices (HS Codes: 09.01, 09.02, 09.03, 09.04, 09.05, 09.06, 09.07, 09.08, 09.09, and 09.10)
・ Cereals (HS Codes: 10.01, 10.02, 10.03, 10.04, 10.05, 10.06, 10.07 and 10.08)
・ Oleaginous fruits; miscellaneous grains, seeds and fruits (HS Codes: 12.01, 12.02, 12.04, 12.05, 12.06, 12.07, 12.08, 12.10, 12.11, 12.12 and 12.14)</t>
  </si>
  <si>
    <t>G/SPS/N/TPKM/142/Rev.1</t>
  </si>
  <si>
    <t>G/SPS/N/ARG/128</t>
  </si>
  <si>
    <t>G/SPS/N/CAN/394</t>
  </si>
  <si>
    <t>Frozen fish fillets and frozen prepared fish fillets (ICS Codes 67.120, 67.220)</t>
  </si>
  <si>
    <t>G/SPS/N/BRA/543</t>
  </si>
  <si>
    <t>Rosa aff rubiginosa</t>
  </si>
  <si>
    <t>G/SPS/N/BRA/544</t>
  </si>
  <si>
    <t>G/SPS/N/BRA/545</t>
  </si>
  <si>
    <t>Khaya senegalensis seeds</t>
  </si>
  <si>
    <t>G/SPS/N/BRA/552</t>
  </si>
  <si>
    <t>Coconut (Cocos nucifera L.) seeds and seedling</t>
  </si>
  <si>
    <t>G/SPS/N/BRA/553</t>
  </si>
  <si>
    <t>Roots of Manihot esculenta (HS Code 0714.10.00)</t>
  </si>
  <si>
    <t>Bolivia</t>
  </si>
  <si>
    <t>G/SPS/N/BRA/554</t>
  </si>
  <si>
    <t>Pinus taeda seedling</t>
  </si>
  <si>
    <t>G/SPS/N/FJI/4</t>
  </si>
  <si>
    <t>All plants/animals and-or plants/animal products</t>
  </si>
  <si>
    <t>G/SPS/N/USA/1923/Add.1/Corr.1</t>
  </si>
  <si>
    <t>Germany and Poland</t>
  </si>
  <si>
    <t>G/SPS/N/COL/172</t>
  </si>
  <si>
    <t>G/SPS/N/COL/173</t>
  </si>
  <si>
    <t>G/SPS/N/PHL/156</t>
  </si>
  <si>
    <t>G/SPS/N/PHL/157</t>
  </si>
  <si>
    <t>Bovine animals (HS Codes 0102, 0201, 0202), swine (HS Codes 0103, 0203), sheep and goats (HS Codes 0104, 0204), HS Codes 0206, 0209, 0210, 0502, 0503, 0504, 0511.10, 0511.99.11, 1501, 1502, 1503, 1516.10, 1601, 1602.10, 1602.41, 1602.42, 1602.49, 1602.50</t>
  </si>
  <si>
    <t>G/SPS/N/PHL/158</t>
  </si>
  <si>
    <t>G/SPS/N/PHL/159</t>
  </si>
  <si>
    <t>G/SPS/N/PHL/160</t>
  </si>
  <si>
    <t>Lebanon</t>
  </si>
  <si>
    <t>G/SPS/N/USA/994/Add.3</t>
  </si>
  <si>
    <t>Shell Eggs, HS 0407</t>
  </si>
  <si>
    <t>G/SPS/N/COL/171</t>
  </si>
  <si>
    <t>G/SPS/N/UKR/2/Add.1</t>
  </si>
  <si>
    <t>Live pigs, raw material and derived products of pig</t>
  </si>
  <si>
    <t>Canada, Mexico, New Zealand and the United States</t>
  </si>
  <si>
    <t>G/SPS/N/USA/1827/Add.2</t>
  </si>
  <si>
    <t>Hass variety avocados</t>
  </si>
  <si>
    <t>Michoacan (Mexico)</t>
  </si>
  <si>
    <t>G/SPS/N/USA/1933/Add.1</t>
  </si>
  <si>
    <t>Food and food products, including animal feed and pet food under FDA's jurisdiction</t>
  </si>
  <si>
    <t>G/SPS/N/ALB/121</t>
  </si>
  <si>
    <t>G/SPS/N/IND/62</t>
  </si>
  <si>
    <t>G/SPS/N/EEC/341/Add.1</t>
  </si>
  <si>
    <t xml:space="preserve">Aflatoxins; Animal feed; Contaminants; Food safety; Heavy metals; Human health; Modification of final date for comments; Mycotoxins; Ochratoxin; Toxins; </t>
  </si>
  <si>
    <t>G/SPS/N/BRA/144/Add.4</t>
  </si>
  <si>
    <t>G/SPS/N/DOM/21</t>
  </si>
  <si>
    <t>G/SPS/N/DOM/25</t>
  </si>
  <si>
    <t>Animal and plant products and by-products for human and animal consumption</t>
  </si>
  <si>
    <t>G/SPS/N/DOM/26</t>
  </si>
  <si>
    <t>Animal and plant products and by-products</t>
  </si>
  <si>
    <t>G/SPS/N/DOM/27</t>
  </si>
  <si>
    <t>Food of animal or plant origin</t>
  </si>
  <si>
    <t>G/SPS/N/EEC/196/Add.15</t>
  </si>
  <si>
    <t>Cereals, foodstuffs of animal origin and certain products of plant origin, including fruit and vegetables</t>
  </si>
  <si>
    <t>Member States of the European Communities (EC) and third countries exporting the products concerned to the EC</t>
  </si>
  <si>
    <t>G/SPS/N/MYS/20</t>
  </si>
  <si>
    <t>G/SPS/N/USA/1933</t>
  </si>
  <si>
    <t>G/SPS/N/AUS/203/Add.2</t>
  </si>
  <si>
    <t>All products related to animal health and plant protection</t>
  </si>
  <si>
    <t>G/SPS/N/CAN/239/Add.2</t>
  </si>
  <si>
    <t>Weed seeds</t>
  </si>
  <si>
    <t>Not stated</t>
  </si>
  <si>
    <t>G/SPS/N/EEC/293/Add.1</t>
  </si>
  <si>
    <t>Flavourings and certain food ingredients with flavouring properties</t>
  </si>
  <si>
    <t>G/SPS/N/BRA/530/Add.1</t>
  </si>
  <si>
    <t>G/SPS/N/BRA/539</t>
  </si>
  <si>
    <t>G/SPS/N/BRA/540</t>
  </si>
  <si>
    <t>Brachiaria seeds (HS Code 1209.29)</t>
  </si>
  <si>
    <t>G/SPS/N/BRA/541</t>
  </si>
  <si>
    <t>G/SPS/N/CHL/306</t>
  </si>
  <si>
    <t>G/SPS/N/CHL/307</t>
  </si>
  <si>
    <t>Persimmon plants</t>
  </si>
  <si>
    <t>G/SPS/N/CHL/308</t>
  </si>
  <si>
    <t>Dried hazelnuts</t>
  </si>
  <si>
    <t>United States of America (State of Oregon)</t>
  </si>
  <si>
    <t>G/SPS/N/CHL/309</t>
  </si>
  <si>
    <t>Jatropha seeds</t>
  </si>
  <si>
    <t>G/SPS/N/CHL/310</t>
  </si>
  <si>
    <t>Melons, watermelons, pumpkins, courgettes and cucumbers</t>
  </si>
  <si>
    <t>Department of Ica, Peru</t>
  </si>
  <si>
    <t>G/SPS/N/USA/1893/Add.1</t>
  </si>
  <si>
    <t>G/SPS/N/USA/1934</t>
  </si>
  <si>
    <t>Alnus spp. plants for planting, except seed</t>
  </si>
  <si>
    <t>G/SPS/N/EEC/307/Add.1</t>
  </si>
  <si>
    <t>Member States of the European Communities (EC) and third countries exporting the products concerned to the EC.</t>
  </si>
  <si>
    <t>G/SPS/N/KOR/333</t>
  </si>
  <si>
    <t>G/SPS/N/BRA/144/Add.3</t>
  </si>
  <si>
    <t>G/SPS/N/BRA/444/Add.1</t>
  </si>
  <si>
    <t>G/SPS/N/NZL/426</t>
  </si>
  <si>
    <t>Fresh onion (Allium cepa Liliaceae) bulbs for human consumption</t>
  </si>
  <si>
    <t>G/SPS/N/ARG/127</t>
  </si>
  <si>
    <t>Oncidium spp. and Phalaenopsis spp. plants</t>
  </si>
  <si>
    <t>G/SPS/N/USA/1932</t>
  </si>
  <si>
    <t>G/SPS/N/EEC/342</t>
  </si>
  <si>
    <t>Table eggs (HS Code 0407)</t>
  </si>
  <si>
    <t>All Member States and all third countries which have an EU approved Salmonella control programme for flocks of laying hens, being (on 1 June 2009) only Croatia</t>
  </si>
  <si>
    <t>G/SPS/N/KOR/332</t>
  </si>
  <si>
    <t>Health/functional foods</t>
  </si>
  <si>
    <t xml:space="preserve">Aflatoxins; Contaminants; Food safety; Heavy metals; Human health; Mycotoxins; Toxins; </t>
  </si>
  <si>
    <t>G/SPS/N/NZL/424</t>
  </si>
  <si>
    <t>Specified processed bee products</t>
  </si>
  <si>
    <t>G/SPS/N/ALB/120</t>
  </si>
  <si>
    <t>G/SPS/N/MEX/216</t>
  </si>
  <si>
    <t>The notified draft Emergency Standard establishes the specifications, criteria and procedures for reducing the risk of infection, disease, complications and death from vector-borne diseases.</t>
  </si>
  <si>
    <t xml:space="preserve">Animal diseases; Food safety; Human health; Pests; Plant health; </t>
  </si>
  <si>
    <t>G/SPS/N/MEX/216/Add.1</t>
  </si>
  <si>
    <t>G/SPS/N/BRA/375/Add.2</t>
  </si>
  <si>
    <t xml:space="preserve">Rice (Oryza sativa L.) -   HS code 1006</t>
  </si>
  <si>
    <t>G/SPS/N/BRA/413/Add.1</t>
  </si>
  <si>
    <t>G/SPS/N/CRI/79</t>
  </si>
  <si>
    <t xml:space="preserve">Bovine animals and products thereof:  HS tariff headings 0201 and 0202.</t>
  </si>
  <si>
    <t>G/SPS/N/CRI/80</t>
  </si>
  <si>
    <t xml:space="preserve">Bovine animals and products thereof:  HS tariff headings 0201 and 0202</t>
  </si>
  <si>
    <t>G/SPS/N/CRI/81</t>
  </si>
  <si>
    <t>Establishments with animal-related activities and processes and end products of animal origin</t>
  </si>
  <si>
    <t>G/SPS/N/EEC/294/Add.1</t>
  </si>
  <si>
    <t>Food additives, food enzymes and food flavourings. Numerous positions HS Headings 0910, 2103, 2106, 2901 to 2940, 3302, 3507. ICS: 67.220 and foods in which they are used</t>
  </si>
  <si>
    <t>G/SPS/N/NZL/295/Add.1</t>
  </si>
  <si>
    <t>MAF Biosecurity Authority (Plants) Operational Standard PIT-GFP-PHR, Grain for Processing, Plant Health Requirements (English) holds schedules for grains and seeds for consumption or processing</t>
  </si>
  <si>
    <t>G/SPS/N/TPKM/151/Add.1</t>
  </si>
  <si>
    <t>G/SPS/N/USA/1931</t>
  </si>
  <si>
    <t>G/SPS/N/BRA/198/Add.3</t>
  </si>
  <si>
    <t>Animals of the bovine and bubaline species</t>
  </si>
  <si>
    <t>G/SPS/N/USA/1885/Add.1</t>
  </si>
  <si>
    <t>Eggplant</t>
  </si>
  <si>
    <t>G/SPS/N/USA/1923/Add.1</t>
  </si>
  <si>
    <t>G/SPS/N/ARG/126</t>
  </si>
  <si>
    <t>Fish, molluscs and crustaceans (including eggs and gametes)</t>
  </si>
  <si>
    <t>G/SPS/N/CHL/304</t>
  </si>
  <si>
    <t>Animals of the Procyonidae and Mustelidae families</t>
  </si>
  <si>
    <t>G/SPS/N/CHL/305</t>
  </si>
  <si>
    <t>Fresh melons and watermelons</t>
  </si>
  <si>
    <t>G/SPS/N/JPN/230</t>
  </si>
  <si>
    <t>Sweet cherry (HS Code 080920)</t>
  </si>
  <si>
    <t xml:space="preserve">Equivalence; Plant health; </t>
  </si>
  <si>
    <t>G/SPS/N/KOR/212/Add.5</t>
  </si>
  <si>
    <t>G/SPS/N/MKD/3</t>
  </si>
  <si>
    <t xml:space="preserve">Live animals - mammals (HS Code 01);  meat and edible meat offal, products of animal origin and preparations of meat (HS Codes 02, 05, 16);  prepared animal fodder (HS Code 23)</t>
  </si>
  <si>
    <t>G/SPS/N/CHL/297/Add.1</t>
  </si>
  <si>
    <t>G/SPS/N/CHL/298/Add.1</t>
  </si>
  <si>
    <t>G/SPS/N/CHL/303</t>
  </si>
  <si>
    <t>Sunflower seeds for consumption or processing</t>
  </si>
  <si>
    <t>G/SPS/N/CRI/75</t>
  </si>
  <si>
    <t>Fishery products intended for domestic and international trade</t>
  </si>
  <si>
    <t>G/SPS/N/CRI/76</t>
  </si>
  <si>
    <t xml:space="preserve">Animal health; Animal welfare; Human health; </t>
  </si>
  <si>
    <t>G/SPS/N/CRI/77</t>
  </si>
  <si>
    <t xml:space="preserve">Citrus (Citrus spp.) propagation material and fruit.  Propagation material of other Huanglongbing (HLB) host plants</t>
  </si>
  <si>
    <t>G/SPS/N/CRI/78</t>
  </si>
  <si>
    <t>Fresh Cucurbitaceae for consumption</t>
  </si>
  <si>
    <t>G/SPS/N/KOR/318/Add.1</t>
  </si>
  <si>
    <t>Nursery stocks, wood and wood products of Pinus spp., Larix spp., Cedrus spp. (except processed wood designated by Director General of NPQS)</t>
  </si>
  <si>
    <t>G/SPS/N/NZL/422</t>
  </si>
  <si>
    <t>Shelf-stable spray dried egg powders or crystals</t>
  </si>
  <si>
    <t>Canada, the United States, the European Union, Australia</t>
  </si>
  <si>
    <t>G/SPS/N/NZL/423</t>
  </si>
  <si>
    <t>Raw milk products</t>
  </si>
  <si>
    <t>G/SPS/N/PHL/153/Add.1</t>
  </si>
  <si>
    <t>G/SPS/N/PHL/154</t>
  </si>
  <si>
    <t>G/SPS/N/PHL/155</t>
  </si>
  <si>
    <t>G/SPS/N/NZL/357/Add.2</t>
  </si>
  <si>
    <t>Processed plant based animal feeds</t>
  </si>
  <si>
    <t xml:space="preserve">Animal feed; Animal health; Plant health; </t>
  </si>
  <si>
    <t>G/SPS/N/CHN/116</t>
  </si>
  <si>
    <t>Live swine and relative swine products</t>
  </si>
  <si>
    <t xml:space="preserve">Animal diseases; Animal health; Food safety; H1N1 influenza; HACCP Plan requirements; Human health; Pest or Disease free Regions / Regionalization; Zoonoses; </t>
  </si>
  <si>
    <t>Mexico, Texas and California (United States)</t>
  </si>
  <si>
    <t>G/SPS/N/CHN/117</t>
  </si>
  <si>
    <t xml:space="preserve">Animal diseases; Animal health; Food safety; H1N1 influenza; Human health; Pest or Disease free Regions / Regionalization; Zoonoses; </t>
  </si>
  <si>
    <t>United States (New York, Ohio and other states of United States in which A/H1N1 occurred)</t>
  </si>
  <si>
    <t>G/SPS/N/CHN/118</t>
  </si>
  <si>
    <t>Albert of Canada</t>
  </si>
  <si>
    <t>G/SPS/N/TPKM/162</t>
  </si>
  <si>
    <t>G/SPS/N/ALB/117</t>
  </si>
  <si>
    <t>G/SPS/N/ALB/118</t>
  </si>
  <si>
    <t>G/SPS/N/ALB/119</t>
  </si>
  <si>
    <t>Meat and unprocessed milk</t>
  </si>
  <si>
    <t>G/SPS/N/BHR/48</t>
  </si>
  <si>
    <t>G/SPS/N/ALB/116</t>
  </si>
  <si>
    <t>G/SPS/N/USA/1926</t>
  </si>
  <si>
    <t>Musa spp. (banana), Mangifera indica (mango), Carica papaya (papaya), Cucumis melo (melon), Solanum lycopersicum (tomato), Capsicum annum (pepper), and Cucurbita pepo (squash), Citrus limonium (lemon), and Citrus aurantiifolia (sour lime)</t>
  </si>
  <si>
    <t>Angola, Benin, Bhutan, Burkina Faso, Burundi, Cameroon, Chad, Comoro Archipelago, including French territory of Mayotte, Congo, Congo Democratic Republic, Equatorial Guinea (Bioko Island), Ethiopia, Gabon, Gambia, Ghana, Guinea, Guinea-Bissau, India, Ivory Coast, Kenya, Liberia, Mali, Mauritania, Mozambique, Namibia, Niger, Nigeria, Senegal, Sierra Leone, Sri Lanka, Sudan, Tanzania, Togo, Uganda and Zambia</t>
  </si>
  <si>
    <t>G/SPS/N/USA/1927</t>
  </si>
  <si>
    <t>Green tomatoes</t>
  </si>
  <si>
    <t>G/SPS/N/CHL/302</t>
  </si>
  <si>
    <t>Pet dogs, cats and ferrets</t>
  </si>
  <si>
    <t>G/SPS/N/SLV/87</t>
  </si>
  <si>
    <t>Live swine (HS tariff heading 0103)</t>
  </si>
  <si>
    <t>G/SPS/N/USA/1884/Add.1</t>
  </si>
  <si>
    <t>Longan</t>
  </si>
  <si>
    <t>G/SPS/N/AUS/182/Add.3</t>
  </si>
  <si>
    <t>Shipping containers entering Australia</t>
  </si>
  <si>
    <t>G/SPS/N/USA/1828/Add.2</t>
  </si>
  <si>
    <t>Ruminants and swine, their fresh meat and other animal products of ruminants and swine</t>
  </si>
  <si>
    <t>United Kingdom (Surrey County)</t>
  </si>
  <si>
    <t>G/SPS/N/USA/1925</t>
  </si>
  <si>
    <t>Plants for planting, except seed, of the following genera:
Lycopersicon spp., Capsicum spp., Solanum (including Lycopersicon)spp., Chenopodium spp., Polygonum spp., Atriplex spp., Halogetum spp., Nicotiana spp., Lepidium (synonyms Senebiera, Coronopus) spp., Spergularia spp., Amaranthus spp., Malva spp. 
</t>
  </si>
  <si>
    <t>G/SPS/N/ALB/113</t>
  </si>
  <si>
    <t>G/SPS/N/ALB/114</t>
  </si>
  <si>
    <t>G/SPS/N/ALB/115</t>
  </si>
  <si>
    <t>G/SPS/N/JOR/20</t>
  </si>
  <si>
    <t>G/SPS/N/CHL/300</t>
  </si>
  <si>
    <t>Sweet orange and mandarin orange reproductive material</t>
  </si>
  <si>
    <t>G/SPS/N/BRA/450/Add.1</t>
  </si>
  <si>
    <t>Swinglea glutinosa seeds (HS Code 1209.91.00)</t>
  </si>
  <si>
    <t>G/SPS/N/ISR/7</t>
  </si>
  <si>
    <t>Import of plants, plant products, pests and regulated articles</t>
  </si>
  <si>
    <t>G/SPS/N/URY/12</t>
  </si>
  <si>
    <t>G/SPS/N/URY/13</t>
  </si>
  <si>
    <t>G/SPS/N/VNM/7</t>
  </si>
  <si>
    <t>Lao People's Democratic Republic, Campuchia</t>
  </si>
  <si>
    <t>G/SPS/N/BRA/535/Add.1</t>
  </si>
  <si>
    <t>Pinus Taeda</t>
  </si>
  <si>
    <t>G/SPS/N/BRA/538</t>
  </si>
  <si>
    <t>Cashew nuts (HS Code 080130)</t>
  </si>
  <si>
    <t>Guinea Bissau</t>
  </si>
  <si>
    <t>G/SPS/N/ECU/82</t>
  </si>
  <si>
    <t xml:space="preserve">HS tariff heading 0103:  Live swine, and meat and edible offal</t>
  </si>
  <si>
    <t>G/SPS/N/ARG/77/Add.1</t>
  </si>
  <si>
    <t>G/SPS/N/KOR/325</t>
  </si>
  <si>
    <t>Plants and plant products with phytosanitary certification issued by National Plant Quarantine Service of the Republic of Korea</t>
  </si>
  <si>
    <t>G/SPS/N/USA/1924</t>
  </si>
  <si>
    <t>G/SPS/N/ALB/112</t>
  </si>
  <si>
    <t>G/SPS/N/JPN/229</t>
  </si>
  <si>
    <t xml:space="preserve"> Meat and edible meat offal (HS Codes 02.01, 02.02, 02.03, 02.04, 02.05, 02.06, 02.07, 02.08 and 02.09);
 Dairy and eggs (HS Codes 04.01, 04.07 and 04.08);
 Edible vegetables and certain roots and tubers (HS Codes 07.01, 07.02, 07.07, 07.06, 07.09, 07.10, 07.12 and 07.14);
 Edible fruits (HS Codes 08.07, 08.10, 08.11 and 08.13);  and
 Cereals (HS Codes 10.01, 10.02, 10.03, 10.04, 10.07 and 10.08).</t>
  </si>
  <si>
    <t>G/SPS/N/USA/1923</t>
  </si>
  <si>
    <t>Suffolk and Norfolk Counties (England)</t>
  </si>
  <si>
    <t>G/SPS/N/EEC/341/Corr.1</t>
  </si>
  <si>
    <t xml:space="preserve">Aflatoxins; Animal feed; Contaminants; Food safety; Heavy metals; Human health; Mycotoxins; Ochratoxin; Toxins; </t>
  </si>
  <si>
    <t>G/SPS/N/ARG/125</t>
  </si>
  <si>
    <t>Phaseolus vulgaris (kidney bean) seeds</t>
  </si>
  <si>
    <t>G/SPS/N/COL/126/Add.3</t>
  </si>
  <si>
    <t>G/SPS/N/NZL/393/Add.2</t>
  </si>
  <si>
    <t>Frozen, skinless, boneless fish fillets (or mince derived from fillets) of tilapia (Oreochromis spp.) for human consumption</t>
  </si>
  <si>
    <t>Brazil and China</t>
  </si>
  <si>
    <t>G/SPS/N/EGY/36</t>
  </si>
  <si>
    <t>Importation of whole herring fish from infected countries</t>
  </si>
  <si>
    <t>G/SPS/N/EGY/5/Add.3</t>
  </si>
  <si>
    <t>Meat and offals</t>
  </si>
  <si>
    <t>G/SPS/N/PHL/152</t>
  </si>
  <si>
    <t>Corn (HS Code 1005) and rice (HS Code 1006)</t>
  </si>
  <si>
    <t>G/SPS/N/PHL/153</t>
  </si>
  <si>
    <t>G/SPS/N/UKR/2</t>
  </si>
  <si>
    <t>G/SPS/N/BRA/537</t>
  </si>
  <si>
    <t>G/SPS/N/BRB/2</t>
  </si>
  <si>
    <t xml:space="preserve">Animal health; Pests; Plant health; </t>
  </si>
  <si>
    <t>G/SPS/N/EEC/341</t>
  </si>
  <si>
    <t xml:space="preserve">Adoption/publication/entry into force of reg.; Aflatoxins; Animal feed; Contaminants; Food safety; Heavy metals; Human health; Modification of final date for comments; Mycotoxins; Ochratoxin; Toxins; </t>
  </si>
  <si>
    <t>G/SPS/N/USA/1709/Add.1</t>
  </si>
  <si>
    <t>G/SPS/N/USA/1922</t>
  </si>
  <si>
    <t>G/SPS/N/CHL/297</t>
  </si>
  <si>
    <t>Meat of swine, of poultry and of bovine animals, fish, milk and eggs, including products derived therefrom</t>
  </si>
  <si>
    <t xml:space="preserve">Contaminants; Dioxins; Food safety; Human health; Polychlorinated biphenyls; </t>
  </si>
  <si>
    <t>G/SPS/N/CHL/298</t>
  </si>
  <si>
    <t>Ovine and caprine semen</t>
  </si>
  <si>
    <t>G/SPS/N/CHL/299</t>
  </si>
  <si>
    <t>Sansevieria spp. propagation material</t>
  </si>
  <si>
    <t>G/SPS/N/SGP/36/Add.1</t>
  </si>
  <si>
    <t>Pork and pork products (HS codes Chapters 2, 5, 15, 16, 19 and 21)</t>
  </si>
  <si>
    <t>G/SPS/N/SGP/37</t>
  </si>
  <si>
    <t>G/SPS/N/ARG/105/Rev.1/Add.1</t>
  </si>
  <si>
    <t>G/SPS/N/BRA/531/Add.1</t>
  </si>
  <si>
    <t>Cotton seeds (Gossypium hirsutum) HS Code 120720</t>
  </si>
  <si>
    <t>G/SPS/N/ALB/108</t>
  </si>
  <si>
    <t>G/SPS/N/ALB/109</t>
  </si>
  <si>
    <t>G/SPS/N/ALB/110</t>
  </si>
  <si>
    <t>The Separate Customs Territory of Taiwan, Penghu, Kinmen and Matsu</t>
  </si>
  <si>
    <t>G/SPS/N/ALB/111</t>
  </si>
  <si>
    <t>G/SPS/N/CAN/390</t>
  </si>
  <si>
    <t>Ready-to-eat meat products (ICS Code 67.120)</t>
  </si>
  <si>
    <t>G/SPS/N/NZL/416/Add.1</t>
  </si>
  <si>
    <t>Vaccinium spp. and Persea spp. nursery stock</t>
  </si>
  <si>
    <t>G/SPS/N/NZL/417/Add.1</t>
  </si>
  <si>
    <t>Rubus spp. nursery stock</t>
  </si>
  <si>
    <t>G/SPS/N/USA/1866/Add.1</t>
  </si>
  <si>
    <t>Fresh sweet oranges and grapefruit (HS Codes: 0805.10, 0805.20 and 0805.40)</t>
  </si>
  <si>
    <t>G/SPS/N/COL/167/Add.1</t>
  </si>
  <si>
    <t>Andean Community</t>
  </si>
  <si>
    <t>G/SPS/N/COL/168</t>
  </si>
  <si>
    <t xml:space="preserve">Animal diseases; Animal health; Avian Influenza; Certification, control and inspection; Zoonoses; </t>
  </si>
  <si>
    <t>G/SPS/N/COL/169</t>
  </si>
  <si>
    <t>All poultry</t>
  </si>
  <si>
    <t xml:space="preserve">Animal diseases; Animal health; Certification, control and inspection; Newcastle Disease; </t>
  </si>
  <si>
    <t>G/SPS/N/DOM/10</t>
  </si>
  <si>
    <t>Swine and swine products and by-products.</t>
  </si>
  <si>
    <t xml:space="preserve">Animal diseases; Classical Swine Fever; Territory protection; </t>
  </si>
  <si>
    <t>G/SPS/N/DOM/12</t>
  </si>
  <si>
    <t>G/SPS/N/DOM/15</t>
  </si>
  <si>
    <t>G/SPS/N/DOM/17</t>
  </si>
  <si>
    <t>Milk products and by-products of domestic or foreign origin</t>
  </si>
  <si>
    <t>G/SPS/N/DOM/18</t>
  </si>
  <si>
    <t>G/SPS/N/DOM/19</t>
  </si>
  <si>
    <t>Meat products and by-products of domestic or foreign origin</t>
  </si>
  <si>
    <t>G/SPS/N/BRA/236/Add.1</t>
  </si>
  <si>
    <t>Equine semen (HS code 051199)</t>
  </si>
  <si>
    <t>G/SPS/N/CAN/388</t>
  </si>
  <si>
    <t>G/SPS/N/USA/1913</t>
  </si>
  <si>
    <t>Meat, poultry and egg products</t>
  </si>
  <si>
    <t>G/SPS/N/BRA/77/Add.3</t>
  </si>
  <si>
    <t>Apple (Malus domestica), pear (Pyrus comunis), quince (Cydonia oblonga), apricot (Prunus armenica), peach (Prunus persica), plum (Prunus domestica), nectarine (Prunus persica var. nucipersica), almond (Prunus dulcis)</t>
  </si>
  <si>
    <t>G/SPS/N/ALB/107</t>
  </si>
  <si>
    <t>Live animals, herbivores, ruminants, embryos, biological products, pathological materials</t>
  </si>
  <si>
    <t>G/SPS/N/EEC/196/Add.14</t>
  </si>
  <si>
    <t>G/SPS/N/TUR/6</t>
  </si>
  <si>
    <t>G/SPS/N/USA/1912</t>
  </si>
  <si>
    <t>G/SPS/N/DOM/5</t>
  </si>
  <si>
    <t>Unprocessed organic plants and plant products, processed plant products for human consumption, and by-products thereof</t>
  </si>
  <si>
    <t>G/SPS/N/DOM/6</t>
  </si>
  <si>
    <t>G/SPS/N/DOM/7</t>
  </si>
  <si>
    <t xml:space="preserve">Food safety; Human health; Labelling; Packaging; Plant health; </t>
  </si>
  <si>
    <t>G/SPS/N/JPN/228</t>
  </si>
  <si>
    <t xml:space="preserve">・ Meat and edible meat offal (HS Codes 02.01, 02.02, 02.03, 02.04, 02.05, 02.06, 02.07, 02.08 and 02.09)
・ Fish and crustaceans (HS Codes 03.02, 03.03, 03.04, 03.06 and 03.07)
・ Dairy (HS Code 04.01)
・ Edible vegetables and certain roots and tubers (HS Codes 07.01, 07.02, 07.03, 07.04, 07.05, 07.06, 07.07, 07.08, 07.09 and 07.10)
・ Edible fruits and nuts, peel of citrus/melons (HS Codes 08.02, 08.06, 08.07, 08.08, 08.09, 08.10, 08.11, 08.13 and 08.14)
・ Tea (HS Code 09.02)
・ Cereals (HS Code 10.06)
・ Oleaginous fruits;  miscellaneous grains, seeds and fruits (HS Codes 12.01 and 12.07)</t>
  </si>
  <si>
    <t>G/SPS/N/IND/46/Add.7</t>
  </si>
  <si>
    <t>Domestic and wild birds, live poultry and live pig, their products and by-products</t>
  </si>
  <si>
    <t>G/SPS/N/ALB/106</t>
  </si>
  <si>
    <t xml:space="preserve">Live fowls (domestic and wild), fledglings (24 hour-old birds), decorative fowls (regardless of origin until a second order is issued), hatching eggs and eggs for human consumption, fowl semen, fowl meat, products originating from fowls destined for fowl and animal feed;  for industrial and agricultural uses, and pathological material and biological products</t>
  </si>
  <si>
    <t>G/SPS/N/AUS/231</t>
  </si>
  <si>
    <t>G/SPS/N/BRA/530</t>
  </si>
  <si>
    <t>G/SPS/N/BRA/531</t>
  </si>
  <si>
    <t xml:space="preserve">Cotton seeds (Gossypium hirsutum) HS Code:  120720</t>
  </si>
  <si>
    <t>G/SPS/N/AUS/230</t>
  </si>
  <si>
    <t xml:space="preserve">Animal diseases; Animal health; Bacteria; Newcastle Disease; Salmonella; </t>
  </si>
  <si>
    <t>G/SPS/N/USA/1867/Add.1</t>
  </si>
  <si>
    <t>Non-ambulatory disabled cattle</t>
  </si>
  <si>
    <t>United States and countries exporting to the United States</t>
  </si>
  <si>
    <t>G/SPS/N/ALB/105</t>
  </si>
  <si>
    <t xml:space="preserve">Animal diseases; Classical Swine Fever; Pest or Disease free Regions / Regionalization; </t>
  </si>
  <si>
    <t>G/SPS/N/BRA/529</t>
  </si>
  <si>
    <t>Castor bean (Ricinus communis)</t>
  </si>
  <si>
    <t>G/SPS/N/BRA/130/Add.1</t>
  </si>
  <si>
    <t>Wheat, Triticum aestivum, HS 100190 imported from Russia</t>
  </si>
  <si>
    <t>G/SPS/N/BRA/526</t>
  </si>
  <si>
    <t>Pest tolerance levels for regulated non-quarantine pests</t>
  </si>
  <si>
    <t>G/SPS/N/BRA/527</t>
  </si>
  <si>
    <t>Live swine, pork products and their by-products</t>
  </si>
  <si>
    <t xml:space="preserve">Animal diseases; Animal health; Classical Swine Fever; Pest or Disease free Regions / Regionalization; Territory protection; </t>
  </si>
  <si>
    <t>G/SPS/N/BRA/528</t>
  </si>
  <si>
    <t>Cashew nut (HS Code 080130)</t>
  </si>
  <si>
    <t>G/SPS/N/KOR/320</t>
  </si>
  <si>
    <t xml:space="preserve">Aflatoxins; Bacteria; Contaminants; Escherichia coli; Food safety; Heavy metals; Human health; Maximum residue limits (MRLs); Mycotoxins; Pesticides; Toxins; </t>
  </si>
  <si>
    <t>G/SPS/N/CHL/293</t>
  </si>
  <si>
    <t>G/SPS/N/CHL/294</t>
  </si>
  <si>
    <t>Coffee and corn (maize) for consumption</t>
  </si>
  <si>
    <t>Brazil, Ecuador, Mexico and Vietnam</t>
  </si>
  <si>
    <t>G/SPS/N/CHL/295</t>
  </si>
  <si>
    <t>Dry bamboo canes and articles of dry bamboo</t>
  </si>
  <si>
    <t>G/SPS/N/QAT/3</t>
  </si>
  <si>
    <t>General standard for cheese (ICS Code 67.100)</t>
  </si>
  <si>
    <t xml:space="preserve">Contaminants; Food additives; Food safety; Human health; Labelling; </t>
  </si>
  <si>
    <t>Gulf countries (Bahrain, Kuwait, Oman, Qatar, Saudi Arabia, United Arab Emirates)</t>
  </si>
  <si>
    <t>G/SPS/N/ALB/104</t>
  </si>
  <si>
    <t>G/SPS/N/EGY/33</t>
  </si>
  <si>
    <t>Imported one-day old parent broiler chicks and one-day old broiler chicks</t>
  </si>
  <si>
    <t>G/SPS/N/EGY/34</t>
  </si>
  <si>
    <t>Imported one-day old broiler ducks</t>
  </si>
  <si>
    <t>G/SPS/N/EGY/35</t>
  </si>
  <si>
    <t>Hydrolyzed feathers meal</t>
  </si>
  <si>
    <t xml:space="preserve">Aflatoxins; Animal diseases; Animal health; Avian Influenza; Contaminants; Feed additives; Human health; Mycotoxins; Toxins; Zoonoses; </t>
  </si>
  <si>
    <t>G/SPS/N/KOR/318</t>
  </si>
  <si>
    <t>Spain (States of Extremadura, Galicia, Castilla y Leon, Adalucia)</t>
  </si>
  <si>
    <t>G/SPS/N/KOR/319</t>
  </si>
  <si>
    <t>G/SPS/N/NZL/419</t>
  </si>
  <si>
    <t>Cervine semen and embryos</t>
  </si>
  <si>
    <t>Great Britain</t>
  </si>
  <si>
    <t>G/SPS/N/TPKM/153/Add.1</t>
  </si>
  <si>
    <t>G/SPS/N/TPKM/154/Add.1</t>
  </si>
  <si>
    <t>Australia and Peru</t>
  </si>
  <si>
    <t>G/SPS/N/JPN/226</t>
  </si>
  <si>
    <t>・ Meat and edible meat offal (HS Codes 02.01, 02.02, 02.03, 02.04, 02.05, 02.06, 02.07, 02.08 and 02.09)
・ Dairy and eggs (HS Codes 04.01, 04.07 and 04.08)
・ Edible vegetables and certain roots and tubers (HS Codes 07.01, 07.02, 07.03, 07.04, 07.05, 07.06, 07.07, 07.08, 07.09, 07.10, 07.13 and 07.14)
・ Edible fruits and nuts, peel of citrus/melons (HS Codes 08.01, 08.02, 08.03, 08.04, 08.05, 08.06, 08.07, 08.08, 08.09, 08.10, 08.11, 08.13 and 08.14)
・ Coffee, tea, mate and spices (HS Codes 09.01, 09.02, 09.03, 09.04, 09.05, 09.06, 09.07, 09.08, 09.09, 09.10)
・ Cereals (HS Codes 10.01, 10.02, 10.03, 10.04, 10.05, 10.06, 10.07 and 10.08)
・ Oleaginous fruits; miscellaneous grains, seeds and fruits (HS Codes 12.01, 12.02, 12.04, 12.05, 12.06, 12.07, 12.08, 12.10, 12.11, 12.12 and 12.14)</t>
  </si>
  <si>
    <t>G/SPS/N/CHL/291</t>
  </si>
  <si>
    <t>In vitro propagation material</t>
  </si>
  <si>
    <t>G/SPS/N/CHL/292</t>
  </si>
  <si>
    <t>G/SPS/N/EEC/308/Add.3</t>
  </si>
  <si>
    <t>Fresh and chilled meat for human consumption</t>
  </si>
  <si>
    <t>G/SPS/N/ALB/102</t>
  </si>
  <si>
    <t>G/SPS/N/ALB/103</t>
  </si>
  <si>
    <t>G/SPS/N/AUS/198/Add.3</t>
  </si>
  <si>
    <t>Chicken meat</t>
  </si>
  <si>
    <t>G/SPS/N/AUS/209/Add.2</t>
  </si>
  <si>
    <t>G/SPS/N/BRA/375/Add.1</t>
  </si>
  <si>
    <t>G/SPS/N/KOR/301/Add.3</t>
  </si>
  <si>
    <t>G/SPS/N/KOR/317</t>
  </si>
  <si>
    <t>Aquatic animals</t>
  </si>
  <si>
    <t>G/SPS/N/BRA/495/Add.1</t>
  </si>
  <si>
    <t>Sheep and goats casings</t>
  </si>
  <si>
    <t>G/SPS/N/NIC/49/Add.2</t>
  </si>
  <si>
    <t>G/SPS/N/NZL/390/Add.1</t>
  </si>
  <si>
    <t>Cooked poultry meat products for human consumption</t>
  </si>
  <si>
    <t>G/SPS/N/NZL/418</t>
  </si>
  <si>
    <t>Alpacas, llamas</t>
  </si>
  <si>
    <t>G/SPS/N/TPKM/153</t>
  </si>
  <si>
    <t>G/SPS/N/TPKM/154</t>
  </si>
  <si>
    <t>Fresh fruits</t>
  </si>
  <si>
    <t>G/SPS/N/BRA/268/Add.3</t>
  </si>
  <si>
    <t>Papaya - HS Code 0807.20.00</t>
  </si>
  <si>
    <t>G/SPS/N/BRA/424/Add.1</t>
  </si>
  <si>
    <t>Garlic (HS tariff subheading 0703.20)</t>
  </si>
  <si>
    <t>G/SPS/N/CHL/290/Add.1</t>
  </si>
  <si>
    <t>G/SPS/N/COL/125/Add.2</t>
  </si>
  <si>
    <t>G/SPS/N/CRI/70/Add.1</t>
  </si>
  <si>
    <t>G/SPS/N/CRI/71/Add.1</t>
  </si>
  <si>
    <t>G/SPS/N/CAN/378</t>
  </si>
  <si>
    <t>G/SPS/N/EEC/327/Add.2</t>
  </si>
  <si>
    <t xml:space="preserve">Numerous position under chapter 06 (Live trees and other plants) as well as wood and wood packaging material circulating under Chapter 44 and Heading 9406.  ICS:  55 (Packaging and distribution of goods)</t>
  </si>
  <si>
    <t>G/SPS/N/BRA/524</t>
  </si>
  <si>
    <t>G/SPS/N/MKD/1</t>
  </si>
  <si>
    <t xml:space="preserve">Live domestic and wild ungulates (HS Codes:  0102, 0103, 0104);  semen for artificial insemination, ova and embryos, meat fresh or frozen, products thereof, raw materials and offal of domestic and wild ungulates origin (HS Codes:  0201, 0202, 0203, 0204)</t>
  </si>
  <si>
    <t>Argentina, Brazil, Paraguay, Uruguay</t>
  </si>
  <si>
    <t>G/SPS/N/COL/167</t>
  </si>
  <si>
    <t>Poultry and poultry products (HS tariff subheadings 0105.94.00, 0105.99.00, 0106.39.00, 0105.11.00, 0105.12.00, 0105.19.00, 0106.39.00, 0106.32.00, 0106.39.00, 0511.99.30, 0407.00.10, 0407.00.20, 0407.00.90, 0408.11.00, 0408.19.00, 0408.91.00, 0408.99.00, 0207.11.00, 0207.1200, 0207.13.00, 0207.13.10, 0207.13.90, 0207.14.00, 0207.14.10, 0207.14.90, 0207.24.00, 0207.25.00, 0207.32.00, 0207.33.00, 0207.34.00, 0207.35.00, 0207.36.00, 0209.00.90, 1601.00.00, 1602.00.00, 0505.10.00, 0507.90.00, 3101.00.90 and 0511.99.90)</t>
  </si>
  <si>
    <t>G/SPS/N/KOR/301/Add.2</t>
  </si>
  <si>
    <t>Live aquatic animals for export and import</t>
  </si>
  <si>
    <t>G/SPS/N/BRA/522</t>
  </si>
  <si>
    <t xml:space="preserve">Fruit fly; Pest or Disease free Regions / Regionalization; Pests; Plant health; Territory protection; </t>
  </si>
  <si>
    <t>G/SPS/N/BRA/523</t>
  </si>
  <si>
    <t>Mango (Mangifera indica) (HS Code 080450)</t>
  </si>
  <si>
    <t>G/SPS/N/IND/60</t>
  </si>
  <si>
    <t>All pre-packaged food imported or domestically produced</t>
  </si>
  <si>
    <t>G/SPS/N/PER/238</t>
  </si>
  <si>
    <t>G/SPS/N/PHL/148</t>
  </si>
  <si>
    <t>D</t>
  </si>
  <si>
    <t>G/SPS/N/PHL/149</t>
  </si>
  <si>
    <t>G/SPS/N/EEC/196/Add.13</t>
  </si>
  <si>
    <t>G/SPS/N/EEC/335/Add.1</t>
  </si>
  <si>
    <t xml:space="preserve">HS Code 1602.90.31:  Meat of wild leporidae not containing offal, except for unskinned and uneviscerated wild leporidae;  meat of wild land mammals other than ungulates and leporidae, not containing offal;  meat of farmed rabbits</t>
  </si>
  <si>
    <t>G/SPS/N/ALB/101</t>
  </si>
  <si>
    <t>Live animals, herbivores, ruminants, embryos, biological products, pathological material</t>
  </si>
  <si>
    <t>G/SPS/N/KOR/313</t>
  </si>
  <si>
    <t>Dried persimmon fruit</t>
  </si>
  <si>
    <t>Asia (Bangladesh, Bhutan, Brunei Darussalam, Cambodia, China, Hong Kong, Christmas Island, India, Indonesia, Laos, Malaysia, Myanmar, Nepal, Pakistan, Philippines, Singapore, Sri Lanka, Chinese Taipei, Thailand, Vietnam), North America (United States*-State of Hawaii, Lake Wood area of LA and Orange counties of California state), South America (French Guinea, Guyana, Suriname), Oceania (Australia, Nauru)&amp;#x0D;
* Consignment of dried persimmon fruits from the United States requires additional declaration "produced from areas other than restricted area".</t>
  </si>
  <si>
    <t>G/SPS/N/USA/1901</t>
  </si>
  <si>
    <t>Specified genera of plants for planting that are hosts of A. chinensis and/or A. glabripennis (as listed in this Federal Order)</t>
  </si>
  <si>
    <t xml:space="preserve">Countries where A. chinensis and/or A. glabripennis populations are present and not under official control:  Afghanistan, China, Japan, Indonesia, Republic of Korea, Democratic People's Republic of Korea, Madagascar, Malaysia, Myanmar, Philippines, Chinese Taipei, and Vietnam&amp;#x0D;
&amp;#x0D;
Countries where the presence of A. chinensis and/or A. glabripennis populations are considered to be transient, regulated and under eradication and/or official control:  European Union &amp;#x0D;
</t>
  </si>
  <si>
    <t>G/SPS/N/BHR/37</t>
  </si>
  <si>
    <t>HS Code 1905, ICS Code 67.060</t>
  </si>
  <si>
    <t>G/SPS/N/BHR/38</t>
  </si>
  <si>
    <t>G/SPS/N/BHR/40</t>
  </si>
  <si>
    <t>G/SPS/N/BHR/43</t>
  </si>
  <si>
    <t>G/SPS/N/JOR/19</t>
  </si>
  <si>
    <t>Bovine meat and meat products</t>
  </si>
  <si>
    <t>G/SPS/N/BHR/21</t>
  </si>
  <si>
    <t>HS Codes 2005, ICS Code 67.080</t>
  </si>
  <si>
    <t>G/SPS/N/BHR/22</t>
  </si>
  <si>
    <t>HS Code 1804, ICS Code 67.200</t>
  </si>
  <si>
    <t>G/SPS/N/BHR/23</t>
  </si>
  <si>
    <t>G/SPS/N/BHR/24</t>
  </si>
  <si>
    <t>G/SPS/N/BHR/25</t>
  </si>
  <si>
    <t>HS Code 2005, ICS Code 67.020</t>
  </si>
  <si>
    <t>G/SPS/N/BHR/27</t>
  </si>
  <si>
    <t>G/SPS/N/BHR/28</t>
  </si>
  <si>
    <t>HS Code 2004, ICS Code 67.020</t>
  </si>
  <si>
    <t>G/SPS/N/BHR/29</t>
  </si>
  <si>
    <t>G/SPS/N/BHR/31</t>
  </si>
  <si>
    <t>HS Code 2106, ICS Code 67.100</t>
  </si>
  <si>
    <t>G/SPS/N/BHR/32</t>
  </si>
  <si>
    <t>G/SPS/N/BHR/33</t>
  </si>
  <si>
    <t>G/SPS/N/BHR/34</t>
  </si>
  <si>
    <t>G/SPS/N/BHR/35</t>
  </si>
  <si>
    <t>G/SPS/N/BHR/36</t>
  </si>
  <si>
    <t>G/SPS/N/ALB/100</t>
  </si>
  <si>
    <t>G/SPS/N/ARG/123</t>
  </si>
  <si>
    <t>Marine mammals of the order Carnivora, superfamily Pinnipedia, and of the order Cetacea</t>
  </si>
  <si>
    <t>G/SPS/N/BRA/521</t>
  </si>
  <si>
    <t>G/SPS/N/BRA/62/Add.1</t>
  </si>
  <si>
    <t>Peanuts, corn, and its by-products, almonds, pistachio, dried fruits, popcorn, and Brazilian nuts</t>
  </si>
  <si>
    <t>Argentina, United States, Canada, Spain, Middle East countries and other countries interested in exporting these products to Brazil</t>
  </si>
  <si>
    <t>G/SPS/N/NIC/49/Add.1</t>
  </si>
  <si>
    <t>G/SPS/N/PHL/140/Add.1</t>
  </si>
  <si>
    <t>G/SPS/N/NZL/416</t>
  </si>
  <si>
    <t>G/SPS/N/NZL/417</t>
  </si>
  <si>
    <t>G/SPS/N/ALB/97</t>
  </si>
  <si>
    <t>G/SPS/N/ALB/98</t>
  </si>
  <si>
    <t>G/SPS/N/ALB/99</t>
  </si>
  <si>
    <t>G/SPS/N/BRA/115/Add.18</t>
  </si>
  <si>
    <t>G/SPS/N/CAN/238/Add.6</t>
  </si>
  <si>
    <t>Animals and products derived from animals of the sub-family Bovinae; animal food and fertilizers containing ruminant derived ingredients</t>
  </si>
  <si>
    <t>G/SPS/N/BRA/385/Add.1</t>
  </si>
  <si>
    <t>Citrus spp</t>
  </si>
  <si>
    <t>G/SPS/N/BRA/517</t>
  </si>
  <si>
    <t>Papaya (HS Code 080720)</t>
  </si>
  <si>
    <t>G/SPS/N/CHL/290</t>
  </si>
  <si>
    <t>G/SPS/N/NPL/11/Add.1</t>
  </si>
  <si>
    <t>G/SPS/N/TPKM/151</t>
  </si>
  <si>
    <t>G/SPS/N/AUS/229</t>
  </si>
  <si>
    <t>G/SPS/N/BRA/115/Add.17</t>
  </si>
  <si>
    <t>Mycosphaerella fijiensis</t>
  </si>
  <si>
    <t>G/SPS/N/BRA/512</t>
  </si>
  <si>
    <t xml:space="preserve">Citrus canker; Pest or Disease free Regions / Regionalization; Plant health; Territory protection; </t>
  </si>
  <si>
    <t>G/SPS/N/BRA/513</t>
  </si>
  <si>
    <t xml:space="preserve">Cotton seed (HS Code:  1207.20)</t>
  </si>
  <si>
    <t>G/SPS/N/BRA/514</t>
  </si>
  <si>
    <t xml:space="preserve">Contaminants; Plant health; Territory protection; </t>
  </si>
  <si>
    <t>G/SPS/N/BRA/515</t>
  </si>
  <si>
    <t xml:space="preserve">Carrot HS Code:  070610 (Daucus carota)</t>
  </si>
  <si>
    <t>G/SPS/N/BRA/516</t>
  </si>
  <si>
    <t xml:space="preserve">Apple (HS Code:  080810) and Papaya (HS Code:  080720)</t>
  </si>
  <si>
    <t>G/SPS/N/BRA/65/Add.2</t>
  </si>
  <si>
    <t>Pepper (Capsicum annuum)</t>
  </si>
  <si>
    <t>G/SPS/N/BRA/65/Add.3</t>
  </si>
  <si>
    <t>Triticale (Triticum aestivum x Secale cereale)</t>
  </si>
  <si>
    <t>G/SPS/N/BRA/65/Add.4</t>
  </si>
  <si>
    <t>Rye (Secale cereale)</t>
  </si>
  <si>
    <t>G/SPS/N/BRA/65/Add.5</t>
  </si>
  <si>
    <t>Tomato (Lycopersicon esculentum)</t>
  </si>
  <si>
    <t>G/SPS/N/BRA/68/Add.1</t>
  </si>
  <si>
    <t>Wheat (Triticum spp)</t>
  </si>
  <si>
    <t xml:space="preserve">All wheat-exporting countries to Brazil, which, after 120 days of the publication of this regulation, have not established phytosanitary requisites through a pest risk analysis.  Exception is made for those countries that already have established specific phytosanitary requisites for Brazil.</t>
  </si>
  <si>
    <t>G/SPS/N/JPN/223</t>
  </si>
  <si>
    <t>Livestock meat</t>
  </si>
  <si>
    <t>All countries/regions excluding BSE free countries/regions</t>
  </si>
  <si>
    <t>G/SPS/N/NZL/414/Add.1</t>
  </si>
  <si>
    <t>Live horses</t>
  </si>
  <si>
    <t>G/SPS/N/ARG/108/Add.1</t>
  </si>
  <si>
    <t>G/SPS/N/AUS/228/Add.1</t>
  </si>
  <si>
    <t>G/SPS/N/KOR/301/Add.1</t>
  </si>
  <si>
    <t>G/SPS/N/KOR/302/Add.1</t>
  </si>
  <si>
    <t>G/SPS/N/KOR/303/Add.1</t>
  </si>
  <si>
    <t>G/SPS/N/USA/1833/Add.1</t>
  </si>
  <si>
    <t>Cattle - Fever ticks</t>
  </si>
  <si>
    <t>G/SPS/N/USA/1868/Add.2</t>
  </si>
  <si>
    <t>Live fish - Viral Hemorrhagic Septicemia</t>
  </si>
  <si>
    <t>All regions where viral hemorrhagic septicemia occurs.</t>
  </si>
  <si>
    <t>G/SPS/N/USA/1893</t>
  </si>
  <si>
    <t>G/SPS/N/USA/1894</t>
  </si>
  <si>
    <t>G/SPS/N/BRA/511</t>
  </si>
  <si>
    <t>Bovine and swine</t>
  </si>
  <si>
    <t>G/SPS/N/IDN/40</t>
  </si>
  <si>
    <t>Carcass, meat and offal</t>
  </si>
  <si>
    <t xml:space="preserve">Animal health; Food safety; Human health; Labelling; Packaging; </t>
  </si>
  <si>
    <t>G/SPS/N/KOR/265/Add.1</t>
  </si>
  <si>
    <t xml:space="preserve">Modification of content/scope of regulation; Nematode; Pest or Disease free Regions / Regionalization; Pests; Plant health; </t>
  </si>
  <si>
    <t>G/SPS/N/BRA/317/Add.1</t>
  </si>
  <si>
    <t xml:space="preserve">Cotton seed (Gossypium hirsutum) -   HS code 1207.20</t>
  </si>
  <si>
    <t>G/SPS/N/KOR/311</t>
  </si>
  <si>
    <t>G/SPS/N/TPKM/148</t>
  </si>
  <si>
    <t>G/SPS/N/TPKM/149</t>
  </si>
  <si>
    <t>G/SPS/N/CHN/113</t>
  </si>
  <si>
    <t>Process(ed) cheese (ICS Code 67.160.10)</t>
  </si>
  <si>
    <t>G/SPS/N/USA/1872/Add.1</t>
  </si>
  <si>
    <t>Ash (Fraxinus spp.) plants (HS Code 0602)</t>
  </si>
  <si>
    <t>G/SPS/N/AUS/228</t>
  </si>
  <si>
    <t>G/SPS/N/EEC/337/Add.1</t>
  </si>
  <si>
    <t>EC member States</t>
  </si>
  <si>
    <t>G/SPS/N/EEC/339</t>
  </si>
  <si>
    <t>Products containing soya and soya products intended for use by infants and young children, feed and food containing soya and soya products and ammonium bicarbonate</t>
  </si>
  <si>
    <t>G/SPS/N/NLD/69</t>
  </si>
  <si>
    <t>Ornamental plant Lucky Bamboo (Dracaena sanderiana)</t>
  </si>
  <si>
    <t>G/SPS/N/USA/1863/Add.1</t>
  </si>
  <si>
    <t>Fresh white asparagus</t>
  </si>
  <si>
    <t>G/SPS/N/USA/1825/Add.1</t>
  </si>
  <si>
    <t>Baby squash and baby courgettes</t>
  </si>
  <si>
    <t>Zambia</t>
  </si>
  <si>
    <t>G/SPS/N/CRI/70</t>
  </si>
  <si>
    <t>ICS code 67.100</t>
  </si>
  <si>
    <t>G/SPS/N/CRI/71</t>
  </si>
  <si>
    <t>G/SPS/N/USA/1890</t>
  </si>
  <si>
    <t>G/SPS/N/ARG/122</t>
  </si>
  <si>
    <t>Rooted olive cuttings (Olea europaea)</t>
  </si>
  <si>
    <t>G/SPS/N/COL/165</t>
  </si>
  <si>
    <t>Meat of animals of the Crocodylia order (crocodiles, caymans)</t>
  </si>
  <si>
    <t>G/SPS/N/SGP/36</t>
  </si>
  <si>
    <t xml:space="preserve">Contaminants; Dioxins; Food safety; Human health; </t>
  </si>
  <si>
    <t>G/SPS/N/AUS/224/Add.2</t>
  </si>
  <si>
    <t>Tomato, capsicum, eggplant, pepino, potato and chilli for human consumption</t>
  </si>
  <si>
    <t>G/SPS/N/BRA/144/Add.2</t>
  </si>
  <si>
    <t>G/SPS/N/BRA/454/Add.1</t>
  </si>
  <si>
    <t>G/SPS/N/BRA/510</t>
  </si>
  <si>
    <t>G/SPS/N/ALB/95</t>
  </si>
  <si>
    <t>Live domestic and wild pigs</t>
  </si>
  <si>
    <t>Region Nizhegorodskaya Oblast (Russian Federation)</t>
  </si>
  <si>
    <t>G/SPS/N/ALB/96</t>
  </si>
  <si>
    <t>Region Sisacko-Moslavacka (Croatia)</t>
  </si>
  <si>
    <t>G/SPS/N/KOR/306</t>
  </si>
  <si>
    <t>G/SPS/N/IDN/39</t>
  </si>
  <si>
    <t>Live fish as carrying-media</t>
  </si>
  <si>
    <t>G/SPS/N/IND/9/Add.3</t>
  </si>
  <si>
    <t>G/SPS/N/ECU/80</t>
  </si>
  <si>
    <t xml:space="preserve">Human health; Plant diseases; Plant health; Territory protection; </t>
  </si>
  <si>
    <t>G/SPS/N/ECU/81</t>
  </si>
  <si>
    <t>Pork</t>
  </si>
  <si>
    <t xml:space="preserve">Animal health; Contaminants; Dioxins; Food safety; Human health; </t>
  </si>
  <si>
    <t>G/SPS/N/ARM/24</t>
  </si>
  <si>
    <t>Plant protection measures</t>
  </si>
  <si>
    <t>G/SPS/N/BRA/502</t>
  </si>
  <si>
    <t>Eggs (HS Code: 040700)</t>
  </si>
  <si>
    <t>G/SPS/N/ECU/79</t>
  </si>
  <si>
    <t>G/SPS/N/EEC/308/Add.2</t>
  </si>
  <si>
    <t>Fresh or chilled meat for human consumption</t>
  </si>
  <si>
    <t>G/SPS/N/NZL/414</t>
  </si>
  <si>
    <t>G/SPS/N/IND/9/Add.2</t>
  </si>
  <si>
    <t>Not stated.</t>
  </si>
  <si>
    <t>G/SPS/N/KOR/305</t>
  </si>
  <si>
    <t>Any trading partners</t>
  </si>
  <si>
    <t>G/SPS/N/NPL/11</t>
  </si>
  <si>
    <t>Any country exporting to and importing from Nepal the plants and plant products</t>
  </si>
  <si>
    <t>G/SPS/N/ALB/92</t>
  </si>
  <si>
    <t>Voreio Aigaio region, Lesvos island (Greece)</t>
  </si>
  <si>
    <t>G/SPS/N/ALB/93</t>
  </si>
  <si>
    <t xml:space="preserve">Live fowls (domestic and wild), fledgings (24 hour-old birds), decorative fowls (regardless of origin until a second order is issued), hatching eggs and eggs for human consumption, fowl semen, fowl meat, products originating from fowls destined for fowl and animal feed;  for industrial and agricultural uses, and pathological material and biological products</t>
  </si>
  <si>
    <t xml:space="preserve">Animal diseases; Animal feed; Animal health; Avian Influenza; Food safety; Human health; Pest or Disease free Regions / Regionalization; Zoonoses; </t>
  </si>
  <si>
    <t>Sukhothai region (Thailand)</t>
  </si>
  <si>
    <t>G/SPS/N/ALB/94</t>
  </si>
  <si>
    <t>Meat, meat products, milk products</t>
  </si>
  <si>
    <t>Gansu region (China)</t>
  </si>
  <si>
    <t>G/SPS/N/CAN/340/Add.1</t>
  </si>
  <si>
    <t>Thiabendazole on Belgian endives (witloof chicory) (ICS: 65.020, 65.100, 67.080; HS Code 070521)</t>
  </si>
  <si>
    <t>According to trade statistics, exporters to Canada include Belgium, the Netherlands, the United States, and Mexico</t>
  </si>
  <si>
    <t>G/SPS/N/COL/156/Add.1</t>
  </si>
  <si>
    <t>G/SPS/N/JPN/219</t>
  </si>
  <si>
    <t>・ Meat and edible meat offal (HS Codes: 02.01, 02.02, 02.03, 02.04, 02.05, 02.06, 02.07, 02.08 and 02.09)
・ Dairy and eggs (HS Codes: 04.01, 04.07 and 04.08)
・ Edible vegetables and certain roots and tubers (HS Codes: 07.01, 07.02, 07.03, 07.04, 07.05, 07.06, 07.07, 07.08, 07.09, 07.10, 07.13 and 07.14)
・ Edible fruits and peel of melons (HS Codes: 08.06, 08.07, 08.08, 08.09, 08.10, 08.11, 08.13 and 08.14)
・ Tea and spices (HS Codes: 09.02 and 09.10)
・ Oleaginous fruits; miscellaneous grains, seeds and fruits (HS Codes: 12.01, 12.07, 12.08, 12.10 and 12.11)
・ Preparations of vegetables (HS Code: 20.02)</t>
  </si>
  <si>
    <t>All countries</t>
  </si>
  <si>
    <t>G/SPS/N/KOR/304</t>
  </si>
  <si>
    <t>G/SPS/N/NIC/49</t>
  </si>
  <si>
    <t xml:space="preserve">Animal health; Food safety; Human health; Traceability; </t>
  </si>
  <si>
    <t>Trading partners</t>
  </si>
  <si>
    <t>G/SPS/N/BRA/212/Add.2</t>
  </si>
  <si>
    <t>Pest risk management of Anastrepha grandis</t>
  </si>
  <si>
    <t>G/SPS/N/BRA/431/Add.1</t>
  </si>
  <si>
    <t xml:space="preserve">Adoption/publication/entry into force of reg.; Fungi; Pests; </t>
  </si>
  <si>
    <t>G/SPS/N/BRA/497</t>
  </si>
  <si>
    <t>FMD vaccine</t>
  </si>
  <si>
    <t>G/SPS/N/BRA/498</t>
  </si>
  <si>
    <t xml:space="preserve">Green pods of Pisum sativum subsp. sativum var. macrocarpon (HS Code:  070810)</t>
  </si>
  <si>
    <t>G/SPS/N/BRA/500</t>
  </si>
  <si>
    <t xml:space="preserve">Animal health; Animal welfare; </t>
  </si>
  <si>
    <t>G/SPS/N/KOR/301</t>
  </si>
  <si>
    <t>G/SPS/N/KOR/302</t>
  </si>
  <si>
    <t>G/SPS/N/KOR/303</t>
  </si>
  <si>
    <t>G/SPS/N/CAN/350</t>
  </si>
  <si>
    <t>- Rooted and unrooted plants and plant parts which may be used for propagation (including orchid plants, artificially dwarfed plants (bonsai, penjing), houseplants, plants in vitro, etc.);
- Bulbs and other below ground plant parts for planting (that are not intended for consumption);
- Living mosses;
- Fresh decorative branches of species listed in Section 3.3;
- Epiphytic plants;
- Pollen (intended for propagation); and
- Packing material.
(ICS Codes 65.020, 55.040; This document applies to HS codes (Harmonized System codes) under chapter 6.02.)</t>
  </si>
  <si>
    <t>All trading partners</t>
  </si>
  <si>
    <t>G/SPS/N/NIC/6/Add.1</t>
  </si>
  <si>
    <t>G/SPS/N/PHL/90/Add.1</t>
  </si>
  <si>
    <t>Foot and Mouth Disease (FMD)-Susceptible Animals (swine, cattle, goat, sheep, lamb, and their products)</t>
  </si>
  <si>
    <t>G/SPS/N/EEC/323/Add.1</t>
  </si>
  <si>
    <t xml:space="preserve">to 0104 and 0106); Meat and edible meat offal from bovine, ovine, caprine, porcine and equines animals (HS Codes 0201 to 0206); Minced meat of bovine, ovine and caprine animals (HS Codes 020230, 020329, 020423, 0204539 and 0204579); Game meat from farmed suidae and other cloven-hoofed animals, and from wild suidae, other cloven-hoofed animals and solipeds (Game meat subheading HS Codes 0208-90) and Certain Artiodactylae and Proboscidae animals.  More details of the HS Codes are provided in the certificates</t>
  </si>
  <si>
    <t>Member States of the European Communities (EC) and third countries from which imports into the Community of certain fresh meat is authorised</t>
  </si>
  <si>
    <t>G/SPS/N/EEC/334/Add.1</t>
  </si>
  <si>
    <t>Third countries exporting the plants concerned to the EC and the Member States of the European Communities (EC)</t>
  </si>
  <si>
    <t>G/SPS/N/ARG/106/Add.1</t>
  </si>
  <si>
    <t>G/SPS/N/AUS/209/Add.1</t>
  </si>
  <si>
    <t>Mature hard green bananas</t>
  </si>
  <si>
    <t>G/SPS/N/PHL/145/Add.1/Rev.1</t>
  </si>
  <si>
    <t>G/SPS/N/USA/1885</t>
  </si>
  <si>
    <t>G/SPS/N/JPN/218</t>
  </si>
  <si>
    <t>Pheasant, guinea fowl and their products</t>
  </si>
  <si>
    <t>G/SPS/N/COL/163</t>
  </si>
  <si>
    <t>Venezuela</t>
  </si>
  <si>
    <t>G/SPS/N/NZL/412/Add.1</t>
  </si>
  <si>
    <t>Wollemia nobilis plants in vitro (nursery stock)</t>
  </si>
  <si>
    <t>G/SPS/N/THA/172/Add.1</t>
  </si>
  <si>
    <t>Milk, milk products food contained milk and milk-derived ingredients (ICS 67.100)</t>
  </si>
  <si>
    <t>All trading partners (including domestically produced foods)</t>
  </si>
  <si>
    <t>G/SPS/N/AUS/198/Add.2</t>
  </si>
  <si>
    <t>G/SPS/N/BRA/495</t>
  </si>
  <si>
    <t>G/SPS/N/BRA/496</t>
  </si>
  <si>
    <t>Bovine ears and pizzle</t>
  </si>
  <si>
    <t>G/SPS/N/CHL/289</t>
  </si>
  <si>
    <t>Trophies, museum pieces, animal bones, hooves, horns and antlers and goods containing such items</t>
  </si>
  <si>
    <t>All trading partners of Chile</t>
  </si>
  <si>
    <t>G/SPS/N/COL/162</t>
  </si>
  <si>
    <t>G/SPS/N/EEC/336</t>
  </si>
  <si>
    <t>Breeding or productive poultry other than ratites, day-old chicks other than of ratites, and hatching eggs of poultry other than ratites (HS Codes 0105 and 0407)</t>
  </si>
  <si>
    <t>Member States of the European Communities (EC) and third countries exporting the products concerned to the European Communities</t>
  </si>
  <si>
    <t>G/SPS/N/EEC/337</t>
  </si>
  <si>
    <t>Member States of the European Communities (EC)</t>
  </si>
  <si>
    <t>G/SPS/N/KOR/299</t>
  </si>
  <si>
    <t>G/SPS/N/NZL/413</t>
  </si>
  <si>
    <t>G/SPS/N/USA/1881</t>
  </si>
  <si>
    <t>Russia and Azerbaijan</t>
  </si>
  <si>
    <t>G/SPS/N/USA/1884</t>
  </si>
  <si>
    <t>G/SPS/N/ARM/21</t>
  </si>
  <si>
    <t>G/SPS/N/USA/1868/Add.1</t>
  </si>
  <si>
    <t>Live fish susceptible to viral hemorrhagic septicemia (VHS) (chiefly HS Code 0301 91 and 0301 99)</t>
  </si>
  <si>
    <t>All regions where viral hemorrhagic septicemia occurs</t>
  </si>
  <si>
    <t>G/SPS/N/EEC/335</t>
  </si>
  <si>
    <t>G/SPS/N/ALB/89</t>
  </si>
  <si>
    <t>South Korea, Ch'ungch'ong-Namdo region</t>
  </si>
  <si>
    <t>G/SPS/N/ALB/90</t>
  </si>
  <si>
    <t>Spain, Andalusia region</t>
  </si>
  <si>
    <t>G/SPS/N/ALB/91</t>
  </si>
  <si>
    <t>Germany, Sachsen region</t>
  </si>
  <si>
    <t>G/SPS/N/PHL/147</t>
  </si>
  <si>
    <t>G/SPS/N/ECU/61</t>
  </si>
  <si>
    <t>G/SPS/N/ECU/62</t>
  </si>
  <si>
    <t>Pepper powder</t>
  </si>
  <si>
    <t>G/SPS/N/ECU/63</t>
  </si>
  <si>
    <t>G/SPS/N/ECU/64</t>
  </si>
  <si>
    <t>Wheat grain</t>
  </si>
  <si>
    <t>G/SPS/N/ECU/65</t>
  </si>
  <si>
    <t>G/SPS/N/ECU/66</t>
  </si>
  <si>
    <t>Biological control agents</t>
  </si>
  <si>
    <t xml:space="preserve">Biological control agents; Human health; Plant health; Territory protection; </t>
  </si>
  <si>
    <t>G/SPS/N/ECU/67</t>
  </si>
  <si>
    <t xml:space="preserve">Biological control agents; Human health; Pest or Disease free Regions / Regionalization; Plant health; Territory protection; </t>
  </si>
  <si>
    <t>G/SPS/N/ECU/68</t>
  </si>
  <si>
    <t>Products of plant origin</t>
  </si>
  <si>
    <t>G/SPS/N/ECU/70</t>
  </si>
  <si>
    <t>Lucerne or alfalfa pellets, cubes and briquettes</t>
  </si>
  <si>
    <t>G/SPS/N/ECU/71</t>
  </si>
  <si>
    <t>Rose seeds</t>
  </si>
  <si>
    <t>G/SPS/N/ECU/72</t>
  </si>
  <si>
    <t>Poultry and products and by-products of avian origin</t>
  </si>
  <si>
    <t>France and Germany</t>
  </si>
  <si>
    <t>G/SPS/N/ECU/73</t>
  </si>
  <si>
    <t>G/SPS/N/ECU/74</t>
  </si>
  <si>
    <t xml:space="preserve">Animal health; Avian Influenza; Food safety; Human health; Zoonoses; </t>
  </si>
  <si>
    <t>G/SPS/N/ECU/75</t>
  </si>
  <si>
    <t>G/SPS/N/ECU/76</t>
  </si>
  <si>
    <t>Chia seed and grain</t>
  </si>
  <si>
    <t>G/SPS/N/ECU/77</t>
  </si>
  <si>
    <t>Raisins</t>
  </si>
  <si>
    <t>G/SPS/N/ECU/78</t>
  </si>
  <si>
    <t>In vitro melina plants</t>
  </si>
  <si>
    <t>G/SPS/N/THA/172</t>
  </si>
  <si>
    <t>G/SPS/N/PHL/139/Add.1</t>
  </si>
  <si>
    <t>Arkansas, United States</t>
  </si>
  <si>
    <t>G/SPS/N/SLV/82/Add.1</t>
  </si>
  <si>
    <t>G/SPS/N/SLV/83/Add.1</t>
  </si>
  <si>
    <t>G/SPS/N/SLV/84/Add.1</t>
  </si>
  <si>
    <t>G/SPS/N/PER/217</t>
  </si>
  <si>
    <t xml:space="preserve">HS tariff subheading 0601.10.00.00:  kava-kava (Piper methysticum) rhizomes</t>
  </si>
  <si>
    <t>G/SPS/N/PER/218</t>
  </si>
  <si>
    <t>t</t>
  </si>
  <si>
    <t>G/SPS/N/PER/219</t>
  </si>
  <si>
    <t xml:space="preserve">HS tariff subheading 0601.10.00.00:  amaryllis (Hippeastrum spp.) bulbs</t>
  </si>
  <si>
    <t>G/SPS/N/PER/220</t>
  </si>
  <si>
    <t xml:space="preserve">HS tariff subheading 0601.10.00.00:  gladiolus (Gladiolus sp.) bulbs</t>
  </si>
  <si>
    <t>G/SPS/N/PER/221</t>
  </si>
  <si>
    <t>G/SPS/N/PER/222</t>
  </si>
  <si>
    <t xml:space="preserve">HS tariff subheading 0601.10.00.00:  liatris (Liatris calilepsis) bulbs</t>
  </si>
  <si>
    <t>G/SPS/N/PER/223</t>
  </si>
  <si>
    <t>G/SPS/N/PER/224</t>
  </si>
  <si>
    <t>HS tariff subheading 0601.10.00.00: lily (Lilium spp.) bulbs</t>
  </si>
  <si>
    <t>G/SPS/N/PER/225</t>
  </si>
  <si>
    <t xml:space="preserve">HS tariff subheading 0601.10.00.00:  lily (Lilium spp.) bulbs</t>
  </si>
  <si>
    <t>G/SPS/N/PER/226</t>
  </si>
  <si>
    <t>G/SPS/N/PER/227</t>
  </si>
  <si>
    <t>HS tariff subheading 0601.10.00.00: tulip (Tulipa spp.) bulbs</t>
  </si>
  <si>
    <t>G/SPS/N/PER/228</t>
  </si>
  <si>
    <t xml:space="preserve">HS tariff subheading 0601.10.00.00:  tulip (Tulipa spp.) bulbs</t>
  </si>
  <si>
    <t>G/SPS/N/PER/229</t>
  </si>
  <si>
    <t xml:space="preserve">HS tariff subheading 0601.10.00.00:  saffron crocuses (Crocus sativus)</t>
  </si>
  <si>
    <t>G/SPS/N/PER/230</t>
  </si>
  <si>
    <t>G/SPS/N/PER/231</t>
  </si>
  <si>
    <t xml:space="preserve">HS tariff subheading 0601.10.00.00:  turmeric (Curcuma longa, C. domestica and Amomum curcuma) rhizomes</t>
  </si>
  <si>
    <t>G/SPS/N/PER/232</t>
  </si>
  <si>
    <t xml:space="preserve">HS tariff subheading 0601.10.00.00:  calla lily (Zantedeschia sp.) rhizomes</t>
  </si>
  <si>
    <t>G/SPS/N/PER/233</t>
  </si>
  <si>
    <t>G/SPS/N/PER/234</t>
  </si>
  <si>
    <t>G/SPS/N/PER/235</t>
  </si>
  <si>
    <t xml:space="preserve">HS tariff subheading 0601.10.00.00:  heliconia (Heliconia sp.) rhizomes</t>
  </si>
  <si>
    <t>G/SPS/N/PER/236</t>
  </si>
  <si>
    <t xml:space="preserve">HS tariff subheading 0601.10.00.00:  ginger (Zingiber officinale = Amomum zingiber) rhizomes</t>
  </si>
  <si>
    <t>G/SPS/N/PER/237</t>
  </si>
  <si>
    <t>G/SPS/N/USA/1841/Add.1</t>
  </si>
  <si>
    <t>Guavas</t>
  </si>
  <si>
    <t>G/SPS/N/ALB/87</t>
  </si>
  <si>
    <t>Brazil, Maranhao region</t>
  </si>
  <si>
    <t>G/SPS/N/ALB/88</t>
  </si>
  <si>
    <t xml:space="preserve">Malawi, Southern region, Location:  Kaombe Ranch</t>
  </si>
  <si>
    <t>G/SPS/N/CAN/349</t>
  </si>
  <si>
    <t>Split peas, soybeans and fava beans (ICS: 67.080, 67.220)</t>
  </si>
  <si>
    <t>G/SPS/N/CHL/286/Add.1</t>
  </si>
  <si>
    <t>Trading partners of Chile</t>
  </si>
  <si>
    <t>G/SPS/N/CHL/288</t>
  </si>
  <si>
    <t>G/SPS/N/COL/161</t>
  </si>
  <si>
    <t>Fresh poultry meat, live poultry, eggs for hatching and consumption, other meat products of avian origin, and animals and the risk products thereof capable of transmitting or carrying the Newcastle virus.</t>
  </si>
  <si>
    <t>Colombia's trading partners.</t>
  </si>
  <si>
    <t>G/SPS/N/EEC/334</t>
  </si>
  <si>
    <t>G/SPS/N/BRA/482</t>
  </si>
  <si>
    <t>Fresh meat or meat products of deer (Cervidae)</t>
  </si>
  <si>
    <t>G/SPS/N/BRA/483</t>
  </si>
  <si>
    <t>Fresh meat and meat products (HS CODE: 02)</t>
  </si>
  <si>
    <t>G/SPS/N/BRA/484</t>
  </si>
  <si>
    <t>Bovine guts, bladders and stomachs</t>
  </si>
  <si>
    <t>G/SPS/N/BRA/485</t>
  </si>
  <si>
    <t>Fresh meat or meat products of caprines and ovines</t>
  </si>
  <si>
    <t>G/SPS/N/BRA/486</t>
  </si>
  <si>
    <t>Meat offal of caprines and ovines</t>
  </si>
  <si>
    <t>G/SPS/N/BRA/487</t>
  </si>
  <si>
    <t>Bovine meat offal</t>
  </si>
  <si>
    <t>G/SPS/N/BRA/493</t>
  </si>
  <si>
    <t>Ruminants and their products</t>
  </si>
  <si>
    <t>G/SPS/N/KOR/294</t>
  </si>
  <si>
    <t xml:space="preserve">Cattle and cattle products (meat and  meat products)</t>
  </si>
  <si>
    <t>G/SPS/N/AUS/204/Add.2</t>
  </si>
  <si>
    <t>Prawns and prawns products</t>
  </si>
  <si>
    <t>G/SPS/N/COL/160</t>
  </si>
  <si>
    <t>Milk, milk products and other milk-based products</t>
  </si>
  <si>
    <t>People's Republic of China, including via third parties</t>
  </si>
  <si>
    <t>G/SPS/N/EEC/296/Add.2</t>
  </si>
  <si>
    <t>Food additives other than colours and sweeteners</t>
  </si>
  <si>
    <t>EC member States and countries exporting these products to the European Communities.</t>
  </si>
  <si>
    <t>G/SPS/N/MAC/10</t>
  </si>
  <si>
    <t>Bovines, their meat and meat products, organs and viscera, meat and bone-meal from bovines and other derivatives from the said animals; for consumption or processing.
The following commodities are without restriction:
(a) Milk and milk products;
(b) Semen;
(c) Protein-free tallow (maximum level of insoluble impurities of 0.15% in weight) and derivatives made from this tallow;
(d) Dicalcium phosphate (with no trace of protein or fat);
(e) Hides and skins;
(f) Gelatine and collagen prepared exclusively from hides and skins;
(g) In vivo derived cattle embryos collected and handled in accordance with the recommendations of the International Embryo Transfer Society.
(h) After taking into account the recommendation of international organization such as OIE, the international publication of measures, the related sanitary inspection and quarantine stipulation of import product being applied by the People's Republic of China or other countries or regions, Civic and Municipal Affairs Bureau has certified that through the effective measure being taken, even though the countries or regions have Bovine Spongiform Encephalopathy (BSE) occurrence before, the following products are eligible to be imported:
(1) Boneless meat derived from the cattle under 30 months of age at the time of slaughter, with spinal column, skull, brain, eyes, spinal cord, dorsal root ganglia, tonsils, distal ileum completely removed;
(2) Blood and blood by-products.</t>
  </si>
  <si>
    <t>All countries and regions</t>
  </si>
  <si>
    <t>G/SPS/N/PHL/119/Add.1</t>
  </si>
  <si>
    <t>Domestic and wild birds and their products including poultry meat, day-old chicks and semen</t>
  </si>
  <si>
    <t>G/SPS/N/PHL/145/Add.1</t>
  </si>
  <si>
    <t>G/SPS/N/PHL/146</t>
  </si>
  <si>
    <t>Idaho (United States)</t>
  </si>
  <si>
    <t>G/SPS/N/URY/10</t>
  </si>
  <si>
    <t>G/SPS/N/URY/11</t>
  </si>
  <si>
    <t>G/SPS/N/URY/8</t>
  </si>
  <si>
    <t>G/SPS/N/URY/9</t>
  </si>
  <si>
    <t>G/SPS/N/ALB/84</t>
  </si>
  <si>
    <t>Regions of Luanprabang and Oudomxay (Lao's people Dem. Rep.)</t>
  </si>
  <si>
    <t>G/SPS/N/ALB/85</t>
  </si>
  <si>
    <t>Province Borsod- Abauj- Zemplen (Hungary)</t>
  </si>
  <si>
    <t>G/SPS/N/ALB/86</t>
  </si>
  <si>
    <t xml:space="preserve">Live fowls (domestic and wild), fledgings (24 hour-old birds), decorative fowls (regardless of origin until a second order is issued), hatching eggs and eggs for human consumption, fowl semen, fowl meat, products originating from fowls destined for fowl and animal feed;  for industrial and agricultural uses, and pathological material and biological products originating from fowls</t>
  </si>
  <si>
    <t>Region of Maritime (Togo)</t>
  </si>
  <si>
    <t>G/SPS/N/CAN/346</t>
  </si>
  <si>
    <t>G/SPS/N/CAN/347</t>
  </si>
  <si>
    <t>G/SPS/N/KOR/293</t>
  </si>
  <si>
    <t>G/SPS/N/PER/216</t>
  </si>
  <si>
    <t>HS tariff subheading 0602.10.90.00: cacao tree (Theobroma cacao) scions</t>
  </si>
  <si>
    <t>G/SPS/N/URY/6</t>
  </si>
  <si>
    <t>Non-Mercosur countries</t>
  </si>
  <si>
    <t>G/SPS/N/URY/7</t>
  </si>
  <si>
    <t>MERCOSUR countries (Argentina, Brazil and Paraguay)</t>
  </si>
  <si>
    <t>G/SPS/N/NOR/29</t>
  </si>
  <si>
    <t>Wood, plants and propagating material of ash (Fraxinus excelsior)</t>
  </si>
  <si>
    <t>G/SPS/N/USA/1872</t>
  </si>
  <si>
    <t>G/SPS/N/USA/1873</t>
  </si>
  <si>
    <t>Animals and food derived from animals</t>
  </si>
  <si>
    <t xml:space="preserve">Animal health; Biotechnology; Food safety; Genetically modified organisms (GMOs); Human health; </t>
  </si>
  <si>
    <t>All trading partners exporting genetically engineered animals or foods derived from such animals to the United States.</t>
  </si>
  <si>
    <t>G/SPS/N/ALB/83</t>
  </si>
  <si>
    <t>Sweden, Hallands Lan province</t>
  </si>
  <si>
    <t>G/SPS/N/BRA/472</t>
  </si>
  <si>
    <t>Not applicable</t>
  </si>
  <si>
    <t>G/SPS/N/BRA/475</t>
  </si>
  <si>
    <t>Carnauba wax</t>
  </si>
  <si>
    <t>G/SPS/N/BRA/479</t>
  </si>
  <si>
    <t>Corn (HS Code: 1005)</t>
  </si>
  <si>
    <t>G/SPS/N/BHR/10</t>
  </si>
  <si>
    <t xml:space="preserve">Shellfish -   chilled and frozen sea crabs</t>
  </si>
  <si>
    <t>G/SPS/N/BHR/15</t>
  </si>
  <si>
    <t>Salted fish ready for human consumption</t>
  </si>
  <si>
    <t>G/SPS/N/BHR/17</t>
  </si>
  <si>
    <t xml:space="preserve">Whole maize (corn) meal prepared from kernels of common maize (zea mays L.).  This meal is used for direct human consumption.  The following products are not covered:  degermed maize meal, enriched maize meal, maize flour, maize grit, quick grit, hominy grit, self-rising maize meal, bolted maize meal, maize flakes, other maize based ready-to-eat cereals, maize flaking grit, alkaline treated maize products, maize meal for use as a brewing adjunct, maize meal used for manufacturing of starch and industrial use, maize meal for use as an animal feed.</t>
  </si>
  <si>
    <t>G/SPS/N/BHR/18</t>
  </si>
  <si>
    <t>Soybeans</t>
  </si>
  <si>
    <t>G/SPS/N/BHR/19</t>
  </si>
  <si>
    <t>Dried meat prepared from meat of sheep, cattle, buffalo or camels</t>
  </si>
  <si>
    <t>G/SPS/N/KOR/291</t>
  </si>
  <si>
    <t>Livestock products (dairy products, meat products, Hanwoo meat)</t>
  </si>
  <si>
    <t>G/SPS/N/KOR/292</t>
  </si>
  <si>
    <t xml:space="preserve">Contaminants; Food safety; Human health; Maximum residue limits (MRLs); Pesticides; Toxins; Veterinary drugs; </t>
  </si>
  <si>
    <t>G/SPS/N/USA/1871</t>
  </si>
  <si>
    <t>Turkey (Slaughter Operations)</t>
  </si>
  <si>
    <t>G/SPS/N/BRA/352/Add.1</t>
  </si>
  <si>
    <t>Genetic material, eggs for incubation and one-day-old chicks</t>
  </si>
  <si>
    <t>G/SPS/N/BRA/470</t>
  </si>
  <si>
    <t>G/SPS/N/BRA/471</t>
  </si>
  <si>
    <t>Papaya (HS Code 0807)</t>
  </si>
  <si>
    <t>G/SPS/N/CHL/287</t>
  </si>
  <si>
    <t>G/SPS/N/COL/158</t>
  </si>
  <si>
    <t>Animals and the risk products thereof capable of transmitting or carrying the Newcastle virus</t>
  </si>
  <si>
    <t>G/SPS/N/EEC/196/Add.12</t>
  </si>
  <si>
    <t>G/SPS/N/NIC/47</t>
  </si>
  <si>
    <t>G/SPS/N/PER/214</t>
  </si>
  <si>
    <t xml:space="preserve">HS tariff subheadings 0602.90.90.90:  Plants of Dionaea muscipula, Nepenthes argentii, Drosera adelae and Darlingtonia californica;  and 1209.99.90.00:  Seeds of Dionaea muscipula, Nepenthes argentii, Drosera adelae and Darlingtonia californica</t>
  </si>
  <si>
    <t>G/SPS/N/PER/215</t>
  </si>
  <si>
    <t xml:space="preserve">HS tariff heading 0805:  Fresh citrus fruit (Citrus x paradisi, C. reticulata and hybrids thereof, C. sinensis, C. limon and Citrus maxima = C. grandis)</t>
  </si>
  <si>
    <t>G/SPS/N/TPKM/141/Add.1</t>
  </si>
  <si>
    <t>Countries exporting these products to Chinese Taipei.</t>
  </si>
  <si>
    <t>G/SPS/N/TPKM/143/Add.1</t>
  </si>
  <si>
    <t>Laboratory animals</t>
  </si>
  <si>
    <t>G/SPS/N/USA/1868</t>
  </si>
  <si>
    <t>Live fish susceptible to viral hemorrhagic septicemia (chiefly HS Code 0301 91 and 0301 99)</t>
  </si>
  <si>
    <t>G/SPS/N/USA/828/Add.7</t>
  </si>
  <si>
    <t>Live ruminants and ruminant products</t>
  </si>
  <si>
    <t>All US trading partners</t>
  </si>
  <si>
    <t>G/SPS/N/BRA/467</t>
  </si>
  <si>
    <t xml:space="preserve">Horses (HS Code:  0101)</t>
  </si>
  <si>
    <t>G/SPS/N/PAN/51</t>
  </si>
  <si>
    <t>Flowers and foliage</t>
  </si>
  <si>
    <t>G/SPS/N/ALB/72/Add.1</t>
  </si>
  <si>
    <t>Province of Washington Country (Arkansas), United States</t>
  </si>
  <si>
    <t>G/SPS/N/ALB/82</t>
  </si>
  <si>
    <t>All live domestic and wild pigs</t>
  </si>
  <si>
    <t>El Salvador, San Miguel region</t>
  </si>
  <si>
    <t>G/SPS/N/USA/1826/Add.1/Corr.1</t>
  </si>
  <si>
    <t>G/SPS/N/CAN/238/Add.5</t>
  </si>
  <si>
    <t>G/SPS/N/CHL/285</t>
  </si>
  <si>
    <t>All countries that export to Chile</t>
  </si>
  <si>
    <t>G/SPS/N/CHL/286</t>
  </si>
  <si>
    <t>G/SPS/N/ALB/79</t>
  </si>
  <si>
    <t>Namibia, Kavango region</t>
  </si>
  <si>
    <t>G/SPS/N/ALB/80</t>
  </si>
  <si>
    <t>Botswana, Kasane region</t>
  </si>
  <si>
    <t>G/SPS/N/ALB/81</t>
  </si>
  <si>
    <t>Benin, Lokossa region</t>
  </si>
  <si>
    <t>G/SPS/N/JPN/211/Add.1</t>
  </si>
  <si>
    <t>G/SPS/N/USA/1867</t>
  </si>
  <si>
    <t>G/SPS/N/ECU/55</t>
  </si>
  <si>
    <t xml:space="preserve">Fruit fly; Human health; Pests; Plant health; Territory protection; </t>
  </si>
  <si>
    <t>G/SPS/N/ECU/56</t>
  </si>
  <si>
    <t>G/SPS/N/ECU/57</t>
  </si>
  <si>
    <t>Gmelina or white teak seeds</t>
  </si>
  <si>
    <t>G/SPS/N/ECU/58</t>
  </si>
  <si>
    <t>G/SPS/N/ECU/59</t>
  </si>
  <si>
    <t xml:space="preserve">Animal diseases; Animal health; Pest or Disease free Regions / Regionalization; Scrapie; Transmissible Spongiform Encephalopathy (TSE); </t>
  </si>
  <si>
    <t>G/SPS/N/ECU/60</t>
  </si>
  <si>
    <t>Coffee plants, in vitro, bare-rooted or rooted in artificial substrate</t>
  </si>
  <si>
    <t xml:space="preserve">Human health; Pest or Disease free Regions / Regionalization; Plant health; Territory protection; </t>
  </si>
  <si>
    <t>G/SPS/N/KOR/212/Add.4</t>
  </si>
  <si>
    <t>Any trading partner</t>
  </si>
  <si>
    <t>G/SPS/N/PAN/50</t>
  </si>
  <si>
    <t>Fresh and chilled fruit and vegetables (HS chapters 07 and 08)</t>
  </si>
  <si>
    <t>G/SPS/N/USA/1826/Add.1</t>
  </si>
  <si>
    <t>Live horses, ruminants, swine and dogs</t>
  </si>
  <si>
    <t>G/SPS/N/USA/1865</t>
  </si>
  <si>
    <t>Fresh table grapes (HS Code: 0806 10)</t>
  </si>
  <si>
    <t>G/SPS/N/USA/1866</t>
  </si>
  <si>
    <t>G/SPS/N/ARG/121</t>
  </si>
  <si>
    <t>"Hass" avocado pears (Persea Americana)</t>
  </si>
  <si>
    <t>G/SPS/N/NZL/412</t>
  </si>
  <si>
    <t>Wollemia nobilis plants in-vitro (nursery stock)</t>
  </si>
  <si>
    <t>G/SPS/N/USA/1864</t>
  </si>
  <si>
    <t>G/SPS/N/CAN/157/Rev.21</t>
  </si>
  <si>
    <t xml:space="preserve">All plants for planting and non propagative plant parts that are hosts of the pathogen Phytophthora ramorum.  Propagative material, including nursery stock, of regulated species; wood products with bark of regulated species; non-propagative material, including branches, wreaths, greenery, cuttings and prunings of regulated species; soil and growing media (ICS: 65.020)</t>
  </si>
  <si>
    <t xml:space="preserve">Pests; Plant diseases; Plant health; Sudden Oak death; </t>
  </si>
  <si>
    <t>Norway, Switzerland, United States, and the European Communities</t>
  </si>
  <si>
    <t>G/SPS/N/IND/57</t>
  </si>
  <si>
    <t>Plants, plant materials and other regulated articles as per Plant Quarantine Order, 2003 and its Amendments.</t>
  </si>
  <si>
    <t>Listed trading partners exporting plants and plant materials to India.</t>
  </si>
  <si>
    <t>G/SPS/N/CHL/284</t>
  </si>
  <si>
    <t>G/SPS/N/JPN/216</t>
  </si>
  <si>
    <t xml:space="preserve">.   Meat and edible meat offal (HS Codes 02.01, 02.02, 02.03, 02.04, 02.05, 02.06, 02.07, 02.08 and 02.09);
.   Fish and crustaceans (HS Codes 03.02, 03.03, 03.04, 03.06 and 03.07);
.   Dairy, eggs and honey (HS Codes 04.01, 04.07, 04.08 and 04.09);
.   Edible vegetables and certain roots and tubers (HS Codes 07.01, 07.02, 07.03, 07.04, 07.05, 07.06, 07.07, 07.08, 07.09, 07.10, 07.13 and 07.14);
.   Edible fruits and nuts, peel of citrus/melons (HS Codes 08.01, 08.02, 08.03, 08.04, 08.05, 08.06, 08.07, 08.08, 08.09, 08.10, 08.11, 08.13 and 08.14);
.   Coffee, tea, mate and spices (HS Codes 09.01, 09.02, 09.03, 09.04, 09.05, 09.06, 09.07, 09.08, 09.09, 09.10);
.   Cereals (HS Codes 10.01, 10.02, 10.03, 10.04, 10.05, 10.06, 10.07 and 10.08);
.   Oleaginous fruits; miscellaneous grains, seeds and fruits (HS Codes 12.01, 12.02, 12.04, 12.05, 12.06, 12.07, 12.08, 12.10, 12.11, 12.12 and 12.14);
.   Vegetable fats and oils and their cleavage products; prepared edible fats; vegetable waxes (HS Code 15.12);  and
.   Preparations of vegetables (HS Code 20.02).
</t>
  </si>
  <si>
    <t>G/SPS/N/PHL/130/Add.1</t>
  </si>
  <si>
    <t>Live horses (01.01)</t>
  </si>
  <si>
    <t>G/SPS/N/PHL/142</t>
  </si>
  <si>
    <t>Live buffaloes (HS Code 0102.90.20)</t>
  </si>
  <si>
    <t>G/SPS/N/PHL/143</t>
  </si>
  <si>
    <t>G/SPS/N/PHL/144</t>
  </si>
  <si>
    <t>Saskatchewan, Canada</t>
  </si>
  <si>
    <t>G/SPS/N/PHL/145</t>
  </si>
  <si>
    <t>G/SPS/N/PHL/25/Add.4</t>
  </si>
  <si>
    <t>G/SPS/N/TPKM/117/Add.1</t>
  </si>
  <si>
    <t>Foods derived from recombinant-DNA plants</t>
  </si>
  <si>
    <t>Countries exporting the products concerned to the Separate Customs Territory of Taiwan, Penghu, Kinmen and Matsu</t>
  </si>
  <si>
    <t>G/SPS/N/ARM/19</t>
  </si>
  <si>
    <t>Forage, materials coming in contact with forage, forage additives</t>
  </si>
  <si>
    <t xml:space="preserve">Animal feed; Animal health; Feed additives; Food safety; Human health; Maximum residue limits (MRLs); Pesticides; </t>
  </si>
  <si>
    <t>G/SPS/N/OMN/38</t>
  </si>
  <si>
    <t xml:space="preserve">Edible vegetable oils:  Arachis oil, Babassu oil, Coconut oil, Grape seed oil, Rapeseed oil, Sesame seed oil, Sunflower seed oil, Sunflower seed oil - high oleic acid, Sunflower seed oil - mid oleic acid</t>
  </si>
  <si>
    <t>G/SPS/N/TPKM/122/Add.1</t>
  </si>
  <si>
    <t>G/SPS/N/USA/1863</t>
  </si>
  <si>
    <t>Fresh white asparagus (0709201010 and 0709029010)</t>
  </si>
  <si>
    <t>G/SPS/N/CRI/68</t>
  </si>
  <si>
    <t>International Classification for Standards (ICS) code 67.100: Yoghurt for direct consumption.</t>
  </si>
  <si>
    <t>G/SPS/N/CHL/282</t>
  </si>
  <si>
    <t>Fresh melons.</t>
  </si>
  <si>
    <t>Colombia.</t>
  </si>
  <si>
    <t>G/SPS/N/CHL/283</t>
  </si>
  <si>
    <t>Shallot bulbs for consumption.</t>
  </si>
  <si>
    <t>People's Republic of China.</t>
  </si>
  <si>
    <t>G/SPS/N/TPKM/143</t>
  </si>
  <si>
    <t>G/SPS/N/ALB/77</t>
  </si>
  <si>
    <t xml:space="preserve">Animal diseases; Animal health; Bluetongue; Pest or Disease free Regions / Regionalization; Zoonoses; </t>
  </si>
  <si>
    <t>Portugal, Alcacer do Sal region</t>
  </si>
  <si>
    <t>G/SPS/N/ALB/78</t>
  </si>
  <si>
    <t>Colombia, Norte de Santander region</t>
  </si>
  <si>
    <t>G/SPS/N/BRA/115/Add.16</t>
  </si>
  <si>
    <t>G/SPS/N/BRA/460</t>
  </si>
  <si>
    <t>G/SPS/N/NZL/410</t>
  </si>
  <si>
    <t>Products under tariff codes 04.01 - 04.06</t>
  </si>
  <si>
    <t>All countries producing raw milk products wanting to export to New Zealand and countries that may import product from New Zealand.</t>
  </si>
  <si>
    <t>G/SPS/N/SLV/82</t>
  </si>
  <si>
    <t xml:space="preserve">Fish and fishery products:  HS chapter 03 and tariff headings 16.03 to 16.05 (International Classification for Standards (ICS) code 67.120.30).</t>
  </si>
  <si>
    <t>G/SPS/N/SLV/83</t>
  </si>
  <si>
    <t>G/SPS/N/SLV/84</t>
  </si>
  <si>
    <t xml:space="preserve">Fish and fishery products:  HS chapter 03 and tariff headings 1603 to 1605 (International Classification for Standards (ICS) code 67.120.30)</t>
  </si>
  <si>
    <t>G/SPS/N/EEC/330/Add.1</t>
  </si>
  <si>
    <t>Meat and edible offals of the poultry fresh, chilled or frozen (HS Code 0207), eggs (HS Codes 0407, 0408); salmon and trout and products (HS Codes 0302 to 0305; and 1604) ICS 65.120</t>
  </si>
  <si>
    <t>G/SPS/N/EEC/332</t>
  </si>
  <si>
    <t>Guar gum, falling within CN code 1302 32 90, originating in or consigned from India, and intended for animal or human consumption; compound feedingstuffs and foodstuffs containing at least 10% guar gum originating in or consigned from India</t>
  </si>
  <si>
    <t>Member States of the European Communities (EC), India and other third countries exporting these products concerned, originating in India, to the EC</t>
  </si>
  <si>
    <t>G/SPS/N/EEC/333</t>
  </si>
  <si>
    <t>Sunflower oil for human and animal consumption, falling within CN code 1512 11 91 or 1512 19 90 10, originating in or consigned from Ukraine</t>
  </si>
  <si>
    <t>Member States of the European Communities (EC), Ukraine and other third countries exporting these products concerned, originating in Ukraine, to the EC</t>
  </si>
  <si>
    <t>G/SPS/N/IND/46/Add.6</t>
  </si>
  <si>
    <t>Livestock and livestock products</t>
  </si>
  <si>
    <t>Trading partners exporting these products to India</t>
  </si>
  <si>
    <t>G/SPS/N/PER/213</t>
  </si>
  <si>
    <t xml:space="preserve">HS tariff subheading 0601.10.00.00:  liatris (Liatris spp.) bulbs</t>
  </si>
  <si>
    <t>Conlombia</t>
  </si>
  <si>
    <t>G/SPS/N/ALB/76</t>
  </si>
  <si>
    <t>Nitra region (Slovakia)</t>
  </si>
  <si>
    <t>G/SPS/N/CRI/63</t>
  </si>
  <si>
    <t>International Classification for Standards (ICS) code 67.100.</t>
  </si>
  <si>
    <t>Trading partners.</t>
  </si>
  <si>
    <t>G/SPS/N/CRI/65</t>
  </si>
  <si>
    <t>G/SPS/N/CRI/66</t>
  </si>
  <si>
    <t>G/SPS/N/CRI/67</t>
  </si>
  <si>
    <t>G/SPS/N/JPN/215</t>
  </si>
  <si>
    <t>・ Meat and edible meat offal (HS Codes: 02.01, 02.02, 02.03, 02.04, 02.05, 02.06, 02.07, 02.08 and 02.09)
・ Fish and crustaceans (HS Codes: 03.02, 03.03, 03.04, 03.06 and 03.07)
・ Dairy and eggs (HS Codes: 04.01, 04.07 and 04.08)
・ Edible vegetables and certain roots and tubers (HS Codes: 07.01, 07.02, 07.03, 07.04, 07.05, 07.06, 07.07, 07.08, 07.09, 07.10, 07.13 and 07.14)
・ Edible fruits and nuts, peel of citrus/melons (HS Codes: 08.01, 08.02, 08.03, 08.04, 08.05, 08.06, 08.07, 08.08, 08.09, 08.10, 08.11 and 08.14)
・ Tea, mate and spices (HS Codes: 09.02, 09.03, 09.04, 09.05, 09.06, 09.07, 09.08, 09.09, 09.10)
・ Cereals (HS Codes: 10.01, 10.02, 10.03, 10.04, 10.05, 10.06, 10.07 and 10.08)
・ Oleaginous fruits; miscellaneous grains, seeds and fruits (HS Codes: 12.01, 12.02, 12.04, 12.05, 12.06, 12.07, 12.08, 12.10, 12.11, 12.12 and 12.14)</t>
  </si>
  <si>
    <t>G/SPS/N/IDN/38</t>
  </si>
  <si>
    <t>G/SPS/N/NZL/409</t>
  </si>
  <si>
    <t>All tariff numbers in chapters 1-22 of the working tariff code</t>
  </si>
  <si>
    <t>All countries/regions wishing to export food for human consumption to New Zealand</t>
  </si>
  <si>
    <t>G/SPS/N/BRA/211/Add.1</t>
  </si>
  <si>
    <t>Anastrepha grandis in curcubits</t>
  </si>
  <si>
    <t>G/SPS/N/BRA/458</t>
  </si>
  <si>
    <t xml:space="preserve">Pineapple  (HS Code: 0804)</t>
  </si>
  <si>
    <t xml:space="preserve">Human health; Plant health; </t>
  </si>
  <si>
    <t>G/SPS/N/KOR/274/Add.1</t>
  </si>
  <si>
    <t xml:space="preserve">Animal health; Food safety; Human health; Labelling; Traceability; </t>
  </si>
  <si>
    <t>G/SPS/N/NZL/408</t>
  </si>
  <si>
    <t>Zoo felidae</t>
  </si>
  <si>
    <t>G/SPS/N/KOR/284/Add.1</t>
  </si>
  <si>
    <t>Aquatic animal diseases</t>
  </si>
  <si>
    <t>G/SPS/N/NOR/28</t>
  </si>
  <si>
    <t>Long-grain rice originating in the United States intended for use as food stuff or feeding stuff, comprised by numbers 10 06 1010, 10 06 1090, 10 06 2010, 10 06 2090, 10 06 3010 and 10 06 3020 of the Norwegian customs tariff, broken rice originated in the USA intended for use as food stuff or feeding stuff, comprised by numbers 10 06 4010 and 10 06 4020 of the Norwegian customs tariff, except for broken rice that is certified free from long-grain rice</t>
  </si>
  <si>
    <t>G/SPS/N/OMN/27</t>
  </si>
  <si>
    <t>Shellfish - chilled and frozen sea crabs</t>
  </si>
  <si>
    <t>G/SPS/N/OMN/32</t>
  </si>
  <si>
    <t>G/SPS/N/OMN/34</t>
  </si>
  <si>
    <t xml:space="preserve">Whole maize (corn) meal prepared from kernels of common maize (zea mays L.).  This meal is used for direct human consumption.  The following products are not covered:  degermed maize meal, enriched maize meal, maize flour, maize grit, quick grit, hominy grit, self-rising maize meal, bolted maize meal, maize flakes, other maize based ready-  to-  eat cereals, maize flaking grit, alkaline treated maize products, maize meal for use as a brewing adjunct, maize meal used for manufacturing of starch and industrial use, maize meal for use as an animal feed.</t>
  </si>
  <si>
    <t>G/SPS/N/OMN/35</t>
  </si>
  <si>
    <t>G/SPS/N/USA/1823/Add.1</t>
  </si>
  <si>
    <t>G/SPS/N/CHL/281/Corr.1</t>
  </si>
  <si>
    <t>G/SPS/N/CHN/110</t>
  </si>
  <si>
    <t xml:space="preserve">Adoption/publication/entry into force of reg.; Pests; Plant health; Sudden Oak death; </t>
  </si>
  <si>
    <t>G/SPS/N/CHL/281</t>
  </si>
  <si>
    <t>Roe of Salmonidae species</t>
  </si>
  <si>
    <t>All countries exporting Salmonidae roe to Chile.</t>
  </si>
  <si>
    <t>G/SPS/N/IDN/32/Rev.1</t>
  </si>
  <si>
    <t>G/SPS/N/USA/1829/Add.1</t>
  </si>
  <si>
    <t>Denmark and France</t>
  </si>
  <si>
    <t>G/SPS/N/AUS/226</t>
  </si>
  <si>
    <t>Member States of the European Union, Canada, Fiji, Hong Kong, Japan, Macau, New Caledonia, Norfolk Island, Norway, Singapore, Switzerland, United Arab Emirates, the United States of America</t>
  </si>
  <si>
    <t>G/SPS/N/BRA/457</t>
  </si>
  <si>
    <t>Citrus (HS Code 0805)</t>
  </si>
  <si>
    <t>G/SPS/N/TPKM/134/Add.1</t>
  </si>
  <si>
    <t>G/SPS/N/COL/126/Add.2</t>
  </si>
  <si>
    <t xml:space="preserve">Bacteria; Contaminants; Food additives; Food safety; Heavy metals; Human health; Labelling; Packaging; </t>
  </si>
  <si>
    <t>G/SPS/N/CRI/57/Add.2</t>
  </si>
  <si>
    <t>G/SPS/N/USA/1841</t>
  </si>
  <si>
    <t>G/SPS/N/USA/1842</t>
  </si>
  <si>
    <t>Cooked pork</t>
  </si>
  <si>
    <t>G/SPS/N/ECU/54</t>
  </si>
  <si>
    <t>G/SPS/N/NZL/407</t>
  </si>
  <si>
    <t>Australia and the United Kingdom</t>
  </si>
  <si>
    <t>G/SPS/N/NLD/68</t>
  </si>
  <si>
    <t xml:space="preserve">Pigs (HS Code 0103:  Live swine), pig products (HS 0203:  Meat of swine, fresh, chilled or frozen)</t>
  </si>
  <si>
    <t>All trade partners</t>
  </si>
  <si>
    <t>G/SPS/N/NOR/27</t>
  </si>
  <si>
    <t>Plants and propagating material of ash (Fraxinus excelsior)</t>
  </si>
  <si>
    <t>G/SPS/N/EEC/144/Add.3</t>
  </si>
  <si>
    <t xml:space="preserve">Live poultry, i.e. Gallus domesticus and turkeys (CN 010511, 01051200, 01059200, 01059300, 01059930);  fresh poultry meat (CN 020711, 020712, 020713, 020714);  hatching eggs (CN 04070019) shell eggs (CN 04070030)</t>
  </si>
  <si>
    <t>EC member States and third countries trading with the European Communities</t>
  </si>
  <si>
    <t>G/SPS/N/EEC/196/Add.11</t>
  </si>
  <si>
    <t>G/SPS/N/ECU/32/Add.1</t>
  </si>
  <si>
    <t>G/SPS/N/ECU/52</t>
  </si>
  <si>
    <t>G/SPS/N/ECU/53</t>
  </si>
  <si>
    <t>African oil palm seeds</t>
  </si>
  <si>
    <t>G/SPS/N/PHL/135/Add.1</t>
  </si>
  <si>
    <t>Plants and plant products (Chapters 06, 07 and 08)</t>
  </si>
  <si>
    <t>G/SPS/N/PHL/135/Corr.1</t>
  </si>
  <si>
    <t>G/SPS/N/PHL/139</t>
  </si>
  <si>
    <t>G/SPS/N/PHL/140</t>
  </si>
  <si>
    <t>G/SPS/N/PHL/141</t>
  </si>
  <si>
    <t>G/SPS/N/PRY/19</t>
  </si>
  <si>
    <t>Barley, triticale, carrots</t>
  </si>
  <si>
    <t>Southern Common Market (MERCOSUR) States Parties</t>
  </si>
  <si>
    <t>G/SPS/N/AUS/224/Add.1</t>
  </si>
  <si>
    <t>G/SPS/N/BRA/380/Add.1</t>
  </si>
  <si>
    <t>G/SPS/N/BRA/456</t>
  </si>
  <si>
    <t>Animal, plants and their products</t>
  </si>
  <si>
    <t>G/SPS/N/EEC/331</t>
  </si>
  <si>
    <t>Alginic acid (HS 3913), Beeswax (HS1521), Calcium hydroxide and calcium oxide (HS 2825), Guar gum (HS 1302) , Magnesium carbonate (HS 2519), Microcrystalline wax (HS 2712), Nisin (HS 3504), when circulating as food additives. (ICS: 67.220)</t>
  </si>
  <si>
    <t>G/SPS/N/TPKM/142</t>
  </si>
  <si>
    <t>G/SPS/N/EEC/328/Add.1</t>
  </si>
  <si>
    <t>Mushrooms (HS Code 0709) and certain fish species (HS Code 0302)</t>
  </si>
  <si>
    <t>G/SPS/N/NZL/406</t>
  </si>
  <si>
    <t>Salmonids for human consumption (genera Oncorhynchus, Salmo and Salvelinus)</t>
  </si>
  <si>
    <t>G/SPS/N/PER/212</t>
  </si>
  <si>
    <t xml:space="preserve">HS tariff subheading 1209.99.10.00:  peach (Prunus persica) seeds</t>
  </si>
  <si>
    <t>G/SPS/N/ALB/75</t>
  </si>
  <si>
    <t xml:space="preserve">Live fowls (domestic and wild), fledges (24 hour-old birds), decorative fowls (regardless of origin until a second order is issued), hatching eggs and eggs for human consumption, live fowls semen, live fowls meat, products originating from fowls destined for fowl and animal feed;  for industrial and agricultural uses, and pathological material and biological products</t>
  </si>
  <si>
    <t>Pakistan, Tordhair region</t>
  </si>
  <si>
    <t>G/SPS/N/BRA/449</t>
  </si>
  <si>
    <t>Bananas (International Classification for Standards (ICS) code 0803.0000)</t>
  </si>
  <si>
    <t>MERCOSUR countries</t>
  </si>
  <si>
    <t>G/SPS/N/BRA/450</t>
  </si>
  <si>
    <t>G/SPS/N/BRA/452</t>
  </si>
  <si>
    <t>Melons (International Classification for Standards (ICS) code 0807.1)</t>
  </si>
  <si>
    <t>G/SPS/N/BRA/453</t>
  </si>
  <si>
    <t>Peaches (Prunus spp.) (International Classification for Standards (ICS) code 0809.30)</t>
  </si>
  <si>
    <t>G/SPS/N/BRA/454</t>
  </si>
  <si>
    <t>G/SPS/N/ALB/74</t>
  </si>
  <si>
    <t>Region of Guangdong (China)</t>
  </si>
  <si>
    <t>G/SPS/N/CAN/342</t>
  </si>
  <si>
    <t>HS Code 0101, specifically:
Geldings
Breeding horses under two (2) years of age
Breeding horses over two (2) years of age/mares
Breeding horses over two (2) years of age/stallions
</t>
  </si>
  <si>
    <t>European Community excluding Guadeloupe, Martinique, Guyane, La Réunion, the Canary Islands, Madiera, the Azores, and Gibraltar</t>
  </si>
  <si>
    <t>G/SPS/N/TPKM/141</t>
  </si>
  <si>
    <t>Edible offal in animal besides liver and kidney</t>
  </si>
  <si>
    <t>G/SPS/N/ZAF/24</t>
  </si>
  <si>
    <t xml:space="preserve">Application of the HACCP System for processors of groundnuts:  (a)  Peanut sorting/grading facilities;  (b) Peanut butter manufacturers</t>
  </si>
  <si>
    <t>Any country exporting food products to South Africa</t>
  </si>
  <si>
    <t>G/SPS/N/ZAF/25</t>
  </si>
  <si>
    <t>Level of Ergot sclerotia in wheat, rye, barley and oats</t>
  </si>
  <si>
    <t>G/SPS/N/EEC/330</t>
  </si>
  <si>
    <t>G/SPS/N/NLD/67</t>
  </si>
  <si>
    <t>Calve-veal and calve-veal meat such as white veal, rosé veal, other calf products (HS Codes 0102, 0202)</t>
  </si>
  <si>
    <t>G/SPS/N/PRY/18</t>
  </si>
  <si>
    <t>Peppers, tomatoes and wheat</t>
  </si>
  <si>
    <t>G/SPS/N/ECU/51</t>
  </si>
  <si>
    <t>Member countries of the Andean Community of Nations (CAN)</t>
  </si>
  <si>
    <t>G/SPS/N/NZL/404</t>
  </si>
  <si>
    <t>Boneless sheep meat for human consumption from the United States</t>
  </si>
  <si>
    <t xml:space="preserve">Animal diseases; Animal health; Foot and mouth disease; Scrapie; Territory protection; Transmissible Spongiform Encephalopathy (TSE); </t>
  </si>
  <si>
    <t>G/SPS/N/NZL/405</t>
  </si>
  <si>
    <t>Pig meat for human consumption from the European Community</t>
  </si>
  <si>
    <t>European Community</t>
  </si>
  <si>
    <t>G/SPS/N/ECU/47</t>
  </si>
  <si>
    <t>Poultry for breeding, fertile eggs, and products, by-products and derivatives of avian origin</t>
  </si>
  <si>
    <t>G/SPS/N/ECU/48</t>
  </si>
  <si>
    <t>Soya (Glycine max (L.) Merr.)</t>
  </si>
  <si>
    <t>G/SPS/N/ECU/49</t>
  </si>
  <si>
    <t>Alfalfa (Medicago sativa)</t>
  </si>
  <si>
    <t>G/SPS/N/ECU/50</t>
  </si>
  <si>
    <t>Sorghum (Sorghum bicolor (L.) Moench)</t>
  </si>
  <si>
    <t>G/SPS/N/NZL/380/Add.1</t>
  </si>
  <si>
    <t>Specified countries:&amp;#x0D;
American Samoa; Antigua and Barbuda; Austria; Argentina; Bahamas; Bahrain; Barbados; Belgium; Bermuda; British Virgin Islands; Brunei; Bulgaria; Canada; Cayman Islands; Chile; Christmas Island; Cook Islands; Cyprus; Czech Republic; Denmark; Ireland; Falkland Islands; Federated States of Micronesia; Finland; France; French Polynesia; Fiji; Germany; Greece; Greenland; Guam; Hawaii; Hong Kong, China; Hungary; Iceland; Israel; Italy; Jamaica; Japan; Kiribati; Kuwait; Luxembourg; Macao, China; Malta; Marshall Islands; Mauritius; Nauru; The Netherlands; Netherlands Antilles and Aruba; New Caledonia; Niue; Norway; Palau; Papua New Guinea; Pitcairn Island; Poland; Portugal; Qatar; Croatia; Slovenia; Reunion; Sabah; Sarawak; Seychelles; Singapore; Solomon Islands; Korea; Spain; St Kitts and Nevis; St Lucia; St Vincent and the Grenadines; Sweden; Switzerland; Chinese Taipei; Tonga; Trinidad and Tobago; Tuvalu; United Arab Emirates; United Kingdom; United States of America; Uruguay; US Virgin Islands; Vanuatu; Wallis and Futuna &amp;amp; Western Samoa&amp;#x0D;
</t>
  </si>
  <si>
    <t>G/SPS/N/THA/142/Rev.1</t>
  </si>
  <si>
    <t>Live koi fish (color carp or fancy carp) and common carp (Cyprinus carpio)</t>
  </si>
  <si>
    <t>G/SPS/N/BRA/437</t>
  </si>
  <si>
    <t>Plants for planting, rootless plants and in vitro plants of Chrysanthemum spp. (International Classification for Standards (ICS) code 0602.90.2)</t>
  </si>
  <si>
    <t>G/SPS/N/BRA/438</t>
  </si>
  <si>
    <t>MERCOSUR countries (Argentina, Brazil, Paraguay and Uruguay)</t>
  </si>
  <si>
    <t>G/SPS/N/BRA/439</t>
  </si>
  <si>
    <t>G/SPS/N/BRA/440</t>
  </si>
  <si>
    <t>Plants and plants products, animal and animal products</t>
  </si>
  <si>
    <t>G/SPS/N/BRA/441</t>
  </si>
  <si>
    <t>G/SPS/N/BRA/442</t>
  </si>
  <si>
    <t>G/SPS/N/BRA/444</t>
  </si>
  <si>
    <t>G/SPS/N/BRA/445</t>
  </si>
  <si>
    <t>Aquatic animals (International Classification for Standards (ICS) code 03)</t>
  </si>
  <si>
    <t>G/SPS/N/PER/208</t>
  </si>
  <si>
    <t xml:space="preserve">HS tariff subheading 0602.90.90.00:  gerbera (Gerbera spp.) plants</t>
  </si>
  <si>
    <t>G/SPS/N/PER/209</t>
  </si>
  <si>
    <t xml:space="preserve">HS tariff subheading 1209.99.90.00:  moringa or drumstick tree (Moringa oleifera) seeds</t>
  </si>
  <si>
    <t>G/SPS/N/PER/210</t>
  </si>
  <si>
    <t>G/SPS/N/PER/211</t>
  </si>
  <si>
    <t xml:space="preserve">HS tariff subheading 0602.90.90.00:  alstroemeria (Alstroemeria spp.) plants</t>
  </si>
  <si>
    <t>G/SPS/N/ALB/72</t>
  </si>
  <si>
    <t>G/SPS/N/ALB/73</t>
  </si>
  <si>
    <t>Provinces of Cap Haitien, Cerca la source, Miragoane (Haiti)</t>
  </si>
  <si>
    <t>G/SPS/N/AUS/225</t>
  </si>
  <si>
    <t>G/SPS/N/IND/53/Add.1</t>
  </si>
  <si>
    <t>Plants and plant materials and other regulated articles</t>
  </si>
  <si>
    <t>Trading partner countries listed in the Regulation, exporting plants and plant materials to India</t>
  </si>
  <si>
    <t>G/SPS/N/IND/9/Add.1</t>
  </si>
  <si>
    <t>All livestock products</t>
  </si>
  <si>
    <t>G/SPS/N/PRY/17</t>
  </si>
  <si>
    <t>Kiwi fruit, maize (corn), mangoes, groundnuts (peanuts), beetroot and soya, quarantine treatments, integrated phytosanitary measure system for the risk management of X. axonopodis pv. citri</t>
  </si>
  <si>
    <t>G/SPS/N/COL/157</t>
  </si>
  <si>
    <t>All trading partners of Colombia</t>
  </si>
  <si>
    <t>G/SPS/N/NZL/402</t>
  </si>
  <si>
    <t>G/SPS/N/PER/206</t>
  </si>
  <si>
    <t xml:space="preserve">HS tariff subheading 0601.10.00.00:  potato (Solanum spp.) tubers</t>
  </si>
  <si>
    <t>G/SPS/N/PER/207</t>
  </si>
  <si>
    <t>G/SPS/N/PER/192</t>
  </si>
  <si>
    <t>G/SPS/N/PER/193</t>
  </si>
  <si>
    <t>G/SPS/N/PER/194</t>
  </si>
  <si>
    <t>G/SPS/N/PER/195</t>
  </si>
  <si>
    <t xml:space="preserve">HS tariff subheading 0601.10.00.00:  gladiolus (Gladiolus sp. -   Gladiolus hybrid) bulbs</t>
  </si>
  <si>
    <t>G/SPS/N/PER/196</t>
  </si>
  <si>
    <t>G/SPS/N/PER/197</t>
  </si>
  <si>
    <t>G/SPS/N/PER/198</t>
  </si>
  <si>
    <t>G/SPS/N/PER/199</t>
  </si>
  <si>
    <t xml:space="preserve">HS tariff subheading 0601.10.00.00:  turmeric (Curcuma longa, Curcuma domestica or Amomum curcuma) rhizomes</t>
  </si>
  <si>
    <t>G/SPS/N/PER/200</t>
  </si>
  <si>
    <t>G/SPS/N/PER/201</t>
  </si>
  <si>
    <t>G/SPS/N/PER/202</t>
  </si>
  <si>
    <t xml:space="preserve">HS tariff subheading 0601.10.00.00:  ginger (Zingiber officinale or Amomum zingiber) rhizomes</t>
  </si>
  <si>
    <t>G/SPS/N/PER/203</t>
  </si>
  <si>
    <t>G/SPS/N/PER/204</t>
  </si>
  <si>
    <t>G/SPS/N/PER/205</t>
  </si>
  <si>
    <t>G/SPS/N/CAN/340</t>
  </si>
  <si>
    <t>G/SPS/N/PER/182</t>
  </si>
  <si>
    <t xml:space="preserve">12.09.99.10.00:  Pine (Pinus spp.) seeds</t>
  </si>
  <si>
    <t>G/SPS/N/PER/183</t>
  </si>
  <si>
    <t>G/SPS/N/PER/184</t>
  </si>
  <si>
    <t>G/SPS/N/PER/185</t>
  </si>
  <si>
    <t xml:space="preserve">06.01.10.00.00:  Amaryllis (Hippeastrum hybrida) bulbs</t>
  </si>
  <si>
    <t>G/SPS/N/PER/186</t>
  </si>
  <si>
    <t>G/SPS/N/PER/187</t>
  </si>
  <si>
    <t xml:space="preserve">06.01.10.00.00:  Lilium bulbs (Lilium sp.)</t>
  </si>
  <si>
    <t>G/SPS/N/PER/188</t>
  </si>
  <si>
    <t>G/SPS/N/PER/189</t>
  </si>
  <si>
    <t>G/SPS/N/PER/190</t>
  </si>
  <si>
    <t xml:space="preserve">06.01.10.00.00:  Tulip bulbs (Tulipa sp.)</t>
  </si>
  <si>
    <t>G/SPS/N/PER/191</t>
  </si>
  <si>
    <t>G/SPS/N/USA/1666/Add.1</t>
  </si>
  <si>
    <t>Ribes fruits</t>
  </si>
  <si>
    <t>G/SPS/N/USA/1667/Add.1</t>
  </si>
  <si>
    <t>Eggplant, okra and peppers</t>
  </si>
  <si>
    <t>G/SPS/N/USA/1722/Add.1</t>
  </si>
  <si>
    <t>Sweet cherries</t>
  </si>
  <si>
    <t>G/SPS/N/USA/1835</t>
  </si>
  <si>
    <t>G/SPS/N/USA/1835/Add.1</t>
  </si>
  <si>
    <t>Bluberries</t>
  </si>
  <si>
    <t>G/SPS/N/USA/1836</t>
  </si>
  <si>
    <t>G/SPS/N/USA/1836/Add.1</t>
  </si>
  <si>
    <t>G/SPS/N/USA/1837</t>
  </si>
  <si>
    <t>Dropwort leaves with stems</t>
  </si>
  <si>
    <t>G/SPS/N/USA/1837/Add.1</t>
  </si>
  <si>
    <t>G/SPS/N/CHL/277/Add.1</t>
  </si>
  <si>
    <t>G/SPS/N/EQV/DOM/1</t>
  </si>
  <si>
    <t>Products and by-products of bovine animals, swine and poultry</t>
  </si>
  <si>
    <t>G/SPS/N/USA/1665/Add.1</t>
  </si>
  <si>
    <t>Peeled baby carrots</t>
  </si>
  <si>
    <t>G/SPS/N/USA/1680/Add.1</t>
  </si>
  <si>
    <t>G/SPS/N/USA/1748/Add.1</t>
  </si>
  <si>
    <t>Fruits and Vegetables</t>
  </si>
  <si>
    <t>Japan and Republic of Korea</t>
  </si>
  <si>
    <t>G/SPS/N/USA/1834</t>
  </si>
  <si>
    <t>Czech Republic, Latvia, Lithuania, and Poland</t>
  </si>
  <si>
    <t>G/SPS/N/USA/828/Add.6</t>
  </si>
  <si>
    <t>Ruminants and processing and importation of commodities</t>
  </si>
  <si>
    <t xml:space="preserve">Adoption/publication/entry into force of reg.; Classical Swine Fever; Foot and mouth disease; Pest or Disease free Regions / Regionalization; </t>
  </si>
  <si>
    <t>All US trade partners</t>
  </si>
  <si>
    <t>G/SPS/N/ALB/70</t>
  </si>
  <si>
    <t>Province of Oxfordshire (United Kingdom)</t>
  </si>
  <si>
    <t>G/SPS/N/ALB/71</t>
  </si>
  <si>
    <t>Norte de Santader region (Colombia)</t>
  </si>
  <si>
    <t>G/SPS/N/USA/1187/Add.5</t>
  </si>
  <si>
    <t>Canary Islands, Canada, and Israel</t>
  </si>
  <si>
    <t>G/SPS/N/USA/1489/Add.1</t>
  </si>
  <si>
    <t>Uncooked pork and pork products.</t>
  </si>
  <si>
    <t>G/SPS/N/USA/1489/Add.2</t>
  </si>
  <si>
    <t>Uncooked pork and pork products</t>
  </si>
  <si>
    <t>G/SPS/N/USA/1664/Add.1</t>
  </si>
  <si>
    <t>G/SPS/N/USA/1669/Add.1</t>
  </si>
  <si>
    <t>G/SPS/N/USA/1723/Add.1</t>
  </si>
  <si>
    <t>Arugula</t>
  </si>
  <si>
    <t>G/SPS/N/USA/1827/Add.1</t>
  </si>
  <si>
    <t>G/SPS/N/USA/1828</t>
  </si>
  <si>
    <t>Surrey County (England)</t>
  </si>
  <si>
    <t>G/SPS/N/USA/1828/Add.1</t>
  </si>
  <si>
    <t>G/SPS/N/USA/1829</t>
  </si>
  <si>
    <t>G/SPS/N/USA/1830</t>
  </si>
  <si>
    <t>Brazil (State of Ceará and State of Rio Grande do Norte)</t>
  </si>
  <si>
    <t>G/SPS/N/USA/1830/Add.1</t>
  </si>
  <si>
    <t>G/SPS/N/USA/1831</t>
  </si>
  <si>
    <t>Pork, pork products</t>
  </si>
  <si>
    <t>G/SPS/N/USA/1832</t>
  </si>
  <si>
    <t>Ruminants, swine, and the fresh meat and other animal products of ruminants and swine</t>
  </si>
  <si>
    <t>G/SPS/N/USA/1833</t>
  </si>
  <si>
    <t>G/SPS/N/BHR/9</t>
  </si>
  <si>
    <t>Halal food</t>
  </si>
  <si>
    <t>G/SPS/N/PER/181</t>
  </si>
  <si>
    <t xml:space="preserve">-Ruminants and live swine and semen or embryos of these and other species susceptible to foot-and-mouth disease (FMD);-fresh, chilled or frozen meat, raw entrails and offal, untanned hides and skins and unwashed or greasy wool of the above-mentioned species;-fodder and hay;  and -other risk products of these species capable of transmitting or carrying the FMD virus.</t>
  </si>
  <si>
    <t>Departments of Norte de Santander, Santander, Boyacá and César (Colombia)</t>
  </si>
  <si>
    <t>G/SPS/N/USA/1823</t>
  </si>
  <si>
    <t>dragon fruit</t>
  </si>
  <si>
    <t>G/SPS/N/USA/1824</t>
  </si>
  <si>
    <t>G/SPS/N/USA/1825</t>
  </si>
  <si>
    <t>Baby squash, baby courgettes</t>
  </si>
  <si>
    <t>G/SPS/N/USA/1826</t>
  </si>
  <si>
    <t>Live horses, ruminants, swine, and dogs</t>
  </si>
  <si>
    <t>G/SPS/N/USA/1827</t>
  </si>
  <si>
    <t>G/SPS/N/BRA/435</t>
  </si>
  <si>
    <t>Forage plant seeds (International Classification for Standards (ICS) code 12.09.1)</t>
  </si>
  <si>
    <t>G/SPS/N/AUS/224</t>
  </si>
  <si>
    <t>G/SPS/N/KOR/284</t>
  </si>
  <si>
    <t>G/SPS/N/PER/179</t>
  </si>
  <si>
    <t xml:space="preserve">HS tariff subheadings 1001.10.90:  durum wheat grain (Triticum durum);  and 1001.90.20.00:  other wheat grain (Triticum spp.)</t>
  </si>
  <si>
    <t>G/SPS/N/PER/180</t>
  </si>
  <si>
    <t xml:space="preserve">HS tariff subheading 1007.00.10.00:  grain sorghum (Sorghum bicolor ssp. bicolor, Sorghum sudanense and Sorghum bicolor x Sorghum sudanense)</t>
  </si>
  <si>
    <t>G/SPS/N/MYS/19/Add.1</t>
  </si>
  <si>
    <t>G/SPS/N/ALB/69</t>
  </si>
  <si>
    <t>Bulgaria, region of Kjustendil</t>
  </si>
  <si>
    <t>G/SPS/N/BRA/431</t>
  </si>
  <si>
    <t>Jatropha curcas seeds (International Classification for Standards (ICS) code 1207.99.90)</t>
  </si>
  <si>
    <t>G/SPS/N/CHL/278</t>
  </si>
  <si>
    <t>Fresh fruit and vegetables and plants and plant parts which are host to Epiphyas postvittana</t>
  </si>
  <si>
    <t>State of California, United States of America</t>
  </si>
  <si>
    <t>G/SPS/N/COL/156</t>
  </si>
  <si>
    <t>G/SPS/N/NPL/6/Add.1</t>
  </si>
  <si>
    <t>Animal, animal products &amp; animal production inputs</t>
  </si>
  <si>
    <t>Any country exporting the items in No 3 to Nepal</t>
  </si>
  <si>
    <t>G/SPS/N/ALB/67</t>
  </si>
  <si>
    <t>G/SPS/N/ALB/68</t>
  </si>
  <si>
    <t>Esmeralda Region (Ecuador)</t>
  </si>
  <si>
    <t>G/SPS/N/BRA/424</t>
  </si>
  <si>
    <t>G/SPS/N/BRA/426</t>
  </si>
  <si>
    <t>G/SPS/N/BRA/430</t>
  </si>
  <si>
    <t>Bovine fat and their products (HS Code 1502.00)</t>
  </si>
  <si>
    <t>G/SPS/N/KOR/281</t>
  </si>
  <si>
    <t>Fresh underground parts of Solanaceae plants</t>
  </si>
  <si>
    <t>Aomori and Mie Prefectures of Japan</t>
  </si>
  <si>
    <t>G/SPS/N/ALB/66</t>
  </si>
  <si>
    <t>Milk, milk products</t>
  </si>
  <si>
    <t>G/SPS/N/ECU/44</t>
  </si>
  <si>
    <t>In vitro and bare-rooted cacao plants</t>
  </si>
  <si>
    <t>G/SPS/N/ECU/45</t>
  </si>
  <si>
    <t>Fresh grapes for consumption</t>
  </si>
  <si>
    <t>G/SPS/N/ECU/46</t>
  </si>
  <si>
    <t>Biological control agents and other organisms</t>
  </si>
  <si>
    <t>G/SPS/N/TPKM/125/Add.1</t>
  </si>
  <si>
    <t>Frozen deer semen</t>
  </si>
  <si>
    <t>G/SPS/N/EEC/103/Add.22</t>
  </si>
  <si>
    <t xml:space="preserve">Animal by-products and products derived therefrom not intended for human consumption:  processing of milk and milk products intended for feeding</t>
  </si>
  <si>
    <t xml:space="preserve">Animal feed; Animal health; Certification, control and inspection; Equivalence; Food safety; Human health; </t>
  </si>
  <si>
    <t>EC member States and countries exporting to the European Communities</t>
  </si>
  <si>
    <t>G/SPS/N/KOR/280</t>
  </si>
  <si>
    <t>Revision of temperature standard for the cold storage and distribution of poultry packaged meats</t>
  </si>
  <si>
    <t xml:space="preserve">Contaminants; Food additives; Food safety; Heavy metals; Human health; Irradiation; </t>
  </si>
  <si>
    <t>G/SPS/N/NZL/387/Add.1</t>
  </si>
  <si>
    <t>Pig meat, pig meat products, pig by-products</t>
  </si>
  <si>
    <t>Canada, the European Communities, Mexico and the United States</t>
  </si>
  <si>
    <t>G/SPS/N/NZL/400</t>
  </si>
  <si>
    <t>G/SPS/N/PER/178</t>
  </si>
  <si>
    <t>G/SPS/N/MAR/27</t>
  </si>
  <si>
    <t>Live animals, animal food products and food products of animal origin, animal feed, substances prohibited for use in livestock production, animal by-products</t>
  </si>
  <si>
    <t>G/SPS/N/BRA/198/Add.2</t>
  </si>
  <si>
    <t>G/SPS/N/BRA/420</t>
  </si>
  <si>
    <t>Bovine bones and bone products - HS Code 0506.90</t>
  </si>
  <si>
    <t>G/SPS/N/ARG/98/Add.1</t>
  </si>
  <si>
    <t>G/SPS/N/NOR/26</t>
  </si>
  <si>
    <t xml:space="preserve">These Draft Regulations apply to the following products, intended for use as foodstuffs or feedingstuffs, originating in or sent from China:
Rice in the husk, husked rice, semi-milled or wholly milled rice and broken rice comprised by numbers 10.06.1010, 10.06.1090, 10.06.2010, 10.06.2090, 10.06.3010, 10.06.3020, 10.06. 3099, 10.06.4010, 10.06.4020 and 10.06.4099 of the Norwegian customs tariff, rice flour, rice groats and meal, rice pellets, rolled or flaked cereal grains, germ of cereals and starches comprised by numbers ex11.02.9001, ex11.02.9002, 11.03.1910, 11.03.1920, ex11.03.2000, ex11.04.1900, 11.04.2909, 11.04. 3000, 11.08.1980 and 11.08.1990 of the Norwegian customs tariff, preparations for infant use, put up for retail sale, comprised by numbers 19.01.1010 and 19.01.1090 of the Norwegian customs tariff, pasta comprised by numbers 19.02.1100, 19.02.1900, 19.02.2010, 19.02. 2091, 19.02.2099, 19.02.3001 and 19.02.3009 of the Norwegian customs tariff, prepared foods obtained by the swelling or roasting of cereals or cereal products comprised by numbers 19.04.1092 and 19.04.1098 of the Norwegian customs tariff, prepared foods obtained from unroasted cereal flakes or from mixtures of unroasted cereal flakes and roasted cereal flakes or swelled cereals  comprised by numbers 19.04.2010 and 19.04.2090 of the Norwegian customs tariff, pre-cooked rice not containing any added ingredients comprised by numbers 19.04.9010, 19.04.9020 and 19.04.9090 of the Norwegian customs tariff, rice paper comprised by number ex19.05.9098 of the Norwegian customs tariff, bran, sharps and other residues, whether or not in the form of pellets, derived from the sifting, milling or other working of cereals or of leguminous plants comprised by numbers 23.02.4010 and 23.02.4090 of the Norwegian customs tariff and peptones and their derivatives; other protein substances and their derivatives; hide powder, whether or not chromed, comprised by number 35.04.0000 of the Norwegian customs tariff. 
</t>
  </si>
  <si>
    <t>G/SPS/N/NZL/399</t>
  </si>
  <si>
    <t>Live horses from Australia</t>
  </si>
  <si>
    <t>G/SPS/N/ECU/43</t>
  </si>
  <si>
    <t>Cotton and cotton agricultural products</t>
  </si>
  <si>
    <t>Andean Community Member Countries and third countries</t>
  </si>
  <si>
    <t>G/SPS/N/JPN/211</t>
  </si>
  <si>
    <t>G/SPS/N/JPN/212</t>
  </si>
  <si>
    <t>・ Meat and edible meat offal (HS: 02.01, 02.02, 02.03, 02.04, 02.05, 02.06, 02.07, 02.08 and 02.09)
・ Fish and crustaceans (HS: 03.02, 03.03, 03.04, 03.06 and 03.07)
・ Dairy and eggs (HS: 04.01, 04.07 and 04.08)
・ Edible vegetables and certain roots and tubers (HS: 07.01, 07.02, 07.03, 07.04, 07.05, 07.06, 07.07, 07.08, 07.09, 07.10, 07.13 and 07.14)
・ Edible fruits and nuts, peel of citrus/melons (HS: 08.01, 08.02, 08.03, 08.04, 08.05, 08.06, 08.07, 08.08, 08.09, 08.10, 08.11 and 08.14)
・ Tea, mate and spices (HS: 09.02, 09.03, 09.04, 09.05, 09.06, 09.07, 09.08, 09.09, 09.10)
・ Cereals (HS: 10.01, 10.02, 10.03, 10.04, 10.05, 10.06, 10.07 and 10.08)
・ Oleaginous fruits; miscellaneous grains, seeds and fruits (HS: 12.01, 12.02, 12.04, 12.05, 12.06, 12.07, 12.08, 12.10, 12.11, 12.12 and 12.14)</t>
  </si>
  <si>
    <t>G/SPS/N/NZL/397</t>
  </si>
  <si>
    <t>Specified animal products for human consumption</t>
  </si>
  <si>
    <t>G/SPS/N/BRA/413</t>
  </si>
  <si>
    <t>G/SPS/N/PHL/135</t>
  </si>
  <si>
    <t>G/SPS/N/PHL/97/Add.1</t>
  </si>
  <si>
    <t>G/SPS/N/HND/30</t>
  </si>
  <si>
    <t>International Classification for Standards (ICS) code 67.050.</t>
  </si>
  <si>
    <t xml:space="preserve">G/SPS/N/AUS/223  </t>
  </si>
  <si>
    <t>Foods in general</t>
  </si>
  <si>
    <t xml:space="preserve">Contaminants; Food safety; Heavy metals; Human health; Labelling; </t>
  </si>
  <si>
    <t xml:space="preserve">All Countries.  Imported (as well as domestically produced) foods sold in Australia.</t>
  </si>
  <si>
    <t>G/SPS/N/BRA/406</t>
  </si>
  <si>
    <t>G/SPS/N/BRA/407</t>
  </si>
  <si>
    <t>G/SPS/N/BRA/408</t>
  </si>
  <si>
    <t>Third (non-Mercosur) countries</t>
  </si>
  <si>
    <t>G/SPS/N/BRA/409</t>
  </si>
  <si>
    <t>Queen bees and apiculture products (HS Chapter 4, tariff heading 0409)</t>
  </si>
  <si>
    <t>G/SPS/N/SLV/80</t>
  </si>
  <si>
    <t xml:space="preserve">Live horses, asses, mules and hinnies (HS tariff heading 0101);  Meat of swine, fresh, chilled or frozen (HS tariff heading 0203);  Pig fat, free of lean meat, and poultry fat, not rendered or otherwise extracted, fresh, chilled, frozen, salted, in brine, dried or smoked (HS tariff heading 0209)</t>
  </si>
  <si>
    <t>G/SPS/N/ALB/65</t>
  </si>
  <si>
    <t>Slovakia, Nitra and Banska Bystrica regions</t>
  </si>
  <si>
    <t>G/SPS/N/BRA/378/Add.1</t>
  </si>
  <si>
    <t>Phytosanitary certificates</t>
  </si>
  <si>
    <t>G/SPS/N/BRA/388/Add.1</t>
  </si>
  <si>
    <t>Veterinary surveillance</t>
  </si>
  <si>
    <t>G/SPS/N/BRA/402</t>
  </si>
  <si>
    <t>G/SPS/N/BRA/403</t>
  </si>
  <si>
    <t>Beetroot (Beta vulgaris) seeds</t>
  </si>
  <si>
    <t>South Africa</t>
  </si>
  <si>
    <t>G/SPS/N/BRA/404</t>
  </si>
  <si>
    <t>G/SPS/N/CHL/277</t>
  </si>
  <si>
    <t>G/SPS/N/ARG/119</t>
  </si>
  <si>
    <t>Dracaena sanderiana ornamental plants</t>
  </si>
  <si>
    <t>G/SPS/N/ARG/120</t>
  </si>
  <si>
    <t>G/SPS/N/EEC/327/Add.1</t>
  </si>
  <si>
    <t>Live trees and other plants, wood and wood packaging material</t>
  </si>
  <si>
    <t>EC member States and third countries exporting these products to the EC.</t>
  </si>
  <si>
    <t>G/SPS/N/BRA/294/Add.1</t>
  </si>
  <si>
    <t xml:space="preserve">Live sheep and goats -   HS-4 0104</t>
  </si>
  <si>
    <t>G/SPS/N/BRA/372/Add.1</t>
  </si>
  <si>
    <t xml:space="preserve">Beans and cowpeas (Phaseolus vulgaris L. and Vigna unguiculata (L) Walp.) -   HS codes 0713.3</t>
  </si>
  <si>
    <t xml:space="preserve">Adoption/publication/entry into force of reg.; Animal health; Human health; </t>
  </si>
  <si>
    <t>G/SPS/N/BRA/399</t>
  </si>
  <si>
    <t xml:space="preserve">Coffee not roasted (HS-4  09.01)</t>
  </si>
  <si>
    <t>G/SPS/N/BRA/400</t>
  </si>
  <si>
    <t xml:space="preserve">Strawberries (HS6 -   0810.10)</t>
  </si>
  <si>
    <t>G/SPS/N/COL/149/Add.1</t>
  </si>
  <si>
    <t>G/SPS/N/EEC/196/Add.10</t>
  </si>
  <si>
    <t>G/SPS/N/EEC/196/Add.9</t>
  </si>
  <si>
    <t>G/SPS/N/NLD/66</t>
  </si>
  <si>
    <t>This Order relates to all species of live bivalve molluscs, live tunicates, live echinoderms and live marine gastropods, as defined in Article 1. In practice, the Order relates in particular to mussels and oysters.</t>
  </si>
  <si>
    <t xml:space="preserve">Animal diseases; Contaminants; Food safety; Human health; Territory protection; Toxins; </t>
  </si>
  <si>
    <t>The Netherlands, because there are no restrictions made to import, just obligations to Dutch enterprises on proceeding including the live species of live bivalve molluscs, live tunicates, live echinoderms and live marine gastropods with origin of other countries.</t>
  </si>
  <si>
    <t>G/SPS/N/NZL/392/Add.1</t>
  </si>
  <si>
    <t>Crocodilia and Crocodilia hatching eggs</t>
  </si>
  <si>
    <t>G/SPS/N/NZL/393/Add.1</t>
  </si>
  <si>
    <t>G/SPS/N/ALB/63</t>
  </si>
  <si>
    <t>Mozambique, Gaza region</t>
  </si>
  <si>
    <t>G/SPS/N/ALB/64</t>
  </si>
  <si>
    <t>Province of Cholla-Bukto in Korea</t>
  </si>
  <si>
    <t>G/SPS/N/EEC/325/Add.1</t>
  </si>
  <si>
    <t>Aquaculture animals (fish, molluscs and crustaceans) including ornamental aquatic animals</t>
  </si>
  <si>
    <t>EC member States and third countries exporting these products to the European Communities</t>
  </si>
  <si>
    <t>G/SPS/N/NZL/395</t>
  </si>
  <si>
    <t>Durian (Durio zibethinus) from Thailand</t>
  </si>
  <si>
    <t>G/SPS/N/CRI/60/Add.1</t>
  </si>
  <si>
    <t>G/SPS/N/USA/933/Add.3</t>
  </si>
  <si>
    <t>Trading partners who import human food or cosmetics into the United States</t>
  </si>
  <si>
    <t>G/SPS/N/THA/168</t>
  </si>
  <si>
    <t>Plant, pest and carrier</t>
  </si>
  <si>
    <t>G/SPS/N/ARG/101/Add.1</t>
  </si>
  <si>
    <t>G/SPS/N/ARM/12</t>
  </si>
  <si>
    <t xml:space="preserve">Plants (0106 90 001, 0601, 0602, 0603, 0604, 0701, 0702 00 000, 0703 10,  0703 20 000, 0703 90 000, 0704 10 000, 0704 90 100, 0705 11 000, 0705 21 000, 0706 10 000, 0706, 0706 90 900,  0706 90 100, 0707 00 050, 0707 00 900, 0708, 0712, 0713 10 100, 0713 20 000, 0713 33 100, 0713 40 000, 0713 50 000, 0801, 0802, 0803 00, 0804, 0805, 0806, 0807, 0808, 0809, 0810, 0813, 0901, 0902, 0904, 0905 00 000, 0906 11 000, 0907 00 000, 0908 10 000, 0909, 0910, 1001, 1002 00 000, 1003 00, 1003 00 100, 1004 00 000, 1005, 1006, 1007 00, 1008, 1101 00, 1102, 1103, 1104, 1105, 1106, 1107, 1201 00, 1202 10 100, 1203 00 000, 1204 00 100, 1205 10 100, 1206 00, 1207, 1209, 1210, 1211, 1212 91, 1212 99 200, 1213 00 000, 1214, 1401, 1801 00 000, 2302, 2304 00 000, 2305 00 000, 2306, 2308 00, 2401, 3002, 4401, 4403, 4404, 4405 00 000, 4406, 4407, 4408, 4409, 4410, 4411, 4412, 4413 00 000, 4415 , 4416 00 000, 4501, 4502 00 000, 4503, 4601, 4804, 4819, 4823, 5201 00, 5202, 5203 00 000, 5301, 9406 00 200, 9705 00 000)</t>
  </si>
  <si>
    <t>G/SPS/N/ARG/118</t>
  </si>
  <si>
    <t>Crocus sativus bulbs</t>
  </si>
  <si>
    <t>Spain and France</t>
  </si>
  <si>
    <t>G/SPS/N/ARM/11</t>
  </si>
  <si>
    <t>G/SPS/N/CHL/276</t>
  </si>
  <si>
    <t>Almond (Prunus dulci) propagation material</t>
  </si>
  <si>
    <t>G/SPS/N/EEC/196/Add.8</t>
  </si>
  <si>
    <t>G/SPS/N/IND/55</t>
  </si>
  <si>
    <t>Horns/hooves of animals</t>
  </si>
  <si>
    <t>All trading partner countries, exporting the products mentioned at serial no.3 above to India</t>
  </si>
  <si>
    <t>G/SPS/N/KOR/269/Rev.1</t>
  </si>
  <si>
    <t>Mammalians, birds and their products</t>
  </si>
  <si>
    <t>G/SPS/N/ALB/62</t>
  </si>
  <si>
    <t>Italy, Veneto region</t>
  </si>
  <si>
    <t>G/SPS/N/BRA/232/Add.1</t>
  </si>
  <si>
    <t>Swine semen (HS code 051199)</t>
  </si>
  <si>
    <t>G/SPS/N/KOR/98/Add.17</t>
  </si>
  <si>
    <t>G/SPS/N/EEC/318/Add.1</t>
  </si>
  <si>
    <t>Semen, ova and embryos of ovine and caprine species (HS 0511)</t>
  </si>
  <si>
    <t>Member States of the European Communities (EC) and Australia, Canada, Chile, Croatia, Iceland, Greenland, New Zealand, Saint Pierre and Miquelon, Switzerland and the United States</t>
  </si>
  <si>
    <t>G/SPS/N/EGY/32</t>
  </si>
  <si>
    <t>Pregnant heifers</t>
  </si>
  <si>
    <t xml:space="preserve">Animal diseases; Human health; Transmissible Spongiform Encephalopathy (TSE); Zoonoses; </t>
  </si>
  <si>
    <t>G/SPS/N/TPKM/119/Add.1</t>
  </si>
  <si>
    <t>Cattle and wildlife animals</t>
  </si>
  <si>
    <t>G/SPS/N/ALB/59</t>
  </si>
  <si>
    <t>Province of Edirne, Turkey</t>
  </si>
  <si>
    <t>G/SPS/N/ALB/60</t>
  </si>
  <si>
    <t>Al Nubariya region, Egypt</t>
  </si>
  <si>
    <t>G/SPS/N/ALB/61</t>
  </si>
  <si>
    <t>Xinjiang region, People's Republic of China</t>
  </si>
  <si>
    <t>G/SPS/N/BRA/396</t>
  </si>
  <si>
    <t xml:space="preserve">Roasted coffee beans and ground roasted coffee (HS-4 -   Code 0901)</t>
  </si>
  <si>
    <t>G/SPS/N/BRA/397</t>
  </si>
  <si>
    <t xml:space="preserve">Chilean false red mite (Brevipalpus chilensis) host fruit (HS Section 2, Chapter 8):  Plums (Prunus domestica), almonds in shell (Prunus amygdalus), California blackberries (Rubus ursinus), wild cherries (Prunus avium), custard apples (Annona cherimola), apricots (Prunus armeniaca), figs (Ficus carica), raspberries (Rubus idaeus), currants and gooseberries (Ribes spp), kiwi fruit (Actinidia deliciosa), apples (Malus domestica), quince (Cydonia oblonga), nectarines (Prunus persica var. nucipersica), pears (Pyrus communis), peaches (Prunus persica), plumcots (Prunus domestica x Prunus armeniaca) and grapes (Vitis vinifera)</t>
  </si>
  <si>
    <t>G/SPS/N/CHL/275</t>
  </si>
  <si>
    <t>Rice hulls</t>
  </si>
  <si>
    <t>G/SPS/N/NPL/10</t>
  </si>
  <si>
    <t>G/SPS/N/NPL/9</t>
  </si>
  <si>
    <t>G/SPS/N/NPL/6</t>
  </si>
  <si>
    <t xml:space="preserve">Animal diseases; Animal health; Human health; Seeds; </t>
  </si>
  <si>
    <t>G/SPS/N/EEC/196/Add.7</t>
  </si>
  <si>
    <t>Cereals (1001, 1002, 1003, 1004, 1005, 1006, 1007, 1008), foodstuffs of animal origin (0201, 0202, 0202, 0203, 0204, 0205, 0206, 0207, 0208, 0209, 0210) and certain products of plant origin, including fruit and vegetables</t>
  </si>
  <si>
    <t>G/SPS/N/KOR/248/Add.2</t>
  </si>
  <si>
    <t>G/SPS/N/MYS/19</t>
  </si>
  <si>
    <t>G/SPS/N/BRA/268/Add.2</t>
  </si>
  <si>
    <t>G/SPS/N/BRA/394</t>
  </si>
  <si>
    <t>G/SPS/N/COL/136/Add.1</t>
  </si>
  <si>
    <t>G/SPS/N/JPN/209</t>
  </si>
  <si>
    <t xml:space="preserve">・ Meat and edible meat offal (HS Codes:  02.01, 02.02, 02.03, 02.04, 02.05, 02.06, 02.07, 02.08 and 02.09)
・ Fish and crustaceans (HS Codes:  03.02, 03.03, 03.04, 03.06 and 03.07)
・ Dairy and eggs (HS Codes:  04.01, 04.07 and 04.08)
・ Edible vegetables and certain roots and tubers (HS Codes:  07.01, 07.02, 07.03, 07.04, 07.05, 07.06, 07.07, 07.08, 07.09, 07.10, 07.13 and 07.14)
・ Edible fruits and nuts, peel of citrus/melons (HS Codes:  08.01, 08.02, 08.03, 08.04, 08.05, 08.06, 08.07, 08.08, 08.09, 08.10, 08.11 and 08.14)
・ Coffee, tea, mate and spices (HS Codes:  09.01, 09.02, 09.03, 09.04, 09.05, 09.06, 09.07, 09.08, 09.09, 09.10)
・ Cereals (HS Codes:  10.01, 10.02, 10.03, 10.04, 10.05, 10.06, 10.07 and 10.08)
・ Oleaginous fruits; miscellaneous grains, seeds and fruits (HS Codes:  12.01, 12.02, 12.04, 12.05, 12.06, 12.07, 12.08, 12.10, 12.11, 12.12 and 12.14)
</t>
  </si>
  <si>
    <t>G/SPS/N/PHL/125/Add.1</t>
  </si>
  <si>
    <t>Horses (0101, 0205), bovine animals (0102, 0201, 0202), swine (0103, 0203), sheep and goats (0104, 0204), 0206, 0209, 0210, 0502, 0503, 0504, 0511.10, 0511.99.11, 1501, 1502, 1503, 1516.10, 1601, 1602.10, 1602.41, 1602.42, 1602.49, 1602.50</t>
  </si>
  <si>
    <t>G/SPS/N/ECU/38</t>
  </si>
  <si>
    <t>d</t>
  </si>
  <si>
    <t>G/SPS/N/ECU/39</t>
  </si>
  <si>
    <t>Protea (Protea sp.)</t>
  </si>
  <si>
    <t xml:space="preserve">Food additives; Food safety; Human health; Pests; Plant health; Territory protection; </t>
  </si>
  <si>
    <t>G/SPS/N/ECU/40</t>
  </si>
  <si>
    <t>G/SPS/N/ECU/41</t>
  </si>
  <si>
    <t>Onion bulbs (Allium cepa)</t>
  </si>
  <si>
    <t>G/SPS/N/ECU/42</t>
  </si>
  <si>
    <t>Sugar cane (Saccharum officinarum L.)</t>
  </si>
  <si>
    <t>G/SPS/N/CAN/157/Rev.20</t>
  </si>
  <si>
    <t xml:space="preserve">All plants for planting and non propagative plant parts that are hosts of the pathogen Phytophthora ramorum.  Propagative material, including nursery stock, of regulated species; wood products with bark of regulated species; non-propagative material, including branches, wreaths, greenery, cuttings and prunings of regulated species; soil and growing media (ICS:  65.020)</t>
  </si>
  <si>
    <t>The European Communities, Norway, Switzerland and United States</t>
  </si>
  <si>
    <t>G/SPS/N/EEC/196/Add.6</t>
  </si>
  <si>
    <t>G/SPS/N/KOR/275</t>
  </si>
  <si>
    <t>G/SPS/N/KOR/276</t>
  </si>
  <si>
    <t>Ready-to-eat livestock products and meat extract products</t>
  </si>
  <si>
    <t>G/SPS/N/TPKM/134</t>
  </si>
  <si>
    <t>G/SPS/N/ARG/100/Add.1</t>
  </si>
  <si>
    <t>G/SPS/N/ARG/103/Add.1</t>
  </si>
  <si>
    <t>G/SPS/N/ARG/99/Add.1</t>
  </si>
  <si>
    <t>G/SPS/N/EEC/327</t>
  </si>
  <si>
    <t xml:space="preserve">ISPM 15; Pests; Plant health; Wood packaging; </t>
  </si>
  <si>
    <t>G/SPS/N/EEC/328</t>
  </si>
  <si>
    <t>G/SPS/N/LKA/12/Add.1</t>
  </si>
  <si>
    <t>G/SPS/N/TPKM/127/Add.1</t>
  </si>
  <si>
    <t>G/SPS/N/LKA/10/Add.1</t>
  </si>
  <si>
    <t>G/SPS/N/NIC/44</t>
  </si>
  <si>
    <t>HS tariff heading 1209</t>
  </si>
  <si>
    <t xml:space="preserve">Human health; Pests; Plant health; Seeds; </t>
  </si>
  <si>
    <t>G/SPS/N/PER/177</t>
  </si>
  <si>
    <t xml:space="preserve">HS tariff subheading 1006.30.00.00:  milled rice (Oryza sativa)</t>
  </si>
  <si>
    <t>G/SPS/N/ARG/117</t>
  </si>
  <si>
    <t>Soya</t>
  </si>
  <si>
    <t>G/SPS/N/LKA/9/Add.1</t>
  </si>
  <si>
    <t>Plants, plant products, organisms, soil, and other culture media</t>
  </si>
  <si>
    <t>G/SPS/N/NIC/15/Add.1</t>
  </si>
  <si>
    <t>G/SPS/N/NIC/39</t>
  </si>
  <si>
    <t xml:space="preserve">Food safety; Human health; Plant health; Seeds; </t>
  </si>
  <si>
    <t>G/SPS/N/NIC/40</t>
  </si>
  <si>
    <t>International Classification for Standards (ICS) code 67.080</t>
  </si>
  <si>
    <t>G/SPS/N/NIC/41</t>
  </si>
  <si>
    <t>International Classification for Standards (ICS) code 67.120</t>
  </si>
  <si>
    <t>G/SPS/N/NIC/42</t>
  </si>
  <si>
    <t xml:space="preserve">Food safety; Human health; Plant diseases; Plant health; Seeds; </t>
  </si>
  <si>
    <t>G/SPS/N/NIC/43</t>
  </si>
  <si>
    <t>Pests</t>
  </si>
  <si>
    <t xml:space="preserve">Fruit fly; Human health; Pests; Plant health; </t>
  </si>
  <si>
    <t>G/SPS/N/BRA/388</t>
  </si>
  <si>
    <t>G/SPS/N/CAN/238/Add.4</t>
  </si>
  <si>
    <t>G/SPS/N/KOR/274</t>
  </si>
  <si>
    <t>G/SPS/N/NZL/393</t>
  </si>
  <si>
    <t>G/SPS/N/CHL/271</t>
  </si>
  <si>
    <t>Flours and starches</t>
  </si>
  <si>
    <t>G/SPS/N/CHL/272</t>
  </si>
  <si>
    <t>Game meat</t>
  </si>
  <si>
    <t>G/SPS/N/CHL/274</t>
  </si>
  <si>
    <t>G/SPS/N/THA/167</t>
  </si>
  <si>
    <t>Plants and products thereof</t>
  </si>
  <si>
    <t>G/SPS/N/EEC/325</t>
  </si>
  <si>
    <t xml:space="preserve">Aquaculture animals (fish, molluscs and crustaceans) including ornamental aquatic animals.  HS Codes 0301, 0306, 0307, 0301.10, 0302.70</t>
  </si>
  <si>
    <t>G/SPS/N/EEC/326</t>
  </si>
  <si>
    <t xml:space="preserve">Fishery products and live bivalve mollusc, echinoderms, tunicates and marine gastropods (HS Codes:  0301, 0302, 0303, 0304, 0305, 0306, 0307, 0511.91, 1504, 1518.00, 1603, 1604, 1605)</t>
  </si>
  <si>
    <t>Member States of the European Communities (EC) and third countries from which imports into the Community of fishery products and live bivalve mollusc, echinoderms, tunicates and marine gastropods are authorised.</t>
  </si>
  <si>
    <t>G/SPS/N/PER/172</t>
  </si>
  <si>
    <t>06.02.90.90.00 Symphoricarpos plants (Symphoricarpos spp.) and 06.02.90.90 rooted Symphoricarpos cuttings (Symphoricarpos spp.)</t>
  </si>
  <si>
    <t>G/SPS/N/PER/173</t>
  </si>
  <si>
    <t>06.02.90.90.00 hortensia plants (Hydrangea macrophylla) and 06.02.90.90 rooted hortensia cuttings (Hydrangea macrophylla)</t>
  </si>
  <si>
    <t>G/SPS/N/PER/174</t>
  </si>
  <si>
    <t>06.02.90.90.00 Ilex plants (Ilex verticillata) and 06.02.90.90 rooted Ilex cuttings (Ilex verticillata)</t>
  </si>
  <si>
    <t>G/SPS/N/EEC/322/Add.1</t>
  </si>
  <si>
    <t>Cereals (1001, 1002, 1003, 1004, 1005, 1006, 1007, 1008), foodstuffs of animal origin (0201, 0202, 0203, 0204, 0205, 0206, 0207, 0208, 0209, 0210) and certain products of plant origin, including fruit and vegetables</t>
  </si>
  <si>
    <t>EC members States and third countries exporting these products to the European Communities.</t>
  </si>
  <si>
    <t>G/SPS/N/QAT/2</t>
  </si>
  <si>
    <t xml:space="preserve">Oats (ICS:  67.060)</t>
  </si>
  <si>
    <t>G/SPS/N/ALB/58</t>
  </si>
  <si>
    <t>Live fowls (domestic and wild fowls),fledges (24's hours birds),decorative fowls regardless of origin, hatching eggs and eggs for human consume, semen of live fowls and wild, meat of the wild and domestic fowl, products originating from fowls intended to fowls feed and animals as well as those for industrial and agricultural use, pathologic material and biologic products originating from fowls</t>
  </si>
  <si>
    <t>Province of Luangnamtha, location Namme (Lao People's Democratic Republic)</t>
  </si>
  <si>
    <t>G/SPS/N/QAT/1</t>
  </si>
  <si>
    <t xml:space="preserve">Certain pulses (ICS:  67.060)</t>
  </si>
  <si>
    <t>G/SPS/N/ECU/35</t>
  </si>
  <si>
    <t>G/SPS/N/ECU/36</t>
  </si>
  <si>
    <t>G/SPS/N/ECU/37</t>
  </si>
  <si>
    <t>Plants, plant products and commodities</t>
  </si>
  <si>
    <t>G/SPS/N/ALB/57</t>
  </si>
  <si>
    <t>All live domestic and wild pigs, semen of domestic and wild pigs, fresh meat of domestic and wild pigs, pig products destined for animal feed, pathologic materials and the biological pig products</t>
  </si>
  <si>
    <t>Azerbaijan, province of Gabala, Nidzh region</t>
  </si>
  <si>
    <t>G/SPS/N/BRA/115/Add.15</t>
  </si>
  <si>
    <t>G/SPS/N/BRA/387</t>
  </si>
  <si>
    <t>Impatiens spp.</t>
  </si>
  <si>
    <t>G/SPS/N/OMN/26</t>
  </si>
  <si>
    <t>Wheat flour, edible salt, cooking vegetable oils ant fats</t>
  </si>
  <si>
    <t>G/SPS/N/TPKM/123/Add.1</t>
  </si>
  <si>
    <t>Australia (excluding Riverland and Tasmania), Thailand and the Netherlands</t>
  </si>
  <si>
    <t>G/SPS/N/TPKM/130</t>
  </si>
  <si>
    <t>Plants or plant products exported to the Separate Customs Territory of Taiwan, Penghu, Kinmen and Matsu</t>
  </si>
  <si>
    <t>G/SPS/N/ALB/55</t>
  </si>
  <si>
    <t>Israel, Hazafon region</t>
  </si>
  <si>
    <t>G/SPS/N/ALB/56</t>
  </si>
  <si>
    <t>G/SPS/N/BRA/268/Add.1</t>
  </si>
  <si>
    <t>Ceratitis capitata and Anastrepha fratecurlus in papaya (Carica papaya)</t>
  </si>
  <si>
    <t>G/SPS/N/IND/46/Add.5</t>
  </si>
  <si>
    <t>Trading partners exporting products mentioned under item 3 to India</t>
  </si>
  <si>
    <t>G/SPS/N/IND/53</t>
  </si>
  <si>
    <t>Plants and plant materials and other regulated articles as per plant quarantine (Regulation of Import into India) Order, 2003 and its amendments</t>
  </si>
  <si>
    <t>G/SPS/N/COL/152/Corr.1</t>
  </si>
  <si>
    <t>G/SPS/N/ALB/54</t>
  </si>
  <si>
    <t>Live fowls (domestic and wild fowls), fledges (24 hours old birds), decorative fowls regardless of origin, hatching eggs and eggs for human consumption, live fowls semen, live fowls meat, products originating from fowls intended to fowl and animal feed, for industrial and agricultural uses, pathologic material and biologic products originating from fowls.</t>
  </si>
  <si>
    <t>Province of ChumSaeng, location Nakhon Sawan (Thailand)</t>
  </si>
  <si>
    <t>G/SPS/N/ALB/50</t>
  </si>
  <si>
    <t>Live fowls (domestic and wild), hatching eggs and eggs for human consumption, live fowls semen, live fowls meat, products originating from fowls destined for poultry and animal feed; for industrial and agricultural uses, and pathological material and biological products</t>
  </si>
  <si>
    <t>Province of West Bengal, province of Birbhum and Dakshin Dinajpur in India</t>
  </si>
  <si>
    <t>G/SPS/N/ALB/51</t>
  </si>
  <si>
    <t>Live fowls (domestic and wild), fledges (24 hour-old birds), decorative fowls (regardless of origin until further notice), hatching eggs and eggs for human consumption, live fowls semen, live fowls meat, products originating from fowls destined for fowl and animal feed; for industrial and agricultural uses, and pathological material and biological products</t>
  </si>
  <si>
    <t>Province of Mazandaran (Iran)</t>
  </si>
  <si>
    <t>G/SPS/N/ALB/52</t>
  </si>
  <si>
    <t>Live fowls (domestic and wild), fledges (24 hour-old birds), decorative fowls (regardless of origin), hatching eggs and eggs for human consumption, live fowls semen, live fowls meat, products originating from fowls destined for fowl and animal feed; for industrial and agricultural uses, and pathological material and biological products</t>
  </si>
  <si>
    <t>Province of Crimean, Krasnogvardeisk region (Ukraine)</t>
  </si>
  <si>
    <t>G/SPS/N/ALB/53</t>
  </si>
  <si>
    <t xml:space="preserve">Live fowls (domestic and wild), fledges (24 hour-old birds), decorative fowls (regardless of origin), hatching eggs and eggs for human consumption, live fowls semen, live fowls meat, products originating from fowls destined for fowl and animal feed;  for industrial and agricultural uses, and pathological material and biological products.</t>
  </si>
  <si>
    <t>Province of Zonguldak, Caycuma region (Turkey)</t>
  </si>
  <si>
    <t>G/SPS/N/CAN/157/Rev.19</t>
  </si>
  <si>
    <t>G/SPS/N/EEC/190/Add.1</t>
  </si>
  <si>
    <t xml:space="preserve">Live bovine, swine, ovine and caprine animals (CN 0102 to 0104 and 0106).  Meat and edible meat offal (CN 0201 to 0206).  Minced meat of bovine, ovine and caprine (CN 020230, 020329, 020423, 0204539, 0204579) as such or in meat preparations under CN position 1606.  Game meat (subheading CN 0208-90).  (See certificates for more details on Combined Nomenclature)</t>
  </si>
  <si>
    <t>G/SPS/N/EEC/323</t>
  </si>
  <si>
    <t xml:space="preserve">Live bovine, ovine, caprine, porcine animals and live non domestic ruminants (HS Codes 0102 to 0104 and 0106); Meat and edible meat offal from bovine, ovine, caprine, porcine and equines animals (HS Codes 0201 to 0206); Minced meat of bovine, ovine and caprine animals (HS Codes 020230, 020329, 020423, 0204539 and 0204579); Game meat from farmed suidae and other cloven-hoofed animals, and from wild suidae, other cloven-hoofed animals and solipeds (Game meat subheading HS Codes 0208-90) and Certain Artiodactylae and Proboscidae animals.  More details of the HS Codes are provided in the certificates.</t>
  </si>
  <si>
    <t>G/SPS/N/USA/1765</t>
  </si>
  <si>
    <t>G/SPS/N/NZL/392</t>
  </si>
  <si>
    <t xml:space="preserve">Animal health; Human health; Territory protection; </t>
  </si>
  <si>
    <t>G/SPS/N/CRI/59</t>
  </si>
  <si>
    <t>All animals and products and by-products of animal origin requiring official tests and trials</t>
  </si>
  <si>
    <t>G/SPS/N/PHL/124/Add.2</t>
  </si>
  <si>
    <t>Virginia, United States</t>
  </si>
  <si>
    <t>G/SPS/N/CRI/60</t>
  </si>
  <si>
    <t>Fishery and aquaculture products and by-products for human consumption</t>
  </si>
  <si>
    <t xml:space="preserve">Contaminants; Food safety; Human health; Maximum residue limits (MRLs); Veterinary drugs; </t>
  </si>
  <si>
    <t>G/SPS/N/PER/171</t>
  </si>
  <si>
    <t>HS tariff subheading 0602.90.90.00: in vitro banana (Musa spp.) seedlings</t>
  </si>
  <si>
    <t>G/SPS/N/JPN/207</t>
  </si>
  <si>
    <t>Commodities designated as with animal health risks</t>
  </si>
  <si>
    <t>G/SPS/N/COL/152</t>
  </si>
  <si>
    <t>Bovine animals, sheep, goats, swine and other species susceptible to foot-and-mouth disease (FMD) and other products that pose a risk of transmitting the virus.</t>
  </si>
  <si>
    <t>G/SPS/N/JPN/206</t>
  </si>
  <si>
    <t>・ Meat and edible meat offal (HS: 02.01, 02.02, 02.03, 02.04, 02.05, 02.06, 02.07, 02.08 and 02.09)
・ Fish and crustaceans (HS: 03.02, 03.03, 03.04, 03.06 and 03.07)
・ Dairy and eggs (HS: 04.01, 04.07 and 04.08)
・ Edible vegetables and certain roots and tubers (HS: 07.01, 07.02, 07.03, 07.04, 07.05, 07.06, 07.07, 07.08, 07.09, 07.10, 07.13 and 07.14)
・ Edible fruits and nuts, peel of citrus/melons (HS: 08.01, 08.02, 08.03, 08.04, 08.05, 08.06, 08.07, 08.08, 08.09, 08.10, 08.11, 08.13 and 08.14)
・ Coffee, tea, mate and spices (HS: 09.01, 09.02, 09.03, 09.04, 09.05, 09.06, 09.07, 09.08, 09.09, 09.10)
・ Cereals (HS: 10.01, 10.02, 10.03, 10.04, 10.05, 10.06, 10.07 and 10.08)
・ Oleaginous fruits; miscellaneous grains, seeds and fruits (HS: 12.01, 12.02, 12.04, 12.05, 12.06, 12.07, 12.08, 12.10, 12.11, 12.12 and 12.14)
</t>
  </si>
  <si>
    <t>G/SPS/N/PER/167</t>
  </si>
  <si>
    <t xml:space="preserve">HS Code:  06.02.90.90.00 Artichoke cuttings (Cynara scolymus)</t>
  </si>
  <si>
    <t>G/SPS/N/PER/168</t>
  </si>
  <si>
    <t xml:space="preserve">HS Codes:  06.02.20.00.00 blueberry plants (Vaccinium spp.) and 06.02.90.90.00 in vitro blueberry seedlings (Vaccinium spp.)</t>
  </si>
  <si>
    <t>G/SPS/N/PER/169</t>
  </si>
  <si>
    <t xml:space="preserve">HS Code:  10.06.10.10.00 Rice seed (Oryza sativa)</t>
  </si>
  <si>
    <t>G/SPS/N/PER/170</t>
  </si>
  <si>
    <t>Animals and products and by-products of animal origin.</t>
  </si>
  <si>
    <t>All countries exporting animals and products and by-products of animal origin to Peru.</t>
  </si>
  <si>
    <t>G/SPS/N/EEC/322</t>
  </si>
  <si>
    <t xml:space="preserve">Modification of final date for comments; Pesticides; </t>
  </si>
  <si>
    <t>G/SPS/N/BRA/157/Add.5</t>
  </si>
  <si>
    <t>FMD-susceptible animals and derived products</t>
  </si>
  <si>
    <t>G/SPS/N/BRA/385</t>
  </si>
  <si>
    <t>G/SPS/N/PHL/124/Add.1</t>
  </si>
  <si>
    <t>States of Virginia and Nebraska (United States)</t>
  </si>
  <si>
    <t>G/SPS/N/PHL/131</t>
  </si>
  <si>
    <t>Cashew kernels (08.01.31.00)</t>
  </si>
  <si>
    <t>G/SPS/N/PHL/133</t>
  </si>
  <si>
    <t>G/SPS/N/PHL/134</t>
  </si>
  <si>
    <t>G/SPS/N/CRI/58</t>
  </si>
  <si>
    <t>Terrestrial and aquatic animals</t>
  </si>
  <si>
    <t>G/SPS/N/ALB/48</t>
  </si>
  <si>
    <t>All live fowl (domestic and wild fowls), day-old poultry, decorative poultry, eggs, live fowl semen, meat of wild and domestic fowl, products originating from poultry</t>
  </si>
  <si>
    <t>Province of oeste, Portugal</t>
  </si>
  <si>
    <t>G/SPS/N/ALB/49</t>
  </si>
  <si>
    <t>Province of Haifa, Israel</t>
  </si>
  <si>
    <t>G/SPS/N/KOR/248/Add.1</t>
  </si>
  <si>
    <t xml:space="preserve">North America:  Canada, Mexico, United States&amp;#x0D;
&amp;#x0D;
Central America:  All countries &amp;#x0D;
&amp;#x0D;
South America:  All countries&amp;#x0D;
&amp;#x0D;
Africa:  All countries&amp;#x0D;
&amp;#x0D;
Asia:  Brunei, India, Indonesia, Israel, Lebanon, Malaysia, Oman, Pakistan, Philippines, Singapore, Sri Lanka, Thailand, Yemen&amp;#x0D;
&amp;#x0D;
Europe:  Belgium, France, Germany, Italy, Netherlands, Poland, Portugal, Slovenia&amp;#x0D;
&amp;#x0D;
Oceania and the Pacific:  Australia (except Tasmania), Fiji, Guam, Hawaiian Islands, Micronesia, Palau, Papua New Guinea, Polynesia, Solomon Islands&amp;#x0D;
</t>
  </si>
  <si>
    <t>G/SPS/N/ECU/31</t>
  </si>
  <si>
    <t>Potato tubers (Solanum tuberosum L.)</t>
  </si>
  <si>
    <t>G/SPS/N/ECU/32</t>
  </si>
  <si>
    <t>Ornamental plant products, plant propagation material and regulated articles of ornamental plant species</t>
  </si>
  <si>
    <t>G/SPS/N/ECU/34</t>
  </si>
  <si>
    <t>Musaceae (Musa spp.)</t>
  </si>
  <si>
    <t xml:space="preserve">Biotechnology; Genetically modified organisms (GMOs); Plant health; Territory protection; </t>
  </si>
  <si>
    <t>G/SPS/N/LKA/12</t>
  </si>
  <si>
    <t>G/SPS/N/LKA/13</t>
  </si>
  <si>
    <t>Tea, coffee, cocoa and their products</t>
  </si>
  <si>
    <t>G/SPS/N/SLV/78</t>
  </si>
  <si>
    <t xml:space="preserve">Natural honey:  International Classification for Standards (ICS) code 67.180;  HS tariff heading 0409.00.00</t>
  </si>
  <si>
    <t>G/SPS/N/SLV/79</t>
  </si>
  <si>
    <t xml:space="preserve">Flavoured pasteurized and ultra-pasteurized milk:  International Classification for Standards (ICS) code 67.100;  HS tariff heading 0402</t>
  </si>
  <si>
    <t>G/SPS/N/BRA/115/Add.14</t>
  </si>
  <si>
    <t>Plant products from musaceae and heliconiaceae families - Mycosphaerella fijiensis</t>
  </si>
  <si>
    <t>G/SPS/N/BRA/115/Add.3/Rev.2</t>
  </si>
  <si>
    <t>G/SPS/N/BRA/381</t>
  </si>
  <si>
    <t>Musa spp. (banana-producing species), HS tariff heading 0803.00</t>
  </si>
  <si>
    <t>G/SPS/N/BRA/380</t>
  </si>
  <si>
    <t>G/SPS/N/VNM/1</t>
  </si>
  <si>
    <t>List of regulated articles subject to Pest Risk Analysis</t>
  </si>
  <si>
    <t>G/SPS/N/VNM/2</t>
  </si>
  <si>
    <t>Regulated articles subject to Pest Risk Analysis</t>
  </si>
  <si>
    <t>G/SPS/N/PER/166</t>
  </si>
  <si>
    <t>Fresh products</t>
  </si>
  <si>
    <t xml:space="preserve">Fruit fly; Pest or Disease free Regions / Regionalization; Plant health; Territory protection; </t>
  </si>
  <si>
    <t>G/SPS/N/TPKM/127</t>
  </si>
  <si>
    <t>G/SPS/N/ALB/47</t>
  </si>
  <si>
    <t>Certification and inspection bodies in the field of vegetation and animal production and products called "BIO"</t>
  </si>
  <si>
    <t>G/SPS/N/TUR/5</t>
  </si>
  <si>
    <t>G/SPS/N/USA/1670/Add.2</t>
  </si>
  <si>
    <t>Plants and plant products - Cold treatment</t>
  </si>
  <si>
    <t>G/SPS/N/ALB/44</t>
  </si>
  <si>
    <t>Brandenburg Province, Germany</t>
  </si>
  <si>
    <t>G/SPS/N/ALB/45</t>
  </si>
  <si>
    <t>Santo Domingo (Distrito Nacional) and La Ostra Banda (La Altagracia) provinces of Dominican Republic</t>
  </si>
  <si>
    <t>G/SPS/N/ALB/46</t>
  </si>
  <si>
    <t>All live animals such as cattle, deer, pig, sheep, goat, buffalo etc.</t>
  </si>
  <si>
    <t>Region of Vientiane Capital, Laos</t>
  </si>
  <si>
    <t>G/SPS/N/ECU/19</t>
  </si>
  <si>
    <t>Swine and products thereof</t>
  </si>
  <si>
    <t>All countries which export such products to Ecuador.</t>
  </si>
  <si>
    <t>G/SPS/N/ECU/20</t>
  </si>
  <si>
    <t>Domestic equidae and products thereof</t>
  </si>
  <si>
    <t>All countries which export such products to Ecuador</t>
  </si>
  <si>
    <t>G/SPS/N/ECU/21</t>
  </si>
  <si>
    <t>Maize (Zea mays L.) grain</t>
  </si>
  <si>
    <t>G/SPS/N/ECU/22</t>
  </si>
  <si>
    <t>N/A</t>
  </si>
  <si>
    <t>G/SPS/N/ECU/23</t>
  </si>
  <si>
    <t>G/SPS/N/ECU/24</t>
  </si>
  <si>
    <t>Poultry for breeding, fertile eggs and products, by-products and derivatives of avian origin of the species Gallus domesticus and Gallopavo and other susceptible avian species</t>
  </si>
  <si>
    <t>State of Virginia, United States of America</t>
  </si>
  <si>
    <t>G/SPS/N/ECU/25</t>
  </si>
  <si>
    <t>Calla lily bulbs</t>
  </si>
  <si>
    <t>G/SPS/N/ECU/26</t>
  </si>
  <si>
    <t>Ranunculus bulbs</t>
  </si>
  <si>
    <t>G/SPS/N/ECU/27</t>
  </si>
  <si>
    <t>Meristematic teak plants</t>
  </si>
  <si>
    <t>G/SPS/N/ECU/28</t>
  </si>
  <si>
    <t>In vitro calla lily plants</t>
  </si>
  <si>
    <t>G/SPS/N/ECU/29</t>
  </si>
  <si>
    <t>Statice plants rooted in a Jiffy substrate</t>
  </si>
  <si>
    <t>G/SPS/N/BRA/249/Add.1</t>
  </si>
  <si>
    <t>Permit to transit plant and/or plant products</t>
  </si>
  <si>
    <t>G/SPS/N/EGY/31</t>
  </si>
  <si>
    <t>De-boned frozen cattle meat</t>
  </si>
  <si>
    <t>G/SPS/N/KOR/212/Add.3</t>
  </si>
  <si>
    <t>Quarantine pests list</t>
  </si>
  <si>
    <t>G/SPS/N/LKA/10</t>
  </si>
  <si>
    <t>G/SPS/N/LKA/9</t>
  </si>
  <si>
    <t>G/SPS/N/TPKM/116/Add.1</t>
  </si>
  <si>
    <t>Clenburerol in foods</t>
  </si>
  <si>
    <t>G/SPS/N/COL/134/Add.1</t>
  </si>
  <si>
    <t>G/SPS/N/COL/137/Add.1</t>
  </si>
  <si>
    <t>G/SPS/N/JPN/203</t>
  </si>
  <si>
    <t>・ Meat and edible meat offal (HS: 02.01, 02.02, 02.03, 02.04, 02.05, 02.06, 02.07, 02.08 and 02.09)
・ Fish and crustaceans (HS: 03.02, 03.03, 03.04, 03.06 and 03.07)
</t>
  </si>
  <si>
    <t>G/SPS/N/BRA/186/Add.1</t>
  </si>
  <si>
    <t>Poultry and egg laying establishments</t>
  </si>
  <si>
    <t>G/SPS/N/BRA/194/Add.1</t>
  </si>
  <si>
    <t>G/SPS/N/USA/1748</t>
  </si>
  <si>
    <t>Ya pears and Sand pears</t>
  </si>
  <si>
    <t>China, Japan, Republic of Korea</t>
  </si>
  <si>
    <t>G/SPS/N/BRA/378</t>
  </si>
  <si>
    <t>G/SPS/N/BRA/379</t>
  </si>
  <si>
    <t>Plant products and by-products and waste with economic value</t>
  </si>
  <si>
    <t>G/SPS/N/CRI/57/Add.1</t>
  </si>
  <si>
    <t>Rice in husk - International Classification for Standards (ICS) code 67.060 - Extension of the comment period</t>
  </si>
  <si>
    <t>G/SPS/N/EEC/308/Add.1</t>
  </si>
  <si>
    <t xml:space="preserve">Fresh or chilled meat for human consumption of domestic bovine animals, swine;  sheep and goats;  pigs, solipeds; farmed and wild ruminants, suidea and solipeds - FMD - Adoption/Entry into force of a new regulation</t>
  </si>
  <si>
    <t xml:space="preserve">EC member States and the following third countries exporting these products concerned to the European Communities:  Albania, Algeria, Argentina, Australia, Bahrain, Belarus, Belize, Bosnia Herzegovina, Botswana, Brazil, Canada, Chile, China, Colombia, Costa Rica, Croatia, Cuba, Ethiopia, Falkland Islands, Greenland, Guatemala, Honduras, Hong Kong, Iceland, India, Israel, Kenya, Former Yugoslav Republic of Macedonia, Madagascar, Mauritius, Mexico, Montenegro, Morocco, Namibia, New Caledonia, New Zealand, Nicaragua, Panama, Paraguay, Russia, El Salvador, Serbia, South Africa, Swaziland, Switzerland, Thailand, Tunisia, Turkey, Ukraine, United States, Uruguay, Zimbabwe.</t>
  </si>
  <si>
    <t>G/SPS/N/JPN/202</t>
  </si>
  <si>
    <t>・ Meat and edible meat offal (HS: 02.01, 02.02, 02.03, 02.04, 02.05, 02.06, 02.07, 02.08 and 02.09)
・ Fish and crustaceans (HS: 03.02, 03.03, 03.04, 03.06 and 03.07)
・ Dairy and eggs (HS: 04.01, 04.07 and 04.08)
・ Edible vegetables and certain roots and tubers (HS: 07.01, 07.02, 07.03, 07.04, 07.05, 07.06, 07.07, 07.08, 07.09, 07.10, 07.13 and 07.14)
・ Edible fruits and nuts, peel of citrus/melons (HS: 08.01, 08.02, 08.03, 08.04, 08.05, 08.06, 08.07, 08.08, 08.09, 08.10, 08.11 and 08.14)
・ Cereals (HS: 10.01, 10.02, 10.03, 10.04, 10.05, 10.06, 10.07 and 10.08)
・ Oleaginous fruits; miscellaneous grains, seeds and fruits (HS: 12.01, 12.02, 12.04, 12.05, 12.06, 12.07, 12.08, 12.10, 12.11, 12.12 and 12.14)
</t>
  </si>
  <si>
    <t>G/SPS/N/TPKM/125</t>
  </si>
  <si>
    <t xml:space="preserve">Animal diseases; Animal health; Foot and mouth disease; Transmissible Spongiform Encephalopathy (TSE); </t>
  </si>
  <si>
    <t>G/SPS/N/CHL/269</t>
  </si>
  <si>
    <t>Fresh vegetables and herbs for consumption</t>
  </si>
  <si>
    <t>Department of Lima, Peru</t>
  </si>
  <si>
    <t>G/SPS/N/COL/151</t>
  </si>
  <si>
    <t>Fresh poultry meat, live birds, eggs for hatching and consumption and other meat products of avian origin</t>
  </si>
  <si>
    <t>Province of Saskatchewan, Canada</t>
  </si>
  <si>
    <t>G/SPS/N/PRY/16</t>
  </si>
  <si>
    <t>Plant products and by-products</t>
  </si>
  <si>
    <t>All countries with which Paraguay trades such products</t>
  </si>
  <si>
    <t>G/SPS/N/USA/1745</t>
  </si>
  <si>
    <t>Sheep and goat semen</t>
  </si>
  <si>
    <t>G/SPS/N/CHL/268</t>
  </si>
  <si>
    <t>Meat for consumption</t>
  </si>
  <si>
    <t>G/SPS/N/EEC/310/Add.1#G/SPS/N/EEC/316/Add.1</t>
  </si>
  <si>
    <t>G/SPS/N/NOR/25</t>
  </si>
  <si>
    <t>Plant material and wood of host species of Phytophthora ramorum (Werres et al., 2001)</t>
  </si>
  <si>
    <t>All countries exporting the covered products to Norway</t>
  </si>
  <si>
    <t>G/SPS/N/OMN/25</t>
  </si>
  <si>
    <t>Live animals, its products, and by- products, vet drugs, vaccines and biologicals, animal feed and feed ingredients</t>
  </si>
  <si>
    <t>G/SPS/N/TPKM/122</t>
  </si>
  <si>
    <t>G/SPS/N/TPKM/123</t>
  </si>
  <si>
    <t>Fresh fruits of Actinidia deliciosa, Citrus limonia, Citrus paradisii, Citrus reticulate, Citrus reticulata x C. paradisii, Citrus reticulata x C. sinensis, Citrus sinensis, Persea Americana, Vaccinum corymbosum, Vitis vinifera and betel nut (Areca catechu), and the designated host seedlings of burrowing nematode (Radopholus similis)</t>
  </si>
  <si>
    <t>G/SPS/N/BRA/157/Add.4</t>
  </si>
  <si>
    <t xml:space="preserve">Sanitary risk areas in the State of Mato Grosso do Sul -   FMD -   Withdrawal of of the ban</t>
  </si>
  <si>
    <t>G/SPS/N/BRA/198/Add.1</t>
  </si>
  <si>
    <t>Traceability system of the productive chain of bovine and bubaline animals</t>
  </si>
  <si>
    <t>G/SPS/N/BRA/373</t>
  </si>
  <si>
    <t>Animals of the bovine and bubaline species (HS-4) 0102 and 0106</t>
  </si>
  <si>
    <t xml:space="preserve">Animal health; Human health; Traceability; </t>
  </si>
  <si>
    <t>G/SPS/N/BRA/374</t>
  </si>
  <si>
    <t>Eradication of Cydia pomonella, a pest affecting fruits grouped under HS-Code 0808 (Apples and Pears)</t>
  </si>
  <si>
    <t>G/SPS/N/BRA/375</t>
  </si>
  <si>
    <t>G/SPS/N/BRA/376</t>
  </si>
  <si>
    <t>Animals and plants, products, derivatives and parts thereof, by-products, waste with economic value and agricultural inputs</t>
  </si>
  <si>
    <t>G/SPS/N/KOR/269</t>
  </si>
  <si>
    <t>G/SPS/N/ALB/38</t>
  </si>
  <si>
    <t>Poland, Mazowieckie region</t>
  </si>
  <si>
    <t>G/SPS/N/ALB/39</t>
  </si>
  <si>
    <t>Romania, Tulcea province</t>
  </si>
  <si>
    <t>G/SPS/N/ALB/40</t>
  </si>
  <si>
    <t>Live animals of the ruminant family and all kind of herbivores susceptible to blue tongue virus, semen of ruminants, embryos/eggs of ruminants and pathologic material and the biological products originating from ruminants</t>
  </si>
  <si>
    <t>Karlovarscy region, Czech Republic</t>
  </si>
  <si>
    <t>G/SPS/N/ALB/41</t>
  </si>
  <si>
    <t>Pyrenees-Atlantiques region, France</t>
  </si>
  <si>
    <t>G/SPS/N/ALB/42</t>
  </si>
  <si>
    <t>Moskovskaya-Oblast' region, Russia&amp;#x0D;
</t>
  </si>
  <si>
    <t>G/SPS/N/ALB/43</t>
  </si>
  <si>
    <t>All live animals such as cattle, pigs, sheep and goats</t>
  </si>
  <si>
    <t>Ecuador, Guayas region</t>
  </si>
  <si>
    <t>G/SPS/N/BRA/369</t>
  </si>
  <si>
    <t>Fermented milks - HS tariff heading 0403</t>
  </si>
  <si>
    <t>G/SPS/N/BRA/371</t>
  </si>
  <si>
    <t xml:space="preserve">Blue-veined cheese -   HS tariff heading 0406.40</t>
  </si>
  <si>
    <t>G/SPS/N/BRA/372</t>
  </si>
  <si>
    <t xml:space="preserve">Beans and cowpea (Phaseolus vulgaris L. and Vigna unguiculata (L) Walp.) -   HS codes 0713.3</t>
  </si>
  <si>
    <t>G/SPS/N/BRA/210/Add.2</t>
  </si>
  <si>
    <t>G/SPS/N/BRA/212/Add.1</t>
  </si>
  <si>
    <t>G/SPS/N/BRA/358</t>
  </si>
  <si>
    <t>Coffee seedlings (HS Code 060290)</t>
  </si>
  <si>
    <t>G/SPS/N/JPN/201</t>
  </si>
  <si>
    <t>・Meat and edible meat offal (HS: 02.01, 02.02, 02.03, 02.04, 02.05, 02.06, 02.07, 02.08 and 02.09)
・Fish and crustaceans (HS: 03.02, 03.03, 03.04, 03.06 and 03.07)
・Dairy (HS: 04.01)
・Edible vegetables and certain roots and tubers (HS: 07.01, 07.02, 07.03, 07.04, 07.05, 07.06, 07.07, 07.08, 07.09, 07.10, 07.13 and 07.14)
・Edible fruits and nuts, peel of citrus/melons (HS: 08.01, 08.02, 08.03, 08.04, 08.05, 08.06, 08.07, 08.08, 08.09, 08.10, 08.11 and 08.14)
・Coffee, tea, mate and spices (HS: 09.02, 09.03, 09.04, 09.05, 09.06, 09.07, 09.08, 09.09 and 09.10)
・Cereals (HS: 10.01, 10.04, 10.05, 10.06, 10.07 and 10.08)
・Oleaginous fruits; miscellaneous grains, seeds and fruits (HS: 12.01, 12.02, 12.07, 12.10, 12.11, 12.12 and 12.14)
</t>
  </si>
  <si>
    <t>G/SPS/N/KOR/267</t>
  </si>
  <si>
    <t>Livestock products for human consumption</t>
  </si>
  <si>
    <t>G/SPS/N/NZL/389</t>
  </si>
  <si>
    <t>Marine fisheries products for human consumption</t>
  </si>
  <si>
    <t>G/SPS/N/HND/24</t>
  </si>
  <si>
    <t>All countries which export products of plant origin to Honduras</t>
  </si>
  <si>
    <t>G/SPS/N/HND/25</t>
  </si>
  <si>
    <t>All countries which export meat and meat products to Honduras</t>
  </si>
  <si>
    <t>G/SPS/N/HND/26</t>
  </si>
  <si>
    <t>Products of plant and animal origin</t>
  </si>
  <si>
    <t xml:space="preserve">Animal diseases; Animal health; Food safety; Human health; Pests; Plant diseases; Plant health; Territory protection; </t>
  </si>
  <si>
    <t>All countries which export products of plant and animal origin to Honduras</t>
  </si>
  <si>
    <t>G/SPS/N/HND/28</t>
  </si>
  <si>
    <t>All countries which export plant products to Honduras</t>
  </si>
  <si>
    <t>G/SPS/N/HND/29</t>
  </si>
  <si>
    <t>Countries which export products of animal origin to Honduras</t>
  </si>
  <si>
    <t>G/SPS/N/KOR/266</t>
  </si>
  <si>
    <t>G/SPS/N/TPKM/119</t>
  </si>
  <si>
    <t>G/SPS/N/HND/13</t>
  </si>
  <si>
    <t>All countries which export products and by-products of plant origin to Honduras</t>
  </si>
  <si>
    <t>G/SPS/N/HND/14</t>
  </si>
  <si>
    <t>Seeds and other plant propagation material</t>
  </si>
  <si>
    <t>All countries which export seeds and other plant material to Honduras</t>
  </si>
  <si>
    <t>G/SPS/N/HND/18</t>
  </si>
  <si>
    <t>All countries which export poultry products to Honduras</t>
  </si>
  <si>
    <t>G/SPS/N/HND/19</t>
  </si>
  <si>
    <t>All countries which export fishery and aquaculture products to Honduras</t>
  </si>
  <si>
    <t>G/SPS/N/HND/20</t>
  </si>
  <si>
    <t>Milk, milk products and milk by-products</t>
  </si>
  <si>
    <t>All countries which export milk, milk products and milk by-products to Honduras</t>
  </si>
  <si>
    <t>G/SPS/N/HND/21</t>
  </si>
  <si>
    <t>All countries which export birds to Honduras</t>
  </si>
  <si>
    <t>G/SPS/N/HND/22</t>
  </si>
  <si>
    <t>G/SPS/N/HND/23</t>
  </si>
  <si>
    <t>Products of bovine animals</t>
  </si>
  <si>
    <t>All countries which export products of animal origin to Honduras</t>
  </si>
  <si>
    <t>G/SPS/N/ALB/37</t>
  </si>
  <si>
    <t>All live fowl (domestic and wild fowls), day-old poultry, decorative poultry, eggs, sperm of live fowl, meat of the wild and domestic fowl, products originating from poultry</t>
  </si>
  <si>
    <t>Redgrave Region, England</t>
  </si>
  <si>
    <t>G/SPS/N/EEC/306/Add.1/Corr.1</t>
  </si>
  <si>
    <t>G/SPS/N/EEC/309/Add.1</t>
  </si>
  <si>
    <t>Eggs and egg products (HS 0408)</t>
  </si>
  <si>
    <t>G/SPS/N/EEC/320</t>
  </si>
  <si>
    <t>Live breeding and productive poultry and day old chicks other than ratites (CN 0105 and 0106); Live breeding or productive ratites (CN 0106.90) and day old chicks, of ratites (CN 0105.19); Slaughter poultry and poultry for restocking game supplies, other than ratites (CN 010599); Slaughter ratites (CN 0106.90); Meat of poultry (CN 0207); Meat of farmed ratites for human consumption (CN 0208.90); Meat from wild game-birds (CN 0208.90); Eggs, fresh, in shell including specified pathogen-free eggs (CN 0407); Eggs for hatching, of poultry other than ratites (CN 0407.00); Eggs for hatching of ratites (CN 0407.00.19); Egg products (CN 0408)</t>
  </si>
  <si>
    <t>G/SPS/N/OMN/21/Add.1</t>
  </si>
  <si>
    <t>G/SPS/N/OMN/24</t>
  </si>
  <si>
    <t>Saudi Arabia</t>
  </si>
  <si>
    <t>G/SPS/N/ARG/116</t>
  </si>
  <si>
    <t>Sunflower and sorghum seeds for propagation</t>
  </si>
  <si>
    <t>G/SPS/N/EEC/306/Add.1</t>
  </si>
  <si>
    <t xml:space="preserve">Breeding or productive poultry other than ratites, day-old chicks other than of ratites, and hatching eggs of poultry other than ratites -   Salmonella -   Adoption/Entry into force of a new regulation</t>
  </si>
  <si>
    <t>Australia, Brazil, Canada, Chile, Croatia, Israel, New Zealand, Tunisia, the United States and the EC member States</t>
  </si>
  <si>
    <t>G/SPS/N/ALB/35</t>
  </si>
  <si>
    <t>Spain (Pais Vasco Region)</t>
  </si>
  <si>
    <t>G/SPS/N/ALB/36</t>
  </si>
  <si>
    <t>All live animals such as: cattle, pigs, sheep and goats</t>
  </si>
  <si>
    <t>Cyprus (Larnaca region)</t>
  </si>
  <si>
    <t>G/SPS/N/EEC/196/Add.5</t>
  </si>
  <si>
    <t>G/SPS/N/NZL/387</t>
  </si>
  <si>
    <t>G/SPS/N/NZL/388</t>
  </si>
  <si>
    <t>Dogs and cats from the United Kingdom and the Republic of Ireland</t>
  </si>
  <si>
    <t xml:space="preserve">Animal health; Human health; Pests; Territory protection; </t>
  </si>
  <si>
    <t>United Kingdom and the Republic of Ireland</t>
  </si>
  <si>
    <t>G/SPS/N/EEC/318</t>
  </si>
  <si>
    <t>Semen, ova and embryos of the ovine and caprine species (HS 0511)</t>
  </si>
  <si>
    <t>G/SPS/N/TPKM/117</t>
  </si>
  <si>
    <t>G/SPS/N/USA/1520/Add.2</t>
  </si>
  <si>
    <t>G/SPS/N/USA/1735</t>
  </si>
  <si>
    <t>Raw beef intended for use in non-intact beef product (e.g., for use in ground product in the form of manufacturing trimmings and two-piece chucks; or for use in mechanically tenderized or enhanced product in the form of boxed beef/subprimal cuts of beef)</t>
  </si>
  <si>
    <t>Domestic United States and countries exporting raw beef to the United States</t>
  </si>
  <si>
    <t>G/SPS/N/ARG/111/Rev.1</t>
  </si>
  <si>
    <t>Forage plant and oil seeds for propagation</t>
  </si>
  <si>
    <t>G/SPS/N/EEC/317</t>
  </si>
  <si>
    <t>Member States of the European Communities (EC) and third countries exporting the products concerned to the European Communities.</t>
  </si>
  <si>
    <t>G/SPS/N/USA/1734</t>
  </si>
  <si>
    <t>All livestock products, poultry products and processed egg products exported to the United States from Canada.</t>
  </si>
  <si>
    <t xml:space="preserve">Bacteria; Certification, control and inspection; Equivalence; Escherichia coli; Food safety; Human health; Listeria monocytogenes; Salmonella; </t>
  </si>
  <si>
    <t>G/SPS/N/ALB/34</t>
  </si>
  <si>
    <t>Myanmar, Province of Bago</t>
  </si>
  <si>
    <t>G/SPS/N/ARM/10</t>
  </si>
  <si>
    <t>Plant and plant products (HS: 0106; 0601; 0602; 0603; 0604; 0701; 0701 10 000; 0702 00 000; 0703 10; 0703 10 110; 0703 20 000; 0703 90 000; 0704 10 000; 0704 90 100; 0705 11 000; 0705 21 000; 0706 10 000; 0706 90 100; 0706 90 900; 0707 00 050; 0707 00 900; 0708; 0709; 0713 10 100; 0713 20 000; 0713 33 100; 0713 40 000; 0713 50 000; 0803 00; 0804; 0805; 0806; 0807; 0808; 0809; 0810; 0810 20; 1001; 1001 90 910; 1002 00 000; 1003 00; 1003 00 100; 1004 00 000; 1005; 1005 10; 1006; 1006 10 100; 1007 00; 1007 00 100; 1008; 1201 00; 1201 00 100; 1203 00 000; 1204 00 100; 1205 10 100; 1206 00; 1206 00 100; 1207; 1209; 1210; 1211; 1212 91; 1212 99 200; 1214; 2302; 3002; 4401; 4403; 4404; 4406; 4407; 4409; 4415; 4416 00 000; 9406 00 200)</t>
  </si>
  <si>
    <t>G/SPS/N/ALB/30</t>
  </si>
  <si>
    <t>Live animals of the ruminant family and all kind of herbivores susceptible to the blue tongue virus, semen of ruminants, embryos/eggs of ruminants and pathologic material and the biological products originating from ruminants</t>
  </si>
  <si>
    <t>Portugal, Faro and Evora regions</t>
  </si>
  <si>
    <t>G/SPS/N/ALB/31</t>
  </si>
  <si>
    <t>All live domestic and wild pigs, semen of domestic and wild pigs, the fresh meat of domestic and wild pigs, products originating from pigs with the destination for the feeding of animals, pathologic materials and the biological products of pigs</t>
  </si>
  <si>
    <t>Russia, Primorskiy Kray Region&amp;#x0D;
</t>
  </si>
  <si>
    <t>G/SPS/N/ALB/32</t>
  </si>
  <si>
    <t>Bivalve molluscs</t>
  </si>
  <si>
    <t>Spain, Galicia region</t>
  </si>
  <si>
    <t>G/SPS/N/ALB/33</t>
  </si>
  <si>
    <t>Switzerland, Basel-Stadt region</t>
  </si>
  <si>
    <t>G/SPS/N/NZL/386</t>
  </si>
  <si>
    <t>Strawberry plants for planting</t>
  </si>
  <si>
    <t>G/SPS/N/KOR/265</t>
  </si>
  <si>
    <t>G/SPS/N/PER/165</t>
  </si>
  <si>
    <t xml:space="preserve">01.06.90.90.00:  Adults of Amblyseius largoensis (biological control agent)</t>
  </si>
  <si>
    <t>G/SPS/N/THA/111/Add.1</t>
  </si>
  <si>
    <t xml:space="preserve">Poultry and carcass thereof -   Avian Influenza -   Withdrawal of the ban</t>
  </si>
  <si>
    <t>The Separate Customs Territory of Taiwan, Penghu, Kinmen and Matsu (Chinese Taipei), Japan, Cambodia, Lao People's Democratic Republic, Vietnam, Indonesia, the United States, Republic of Korea,</t>
  </si>
  <si>
    <t>G/SPS/N/BRA/210/Add.1</t>
  </si>
  <si>
    <t xml:space="preserve">Bovine and buffalo semen -   Entry into force of a new regulation</t>
  </si>
  <si>
    <t>G/SPS/N/BRA/351</t>
  </si>
  <si>
    <t>Eradication and prevention of Foot-and-Mouth Disease</t>
  </si>
  <si>
    <t>G/SPS/N/BRA/352</t>
  </si>
  <si>
    <t>genetic material from birds, eggs for incubation and one-day-old birds</t>
  </si>
  <si>
    <t xml:space="preserve">Adoption/publication/entry into force of reg.; Animal health; </t>
  </si>
  <si>
    <t>G/SPS/N/CRI/57</t>
  </si>
  <si>
    <t>International Classification for Standards (ICS) code 67.060</t>
  </si>
  <si>
    <t>G/SPS/N/TPKM/116</t>
  </si>
  <si>
    <t>Cattle and horse</t>
  </si>
  <si>
    <t>G/SPS/N/BRA/184/Add.1</t>
  </si>
  <si>
    <t xml:space="preserve">Cereals and cereal products -   Entry into force of a new regulation</t>
  </si>
  <si>
    <t>G/SPS/N/BRA/350</t>
  </si>
  <si>
    <t>Semen of animals</t>
  </si>
  <si>
    <t>G/SPS/N/USA/1187/Add.4</t>
  </si>
  <si>
    <t xml:space="preserve">Nursery stock -   Chrysanthemum white rust -   Quarantine requirements -   Extension of the comment period</t>
  </si>
  <si>
    <t>G/SPS/N/USA/1488/Add.1</t>
  </si>
  <si>
    <t xml:space="preserve">Unshu oranges -   Phytosanitary requirements -   Entry into force of a new regulation</t>
  </si>
  <si>
    <t>G/SPS/N/EGY/30</t>
  </si>
  <si>
    <t>Imported Potato Seeds</t>
  </si>
  <si>
    <t>G/SPS/N/HKG/24/Rev.1</t>
  </si>
  <si>
    <t>Poultry eggs in shell and egg yolks, as well as meat, poultry and game for human consumption</t>
  </si>
  <si>
    <t>Countries or places exporting poultry eggs in shell and egg yolks, and to a lesser extent, meat, poultry and game, for human consumption to Hong Kong, China</t>
  </si>
  <si>
    <t>G/SPS/N/IDN/37</t>
  </si>
  <si>
    <t>Fresh vegetable bulbs</t>
  </si>
  <si>
    <t>G/SPS/N/ALB/29</t>
  </si>
  <si>
    <t>All live animals of the ruminant family and any kind of herbivores susceptible to the blue tongue virus</t>
  </si>
  <si>
    <t>Denmark, Province of Sakskobing, Storstroms AMT</t>
  </si>
  <si>
    <t>G/SPS/N/ARM/9</t>
  </si>
  <si>
    <t xml:space="preserve">Contaminants; Food safety; Human health; Mycotoxins; Toxins; Veterinary drugs; </t>
  </si>
  <si>
    <t>G/SPS/N/OMN/23</t>
  </si>
  <si>
    <t>Flavoured yoghurt, labneh, yoghurt, frozen yoghurt, laban, flavoured laban, laban drink</t>
  </si>
  <si>
    <t xml:space="preserve">Bacteria; Food additives; Food safety; Human health; Labelling; </t>
  </si>
  <si>
    <t>G/SPS/N/PER/164</t>
  </si>
  <si>
    <t>G/SPS/N/CHN/103</t>
  </si>
  <si>
    <t>G/SPS/N/COL/149</t>
  </si>
  <si>
    <t>G/SPS/N/USA/1724</t>
  </si>
  <si>
    <t xml:space="preserve">Pork and pork products -   African swine fever</t>
  </si>
  <si>
    <t>G/SPS/N/USA/1705/Add.1</t>
  </si>
  <si>
    <t xml:space="preserve">Lemons -   Pest risk assessment -   Extension of the comment period</t>
  </si>
  <si>
    <t>G/SPS/N/USA/1723</t>
  </si>
  <si>
    <t>G/SPS/N/AUS/212/Add.1</t>
  </si>
  <si>
    <t xml:space="preserve">Preserved duck eggs -   Biosecurity policy - Entry into force of a new regulation</t>
  </si>
  <si>
    <t>G/SPS/N/JPN/197</t>
  </si>
  <si>
    <t>・ Meat and edible meat offal (HS: 02.01, 02.02, 02.03, 02.04, 02.05, 02.06, 02.07, 02.08 and 02.09)
・ Dairy and eggs (HS: 04.01, 04.07 and 04.08)
・ Edible vegetables and certain roots and tubers (HS: 07.01, 07.05, 07.09 and 07.10)
・ Edible fruits (HS: 08.06, 08.07, 08.09, 08.10 and 08.11)
・ Cereals (HS: 10.01 and 10.03)
・ Miscellaneous grains, seeds and fruits (HS: 12.10 and 12.12)</t>
  </si>
  <si>
    <t>G/SPS/N/THA/159/Add.1</t>
  </si>
  <si>
    <t xml:space="preserve">Plants and products thereof -   Quarantine pests -   Entry into force of a new regulation</t>
  </si>
  <si>
    <t>G/SPS/N/THA/160/Add.1</t>
  </si>
  <si>
    <t xml:space="preserve">Silkworms -   Plant quarantine -   Entry into force of a new regulation</t>
  </si>
  <si>
    <t>G/SPS/N/USA/1722</t>
  </si>
  <si>
    <t>Cherries</t>
  </si>
  <si>
    <t>G/SPS/N/ALB/27</t>
  </si>
  <si>
    <t>Province of Suffolk, England</t>
  </si>
  <si>
    <t>G/SPS/N/ALB/28</t>
  </si>
  <si>
    <t>All live fowl (domestic and wild fowl), day-old poultry, decorative poultry, eggs, semen of live fowl, meat of wild and domestic fowl, products originating from poultry</t>
  </si>
  <si>
    <t>District of Regina in Saskatchewan Province, Canada</t>
  </si>
  <si>
    <t>G/SPS/N/CHL/265</t>
  </si>
  <si>
    <t>Glycyrrhiza glabra rhizomes and roots</t>
  </si>
  <si>
    <t>European Community countries</t>
  </si>
  <si>
    <t>G/SPS/N/CHL/266</t>
  </si>
  <si>
    <t>Helianthus annuus seeds for consumption</t>
  </si>
  <si>
    <t>G/SPS/N/PER/161</t>
  </si>
  <si>
    <t>HS tariff subheading 0602.90.90.00: rooted globe artichoke (Cynara scolymus) cuttings</t>
  </si>
  <si>
    <t>G/SPS/N/PER/162</t>
  </si>
  <si>
    <t>HS tariff subheading 1006.30.00.00: milled rice (Oryza sativa)</t>
  </si>
  <si>
    <t>G/SPS/N/PER/163</t>
  </si>
  <si>
    <t>Viet Nam</t>
  </si>
  <si>
    <t>G/SPS/N/ALB/25</t>
  </si>
  <si>
    <t>Turkey, Kirklarel region</t>
  </si>
  <si>
    <t>G/SPS/N/ALB/26</t>
  </si>
  <si>
    <t>G/SPS/N/CHE/69</t>
  </si>
  <si>
    <t>G/SPS/N/KOR/98/Add.16</t>
  </si>
  <si>
    <t xml:space="preserve">Propagative and non-propagative materials -   Sudden Oak Death disease -   Phytosanitary measures</t>
  </si>
  <si>
    <t xml:space="preserve">Germany, the Netherlands, United Kingdom, Spain, Belgium, France, Sweden, Italy, Denmark, Norway, Ireland, Slovenia, Poland, Switzerland, and the United States(California State: Marin, Monterey, Napa, San Mateo, Santa Clara,  Santa Cruz, Sonoma, Alameda, Solano, Mendocino, Humboldt, Contra Costa, Lake, San Francisco Counties; Oregon State: Curry County; New York State: Nassau County)</t>
  </si>
  <si>
    <t>G/SPS/N/USA/1624/Add.2</t>
  </si>
  <si>
    <t xml:space="preserve">Blueberries -   Cold treatment -   Entry into force of a new regulation</t>
  </si>
  <si>
    <t>South Africa, Uruguay and Argentina</t>
  </si>
  <si>
    <t>G/SPS/N/USA/828/Add.5</t>
  </si>
  <si>
    <t xml:space="preserve">Live ruminants and ruminant products -   BSE -   Entry into force of a new regulation</t>
  </si>
  <si>
    <t>G/SPS/N/CHE/65</t>
  </si>
  <si>
    <t>Food and basic commodities</t>
  </si>
  <si>
    <t>G/SPS/N/CHE/67</t>
  </si>
  <si>
    <t>G/SPS/N/CHE/68</t>
  </si>
  <si>
    <t>Comestible oil and fat as well as products thereof</t>
  </si>
  <si>
    <t>G/SPS/N/OMN/22</t>
  </si>
  <si>
    <t>G/SPS/N/PHL/129</t>
  </si>
  <si>
    <t>Live cattle (01.02), met of bovine animals (02.01 and 02.02)</t>
  </si>
  <si>
    <t>The United States of America (USA) and Canada</t>
  </si>
  <si>
    <t>G/SPS/N/PHL/130</t>
  </si>
  <si>
    <t>G/SPS/N/COL/126/Add.1</t>
  </si>
  <si>
    <t>G/SPS/N/EEC/72/Add.4</t>
  </si>
  <si>
    <t xml:space="preserve">Various products of animal origin -   TSEs -   Entry into force of a new regulation</t>
  </si>
  <si>
    <t>G/SPS/N/NZL/384</t>
  </si>
  <si>
    <t>Miscanthus spp. (Poaceae) plants in vitro</t>
  </si>
  <si>
    <t>United Kingdom; United States of America</t>
  </si>
  <si>
    <t>G/SPS/N/ALB/24</t>
  </si>
  <si>
    <t>Shturm, Krasnogvardeisk, Stavropol'skiy Kray Regions (Russia)&amp;#x0D;
</t>
  </si>
  <si>
    <t>G/SPS/N/CHL/264</t>
  </si>
  <si>
    <t>G/SPS/N/EEC/303/Add.1</t>
  </si>
  <si>
    <t xml:space="preserve">Azinphos-methyl -   MRLs in cereals, foodstuffs of animal origin and certain products of plant origin, including fruits, nuts and vegetables -   Entry into force of a new regulation</t>
  </si>
  <si>
    <t>EC member States and countries exporting these products to the European Communities</t>
  </si>
  <si>
    <t>G/SPS/N/EEC/304/Add.1</t>
  </si>
  <si>
    <t xml:space="preserve">Dithiocarbamates -   MRLs in cereals and certain products of animal and plant origin -   Entry into force of a new regulation</t>
  </si>
  <si>
    <t>G/SPS/N/EEC/305/Add.1</t>
  </si>
  <si>
    <t xml:space="preserve">Azoxystrobin, chlorothalonil, hexachlorobenzene, ioxynil and quinoxyfen -   MRLs in fruits and vegetables -   Trade facilitation -   Entry into force of a new regulation</t>
  </si>
  <si>
    <t>G/SPS/N/IND/50/Add.1</t>
  </si>
  <si>
    <t xml:space="preserve">Bovine semen -   Sanitary conditions -   Entry into force of a new regulation</t>
  </si>
  <si>
    <t>G/SPS/N/MEX/214</t>
  </si>
  <si>
    <t>Trading partners of Mexico</t>
  </si>
  <si>
    <t>G/SPS/N/ALB/11/Add.1</t>
  </si>
  <si>
    <t xml:space="preserve">All live fowl, poultry, semen of live fowl, meat of wild and domestic fowl, products originating from poultry -   Avian influenza -   Withdrawal of the ban</t>
  </si>
  <si>
    <t>Czech Republic (Usti nad Orlici District of Tisova Region)</t>
  </si>
  <si>
    <t>G/SPS/N/EEC/72/Add.3</t>
  </si>
  <si>
    <t>Numerous products of animal origin</t>
  </si>
  <si>
    <t>G/SPS/N/KOR/260</t>
  </si>
  <si>
    <t>G/SPS/N/ALB/21</t>
  </si>
  <si>
    <t>Luxembourg, Echternach Canton (Mompach, Consdorf and Bech Communes)</t>
  </si>
  <si>
    <t>G/SPS/N/ALB/22</t>
  </si>
  <si>
    <t>Sheep, ram and Billy-goat</t>
  </si>
  <si>
    <t>Montenegro and Kosovo</t>
  </si>
  <si>
    <t>G/SPS/N/ALB/23</t>
  </si>
  <si>
    <t>Imported live animals, cattle and day-old poultry</t>
  </si>
  <si>
    <t>All countries that export live animals, cattle and day-old poultry to Albanian territory through the border crossing point of Bllata.</t>
  </si>
  <si>
    <t>G/SPS/N/KOR/258</t>
  </si>
  <si>
    <t>G/SPS/N/NZL/383</t>
  </si>
  <si>
    <t>Dogs and cats from certain countries recognised as rabies free</t>
  </si>
  <si>
    <t xml:space="preserve">Animal diseases; Animal health; Human health; Pest or Disease free Regions / Regionalization; Pests; Territory protection; Zoonoses; </t>
  </si>
  <si>
    <t>Australia, United Kingdom, Ireland, Norway, Sweden, Singapore and Hawaii</t>
  </si>
  <si>
    <t>G/SPS/N/ALB/20</t>
  </si>
  <si>
    <t>All varieties of live freshwater carps and their products</t>
  </si>
  <si>
    <t>Provinces of Lancashire, Sussex, Essex and Yorkshire of England</t>
  </si>
  <si>
    <t>G/SPS/N/ARG/114</t>
  </si>
  <si>
    <t>Plant propagation material of Gerbera jamesonii</t>
  </si>
  <si>
    <t>G/SPS/N/AUS/203/Add.1</t>
  </si>
  <si>
    <t>G/SPS/N/JPN/196</t>
  </si>
  <si>
    <t>・ Meat and edible meat offal (HS: 02.01, 02.02, 02.03, 02.04, 02.05, 02.06, 02.07, 02.08 and 02.09)
・ Dairy and eggs (HS: 04.01, 04.07, 04.08)
・ Edible vegetables and certain roots and tubers (HS: 07.03, 07.04, 07.05, 07.06, 07.08, 07.09, 07.10, 07.13, 07.14)
・ Edible fruits and nuts, peel of citrus/melons (HS: 08.01, 08.02, 08.04, 08.05, 08.07, 08.08, 08.09, 08.10, 08.11, 08.14)
・ Spices (HS: 09.04, 09.05, 09.06, 09.07, 09.08, 09.09, 09.10)
・ Cereals (HS: 10.01, 10.02, 10.03, 10.06, 10.07, 10.08)
・ Products of the milling industry (HS: 11.01)
・ Oil seeds and oleaginous fruits; miscellaneous grains, seeds and fruits (HS: 12.01, 12.02, 12.04, 12.06, 12.07, 12.11, 12.12, 12.14)</t>
  </si>
  <si>
    <t>G/SPS/N/TPKM/115</t>
  </si>
  <si>
    <t>Pulses and legume vegetables</t>
  </si>
  <si>
    <t>G/SPS/N/COL/142/Add.1</t>
  </si>
  <si>
    <t>G/SPS/N/ALB/18</t>
  </si>
  <si>
    <t>G/SPS/N/BRA/115/Add.13</t>
  </si>
  <si>
    <t>Pest-Free Area of Pará - Mycosphaerella fijiensis</t>
  </si>
  <si>
    <t>G/SPS/N/BRA/311/Add.1</t>
  </si>
  <si>
    <t>Heterospermic animal semen
</t>
  </si>
  <si>
    <t>G/SPS/N/NZL/382</t>
  </si>
  <si>
    <t>Live Antarctic fish</t>
  </si>
  <si>
    <t>G/SPS/N/USA/1670/Add.1</t>
  </si>
  <si>
    <t>Cold Treatment</t>
  </si>
  <si>
    <t>G/SPS/N/USA/1709</t>
  </si>
  <si>
    <t>G/SPS/N/NZL/377</t>
  </si>
  <si>
    <t>G/SPS/N/NZL/378</t>
  </si>
  <si>
    <t xml:space="preserve">Pasteurised milk and milk products of buffalo, cattle, goat or sheep origin;  thermised cheeses of buffalo, cattle, goat or sheep origin and hard raw milk cheeses (unpasteurised) of buffalo, cattle, goat or sheep origin</t>
  </si>
  <si>
    <t>Austria, Belgium, Bulgaria, Cyprus, Czech Republic, Denmark, Estonia, Finland, France, Germany, Greece, Hungary, Ireland, Italy, Latvia, Lithuania, Luxembourg, Malta, Poland, Portugal, Romania, Slovakia, Slovenia, Spain, Sweden, The Netherlands and the United Kingdom</t>
  </si>
  <si>
    <t>G/SPS/N/NZL/379</t>
  </si>
  <si>
    <t>G/SPS/N/NZL/380</t>
  </si>
  <si>
    <t>G/SPS/N/NZL/381</t>
  </si>
  <si>
    <t>United States; Japan; Hong Kong, China; Canada; Austria; Belgium; Bulgaria; Cyprus; Czech Republic; Denmark; Estonia; Finland; France; Germany; Greece; Hungary; Ireland; Italy; Latvia; Lithuania; Luxembourg; Malta; Netherlands; Poland; Portugal; Romania; Slovakia; Slovenia; Spain; Sweden and the United Kingdom</t>
  </si>
  <si>
    <t>G/SPS/N/IDN/35</t>
  </si>
  <si>
    <t>Live animals and animal products of ruminant and pig origin (including raw material of animal origin from ruminants, pigs and all kinds of those species)</t>
  </si>
  <si>
    <t>G/SPS/N/NZL/369/Add.1</t>
  </si>
  <si>
    <t>Roquefort cheese from the European Communities</t>
  </si>
  <si>
    <t>G/SPS/N/COL/127/Add.1</t>
  </si>
  <si>
    <t>G/SPS/N/JPN/194</t>
  </si>
  <si>
    <t>Knight anole(Anolis equestris), Anolis garmanni, Green Cat-eyed snake(Boiga cyanea), Dog-toothed Cat Snake(Boiga cynodon), Mangrove Snake(Boiga dendrophila), Black-Headed Cat Snake(Boiga nigriceps), Great Plains Toad(Bufo cognatus), Spotted Toad(Bufo guttatus), Red-spotted Toad(Bufo punctatus), Oak Toad(Bufo quercicus), Texas Toad(Bufo speciosus) and Bufo typhonius</t>
  </si>
  <si>
    <t>G/SPS/N/USA/1070/Add.1</t>
  </si>
  <si>
    <t>Labeling of shell eggs</t>
  </si>
  <si>
    <t>Any US trading partners</t>
  </si>
  <si>
    <t>G/SPS/N/USA/1705</t>
  </si>
  <si>
    <t>G/SPS/N/CAN/157/Rev.18</t>
  </si>
  <si>
    <t xml:space="preserve">All plants for planting and non propagative plant parts that are hosts of the pathogen Phytophthora ramorum.  Propagative material, including nursery stock, of regulated species; wood products with bark of regulated species; non-propagative material, including cut flowers, branches, wreaths, greenery, cuttings and prunings of regulated species; soil and growing media (ICS: 65.020)</t>
  </si>
  <si>
    <t>Norway, Switzerland, United States, and the European Union</t>
  </si>
  <si>
    <t>G/SPS/N/PHL/124/Corr.1</t>
  </si>
  <si>
    <t>Domestic and wild birds, and their products including poultry meat, day-old chicks, eggs and semen originating from Virginia and Nebraska, United States</t>
  </si>
  <si>
    <t>G/SPS/N/PHL/125/Corr.1</t>
  </si>
  <si>
    <t>Temporary ban on the importation of FMD-susceptible animals, their products and by-products originating from the United Kingdom</t>
  </si>
  <si>
    <t>G/SPS/N/PHL/126</t>
  </si>
  <si>
    <t>Dried mango (0804.50.00)</t>
  </si>
  <si>
    <t>G/SPS/N/PHL/127</t>
  </si>
  <si>
    <t>Dried tropical fruits (papaya-0813.40, pineapple-0804.30, jackfruit-0813.40)</t>
  </si>
  <si>
    <t>G/SPS/N/PHL/128</t>
  </si>
  <si>
    <t>Dried tropical fruits (mango-0804.50.00, pineapple-0804.30, papaya-0813.40, jackfruit-0813.40)</t>
  </si>
  <si>
    <t>G/SPS/N/ALB/16</t>
  </si>
  <si>
    <t>Fish products intended for human consumption originating from the Republic of Guinea.</t>
  </si>
  <si>
    <t>G/SPS/N/ALB/17</t>
  </si>
  <si>
    <t>Germany, Nordrhein-Wetsfalen Province, Belgium, Antwerpen Province and Spain, Andalucia Province</t>
  </si>
  <si>
    <t>G/SPS/N/BRA/166/Add.3</t>
  </si>
  <si>
    <t>Animal Transit License (GTA)</t>
  </si>
  <si>
    <t>G/SPS/N/BRA/348</t>
  </si>
  <si>
    <t>G/SPS/N/PER/160/Corr.1</t>
  </si>
  <si>
    <t>G/SPS/N/IDN/34</t>
  </si>
  <si>
    <t>G/SPS/N/IND/46/Add.4</t>
  </si>
  <si>
    <t>Countries exporting these products to India.</t>
  </si>
  <si>
    <t>G/SPS/N/USA/1187/Add.3</t>
  </si>
  <si>
    <t>Importation of Nursery Stock; Postentry Quarantine Requirements for Potential Hosts of Chrysanthemum White Rust and Definition of From</t>
  </si>
  <si>
    <t>G/SPS/N/OMN/12/Add.1</t>
  </si>
  <si>
    <t xml:space="preserve"> </t>
  </si>
  <si>
    <t>G/SPS/N/COL/130/Add.1</t>
  </si>
  <si>
    <t>G/SPS/N/IDN/33</t>
  </si>
  <si>
    <t>G/SPS/N/PER/160</t>
  </si>
  <si>
    <t xml:space="preserve">-Ruminants and live swine, semen or embryos of these and other species susceptible to foot-and-mouth disease (FMD);-fresh, chilled or frozen meat, raw entrails and offal, untanned hides and skins and unwashed or greasy wool of the above-mentioned species;-fodder and hay;  and-other risk products of these species capable of transmitting or carrying the FMD virus.</t>
  </si>
  <si>
    <t>G/SPS/N/THA/158/Add.1</t>
  </si>
  <si>
    <t>All prohibited articles of plants and carriers from certain source</t>
  </si>
  <si>
    <t>G/SPS/N/ALB/13</t>
  </si>
  <si>
    <t>All live animals like: cattle, pigs, sheep and goats</t>
  </si>
  <si>
    <t>G/SPS/N/ALB/14</t>
  </si>
  <si>
    <t>All live animals of the type ruminant and any kind of herbivorous touchable from the virus of blue tongue</t>
  </si>
  <si>
    <t>Noord-Brabant, Netherlands</t>
  </si>
  <si>
    <t>G/SPS/N/ALB/15</t>
  </si>
  <si>
    <t>All pigs in Sweden</t>
  </si>
  <si>
    <t>Lastad Skogen, Dalhem, Villands Nygard, Rorspiallsvagen, Ingelstagarden, Dalagard Vallby, Torkelshogstiby, Karlaby Nygard (Sweden)</t>
  </si>
  <si>
    <t>G/SPS/N/COL/147</t>
  </si>
  <si>
    <t>G/SPS/N/PHL/125</t>
  </si>
  <si>
    <t>Horses (0101, 0205), Bovine animals (0102, 0201, 0202), Swine (0103, 0203), Sheep and Goats (0104, 0204), 0206, 0209, 0210, 0502, 0503, 0504, 0511.10, 0511.99.11, 1501, 1502, 1503, 1516.10, 1601, 1602.10, 1602.41, 1602.42, 1602.49, 1602.50</t>
  </si>
  <si>
    <t>G/SPS/N/USA/1680</t>
  </si>
  <si>
    <t>G/SPS/N/JPN/193</t>
  </si>
  <si>
    <t>・ Meat and edible meat offal (HS: 02.01, 02.02, 02.03, 02.04, 02.05, 02.06, 02.07, 02.08 and 02.09)
・ Fish and crustaceans (HS: 03.02, 03.03, 03.04, 03.06, 03.07)
・ Dairy and eggs (HS: 04.01, 04.07, 04.08)
・ Edible vegetables and certain roots and tubers (HS: 07.01, 07.02, 07.03, 07.04, 07.05, 07.06, 07.07, 07.08, 07.09, 07.13, 07.14)
・ Edible fruits and nuts, peel of citrus/melons (HS: 08.01, 08.02, 08.03, 08.04, 08.05, 08.06, 08.07, 08.08, 08.09, 08.10, 08.14)
・ Coffee, tea, mate and spices (HS: 09.01, 09.02, 09.03, 09.04, 09.05, 09.06, 09.07, 09.08, 09.09, 09.10)
・ Cereals (HS: 10.01, 10.02, 10.03, 10.04, 10.05, 10.06, 10.07, 10.08)
・ Oil seeds and oleaginous fruits; miscellaneous grains, seeds and fruits (HS: 12.01, 12.02, 12.04, 12.05, 12.06, 12.07, 12.10, 12.11, 12.12, 12.14)
・ Vegetable fats and oils and their cleavage products; prepared edible fats; vegetable waxes (15.12)
・ Beverages (22.01)
・ Meat and edible meat offal (HS: 02.01, 02.02, 02.03, 02.04, 02.05, 02.06, 02.07, 02.08 and 02.09)
・ Fish and crustaceans (HS: 03.02, 03.03, 03.04, 03.06, 03.07)
・ Dairy and eggs (HS: 04.01, 04.07, 04.08)
・ Edible vegetables and certain roots and tubers (HS: 07.01, 07.02, 07.03, 07.04, 07.05, 07.06, 07.07, 07.08, 07.09, 07.13, 07.14)
・ Edible fruits and nuts, peel of citrus/melons (HS: 08.01, 08.02, 08.03, 08.04, 08.05, 08.06, 08.07, 08.08, 08.09, 08.10, 08.14)
・ Coffee, tea, mate and spices (HS: 09.01, 09.02, 09.03, 09.04, 09.05, 09.06, 09.07, 09.08, 09.09, 09.10)
・ Cereals (HS: 10.01, 10.02, 10.03, 10.04, 10.05, 10.06, 10.07, 10.08)
・ Oil seeds and oleaginous fruits; miscellaneous grains, seeds and fruits (HS: 12.01, 12.02, 12.04, 12.05, 12.06, 12.07, 12.10, 12.11, 12.12, 12.14)
・ Vegetable fats and oils and their cleavage products; prepared edible fats; vegetable waxes (15.12)
・ Beverages (22.01)
</t>
  </si>
  <si>
    <t>G/SPS/N/MEX/213</t>
  </si>
  <si>
    <t>G/SPS/N/PHL/124</t>
  </si>
  <si>
    <t>G/SPS/N/USA/1187/Add.2</t>
  </si>
  <si>
    <t>G/SPS/N/ARG/105/Rev.1</t>
  </si>
  <si>
    <t>In vivo-derived ovine embryos</t>
  </si>
  <si>
    <t xml:space="preserve">Animal diseases; Animal health; Bluetongue; Foot and mouth disease; </t>
  </si>
  <si>
    <t>G/SPS/N/ARG/107/Rev.1</t>
  </si>
  <si>
    <t>G/SPS/N/USA/1668</t>
  </si>
  <si>
    <t>Prohibition of the Use of Specified Risk Material for Human Food.</t>
  </si>
  <si>
    <t>Domestic United States and Countries Exporting to the United States</t>
  </si>
  <si>
    <t>G/SPS/N/NZL/375</t>
  </si>
  <si>
    <t>Processed Foods and Raw Ingredients</t>
  </si>
  <si>
    <t xml:space="preserve">All Countries.  Imported (as well as domestically produced) foods sold in New Zealand.</t>
  </si>
  <si>
    <t>G/SPS/N/USA/1669</t>
  </si>
  <si>
    <t>G/SPS/N/USA/1670</t>
  </si>
  <si>
    <t>G/SPS/N/EQV/PAN/1</t>
  </si>
  <si>
    <t>All agricultural food products for human and/or animal consumption, as established in Article 2 of the WTO Agreement on Agriculture.</t>
  </si>
  <si>
    <t>3 -- United States</t>
  </si>
  <si>
    <t>G/SPS/N/ARG/113</t>
  </si>
  <si>
    <t>Plant propagation material of Quercus spp.</t>
  </si>
  <si>
    <t>G/SPS/N/BRA/32/Add.1</t>
  </si>
  <si>
    <t>G/SPS/N/BRA/345</t>
  </si>
  <si>
    <t>Actinidia deliciosa (kiwi fruit)</t>
  </si>
  <si>
    <t>G/SPS/N/BRA/346</t>
  </si>
  <si>
    <t>Citrullus lanatus (watermelon)</t>
  </si>
  <si>
    <t>G/SPS/N/CAN/293</t>
  </si>
  <si>
    <t>All plants and plant parts that are hosts of E. postvittana (light brown apple moth). Controlled materials include propagative material, including greenhouse and nursery stock of host species; non-propagative material, including cut flowers, hay, straw, fodder, plant litter, branches, wreaths, greenery, cuttings and prunings of host plant species. (ICS: 65.020)</t>
  </si>
  <si>
    <t>The Continental United States and the State of Hawaii, New Zealand, Australia and the United Kingdom including Northern Ireland</t>
  </si>
  <si>
    <t>G/SPS/N/USA/1307/Add.2</t>
  </si>
  <si>
    <t>Fruits and vegetables - Entry into force of a new regulation</t>
  </si>
  <si>
    <t>G/SPS/N/AUS/217</t>
  </si>
  <si>
    <t>Processed foods and raw ingredients</t>
  </si>
  <si>
    <t>G/SPS/N/CAN/292</t>
  </si>
  <si>
    <t>Fresh blueberries (Vaccinium spp.) (ICS: 67.080)</t>
  </si>
  <si>
    <t>G/SPS/N/COL/136/Suppl.1</t>
  </si>
  <si>
    <t>G/SPS/N/USA/1664</t>
  </si>
  <si>
    <t>G/SPS/N/USA/1665</t>
  </si>
  <si>
    <t>Baby carrots</t>
  </si>
  <si>
    <t>G/SPS/N/USA/1666</t>
  </si>
  <si>
    <t>Ribes species fruit</t>
  </si>
  <si>
    <t>G/SPS/N/USA/1667</t>
  </si>
  <si>
    <t>G/SPS/N/COL/145</t>
  </si>
  <si>
    <t>Animals, plants and agricultural products and by-products</t>
  </si>
  <si>
    <t>Trading partners of Colombia</t>
  </si>
  <si>
    <t>G/SPS/N/EEC/196/Add.4</t>
  </si>
  <si>
    <t>G/SPS/N/OMN/21</t>
  </si>
  <si>
    <t>Live birds, their products (including poultry meat, day-old chicks, eggs) and by- products</t>
  </si>
  <si>
    <t>G/SPS/N/AUS/204/Add.1</t>
  </si>
  <si>
    <t>Prawns and prawn products for human consumption</t>
  </si>
  <si>
    <t>G/SPS/N/MEX/212</t>
  </si>
  <si>
    <t>Mexico's trading partners</t>
  </si>
  <si>
    <t>G/SPS/N/EEC/314</t>
  </si>
  <si>
    <t>Susceptible plants to red palm weevil [Rhynchophorus ferrugineus (Olivier)]. HS 0602</t>
  </si>
  <si>
    <t xml:space="preserve">Member States of the European Communities (EC) and third countries exporting the plants  concerned to the EC.</t>
  </si>
  <si>
    <t>G/SPS/N/EEC/315</t>
  </si>
  <si>
    <t>Plants of the genus Pinus L. and Coast Douglas-fir (Pseudotsuga menziesii), intended for planting, including seeds and cones for propagation purposes. HS 0602 and 1209 99 10 Conifer seeds</t>
  </si>
  <si>
    <t>G/SPS/N/EEC/316</t>
  </si>
  <si>
    <t>Certain edible fruit and nuts (HS 0808), certain roots and tubers (HS 0701)</t>
  </si>
  <si>
    <t>G/SPS/N/EEC/103/Add.18</t>
  </si>
  <si>
    <t>milk and milk products intended for feeding</t>
  </si>
  <si>
    <t xml:space="preserve">Animal feed; Animal health; Certification, control and inspection; Equivalence; Foot and mouth disease; </t>
  </si>
  <si>
    <t>G/SPS/N/EEC/103/Add.19</t>
  </si>
  <si>
    <t>Animal products and by-products for human consumption</t>
  </si>
  <si>
    <t>G/SPS/N/EEC/313</t>
  </si>
  <si>
    <t>Plants and live parts of plants, including seeds, of Angel's trumpets (Brugmansia Pers. spp.) and Jasmine nightshade (Solanum jasminoides Paxton)</t>
  </si>
  <si>
    <t>G/SPS/N/BRA/115/Add.11</t>
  </si>
  <si>
    <t>G/SPS/N/BRA/115/Add.12</t>
  </si>
  <si>
    <t>G/SPS/N/BRA/155/Add.2</t>
  </si>
  <si>
    <t xml:space="preserve">Pest-Free Area of PARÁ -   Foot-and-Mouth Disease</t>
  </si>
  <si>
    <t>G/SPS/N/BRA/343</t>
  </si>
  <si>
    <t>Pinus taeda</t>
  </si>
  <si>
    <t>G/SPS/N/BRA/344</t>
  </si>
  <si>
    <t>Bovine and buffalos</t>
  </si>
  <si>
    <t>G/SPS/N/JPN/191</t>
  </si>
  <si>
    <t>・ Meat and edible meat offal (HS: 02.01, 02.02, 02.03, 02.04, 02.05, 02.06, 02.07, 02.08 and 02.09)
・ Dairy and eggs (HS: 04.01, 04.07, 04.08)
・ Edible vegetables and certain roots and tubers (HS: 07.03, 07.05, 07.07, 07.08, 07.09)
・ Edible fruits and nuts, peel of citrus/melons (HS: 08.01, 08.02, 08.03, 08.04, 08.05, 08.06, 08.07, 08.08, 08.09, 08.10, 08.14)
・ Coffee, tea, mate and spices (HS: 09.02, 09.04, 09.05, 09.06, 09.07, 09.08, 09.09, 09.10)
・ Cereals (HS: 10.01, 10.02, 10.03)
・ Oil seeds and oleaginous fruits; miscellaneous grains, seeds and fruits (HS: 12.02, 12.05, 12.06, 12.07)
</t>
  </si>
  <si>
    <t>G/SPS/N/OMN/20</t>
  </si>
  <si>
    <t>G/SPS/N/COL/144</t>
  </si>
  <si>
    <t>G/SPS/N/JPN/189</t>
  </si>
  <si>
    <t>・ Fish and crustaceans (HS: 03.02, 03.03, 03.04, 03.06, 03.07)
・ Edible vegetables and certain roots and tubers (HS: 07.01, 07.02, 07.03, 07.04, 07.05, 07.06, 07.07, 07.08, 07.09, 07.13, 07.14)
・ Edible fruits and nuts, peel of citrus/melons (HS: 08.01, 08.02, 08.03, 08.04, 08.05, 08.06, 08.07, 08.08, 08.09, 08.10, 08.14)
・ Coffee, mate and spices (HS: 09.01, 09.02, 09.03, 09.04, 09.05, 09.06, 09.07, 09.08, 09.09, 09.10)　 
・ Cereals (HS: 10.01, 10.02, 10.03, 10.04, 10.05, 10.07, 10.08)
・ Oil seeds and oleaginous fruits; miscellaneous grains, seeds and fruits (HS: 12.01, 12.02, 12.04, 12.05, 12.06, 12.07, 12.10, 12.11, 12.12, 12.14)
</t>
  </si>
  <si>
    <t>G/SPS/N/NZL/374</t>
  </si>
  <si>
    <t>Lychee (Litchi chinensis)</t>
  </si>
  <si>
    <t>G/SPS/N/ALB/12</t>
  </si>
  <si>
    <t>Thuringen Province, District Saalfeld-Rudolstad (Germany)</t>
  </si>
  <si>
    <t>G/SPS/N/BRA/151/Add.2</t>
  </si>
  <si>
    <t>Bovine embryo</t>
  </si>
  <si>
    <t>G/SPS/N/OMN/17</t>
  </si>
  <si>
    <t xml:space="preserve">Animal diseases; Animal health; Human health; Withdrawal of the measure; </t>
  </si>
  <si>
    <t>Djibouti</t>
  </si>
  <si>
    <t>G/SPS/N/OMN/18</t>
  </si>
  <si>
    <t>G/SPS/N/OMN/19</t>
  </si>
  <si>
    <t>G/SPS/N/CRI/53</t>
  </si>
  <si>
    <t>Animals intended for the human food chain and the production areas thereof (water, crops, pastures, inter alia)</t>
  </si>
  <si>
    <t xml:space="preserve">Animal health; Food additives; Food safety; Human health; </t>
  </si>
  <si>
    <t>G/SPS/N/CRI/54</t>
  </si>
  <si>
    <t>G/SPS/N/CRI/55</t>
  </si>
  <si>
    <t>International Classification for Standards (ICS) code 67.080 Kidney beans (Phaseolus vulgaris L)</t>
  </si>
  <si>
    <t>G/SPS/N/CRI/56</t>
  </si>
  <si>
    <t xml:space="preserve">International Classification for Standards (ICS) code 67.080:  lettuce</t>
  </si>
  <si>
    <t>G/SPS/N/KOR/212/Add.2</t>
  </si>
  <si>
    <t>Quarantines pests</t>
  </si>
  <si>
    <t>G/SPS/N/KOR/252</t>
  </si>
  <si>
    <t>Live birds including poultry, and their products</t>
  </si>
  <si>
    <t>New Zealand, Chinese Taipei, Denmark, United States, Brazil, Chile, Canada, France, Australia and Germany</t>
  </si>
  <si>
    <t>G/SPS/N/PHL/120</t>
  </si>
  <si>
    <t>Frozen Milkfish (whole - 0303.79.20; choice cuts - 0304.20.00; deboned - 0304.90.00)</t>
  </si>
  <si>
    <t>G/SPS/N/PHL/121</t>
  </si>
  <si>
    <t>Dried Danggit (0305.59.90)</t>
  </si>
  <si>
    <t>G/SPS/N/PHL/122</t>
  </si>
  <si>
    <t xml:space="preserve">Frozen Tilapia (Whole and gutted -   0303.79.20; Frozen fillet -   0304.20.00)</t>
  </si>
  <si>
    <t>G/SPS/N/PHL/123</t>
  </si>
  <si>
    <t>Raw Dried Seaweeds (1212.20.90)</t>
  </si>
  <si>
    <t>G/SPS/N/PER/159</t>
  </si>
  <si>
    <t xml:space="preserve">-Ruminants and live swine, semen or embryos of these and other species liable to foot-and-mouth disease;-fresh, chilled or frozen meat, raw entrails and offal, untanned hides and skins, unwashed or greasy wool of these species;-fodder and hay;  and-other risk products of these species capable of transmitting or carrying the foot-and-mouth disease virus.</t>
  </si>
  <si>
    <t>G/SPS/N/ALB/10</t>
  </si>
  <si>
    <t>G/SPS/N/ALB/11</t>
  </si>
  <si>
    <t>All live fowl (domestic and wild fowl), day-old poultry, decorative poultry, eggs, sperm of live fowl, meat of the wild and domestic fowl, products originating from poultry</t>
  </si>
  <si>
    <t>G/SPS/N/IND/46/Add.3</t>
  </si>
  <si>
    <t>Live pig and pig products (including pig bristles)</t>
  </si>
  <si>
    <t>Trading partners exporting products mentioned under item 3 to India.</t>
  </si>
  <si>
    <t>G/SPS/N/PHL/118</t>
  </si>
  <si>
    <t>G/SPS/N/PHL/119</t>
  </si>
  <si>
    <t>G/SPS/N/USA/1624/Add.1</t>
  </si>
  <si>
    <t>South Africa, Uruguay, Argentina</t>
  </si>
  <si>
    <t>G/SPS/N/EEC/302/Add.1</t>
  </si>
  <si>
    <t>Certain products of plant origin, including fruit and vegetables: citrus fruit (HS 0805), tree nuts (HS 0801, 0802), pome fruit (0808), stone fruit (0809), berries (0810), other fruit (0803, 0804), vegetables (chapter 07), oil seed (chapter 12)</t>
  </si>
  <si>
    <t>G/SPS/N/BRA/115/Add.10</t>
  </si>
  <si>
    <t>G/SPS/N/BRA/17/Add.1</t>
  </si>
  <si>
    <t>Allium cepa (onion)
</t>
  </si>
  <si>
    <t>G/SPS/N/BRA/221/Add.1</t>
  </si>
  <si>
    <t>Flavoured Milk</t>
  </si>
  <si>
    <t>G/SPS/N/BRA/222/Add.1</t>
  </si>
  <si>
    <t>G/SPS/N/BRA/233/Add.1</t>
  </si>
  <si>
    <t>Milk Supplement</t>
  </si>
  <si>
    <t>G/SPS/N/BRA/26/Add.1</t>
  </si>
  <si>
    <t>G/SPS/N/BRA/27/Add.1</t>
  </si>
  <si>
    <t>G/SPS/N/BRA/329</t>
  </si>
  <si>
    <t>Fresh citrus fruit (Citrus spp)</t>
  </si>
  <si>
    <t>Argentina, Brazil, Paraguay and Uruguay</t>
  </si>
  <si>
    <t>G/SPS/N/BRA/330</t>
  </si>
  <si>
    <t>Beta vulgaris (beetroot), HS tariff heading 0706.90</t>
  </si>
  <si>
    <t>G/SPS/N/BRA/331</t>
  </si>
  <si>
    <t>Arachis hypogaea (groundnuts), HS tariff heading 1202</t>
  </si>
  <si>
    <t>G/SPS/N/BRA/332</t>
  </si>
  <si>
    <t>Melilotus spp (sweet clover)</t>
  </si>
  <si>
    <t>G/SPS/N/BRA/333</t>
  </si>
  <si>
    <t>Mangifera indica (mangoes), HS tariff heading 0804.50</t>
  </si>
  <si>
    <t>G/SPS/N/BRA/334</t>
  </si>
  <si>
    <t>Actinidia chinensis = Actinidia deliciosa (kiwifruit), HS tariff heading 0810.50</t>
  </si>
  <si>
    <t>G/SPS/N/BRA/335</t>
  </si>
  <si>
    <t>Cochineal bug (Dactylopius opuntiae).</t>
  </si>
  <si>
    <t>G/SPS/N/BRA/41/Add.1</t>
  </si>
  <si>
    <t>G/SPS/N/COL/141</t>
  </si>
  <si>
    <t>Andean Community member countries and third-country trading partners of Colombia</t>
  </si>
  <si>
    <t>G/SPS/N/COL/142</t>
  </si>
  <si>
    <t>Domestic swine and products thereof</t>
  </si>
  <si>
    <t>G/SPS/N/COL/143</t>
  </si>
  <si>
    <t>Bovine, bubaline, avian, porcine, equine, ovine, caprine and aquatic species</t>
  </si>
  <si>
    <t>G/SPS/N/EEC/310</t>
  </si>
  <si>
    <t>Certain products of plant origin, including fruit and vegetables (,081020, 081030, 081040, 083000, 080450, 080720, 070390, 070420, 070511, 070519, 070690, 070940, 071300, 090411)</t>
  </si>
  <si>
    <t>G/SPS/N/NZL/373</t>
  </si>
  <si>
    <t>Wollemia nobilis nursery stock</t>
  </si>
  <si>
    <t>G/SPS/N/ARG/112</t>
  </si>
  <si>
    <t>Seeds of forage plants for propagation</t>
  </si>
  <si>
    <t>G/SPS/N/JPN/185</t>
  </si>
  <si>
    <t>・ Meat and edible meat offal (HS: 02.01, 02.02, 02.03, 02.04, 02.05, 02.06, 02.08 and 02.09)
・ Dairy (HS: 04.01)
・ Edible vegetables and certain roots and tubers (HS: 07.01, 07.02, 07.03, 07.04, 07.05, 07.06, 07.08, 07.09, 07.13, 07.14)
・ Edible fruits and nuts, peel of citrus/melons (HS: 08.01, 08.02, 08.03, 08.04, 08.05, 08.07, 08.08, 08.09, 08.10, 08.14)
・ Coffee, tea, mate and spices (HS: 09.01, 09.02, 09.03, 09.04, 09.05, 09.06, 09.07, 09.08, 09.09, 09.10)
・ Cereals (HS: 10.01, 10.02, 10.03, 10.04, 10.05, 10.06, 10.08)
・ Oil seeds and oleaginous fruits; miscellaneous grains, seeds and fruits (HS: 12.01, 12.02, 12.04, 12.06, 12.07, 12.10, 12.11, 12.12, 12.14)
</t>
  </si>
  <si>
    <t>G/SPS/N/OMN/16</t>
  </si>
  <si>
    <t>Live birds, its products (including poultry meat, day-old chicks, eggs), and by-products</t>
  </si>
  <si>
    <t>G/SPS/N/THA/152/Rev.1/Add.1</t>
  </si>
  <si>
    <t>G/SPS/N/THA/153/Rev.1/Add.1</t>
  </si>
  <si>
    <t>All restricted articles of plants</t>
  </si>
  <si>
    <t>G/SPS/N/CHL/261</t>
  </si>
  <si>
    <t>Rhubarb propagation material</t>
  </si>
  <si>
    <t>G/SPS/N/CHL/262</t>
  </si>
  <si>
    <t>Natural fibres of various species</t>
  </si>
  <si>
    <t>Countries of origin indicated</t>
  </si>
  <si>
    <t>G/SPS/N/CHL/263</t>
  </si>
  <si>
    <t>All countries of origin where the Raspberry leaf curl virus exists</t>
  </si>
  <si>
    <t>G/SPS/N/THA/151/Rev.1/Add.1</t>
  </si>
  <si>
    <t>All prohibited articles of quarantine pests</t>
  </si>
  <si>
    <t>G/SPS/N/USA/1623</t>
  </si>
  <si>
    <t>Emerald ash borer plant host materials</t>
  </si>
  <si>
    <t>G/SPS/N/USA/1624</t>
  </si>
  <si>
    <t>G/SPS/N/TPKM/24/Add.1</t>
  </si>
  <si>
    <t>Edible rice</t>
  </si>
  <si>
    <t>Imported (as well as domestically produced) foods</t>
  </si>
  <si>
    <t>G/SPS/N/CAN/238/Add.3</t>
  </si>
  <si>
    <t>G/SPS/N/KOR/248</t>
  </si>
  <si>
    <t xml:space="preserve">North America:  United States, Canada, Mexico&amp;#x0D;
Central America:  All countries&amp;#x0D;
South America:  All countries&amp;#x0D;
Africa:  All countries&amp;#x0D;
Asia:  Brunei, India, Indonesia, Israel, Lebanon, Malaysia, Oman, Pakistan, Philippines, Singapore, Sri Lanka, Thailand, Yemen&amp;#x0D;
Europe:  Belgium, France, Germany, Italy, Netherlands, Poland, Portugal, Slovenia&amp;#x0D;
Oceania and the Pacific:  Australia, Fiji, Guam, Hawaiian Islands, Micronesia, Palau, Papua New Guinea, Polynesia, Solomon Islands&amp;#x0D;
</t>
  </si>
  <si>
    <t>G/SPS/N/COL/140</t>
  </si>
  <si>
    <t>Plant products, animals, and products and by-products of animal origin</t>
  </si>
  <si>
    <t>G/SPS/N/NZL/357/Add.1</t>
  </si>
  <si>
    <t>Processed plant based animal feeds.</t>
  </si>
  <si>
    <t>G/SPS/N/ARG/111</t>
  </si>
  <si>
    <t>G/SPS/N/COL/125/Add.1</t>
  </si>
  <si>
    <t>G/SPS/N/CHL/260</t>
  </si>
  <si>
    <t>Rice and coffee for consumption</t>
  </si>
  <si>
    <t>G/SPS/N/EEC/299/Add.1</t>
  </si>
  <si>
    <t>Cereals (1001, 1002, 1003, 1004, 1005, 1006, 1007, 1008), foodstuffs of animal origin (0201, 0202, 0203, 0204, 0205, 0206, 0207, 0208, 0209, 0210) and certain products of plant origin, including fruit and vegetables.</t>
  </si>
  <si>
    <t>Member states of the European Communities and third countries exporting the products concerned to the European Communities.</t>
  </si>
  <si>
    <t>G/SPS/N/EEC/309</t>
  </si>
  <si>
    <t>G/SPS/N/BRA/318</t>
  </si>
  <si>
    <t>Soybean (HS-6) 1201.00</t>
  </si>
  <si>
    <t xml:space="preserve">Food safety; Human health; Labelling; Plant health; </t>
  </si>
  <si>
    <t>G/SPS/N/BRA/319</t>
  </si>
  <si>
    <t>Rice seed (Oryza sativa) (HS code 1006.10)</t>
  </si>
  <si>
    <t>G/SPS/N/EEC/300/Add.1</t>
  </si>
  <si>
    <t>Carrots (HS 070610), Celeriac (HS 070940), Egg (HS 0407 and 0408), Kidney - except poultry (HS 0206), Leeks (HS 070390), Lettuce (HS 070519), Liver -except poultry (HS 0206), Milk (HS 0401 to 0405), Muscle - except poultry (HS 0201 to 0210), Oilseeds (HS 1201 to 12088), Papaya (HS 080720), Parsnip (HS 070609), Raspberries (HS 081120), Spinach (HS 0709 and 0710), Tea (HS 0902), Witloof (HS 070521).</t>
  </si>
  <si>
    <t>G/SPS/N/EEC/308</t>
  </si>
  <si>
    <t xml:space="preserve">Fresh or chilled meat for human consumption of the following species.  Domestic bovine animals, including Bubalus bubalus and Bison bison (HS 0201);  swine (HS 0203);  sheep and goats (HS 0204);  pigs, solipeds (HS 02050);  farmed and wild ruminants, suidea and solipeds (HS 0208)</t>
  </si>
  <si>
    <t xml:space="preserve">Member States of the European Communities (EC) and the following third countries exporting the products concerned to the EC:  Albania, Algeria, Argentina, Australia, Bahrain, Belarus, Belize, Bosnia Herzegovina, Botswana, Brazil, Canada, Chile, China, Colombia, Costa Rica, Croatia, Cuba, Ethiopia, Falkland Islands, Greenland, Guatemala, Honduras, Hong Kong, Iceland, India, Israel, Kenya, Former Yugoslav Republic of Macedonia, Madagascar, Mauritius, Mexico, Montenegro, Morocco, Namibia, New Caledonia, New Zealand, Nicaragua, Panama, Paraguay, Russia, El Salvador, Serbia, South Africa, Swaziland, Switzerland, Thailand, Tunisia, Turkey, Ukraine, United States, Uruguay, Zimbabwe</t>
  </si>
  <si>
    <t>G/SPS/N/EEC/307</t>
  </si>
  <si>
    <t>Foodstuffs of animal origin (0201, 0202, 0203, 0204, 0205, 0206, 0207, 0208, 0209, 0210)</t>
  </si>
  <si>
    <t>G/SPS/N/PHL/112/Add.1</t>
  </si>
  <si>
    <t>Domestic and wild birds and their products including poultry meat, day-old chicks, eggs, and semen</t>
  </si>
  <si>
    <t>G/SPS/N/PHL/114/Corr.1</t>
  </si>
  <si>
    <t>West Virginia, United States</t>
  </si>
  <si>
    <t>G/SPS/N/PHL/76/Add.1</t>
  </si>
  <si>
    <t>Virgin Coconut Oil</t>
  </si>
  <si>
    <t>G/SPS/N/BRA/151/Add.1</t>
  </si>
  <si>
    <t>G/SPS/N/NZL/369</t>
  </si>
  <si>
    <t>Austria, Belgium, Cyprus, Czech Republic, Denmark, Estonia, Finland, France, Germany, Greece, Hungary, Ireland, Italy, Latvia, Lithuania, Luxembourg, Malta, Netherlands, Poland, Portugal, Slovak Republic, Slovenia, Spain, Sweden, United Kingdom</t>
  </si>
  <si>
    <t>G/SPS/N/NZL/371</t>
  </si>
  <si>
    <t xml:space="preserve">Biotechnology; Food safety; Genetically modified organisms (GMOs); Human health; Labelling; Plant health; </t>
  </si>
  <si>
    <t>G/SPS/N/TPKM/105</t>
  </si>
  <si>
    <t xml:space="preserve">Fruit fly; Pest or Disease free Regions / Regionalization; Pests; Plant diseases; Plant health; Sudden Oak death; </t>
  </si>
  <si>
    <t>G/SPS/N/BRA/115/Add.9</t>
  </si>
  <si>
    <t>G/SPS/N/BRA/316</t>
  </si>
  <si>
    <t>G/SPS/N/BRA/317</t>
  </si>
  <si>
    <t>Cotton seed (Gossypium hirsutum) – HS code 1207.20</t>
  </si>
  <si>
    <t>G/SPS/N/KWT/1</t>
  </si>
  <si>
    <t>G/SPS/N/NZL/368</t>
  </si>
  <si>
    <t>Roquefort cheese, imported under tariff code 0406.40.00.00L and raw milk extra-hard grating cheeses, imported under tariff code 0406.90.00.39D</t>
  </si>
  <si>
    <t>G/SPS/N/PER/158</t>
  </si>
  <si>
    <t>G/SPS/N/JPN/181</t>
  </si>
  <si>
    <t>Meat and edible meat offal (HS: 02.01, 02.02, 02.03, 02.04, 02.05, 02.06, 02.07, 02.08 and 02.09) Fish and crustaceans (HS: 03.02, 03.03, 03.04, 03.06, 03.07) Dairy, eggs and honey (HS: 04.01, 04.07. 04.09) Edible vegetables and certain roots and tubers (HS: 07.01, 07.03, 07.04, 07.05, 07.06, 07.08, 07.09, 07.13, 07.14) Edible fruits and nuts, peel of citrus/melons (HS: 08.01, 08.02, 08.03, 08.04, 08.05, 08.07, 08.08, 08.09, 08.10, 08.14) Coffee, mate and spices (HS: 09.01, 09.03, 09.04, 09.05, 09.06, 09.07, 09.08, 09.09, 09.10) Cereals (HS: 10.05, 10.06, 10.08) Oil seeds and oleaginous fruits; miscellaneous grains, seeds and fruits (HS: 12.02, 12.04, 12.06, 12.07, 12.11, 12.12, 12.14)</t>
  </si>
  <si>
    <t>G/SPS/N/JPN/180</t>
  </si>
  <si>
    <t>Twig anole (Anolis angusticeps)</t>
  </si>
  <si>
    <t>G/SPS/N/USA/1520/Add.1</t>
  </si>
  <si>
    <t>G/SPS/N/USA/1555</t>
  </si>
  <si>
    <t>Various</t>
  </si>
  <si>
    <t xml:space="preserve">Biotechnology; Food safety; Genetically modified organisms (GMOs); Human health; Pesticides; Plant health; Territory protection; Tolerance exemption; </t>
  </si>
  <si>
    <t>G/SPS/N/ARG/110</t>
  </si>
  <si>
    <t>Foxes</t>
  </si>
  <si>
    <t>G/SPS/N/BRA/315</t>
  </si>
  <si>
    <t>Tomatoes (Lycopersicum esculentum Mill) – HS code 0702.00</t>
  </si>
  <si>
    <t>Argentina, Brazil, Chile, Paraguay, Uruguay</t>
  </si>
  <si>
    <t>G/SPS/N/AUS/212</t>
  </si>
  <si>
    <t>Salt and heat treated eggs and alkalized eggs of ducks from Chinese Taipei</t>
  </si>
  <si>
    <t>G/SPS/N/OMN/15</t>
  </si>
  <si>
    <t>G/SPS/N/BRA/309/Add.1</t>
  </si>
  <si>
    <t>G/SPS/N/BHR/8</t>
  </si>
  <si>
    <t>Inspection Guide for Imported Foods at Gulf Cooperation Council (GCC) Entry-Points</t>
  </si>
  <si>
    <t>G/SPS/N/PHL/114</t>
  </si>
  <si>
    <t>G/SPS/N/PHL/115</t>
  </si>
  <si>
    <t>G/SPS/N/EEC/306</t>
  </si>
  <si>
    <t>Breeding or productive poultry other than ratites, day-old chicks other than of ratites, and hatching eggs of poultry other than ratites (HS 0105, 0407)</t>
  </si>
  <si>
    <t>Australia, Brazil, Canada, Chile, Croatia, Israel, New Zealand, Tunisia, the United States and the member States (MS) of the European Communities (EC)</t>
  </si>
  <si>
    <t>G/SPS/N/SGP/35</t>
  </si>
  <si>
    <t>Salted and preserved eggs under HS 04070091, 04070092 and 04070099</t>
  </si>
  <si>
    <t>G/SPS/N/EEC/72/Add.2</t>
  </si>
  <si>
    <t>G/SPS/N/IND/40/Add.1</t>
  </si>
  <si>
    <t xml:space="preserve">Aflatoxins; Contaminants; Food additives; Food safety; Human health; Mycotoxins; Toxins; </t>
  </si>
  <si>
    <t>G/SPS/N/ALB/9</t>
  </si>
  <si>
    <t>Day-old poultry</t>
  </si>
  <si>
    <t>G/SPS/N/COL/139</t>
  </si>
  <si>
    <t>Fish, molluscs, crustaceans and aquaculture products for human consumption (03.00.00.00)</t>
  </si>
  <si>
    <t>G/SPS/N/ECU/18</t>
  </si>
  <si>
    <t xml:space="preserve">Animal diseases; Animal health; Avian Influenza; Human health; Pest or Disease free Regions / Regionalization; Withdrawal of the measure; Zoonoses; </t>
  </si>
  <si>
    <t>G/SPS/N/ECU/16</t>
  </si>
  <si>
    <t>Poultry for breeding, fertile eggs, and products, by-products and derivatives of avian origin, of the species Gallus gallus domesticus and Gallopavo, from the State of West Virginia in the United States of America.</t>
  </si>
  <si>
    <t>G/SPS/N/ECU/17</t>
  </si>
  <si>
    <t>Poultry for breeding, fertile eggs and products of avian origin, of the species Gallus domesticus and Gallopavo, from the State of Rio Grande do Sul, in the Federative Republic of Brazil.</t>
  </si>
  <si>
    <t xml:space="preserve">Animal diseases; Animal health; Avian Influenza; Human health; Pest or Disease free Regions / Regionalization; Withdrawal of the measure; </t>
  </si>
  <si>
    <t>G/SPS/N/HKG/24</t>
  </si>
  <si>
    <t>Poultry eggs in shell for human consumption</t>
  </si>
  <si>
    <t>G/SPS/N/KOR/234</t>
  </si>
  <si>
    <t>Fresh fruits of mango (Mangifera indica)</t>
  </si>
  <si>
    <t>G/SPS/N/KOR/235</t>
  </si>
  <si>
    <t>Propagative materials of Anthurium spp., Calathea spp. and Musa spp.</t>
  </si>
  <si>
    <t xml:space="preserve">Labelling; Pest or Disease free Regions / Regionalization; Plant health; Territory protection; Traceability; </t>
  </si>
  <si>
    <t>G/SPS/N/THA/152/Rev.1/Corr.1</t>
  </si>
  <si>
    <t>G/SPS/N/THA/153/Rev.1/Corr.1</t>
  </si>
  <si>
    <t>G/SPS/N/BRA/235/Add.1</t>
  </si>
  <si>
    <t>G/SPS/N/BRA/310</t>
  </si>
  <si>
    <t>Tomato seeds (Lycopersicum esculentum.) – HS code 1209.91</t>
  </si>
  <si>
    <t>G/SPS/N/BRA/311</t>
  </si>
  <si>
    <t>Heterospermic animal semen</t>
  </si>
  <si>
    <t>G/SPS/N/BRA/312</t>
  </si>
  <si>
    <t>Grape (Vitis spp.), Cherry (Prunus avium), Peach (Prunus persica), Pear (Pyrus communis), Apple (Malus domestica), Nectarine (Prunus persica var. nucipersica), Strawberry (Fragaria spp.), Apricot (Prunus armeniaca) and Plum (Prunus domestica) fresh fruits</t>
  </si>
  <si>
    <t>G/SPS/N/THA/159</t>
  </si>
  <si>
    <t>G/SPS/N/THA/160</t>
  </si>
  <si>
    <t>Silkworms, silkworm eggs and silkworm cocoons</t>
  </si>
  <si>
    <t>G/SPS/N/CHL/254</t>
  </si>
  <si>
    <t>G/SPS/N/CHL/255</t>
  </si>
  <si>
    <t>Kiwi fruit reproductive material</t>
  </si>
  <si>
    <t>G/SPS/N/CHL/256</t>
  </si>
  <si>
    <t>Olive plant reproductive material</t>
  </si>
  <si>
    <t>G/SPS/N/CHL/257</t>
  </si>
  <si>
    <t>G/SPS/N/CHL/258</t>
  </si>
  <si>
    <t>Potato tubers for consumption</t>
  </si>
  <si>
    <t>G/SPS/N/ALB/8</t>
  </si>
  <si>
    <t>G/SPS/N/BRA/309</t>
  </si>
  <si>
    <t>Potato, Swedish turnip (Brassica napus L), and corn</t>
  </si>
  <si>
    <t>G/SPS/N/OMN/12/Corr.1</t>
  </si>
  <si>
    <t>G/SPS/N/SGP/34</t>
  </si>
  <si>
    <t>Frozen whole-shell oyster, frozen half-shell oyster and frozen oyster meat under HS 03071010 &amp; 03071020</t>
  </si>
  <si>
    <t xml:space="preserve">Animal health; Contaminants; Food additives; Food safety; Human health; Pests; </t>
  </si>
  <si>
    <t>G/SPS/N/BRA/167/Add.1</t>
  </si>
  <si>
    <t xml:space="preserve">Food safety; Human health; Pesticides; Territory protection; </t>
  </si>
  <si>
    <t>G/SPS/N/CAN/267/Add.1</t>
  </si>
  <si>
    <t>G/SPS/N/COL/138</t>
  </si>
  <si>
    <t>G/SPS/N/EEC/304</t>
  </si>
  <si>
    <t>Cereals (HS 1001, 1002, 1003, 1004, 1005, 1006, 1007, 1008). Foodstuffs of animal origin (HS 0201, 0202, 0203, 0204, 0205, 0206, 0207, 0208, 0209, 0210). Pulses (Dried leguminous vegetables, HS 0706) and several edible vegetables and roots and tubers (HS Chapter 07). Certain edible fruit and nuts (HS Chapter 08). Tea (HS 0902). Rape seeds (HS 1205). Other Oilseeds (HS 1207) and Hops (HS 1210).</t>
  </si>
  <si>
    <t>G/SPS/N/EEC/305</t>
  </si>
  <si>
    <t>Apples, apricots, beans (without pods), blackberries, Brussels sprouts, fennel, garlic, globe artichokes, leek, peaches, pumpkin seed, raspberries, shallots, small fruits and berries, spring onions (HS 0703, 070420, 070820, 0709, 080810, 080910, 080930, 081020 to 40, 1201, 1206, 1207)</t>
  </si>
  <si>
    <t>G/SPS/N/EGY/25</t>
  </si>
  <si>
    <t>De-boned frozen buffalo meat</t>
  </si>
  <si>
    <t>G/SPS/N/EGY/26</t>
  </si>
  <si>
    <t>Dairy cows</t>
  </si>
  <si>
    <t>G/SPS/N/EGY/27</t>
  </si>
  <si>
    <t>Live cattle for immediate slaughter and pregnant heifers, frozen bovine semen, hides and frozen embryos</t>
  </si>
  <si>
    <t>G/SPS/N/EGY/28</t>
  </si>
  <si>
    <t>Live cattle for immediate slaughter and pregnant heifers</t>
  </si>
  <si>
    <t>G/SPS/N/EGY/29</t>
  </si>
  <si>
    <t>Regulated plants and plant products for propagation, consumption or processing</t>
  </si>
  <si>
    <t>G/SPS/N/IND/47/Add.1</t>
  </si>
  <si>
    <t>G/SPS/N/THA/151/Rev.1</t>
  </si>
  <si>
    <t>G/SPS/N/THA/152/Rev.1</t>
  </si>
  <si>
    <t>G/SPS/N/THA/153/Rev.1</t>
  </si>
  <si>
    <t>G/SPS/N/THA/158</t>
  </si>
  <si>
    <t>All prohibited articles of plants and carriers</t>
  </si>
  <si>
    <t>G/SPS/N/IDN/32</t>
  </si>
  <si>
    <t>G/SPS/N/IND/46/Add.2</t>
  </si>
  <si>
    <t>G/SPS/N/NZL/364/Add.1</t>
  </si>
  <si>
    <t>G/SPS/N/CAN/282/Corr.1</t>
  </si>
  <si>
    <t>Chinese Taipei, Costa Rica, Ecuador, Fiji, Japan, New Zealand, Singapore, Thailand, United States</t>
  </si>
  <si>
    <t>G/SPS/N/KOR/98/Add.15</t>
  </si>
  <si>
    <t>G/SPS/N/USA/1520</t>
  </si>
  <si>
    <t>G/SPS/N/USA/1521</t>
  </si>
  <si>
    <t>G/SPS/N/EEC/303</t>
  </si>
  <si>
    <t>Cereals (CN 1001, 1002, 1003, 1004, 1005, 1006, 1007, 1008), foodstuffs of animal origin (CN 0201, 0202, 0203, 0204, 0205, 0206, 0207, 0208, 0210) and certain products of plant origin, including fruit and vegetables</t>
  </si>
  <si>
    <t>G/SPS/N/EGY/24/Rev.1</t>
  </si>
  <si>
    <t>G/SPS/N/OMN/13</t>
  </si>
  <si>
    <t>G/SPS/N/OMN/14</t>
  </si>
  <si>
    <t>G/SPS/N/USA/1515</t>
  </si>
  <si>
    <t>Meat and poultry products HS 02</t>
  </si>
  <si>
    <t>G/SPS/N/BRA/77/Add.2</t>
  </si>
  <si>
    <t>G/SPS/N/CAN/282</t>
  </si>
  <si>
    <t>Fresh/frozen tuna, shark, swordfish, escolar, marlin and orange roughy (ICS: 67.120.30)</t>
  </si>
  <si>
    <t>G/SPS/N/COL/136</t>
  </si>
  <si>
    <t>Fish, molluscs and crustaceans (0300.00.00)</t>
  </si>
  <si>
    <t>G/SPS/N/COL/137</t>
  </si>
  <si>
    <t>Meat and meat products of swine (HS tariff heading 0203.00.00)</t>
  </si>
  <si>
    <t xml:space="preserve">Contaminants; Food safety; HACCP Plan requirements; Human health; </t>
  </si>
  <si>
    <t>G/SPS/N/AUS/205/Add.1</t>
  </si>
  <si>
    <t>G/SPS/N/CHL/250</t>
  </si>
  <si>
    <t>Avocados and paprika</t>
  </si>
  <si>
    <t>G/SPS/N/CHL/251</t>
  </si>
  <si>
    <t>Dracaena sp. reproductive material</t>
  </si>
  <si>
    <t>G/SPS/N/CHL/252</t>
  </si>
  <si>
    <t>Shelled walnuts</t>
  </si>
  <si>
    <t>G/SPS/N/EEC/296/Add.1</t>
  </si>
  <si>
    <t>G/SPS/N/ALB/7</t>
  </si>
  <si>
    <t>G/SPS/N/JPN/178</t>
  </si>
  <si>
    <t>Edible vegetables and certain roots and tubers (HS: 07.01, 07.03, 07.08 and 07.09) Spices (HS: 09.10) Oil seeds and oleaginous fruits; miscellaneous grains, seeds and fruits (HS: 12.01 and 12.11)</t>
  </si>
  <si>
    <t>G/SPS/N/EEC/288/Add.1</t>
  </si>
  <si>
    <t>G/SPS/N/NZL/365</t>
  </si>
  <si>
    <t>Allium cepa (produce)</t>
  </si>
  <si>
    <t>G/SPS/N/ALB/6</t>
  </si>
  <si>
    <t>All live fish of the kind of trout, salmon and all live lake (or river) fish</t>
  </si>
  <si>
    <t>G/SPS/N/BRA/294</t>
  </si>
  <si>
    <t>Live sheep and goats – HS-4 0104</t>
  </si>
  <si>
    <t>G/SPS/N/BRA/295</t>
  </si>
  <si>
    <t>Seedlings of Annacardium officinale L., Annona muricata L., Bactris gasipaes Kunth, Bertholletia excelsa H. B. K., Bixa orelana L., Elaeis guineensis Jacq., Euterpe oleracea Mart., Euterpe precatoria Mart., Malpighia glabra L., Malus spp., Pyrus spp., Mangifera indica L., Musa spp., Piper nigrum L., Paullinia cupana var. sorbilis (Mart.) Ducke, Prunus persica (L.) Batsch, Prunus persica (L.) Batsch var. nucipersica, Prunus domestica L., Theobroma grandiflorum (Willdenow ex Sprengel) Schumann and Vitis spp.</t>
  </si>
  <si>
    <t>G/SPS/N/BRA/296</t>
  </si>
  <si>
    <t>Pisum sativum (peas)</t>
  </si>
  <si>
    <t>Argentina, Bolivia, Brazil, Chile, Colombia, Ecuador, Paraguay, Peru, Uruguay, Venezuela</t>
  </si>
  <si>
    <t>G/SPS/N/COL/135</t>
  </si>
  <si>
    <t>G/SPS/N/EEC/283/Add.1</t>
  </si>
  <si>
    <t>G/SPS/N/EEC/285/Add.1</t>
  </si>
  <si>
    <t>G/SPS/N/EEC/286/Add.1</t>
  </si>
  <si>
    <t xml:space="preserve">Animal feed; Animal health; Food safety; Human health; Pesticides; </t>
  </si>
  <si>
    <t>G/SPS/N/EEC/287/Add.1</t>
  </si>
  <si>
    <t>G/SPS/N/NZL/362/Add.1</t>
  </si>
  <si>
    <t xml:space="preserve">Animal health; Pest or Disease free Regions / Regionalization; Territory protection; </t>
  </si>
  <si>
    <t>G/SPS/N/PAN/49</t>
  </si>
  <si>
    <t>G/SPS/N/PHL/113</t>
  </si>
  <si>
    <t>G/SPS/N/ARG/108</t>
  </si>
  <si>
    <t>G/SPS/N/AUS/209</t>
  </si>
  <si>
    <t>Mature hard green bananas.</t>
  </si>
  <si>
    <t>G/SPS/N/COL/134</t>
  </si>
  <si>
    <t>Poultry and wild fowl</t>
  </si>
  <si>
    <t>G/SPS/N/CRI/52</t>
  </si>
  <si>
    <t>G/SPS/N/OMN/12</t>
  </si>
  <si>
    <t>Live birds, its products (including poultry meat, day-old chicks, eggs) and by-products.</t>
  </si>
  <si>
    <t>G/SPS/N/USA/1505/Add.1</t>
  </si>
  <si>
    <t>G/SPS/N/COL/132</t>
  </si>
  <si>
    <t>G/SPS/N/COL/133</t>
  </si>
  <si>
    <t>Coffee, not roasted: not decaffeinated</t>
  </si>
  <si>
    <t xml:space="preserve">Food safety; Human health; Labelling; Packaging; Pests; Plant health; </t>
  </si>
  <si>
    <t>G/SPS/N/CRI/51</t>
  </si>
  <si>
    <t>Fresh grapes (Vitis vinifera) for consumption and other host fruit of Brevipalpus chilensis</t>
  </si>
  <si>
    <t>G/SPS/N/BRA/220/Add.1</t>
  </si>
  <si>
    <t>G/SPS/N/BRA/284</t>
  </si>
  <si>
    <t>Soybean</t>
  </si>
  <si>
    <t>G/SPS/N/BRA/286</t>
  </si>
  <si>
    <t>Canary seed (Phalaris canariensis) – HS code 100830.</t>
  </si>
  <si>
    <t>G/SPS/N/PRY/15</t>
  </si>
  <si>
    <t>Live animals and products and by-products of animal origin capable of carrying the foot-and-mouth disease (FMD) virus.</t>
  </si>
  <si>
    <t>G/SPS/N/KOR/142/Rev.1</t>
  </si>
  <si>
    <t>Bangladesh, Burundi, Cambodia, Cameroon, Central African Republic, Lao People's Democratic Republic, Malawi, Papua New Guinea, Rwanda, Tanzania, Viet Nam</t>
  </si>
  <si>
    <t>G/SPS/N/THA/157</t>
  </si>
  <si>
    <t>Live poultry and poultry carcasses (HS 0105, 0207, 0407, 0408).</t>
  </si>
  <si>
    <t>G/SPS/N/COL/130/Corr.1</t>
  </si>
  <si>
    <t>G/SPS/N/COL/105/Rev.1</t>
  </si>
  <si>
    <t>G/SPS/N/PER/154</t>
  </si>
  <si>
    <t>0602.20.00.00: strawberry (Fragaria ananassa) seedlings</t>
  </si>
  <si>
    <t>G/SPS/N/PER/155</t>
  </si>
  <si>
    <t>G/SPS/N/PER/156</t>
  </si>
  <si>
    <t xml:space="preserve">Ruminants and live swine, semen and embryos thereof, and other species susceptible to foot-and-mouth disease (FMD); -	fresh, chilled or frozen meat, raw offal and entrails, untanned hides and skins, and unwashed and greasy wool, of the above-mentioned species; -	fodder and hay;  and -	other risk products of these species capable of transmitting or carrying the FMD virus.</t>
  </si>
  <si>
    <t>G/SPS/N/PER/157</t>
  </si>
  <si>
    <t>G/SPS/N/OMN/11</t>
  </si>
  <si>
    <t>Live birds, its products (including poultry meat, day-old chickens, eggs), and by- products.</t>
  </si>
  <si>
    <t>G/SPS/N/PER/152</t>
  </si>
  <si>
    <t>0601.10.00.00: tiger nut (Cyperus esculentus) tubers</t>
  </si>
  <si>
    <t>G/SPS/N/PER/153</t>
  </si>
  <si>
    <t>1209.99.10.00: pine (Pinus sp.) seeds</t>
  </si>
  <si>
    <t>G/SPS/N/COL/130</t>
  </si>
  <si>
    <t>G/SPS/N/IND/46/Add.1</t>
  </si>
  <si>
    <t>G/SPS/N/ALB/4</t>
  </si>
  <si>
    <t>All live fowl, domestic and wild fowl.</t>
  </si>
  <si>
    <t>G/SPS/N/ALB/5</t>
  </si>
  <si>
    <t>All live fowl (domestic and wild fowl).</t>
  </si>
  <si>
    <t>Austria, Croatia, France, Germany, Israel, Italy, Slovenia</t>
  </si>
  <si>
    <t>G/SPS/N/BRA/273</t>
  </si>
  <si>
    <t>Peanut seeds (Arachis hypogaea)</t>
  </si>
  <si>
    <t>G/SPS/N/COL/129</t>
  </si>
  <si>
    <t>G/SPS/N/KOR/231</t>
  </si>
  <si>
    <t>Livestock products including infant formula and butter.</t>
  </si>
  <si>
    <t>G/SPS/N/JPN/177</t>
  </si>
  <si>
    <t xml:space="preserve">Meat and edible meat offal (HS: 02.01, 02.02, 02.03, 02.04, 02.05, 02.06, 02.07, 02.08 and 02.09) Dairy and eggs (HS: 04.01 and 04.07) Edible vegetables and certain roots and tubers (HS: 07.02, 07.03, 07.04, 07.05, 07.06, 07.07, 07.08, 07.09, 07.13 and 07.14) Edible fruits and nuts (HS: 08.01, 08.02, 08.03, 08.04, 08.05, 08.06, 08.07, 08.08, 08.09, 08.10 and 08.14) Coffee and spices (HS: 09.01, 09.02, and 09.04)  Cereals (HS: 10.01, 10.02, 10.03, 10.04, 10.05, 10.06, 10.08) Oil seeds and oleaginous fruits; miscellaneous grains, seeds and fruits (HS: 12.01, 12.02, 12.04, 12.05, 12.06, 12.07, 12.10, 12.12 and 12.14)</t>
  </si>
  <si>
    <t>G/SPS/N/USA/1505</t>
  </si>
  <si>
    <t>Pigs</t>
  </si>
  <si>
    <t>G/SPS/N/USA/615/Rev.1</t>
  </si>
  <si>
    <t>G/SPS/N/NIC/37</t>
  </si>
  <si>
    <t>Oranges, mandarins, grapefruit and lemons (tariff heading 0805)</t>
  </si>
  <si>
    <t>G/SPS/N/ARM/7</t>
  </si>
  <si>
    <t>Live poultry, products derived from poultry including egg and egg powder (HS 0105, HS 01063, HS 0207, HS 020900, HS 0407, HS 0408, HS 0505, HS 150100, HS 6701).</t>
  </si>
  <si>
    <t>Azerbaijan, Cambodia, Egypt, Hong Kong, China, Hungary, Indonesia, Japan, Nigeria, Sri Lanka, Thailand, Viet Nam, Korea</t>
  </si>
  <si>
    <t>G/SPS/N/PER/148</t>
  </si>
  <si>
    <t>1205.90.10.00: rape-seed (Brassica napus var. napus)</t>
  </si>
  <si>
    <t>G/SPS/N/PER/149</t>
  </si>
  <si>
    <t>G/SPS/N/PER/150</t>
  </si>
  <si>
    <t>1207.30.10.00: Castor oil (Ricinus communis) seeds</t>
  </si>
  <si>
    <t>G/SPS/N/PER/151</t>
  </si>
  <si>
    <t xml:space="preserve">1207.99.10.00:  Physic nut (Jatropha curcas) seeds</t>
  </si>
  <si>
    <t>G/SPS/N/PHL/112</t>
  </si>
  <si>
    <t>G/SPS/N/PER/146</t>
  </si>
  <si>
    <t>Ruminants and ruminant products, fodder, hay and other products capable of transmitting or carrying the foot-and-mouth disease (FMD) virus</t>
  </si>
  <si>
    <t>G/SPS/N/EGY/24</t>
  </si>
  <si>
    <t>One-day old ducklings</t>
  </si>
  <si>
    <t>G/SPS/N/BRA/115/Add.8</t>
  </si>
  <si>
    <t>G/SPS/N/BRA/271</t>
  </si>
  <si>
    <t xml:space="preserve">Irradiation; Plant health; Territory protection; </t>
  </si>
  <si>
    <t>G/SPS/N/USA/1499</t>
  </si>
  <si>
    <t>All foods regulated by FDA that are marketed in the US, which exclude meat, poultry and certain egg products that are regulated by the US Department of Agriculture and which exclude all distilled spirits and malt beverages, irrespective of their alcohol content, and wines with 7% or more alcohol by volume that are regulated by the US Alcohol and Tobacco Tax and Trade Bureau.</t>
  </si>
  <si>
    <t>G/SPS/N/CHL/248</t>
  </si>
  <si>
    <t>G/SPS/N/KOR/212/Add.1</t>
  </si>
  <si>
    <t xml:space="preserve">Fruit fly; Pests; Plant diseases; Plant health; Sudden Oak death; </t>
  </si>
  <si>
    <t>G/SPS/N/NZL/363</t>
  </si>
  <si>
    <t>Turkey meat and turkey meat products.</t>
  </si>
  <si>
    <t xml:space="preserve">Animal diseases; Animal health; Avian Influenza; Food safety; HACCP Plan requirements; Human health; Newcastle Disease; Pest or Disease free Regions / Regionalization; Territory protection; Zoonoses; </t>
  </si>
  <si>
    <t>G/SPS/N/NZL/364</t>
  </si>
  <si>
    <t>Ornamental Fish and Marine Invertebrates.</t>
  </si>
  <si>
    <t>G/SPS/N/PER/142</t>
  </si>
  <si>
    <t>G/SPS/N/PER/143</t>
  </si>
  <si>
    <t xml:space="preserve">1205.90.10.00:  rape-seed (Brassica napus var. napus)</t>
  </si>
  <si>
    <t>G/SPS/N/PER/144</t>
  </si>
  <si>
    <t>1209.99.10.00: eucalyptus (Eucalyptus spp.) seeds</t>
  </si>
  <si>
    <t>G/SPS/N/PER/145</t>
  </si>
  <si>
    <t>G/SPS/N/USA/1491/Corr.1</t>
  </si>
  <si>
    <t>G/SPS/N/USA/1492/Corr.1</t>
  </si>
  <si>
    <t>G/SPS/N/PHL/106/Add.2</t>
  </si>
  <si>
    <t>G/SPS/N/ARM/6</t>
  </si>
  <si>
    <t>Plants.</t>
  </si>
  <si>
    <t>G/SPS/N/CAN/260/Add.1</t>
  </si>
  <si>
    <t>G/SPS/N/BRA/266</t>
  </si>
  <si>
    <t>Refined vegetable oils - HS Code Chapter 15.</t>
  </si>
  <si>
    <t>G/SPS/N/BRA/268</t>
  </si>
  <si>
    <t>Papaya - HS Code 0807.20.00.</t>
  </si>
  <si>
    <t>G/SPS/N/BRA/269</t>
  </si>
  <si>
    <t>Seeds, cuttings and plant propagation material</t>
  </si>
  <si>
    <t>G/SPS/N/BRA/270</t>
  </si>
  <si>
    <t>G/SPS/N/USA/1491</t>
  </si>
  <si>
    <t>G/SPS/N/ARG/105</t>
  </si>
  <si>
    <t>G/SPS/N/ARG/106</t>
  </si>
  <si>
    <t>Amphibians (except bullfrogs destined for frog farms)</t>
  </si>
  <si>
    <t>G/SPS/N/ARG/107</t>
  </si>
  <si>
    <t>G/SPS/N/JPN/176</t>
  </si>
  <si>
    <t>Meat and edible meat offal (HS: 02.01, 02.02, 02.03, 02.04, 02.05, 02.06, 02.07, 02.08 and 02.10); Dairy and eggs (HS: 04.01 and 04.07); Edible vegetables and certain roots and tubers (HS: 07.01, 07.02, 07.03, 07.04, 07.05, 07.06, 07.07, 07.08, 07.09, 07.13 and 07.14); Edible fruits and nuts (HS: 08.03, 08.04, 08.06, 08.07, 08.08, 08.09, 08.10 and 08.14); Coffee, mate and spices (HS: 09.01, 09.03, 09.04, 09.05, 09.06, 09.07, 09.08, 09.09 and 09.10); Oil seeds and oleaginous fruits; miscellaneous grains, seeds and fruits (HS: 12.01, 12.02, 12.04, 12.05, 12.06, 12.07, 12.08, 12.11, 12.12 and 12.14).</t>
  </si>
  <si>
    <t>G/SPS/N/OMN/10</t>
  </si>
  <si>
    <t>Live animals.</t>
  </si>
  <si>
    <t xml:space="preserve">Animal diseases; Human health; </t>
  </si>
  <si>
    <t>Burundi, Congo, Eritrea, Ethiopia, Kenya, Malawi, Mozambique, Rwanda, Somalia, Sudan, Tanzania, Uganda, Zambia, Zimbabwe</t>
  </si>
  <si>
    <t>G/SPS/N/USA/1488</t>
  </si>
  <si>
    <t>Fruits and vegetables.</t>
  </si>
  <si>
    <t xml:space="preserve">Citrus canker; Plant diseases; Plant health; </t>
  </si>
  <si>
    <t>Korea</t>
  </si>
  <si>
    <t>G/SPS/N/USA/1489</t>
  </si>
  <si>
    <t>G/SPS/N/USA/1492</t>
  </si>
  <si>
    <t>G/SPS/N/BLZ/1</t>
  </si>
  <si>
    <t>Fresh meat (de-boned) and meat products from cattle.</t>
  </si>
  <si>
    <t>G/SPS/N/IND/50</t>
  </si>
  <si>
    <t>Bovine semen.</t>
  </si>
  <si>
    <t>G/SPS/N/KOR/224</t>
  </si>
  <si>
    <t>GM crops and its processed foods.</t>
  </si>
  <si>
    <t xml:space="preserve">Animal feed; Animal health; Biotechnology; Food safety; Genetically modified organisms (GMOs); Human health; Maximum residue limits (MRLs); Pesticides; </t>
  </si>
  <si>
    <t>G/SPS/N/PER/140</t>
  </si>
  <si>
    <t>12.07.10.10.00: African oil palm (Elaeis guineensis) seeds</t>
  </si>
  <si>
    <t>G/SPS/N/PER/141</t>
  </si>
  <si>
    <t>0601.10.00.00: amaryllis (Hippeastrum sp.) bulbs</t>
  </si>
  <si>
    <t>G/SPS/N/BRA/259</t>
  </si>
  <si>
    <t>Allium sativum (garlic)</t>
  </si>
  <si>
    <t>G/SPS/N/BRA/260</t>
  </si>
  <si>
    <t>Glycine max (soya bean)</t>
  </si>
  <si>
    <t>G/SPS/N/BRA/261</t>
  </si>
  <si>
    <t>Raw milk.</t>
  </si>
  <si>
    <t>G/SPS/N/BRA/262</t>
  </si>
  <si>
    <t>Firms providing phytosanitary quarantine treatment services</t>
  </si>
  <si>
    <t>G/SPS/N/BRA/263</t>
  </si>
  <si>
    <t>Coffea spp. (coffee)</t>
  </si>
  <si>
    <t>G/SPS/N/BRA/265</t>
  </si>
  <si>
    <t>Milk and dairy products.</t>
  </si>
  <si>
    <t>G/SPS/N/OMN/9</t>
  </si>
  <si>
    <t>All live species of domestic birds, their products, their offal and their by-products from Republic of Korea.</t>
  </si>
  <si>
    <t>G/SPS/N/SLV/74</t>
  </si>
  <si>
    <t>Yoghurt: International Classification for Standards (ICS) code 67.100; HS tariff heading 0403.10</t>
  </si>
  <si>
    <t>G/SPS/N/SLV/75</t>
  </si>
  <si>
    <t xml:space="preserve">Persian lime:  International Classification for Standards (ICS) code 67.080;  HS tariff heading 0805.50</t>
  </si>
  <si>
    <t>G/SPS/N/SLV/76</t>
  </si>
  <si>
    <t>Dairy cream: International Classification for Standards (ICS) code 67.100; HS tariff headings 04.02 and 04.03</t>
  </si>
  <si>
    <t>G/SPS/N/COL/127</t>
  </si>
  <si>
    <t>Meat and meat products of the bovine and bubaline species.</t>
  </si>
  <si>
    <t>G/SPS/N/ARG/104</t>
  </si>
  <si>
    <t>Malus Spp. plants</t>
  </si>
  <si>
    <t>G/SPS/N/PHL/111</t>
  </si>
  <si>
    <t>Live domestic and wild birds, live poultry, poultry meat, day-old chicks, eggs and semen</t>
  </si>
  <si>
    <t>G/SPS/N/ARG/103</t>
  </si>
  <si>
    <t>Rabbit semen</t>
  </si>
  <si>
    <t>G/SPS/N/AUS/208</t>
  </si>
  <si>
    <t>G/SPS/N/COL/125</t>
  </si>
  <si>
    <t>Meat, edible meat products and meat by-products</t>
  </si>
  <si>
    <t xml:space="preserve">Food safety; HACCP Plan requirements; Human health; Labelling; Packaging; </t>
  </si>
  <si>
    <t>G/SPS/N/COL/126</t>
  </si>
  <si>
    <t>Whey powder.</t>
  </si>
  <si>
    <t>G/SPS/N/EEC/284/Add.1</t>
  </si>
  <si>
    <t>G/SPS/N/EEC/302</t>
  </si>
  <si>
    <t>Certain products of plant origin, including fruit and vegetables: citrus fruit (HS 0805), tree nuts (HS 0801, 0802), pome fruit (0808), stone fruit (0809), berries (0810), other fruit (0803, 0804), vegetables (chapter 07), oil seed (chapter 12).</t>
  </si>
  <si>
    <t>G/SPS/N/NZL/362</t>
  </si>
  <si>
    <t>Freshwater prawns (Macrobrachium rosenbergii).</t>
  </si>
  <si>
    <t>G/SPS/N/ARG/101</t>
  </si>
  <si>
    <t>Bullfrogs</t>
  </si>
  <si>
    <t xml:space="preserve">Animal diseases; Animal health; Food safety; Fungi; Human health; Pests; </t>
  </si>
  <si>
    <t>G/SPS/N/CHL/247</t>
  </si>
  <si>
    <t>G/SPS/N/EEC/300</t>
  </si>
  <si>
    <t>G/SPS/N/ROU/24</t>
  </si>
  <si>
    <t>Animals and equidae except pets</t>
  </si>
  <si>
    <t>G/SPS/N/ROU/25</t>
  </si>
  <si>
    <t>Animal origin products.</t>
  </si>
  <si>
    <t>G/SPS/N/AUS/207</t>
  </si>
  <si>
    <t>G/SPS/N/BRA/115/Add.6</t>
  </si>
  <si>
    <t>G/SPS/N/BRA/115/Add.7</t>
  </si>
  <si>
    <t>G/SPS/N/BRA/157/Add.3</t>
  </si>
  <si>
    <t>G/SPS/N/BRA/166/Add.2</t>
  </si>
  <si>
    <t>G/SPS/N/BRA/219/Corr.1</t>
  </si>
  <si>
    <t>G/SPS/N/BRA/248</t>
  </si>
  <si>
    <t>Plant, plant products, their products and sub products, biological organisms and soil destined for experimental or scientific purpose.</t>
  </si>
  <si>
    <t>G/SPS/N/BRA/249</t>
  </si>
  <si>
    <t>Permit to transit plant and/or plant products.</t>
  </si>
  <si>
    <t>G/SPS/N/BRA/250</t>
  </si>
  <si>
    <t>Pest risk analysis for regulated non-quarantine pests.</t>
  </si>
  <si>
    <t>G/SPS/N/JPN/170</t>
  </si>
  <si>
    <t xml:space="preserve">Meat and edible meat offal (HS: 02.08 and 02.10); Edible vegetables and certain roots and tubers (HS: 07.02, 07.03, 07.04, 07.05, 07.06 and 07.09); Edible fruits and nuts (HS: 08.05, 08.08, 08.09 and 08.10); Tea, mate and spices (HS: 09.02, 09.04, 09.05, 09.06, 09.07, 09.08, 09.09 and 09.10);  and Oil seeds and oleaginous fruits; miscellaneous grains, seeds and fruits (HS: 12.01, 12.07 and 12.11).</t>
  </si>
  <si>
    <t>G/SPS/N/CAN/274/Add.1</t>
  </si>
  <si>
    <t>G/SPS/N/TPKM/97</t>
  </si>
  <si>
    <t>G/SPS/N/USA/1477</t>
  </si>
  <si>
    <t>G/SPS/N/KOR/214/Add.1</t>
  </si>
  <si>
    <t>G/SPS/N/NZL/343/Add.1</t>
  </si>
  <si>
    <t>G/SPS/N/TPKM/95</t>
  </si>
  <si>
    <t>Cattle, pigs, sheep, goats and poultry.</t>
  </si>
  <si>
    <t>G/SPS/N/NOR/22</t>
  </si>
  <si>
    <t>New products: Long-grain rice intended for use as foodstuffs or feedingstuffs, comprised by numbers 10 06 1010, 10 06 1090 of the Norwegian customs tariff. (Already in force: Long-grain rice originating in the USA intended for use as food stuff or feeding stuff, comprised by numbers 10 06 2010, 10 06 2090, 10 06 3010 and 10 06 3020 of the Norwegian customs tariff. Broken rice originating in the USA intended for use as food stuff or feeding stuff, comprised by numbers 10 06 4010 og 10 06 4020 of the Norwegian customs tariff, except for broken rice that is certified free from long-grain rice.)</t>
  </si>
  <si>
    <t>G/SPS/N/AUS/199/Rev.1</t>
  </si>
  <si>
    <t>G/SPS/N/AUS/205</t>
  </si>
  <si>
    <t>Fresh apples from New Zealand.</t>
  </si>
  <si>
    <t>G/SPS/N/AUS/204</t>
  </si>
  <si>
    <t>G/SPS/N/CHE/63</t>
  </si>
  <si>
    <t>G/SPS/N/NPL/3</t>
  </si>
  <si>
    <t xml:space="preserve">here applicable):  Maize (corn), wheat, paneer, cinnamon powder and fortified wheat flour</t>
  </si>
  <si>
    <t>G/SPS/N/NPL/4</t>
  </si>
  <si>
    <t>G/SPS/N/ROU/22</t>
  </si>
  <si>
    <t>Live ungulate animals</t>
  </si>
  <si>
    <t>G/SPS/N/ROU/23</t>
  </si>
  <si>
    <t>Animal casings</t>
  </si>
  <si>
    <t>G/SPS/N/EEC/103/Add.16</t>
  </si>
  <si>
    <t>G/SPS/N/BRA/115/Add.4</t>
  </si>
  <si>
    <t>G/SPS/N/BRA/115/Add.5</t>
  </si>
  <si>
    <t>G/SPS/N/BRA/144/Add.1</t>
  </si>
  <si>
    <t>G/SPS/N/BRA/244</t>
  </si>
  <si>
    <t>Horses, veterinary products and animal feed</t>
  </si>
  <si>
    <t>G/SPS/N/BRA/245</t>
  </si>
  <si>
    <t>Agricultural health protection education</t>
  </si>
  <si>
    <t>G/SPS/N/CHL/244</t>
  </si>
  <si>
    <t>Zea mays (maize/corn) seed for consumption.</t>
  </si>
  <si>
    <t>G/SPS/N/CHL/245</t>
  </si>
  <si>
    <t>Fishery products exported from Chile with health certification by SERNAPESCA</t>
  </si>
  <si>
    <t>G/SPS/N/NZL/361</t>
  </si>
  <si>
    <t>Marine and freshwater Bivalve Molluscan Shellfish including live, raw, ready-to-eat, canned and dried, imported under tariff codes: 0307.10.00.02H, 0307.10.00.11G, 0307.10.00.22B, 0307.10.00.28A, 0307.10.00.31A, 0307.10.00.41J, 0307.10.00.48F, 0307.10.00.49D, 0307.10.00.52D, 0307.10.00.61C, 0307.10.00.72J, 0307.10.00.78H, 0307.10.00.81H, 0307.10.00.91E, 0307.10.00.98B, 0307.10.00.99L, 0307.21.00.01H, 0307.21.00.09C, 0307.21.00.19L, 0307.29.00.01D, 0307.29.00.09K, 0307.31.00.02K, 0307.31.00.11J, 0307.31.00.21F, 0307.31.00.31C, 0307.31.00.39J, 0307.39.00.01H, 0307.39.00.09C, 0307.39.00.19L, 0307.39.00.21B, 0307.39.00.29H, 0307.91.00.01C, 0307.91.00.09J, 0307.91.00.19F, 0307.91.00.29C, 0307.91.00.38B, 0307.91.00.49H, 0307.99.01.01F, 0307.99.01.09A, 0307.99.01.19J, 0307.99.01.29F, 0307.99.01.39C, 0307.99.11.00C, 0307.99.19.00D, 1605.90.01.00E, 1605.90.09.01D, 1605.90.09.09K, 1605.90.19.01K, 1605.90.19.09E, 1605.90.19.19B, 1605.90.19.29K, 1605.90.19.31A, 1605.90.19.39G, 1605.90.19.41J, 1605.90.19.49D, 1605.90.19.51F, 1605.90.19.59A, 1605.90.19.69J, 1605.90.19.79F, 1605.90.21.00F, 1605.90.29.00G, 1605.90.39.00B.</t>
  </si>
  <si>
    <t>G/SPS/N/ARG/100</t>
  </si>
  <si>
    <t>Chinchillas (Chinchilla Laniger).</t>
  </si>
  <si>
    <t>G/SPS/N/ARG/98</t>
  </si>
  <si>
    <t>Ornamental fish and invertebrates</t>
  </si>
  <si>
    <t>G/SPS/N/ARG/99</t>
  </si>
  <si>
    <t>Earthworms (Eisenia Foetida or Californian red earthworm)</t>
  </si>
  <si>
    <t>G/SPS/N/ARM/3</t>
  </si>
  <si>
    <t>Wheat and maslin (HS 1001), rye (1002 00 000), barley (1003 00), oats (1004 00 000), maize (1005), rice (1006), sorghum (1007 00), buckwheat, millet and other cereals (except Canary seed) (HS 1008).</t>
  </si>
  <si>
    <t>G/SPS/N/BRA/157/Add.2</t>
  </si>
  <si>
    <t>Products covered here</t>
  </si>
  <si>
    <t>Regions or countries likely to be affected here</t>
  </si>
  <si>
    <t>G/SPS/N/BRA/219</t>
  </si>
  <si>
    <t>Fruit – Chapter 8 of the Harmonized System</t>
  </si>
  <si>
    <t>G/SPS/N/BRA/220</t>
  </si>
  <si>
    <t>Seedlings of Paspalum vaginatum</t>
  </si>
  <si>
    <t>G/SPS/N/BRA/221</t>
  </si>
  <si>
    <t>Flavoured milk - HS Code 0402</t>
  </si>
  <si>
    <t>G/SPS/N/BRA/222</t>
  </si>
  <si>
    <t>Modified dried milk - HS Code 0402.</t>
  </si>
  <si>
    <t>G/SPS/N/BRA/223</t>
  </si>
  <si>
    <t>Animal reproduction material (semen and embryos of animals of the bovine, bubaline, caprine, ovine, porcine and equine species)</t>
  </si>
  <si>
    <t>G/SPS/N/BRA/224</t>
  </si>
  <si>
    <t>G/SPS/N/BRA/227</t>
  </si>
  <si>
    <t>Seeds/capsule of Populus deltoides</t>
  </si>
  <si>
    <t>G/SPS/N/BRA/228</t>
  </si>
  <si>
    <t>G/SPS/N/BRA/229</t>
  </si>
  <si>
    <t>G/SPS/N/BRA/230</t>
  </si>
  <si>
    <t>Domestic animals embryo</t>
  </si>
  <si>
    <t>G/SPS/N/BRA/231</t>
  </si>
  <si>
    <t>Bovine (HS code 051110), bubaline, caprine and ovine semen (HS code 051199)</t>
  </si>
  <si>
    <t>G/SPS/N/BRA/232</t>
  </si>
  <si>
    <t>G/SPS/N/BRA/233</t>
  </si>
  <si>
    <t>Milk supplement - HS Code 0402</t>
  </si>
  <si>
    <t>G/SPS/N/BRA/234</t>
  </si>
  <si>
    <t>In vitro-produced embryos of domestic animals</t>
  </si>
  <si>
    <t>G/SPS/N/BRA/235</t>
  </si>
  <si>
    <t>Aujeszky's disease in domestic swine.</t>
  </si>
  <si>
    <t>G/SPS/N/BRA/236</t>
  </si>
  <si>
    <t>G/SPS/N/BRA/237</t>
  </si>
  <si>
    <t>Mango - HS Code 080450</t>
  </si>
  <si>
    <t>G/SPS/N/COL/122</t>
  </si>
  <si>
    <t>Live birds, eggs for hatching and consumption, meat products of avian origin and other risk products and livestock goods containing these products.</t>
  </si>
  <si>
    <t>G/SPS/N/CAN/157/Rev.17</t>
  </si>
  <si>
    <t>Austria, Belgium, Cyprus, Czech Republic, Denmark, Estonia, Finland, France, Germany, Greece, Hungary, Ireland, Italy, Latvia, Lithuania, Luxembourg, Malta, Netherlands, Norway, Poland, Portugal, Slovak Republic, Slovenia, Spain, Sweden, Switzerland, United Kingdom, United States</t>
  </si>
  <si>
    <t>G/SPS/N/PHL/110/Add.1</t>
  </si>
  <si>
    <t>G/SPS/N/PHL/25/Add.3</t>
  </si>
  <si>
    <t>Austria, Denmark, Finland, Italy, Luxembourg</t>
  </si>
  <si>
    <t>G/SPS/N/THA/156</t>
  </si>
  <si>
    <t>Cloven-hoofed animals and their products</t>
  </si>
  <si>
    <t>Canada, Kazakhstan, United States</t>
  </si>
  <si>
    <t>G/SPS/N/USA/1464</t>
  </si>
  <si>
    <t>Raw poultry carcasses</t>
  </si>
  <si>
    <t>G/SPS/N/EGY/14/Add.1</t>
  </si>
  <si>
    <t>G/SPS/N/EGY/21</t>
  </si>
  <si>
    <t>One-day old parent ducklings</t>
  </si>
  <si>
    <t>G/SPS/N/EGY/22</t>
  </si>
  <si>
    <t>De-boned frozen beef.</t>
  </si>
  <si>
    <t>G/SPS/N/EGY/23</t>
  </si>
  <si>
    <t>Live animals (cattle, sheep).</t>
  </si>
  <si>
    <t>G/SPS/N/EGY/5/Add.2</t>
  </si>
  <si>
    <t>G/SPS/N/CHL/241</t>
  </si>
  <si>
    <t>Potatoes for consumption</t>
  </si>
  <si>
    <t>G/SPS/N/CHL/242</t>
  </si>
  <si>
    <t>Oocytes, ova and embryos of swine</t>
  </si>
  <si>
    <t>G/SPS/N/CHL/243</t>
  </si>
  <si>
    <t>G/SPS/N/EEC/279/Add.2</t>
  </si>
  <si>
    <t>G/SPS/N/ROU/19</t>
  </si>
  <si>
    <t>G/SPS/N/ROU/20</t>
  </si>
  <si>
    <t>G/SPS/N/ROU/21</t>
  </si>
  <si>
    <t>Semen of domestic animals of the porcine species</t>
  </si>
  <si>
    <t>G/SPS/N/KOR/98/Add.14</t>
  </si>
  <si>
    <t>Austria, France, Germany, Netherlands, Sweden, United Kingdom, United States</t>
  </si>
  <si>
    <t>G/SPS/N/SLV/21/Rev.1/Corr.1</t>
  </si>
  <si>
    <t>G/SPS/N/COL/121</t>
  </si>
  <si>
    <t>G/SPS/N/ARM/2</t>
  </si>
  <si>
    <t>Milk and cream, not concentrated nor containing added sugar or other sweetening matter (HS 0401); Milk and cream, concentrated or containing added sugar or other sweetening matter (HS 0402); Buttermilk, curdled milk and cream, yogurt, kefir and other fermented or acidified milk and cream, whether or not concentrated or containing added sugar or other sweetening matter or flavoured or containing added fruits, nuts or cocoa (HS 0403); Whey, whether or not concentrated or containing added sugar or other sweetening matter; products consisting of natural milk constituents, whether or not containing added sugar or other sweetening matter (HS 0404); Butter and other fats and oils derived from milk; dairy spreads (HS 0405); Cheese and curd (HS 0406); Ice cream whether or not containing cocoa, except other edible ice (HS 2105 00); Melted cheese (HS 2106 90 100); food preparations of goods of headings 0401 to 0404, not containing cocoa or containing less than 5 % by weight of cocoa calculated on a totally defatted basis (HS 1901); Mixture of vegetable-creamy and creamy-vegetable oils including spread and melted admixtures containing more than 15 % by weight of dairy oil (HS 2106 90 980).</t>
  </si>
  <si>
    <t>G/SPS/N/BGR/27</t>
  </si>
  <si>
    <t>G/SPS/N/EEC/299</t>
  </si>
  <si>
    <t>G/SPS/N/AUS/203</t>
  </si>
  <si>
    <t>All products related to animal health and plant protection.</t>
  </si>
  <si>
    <t xml:space="preserve">Animal health; Plant health; Territory protection; </t>
  </si>
  <si>
    <t>G/SPS/N/KOR/220</t>
  </si>
  <si>
    <t>Honey comb</t>
  </si>
  <si>
    <t>G/SPS/N/SLV/21/Rev.1</t>
  </si>
  <si>
    <t>G/SPS/N/CHL/240</t>
  </si>
  <si>
    <t>Fresh melons, watermelons and pumpkins</t>
  </si>
  <si>
    <t>G/SPS/N/THA/151/Add.1</t>
  </si>
  <si>
    <t>G/SPS/N/THA/152/Add.1</t>
  </si>
  <si>
    <t>G/SPS/N/THA/153/Add.1</t>
  </si>
  <si>
    <t>G/SPS/N/USA/934/Add.2</t>
  </si>
  <si>
    <t>G/SPS/N/NZL/359/Add.1</t>
  </si>
  <si>
    <t>Tonga</t>
  </si>
  <si>
    <t>G/SPS/N/PHL/104/Add.1</t>
  </si>
  <si>
    <t>Albania, Cameroon, Denmark, Myanmar, Poland, Switzerland, Serbia, Montenegro</t>
  </si>
  <si>
    <t>G/SPS/N/CAN/157/Rev.16</t>
  </si>
  <si>
    <t>G/SPS/N/CHL/233</t>
  </si>
  <si>
    <t>G/SPS/N/CHL/234</t>
  </si>
  <si>
    <t>European hazelnut plants and cuttings</t>
  </si>
  <si>
    <t>G/SPS/N/CHL/235</t>
  </si>
  <si>
    <t>Loquat or Japanese medlar reproductive material</t>
  </si>
  <si>
    <t>G/SPS/N/CHL/236</t>
  </si>
  <si>
    <t>Scarlet runner beans (Phaseolus coccineus) for consumption</t>
  </si>
  <si>
    <t>G/SPS/N/CHL/237</t>
  </si>
  <si>
    <t>Fresh vegetables for consumption</t>
  </si>
  <si>
    <t>G/SPS/N/CHL/238</t>
  </si>
  <si>
    <t>Avocado pears for consumption</t>
  </si>
  <si>
    <t>G/SPS/N/CHL/239</t>
  </si>
  <si>
    <t>G/SPS/N/KOR/199/Add.1</t>
  </si>
  <si>
    <t>G/SPS/N/KOR/218</t>
  </si>
  <si>
    <t>G/SPS/N/CHL/228</t>
  </si>
  <si>
    <t>Queen bees</t>
  </si>
  <si>
    <t>G/SPS/N/CHL/229</t>
  </si>
  <si>
    <t>Stone fruit asexual reproduction material</t>
  </si>
  <si>
    <t>G/SPS/N/CHL/230</t>
  </si>
  <si>
    <t>Asexual reproduction material of avocado trees.</t>
  </si>
  <si>
    <t>G/SPS/N/CHL/231</t>
  </si>
  <si>
    <t>Pineapples and bananas for consumption.</t>
  </si>
  <si>
    <t>G/SPS/N/CHL/232</t>
  </si>
  <si>
    <t>Biotechnological events</t>
  </si>
  <si>
    <t>G/SPS/N/USA/1441</t>
  </si>
  <si>
    <t>All products using plant incorporated protectants (PIPs).</t>
  </si>
  <si>
    <t xml:space="preserve">Animal health; Biotechnology; Food safety; Genetically modified organisms (GMOs); Human health; Pesticides; Plant health; </t>
  </si>
  <si>
    <t>G/SPS/N/CAN/275</t>
  </si>
  <si>
    <t xml:space="preserve">Small ruminants (sheep and goats and their exotic relatives) and their products:  HS codes 0104 (sheep and goats, live), 0204 (meat of sheep or goats, fresh, chilled or frozen), 0206* (ed offal), 0511* (animal products nesoi, dead animals, inedible, etc.), 1502* (fats, bovine, sheep or goat, raw or rendered), 1601* (sausages), 1602* (prepared or preserved meat, meat offal and blood nesoi). *HS categories marked with an asterisk include products beyond the scope of this notification.  Within these categories, only products of small ruminant origin are affected by this notification.</t>
  </si>
  <si>
    <t>G/SPS/N/ROU/16</t>
  </si>
  <si>
    <t>Embryos from domestic animals of bovine species</t>
  </si>
  <si>
    <t>G/SPS/N/ROU/17</t>
  </si>
  <si>
    <t>Poultry and hatching eggs</t>
  </si>
  <si>
    <t>G/SPS/N/ECU/15</t>
  </si>
  <si>
    <t>Poultry for breeding, fertile eggs and products of avian origin, of the species gallus domesticus and gallopavo from the State of Rio Grande do Sul, in the Federative Republic of Brazil.</t>
  </si>
  <si>
    <t>G/SPS/N/IDN/31</t>
  </si>
  <si>
    <t>Additional plant quarantine obligations</t>
  </si>
  <si>
    <t>G/SPS/N/BGR/25</t>
  </si>
  <si>
    <t>Raw materials and foodstuffs of animal origin.</t>
  </si>
  <si>
    <t>G/SPS/N/BGR/26</t>
  </si>
  <si>
    <t xml:space="preserve">Raw materials and foods of animal origin.  Hay and straw.</t>
  </si>
  <si>
    <t>G/SPS/N/COL/107/Add.1</t>
  </si>
  <si>
    <t>G/SPS/N/COL/118/Suppl.1</t>
  </si>
  <si>
    <t>G/SPS/N/EEC/296</t>
  </si>
  <si>
    <t xml:space="preserve">4-hexylresorcinol, (E 586), aluminium silicate produced from raw kaolinitic clay (E 559), citric acid (E 472c), esters of mono- and diglycerides of fatty acids, ethyl cellulose (E 462), propyl p-hydroxybenzoate (E 216), pullulan (E 1204), sodium propyl p-hydroxybenzoate (E 217), soybean hemicellulose (E 426), starch aluminium octenyl succinate (E 1452), tertiary-butylhydroquinone (TBHQ- E 319) and any food product containing them. Numerous HS positions such as 1108, 2507, 2907, 2916, 2907.22 when circulating for food use.  ICS:  67.220.</t>
  </si>
  <si>
    <t>G/SPS/N/CHE/52/Add.1</t>
  </si>
  <si>
    <t>G/SPS/N/KOR/217</t>
  </si>
  <si>
    <t>Infant formula and natural cheese</t>
  </si>
  <si>
    <t>G/SPS/N/PER/134</t>
  </si>
  <si>
    <t>0602.20.00.00: strawberry (Fragaria ananassa) plants</t>
  </si>
  <si>
    <t>G/SPS/N/PER/135</t>
  </si>
  <si>
    <t>1209.99.10.00: pink cedar (Acrocarpus fraxinifolius) seeds</t>
  </si>
  <si>
    <t>G/SPS/N/PER/136</t>
  </si>
  <si>
    <t>1209.99.10.00: pine (Pinus spp.) seeds</t>
  </si>
  <si>
    <t>G/SPS/N/PER/137</t>
  </si>
  <si>
    <t>1205.90.10.00: rape-seed (Brassica napus)</t>
  </si>
  <si>
    <t>G/SPS/N/PER/138</t>
  </si>
  <si>
    <t>G/SPS/N/PER/139</t>
  </si>
  <si>
    <t>G/SPS/N/CRI/50</t>
  </si>
  <si>
    <t>G/SPS/N/PHL/33/Add.1</t>
  </si>
  <si>
    <t xml:space="preserve">Animal diseases; Animal health; Food safety; Human health; Territory protection; Transmissible Spongiform Encephalopathy (TSE); Zoonoses; </t>
  </si>
  <si>
    <t>G/SPS/N/PHL/82/Add.1</t>
  </si>
  <si>
    <t>G/SPS/N/PHL/73/Add.2/Corr.1</t>
  </si>
  <si>
    <t>G/SPS/N/BRA/115/Add.3/Rev.1</t>
  </si>
  <si>
    <t>G/SPS/N/BRA/187/Add.1</t>
  </si>
  <si>
    <t>G/SPS/N/BRA/189/Add.1</t>
  </si>
  <si>
    <t>G/SPS/N/BRA/193/Add.1</t>
  </si>
  <si>
    <t>G/SPS/N/BRA/206</t>
  </si>
  <si>
    <t>Blueberry (Vaccinnium ashei and Vaccinnium corymbosum)</t>
  </si>
  <si>
    <t>G/SPS/N/BRA/207</t>
  </si>
  <si>
    <t>G/SPS/N/BRA/208</t>
  </si>
  <si>
    <t>G/SPS/N/BRA/209</t>
  </si>
  <si>
    <t>Animals, plants and their products.</t>
  </si>
  <si>
    <t>G/SPS/N/BRA/210</t>
  </si>
  <si>
    <t>Bovine and buffalo semen</t>
  </si>
  <si>
    <t>G/SPS/N/BRA/211</t>
  </si>
  <si>
    <t>G/SPS/N/BRA/212</t>
  </si>
  <si>
    <t>G/SPS/N/BRA/213</t>
  </si>
  <si>
    <t>G/SPS/N/BRA/214</t>
  </si>
  <si>
    <t>G/SPS/N/BRA/215</t>
  </si>
  <si>
    <t>Prunus domestica (plum trees)</t>
  </si>
  <si>
    <t>G/SPS/N/BRA/216</t>
  </si>
  <si>
    <t>Prunus armeniaca (apricot trees)</t>
  </si>
  <si>
    <t>G/SPS/N/BRA/217</t>
  </si>
  <si>
    <t>G/SPS/N/BRA/218</t>
  </si>
  <si>
    <t>G/SPS/N/CAN/274</t>
  </si>
  <si>
    <t>Plants, nursery stock, and other regulated commodities within Canada, exported from Canada, and imported into Canada from the continental United States (US) in association with soil (65.020)</t>
  </si>
  <si>
    <t>G/SPS/N/COL/95/Add.2</t>
  </si>
  <si>
    <t>G/SPS/N/EGY/20</t>
  </si>
  <si>
    <t>Imported potato seeds.</t>
  </si>
  <si>
    <t>G/SPS/N/PHL/101/Add.1</t>
  </si>
  <si>
    <t>Austria, Malaysia, Bosnia and Herzegovina</t>
  </si>
  <si>
    <t>G/SPS/N/PHL/107/Add.1</t>
  </si>
  <si>
    <t>G/SPS/N/TPKM/92</t>
  </si>
  <si>
    <t>G/SPS/N/NOR/21</t>
  </si>
  <si>
    <t xml:space="preserve">Long-grain rice originating in the United States of America intended for use as food stuff or feeding stuff, comprised by numbers 10 06 2010, 10 06 2090, 10 06 3010 and 10 06 3020 of the Norwegian customs tariff.   Broken rice originating in the United States of America intended for use as food stuff or feeding stuff, comprised by numbers 10 06 4010 and 10 06 4020 of the Norwegian customs tariff, except for broken rice that is certified free from long-grain rice.</t>
  </si>
  <si>
    <t>G/SPS/N/ARG/93</t>
  </si>
  <si>
    <t>Plant propagation material for Juglans regia</t>
  </si>
  <si>
    <t>France, Spain</t>
  </si>
  <si>
    <t>G/SPS/N/ARG/94</t>
  </si>
  <si>
    <t xml:space="preserve">Ratites for breeding, of the order Struthioniformes:  Ostrich (Struthio camelus), emu (Dromaius novaehollandiae), greater rhea (Rhea americana), lesser rhea (Pterocnemia pennata), cassowary (Casuarius casuarius, Casuarius uppendiculatus and Casuarius bennetti) and kiwi (Apteryx australis, Apteryx hoastii and Apteryx awenii).</t>
  </si>
  <si>
    <t xml:space="preserve">Animal diseases; Animal health; Avian Influenza; Human health; Newcastle Disease; Salmonella; Zoonoses; </t>
  </si>
  <si>
    <t>G/SPS/N/COL/118</t>
  </si>
  <si>
    <t>Specified risk material (SRM) and products and processed products of bovine origin</t>
  </si>
  <si>
    <t>G/SPS/N/COL/119</t>
  </si>
  <si>
    <t>Meat of bovine origin</t>
  </si>
  <si>
    <t>G/SPS/N/HKG/23</t>
  </si>
  <si>
    <t>Chilled beef, mutton or pork</t>
  </si>
  <si>
    <t>G/SPS/N/COL/117</t>
  </si>
  <si>
    <t>Domestic and wild birds, day-old chicks, hatching eggs and semen, fresh meat and meat products of domestic and wild birds.</t>
  </si>
  <si>
    <t>G/SPS/N/CRI/49</t>
  </si>
  <si>
    <t>Cattle (B. taurus and B. indicus)</t>
  </si>
  <si>
    <t>G/SPS/N/KOR/214</t>
  </si>
  <si>
    <t xml:space="preserve">Animal health; Food safety; Human health; Pests; </t>
  </si>
  <si>
    <t>G/SPS/N/PHL/110</t>
  </si>
  <si>
    <t>G/SPS/N/PHL/99/Add.1</t>
  </si>
  <si>
    <t>G/SPS/N/IND/47</t>
  </si>
  <si>
    <t>Plants and plant materials and other regulated articles as per Plant Quarantine (Regulation of Import into India) Order, 2003 and its Amendments.</t>
  </si>
  <si>
    <t>G/SPS/N/USA/1413</t>
  </si>
  <si>
    <t>Bacteriophage preparation on ready-to-eat meat and poultry products</t>
  </si>
  <si>
    <t>G/SPS/N/CAN/157/Rev.15</t>
  </si>
  <si>
    <t>G/SPS/N/CAN/236/Add.1</t>
  </si>
  <si>
    <t>G/SPS/N/BRA/115/Add.2</t>
  </si>
  <si>
    <t>G/SPS/N/BRA/115/Add.3</t>
  </si>
  <si>
    <t>G/SPS/N/BRA/166/Add.1</t>
  </si>
  <si>
    <t>G/SPS/N/BRA/172/Add.1</t>
  </si>
  <si>
    <t>G/SPS/N/BRA/197</t>
  </si>
  <si>
    <t>Carrot seeds (Daucus carota) – HS code 1209.91</t>
  </si>
  <si>
    <t>G/SPS/N/BRA/198</t>
  </si>
  <si>
    <t>Animals of the bovine and bubaline species.</t>
  </si>
  <si>
    <t>G/SPS/N/BRA/199</t>
  </si>
  <si>
    <t>Canola seeds (Brassica napus.) – HS code 1205.00</t>
  </si>
  <si>
    <t>G/SPS/N/CHE/59</t>
  </si>
  <si>
    <t>G/SPS/N/NZL/359</t>
  </si>
  <si>
    <t>Squash (Cucurbita maxima) and Butternut (Cucurbita moschata) from Tonga</t>
  </si>
  <si>
    <t>G/SPS/N/USA/961/Add.1</t>
  </si>
  <si>
    <t>G/SPS/N/AUS/198/Add.1</t>
  </si>
  <si>
    <t>G/SPS/N/CHE/54</t>
  </si>
  <si>
    <t>G/SPS/N/CHE/56</t>
  </si>
  <si>
    <t>G/SPS/N/CHL/226</t>
  </si>
  <si>
    <t>Asexual reproduction material</t>
  </si>
  <si>
    <t>G/SPS/N/CHL/227</t>
  </si>
  <si>
    <t>Walnuts for consumption</t>
  </si>
  <si>
    <t>G/SPS/N/IDN/30</t>
  </si>
  <si>
    <t xml:space="preserve">Food safety; Human health; Labelling; Packaging; Plant health; Territory protection; </t>
  </si>
  <si>
    <t>G/SPS/N/THA/141/Add.1</t>
  </si>
  <si>
    <t>Austria, Bulgaria, Cyprus, France, Germany, Greece, Hungary, Italy, Slovenia</t>
  </si>
  <si>
    <t>G/SPS/N/KOR/168/Add.1</t>
  </si>
  <si>
    <t xml:space="preserve">Labelling; Packaging; Pests; Plant health; </t>
  </si>
  <si>
    <t>G/SPS/N/PHL/106/Add.1</t>
  </si>
  <si>
    <t>G/SPS/N/JAM/8/Add.1</t>
  </si>
  <si>
    <t>G/SPS/N/SLV/73</t>
  </si>
  <si>
    <t>All animal and plant products and by-products</t>
  </si>
  <si>
    <t xml:space="preserve">Animal diseases; Animal health; Food safety; Human health; Pests; Plant diseases; Plant health; </t>
  </si>
  <si>
    <t>G/SPS/N/ARG/92</t>
  </si>
  <si>
    <t>Fresh Physalis peruviana (cape gooseberry or ground-cherry)</t>
  </si>
  <si>
    <t>G/SPS/N/CHE/51</t>
  </si>
  <si>
    <t>Poultry, swine and specified risk material (SRM) (Customs Tariff headings 0103, 0105, 0201, 0202, 0204)</t>
  </si>
  <si>
    <t>G/SPS/N/CHE/52</t>
  </si>
  <si>
    <t xml:space="preserve">Live animals;  animal semen;  unfertilized ova and embryos;  foodstuffs of animal origin; foodstuffs containing foodstuffs of animal origin;  animal by-products (ABPs);  hay and straw;  other products liable to harbour epizootic agents (Chapters Nos. 1, 2, 3, 4, 5, 15 and 16, as well as certain headings of Chapters 12, 17, 19, 20, 21, 23, 28, 30, 31, 35, 41, 42, 43, 51, 95 and 97 of the Customs Tariff).</t>
  </si>
  <si>
    <t>G/SPS/N/ECU/14</t>
  </si>
  <si>
    <t>Phytosanitary measures to ensure the health of plants, plant products and plant propagation material of ornamental species for export</t>
  </si>
  <si>
    <t>G/SPS/N/JOR/18</t>
  </si>
  <si>
    <t>Imported live cattle, meat and meat products</t>
  </si>
  <si>
    <t xml:space="preserve">Animal diseases; Animal health; Food safety; Human health; Pest or Disease free Regions / Regionalization; Transmissible Spongiform Encephalopathy (TSE); Zoonoses; </t>
  </si>
  <si>
    <t>Denmark, Netherlands, United States</t>
  </si>
  <si>
    <t>G/SPS/N/PER/133</t>
  </si>
  <si>
    <t>G/SPS/N/THA/151</t>
  </si>
  <si>
    <t>G/SPS/N/THA/152</t>
  </si>
  <si>
    <t>G/SPS/N/THA/153</t>
  </si>
  <si>
    <t>G/SPS/N/USA/1383</t>
  </si>
  <si>
    <t>G/SPS/N/COL/94/Add.4</t>
  </si>
  <si>
    <t>G/SPS/N/USA/1382</t>
  </si>
  <si>
    <t>Litchi, longan, mango, mangosteen, pineapple and rambutan.</t>
  </si>
  <si>
    <t>G/SPS/N/NZL/358</t>
  </si>
  <si>
    <t>Dairy products for human consumption</t>
  </si>
  <si>
    <t>G/SPS/N/PHL/109</t>
  </si>
  <si>
    <t>Desiccated coconut</t>
  </si>
  <si>
    <t>G/SPS/N/PHL/73/Add.2</t>
  </si>
  <si>
    <t>G/SPS/N/IND/46</t>
  </si>
  <si>
    <t xml:space="preserve">Domestic and wild birds including captive birds (excluding poultry); Unprocessed meat and meat products from avian species including wild birds; Semen of domestic and wild birds; Live poultry; Day old chicks, ducks, turkey and other newly hatched avian species;  Meat and meat products from Avian species including wild birds; Hatching eggs; Eggs and egg products; Feathers; Live pigs and pig meat products; (xi)	Pathological material and biological products from birds; (xii)	Products of animal origin intended for use in animal feeding or for agricultural or industrial use.</t>
  </si>
  <si>
    <t>G/SPS/N/JPN/166</t>
  </si>
  <si>
    <t>Cattle (muscle, fat, liver, kidney and other edible parts), milk, pig (muscle, fat, liver, kidney and other edible parts), other terrestrial mammals (muscle, fat, liver, kidney and other edible parts), chicken (muscle, fat, liver, kidney and other edible parts), other poultry (muscle, fat, liver, kidney and other edible parts).</t>
  </si>
  <si>
    <t>G/SPS/N/JPN/167</t>
  </si>
  <si>
    <t xml:space="preserve">Edible vegetables and certain roots and tubers (HS:  07.03, 07.04, 07.06, 07.08, 07.09 and 07.14) ・Edible fruits and nuts (HS:  08.05, 08.10 and 08.14) ・Tea, mate and spices (HS:  09.04, 09.05, 09.06, 09.07, 09.08, 09.09 and 09.10)  ・Cereals (HS:  10.01) ・Oil seeds and oleaginous fruits; miscellaneous grains, seeds and fruits (HS:  12.07, 12.11 and 12.12 )</t>
  </si>
  <si>
    <t>G/SPS/N/EEC/293</t>
  </si>
  <si>
    <t xml:space="preserve">Flavourings and certain food ingredients with flavouring properties.  HS 0910, 2103, 3302.10 and other headings, when circulating for use in food. ICS: 67.220 and the foods in which they are used.</t>
  </si>
  <si>
    <t>G/SPS/N/EEC/294</t>
  </si>
  <si>
    <t>Food additives, food enzymes and food flavourings. Numerous positions HS Headings 0910, 2103, 2106, 2901 to 2940, 3302, 3507. ICS: 67.220 and foods in which they are used.</t>
  </si>
  <si>
    <t>G/SPS/N/IND/43</t>
  </si>
  <si>
    <t>G/SPS/N/KOR/98/Add.13</t>
  </si>
  <si>
    <t>G/SPS/N/TPKM/90</t>
  </si>
  <si>
    <t>G/SPS/N/USA/1307/Add.1</t>
  </si>
  <si>
    <t>G/SPS/N/EEC/275/Add.1</t>
  </si>
  <si>
    <t>G/SPS/N/EEC/276/Add.1</t>
  </si>
  <si>
    <t>G/SPS/N/EEC/280/Add.2</t>
  </si>
  <si>
    <t>G/SPS/N/EEC/267/Add.1</t>
  </si>
  <si>
    <t xml:space="preserve">Animal feed; Animal health; Food safety; Human health; Maximum residue limits (MRLs); Pesticides; </t>
  </si>
  <si>
    <t>G/SPS/N/NZL/355</t>
  </si>
  <si>
    <t>G/SPS/N/NZL/356</t>
  </si>
  <si>
    <t>Processed foods and raw ingredients.</t>
  </si>
  <si>
    <t>G/SPS/N/NZL/357</t>
  </si>
  <si>
    <t>G/SPS/N/ROU/15</t>
  </si>
  <si>
    <t>Products of animal origin and live animals.</t>
  </si>
  <si>
    <t>G/SPS/N/BRA/193</t>
  </si>
  <si>
    <t>Meat, Milk, Honey, Eggs and Fishery - Residues</t>
  </si>
  <si>
    <t>G/SPS/N/BRA/194</t>
  </si>
  <si>
    <t xml:space="preserve">Animal health; Certification, control and inspection; Human health; </t>
  </si>
  <si>
    <t>G/SPS/N/BRA/195</t>
  </si>
  <si>
    <t>G/SPS/N/EGY/17</t>
  </si>
  <si>
    <t>Frozen poultry (whole), pasteurized egg powder, dried eggs, frozen eggs ad processed poultry meat products.</t>
  </si>
  <si>
    <t>G/SPS/N/EGY/19</t>
  </si>
  <si>
    <t>Imported beef and live cattle</t>
  </si>
  <si>
    <t>G/SPS/N/EGY/8/Add.1</t>
  </si>
  <si>
    <t>G/SPS/N/TPKM/81/Add.2</t>
  </si>
  <si>
    <t>Albania, Argentina, Australia, Austria, Belgium, Bermuda, Brazil, Bulgaria, Canada, Chile, China, Costa Rica, Croatia, Denmark, France, Germany, Hungary, Ireland, Israel, Italy, Japan, Former Yugoslav Republic of Macedonia, Mexico, Netherlands, Norway, Poland, Romania, Slovak Republic, Slovenia, Spain, Sweden, Switzerland, Thailand, Turkey, United Kingdom, United States, Venezuela, Korea, Bosnia and Herzegovina, Montenegro</t>
  </si>
  <si>
    <t>G/SPS/N/MDA/1</t>
  </si>
  <si>
    <t xml:space="preserve">HS 0701;  0702; 0703; 0704; 0705; 0706; 070700; 0708; 0709; 0802; 080300; 0804; 0805; 0806; 0807; 0809; 0810.</t>
  </si>
  <si>
    <t>G/SPS/N/PHL/100/Add.1</t>
  </si>
  <si>
    <t>G/SPS/N/USA/1323/Add.1</t>
  </si>
  <si>
    <t xml:space="preserve">Animal health; Food safety; Human health; Pesticides; Plant health; Tolerance exemption; </t>
  </si>
  <si>
    <t>G/SPS/N/USA/1324/Add.1</t>
  </si>
  <si>
    <t>G/SPS/N/AUS/182/Add.2</t>
  </si>
  <si>
    <t>G/SPS/N/BEN/5</t>
  </si>
  <si>
    <t>Poultry, frozen poultry parts and offal, one-day-old chicks, eggs, animal feed and any other poultry and poultry egg preparations from avian influenza infected-countries.</t>
  </si>
  <si>
    <t>G/SPS/N/ARG/91</t>
  </si>
  <si>
    <t>Reproductive material, products, by-products and derivatives of bovine origin and goods in which they are found</t>
  </si>
  <si>
    <t>G/SPS/N/EEC/279/Add.1</t>
  </si>
  <si>
    <t>G/SPS/N/CRI/47</t>
  </si>
  <si>
    <t>G/SPS/N/CAN/238/Add.2</t>
  </si>
  <si>
    <t>G/SPS/N/EEC/287</t>
  </si>
  <si>
    <t>G/SPS/N/EEC/288</t>
  </si>
  <si>
    <t>G/SPS/N/NOR/16</t>
  </si>
  <si>
    <t xml:space="preserve">Examples:  invertebrates for sport fishing (e.g. mosquito-larvae and angle-worms), for hobby and exhibition purposes (e.g. scorpions and spiders), feed for other organisms, research , pest control in cowshed, pollinators (Bombus)</t>
  </si>
  <si>
    <t xml:space="preserve">Animal health; Biological control agents; Labelling; Packaging; Plant health; Territory protection; </t>
  </si>
  <si>
    <t>G/SPS/N/BRA/145/Add.1</t>
  </si>
  <si>
    <t>G/SPS/N/BRA/155/Add.1</t>
  </si>
  <si>
    <t>G/SPS/N/BRA/188</t>
  </si>
  <si>
    <t>Apiculture Products</t>
  </si>
  <si>
    <t>G/SPS/N/BRA/189</t>
  </si>
  <si>
    <t>Brazil Nuts (Bertholletia excelsa B. H. K.) - HS Code 080120.</t>
  </si>
  <si>
    <t>G/SPS/N/BRA/190</t>
  </si>
  <si>
    <t>G/SPS/N/CAN/267</t>
  </si>
  <si>
    <t>Plant and plant products imported into Canada (ICS: 65.020, 67.040)</t>
  </si>
  <si>
    <t>G/SPS/N/IND/41</t>
  </si>
  <si>
    <t>Guidelines for regulating export, import and release of biological control agents and other beneficial organisms.</t>
  </si>
  <si>
    <t xml:space="preserve">Biological control agents; Food safety; Human health; Plant health; </t>
  </si>
  <si>
    <t>G/SPS/N/EGY/16</t>
  </si>
  <si>
    <t>One-day old turkey chicks</t>
  </si>
  <si>
    <t>G/SPS/N/OMN/7</t>
  </si>
  <si>
    <t>Plants and other propagation materials, plant products and/or any other regulated items</t>
  </si>
  <si>
    <t>G/SPS/N/AUS/199</t>
  </si>
  <si>
    <t>Fresh corm taro (Colocasia esculenta) for human consumption, particularly Colocasia esculenta var. antiquorum.</t>
  </si>
  <si>
    <t>G/SPS/N/AUS/198</t>
  </si>
  <si>
    <t>G/SPS/N/DOM/3</t>
  </si>
  <si>
    <t>G/SPS/N/EEC/286</t>
  </si>
  <si>
    <t xml:space="preserve">Fish oil [HS:  1504], Crude vegetable oil [HS:  1507 to 1516], Fish meal [HS:  2301];  Preparations of a kind used in animal feeding [HS:  2309].  ICS:  25.120 Animal feeding stuffs</t>
  </si>
  <si>
    <t>G/SPS/N/JPN/165</t>
  </si>
  <si>
    <t>Cattle (muscle, fat, liver, kidney and other edible parts (all edible parts, except muscle, fat, liver and kidney)), Pig (muscle, fat, liver, kidney and other edible parts (all edible parts, except muscle, fat, liver and kidney))</t>
  </si>
  <si>
    <t>G/SPS/N/EEC/103/Add.15</t>
  </si>
  <si>
    <t>G/SPS/N/KOR/212</t>
  </si>
  <si>
    <t>G/SPS/N/NIC/34</t>
  </si>
  <si>
    <t>Live bovine animals (01.02), live horses (01.01), live goats (0104.20) and live swine (01.03)</t>
  </si>
  <si>
    <t>G/SPS/N/NIC/35</t>
  </si>
  <si>
    <t>G/SPS/N/NIC/36</t>
  </si>
  <si>
    <t>Live bovine animals (01.02), live horses, asses, mules and hinnies (01.01), live goats (0104.20) and live swine (01.03).</t>
  </si>
  <si>
    <t>G/SPS/N/USA/1353</t>
  </si>
  <si>
    <t>Fresh table grapes from Namibia</t>
  </si>
  <si>
    <t>Namibia</t>
  </si>
  <si>
    <t>G/SPS/N/USA/1351</t>
  </si>
  <si>
    <t>Sorghum, stover, forage, and grain</t>
  </si>
  <si>
    <t>G/SPS/N/ARG/90</t>
  </si>
  <si>
    <t>Zea mays (maize/corn) seed for propagation</t>
  </si>
  <si>
    <t>G/SPS/N/BRA/186</t>
  </si>
  <si>
    <t>Poultry and egg laying establishments.</t>
  </si>
  <si>
    <t>G/SPS/N/BRA/187</t>
  </si>
  <si>
    <t>G/SPS/N/EGY/11/Add.1</t>
  </si>
  <si>
    <t>G/SPS/N/EGY/14</t>
  </si>
  <si>
    <t>De-boned frozen beef</t>
  </si>
  <si>
    <t>G/SPS/N/EGY/15</t>
  </si>
  <si>
    <t>G/SPS/N/ESP/4</t>
  </si>
  <si>
    <t>HS 1209 99 10 Conifer seeds (Pinus spp)</t>
  </si>
  <si>
    <t>G/SPS/N/ROU/10</t>
  </si>
  <si>
    <t xml:space="preserve">Pistachios (HS 0802 50 00);  roasted pistachios (HS 2008 19 13 and 2008 19 93)</t>
  </si>
  <si>
    <t>G/SPS/N/ROU/11</t>
  </si>
  <si>
    <t xml:space="preserve">	"Chilli", fruits of the genus Capsicum, dried and crushed or ground (HS 0904 20 90), in whatever form, intended for human consumption -	"Chilli products", curry powder (HS 0910 50), in whatever form, intended for human consumption -	"Curcuma", curcuma dried and crushed or ground (HS 0910 30), in whatever form, intended for human consumption -	"Palm oil", palm oil (HS 1511 10 90), intended for direct human consumption</t>
  </si>
  <si>
    <t>G/SPS/N/ARE/21</t>
  </si>
  <si>
    <t>All kinds of living, domestic, wild and ornamental birds, their products and offals therefrom</t>
  </si>
  <si>
    <t>G/SPS/N/TPKM/87</t>
  </si>
  <si>
    <t>Host plants or plant products of Xylella fastidiosa</t>
  </si>
  <si>
    <t>G/SPS/N/COL/106/Add.1</t>
  </si>
  <si>
    <t>G/SPS/N/IDN/28</t>
  </si>
  <si>
    <t>All fish diseases and pests-carrier media</t>
  </si>
  <si>
    <t>G/SPS/N/JOR/17</t>
  </si>
  <si>
    <t>Imported meat and meat products exposed to heat treatments (including carned luncheon meat, noodles and dried egg powder)</t>
  </si>
  <si>
    <t>G/SPS/N/TPKM/86</t>
  </si>
  <si>
    <t>Hedgehogs</t>
  </si>
  <si>
    <t>G/SPS/N/NZL/354</t>
  </si>
  <si>
    <t>G/SPS/N/COL/116</t>
  </si>
  <si>
    <t>Processed bovine products</t>
  </si>
  <si>
    <t>G/SPS/N/JAM/7/Add.1</t>
  </si>
  <si>
    <t>G/SPS/N/ARG/89</t>
  </si>
  <si>
    <t>G/SPS/N/USA/1208/Add.1</t>
  </si>
  <si>
    <t>G/SPS/N/USA/1328</t>
  </si>
  <si>
    <t>G/SPS/N/BOL/16/Suppl.1</t>
  </si>
  <si>
    <t>G/SPS/N/BRA/184</t>
  </si>
  <si>
    <t>G/SPS/N/CHL/225</t>
  </si>
  <si>
    <t>In vitro material</t>
  </si>
  <si>
    <t>G/SPS/N/CHN/97</t>
  </si>
  <si>
    <t>G/SPS/N/IND/40</t>
  </si>
  <si>
    <t>Fruits, food items including processed food items.</t>
  </si>
  <si>
    <t>G/SPS/N/JPN/163</t>
  </si>
  <si>
    <t xml:space="preserve">Meat and edible meat offal (HS:  02.01, 02.02, 02.04, 02.05, 02.06, 02.07, 02.09 and 02.10) ・Dairy (HS: 04.01 and 04.07) ・Edible vegetables and certain roots and tubers (HS:  07.01, 07.02, 07.04, 07.05, 07.07 and 07.09) ・Edible fruits and nuts (HS:  08.07, 08.08, 08.09 and 08.10) ・Tea, mate and spices (HS:  09.02)  ・Oil seeds and oleaginous fruits;  miscellaneous grains, seeds and fruits (HS:  12.07 ) ・Preparations of Vegetables, Fruits, Nuts, or Other Parts of Plants  (HS:  20.02)</t>
  </si>
  <si>
    <t>G/SPS/N/THA/150</t>
  </si>
  <si>
    <t>Dairy Products (ICS 67.100)</t>
  </si>
  <si>
    <t>G/SPS/N/COL/114</t>
  </si>
  <si>
    <t>Shrimp and fish</t>
  </si>
  <si>
    <t>G/SPS/N/COL/115</t>
  </si>
  <si>
    <t>G/SPS/N/NZL/353</t>
  </si>
  <si>
    <t>Banana (Musa spp.)</t>
  </si>
  <si>
    <t>G/SPS/N/CAN/157/Rev.14</t>
  </si>
  <si>
    <t>G/SPS/N/NZL/352</t>
  </si>
  <si>
    <t>Papaya (Carica papayae)</t>
  </si>
  <si>
    <t>Vanuatu</t>
  </si>
  <si>
    <t>G/SPS/N/PHL/108</t>
  </si>
  <si>
    <t xml:space="preserve">Live domestic and  wild birds, live poultry, poultry meat, day-old chicks, eggs and semen</t>
  </si>
  <si>
    <t>G/SPS/N/PHL/91/Add.1</t>
  </si>
  <si>
    <t>G/SPS/N/COL/113/Add.1</t>
  </si>
  <si>
    <t>G/SPS/N/CRI/45</t>
  </si>
  <si>
    <t>General Law governing the National Animal Health Service</t>
  </si>
  <si>
    <t>G/SPS/N/AUS/182/Add.1</t>
  </si>
  <si>
    <t>G/SPS/N/SLV/72</t>
  </si>
  <si>
    <t>Plant materials, fresh fruits, bulbs, rhizomes and flowers of host species of Thrips palmi (HS 06, 07 and 08)</t>
  </si>
  <si>
    <t>G/SPS/N/JPN/162</t>
  </si>
  <si>
    <t>Genetically modified sugar beet and processed foods containing genetically modified sugar beet for cooking as a main ingredient.</t>
  </si>
  <si>
    <t>G/SPS/N/BRA/143/Add.1</t>
  </si>
  <si>
    <t>G/SPS/N/BRA/174</t>
  </si>
  <si>
    <t>Melon HS 080710 (Cucumis melo L.), Watermelon HS 080711 (Citrullus lanatus Thunb.) Pumpkin HS 070990 (Cucurbita spp.) and Cucumber HS 080711 (Cucumis sativus L.)</t>
  </si>
  <si>
    <t>G/SPS/N/BRA/175</t>
  </si>
  <si>
    <t>Anthonomus grandis (boll weevil).</t>
  </si>
  <si>
    <t>G/SPS/N/BRA/176</t>
  </si>
  <si>
    <t>G/SPS/N/BRA/178</t>
  </si>
  <si>
    <t>G/SPS/N/BRA/179</t>
  </si>
  <si>
    <t>Xanthomonas campestris pv. viticola (bacteriae) susceptible varietals.</t>
  </si>
  <si>
    <t>G/SPS/N/CHL/222</t>
  </si>
  <si>
    <t>Dried plant products</t>
  </si>
  <si>
    <t>G/SPS/N/CHL/224</t>
  </si>
  <si>
    <t>Fertile eggs, one-day-old chicks and specific-pathogen-free (SPF) eggs.</t>
  </si>
  <si>
    <t>G/SPS/N/COL/113</t>
  </si>
  <si>
    <t>Avian genetic material (one-day-old chicks), hatching eggs, specific-pathogen-free (SPF) eggs and live birds</t>
  </si>
  <si>
    <t>G/SPS/N/USA/1189/Add.1</t>
  </si>
  <si>
    <t>G/SPS/N/USA/171/Rev.1/Add.4</t>
  </si>
  <si>
    <t>G/SPS/N/PER/129/Add.1</t>
  </si>
  <si>
    <t>G/SPS/N/CHL/221</t>
  </si>
  <si>
    <t>Fisheries and aquaculture raw materials (fish, molluscs and crustaceans) for processing in Chile and re-export</t>
  </si>
  <si>
    <t>G/SPS/N/CHL/220</t>
  </si>
  <si>
    <t>G/SPS/N/GTM/41</t>
  </si>
  <si>
    <t>Natural, unprocessed products made from the meat of bovine animals (0201 and 0202), swine (0203) and poultry (0207).</t>
  </si>
  <si>
    <t>G/SPS/N/GTM/42</t>
  </si>
  <si>
    <t xml:space="preserve">Prohibited products: 	1.	Meat and bone meal and their mixtures, of ruminant origin (0506.10.00 and 0506.90.00), (2301.10.00 and 2301.20.90); 	2.	Brains, spinal cords, eyes and tonsils. Authorized products: 	1.	Live animals, bovine animals under 30 months old;  (0102.10.00;  1002.90.00) 	2.	Deboned skeletal muscle meat (separated using manual procedures) from bovine animals under 30 months old;  (0201.30.00; 0202.30.00) 	3.	Boned meat (without spinal cord) from bovine animals under 30 months old;  (0201.20.00; 0202.30.00) 	4.	Blood and blood products from animals that were not subjected to a stunning process prior to slaughter, with a device injecting compressed air or gas into the cranial cavity, or to a pithing process;  (1601.00.10;  1602.10.10: 1602.50.00) 	5.	Milk and dairy products;  (04.01;  04.02;  04.03;  04.04;  04.05 and 04.06) 	6.	Bovine semen (0511.10.00) and embryos; 	7.	Hides and skins; 	8.	Gelatin and collagen prepared exclusively from hides and skins; Products covered (provide tariff item number(s) as specified in national schedules deposited with the WTO; ICS numbers should be provided in addition, where applicable):  (cont'd) 	9.	Protein-free tallow (maximum level of insoluble impurities of 0.15% in weight) and derivatives made from this tallow; 	10.	Dicalcium phosphate (with no trace of protein or fat); 	11.	Livers (0206.22.00), hearts, kidneys, blood serum, testicles and salivary glands.</t>
  </si>
  <si>
    <t xml:space="preserve">Animal diseases; Animal health; Bovine Spongiform Encephalopathy (BSE); Food safety; Human health; Territory protection; Transmissible Spongiform Encephalopathy (TSE); Zoonoses; </t>
  </si>
  <si>
    <t>G/SPS/N/PHL/25/Add.2</t>
  </si>
  <si>
    <t>G/SPS/N/GTM/36/Add.1</t>
  </si>
  <si>
    <t>Argentina, Australia, Belgium, Belize, Bolivia, Brazil, Canada, Chile, China, Chinese Taipei, Colombia, Costa Rica, Cuba, Denmark, Dominican Republic, Ecuador, El Salvador, Estonia, Finland, France, Germany, Honduras, India, Israel, Italy, Japan, Malaysia, Mauritius, Mexico, Netherlands, New Zealand, Nicaragua, Nigeria, Norway, Panama, Peru, South Africa, Spain, Sri Lanka, Sudan, Tanzania, Thailand, Turkey, United Kingdom, United States, Uruguay, Venezuela, Zimbabwe</t>
  </si>
  <si>
    <t>G/SPS/N/JPN/161</t>
  </si>
  <si>
    <t>G/SPS/N/EEC/251/Add.1</t>
  </si>
  <si>
    <t>G/SPS/N/USA/1168/Add.1</t>
  </si>
  <si>
    <t>G/SPS/N/COL/101/Add.2</t>
  </si>
  <si>
    <t>G/SPS/N/EEC/259/Add.1</t>
  </si>
  <si>
    <t>G/SPS/N/EEC/270/Add.1</t>
  </si>
  <si>
    <t>G/SPS/N/TPKM/81/Add.1</t>
  </si>
  <si>
    <t>G/SPS/N/USA/1307</t>
  </si>
  <si>
    <t>G/SPS/N/COL/111</t>
  </si>
  <si>
    <t>Bovine animals, sheep, goats, cats, pumas, cheetahs, ocelots, tigers, nyala, kudus, bison, Arabian oryxes, scimitar-horned oryxes, pasangs or gemsboks and South African antelopes, the products thereof that pose a risk of bovine spongiform encephalopathy (BSE) and other spongiform encephalopathies, and the species and products considered to pose a BSE risk pursuant to the Terrestrial Animal Health Code of the World Organization for Animal Health (OIE).</t>
  </si>
  <si>
    <t>G/SPS/N/COL/111/Add.1</t>
  </si>
  <si>
    <t>G/SPS/N/COL/112</t>
  </si>
  <si>
    <t>Bovine viscera</t>
  </si>
  <si>
    <t>G/SPS/N/USA/1133/Add.1</t>
  </si>
  <si>
    <t>G/SPS/N/BRA/154/Add.1</t>
  </si>
  <si>
    <t>G/SPS/N/BRA/157/Add.1</t>
  </si>
  <si>
    <t>G/SPS/N/BRA/171</t>
  </si>
  <si>
    <t>Soybeans or derived products</t>
  </si>
  <si>
    <t>G/SPS/N/BRA/172</t>
  </si>
  <si>
    <t>Foot-and-mouth disease (FMD)</t>
  </si>
  <si>
    <t>G/SPS/N/BRA/173</t>
  </si>
  <si>
    <t xml:space="preserve">Animal health; Food safety; Human health; Modification of final date for comments; Plant health; Territory protection; </t>
  </si>
  <si>
    <t>G/SPS/N/BRA/77/Add.1</t>
  </si>
  <si>
    <t>G/SPS/N/CHE/50</t>
  </si>
  <si>
    <t>Animals, animal products and foodstuffs.</t>
  </si>
  <si>
    <t>G/SPS/N/JPN/160</t>
  </si>
  <si>
    <t>Any species of the genera Euchirus and Propomacrus, Scarabaeidae, Coleoptera, Insecta</t>
  </si>
  <si>
    <t>G/SPS/N/CAN/157/Rev.13</t>
  </si>
  <si>
    <t>G/SPS/N/CAN/260</t>
  </si>
  <si>
    <t>Live birds (HS 0105, 010631, 010632, 010639) and hatching eggs (HS 0407)</t>
  </si>
  <si>
    <t>G/SPS/N/COL/109</t>
  </si>
  <si>
    <t>G/SPS/N/COL/110</t>
  </si>
  <si>
    <t>G/SPS/N/IND/38</t>
  </si>
  <si>
    <t>Plants and Plant materials and other regulated articles as per Plant Quarantine (Regulation of Import into India) Order, 2003 and its Amendments</t>
  </si>
  <si>
    <t>G/SPS/N/BOL/17</t>
  </si>
  <si>
    <t>Mustard (Sinapis alba L.) seeds</t>
  </si>
  <si>
    <t>G/SPS/N/BOL/18</t>
  </si>
  <si>
    <t>Castor bean (Ricinus communis L.) seeds</t>
  </si>
  <si>
    <t>G/SPS/N/KEN/28</t>
  </si>
  <si>
    <t>Domestic and wild birds, hatching eggs and meat and meat products of domestic and wild birds including products intended for animal feed and for agricultural and industrial use.</t>
  </si>
  <si>
    <t>Afghanistan, Burkina Faso, Cameroon, Georgia, Palestine, Sudan, Sweden</t>
  </si>
  <si>
    <t>G/SPS/N/PHL/106</t>
  </si>
  <si>
    <t>G/SPS/N/PHL/107</t>
  </si>
  <si>
    <t>G/SPS/N/ARE/19</t>
  </si>
  <si>
    <t>All kinds of living, slaughtered, domestic, wild, bred in captivity birds and products and offals therefrom</t>
  </si>
  <si>
    <t>Niger</t>
  </si>
  <si>
    <t>G/SPS/N/ARE/20</t>
  </si>
  <si>
    <t>All kinds of living, slaughtered, domestic, wild, bred in captivity birds, products and offals therefrom</t>
  </si>
  <si>
    <t>G/SPS/N/USA/1278</t>
  </si>
  <si>
    <t>Small lots of seed</t>
  </si>
  <si>
    <t>G/SPS/N/EGY/13</t>
  </si>
  <si>
    <t>G/SPS/N/JOR/16</t>
  </si>
  <si>
    <t>Imported live birds, their meat and products.</t>
  </si>
  <si>
    <t>G/SPS/N/NZL/348</t>
  </si>
  <si>
    <t>List of tariff codes currently monitored attached, some of these will no longer be monitored should the proposal be adopted.</t>
  </si>
  <si>
    <t>G/SPS/N/CAN/157/Rev.12</t>
  </si>
  <si>
    <t>Austria, Belgium, Cyprus, Czech Republic, Denmark, Estonia, Finland, France, Germany, Greece, Hungary, Ireland, Italy, Latvia, Lithuania, Luxembourg, Malta, Netherlands, Poland, Portugal, Slovak Republic, Slovenia, Spain, Sweden, Switzerland, United Kingdom, United States</t>
  </si>
  <si>
    <t>G/SPS/N/EEC/280/Add.1</t>
  </si>
  <si>
    <t>G/SPS/N/KOR/204</t>
  </si>
  <si>
    <t>Honeycomb</t>
  </si>
  <si>
    <t>G/SPS/N/NZL/349</t>
  </si>
  <si>
    <t>G/SPS/N/PER/132</t>
  </si>
  <si>
    <t>Ruminants and live swine and semen or embryos thereof; chilled or frozen meat, entrails and offal, hides, skins, wool and other products of these species capable of transmitting or carrying the foot-and-mouth disease (FMD) virus; non-sterile organic products, fodder and hay</t>
  </si>
  <si>
    <t>G/SPS/N/CHL/216</t>
  </si>
  <si>
    <t>Unrooted Vitis vinifera cuttings</t>
  </si>
  <si>
    <t>G/SPS/N/CHL/217</t>
  </si>
  <si>
    <t>Seeds of certain species for consumption</t>
  </si>
  <si>
    <t>G/SPS/N/CHL/218</t>
  </si>
  <si>
    <t>Birds</t>
  </si>
  <si>
    <t>G/SPS/N/CHL/219</t>
  </si>
  <si>
    <t>Bamboo canes for furniture-making</t>
  </si>
  <si>
    <t>G/SPS/N/JPN/159</t>
  </si>
  <si>
    <t xml:space="preserve">Meat and edible meat offal (HS:  02.01, 02.02, 02.03, 02.04, 02.05, 02.06, 02.07, 02.08, 02.09 and 02.10) ・Dairy (HS:  04.01 and 04.07) ・Edible vegetables and certain roots and tubers (HS:  07.01, 07.02, 07.03, 07.04, 07.05, 07.06, 07.07, 07.08, 07.09, 07.13 and 07.14) ・Edible fruits and nuts (HS:  08.01, 08.02, 08.03, 08.04, 08.05, 08.06, 08.07, 08.08, 08.09 and 08.10) ・Tea, mate and spices (HS:  09.01, 09.02, 09.03, 09.04, 09.05, 09.06, 09.07, 09.08, 09.09 and 09.10)  ・Cereals (HS:  10.01, 10.02, 10.03, 10.04, 10.05, 10.06, 10.07 and 10.08)  ・Oil seeds and oleaginous fruits; miscellaneous grains, seeds and fruits (HS:  12.01, 	12.02, 12.04, 12.05, 12.06, 12.07 and 12.10)</t>
  </si>
  <si>
    <t>G/SPS/N/CHL/209/Add.1</t>
  </si>
  <si>
    <t>G/SPS/N/PHL/104</t>
  </si>
  <si>
    <t>G/SPS/N/TPKM/84</t>
  </si>
  <si>
    <t>Fresh fruits of betel nut (Areca catechu)</t>
  </si>
  <si>
    <t>G/SPS/N/ARE/14/Corr.1</t>
  </si>
  <si>
    <t>G/SPS/N/COL/108</t>
  </si>
  <si>
    <t>Ornamental fish</t>
  </si>
  <si>
    <t>G/SPS/N/EEC/103/Add.12</t>
  </si>
  <si>
    <t>G/SPS/N/EGY/5/Add.1</t>
  </si>
  <si>
    <t>G/SPS/N/PHL/105</t>
  </si>
  <si>
    <t>Afghanistan, Georgia, Hungary, Iran, Israel, Niger, Slovak Republic, Sweden</t>
  </si>
  <si>
    <t>G/SPS/N/THA/145</t>
  </si>
  <si>
    <t>Live poultry and poultry carcasses (HS 0105, 0207, 0407, 0408)</t>
  </si>
  <si>
    <t>G/SPS/N/USA/1059/Add.1</t>
  </si>
  <si>
    <t>Denmark, Netherlands</t>
  </si>
  <si>
    <t>G/SPS/N/ARG/88</t>
  </si>
  <si>
    <t>Fresh mangoes (Mangifera indica)</t>
  </si>
  <si>
    <t>G/SPS/N/CHL/204/Add.1/Corr.1</t>
  </si>
  <si>
    <t>G/SPS/N/USA/1266</t>
  </si>
  <si>
    <t>Bananas.</t>
  </si>
  <si>
    <t>G/SPS/N/PER/131</t>
  </si>
  <si>
    <t>Ruminants and live swine and semen or embryos thereof; chilled or frozen meat, entrails and offal, hides, skins, wool and other products of these species capable of transmitting or carrying the foot-and-mouth disease (FMD) virus; non-sterile organic products, fodder and hay.</t>
  </si>
  <si>
    <t>G/SPS/N/ARG/87</t>
  </si>
  <si>
    <t>Fresh pepino dulce or melon pear (Solanum muricatum)</t>
  </si>
  <si>
    <t>G/SPS/N/BRA/166</t>
  </si>
  <si>
    <t>Animal transit.</t>
  </si>
  <si>
    <t>G/SPS/N/BRA/168</t>
  </si>
  <si>
    <t>G/SPS/N/EEC/285</t>
  </si>
  <si>
    <t>G/SPS/N/THA/143</t>
  </si>
  <si>
    <t>Albania, Azerbaijan, Croatia, Niger, Poland, Slovak Republic, Switzerland, Ukraine, Zimbabwe, Bosnia and Herzegovina</t>
  </si>
  <si>
    <t>G/SPS/N/ARE/7/Corr.1</t>
  </si>
  <si>
    <t>G/SPS/N/BOL/16</t>
  </si>
  <si>
    <t>Live bovine animals and the products and by-products thereof</t>
  </si>
  <si>
    <t>G/SPS/N/TPKM/82</t>
  </si>
  <si>
    <t>Fish and shrimp</t>
  </si>
  <si>
    <t>G/SPS/N/ARE/17</t>
  </si>
  <si>
    <t>All kinds of tamed, wild and ornamental birds and products and offals therefrom.</t>
  </si>
  <si>
    <t>G/SPS/N/ARE/18</t>
  </si>
  <si>
    <t>G/SPS/N/PER/130</t>
  </si>
  <si>
    <t>Live birds (commercial birds, backyard poultry, fighting birds, wildfowl and ornamental cage birds), fertile eggs, eggs for consumption, poultry meat and other poultry products and by-products</t>
  </si>
  <si>
    <t>G/SPS/N/PHL/103</t>
  </si>
  <si>
    <t>Live horses, cattle, swine, goat, sheep, lamb, their meat and meat products and other products derived from these animals</t>
  </si>
  <si>
    <t>G/SPS/N/TPKM/81</t>
  </si>
  <si>
    <t>G/SPS/N/USA/856/Add.3</t>
  </si>
  <si>
    <t>Cambodia, China, Hong Kong, Indonesia, Japan, Lao People's Democratic Republic, Malaysia, Thailand, Viet Nam, Korea</t>
  </si>
  <si>
    <t>G/SPS/N/CUB/15</t>
  </si>
  <si>
    <t>Live birds and fertile and table eggs</t>
  </si>
  <si>
    <t>G/SPS/N/THA/142</t>
  </si>
  <si>
    <t>Live carps (Cyprinus carpio) and their gametes</t>
  </si>
  <si>
    <t>G/SPS/N/EGY/12</t>
  </si>
  <si>
    <t>Live animals and their meat</t>
  </si>
  <si>
    <t>G/SPS/N/AUS/195</t>
  </si>
  <si>
    <t>Milk and milk products at the primary production level</t>
  </si>
  <si>
    <t>G/SPS/N/BRA/145</t>
  </si>
  <si>
    <t>G/SPS/N/BRA/149</t>
  </si>
  <si>
    <t xml:space="preserve">HS-6 Code:  0701.10.  HS-8 Code:  0701.10.00 - Potato Seeds</t>
  </si>
  <si>
    <t>G/SPS/N/BRA/151</t>
  </si>
  <si>
    <t>G/SPS/N/BRA/153</t>
  </si>
  <si>
    <t>Apple - HS code 080810</t>
  </si>
  <si>
    <t>G/SPS/N/BRA/154</t>
  </si>
  <si>
    <t>National Plan for Prevention and Control of Newcastle Disease and for Prevention of Avian Influenza</t>
  </si>
  <si>
    <t xml:space="preserve">Animal diseases; Animal health; Avian Influenza; Human health; Newcastle Disease; Territory protection; Zoonoses; </t>
  </si>
  <si>
    <t>G/SPS/N/BRA/155</t>
  </si>
  <si>
    <t>Establishment of disease-free zone (FMD)</t>
  </si>
  <si>
    <t>G/SPS/N/BRA/156</t>
  </si>
  <si>
    <t>Pear - HS code 080820</t>
  </si>
  <si>
    <t>G/SPS/N/BRA/157</t>
  </si>
  <si>
    <t>G/SPS/N/BRA/158</t>
  </si>
  <si>
    <t>Wheat, Triticum aestivum, HS 100190 imported from Ukraine</t>
  </si>
  <si>
    <t>G/SPS/N/BRA/90/Add.1</t>
  </si>
  <si>
    <t xml:space="preserve">Animal health; Biological control agents; Food safety; Human health; Plant health; </t>
  </si>
  <si>
    <t>G/SPS/N/NZL/317/Add.1</t>
  </si>
  <si>
    <t>G/SPS/N/NZL/347</t>
  </si>
  <si>
    <t>Processed foods</t>
  </si>
  <si>
    <t>G/SPS/N/PHL/101</t>
  </si>
  <si>
    <t>G/SPS/N/PHL/102</t>
  </si>
  <si>
    <t>Egypt, Turkey</t>
  </si>
  <si>
    <t>G/SPS/N/USA/1254</t>
  </si>
  <si>
    <t xml:space="preserve">Vegetable oils as an excipient in dietary supplement tablets, capsules, and liquid formulations  HS 1515, 1516, 1302</t>
  </si>
  <si>
    <t>G/SPS/N/MAC/9</t>
  </si>
  <si>
    <t>G/SPS/N/NPL/2</t>
  </si>
  <si>
    <t>All live birds and their products</t>
  </si>
  <si>
    <t>G/SPS/N/USA/828/Add.4</t>
  </si>
  <si>
    <t>G/SPS/N/EEC/103/Add.11</t>
  </si>
  <si>
    <t xml:space="preserve">Animal diseases; Animal feed; Animal health; Certification, control and inspection; Equivalence; Foot and mouth disease; </t>
  </si>
  <si>
    <t>G/SPS/N/MYS/16/Add.1</t>
  </si>
  <si>
    <t>G/SPS/N/CHL/211</t>
  </si>
  <si>
    <t>Quince reproductive material</t>
  </si>
  <si>
    <t>G/SPS/N/CHL/212</t>
  </si>
  <si>
    <t>Fresh carrots</t>
  </si>
  <si>
    <t>G/SPS/N/CHL/213</t>
  </si>
  <si>
    <t>Dried vegetable products for consumption</t>
  </si>
  <si>
    <t>G/SPS/N/TPKM/79</t>
  </si>
  <si>
    <t xml:space="preserve">Actinidia deliciosa, Citrus  limonia, Citrus paradisii, Citrus reticulate, Citrus reticulata x C. paradisii, Citrus reticulata x C. sinensis, Citrus sinensis, Persea Americana, Vaccinum corymbosum and Vitis vinifera.</t>
  </si>
  <si>
    <t>G/SPS/N/KOR/202</t>
  </si>
  <si>
    <t>Squash pumpkin</t>
  </si>
  <si>
    <t xml:space="preserve">Labelling; Plant health; </t>
  </si>
  <si>
    <t>G/SPS/N/KOR/203</t>
  </si>
  <si>
    <t>Avocado</t>
  </si>
  <si>
    <t>G/SPS/N/NIC/31</t>
  </si>
  <si>
    <t>All products covered by Sections II, III and IV of the Central American Tariff System (SAC)</t>
  </si>
  <si>
    <t>G/SPS/N/PHL/100</t>
  </si>
  <si>
    <t>G/SPS/N/PHL/99</t>
  </si>
  <si>
    <t>G/SPS/N/USA/1138/Add.1</t>
  </si>
  <si>
    <t>Costa Rica, El Salvador, Guatemala, Honduras, Nicaragua</t>
  </si>
  <si>
    <t>G/SPS/N/USA/1187/Add.1</t>
  </si>
  <si>
    <t>G/SPS/N/THA/141</t>
  </si>
  <si>
    <t>G/SPS/N/PER/129</t>
  </si>
  <si>
    <t>Rice grains (tariff items 10.06.10.90., 10.06.20., 10.06.30. and 10.06.40.)</t>
  </si>
  <si>
    <t>G/SPS/N/EGY/10</t>
  </si>
  <si>
    <t>Honey and honey bees</t>
  </si>
  <si>
    <t xml:space="preserve">Territory protection; </t>
  </si>
  <si>
    <t>G/SPS/N/EGY/11</t>
  </si>
  <si>
    <t>All products requiring phytosanitary certificates</t>
  </si>
  <si>
    <t>G/SPS/N/LKA/4</t>
  </si>
  <si>
    <t>Live domestic and wild birds, hatching eggs, table eggs, meat and meat products of domestic and wild birds including products intended for animal feed and for agricultural and industrial use and feathers.</t>
  </si>
  <si>
    <t>G/SPS/N/PER/128</t>
  </si>
  <si>
    <t>Austria, Azerbaijan, Bulgaria, Croatia, France, Germany, Greece, Hungary, Iran, Italy, Romania, Russian Federation, Slovak Republic, Slovenia, Switzerland, Bosnia and Herzegovina</t>
  </si>
  <si>
    <t>G/SPS/N/JPN/158</t>
  </si>
  <si>
    <t>Wheat, rye, barley, oats, corn and sorghum (HS: 10.01, 10.02, 10.03, 10.04, 10.05 and 10.07) for feed; ・Cereal straw, hay, lucerne (alfalfa), clover and other forage products (HS:12.13, 12.14) for feed; ・Mixed feed excluding petfood (HS:23.09).</t>
  </si>
  <si>
    <t xml:space="preserve">Aflatoxins; Animal feed; Animal health; Contaminants; Feed additives; Food safety; Human health; Maximum residue limits (MRLs); Mycotoxins; Pesticides; Toxins; Veterinary drugs; </t>
  </si>
  <si>
    <t>G/SPS/N/KEN/27</t>
  </si>
  <si>
    <t>Domestic and wild birds, hatching eggs, table eggs and meat and meat products of domestic and wild birds including products intended for animal feed and for agricultural and industrial use.</t>
  </si>
  <si>
    <t>G/SPS/N/KOR/98/Add.12</t>
  </si>
  <si>
    <t>Austria, France, Germany, Hungary, Netherlands, Poland, Spain, Sweden, Switzerland, United Kingdom, United States</t>
  </si>
  <si>
    <t>G/SPS/N/NZL/346</t>
  </si>
  <si>
    <t>Nursery stock, hosts of Phytophthora ramorum, Xylella fastidiosa, plants in the Myrtaceae family and the Genus Caladium.</t>
  </si>
  <si>
    <t>G/SPS/N/PHL/96</t>
  </si>
  <si>
    <t>Live poultry, poultry meat, day-old chicks, eggs and semen.</t>
  </si>
  <si>
    <t>Egypt, India</t>
  </si>
  <si>
    <t>G/SPS/N/PHL/97</t>
  </si>
  <si>
    <t>Greece, Italy</t>
  </si>
  <si>
    <t>G/SPS/N/PHL/98</t>
  </si>
  <si>
    <t>Azerbaijan, Bulgaria, Slovenia</t>
  </si>
  <si>
    <t>G/SPS/N/COL/107</t>
  </si>
  <si>
    <t>G/SPS/N/EEC/283</t>
  </si>
  <si>
    <t>G/SPS/N/EEC/284</t>
  </si>
  <si>
    <t>G/SPS/N/KEN/22</t>
  </si>
  <si>
    <t>G/SPS/N/KEN/23</t>
  </si>
  <si>
    <t>Russian Federation, Slovak Republic, Switzerland</t>
  </si>
  <si>
    <t>G/SPS/N/KEN/24</t>
  </si>
  <si>
    <t>Austria, Hong Kong, China, Hungary, Malaysia, Niger</t>
  </si>
  <si>
    <t>G/SPS/N/KEN/25</t>
  </si>
  <si>
    <t>G/SPS/N/KEN/26</t>
  </si>
  <si>
    <t>G/SPS/N/NZL/338/Add.1</t>
  </si>
  <si>
    <t>G/SPS/N/PHL/95</t>
  </si>
  <si>
    <t>G/SPS/N/TPKM/78</t>
  </si>
  <si>
    <t>Fresh fruit of Malus spp., Pyrus spp., and Prunus persica.</t>
  </si>
  <si>
    <t>G/SPS/N/ARE/15</t>
  </si>
  <si>
    <t>All kinds of tamed, wild living birds, ornamental birds, offals therefrom and by-products from the Republic of Nigeria due to the outbreak of cases infected with Avian Flue.</t>
  </si>
  <si>
    <t>G/SPS/N/ARE/16</t>
  </si>
  <si>
    <t>All kinds of hoofed living animals and their products.</t>
  </si>
  <si>
    <t>G/SPS/N/ARG/86</t>
  </si>
  <si>
    <t>Products, by-products and derivatives of animal origin or products with animal component(s) of species susceptible to foot and mouth disease.</t>
  </si>
  <si>
    <t>G/SPS/N/ECU/10</t>
  </si>
  <si>
    <t>Poultry for breeding, fertile eggs, products, by-products and derivatives of avian origin of the species Gallus gallus domesticus and Malaeagris gallipavo.</t>
  </si>
  <si>
    <t>Croatia, Iraq, Nigeria, Romania, Russian Federation, Turkey, Ukraine</t>
  </si>
  <si>
    <t>G/SPS/N/ECU/11</t>
  </si>
  <si>
    <t>Animals, products, by-products and derivatives of species susceptible to foot and mouth disease.</t>
  </si>
  <si>
    <t>G/SPS/N/ECU/3/Add.1</t>
  </si>
  <si>
    <t xml:space="preserve">Animal diseases; Animal health; Food safety; Foot and mouth disease; Human health; Plant health; </t>
  </si>
  <si>
    <t>G/SPS/N/ECU/9</t>
  </si>
  <si>
    <t>Phytosanitary certification of agricultural products and by-products.</t>
  </si>
  <si>
    <t>G/SPS/N/TPKM/19/Rev.9/Add.2</t>
  </si>
  <si>
    <t>G/SPS/N/CUB/12</t>
  </si>
  <si>
    <t>Special cuts of bovine meat and bovine meat products.</t>
  </si>
  <si>
    <t>G/SPS/N/CUB/13</t>
  </si>
  <si>
    <t>G/SPS/N/CUB/14</t>
  </si>
  <si>
    <t>Chicken meat (whole chickens and chicken pieces) and its by-products.</t>
  </si>
  <si>
    <t>G/SPS/N/GTM/38</t>
  </si>
  <si>
    <t>Natural honey (0409.00.00)</t>
  </si>
  <si>
    <t>G/SPS/N/GTM/39</t>
  </si>
  <si>
    <t xml:space="preserve">Aeschynomene asper; Ageratina adenophora (synonym of Eupatorium adenophorum); Allium vineale; Andropogon annulatum (synonym of Dichantium annulatum); Andropogon pertursus; Arceuthobium americanum; Arceuthobium campylopodum; Arceuthobium douglasii; Arceuthobium pusillum; Arceuthobium tsugense; Arceuthobium vaginatum; Brachiaria milliiformis (synonym of Panicum miliiformis); Chloris chloridea; Chloris gayana; Cirsium arvense (synonym of Cirsium incanum, Cirsium lanatum); Corchurus olitorius; Cuscuta americana; Cuscuta indecora; Cuscuta planiflora; Cuscuta reflexa; Cyperus kyllingia (synonym of Kyllingia monocephala); Digitaria adscendens (synonym of Digitaria chinensis,  Digitaria henry, Digitaria marginata); Echinochloa pyramidalis; Imperata brasiliensis; Imperata cilíndrica (synonym of Imperata arundinaceae); Ipomea acuatica (synonym of Ipomea  reptans); Ischaemum aristatum; Lectochloa scabra; Melochia concatenata (synonym of Melochia corchorifolia); Mikania cordata; Mikania scandens; Monochoria hastata; Monochoria vaginalis; Orobanche minor; Orobanche ramosa (synonym of Orobanche aegyptiaca); Panicum vaginatum; Paspalum dilatatum; Paspalum scrobiculatum; Pennisetum alopecuroides; Phalaris arundinacea; Phalaris minor; Saccharum spontaneum; Setaria poiretiana (synonym of Setaria sulfata); Striga angustifolia (synonym of Striga  euphrasoides); Striga asiatica (synonym of Striga lutea); Striga aspera; Striga densiflora; Striga gesneroides (synonym of Striga orobanchoides); Striga hermonthica; Xanthium spinosum.</t>
  </si>
  <si>
    <t>G/SPS/N/JPN/156</t>
  </si>
  <si>
    <t>Meat and edible meat offal (HS: 02.01, 02.02, 02.03, 02.04, 02.05, 02.06 and 02.09) Dairy (HS: 04.01) Edible vegetables and certain roots and tubers (HS: 07.01, 07.02, 07.03, 07.04, 07.05, 07.06, 07.07, 07.09 and 07.14) Edible fruits, nuts and peel of citrus (HS: 08.01, 08.03, 08.04, 08.05, 08.06, 08.07, 08.08, 08.09, 08.10 and 08.14) Tea, maté and spices (HS: 09.02, 09.03, 09.04, 09.05, 09.06, 09.07, 09.08, 09.09 and 09.10) Cereals (HS: 10.06) Oil seeds and oleaginous fruits; miscellaneous grains, seeds and fruits (HS: 12.01, 12.07 and 12.12)</t>
  </si>
  <si>
    <t>G/SPS/N/KEN/21</t>
  </si>
  <si>
    <t>Azerbaijan, Slovenia</t>
  </si>
  <si>
    <t>G/SPS/N/NZL/337/Add.1</t>
  </si>
  <si>
    <t>G/SPS/N/NZL/339/Add.1</t>
  </si>
  <si>
    <t>Papua New Guinea</t>
  </si>
  <si>
    <t>G/SPS/N/NZL/345</t>
  </si>
  <si>
    <t>Garlic (Allium sativum)</t>
  </si>
  <si>
    <t>G/SPS/N/PER/127</t>
  </si>
  <si>
    <t xml:space="preserve">Ruminants and live swine and semen or embryos thereof; chilled or frozen meat, entrails and offal, hides, skins, wool and other products of these species capable of transmitting or carrying the foot-and-mouth disease (FMD) virus;  non-sterile organic products, fodder and hay.</t>
  </si>
  <si>
    <t>G/SPS/N/THA/138/Add.1</t>
  </si>
  <si>
    <t>G/SPS/N/EEC/263/Add.1</t>
  </si>
  <si>
    <t xml:space="preserve">Bacteria; Contaminants; Food safety; Human health; Listeria monocytogenes; Salmonella; Toxins; Withdrawal of the measure; </t>
  </si>
  <si>
    <t>G/SPS/N/COL/106</t>
  </si>
  <si>
    <t xml:space="preserve">Bovine animals, sheep, goats, swine and other susceptible species, semen and embryos thereof, fresh, chilled or frozen meat, raw offal and entrails, untanned hides and skins, unwashed and greasy wool;  non-sterile organic products, fodder and hay and other products that pose a risk and are capable of transmitting foot-and-mouth disease (FMD).</t>
  </si>
  <si>
    <t>G/SPS/N/IND/36</t>
  </si>
  <si>
    <t>G/SPS/N/EGY/9</t>
  </si>
  <si>
    <t>Imported live birds, their meat and products</t>
  </si>
  <si>
    <t>G/SPS/N/KEN/20</t>
  </si>
  <si>
    <t>G/SPS/N/ARE/14</t>
  </si>
  <si>
    <t>All kinds of ornamental birds, water and wild birds from all countries of the world shall be banned temporarily till further notice, with an exception of hunting birds bred in captivity and imported from countries in which no Avian flu infections have been recorded.</t>
  </si>
  <si>
    <t>G/SPS/N/KEN/18</t>
  </si>
  <si>
    <t>G/SPS/N/KEN/19</t>
  </si>
  <si>
    <t>G/SPS/N/SGP/33</t>
  </si>
  <si>
    <t>Frozen and chilled mutton and beef</t>
  </si>
  <si>
    <t>G/SPS/N/TPKM/75</t>
  </si>
  <si>
    <t>Chickens.</t>
  </si>
  <si>
    <t>G/SPS/N/USA/1231</t>
  </si>
  <si>
    <t>Kazakhstan, Romania, Russian Federation, Turkey, Ukraine</t>
  </si>
  <si>
    <t>G/SPS/N/CHL/210</t>
  </si>
  <si>
    <t>Onion bulbs for consumption</t>
  </si>
  <si>
    <t>G/SPS/N/GTM/37</t>
  </si>
  <si>
    <t>Meat and bone meal and their mixtures, of ruminant origin (0506.10.00 and 0506.90.00), (2301.10.00 and 2301.20.90)</t>
  </si>
  <si>
    <t xml:space="preserve">Animal diseases; Animal health; Bovine Spongiform Encephalopathy (BSE); Human health; Territory protection; Transmissible Spongiform Encephalopathy (TSE); Zoonoses; </t>
  </si>
  <si>
    <t>G/SPS/N/ROU/8</t>
  </si>
  <si>
    <t>Fish and fishery products (HS 0303)</t>
  </si>
  <si>
    <t>G/SPS/N/ROU/9</t>
  </si>
  <si>
    <t>G/SPS/N/IND/35</t>
  </si>
  <si>
    <t>G/SPS/N/KEN/17</t>
  </si>
  <si>
    <t>Domestic and wild birds, hatching eggs and meat and meat products of domestic and wild birds including products intended for animal feed and for agricultural and industrial use</t>
  </si>
  <si>
    <t>Cambodia, Cyprus, Iraq, Kuwait, North Korea, Saudi Arabia, Viet Nam</t>
  </si>
  <si>
    <t>G/SPS/N/ROU/7/Corr.1</t>
  </si>
  <si>
    <t>G/SPS/N/KEN/16</t>
  </si>
  <si>
    <t>G/SPS/N/CAN/157/Rev.11</t>
  </si>
  <si>
    <t>G/SPS/N/COL/91/Add.1</t>
  </si>
  <si>
    <t>G/SPS/N/GTM/36</t>
  </si>
  <si>
    <t xml:space="preserve">String bean, tea (plants with bare roots), Abies, Abies concolor, Abies grandis, Abies normandiana, Abies procera, Swiss chard, Achillea spp (plants), Acrocarpus (forest species), wheat bran, Agastache spp (plants), Aglaonema (cuttings), Aglonema (plants), avocado, garlic, dehydrated garlic, sesame, sesame (natural), Ajuga, Ajuga reptans, basil, apricot, artichoke, luzerne, cotton, almond, almond tree (cuttings), maize (corn) starch, Alocasias (plants with roots), Alpinia (ornamental plants), canary grass, anemones (plants), soursops/guanabanas, Anthurium (rooted cuttings), Anthurium (cuttings), Anthurium (plants), Anthurium (rooted seedlings), Antirrino, Aphelandra (plants), celery, blueberries, blueberries (plants), areca, Argyranthemun (cuttings), rice (in the husk), rice (whole), peas, Aspidistra, astibe (ornamental plants), atemoya (layers), oats, pumpkins, pumpkins (seed), azalea, bacopa (cuttings), bamboo, bamboo (bare-root seedlings), banana, banana (tissue culture), banana (in vitro), banana (plant material), banana (meristems), begonia, begonia (cuttings), begonia (plants), toothwort (Belesa roja), egg plant, water cress,  Bidens (ornamental plant cuttings), Shepherd's purse, Brassaia (rooted cuttings), Brassaia (cuttings), bryophyte (moss), broccoli, broccoli (seedlings), bromelia, bromeliads (with bare roots), Buddleia spp (plants), cocoa, cocoa (cuttings), camomile, coffee, coffee (seedlings), courgette (zucchini), pumpkins, Calathea (plants), marigold, calibrachoa (cuttings), Calla (tubers), sweet potatoes, Campanuda, cinnamon sticks, Canna (roots), sugarcane (cuttings), mahogany (Caoba), African mahogany (Caoba Africana), Carex (cuttings), Cascara, Casuarina, Catleya (bulbs), onion, dried onion, Cedrola odorata, cedron, rye, cherry, cherry trees (plants), mushrooms (planting material), mushrooms, sapodilla (plants), ancho peppers, guajón peppers, jalapeño peppers, Chlorophytium (live plant cuttings), Chlorophytum (plants), coriander, cypress (plants with bare roots), cypress (plants), plums, plum trees, citrus fruit, citrus, carnation, carnation (cuttings without roots), carnation (cuttings), carnation (plant), cauliflower, Coreopsis spp (plants), Cratylia argentea, chrysanthemum (cuttings without roots), croton (rooted cuttings), Cupresus, Cupresus lusitanica, tumeric (rhizomes), Cycas (bulbs), Cymbidium (rooted cuttings), date (plants), dates, Delphinium, Dendrobium (bulbs), Dendrobium (rooted cuttings), Dendrobium (cuttings), Dendrobium (plants), Dieffenbachia (plants with roots), Dipladenia (cuttings), peaches, endives, Epipremnum (plants), asparagus, spinach, eucalyptus (wood), Eucaliptus camaldulensis, Eucaliptus grandis, Eupatorium spp (plants), Evolvulus (cuttings), hop extract, quebracho extract, fescue (grass), raspberries (roots), strawberries, strawberries (tissue culture), strawberries (cuttings with roots) 3. Products covered (provide tariff item number(s) as specified in national schedules deposited with the WTO; ICS numbers may be provided in addition, where applicable):  (cont'd) strawberries (runners), kidney bean, fuchsia (cuttings), Gaillardia spp.(plants), chickpeas, Gardenia (cuttings), geranium, geranium (ornamental plants), Geranium spp (plants), gerbera, gerbera (cuttings), gerbera (rooted seedlings), ginseng, ginseng (powdered), sunflower, Gladiolus (bulbs), Glechoma spp (plants), Gmelina arborea, grama grass, Bermuda grass, rice husks, grevilla, soursop, guava apple, guava apple (cuttings), guava apple (plants), sour cherries, Gypsophila (cut flowers), Gypsophila spp, broad beans, groundnut shell flour, rye flour, maize (corn) flour, groundnut flour, soya bean flour, wheat flour, wheat middlings, Hedera (cuttings with roots), Hedera (cuttings without roots), Hedera (cuttings), Hedera (live plants without roots), Hedera (plants), Heliconia (cuttings with roots), Heliconia (cuttings), Heliconia (ornamental plants), Heliconia (rhizomes and bulbs), Hemerocallis (bulbs), Heuchera spp (plan</t>
  </si>
  <si>
    <t>G/SPS/N/USA/1228</t>
  </si>
  <si>
    <t>Costa Rica, El Salvador, Guatemala, Honduras, Nicaragua, Panama</t>
  </si>
  <si>
    <t>G/SPS/N/ESP/3</t>
  </si>
  <si>
    <t xml:space="preserve">Palm plants, excluding fruits and seeds, with a base diameter of more than 5 centimetres  (HS 0602).</t>
  </si>
  <si>
    <t>G/SPS/N/THA/140</t>
  </si>
  <si>
    <t>Meat and meat product derived from cattle (ICS 67.120.10)</t>
  </si>
  <si>
    <t>Austria, Belgium, Canada, Czech Republic, Denmark, Finland, France, Germany, Greece, Ireland, Israel, Italy, Japan, Liechtenstein, Luxembourg, Netherlands, Poland, Portugal, Slovak Republic, Slovenia, Spain, Switzerland, United Kingdom, United States</t>
  </si>
  <si>
    <t>G/SPS/N/CHL/204/Add.1</t>
  </si>
  <si>
    <t>G/SPS/N/CHL/209</t>
  </si>
  <si>
    <t>Fresh, chilled and frozen meat of poultry other than Ratitae</t>
  </si>
  <si>
    <t>G/SPS/N/NZL/343</t>
  </si>
  <si>
    <t>Specified bee products</t>
  </si>
  <si>
    <t>G/SPS/N/USA/1087/Add.1</t>
  </si>
  <si>
    <t>G/SPS/N/USA/1117/Add.1</t>
  </si>
  <si>
    <t>G/SPS/N/COL/104/Add.1</t>
  </si>
  <si>
    <t>G/SPS/N/COL/105</t>
  </si>
  <si>
    <t>Bovine animals, buffalo, swine, horses, sheep, goats, poultry, rabbits and guinea pigs (tariff subheading 0201.10.00)</t>
  </si>
  <si>
    <t>G/SPS/N/EGY/7</t>
  </si>
  <si>
    <t>G/SPS/N/EGY/8</t>
  </si>
  <si>
    <t>G/SPS/N/PER/126</t>
  </si>
  <si>
    <t>Livestock products set out in Departmental Resolution No. 195-2005-AG-SENASA (chilled or frozen meat, entrails and offal, hides, skins, wool and other products)</t>
  </si>
  <si>
    <t>G/SPS/N/EGY/6</t>
  </si>
  <si>
    <t>De-boned frozen beef and frozen bovine livers, kidneys and hearts</t>
  </si>
  <si>
    <t>G/SPS/N/JOR/15</t>
  </si>
  <si>
    <t>Live domestic and wild ruminants, and animal products not treated according to Appendix 3.6.2 from the 12th edition of the Terrestrial Animal Health Code 2003.</t>
  </si>
  <si>
    <t>Djibouti, Ethiopia, Russian Federation, Turkey</t>
  </si>
  <si>
    <t>G/SPS/N/ARE/13</t>
  </si>
  <si>
    <t>Hatching eggs, parents stocks and layers of one day old.</t>
  </si>
  <si>
    <t>G/SPS/N/ARG/85</t>
  </si>
  <si>
    <t>Plant propagation material for Malus domestica and Pyrus communis</t>
  </si>
  <si>
    <t>G/SPS/N/NZL/337</t>
  </si>
  <si>
    <t>Mangosteen (Garcinia mangostana).</t>
  </si>
  <si>
    <t>G/SPS/N/NZL/338</t>
  </si>
  <si>
    <t>Ginger (Zingiber officinale)</t>
  </si>
  <si>
    <t>G/SPS/N/NZL/339</t>
  </si>
  <si>
    <t>G/SPS/N/NZL/340</t>
  </si>
  <si>
    <t>Ya pear (Pyrus bretshneideri)</t>
  </si>
  <si>
    <t>G/SPS/N/NZL/341</t>
  </si>
  <si>
    <t>Papaya (Carica papaya)</t>
  </si>
  <si>
    <t>G/SPS/N/NZL/342</t>
  </si>
  <si>
    <t>G/SPS/N/BRA/115/Add.1</t>
  </si>
  <si>
    <t>G/SPS/N/BRA/141</t>
  </si>
  <si>
    <t>G/SPS/N/BRA/142</t>
  </si>
  <si>
    <t>G/SPS/N/BRA/143</t>
  </si>
  <si>
    <t>Black Pepper (Piper nigrum L.) - HS code 090400.</t>
  </si>
  <si>
    <t>G/SPS/N/BRA/144</t>
  </si>
  <si>
    <t>G/SPS/N/CHN/96</t>
  </si>
  <si>
    <t>Commodities</t>
  </si>
  <si>
    <t>G/SPS/N/USA/1208</t>
  </si>
  <si>
    <t>Baby corn and baby carrots</t>
  </si>
  <si>
    <t>G/SPS/N/JPN/154</t>
  </si>
  <si>
    <t>Invasive Alien Species (IAS), Uncategorized Alien Species (UAS) and Living Organisms Required to have a Certificate Attached during their importation in order to verify their types (LORCA) under the Invasive Alien Species Act.</t>
  </si>
  <si>
    <t>G/SPS/N/PHL/92</t>
  </si>
  <si>
    <t>Foot and Mouth Disease (FMD) susceptible animals (Swine, Cattle, Goat, Sheep, Lamb, Horses, and other cloven-hoofed feet animals, their products and by-products).</t>
  </si>
  <si>
    <t>G/SPS/N/PHL/93</t>
  </si>
  <si>
    <t>Domestic and wild birds and their products including poultry meat, day old chicks, eggs and semen.</t>
  </si>
  <si>
    <t>Romania, Turkey</t>
  </si>
  <si>
    <t>G/SPS/N/PHL/94</t>
  </si>
  <si>
    <t>G/SPS/N/CHL/204</t>
  </si>
  <si>
    <t>G/SPS/N/CHL/205</t>
  </si>
  <si>
    <t>Wheat for consumption and processing</t>
  </si>
  <si>
    <t>G/SPS/N/CHL/206</t>
  </si>
  <si>
    <t>Fresh mangoes</t>
  </si>
  <si>
    <t>G/SPS/N/CHL/207</t>
  </si>
  <si>
    <t>Mangoes for consumption</t>
  </si>
  <si>
    <t>G/SPS/N/CHL/208</t>
  </si>
  <si>
    <t>Underground structures for consumption</t>
  </si>
  <si>
    <t>G/SPS/N/THA/138</t>
  </si>
  <si>
    <t>G/SPS/N/AUS/148/Add.3</t>
  </si>
  <si>
    <t>G/SPS/N/BRA/129/Corr.1</t>
  </si>
  <si>
    <t>G/SPS/N/KOR/199</t>
  </si>
  <si>
    <t>G/SPS/N/SGP/32</t>
  </si>
  <si>
    <t>Frozen pork and frozen and chilled beef</t>
  </si>
  <si>
    <t>G/SPS/N/TPKM/69</t>
  </si>
  <si>
    <t>Mushrooms</t>
  </si>
  <si>
    <t>G/SPS/N/USA/1189</t>
  </si>
  <si>
    <t>G/SPS/N/BRA/103/Add.1</t>
  </si>
  <si>
    <t>G/SPS/N/BRA/138</t>
  </si>
  <si>
    <t>Packed Products of Animal Origin</t>
  </si>
  <si>
    <t>G/SPS/N/AUS/194</t>
  </si>
  <si>
    <t>Fresh mango fruit from The Separate Customs Territory of Taiwan, Penghu, Kinmen and Matsu (Chinese Taipei)</t>
  </si>
  <si>
    <t xml:space="preserve">Food safety; Fruit fly; Human health; Pests; Plant health; </t>
  </si>
  <si>
    <t>G/SPS/N/PER/125</t>
  </si>
  <si>
    <t>Botanical forage seeds (Lolium spp., Festuca arundinacea, Dactylis glomerata and Medicago sativa) (Tariff items 1209.25, 1209.23, 1209.29 and 1209.21)</t>
  </si>
  <si>
    <t>G/SPS/N/CUB/11</t>
  </si>
  <si>
    <t>Eviscerated and uneviscerated fish, cultured fish stocks and wild fish stocks.</t>
  </si>
  <si>
    <t>G/SPS/N/EEC/280</t>
  </si>
  <si>
    <t>G/SPS/N/CAN/204/Add.1</t>
  </si>
  <si>
    <t>G/SPS/N/COL/94/Add.3</t>
  </si>
  <si>
    <t>G/SPS/N/USA/1106/Add.1</t>
  </si>
  <si>
    <t>G/SPS/N/USA/1187</t>
  </si>
  <si>
    <t>G/SPS/N/ECU/3/Corr.1</t>
  </si>
  <si>
    <t>G/SPS/N/ECU/4/Corr.1</t>
  </si>
  <si>
    <t xml:space="preserve">Animal diseases; Animal health; Food safety; Human health; Scrapie; Transmissible Spongiform Encephalopathy (TSE); Zoonoses; </t>
  </si>
  <si>
    <t>G/SPS/N/EEC/279</t>
  </si>
  <si>
    <t>Ornamental fish (HS 0301.10) or any other live fish traded for ornamental purposes included those circulation under HS headings 0301 (Live fish) or 0106 (Other live animals) ICS: 65.150</t>
  </si>
  <si>
    <t>G/SPS/N/KOR/197</t>
  </si>
  <si>
    <t xml:space="preserve">Livestock products for human consumption, in particular milk and milk products, meat and  meat products, and egg products, etc.</t>
  </si>
  <si>
    <t>G/SPS/N/AUS/122/Add.3</t>
  </si>
  <si>
    <t>G/SPS/N/ECU/8</t>
  </si>
  <si>
    <t>Breeding poultry, fertile eggs and products and by-products of the species Gallus gallus domesticus and Meleagris gallopavo and other avian species from the Republics of Turkey, Romania and Greece</t>
  </si>
  <si>
    <t>Greece, Romania, Turkey</t>
  </si>
  <si>
    <t>G/SPS/N/USA/1050/Add.1</t>
  </si>
  <si>
    <t>G/SPS/N/CAN/244/Add.1</t>
  </si>
  <si>
    <t xml:space="preserve">Animal diseases; Animal feed; Animal health; Food safety; Human health; Pest or Disease free Regions / Regionalization; Zoonoses; </t>
  </si>
  <si>
    <t>G/SPS/N/KOR/196</t>
  </si>
  <si>
    <t>Methyl mercury</t>
  </si>
  <si>
    <t>G/SPS/N/PHL/74/Add.1</t>
  </si>
  <si>
    <t>G/SPS/N/PHL/89</t>
  </si>
  <si>
    <t>Domestic and wild birds and their products, including poultry meat, day-old chicks, eggs and semen</t>
  </si>
  <si>
    <t>G/SPS/N/PHL/90</t>
  </si>
  <si>
    <t>G/SPS/N/PHL/91</t>
  </si>
  <si>
    <t>G/SPS/N/USA/828/Add.3</t>
  </si>
  <si>
    <t>G/SPS/N/AUS/192/Corr.1</t>
  </si>
  <si>
    <t>Canada, France, Germany, Ireland, Netherlands, New Zealand, United Kingdom, United States</t>
  </si>
  <si>
    <t>G/SPS/N/THA/136</t>
  </si>
  <si>
    <t>Goat, sheep, cattle, buffalo, swine and carcasses thereof (H.S. 01.02,01.03,01.04 / ICS. 67.120.01)</t>
  </si>
  <si>
    <t>G/SPS/N/THA/137</t>
  </si>
  <si>
    <t>Former Yugoslav Republic of Macedonia</t>
  </si>
  <si>
    <t>G/SPS/N/CRI/43</t>
  </si>
  <si>
    <t>Fresh oranges (Citrus sinensis) for consumption</t>
  </si>
  <si>
    <t>G/SPS/N/EEC/275</t>
  </si>
  <si>
    <t>G/SPS/N/EEC/276</t>
  </si>
  <si>
    <t xml:space="preserve">Food safety; Human health; Maximum residue limits (MRLs); Plant health; </t>
  </si>
  <si>
    <t>G/SPS/N/NOR/15</t>
  </si>
  <si>
    <t>Host plants of Erwinia amylovora (Burr.) Winslow et al., the causal agent of fireblight</t>
  </si>
  <si>
    <t>G/SPS/N/OMN/2</t>
  </si>
  <si>
    <t>All live species of domestic and wild birds, their products and their offal from Croatia.</t>
  </si>
  <si>
    <t>G/SPS/N/OMN/3</t>
  </si>
  <si>
    <t>All live species of domestic and wild birds, their products and their offal from Former Yugoslav Republic of Macedonia and Republic of Greece.</t>
  </si>
  <si>
    <t>Greece, Former Yugoslav Republic of Macedonia</t>
  </si>
  <si>
    <t>G/SPS/N/OMN/4</t>
  </si>
  <si>
    <t>All live species of domestic and non domestic birds, their products and their offal from Romania, Republic of Turkey and Islamic Republic of Iran. Wild birds and ornamental birds from all Asian countries.</t>
  </si>
  <si>
    <t>G/SPS/N/AUS/192</t>
  </si>
  <si>
    <t>Hatching eggs of domestic turkeys</t>
  </si>
  <si>
    <t>G/SPS/N/USA/1072/Add.1</t>
  </si>
  <si>
    <t>G/SPS/N/USA/1168</t>
  </si>
  <si>
    <t>Processed poultry and poultry products</t>
  </si>
  <si>
    <t>G/SPS/N/TPKM/19/Rev.9/Add.1</t>
  </si>
  <si>
    <t>G/SPS/N/TPKM/19/Rev.9</t>
  </si>
  <si>
    <t xml:space="preserve">Fruit fly; Nematode; Pests; Plant diseases; Plant health; </t>
  </si>
  <si>
    <t>G/SPS/N/KOR/98/Add.11</t>
  </si>
  <si>
    <t>G/SPS/N/USA/984/Add.1</t>
  </si>
  <si>
    <t>G/SPS/N/PER/123</t>
  </si>
  <si>
    <t>Birds and poultry products, by-products and biologicals</t>
  </si>
  <si>
    <t>G/SPS/N/PER/124</t>
  </si>
  <si>
    <t>G/SPS/N/ARE/11</t>
  </si>
  <si>
    <t>All living species of cloven hoof animals and their products from some States in Brazil.</t>
  </si>
  <si>
    <t>G/SPS/N/ARE/12</t>
  </si>
  <si>
    <t>All kinds of live domestic and wild birds, their products and offal from Greece.</t>
  </si>
  <si>
    <t>G/SPS/N/AUS/191</t>
  </si>
  <si>
    <t>Hatching eggs of domestic hens</t>
  </si>
  <si>
    <t>G/SPS/N/CHE/48</t>
  </si>
  <si>
    <t>Animal semen, embryos and ova</t>
  </si>
  <si>
    <t>G/SPS/N/PHL/86</t>
  </si>
  <si>
    <t>FMD-Susceptible Animals (Swine, Cattle, Goat, Sheep, Lamb, and their products)</t>
  </si>
  <si>
    <t>G/SPS/N/PHL/87</t>
  </si>
  <si>
    <t>Kazakhstan, Mongolia, Russian Federation</t>
  </si>
  <si>
    <t>G/SPS/N/PHL/88</t>
  </si>
  <si>
    <t>Meat of Bovine Animals; Meat of Swine; Meat of Goat, Sheep, and Lamb; Meat of Horses, Asses, Mules or Hinnies; Meat of Poultry; their Meat products; Other Meat and Edible Meat Offals; and Prepared and Preserved Meat.</t>
  </si>
  <si>
    <t>G/SPS/N/ARG/83</t>
  </si>
  <si>
    <t>Domestic and wild birds, day-old chicks, fertile hatching eggs, semen of domestic and wild birds, fresh meat of domestic and wild birds, products of avian origin intended for use in animal feed or for agricultural or industrial use and any avian material which has not been subjected to treatment ensuring the destruction of the avian influenza virus.</t>
  </si>
  <si>
    <t>G/SPS/N/BRA/126</t>
  </si>
  <si>
    <t>Pesticides containing aluminium phosphide</t>
  </si>
  <si>
    <t xml:space="preserve">Pesticides; Plant health; Tolerance exemption; </t>
  </si>
  <si>
    <t>G/SPS/N/BRA/127</t>
  </si>
  <si>
    <t>Live animals to be slaughtered for export</t>
  </si>
  <si>
    <t>G/SPS/N/BRA/129</t>
  </si>
  <si>
    <t>Genetically modified plants</t>
  </si>
  <si>
    <t>G/SPS/N/BRA/130</t>
  </si>
  <si>
    <t>G/SPS/N/PER/118</t>
  </si>
  <si>
    <t>Fresh apples (tariff subheading 0808.10)</t>
  </si>
  <si>
    <t>G/SPS/N/PER/119</t>
  </si>
  <si>
    <t>G/SPS/N/PER/120</t>
  </si>
  <si>
    <t>Botanical seeds of tobacco (Nicotiana tabacum L.) (Tariff Item no. 1209.99.20.00)</t>
  </si>
  <si>
    <t>G/SPS/N/PER/121</t>
  </si>
  <si>
    <t>Cuttings (plant propagation material) of sugar cane (Saccharum officinarum L.) (Tariff Item No. 0602.10.00.90)</t>
  </si>
  <si>
    <t>G/SPS/N/PER/122</t>
  </si>
  <si>
    <t>Pomegranate (Punica granatum L.) plants (Tariff Item No. 0602.20.00.00)</t>
  </si>
  <si>
    <t>G/SPS/N/CHL/202</t>
  </si>
  <si>
    <t>Asparagus rhizomes</t>
  </si>
  <si>
    <t>G/SPS/N/USA/1155</t>
  </si>
  <si>
    <t>G/SPS/N/AUS/190</t>
  </si>
  <si>
    <t>Pigeons</t>
  </si>
  <si>
    <t>Canada, France, United Kingdom, United States</t>
  </si>
  <si>
    <t>G/SPS/N/EGY/4</t>
  </si>
  <si>
    <t>Imported feather powders and poultry slaughterhouse by-products used for processing of feed concentrates.</t>
  </si>
  <si>
    <t>G/SPS/N/EGY/5</t>
  </si>
  <si>
    <t>Imported meat</t>
  </si>
  <si>
    <t>G/SPS/N/BHR/5</t>
  </si>
  <si>
    <t>Table olives - HS 07.09.90.30</t>
  </si>
  <si>
    <t>G/SPS/N/ARE/10</t>
  </si>
  <si>
    <t>All species of birds including ornamental birds, their products and their offal shall be temporarily banned from all asian countries in addition to Iraq, Syria, Lebanon, Jordan and Egypt, as well as all other countries suspected to be infected by avian influenza (bird flu) until further notice.</t>
  </si>
  <si>
    <t>Egypt, Iraq, Jordan, Lebanon, Syria</t>
  </si>
  <si>
    <t>G/SPS/N/ARE/8</t>
  </si>
  <si>
    <t>All live species of domestic and wild birds, their products and their offal from the Republic of Turkey.</t>
  </si>
  <si>
    <t>G/SPS/N/ARE/9</t>
  </si>
  <si>
    <t>All live species of domestic and wild birds, their products and their offal from Romania.</t>
  </si>
  <si>
    <t>G/SPS/N/CHE/47/Rev.1</t>
  </si>
  <si>
    <t>G/SPS/N/THA/133</t>
  </si>
  <si>
    <t>Prohibited Chemical Substances (ICS 67.140.10, 67.220.20)</t>
  </si>
  <si>
    <t>G/SPS/N/THA/134</t>
  </si>
  <si>
    <t>Stevia (Stevia rebaudiana Bertoni) (ICS 67.140.10)</t>
  </si>
  <si>
    <t>G/SPS/N/BRA/125</t>
  </si>
  <si>
    <t>Drink milk</t>
  </si>
  <si>
    <t>G/SPS/N/EGY/3</t>
  </si>
  <si>
    <t>Imported live birds, their meat and products Imported birds feather powder and by-products of poultry slaughterhouses used in manufacturing of concentrates.</t>
  </si>
  <si>
    <t>G/SPS/N/KOR/193</t>
  </si>
  <si>
    <t>Animal and animal products designated for quarantine.</t>
  </si>
  <si>
    <t xml:space="preserve">Animal diseases; Animal health; Food safety; Human health; Transmissible Spongiform Encephalopathy (TSE); </t>
  </si>
  <si>
    <t>G/SPS/N/ROU/7</t>
  </si>
  <si>
    <t>All products of animal origin and live animals</t>
  </si>
  <si>
    <t>G/SPS/N/COL/104</t>
  </si>
  <si>
    <t>Bovine animals, sheep, swine and other species susceptible to foot-and-mouth disease (FMD) and the risk products thereof</t>
  </si>
  <si>
    <t>G/SPS/N/BOL/10</t>
  </si>
  <si>
    <t>Products and by-products of animal origin, ruminants and live swine, semen and embryos of ruminants and pigs; fresh, chilled or frozen meat, entrails and offal, untanned hides and skins, unwashed or greasy wool, and products of these species used in animal feed; non-sterile organic products, non-pelleted grass seeds, fodder and hay.</t>
  </si>
  <si>
    <t>G/SPS/N/BOL/11</t>
  </si>
  <si>
    <t>Fertile and commercial eggs of all bird species, poultry products and by-products, foodstuffs for human or animal consumption containing poultry-derived ingredients (eggs, meat, entrails, bird offal, feathers)</t>
  </si>
  <si>
    <t>G/SPS/N/CAN/157/Rev.10</t>
  </si>
  <si>
    <t>G/SPS/N/COL/101/Add.1</t>
  </si>
  <si>
    <t xml:space="preserve">Certification, control and inspection; Food safety; Human health; Labelling; Packaging; </t>
  </si>
  <si>
    <t>G/SPS/N/CRI/42</t>
  </si>
  <si>
    <t>Fresh eggs, tariff subheading 0407.00.90</t>
  </si>
  <si>
    <t>G/SPS/N/IDN/26</t>
  </si>
  <si>
    <t xml:space="preserve">Ruminants and pigs.  Including meat, milk, edible and by products, MBM, veterinary drugs.</t>
  </si>
  <si>
    <t>G/SPS/N/PAN/46</t>
  </si>
  <si>
    <t>Ruminant meat and products and by-products of bovine animals</t>
  </si>
  <si>
    <t>G/SPS/N/USA/1146</t>
  </si>
  <si>
    <t>G/SPS/N/EEC/271</t>
  </si>
  <si>
    <t xml:space="preserve">Meat of bovine animals, fresh or chilled or frozen (CN 0201 and 0202), Meat of sheep or goats, fresh, chilled or frozen (CN 0204), Edible offal of bovine animals fresh, chilled or frozen (CN 0206), Meat of bovine animals and edible meat offal, salted, in brine, dried or smoked; edible flours and meals of meat or meat offal (CN 0210 20), Guts, bladders and stomachs of animals (other than fish), whole and pieces thereof, fresh, chilled frozen, salted, in brine, dried or smoked (CN 0504), Raw material for the manufacture of animal feedingstuffs (CN 0210.90).  Bones and horn-cores, unworked, defatted, simply prepared (but not cut to shape), treated with acid or degelatinised; powder and waste of these products (CN 0506), Fats of bovine animals, sheep or goats, other than those of heading 1503 (CN 1502), Sausages and similar products, of meat, meat offal or blood; food preparations based on these products (CN 1601), Other prepared or preserved meat, meat offal or blood (CN 1602), Flours, meals and pellets, of meat or meat offal, of fish or of crustaceans, molluscs or other aquatic invertebrates, unfit for human consumption; greaves (CN 2301), Gelatine (including gelatine in rectangular (including square) sheets, whether or not surface-worked or coloured) and gelatine derivatives; isinglass; other glues of animal origin, excluding casein glues of heading 3501 (CN 3503).</t>
  </si>
  <si>
    <t>Botswana, Brazil, Chile, El Salvador, Namibia, Nicaragua, Swaziland</t>
  </si>
  <si>
    <t>G/SPS/N/USA/722/Rev.1/Add.1</t>
  </si>
  <si>
    <t>G/SPS/N/ARM/1</t>
  </si>
  <si>
    <t>Live poultry and birds, poultry and birds products, which can carry Avian Influenza (HS 0105, HS 01063, HS 0207, HS 02082010, HS 02082020, HS 02090090, HS 0407, HS 0408, HS 0505, HS 15010090, HS 6701)</t>
  </si>
  <si>
    <t>Romania, Russian Federation, Turkey</t>
  </si>
  <si>
    <t>G/SPS/N/KEN/15</t>
  </si>
  <si>
    <t>Domestic and wild birds, hatching eggs, table eggs and meat and meat products of domestic and wild birds including products intended for animal feed and for agricultural and industrial use</t>
  </si>
  <si>
    <t xml:space="preserve">Animal diseases; Animal health; Avian Influenza; Food safety; Human health; Pest or Disease free Regions / Regionalization; Plant health; Zoonoses; </t>
  </si>
  <si>
    <t>G/SPS/N/USA/1141</t>
  </si>
  <si>
    <t>Animal Food and Feed including Animal products (0511), Inedible fats (1502.00.00 40), Other prepared or preserved meat, meat offal or blood (1602.50), Flours, meals, pellets of meat or meat offal (2301.10), Animal feed (2309.1015, 2309.1020, 2309.1030, 2309.1032, 2309.1035,2309.1045)</t>
  </si>
  <si>
    <t>G/SPS/N/PHL/85</t>
  </si>
  <si>
    <t>G/SPS/N/SGP/31</t>
  </si>
  <si>
    <t>G/SPS/N/TPKM/63</t>
  </si>
  <si>
    <t>Poultry and birds; day-old poultry and birds and hatching eggs</t>
  </si>
  <si>
    <t>G/SPS/N/CHE/47</t>
  </si>
  <si>
    <t>Live birds and their products (bird meat, products of bird meat, eggs, animal by-products such as animal feed untreated feathers and faeces)</t>
  </si>
  <si>
    <t>G/SPS/N/CHL/197/Add.1</t>
  </si>
  <si>
    <t>G/SPS/N/CHL/198/Add.1</t>
  </si>
  <si>
    <t>G/SPS/N/CHL/200</t>
  </si>
  <si>
    <t>G/SPS/N/CHL/201</t>
  </si>
  <si>
    <t>Citrus fruit from Argentina</t>
  </si>
  <si>
    <t>G/SPS/N/NZL/335</t>
  </si>
  <si>
    <t>Anethum seed for sowing</t>
  </si>
  <si>
    <t>G/SPS/N/USA/1138</t>
  </si>
  <si>
    <t>G/SPS/N/AUS/173/Add.1</t>
  </si>
  <si>
    <t xml:space="preserve">Animal diseases; Animal health; Foot and mouth disease; Pest or Disease free Regions / Regionalization; Pests; Plant health; </t>
  </si>
  <si>
    <t>G/SPS/N/USA/950/Add.1</t>
  </si>
  <si>
    <t>G/SPS/N/ECU/7</t>
  </si>
  <si>
    <t>Breeding poultry, fertile eggs and products, by-products and derivatives of chicken (Gallus gallus domesticus) and turkey (gallipavo) from the Republic of Colombia.</t>
  </si>
  <si>
    <t>G/SPS/N/NZL/334</t>
  </si>
  <si>
    <t>Nursery stock of Acacia, Acer, Allium, Canna, Cotoneaster, Cycas, Dioon Encephalartos Hippeastrum, Hydrangea, Iris, Lilium, Macrozamia, Stangeria, and Zamia</t>
  </si>
  <si>
    <t>G/SPS/N/ZAF/22</t>
  </si>
  <si>
    <t xml:space="preserve">Live pigs, pig genetic material, pork (fresh and processed), and all pork products and by-products.  Processed pig products including:  (i) meat treated to inactivate the Classical Swine Fever virus according to Article 3.6.4.2 of the OIE Animal Health Code 2005 Edition, and (ii) fully mounted trophies, salted hides, or tusks dipped in formalin that have been suitably treated and disinfected, are all excluded.</t>
  </si>
  <si>
    <t>G/SPS/N/ZAF/23</t>
  </si>
  <si>
    <t>Live ostrich, live poultry and other birds, all ostrich and poultry products.</t>
  </si>
  <si>
    <t>G/SPS/N/AUS/177/Add.1</t>
  </si>
  <si>
    <t>G/SPS/N/ARG/79</t>
  </si>
  <si>
    <t>Plant propagation material for ornamental species</t>
  </si>
  <si>
    <t>G/SPS/N/ARG/80</t>
  </si>
  <si>
    <t>G/SPS/N/JPN/152</t>
  </si>
  <si>
    <t>Edible vegetables and certain roots and tubers (HS: 07.01, 07.02, 07.03, 07.04, 07.05, 07.06, 07.07 07.09 and 07.14) Edible fruits and nuts (HS: 08.03, 08.05, 08.07 and 08.10) Tea, mate and spices (HS:09.10) Oilseeds and oleaginous fruits; miscellaneous grains, seeds and fruits (HS:12.01 and 12.02)</t>
  </si>
  <si>
    <t>G/SPS/N/NOR/14</t>
  </si>
  <si>
    <t>Liver and kidneys from bovines and ovines with high content of cadmium</t>
  </si>
  <si>
    <t>G/SPS/N/TPKM/60</t>
  </si>
  <si>
    <t>G/SPS/N/ISL/6</t>
  </si>
  <si>
    <t xml:space="preserve">Live poultry and birds, fertile eggs and raw poultry and bird products which can carry Avian Influenza.  The tariff no. in question are:  0105, 0106.3100, 0106.3200, 0106.3900, 0207, 0208.9001, 0208.9002, 0208.9003, ex 0208.9009, 210.9910, ex 210.9990, 0407, ex 1601 and ex 1602</t>
  </si>
  <si>
    <t>Cambodia, China, Hong Kong, China, Indonesia, Lao People's Democratic Republic, Malaysia, Pakistan, Thailand, Viet Nam</t>
  </si>
  <si>
    <t>G/SPS/N/ISL/7</t>
  </si>
  <si>
    <t>Kazakhstan, Russian Federation</t>
  </si>
  <si>
    <t>G/SPS/N/PHL/82</t>
  </si>
  <si>
    <t>G/SPS/N/PHL/83</t>
  </si>
  <si>
    <t>G/SPS/N/SLV/69</t>
  </si>
  <si>
    <t>Pasteurized and ultra-pasteurized milk - HS tariff headings 0401 and 0402 (International Classification for Standards (ICS) code 67.100)</t>
  </si>
  <si>
    <t xml:space="preserve">Bacteria; Food safety; Human health; Labelling; Maximum residue limits (MRLs); Packaging; Pesticides; </t>
  </si>
  <si>
    <t>G/SPS/N/SLV/70</t>
  </si>
  <si>
    <t>Raw cow's milk - HS tariff heading 0401 (International Classification for Standards (ICS) code 67.100)</t>
  </si>
  <si>
    <t>G/SPS/N/USA/1133</t>
  </si>
  <si>
    <t>G/SPS/N/PHL/81</t>
  </si>
  <si>
    <t>Foot and Mouth Disease (FMD)-susceptible animals (swine, cattle, goat, sheep, lamb, and their products)</t>
  </si>
  <si>
    <t>G/SPS/N/PHL/84</t>
  </si>
  <si>
    <t>Oil palm seedlings</t>
  </si>
  <si>
    <t>G/SPS/N/CHN/90</t>
  </si>
  <si>
    <t xml:space="preserve">Inoculants of Rhizobium Inoculants of Azotobacter Inoculants of Phosphate-dissolving  Bacteria Inoculants of Silicate Bacteria Inoculants of Photosynthetic Bacteria Inoculants of Organic Matter-decomposing Inoculants of Plant Growth-promoting Bacteria Inoculants of Mycorrhizas Inoculants of Bio-remediation</t>
  </si>
  <si>
    <t xml:space="preserve">Bacteria; Pests; Plant health; </t>
  </si>
  <si>
    <t>G/SPS/N/NZL/333</t>
  </si>
  <si>
    <t>Cannabis sativa (low THC Hemp variety), Pisum, Triticum, and Zea seed for sowing</t>
  </si>
  <si>
    <t>G/SPS/N/KEN/11</t>
  </si>
  <si>
    <t>G/SPS/N/KEN/12</t>
  </si>
  <si>
    <t xml:space="preserve">Animal diseases; Animal health; Avian Influenza; Food safety; Human health; Plant health; Zoonoses; </t>
  </si>
  <si>
    <t>G/SPS/N/KEN/13</t>
  </si>
  <si>
    <t>G/SPS/N/KEN/14</t>
  </si>
  <si>
    <t>G/SPS/N/USA/1117</t>
  </si>
  <si>
    <t>G/SPS/N/AUS/148/Add.2</t>
  </si>
  <si>
    <t>G/SPS/N/CAN/13/Add.1</t>
  </si>
  <si>
    <t xml:space="preserve">Human health; Invasive species; Pests; </t>
  </si>
  <si>
    <t>G/SPS/N/CAN/231/Add.1</t>
  </si>
  <si>
    <t>G/SPS/N/NZL/332</t>
  </si>
  <si>
    <t>Ficus spp. nursery stock</t>
  </si>
  <si>
    <t>G/SPS/N/KEN/10</t>
  </si>
  <si>
    <t>Domestic and wild pigs, meat and meat products of domestic and wild pigs including products intended for animal feed and for agricultural and industrial use</t>
  </si>
  <si>
    <t>G/SPS/N/USA/844/Add.1</t>
  </si>
  <si>
    <t xml:space="preserve">Animal diseases; Animal health; Food safety; HACCP Plan requirements; Human health; Transmissible Spongiform Encephalopathy (TSE); Zoonoses; </t>
  </si>
  <si>
    <t>G/SPS/N/EEC/270</t>
  </si>
  <si>
    <t>G/SPS/N/AUS/49/Add.1</t>
  </si>
  <si>
    <t>G/SPS/N/CAN/249/Add.1</t>
  </si>
  <si>
    <t>G/SPS/N/CAN/250/Add.2</t>
  </si>
  <si>
    <t>G/SPS/N/CHN/84</t>
  </si>
  <si>
    <t>Plants of erythrina spp.</t>
  </si>
  <si>
    <t>Chinese Taipei, Mauritius, Singapore, United States</t>
  </si>
  <si>
    <t>G/SPS/N/EEC/249/Add.1</t>
  </si>
  <si>
    <t>G/SPS/N/USA/1090/Add.1</t>
  </si>
  <si>
    <t>G/SPS/N/USA/933/Add.2</t>
  </si>
  <si>
    <t>G/SPS/N/CHL/198</t>
  </si>
  <si>
    <t>All products likely to introduce the identified pests.</t>
  </si>
  <si>
    <t>G/SPS/N/IDN/25</t>
  </si>
  <si>
    <t>Live Fish</t>
  </si>
  <si>
    <t>G/SPS/N/THA/130</t>
  </si>
  <si>
    <t>G/SPS/N/THA/131</t>
  </si>
  <si>
    <t>Goat and sheep</t>
  </si>
  <si>
    <t>Cambodia, Lao People's Democratic Republic, Malaysia, Myanmar</t>
  </si>
  <si>
    <t>G/SPS/N/THA/132</t>
  </si>
  <si>
    <t>Goat, sheep, cattle, buffalo, swine and carcasses thereof</t>
  </si>
  <si>
    <t>G/SPS/N/EGY/1</t>
  </si>
  <si>
    <t>G/SPS/N/USA/1106</t>
  </si>
  <si>
    <t>Boneless beef</t>
  </si>
  <si>
    <t>G/SPS/N/CHL/196</t>
  </si>
  <si>
    <t>G/SPS/N/CHL/197</t>
  </si>
  <si>
    <t>Dried vegetable products</t>
  </si>
  <si>
    <t>G/SPS/N/JAM/8</t>
  </si>
  <si>
    <t>Imported fruits and Vegetables, Plants, Plants for planting, and Plant parts, including genetically modified plants.</t>
  </si>
  <si>
    <t>G/SPS/N/ARG/78</t>
  </si>
  <si>
    <t>Hatching eggs used in laboratory testing, for the production and testing of vaccines and for research and pharmaceutical purposes.</t>
  </si>
  <si>
    <t>G/SPS/N/NZL/330</t>
  </si>
  <si>
    <t>Longan (Dimocarpus longan)</t>
  </si>
  <si>
    <t>G/SPS/N/NZL/331</t>
  </si>
  <si>
    <t>G/SPS/N/ATG/4</t>
  </si>
  <si>
    <t>Antigua and Barbuda</t>
  </si>
  <si>
    <t xml:space="preserve">“Plant  products” means any unmanufactured material of plant origin (including grain) and those manufactured products which, by their nature or that of their processing, may create a risk for the introduction and the spread of pests; “plants” means living plants and parts thereof, including seeds and germplasm. [Tariffs : Chapters 6-12, 13-15, 44-46, 52, 53]</t>
  </si>
  <si>
    <t>G/SPS/N/JPN/151</t>
  </si>
  <si>
    <t>Invasive Alien Species (IAS), Uncategorized Alien Species (UAS) and Living Organisms Required to have a Certificate Attached during their importation in order to verify their types (LORCA) under the Invasive Alien Species Act</t>
  </si>
  <si>
    <t>G/SPS/N/CAN/157/Rev.9</t>
  </si>
  <si>
    <t>G/SPS/N/JPN/150</t>
  </si>
  <si>
    <t xml:space="preserve">Seed of  Benincasa hispida and Cucumis melo L</t>
  </si>
  <si>
    <t>Australia, Brazil, China, Chinese Taipei, Costa Rica, South Africa, Thailand, Turkey, United States</t>
  </si>
  <si>
    <t>G/SPS/N/EEC/196/Add.3</t>
  </si>
  <si>
    <t>G/SPS/N/PER/117</t>
  </si>
  <si>
    <t>Bananas, including plantains, fresh, 08.03.00.11.00., 08.03.00.12.00. and 08.03.00.19.00.</t>
  </si>
  <si>
    <t>G/SPS/N/ATG/2</t>
  </si>
  <si>
    <t>“Animal” includes bovine, canine, feline, equine, goat, monkey, rabbit, sheep, swine, birds, poultry, fish, reptiles, insects, amphibians, eggs of any kind and all other animals of whatever kind, domestic or wild, terrestrial or aquatic, be they genetically engineered or altered or otherwise, whether similar to the foregoing or not.</t>
  </si>
  <si>
    <t>G/SPS/N/USA/1105</t>
  </si>
  <si>
    <t>Molluscan shellfish</t>
  </si>
  <si>
    <t>G/SPS/N/JPN/149</t>
  </si>
  <si>
    <t>G/SPS/N/CAN/250/Add.1</t>
  </si>
  <si>
    <t>G/SPS/N/AUS/186</t>
  </si>
  <si>
    <t>Stone fruit from New Zealand</t>
  </si>
  <si>
    <t>G/SPS/N/CHE/44</t>
  </si>
  <si>
    <t>G/SPS/N/IND/31</t>
  </si>
  <si>
    <t>Domestic and wild birds including captive birds; hatching eggs; eggs and egg products; semen of domestic and wild birds; meat and meat products from avian species including wild birds; feathers; products of animal origin intended for use in animal feeding or for agricultural or industrial use; live pigs and pig meat products; pathological material and biological products from birds.</t>
  </si>
  <si>
    <t>G/SPS/N/PAN/45</t>
  </si>
  <si>
    <t>Ruminant meat, products and by-products of bovine animals</t>
  </si>
  <si>
    <t>G/SPS/N/COL/77/Add.3</t>
  </si>
  <si>
    <t>G/SPS/N/COL/88/Add.2</t>
  </si>
  <si>
    <t>G/SPS/N/THA/129</t>
  </si>
  <si>
    <t xml:space="preserve">Animal diseases; Animal health; Avian Influenza; Labelling; Zoonoses; </t>
  </si>
  <si>
    <t>G/SPS/N/TPKM/19/Rev.7</t>
  </si>
  <si>
    <t>G/SPS/N/PHL/73/Add.1</t>
  </si>
  <si>
    <t>G/SPS/N/PHL/79</t>
  </si>
  <si>
    <t>China, Hong Kong, China</t>
  </si>
  <si>
    <t>G/SPS/N/THA/126</t>
  </si>
  <si>
    <t>G/SPS/N/AUS/185</t>
  </si>
  <si>
    <t>Processed foods.</t>
  </si>
  <si>
    <t>G/SPS/N/CHL/191</t>
  </si>
  <si>
    <t>G/SPS/N/CHL/192</t>
  </si>
  <si>
    <t>Raspberry and blackberry propagation material</t>
  </si>
  <si>
    <t>G/SPS/N/CHL/193</t>
  </si>
  <si>
    <t>Vaccinium spp. propagation material</t>
  </si>
  <si>
    <t>G/SPS/N/CHL/194</t>
  </si>
  <si>
    <t>Currant and gooseberry propagation material</t>
  </si>
  <si>
    <t>G/SPS/N/CHL/195</t>
  </si>
  <si>
    <t>Citrus propagation material</t>
  </si>
  <si>
    <t>G/SPS/N/NZL/328</t>
  </si>
  <si>
    <t>G/SPS/N/HKG/22/Add.1</t>
  </si>
  <si>
    <t>G/SPS/N/CAN/249</t>
  </si>
  <si>
    <t>Live birds and hatching eggs, avian meat, fresh and processed, and avian products and by-products from France (ICS: 65.020, 67.120).</t>
  </si>
  <si>
    <t>G/SPS/N/CAN/250</t>
  </si>
  <si>
    <t>Live birds and hatching eggs (with the exception of pet birds), avian meat, fresh and processed, and all avian products and by-products from the United Kingdom (except Northern Ireland) (ICS: 65.020, 67.120).</t>
  </si>
  <si>
    <t>G/SPS/N/EEC/264</t>
  </si>
  <si>
    <t>Meat and meat products (CN headings 0201, 0202, 0203, 0204, 0206, 0207, 0208 and 0210); liver and derived products originating from terrestrial animals (CN headings 0206, 0207 and 0210); fish and fishery products (CN headings 0302, 0303, 0304, 0305, 0306, and 0307); milk and milk products (CN headings 0401, 0402, 0403, 0404, 0405, 0406) , eggs and egg products (CN headings 0407 and 0408); vegetable oils and fats (CN headings 1507, 1508, 1509, 1510, 1511, 1512, 1513, 1514, 1515, 1516 and 1517) animal fat (CN headings 0209, 1501, 1502 and 1506), fish oil for human consumption (CN heading 1504); food products derived from the abovementioned products or containing them as ingredient (CN headings 1601, 1602, 1603, 1604, 1605, 1901, 1902, 1904, 1905, 2104, 2105 and 2106)</t>
  </si>
  <si>
    <t>G/SPS/N/CHN/82</t>
  </si>
  <si>
    <t>G/SPS/N/EEC/267</t>
  </si>
  <si>
    <t>Fish, other aquatic animals, their products and by-products (CN heading 23 01 20 and CN heading 15 04) and feedingstuffs for fish. Other CN headings related to the Fish, other aquatic animals, their products and by-products and feedingstuffs for fish.</t>
  </si>
  <si>
    <t>G/SPS/N/COL/101</t>
  </si>
  <si>
    <t>Milk (tariff item nos. 0401 and 0402.10)</t>
  </si>
  <si>
    <t>G/SPS/N/IND/25</t>
  </si>
  <si>
    <t>Food items including Processed Food items.</t>
  </si>
  <si>
    <t>G/SPS/N/IND/27</t>
  </si>
  <si>
    <t>G/SPS/N/IND/30</t>
  </si>
  <si>
    <t>G/SPS/N/TPKM/46/Add.1</t>
  </si>
  <si>
    <t>G/SPS/N/PHL/78</t>
  </si>
  <si>
    <t>Live cattle, beef, and their products</t>
  </si>
  <si>
    <t>G/SPS/N/AUS/184</t>
  </si>
  <si>
    <t>G/SPS/N/ECU/4</t>
  </si>
  <si>
    <t>Emergency health measures to prevent the entry into Ecuadorian territory of Transmissible Spongiform Encephalopathies (TSEs), also known as animal prion diseases and including Bovine Spongiform Encephalopathy (BSE) and Scrapie</t>
  </si>
  <si>
    <t>G/SPS/N/USA/1090</t>
  </si>
  <si>
    <t>Cut Flowers</t>
  </si>
  <si>
    <t>G/SPS/N/PER/115</t>
  </si>
  <si>
    <t>Rice grains (tariff item nos. 1006.10.90.00, 1006.20.00.00 and 1006.30.00.00)</t>
  </si>
  <si>
    <t>G/SPS/N/PER/116</t>
  </si>
  <si>
    <t xml:space="preserve">Hypericum (St. John's Wort)  plants (tariff item no. 06.02.90.00.90)</t>
  </si>
  <si>
    <t>G/SPS/N/PHL/77</t>
  </si>
  <si>
    <t>G/SPS/N/ARG/77</t>
  </si>
  <si>
    <t>Live apicultural material and any other apicultural product for use in apiaries.</t>
  </si>
  <si>
    <t>G/SPS/N/EEC/263</t>
  </si>
  <si>
    <t xml:space="preserve">Meat and edible meat offal [CN chapter 02], Fish and crustaceans, molluscs and other aquatic invertebrates except Live fish [CN chapter 03, except heading 0301], Dairy produce, birds' eggs; natural honey, edible products of animal origin [CN 04], Edible vegetables [CN chapter 07], Edible fruit and nuts [CN chapter 08], Margarine [CN 1517], Preparations of meat, of fish or of crustaceans, molluscs or other aquatic invertebrates [CN chapter 16], Preparations of cereals, flour, starch or milk [CN chapter 19], Preparations of vegetables, fruit, nuts [CN chapter 20], Miscellaneous edible preparations [CN chapter 21].  ICS numbers:  Food products in general (67.040); Fruits. Vegetables (67.080); Milk and milk products (67.100); Meat, meat products and other animal produce [including fish and fishery products] (67.120); Prepacked and prepared foods (67.230).</t>
  </si>
  <si>
    <t xml:space="preserve">Bacteria; Contaminants; Food safety; Human health; Listeria monocytogenes; Salmonella; Toxins; </t>
  </si>
  <si>
    <t>G/SPS/N/TPKM/19/Rev.6/Add.1</t>
  </si>
  <si>
    <t>G/SPS/N/PER/105</t>
  </si>
  <si>
    <t xml:space="preserve">Fresh cut orchid flowers  (tariff heading 0603.10.90.10)</t>
  </si>
  <si>
    <t>Brazil, Paraguay, United States</t>
  </si>
  <si>
    <t>G/SPS/N/PER/106</t>
  </si>
  <si>
    <t>Dried pine nuts (tariff heading 0802.90.00.00) and dates (tariff heading 0804.10.00.00)</t>
  </si>
  <si>
    <t>G/SPS/N/PER/107</t>
  </si>
  <si>
    <t>Certain seeds and grains (tariff headings 1207.40.90.00, 0909.10.00.00, 1006.30.00.00, 0713.10.90.10, 0713.10.90.20, 1404.10.10.00, 1008.30.00.00, 1003.00.90.00, 1207.60.90.00, 0909.30.00.00, 0713.33.91.00, 0713.33.92.00, 0713.33.99.00, 0713.20.90.00, 1007.00.90.00, 1008.20.00.90, 1207.50.90.00, 1008.90.10.90, 1207.99.90.00 and 2309.90.90.00)</t>
  </si>
  <si>
    <t>Belgium, Bolivia, Brazil, Chile, Czech Republic, Ecuador, Italy, Kenya, Panama, Turkey, United States</t>
  </si>
  <si>
    <t>G/SPS/N/PER/108</t>
  </si>
  <si>
    <t>Manioc/cassava (tariff heading 0714.10.00.00) and fresh tomatoes (tariff heading 0702.00.00.00)</t>
  </si>
  <si>
    <t>G/SPS/N/PER/109</t>
  </si>
  <si>
    <t>Botanical seeds of papaya (tariff heading 1209.99.10.00) and neem (tariff heading 1209.99.90.00)</t>
  </si>
  <si>
    <t>Cuba, Dominican Republic, Israel, Nicaragua</t>
  </si>
  <si>
    <t>G/SPS/N/PER/110</t>
  </si>
  <si>
    <t>Botanical seeds of forage plants (tariff headings 1209.21.00.00, 1209.22.00.00, 1209.23.00.00, 1209.24.00.00, 1209.25.00.00, 1209.26.00.00 and 1209.29.00.00)</t>
  </si>
  <si>
    <t>Denmark, Netherlands, Switzerland</t>
  </si>
  <si>
    <t>G/SPS/N/PER/111</t>
  </si>
  <si>
    <t>Botanical seeds of barley (tariff heading 1003.00.10.00), maize/corn (tariff heading 1005.10.00.00) and wheat (tariff headings 1001.10.10.00 and 1001.90.10.00)</t>
  </si>
  <si>
    <t>Hungary, United States</t>
  </si>
  <si>
    <t>G/SPS/N/PER/112</t>
  </si>
  <si>
    <t>Botanical seeds of lupin (tariff heading 1214.90.00.00), sunflower (tariff heading 1206.00.10.00), marigold (tariff heading 1209.30.00.00) and safflower (tariff heading 1207.60.10.00)</t>
  </si>
  <si>
    <t>Italy, Netherlands, Spain, United States</t>
  </si>
  <si>
    <t>G/SPS/N/PER/113</t>
  </si>
  <si>
    <t>Botanical sacred fir seeds (tariff heading 1209.99.10.00)</t>
  </si>
  <si>
    <t>G/SPS/N/PER/114</t>
  </si>
  <si>
    <t>Botanical seeds of the African oil palm (tariff heading 1207.10.10.00) and sunflower (tariff heading 1206.00.90.00)</t>
  </si>
  <si>
    <t>G/SPS/N/BRA/113</t>
  </si>
  <si>
    <t>Bovine embryos collected in vivo.</t>
  </si>
  <si>
    <t>G/SPS/N/BRA/114</t>
  </si>
  <si>
    <t>HS-6 Code: 0701.10. HS-8 Code: 0701.10.00 - Potatoes Seeds.</t>
  </si>
  <si>
    <t>G/SPS/N/BRA/115</t>
  </si>
  <si>
    <t>Plant products from musaceae and heliconiaceae families.</t>
  </si>
  <si>
    <t>G/SPS/N/BRA/116</t>
  </si>
  <si>
    <t>GMO Soybeans and seeds.</t>
  </si>
  <si>
    <t xml:space="preserve">Biotechnology; Genetically modified organisms (GMOs); Plant health; Seeds; </t>
  </si>
  <si>
    <t>G/SPS/N/BRA/117</t>
  </si>
  <si>
    <t>Plant products in general.</t>
  </si>
  <si>
    <t>G/SPS/N/KOR/187</t>
  </si>
  <si>
    <t>G/SPS/N/PER/100</t>
  </si>
  <si>
    <t>Certain vegetable plaiting materials (tariff headings 1401.10.00.00, 1401.20.00.00 and 1401.90.00.00)</t>
  </si>
  <si>
    <t>G/SPS/N/PER/102</t>
  </si>
  <si>
    <t>Cotton yarn waste (tariff item No. 5202.10.00.00) and dry grain husks (tariff item No. 1213.00.00.00)</t>
  </si>
  <si>
    <t>Bolivia, United States</t>
  </si>
  <si>
    <t>G/SPS/N/PER/104</t>
  </si>
  <si>
    <t>Nuts (tariff headings 0801.21.00.00, 0801.22.00.00 and 0908.10.00.00)</t>
  </si>
  <si>
    <t>Brazil, Indonesia, Japan</t>
  </si>
  <si>
    <t>G/SPS/N/CAN/239/Add.1</t>
  </si>
  <si>
    <t>G/SPS/N/NZL/327</t>
  </si>
  <si>
    <t>Cherries (Prunus avium)</t>
  </si>
  <si>
    <t>G/SPS/N/PER/98</t>
  </si>
  <si>
    <t>List of quarantine pests for Peru (tariff headings: 01.06.90.90.00, 03.07.60.00.00, 05.11.99.10.00)</t>
  </si>
  <si>
    <t>G/SPS/N/SLV/68</t>
  </si>
  <si>
    <t>Margarine (HS tariff heading 1517)</t>
  </si>
  <si>
    <t xml:space="preserve">Bacteria; Contaminants; Food additives; Food safety; Human health; Labelling; Packaging; </t>
  </si>
  <si>
    <t>G/SPS/N/ARE/7</t>
  </si>
  <si>
    <t>Ban importation of palm trees and seedlings.</t>
  </si>
  <si>
    <t>G/SPS/N/CHL/189</t>
  </si>
  <si>
    <t>Strawberry propagation material</t>
  </si>
  <si>
    <t>G/SPS/N/CHL/190</t>
  </si>
  <si>
    <t>Fresh avocado pears</t>
  </si>
  <si>
    <t>G/SPS/N/SGP/30</t>
  </si>
  <si>
    <t>G/SPS/N/CRI/41</t>
  </si>
  <si>
    <t>Margarine (HS tariff heading 1517.10.00)</t>
  </si>
  <si>
    <t>G/SPS/N/SLV/66</t>
  </si>
  <si>
    <t>Ripened cheese (HS tariff heading 0406)</t>
  </si>
  <si>
    <t>G/SPS/N/SLV/67</t>
  </si>
  <si>
    <t>Unripened cheese (HS tariff heading 0406)</t>
  </si>
  <si>
    <t>G/SPS/N/SLV/65</t>
  </si>
  <si>
    <t>Cheese (HS tariff heading 0406)</t>
  </si>
  <si>
    <t>G/SPS/N/JPN/147</t>
  </si>
  <si>
    <t>Ostriches and birds classified into anseriformes order (except ducks and geese) and their products.</t>
  </si>
  <si>
    <t>G/SPS/N/CAN/246</t>
  </si>
  <si>
    <t>Grain (whole, not for propagation) of wheat (Triticum spp., including T. Durum), triticale (X-Triticosecale), barley (Hordeum spp.) and rye (Secale spp.) originating from approved areas in the States of North Dakota and Montana</t>
  </si>
  <si>
    <t>G/SPS/N/BRA/112</t>
  </si>
  <si>
    <t>G/SPS/N/BRA/95/Add.1</t>
  </si>
  <si>
    <t>G/SPS/N/CAN/245</t>
  </si>
  <si>
    <t xml:space="preserve">Seed of soybeans (Glycine max) for planting and soybeans intended for uses other than propagation e.g. for  consumption  or processing</t>
  </si>
  <si>
    <t>G/SPS/N/COL/94/Add.2</t>
  </si>
  <si>
    <t>G/SPS/N/JPN/144</t>
  </si>
  <si>
    <t>G/SPS/N/BRA/107</t>
  </si>
  <si>
    <t>Vegetal pulp and mashed vegetables</t>
  </si>
  <si>
    <t>G/SPS/N/EEC/237/Add.1</t>
  </si>
  <si>
    <t>G/SPS/N/EEC/253/Add.1</t>
  </si>
  <si>
    <t>G/SPS/N/USA/1087</t>
  </si>
  <si>
    <t>Treatments of imported fruits and vegetables</t>
  </si>
  <si>
    <t xml:space="preserve">Animal health; Irradiation; Plant health; Territory protection; </t>
  </si>
  <si>
    <t>G/SPS/N/EEC/262</t>
  </si>
  <si>
    <t>Food of animal origin ( CN Chapters 02,03,04 and 05).</t>
  </si>
  <si>
    <t>G/SPS/N/IND/20</t>
  </si>
  <si>
    <t>Plant and Plant materials and other regulated articles as per Plant Quarantine (Regulation of import into India) Order.</t>
  </si>
  <si>
    <t>G/SPS/N/GBR/4</t>
  </si>
  <si>
    <t>Any food consisting of or containing Piper methysticum (known also as Kava-kava) (CN heading 1211 90 98).</t>
  </si>
  <si>
    <t>Fiji, Samoa, Tonga, Vanuatu</t>
  </si>
  <si>
    <t>G/SPS/N/NZL/326</t>
  </si>
  <si>
    <t>G/SPS/N/ARE/6</t>
  </si>
  <si>
    <t>Pet animals</t>
  </si>
  <si>
    <t>G/SPS/N/KOR/185</t>
  </si>
  <si>
    <t xml:space="preserve">Food safety; Human health; Irradiation; Labelling; </t>
  </si>
  <si>
    <t>G/SPS/N/PER/93</t>
  </si>
  <si>
    <t xml:space="preserve">Rice grains.  Tariff items 10.06.10.90.00, 10.06.20.00.00, 10.06.30.00.00, 10.06.40.00.00</t>
  </si>
  <si>
    <t>G/SPS/N/PHL/75/Add.1</t>
  </si>
  <si>
    <t>G/SPS/N/USA/994/Add.2</t>
  </si>
  <si>
    <t>G/SPS/N/ARG/74</t>
  </si>
  <si>
    <t>Flours and finished products containing deoxynivalenol (DON toxin).</t>
  </si>
  <si>
    <t>G/SPS/N/ARG/75</t>
  </si>
  <si>
    <t>Dairy products.</t>
  </si>
  <si>
    <t xml:space="preserve">Contaminants; Food safety; Heavy metals; Human health; Toxins; </t>
  </si>
  <si>
    <t>G/SPS/N/ARG/76</t>
  </si>
  <si>
    <t>G/SPS/N/JPN/143</t>
  </si>
  <si>
    <t>Genetically modified Alfalfa and processed foods containing genetically modified Alfalfa as a main ingredient</t>
  </si>
  <si>
    <t>G/SPS/N/PER/92</t>
  </si>
  <si>
    <t xml:space="preserve">Pounded rice grains.  Tariff item 10.06.30.00.00.</t>
  </si>
  <si>
    <t>Thailand, Viet Nam</t>
  </si>
  <si>
    <t>G/SPS/N/PER/94</t>
  </si>
  <si>
    <t xml:space="preserve">Fresh bananas.  Tariff items 08.03.00.11.00, 08.03.00.12.00, 08.03.00.19.00.</t>
  </si>
  <si>
    <t>G/SPS/N/PER/95</t>
  </si>
  <si>
    <t xml:space="preserve">Fresh avocados.  Tariff item 08.04.40.00.00.</t>
  </si>
  <si>
    <t>G/SPS/N/PER/96</t>
  </si>
  <si>
    <t xml:space="preserve">Plants Aechmea spp., Guzmania spp., Tillandsia spp., Neogerella spp., and Viresea spp.  Tariff item 06.02.90.00.90.</t>
  </si>
  <si>
    <t>G/SPS/N/PER/97</t>
  </si>
  <si>
    <t xml:space="preserve">Ruminants and live swine and semen or embryos thereof;  chilled or frozen meat, entrails and offal, hides, skins, wool and other products of these species capable of transmitting or carrying the foot-and-mouth disease (FMD) virus;  non-sterile organic products, fodder and hay.</t>
  </si>
  <si>
    <t>G/SPS/N/EEC/257/Add.1</t>
  </si>
  <si>
    <t>G/SPS/N/BRA/100</t>
  </si>
  <si>
    <t>Sugar beets (Beta vulgaris) seeds produced in Chile. HS-6 120910.</t>
  </si>
  <si>
    <t>G/SPS/N/BRA/102</t>
  </si>
  <si>
    <t>Wooden products and its by-products.</t>
  </si>
  <si>
    <t>G/SPS/N/BRA/104</t>
  </si>
  <si>
    <t>Seeds, seedling and plant propagation material.</t>
  </si>
  <si>
    <t>G/SPS/N/BRA/105</t>
  </si>
  <si>
    <t>Genetically Modified Soybeans.</t>
  </si>
  <si>
    <t>G/SPS/N/BRA/106</t>
  </si>
  <si>
    <t>Any animal, plant, its products and by-products.</t>
  </si>
  <si>
    <t>G/SPS/N/KOR/184</t>
  </si>
  <si>
    <t>G/SPS/N/AUS/182</t>
  </si>
  <si>
    <t>Shipping containers entering Australia.</t>
  </si>
  <si>
    <t>G/SPS/N/CRI/40</t>
  </si>
  <si>
    <t xml:space="preserve">Fresh cauliflower for consumption.  0704.10.00</t>
  </si>
  <si>
    <t>G/SPS/N/TPKM/51</t>
  </si>
  <si>
    <t>Edible flowers</t>
  </si>
  <si>
    <t>G/SPS/N/EEC/244/Add.1</t>
  </si>
  <si>
    <t>G/SPS/N/EEC/246/Add.1</t>
  </si>
  <si>
    <t>G/SPS/N/EEC/247/Add.2</t>
  </si>
  <si>
    <t>G/SPS/N/ISL/4/Rev.1</t>
  </si>
  <si>
    <t>Cambodia, China, Hong Kong, China, Indonesia, Lao People's Democratic Republic, Malaysia, North Korea, Pakistan, Thailand, Viet Nam</t>
  </si>
  <si>
    <t>G/SPS/N/GTM/32</t>
  </si>
  <si>
    <t xml:space="preserve">Pure-bred breeding animals (0103.10.00), Weighing less than 50 kg (0103.91.00), Weighing 50 kg or more (0103.92.00), Carcases and half-carcases (0203.11.00), Hams, shoulders and cuts thereof, with bone in (0203.12.00), Other (0203.19.00), Carcases and half-carcases (0203.21.00), Hams, shoulders and cuts thereof, with bone in (0203.22.00), Other (0203.29.00), Skin (0206.30.10), Other (0206.30.90), Livers (0206.41.00), Skin (0206.49.10), Other (0206.49.90), Hams, shoulders and cuts thereof, with bone in (0210.11.00), Bellies (streaky) and cuts thereof (0210.12.00), Pigs', hogs' or boars' bristles and hair and waste thereof  (0502.10.00), Of swine or sheep (0504.00.20)</t>
  </si>
  <si>
    <t>G/SPS/N/GTM/33</t>
  </si>
  <si>
    <t>Coffee (Coffea arabia) 0901.11.10, Caimito or star apple (Chrysophyllum caimito), Guava (Psidium guajava) 0804.50.20, Pear (Pyrus communis) 0808.20.10, Bitter orange (Citrus aurantium) 0805.10.00, Sapodilla plum (Achras sapota), Kiwifruit (Actinidia chinensis) 0810.50.00, Cashew (Anacardium occidentale), Cherimoya (Annona cherimola) 0810.90.20, Ilama (Annona diversifolia) 0810.90.20, Cincuya or yellow custard apple (Annona lutescens), Sugar apple or sweetsop (Annona squamosa) 0810.90.20, Soursop (Annona muricata) 0810.90.10, Breadfruit (Artocarpus altilis), Star fruit or carambola (Averrhoa carambola), Nance (Byrsonima crassifolia), Papaw (papaya) (Carica papaya) 0807.20.00, Natal plum (Carissa macrocarpa) 0813.20.00, Matasano or white sapote (Casimiroa edulis), Icaco or coco plum (Chysobalanus icaco), Lime (Citrus aurantifolia), Pomelo or shaddock (Citrus grandis) 0805.40.00, Grapefruit (Citrus paradisi) 0805.40.00, Tangelo (Citrus reticulata x Citrus paradisi), Mandarin (Citrus reticulata) 0805.20.00, Sweet or navel orange (Citrus sinensis) 0805.10.00, Sweet orange-lime (Citrus sinensis x Citrus aurantifolia) 0805.10.00, Manzanilla (Crataegus pubescens), Quince (Cydonia oblonga) 0808.20.20, Tree tomato or tamarillo (Cyphomandra betacea), Persimmon (Diospyros decandra), Loquat or Japanese medlar (Eriobotrya japonica), Pitanga (Eugenia brasiliensis), Grumichama (Eugenia dombeyi), Rose apple (Eugenia jambos), Fig (Ficus carica) 0804.20.00, Pitahaya (Hylocereus trigonus) 0810.90.51 and 0810.90.52, Guama or sacky sac bean (Inga laurina), Chalum (Inga micheliana), Paterno or ice cream bean (Inga paterno), Sunsapote (Licania platypus), Apple (Malus sylvestris) 0808.10.00, Mango (Mangifera indica) 0804.50.10, Prickly pear (Opuntia ficus), Guajilote (Parmentiera edulis), Granadilla or passion fruit (Passiflora edulis) 0810.90.40, Trifoliate or hardy orange (Poncirus trifoliata) 0805.10.00, Mamey sapote (Pouteria sapota), Green sapote (Pouteria viridis), Apricot (Prunus armeniaca) 0809.10.00, Peach (Prunus armeniaca) 0809.30.00, Cherry (Prunus occidentalis) 0809.20.00, Capulin cherry (Prunus capuli), Plum (Prunus domestica) 0813.20.00, Peach or nectarine (Prunus persica) 0809.30.00, Calamondin (Sargentia greggii), Jocote, hog plum or mombin (Spondias jambos), Cotopriz or guayo (Talisia oliviformis), Tropical almond (Terminalia catappa), Grape (Vitis vinifera) 0806.10.00, Velvet apple or mabolo (Diospyros discolor), Lime-lemon (Citrus sp.), Lime (Citrus limetta Rizzo)</t>
  </si>
  <si>
    <t>G/SPS/N/GTM/35</t>
  </si>
  <si>
    <t>G/SPS/N/SGP/29</t>
  </si>
  <si>
    <t>Frozen pork and frozen beef</t>
  </si>
  <si>
    <t>G/SPS/N/CAN/244</t>
  </si>
  <si>
    <t>The revised policy will apply to those commodities derived from bovine animals including live animals, meat and meat products including tallow, gelatine and derivatives thereof, genetic material, cell lines and veterinary biologics.</t>
  </si>
  <si>
    <t>G/SPS/N/USA/1078</t>
  </si>
  <si>
    <t>Flag Smut</t>
  </si>
  <si>
    <t>Afghanistan, Algeria, Armenia, Australia, Azerbaijan, Bangladesh, Belarus, Bulgaria, Chile, China, Cyprus, Egypt, Estonia, Georgia, Greece, Guatemala, Hungary, India, Iran, Iraq, Israel, Italy, Japan, Kazakhstan, Latvia, Libyan Arab Jamahiriya, Lithuania, Moldova, Morocco, Nepal, North Korea, Oman, Pakistan, Portugal, Romania, Russian Federation, South Africa, Spain, Tajikistan, Tanzania, Tunisia, Turkey, Turkmenistan, Ukraine, Uzbekistan, Venezuela, Korea, Falkland Islands, Kyrgyz Republic</t>
  </si>
  <si>
    <t>G/SPS/N/CAN/157/Rev.8</t>
  </si>
  <si>
    <t>G/SPS/N/USA/1043/Add.1</t>
  </si>
  <si>
    <t>G/SPS/N/IDN/24</t>
  </si>
  <si>
    <t>G/SPS/N/USA/1072</t>
  </si>
  <si>
    <t>Meat (beef, pork, and lamb) products.</t>
  </si>
  <si>
    <t>G/SPS/N/USA/1071</t>
  </si>
  <si>
    <t>Importation of poultry carcasses, part or products of poultry carcasses, and eggs (other than hatching eggs) of poultry, games or other birds from Denmark.</t>
  </si>
  <si>
    <t>G/SPS/N/USA/994/Add.1</t>
  </si>
  <si>
    <t>G/SPS/N/COL/96</t>
  </si>
  <si>
    <t>Paddy (rough) rice and rice seed</t>
  </si>
  <si>
    <t>G/SPS/N/USA/1070</t>
  </si>
  <si>
    <t>Shell eggs HS 0407</t>
  </si>
  <si>
    <t xml:space="preserve">Bacteria; Food safety; Human health; Labelling; Salmonella; </t>
  </si>
  <si>
    <t>G/SPS/N/CHE/36/Rev.2</t>
  </si>
  <si>
    <t>Cambodia, China, Hong Kong, Indonesia, Lao People's Democratic Republic, Malaysia, Pakistan, Thailand, Viet Nam, Korea</t>
  </si>
  <si>
    <t>G/SPS/N/MAR/25</t>
  </si>
  <si>
    <t>Health certification for imports of live animals, animal food products and food products of animal origin.</t>
  </si>
  <si>
    <t>G/SPS/N/MAR/26</t>
  </si>
  <si>
    <t>Imported animal foodstuffs and foodstuffs of animal origin</t>
  </si>
  <si>
    <t>G/SPS/N/TPKM/49/Add.2</t>
  </si>
  <si>
    <t>G/SPS/N/NZL/324</t>
  </si>
  <si>
    <t>Biosecurity New Zealand Standard 155.02.06 Importation of Nursery Stock</t>
  </si>
  <si>
    <t>G/SPS/N/THA/125</t>
  </si>
  <si>
    <t>G/SPS/N/TPKM/49/Add.1</t>
  </si>
  <si>
    <t>G/SPS/N/USA/1059</t>
  </si>
  <si>
    <t xml:space="preserve">Christmas Cactus and Easter  Cactus in Growing Media</t>
  </si>
  <si>
    <t>G/SPS/N/TPKM/49</t>
  </si>
  <si>
    <t>Pear scions</t>
  </si>
  <si>
    <t>G/SPS/N/CAN/221/Add.1</t>
  </si>
  <si>
    <t>G/SPS/N/NIC/28</t>
  </si>
  <si>
    <t>G/SPS/N/COL/94/Add.1</t>
  </si>
  <si>
    <t>G/SPS/N/COL/95/Add.1</t>
  </si>
  <si>
    <t>G/SPS/N/JPN/141</t>
  </si>
  <si>
    <t>Meat and edible meat offal (HS: 02.01, 02.02, 02.03, 02.04, 02.05, 02.06 and 02.07); ・Dairy produce (HS: 04.01 and 04.07); ・Edible vegetables and certain roots and tubers (HS: 07.01, 07.02, 07.03, 07.04, 07.05, 07.06, 07.07, 07.08, 07.09, 07.13 and 07.14); ・Edible fruits and nuts (HS: 08.01, 08.02, 08.03, 08.04, 08.05, 08.06, 08.07, 08.08, 08.09 and 08.10); ・Tea, maté and spices (HS: 09.01, 09.02, 09.03, 09.04, 09.05, 09.06, 09.07, 09.08, 09.09 and 09.10); ・Cereals (HS: 10.01, 10.02, 10.03, 10.04, 10.05, 10.06, 10.07 and 10.08); ・Oil seeds and oleaginous fruits; miscellaneous grains, seeds and fruits (HS: 12.01, 12.02, 12.04, 12.05, 12.06,12.07 and 12.10).</t>
  </si>
  <si>
    <t>G/SPS/N/AUS/177</t>
  </si>
  <si>
    <t>Fresh Ya, Asian and Fragrant pear fruit</t>
  </si>
  <si>
    <t>G/SPS/N/CHL/187</t>
  </si>
  <si>
    <t>All products likely to introduce the identified pests into Chile</t>
  </si>
  <si>
    <t>G/SPS/N/ECU/3</t>
  </si>
  <si>
    <t>Basic general legislation on agricultural health covering all agricultural products.</t>
  </si>
  <si>
    <t>G/SPS/N/PAN/43</t>
  </si>
  <si>
    <t>Resolution No. DAL-005-ADM-2005, Panama, 7 January 2005 (attached) contains the list of products covered.</t>
  </si>
  <si>
    <t>G/SPS/N/EEC/196/Add.2</t>
  </si>
  <si>
    <t>G/SPS/N/USA/1051</t>
  </si>
  <si>
    <t>Importation of swine and swine products from the European Union.</t>
  </si>
  <si>
    <t>Austria, Belgium, Cyprus, Czech Republic, Denmark, Estonia, European Communities, Finland, France, Germany, Greece, Hungary, Ireland, Italy, Latvia, Lithuania, Luxembourg, Malta, Netherlands, Poland, Portugal, Slovak Republic, Slovenia, Spain, Sweden, United Kingdom</t>
  </si>
  <si>
    <t>G/SPS/N/CHL/184</t>
  </si>
  <si>
    <t>Forest-tree seeds</t>
  </si>
  <si>
    <t>G/SPS/N/CHL/186</t>
  </si>
  <si>
    <t>Walnut trees</t>
  </si>
  <si>
    <t>G/SPS/N/PAN/42</t>
  </si>
  <si>
    <t>Bovine, ovine and caprine animals and their products, by-products and protein derivatives.</t>
  </si>
  <si>
    <t>G/SPS/N/AUS/176</t>
  </si>
  <si>
    <t>Roquefort Cheese</t>
  </si>
  <si>
    <t>Australia, France</t>
  </si>
  <si>
    <t>G/SPS/N/NLD/63</t>
  </si>
  <si>
    <t>Foodstuffs of animal origin (CN 0201, 0202, 0203, 0204, 0205, 0206, 0207, 0208, 0210). Cereals (CN 1001, 1002, 1003, 1004, 1005, 1006, 1007, 1008) and other agricultural and horticultural products to which pesticides are applied during cultivation or following harvesting. Artichokes, aubergines, brassica head, brussels sprouts, cucumbers, cucurbits (with edible peel), cucurbits (with inedible peel) leeks, onions, peppers, potatoes, other Solanacea (except tomatoes), tomatoes. Fruits: apricots, bananas, citrus fruits, kiwi fruit, , mangoes, nuts, peaches, pineapples, plums, pome fruits. Cherries, blueberries, currants (red, black and white), gooseberries, grapes: table and wine strawberries (except wild strawberries. Hops, linseed; oil seeds, tea. Canned fruits.</t>
  </si>
  <si>
    <t>G/SPS/N/TPKM/19/Rev.6</t>
  </si>
  <si>
    <t>G/SPS/N/CAN/238/Add.1</t>
  </si>
  <si>
    <t>G/SPS/N/EEC/258</t>
  </si>
  <si>
    <t>Cereals (CN 1001, 1002, 1003, 1004, 1005, 1006, 1007, 1008), foodstuffs of animal origin (CN 0201, 0202, 0203, 0204, 0205, 0206, 0207, 0208, 0210) and certain products of plant origin, including fruit and vegetables.</t>
  </si>
  <si>
    <t>G/SPS/N/EEC/259</t>
  </si>
  <si>
    <t>G/SPS/N/CHE/42</t>
  </si>
  <si>
    <t>Heat-treated milk, milk-based products made from heat-treated milk or heat-treated milk-based products for human consumption.</t>
  </si>
  <si>
    <t>G/SPS/N/IND/18</t>
  </si>
  <si>
    <t>Plant and plant materials and other regulated articles as per the Plant Quarantine (Regulation of import into India ) (First Amendment) Order, 2003.</t>
  </si>
  <si>
    <t>G/SPS/N/IND/19</t>
  </si>
  <si>
    <t>Specified plant and plant materials, listed in the Plant Quarantine (Regulation of import into India) Order, 2003.</t>
  </si>
  <si>
    <t>G/SPS/N/JPN/139</t>
  </si>
  <si>
    <t>Cattle (muscle, fat, liver, kidney and other edible offal), Milk</t>
  </si>
  <si>
    <t>G/SPS/N/JPN/140</t>
  </si>
  <si>
    <t>Edible fruits and nuts (HS: 08.06 and 08.08)</t>
  </si>
  <si>
    <t>G/SPS/N/USA/1049</t>
  </si>
  <si>
    <t>Classical Swine Fever Status of Mexican States</t>
  </si>
  <si>
    <t>G/SPS/N/USA/1050</t>
  </si>
  <si>
    <t>G/SPS/N/NZL/321</t>
  </si>
  <si>
    <t>Pig meat and pig meat products</t>
  </si>
  <si>
    <t>Finland, Sweden</t>
  </si>
  <si>
    <t>G/SPS/N/NZL/322</t>
  </si>
  <si>
    <t>Processed pig and pig meat products</t>
  </si>
  <si>
    <t>G/SPS/N/NZL/323</t>
  </si>
  <si>
    <t>Unprocessed pig and pig meat products</t>
  </si>
  <si>
    <t>G/SPS/N/USA/556/Add.1</t>
  </si>
  <si>
    <t>G/SPS/N/EEC/257</t>
  </si>
  <si>
    <t xml:space="preserve">Fruits of Capsicum spp. dried and crushed [CN 090420-90], Curry powders [CN 091050], Curcuma [CN 091030] ICS:  67.220.10 (Spices and Condiments) and Palm Oil [CN 15111090].</t>
  </si>
  <si>
    <t>G/SPS/N/PER/89</t>
  </si>
  <si>
    <t>Ruminants and swine and products thereof.</t>
  </si>
  <si>
    <t>G/SPS/N/PER/90</t>
  </si>
  <si>
    <t>G/SPS/N/CHE/41</t>
  </si>
  <si>
    <t xml:space="preserve">Animal by-products (not intended for human consumption) such as: Processed animal protein;  Milk and milk-based products which have undergone a single heat treatment;  Heat-treated-milk with a pH reduced to less than 6;  Milk with a double heat treatment;  Canned petfood;  Processed petfood other than canned petfood;  Dogchews;  Raw petfood;  Flavouring innards;  Serum from equidae;  Blood products for animal nutrition  Blood products to be used for technical or pharmaceutical purposes;  Hides and skins of ungulates;  Treated hides and skins of ungulates;  Treated hides and skins of rumiants;  Treated game trophies of birds and ungulates;  Game trophies of birds and ungulates (without treatment);  Import certificate for pig bristles from third countries or regions thereof that are free from African swine fever;  Pig bristles from third countries that are not free from African swine fever;  Raw wool, raw hair (without pig bristles) and raw feathers;  Animal by-products for the manufacture of petfood;  Animal by-products for the manufacture of technical products;  Fish oil;  Rendered fats;  Rendered fats to be used for technical purposes;  Gelatine and collagen;  Hydrolysed protein and phosphates;  Apiculture products;  Fat derivates to be used for technical purposes;  Fat derivates;  Egg products;  Bones, horns and hooves for use as organic fertilisers or soil improvers.</t>
  </si>
  <si>
    <t>G/SPS/N/HKG/22</t>
  </si>
  <si>
    <t>G/SPS/N/USA/1043</t>
  </si>
  <si>
    <t>G/SPS/N/USA/828/Add.2</t>
  </si>
  <si>
    <t>G/SPS/N/GTM/28</t>
  </si>
  <si>
    <t>G/SPS/N/HND/8</t>
  </si>
  <si>
    <t>G/SPS/N/KEN/7/Add.1</t>
  </si>
  <si>
    <t>South Africa, Zambia, Zimbabwe</t>
  </si>
  <si>
    <t>G/SPS/N/KEN/9/Add.1</t>
  </si>
  <si>
    <t>G/SPS/N/NZL/319</t>
  </si>
  <si>
    <t>G/SPS/N/SGP/28</t>
  </si>
  <si>
    <t>Plants, plant products, planting media and living organisms</t>
  </si>
  <si>
    <t>G/SPS/N/TPKM/19/Rev.5</t>
  </si>
  <si>
    <t>China, Japan, North Korea, Russian Federation, Korea</t>
  </si>
  <si>
    <t>G/SPS/N/AUS/173</t>
  </si>
  <si>
    <t>Fresh sweet orange fruit</t>
  </si>
  <si>
    <t>G/SPS/N/CAN/157/Rev.7</t>
  </si>
  <si>
    <t>Austria, Belgium, Cyprus, Czech Republic, Denmark, Estonia, Finland, France, Germany, Greece, Hungary, Ireland, Italy, Latvia, Lithuania, Luxembourg, Malta, Netherlands, Poland, Portugal, Slovak Republic, Slovenia, Spain, Sweden, United Kingdom, United States</t>
  </si>
  <si>
    <t>G/SPS/N/NZL/317</t>
  </si>
  <si>
    <t>Citrus (Citrus aurantifolia, C. grandis, C. limon, C. paradisi, C. reticulata, C. reticulata x Citrus paradisi and C. sinensis).</t>
  </si>
  <si>
    <t>G/SPS/N/NZL/318</t>
  </si>
  <si>
    <t>Stored plant products for human consumption.</t>
  </si>
  <si>
    <t>G/SPS/N/SLV/64</t>
  </si>
  <si>
    <t>G/SPS/N/JPN/137</t>
  </si>
  <si>
    <t xml:space="preserve">Meat and edible meat offal (HS: 02.01, 02.03, 02.04, 02.05 and 02.06) 	・Dairy produce (HS: 04.01) 	・Edible vegetables and certain roots and tubers (HS: 07.01, 07.02, 07.03, 07.04, 07.05, 07.06, 07.07, 07.08, 07.09 and 07.14) 	・Edible fruits and nuts (HS: 08.01, 08.02, 08.03, 08.04, 08.05, 08.06, 08.07, 08.08, 08.09, 08.10 and 08.13) 	・Tea, maté and spices (HS: 09.02, 09.03, 09.06, 09.07, 09.08, 09.09 and 09.10)  ・Oil seeds and oleaginous fruits; miscellaneous grains, seeds and fruits (HS: 12.07 and 12.10) 	・Preparations of vegetables (HS: 20.02)</t>
  </si>
  <si>
    <t>G/SPS/N/MEX/86/Add.1</t>
  </si>
  <si>
    <t>G/SPS/N/CRI/37</t>
  </si>
  <si>
    <t>G/SPS/N/AUS/153/Add.1</t>
  </si>
  <si>
    <t xml:space="preserve">Fruit fly; Labelling; Packaging; Pest or Disease free Regions / Regionalization; Pests; Plant health; </t>
  </si>
  <si>
    <t>New Caledonia</t>
  </si>
  <si>
    <t>G/SPS/N/MEX/209</t>
  </si>
  <si>
    <t>Bees and bee semen</t>
  </si>
  <si>
    <t>G/SPS/N/PER/88</t>
  </si>
  <si>
    <t>Plant products in general</t>
  </si>
  <si>
    <t>G/SPS/N/CAN/239</t>
  </si>
  <si>
    <t>Weed Seeds (ICS: 65.020)</t>
  </si>
  <si>
    <t>G/SPS/N/AUS/148/Add.1</t>
  </si>
  <si>
    <t>G/SPS/N/NZL/315</t>
  </si>
  <si>
    <t>Eggplant (Solanum melongena)</t>
  </si>
  <si>
    <t>G/SPS/N/NZL/316</t>
  </si>
  <si>
    <t>G/SPS/N/NOR/12</t>
  </si>
  <si>
    <t>Products covered terrestrial such as pollinators (Bombus), invertebrates for sport fishing (e.g. mosquito-larvae and angle-worms), for hobby and exhibition purposes (e.g. scorpions and spiders), feed for other organisms, research and for pest control in cowsheds.</t>
  </si>
  <si>
    <t xml:space="preserve">Animal health; Human health; Invasive species; Labelling; Packaging; Pests; Plant health; </t>
  </si>
  <si>
    <t>G/SPS/N/USA/1039</t>
  </si>
  <si>
    <t>G/SPS/N/CHL/182</t>
  </si>
  <si>
    <t>Stone fruit reproductive material</t>
  </si>
  <si>
    <t>G/SPS/N/USA/1034</t>
  </si>
  <si>
    <t>13012000 Gum Arabic</t>
  </si>
  <si>
    <t>G/SPS/N/USA/1035</t>
  </si>
  <si>
    <t xml:space="preserve">meat (beef and pork)  products</t>
  </si>
  <si>
    <t>G/SPS/N/USA/843/Add.1</t>
  </si>
  <si>
    <t>G/SPS/N/IND/17</t>
  </si>
  <si>
    <t>Domestic and wild birds including captive birds; day-old chicks, ducks, turkey and other newly-hatched avian species; hatching eggs; eggs and egg products; semen of domestic and wild birds; meat and meat products from avian species including wild birds; feathers; products of animal origin intended for use in animal feeding or for agricultural or industrial use; live pigs and pig meat products; pathological material and biological products from birds.</t>
  </si>
  <si>
    <t>G/SPS/N/USA/908/Corr.2</t>
  </si>
  <si>
    <t>G/SPS/N/PER/86</t>
  </si>
  <si>
    <t>G/SPS/N/JPN/136</t>
  </si>
  <si>
    <t>G/SPS/N/CUB/8/Corr.1</t>
  </si>
  <si>
    <t>G/SPS/N/COL/86/Add.1</t>
  </si>
  <si>
    <t>G/SPS/N/CAN/238</t>
  </si>
  <si>
    <t>G/SPS/N/PHL/75</t>
  </si>
  <si>
    <t>Live cattle, sheep and goats, meat and meat products, bovine embryo, meat and bone meal, and other feed ingredients derived from the said animals.</t>
  </si>
  <si>
    <t>G/SPS/N/PHL/76</t>
  </si>
  <si>
    <t>Virgin Coconut Oil.</t>
  </si>
  <si>
    <t>G/SPS/N/COL/88/Add.1</t>
  </si>
  <si>
    <t>G/SPS/N/JPN/135</t>
  </si>
  <si>
    <t>G/SPS/N/USA/856/Add.2</t>
  </si>
  <si>
    <t>G/SPS/N/CHL/179</t>
  </si>
  <si>
    <t>Dried almonds</t>
  </si>
  <si>
    <t>G/SPS/N/CHL/180</t>
  </si>
  <si>
    <t>European pear plants, cuttings and twigs</t>
  </si>
  <si>
    <t>G/SPS/N/CHL/181</t>
  </si>
  <si>
    <t>Unrooted vine cuttings.</t>
  </si>
  <si>
    <t>G/SPS/N/GTM/27</t>
  </si>
  <si>
    <t xml:space="preserve">Avocados (Persea americana) 08044000; Sesamum seeds (Sesamum indicum) 12074010, 12074020; Cotton (Gossypium hirsutum) 52010000; Rice (Oryza sativa) 10061010, 10061090, 10062000, 10063000, 10064010, 10064090; Pumpkins (Cucurbita pepo) 07099020; Aubergines/egg plants (Solanum melongena)  07093000; Onions (Allium cepa)  07031011, 07031012, 07031013, 07031090; Chilli peppers (Capsicum spp.) 07096010, 07096020, 07096090; Citrus fruit (Citrus spp.) 08051000, 08052000, 08055000, 08059000; Carnations (Dianthus caryophyllus) 06031020; Chrysanthemums (Chrysanthemum morifolium) 06031030; Beans (Phaseolus vulgaris), 07133110, 07133190, 07133310, 07133320, 07133390; Sunflower seeds (Helianthus annuus)  12060000; Lettuce (Lactuca sativa) 07051100, 07051900; Mangoes (Mangifera indica) 08045010; Groundnuts (Arachis hypogaea)  12021010, 12021090, 12022010, 12022090; Melons (Cucumis melo) 08071900; Orchids 06031095; Potatoes (Solanum tuberosum) 07011000, 07019000; Cucumbers (Cucumis sativus) 07070000; Watermelons (Citrullus vulgaris) 08071100; Soya beans (Glycine max)  12010010, 12010090; Tobacco (Nicotiana tabacum) 24011010, 24011020, 24011030, 24011090, 24012010, 24012020, 24012030, 24012090, 24013010, 24013020, 24013030, 24013090; Tomatoes (Lycopersicum esculentum) 07020000; Beans (Vigna unguiculata)  07082000, 07089000, 07102200, 07102900.</t>
  </si>
  <si>
    <t>G/SPS/N/JPN/133</t>
  </si>
  <si>
    <t>Cattle and pigs (muscle, fat, liver and kidney)</t>
  </si>
  <si>
    <t>G/SPS/N/SGP/16/Add.2</t>
  </si>
  <si>
    <t>G/SPS/N/SGP/20/Add.1</t>
  </si>
  <si>
    <t>G/SPS/N/CUB/7</t>
  </si>
  <si>
    <t>Fresh, chilled or frozen meat of bovine animals, swine, sheep and poultry meat, cured, cooked and salted meat products, and dairy products and their derivatives.</t>
  </si>
  <si>
    <t>G/SPS/N/CUB/9</t>
  </si>
  <si>
    <t>Fresh, chilled or frozen bovine meat, cooked and smoked meat products and preserved and semi-preserved products containing bovine meat.</t>
  </si>
  <si>
    <t xml:space="preserve">Animal diseases; Animal health; Food safety; Human health; Traceability; Transmissible Spongiform Encephalopathy (TSE); Zoonoses; </t>
  </si>
  <si>
    <t>G/SPS/N/EEC/248/Add.1</t>
  </si>
  <si>
    <t>G/SPS/N/CUB/10</t>
  </si>
  <si>
    <t>Fresh, chilled or frozen meat of bovine animals, swine sheep, cured, cooked and salted meat products, and dairy products and their derivatives.</t>
  </si>
  <si>
    <t>G/SPS/N/CUB/8</t>
  </si>
  <si>
    <t>Balanced feedstuffs for animals which contain poultry blood meal, meat meal, bone meal, fat, or offal, or fish meal.</t>
  </si>
  <si>
    <t>G/SPS/N/CHN/80/Add.1</t>
  </si>
  <si>
    <t>G/SPS/N/NZL/313</t>
  </si>
  <si>
    <t>Zea mays (maize) seed for sowing</t>
  </si>
  <si>
    <t>Australia, Austria, Canada, Chile, Finland, France, Germany, Hungary, Netherlands, Norway, Sweden, Switzerland, United Kingdom, United States</t>
  </si>
  <si>
    <t>G/SPS/N/NZL/314</t>
  </si>
  <si>
    <t>Seed for consumption, feed or processing of Helianthus (sunflower), Panicum (millet/panic grasses), Phaseolus (green beans/other beans), Pisum (pea) and Vicia (broad/faba bean) spp.</t>
  </si>
  <si>
    <t>G/SPS/N/CHL/178</t>
  </si>
  <si>
    <t>Malus spp. (apple) plants, cuttings and twigs</t>
  </si>
  <si>
    <t>G/SPS/N/CAN/233/Rev.1</t>
  </si>
  <si>
    <t>G/SPS/N/PER/84</t>
  </si>
  <si>
    <t xml:space="preserve">Tariff subheading 06.02.20.00.00.  Rooted artichoke cuttings.</t>
  </si>
  <si>
    <t>G/SPS/N/PER/85</t>
  </si>
  <si>
    <t>Tariff subheading 12.07.10.10.00. Botanical oil palm seed.</t>
  </si>
  <si>
    <t>G/SPS/N/NZL/311/Add.1</t>
  </si>
  <si>
    <t>G/SPS/N/USA/828/Add.1</t>
  </si>
  <si>
    <t>G/SPS/N/ALB/3</t>
  </si>
  <si>
    <t>G/SPS/N/TPKM/19/Rev.2/Add.1</t>
  </si>
  <si>
    <t>G/SPS/N/VCT/1</t>
  </si>
  <si>
    <t>Plant and Plant products</t>
  </si>
  <si>
    <t>G/SPS/N/CHL/175</t>
  </si>
  <si>
    <t>G/SPS/N/CHL/176</t>
  </si>
  <si>
    <t>Wheat for consumption or processing</t>
  </si>
  <si>
    <t>G/SPS/N/CHL/177</t>
  </si>
  <si>
    <t>Apricot propagation material</t>
  </si>
  <si>
    <t>G/SPS/N/COL/94</t>
  </si>
  <si>
    <t>G/SPS/N/COL/95</t>
  </si>
  <si>
    <t>Live terrestrial and aquatic animals and the products thereof</t>
  </si>
  <si>
    <t>G/SPS/N/THA/123</t>
  </si>
  <si>
    <t>Polar Compound in Food Preparing Oil (ICS 67.040)</t>
  </si>
  <si>
    <t>G/SPS/N/TPKM/47</t>
  </si>
  <si>
    <t>G/SPS/N/USA/1020</t>
  </si>
  <si>
    <t>Finfish and crustaceans (HS 0300)</t>
  </si>
  <si>
    <t>G/SPS/N/TPKM/46</t>
  </si>
  <si>
    <t>Transgenic plants</t>
  </si>
  <si>
    <t>G/SPS/N/JPN/132</t>
  </si>
  <si>
    <t>G/SPS/N/CAN/236</t>
  </si>
  <si>
    <t xml:space="preserve">Animal by-product materials (protein meals and fats, HS Code 051199 and 230110),  livestock feeds (HS Code 230990), pet foods (HS Code 230910) and fertilizers (HS Code 310100).</t>
  </si>
  <si>
    <t xml:space="preserve">Animal diseases; Animal health; Bovine Spongiform Encephalopathy (BSE); Human health; Transmissible Spongiform Encephalopathy (TSE); Zoonoses; </t>
  </si>
  <si>
    <t>G/SPS/N/EEC/251</t>
  </si>
  <si>
    <t>G/SPS/N/EEC/253</t>
  </si>
  <si>
    <t>Unprocessed cereals (CN headings 1001, 1002, 1003, 1004, 1005, 1007, 1008), cereal flour (CN headings 1101, 1102, 1103, 1104), bread, pastries, biscuits, cereal snacks, breakfast cereals (CN headings 1901, 1904, 1905) pasta (CN headings 1902), processed cereal based food for infants and young children.</t>
  </si>
  <si>
    <t>G/SPS/N/KOR/176</t>
  </si>
  <si>
    <t>Livestock products for human consumption, in particular milk and dairy products, meat and meat products, egg products, etc.</t>
  </si>
  <si>
    <t>G/SPS/N/CAN/186/Add.2</t>
  </si>
  <si>
    <t>G/SPS/N/EEC/252</t>
  </si>
  <si>
    <t>G/SPS/N/CAN/157/Rev.6</t>
  </si>
  <si>
    <t>G/SPS/N/USA/882/Add.1</t>
  </si>
  <si>
    <t>G/SPS/N/USA/933/Add.1</t>
  </si>
  <si>
    <t>G/SPS/N/USA/934/Add.1</t>
  </si>
  <si>
    <t>G/SPS/N/CHL/173</t>
  </si>
  <si>
    <t>Fragrant pears</t>
  </si>
  <si>
    <t>G/SPS/N/CHL/174</t>
  </si>
  <si>
    <t>G/SPS/N/CAN/233</t>
  </si>
  <si>
    <t>All plants, including "finished" pot mums and garden mums; plant parts, including cuttings for propagation; and tissue culture, of Chrysanthemum and Dendranthema species and Leucanthemella serotina (= Chrysanthemum uliginosum).</t>
  </si>
  <si>
    <t>G/SPS/N/KOR/172</t>
  </si>
  <si>
    <t>Livestock products for human consumption, in particular milk and dairy products, meat and meat products, and egg products, etc.</t>
  </si>
  <si>
    <t xml:space="preserve">Bacteria; Biotechnology; Escherichia coli; Food safety; Genetically modified organisms (GMOs); Human health; </t>
  </si>
  <si>
    <t>G/SPS/N/KOR/174</t>
  </si>
  <si>
    <t>Agricultural products designated by the Minister of Agriculture and Forestry (Subject items will be confirmed in 2005)</t>
  </si>
  <si>
    <t xml:space="preserve">Contaminants; Food safety; Heavy metals; Human health; Traceability; </t>
  </si>
  <si>
    <t>G/SPS/N/MEX/203/Add.1</t>
  </si>
  <si>
    <t xml:space="preserve">Contaminants; Food additives; Food safety; Heavy metals; Human health; Toxins; </t>
  </si>
  <si>
    <t>G/SPS/N/HKG/21</t>
  </si>
  <si>
    <t>Cream and prepared creams</t>
  </si>
  <si>
    <t>G/SPS/N/USA/908/Add.1</t>
  </si>
  <si>
    <t>G/SPS/N/THA/120</t>
  </si>
  <si>
    <t>G/SPS/N/NZL/267/Add.1</t>
  </si>
  <si>
    <t>G/SPS/N/NZL/268/Add.1</t>
  </si>
  <si>
    <t>G/SPS/N/NZL/269/Add.1</t>
  </si>
  <si>
    <t>G/SPS/N/NZL/270/Add.1</t>
  </si>
  <si>
    <t>G/SPS/N/NZL/271/Add.1</t>
  </si>
  <si>
    <t>G/SPS/N/NZL/272/Add.1</t>
  </si>
  <si>
    <t>G/SPS/N/NZL/273/Add.1</t>
  </si>
  <si>
    <t>G/SPS/N/NZL/298/Add.2</t>
  </si>
  <si>
    <t>G/SPS/N/THA/119</t>
  </si>
  <si>
    <t>Cow's milk (ICS 67.100)</t>
  </si>
  <si>
    <t>G/SPS/N/JPN/130</t>
  </si>
  <si>
    <t>Edible vegetables and certain roots and tubers (HS: 07.01, 07.02, 07.03, 07.04, 07.05, 07.06, 07.07 and 07.09) - Edible fruits (HS: 08.05, 08.06, 08.07, 08.08, 08.09 and 08.10) - Tea (HS: 09.02) - Cereals (HS: 10.01)</t>
  </si>
  <si>
    <t>G/SPS/N/CAN/231</t>
  </si>
  <si>
    <t>Organisms (ICS: 13.020, 07.100)</t>
  </si>
  <si>
    <t xml:space="preserve">Contaminants; Human health; Invasive species; Pests; </t>
  </si>
  <si>
    <t>G/SPS/N/TPKM/19/Rev.4</t>
  </si>
  <si>
    <t>G/SPS/N/COL/77/Add.2</t>
  </si>
  <si>
    <t>G/SPS/N/COL/92</t>
  </si>
  <si>
    <t>Bovine animals, sheep, swine and the products thereof</t>
  </si>
  <si>
    <t>G/SPS/N/MAR/23</t>
  </si>
  <si>
    <t>Bovine, ovine, caprine and equine breeding stock</t>
  </si>
  <si>
    <t>G/SPS/N/CHL/172</t>
  </si>
  <si>
    <t>Bovine animals and products thereof</t>
  </si>
  <si>
    <t>G/SPS/N/EEC/247/Add.1</t>
  </si>
  <si>
    <t>G/SPS/N/MAR/22</t>
  </si>
  <si>
    <t>G/SPS/N/MAR/24</t>
  </si>
  <si>
    <t>G/SPS/N/PHL/50/Add.1</t>
  </si>
  <si>
    <t>G/SPS/N/USA/1002</t>
  </si>
  <si>
    <t>G/SPS/N/MEX/198/Add.1</t>
  </si>
  <si>
    <t>G/SPS/N/BGR/23</t>
  </si>
  <si>
    <t>Live swine, fresh pork meat, pork meat products, offal, skins and bristles from swine.</t>
  </si>
  <si>
    <t>Italy, Portugal</t>
  </si>
  <si>
    <t>G/SPS/N/SLV/60</t>
  </si>
  <si>
    <t>Bovine animals, parts, products and by-products, and biological, chemical and pharmaceutical products intended for administration to, or consumption by, ruminants</t>
  </si>
  <si>
    <t>G/SPS/N/KOR/170</t>
  </si>
  <si>
    <t>G/SPS/N/NZL/311</t>
  </si>
  <si>
    <t>G/SPS/N/TPKM/19/Rev.3</t>
  </si>
  <si>
    <t>G/SPS/N/USA/1000</t>
  </si>
  <si>
    <t>Nursery Stock</t>
  </si>
  <si>
    <t>G/SPS/N/USA/636/Add.1</t>
  </si>
  <si>
    <t>G/SPS/N/EEC/250</t>
  </si>
  <si>
    <t xml:space="preserve">Numerous food products mostly in HS headings:  1006 (Rice);  0210 (Meat and edible meat offal, salted, in brine, dried or smoked);  0305 (Subheading 030561 Fish salted - Pickled Herrings);  0402 (Dairy based drinks);  0405 (Butter and other fats and oils; dairy spreads);  0406 (Cheese);  0408 (Birds' eggs, not in shell);  0710 subheadings 071010 (Potatoes) and 071021 (Leguminous vegetables);  1302 subheading 130220 (pectic substances);  1600 (Preparations of meat, of fish or of crustaceans, molluscs or other aquatic invertebrates);  1601 (Sausages and similar products);  1602 (Other meat preparations);  1704 (Confectionery);  2004 and 2004 (when related to pre-processed potatoes);  2008 (Jams, fruit jellies etc.);  2103 (Sauces and preparations thereof etc.);  2208 (Spirits, liqueurs and other spirituous beverages).  ICS: 67.040 (Food products in general) and 67.220 (Spices and condiments.  Food additives).</t>
  </si>
  <si>
    <t>G/SPS/N/NZL/298/Add.1</t>
  </si>
  <si>
    <t>G/SPS/N/NZL/310</t>
  </si>
  <si>
    <t>Import requirements for Anthurium, Beaucarnea, Guzmania, Philodendron, Polyscias and Tillandsia tissue culture from any country</t>
  </si>
  <si>
    <t>G/SPS/N/EEC/110/Add.2</t>
  </si>
  <si>
    <t>G/SPS/N/CHL/171</t>
  </si>
  <si>
    <t>G/SPS/N/CHN/79/Add.1/Suppl.1</t>
  </si>
  <si>
    <t>G/SPS/N/CHN/80/Add.1/Suppl.1</t>
  </si>
  <si>
    <t>G/SPS/N/BRA/98</t>
  </si>
  <si>
    <t>Animal or plant products imported into Brazil for animal feeding.</t>
  </si>
  <si>
    <t>G/SPS/N/EEC/249</t>
  </si>
  <si>
    <t>G/SPS/N/EEC/94/Add.8</t>
  </si>
  <si>
    <t xml:space="preserve">Animal health; Food safety; HACCP Plan requirements; Human health; </t>
  </si>
  <si>
    <t>G/SPS/N/PHL/54/Add.1</t>
  </si>
  <si>
    <t>G/SPS/N/PHL/68/Add.1</t>
  </si>
  <si>
    <t>G/SPS/N/KOR/98/Add.10</t>
  </si>
  <si>
    <t>G/SPS/N/TPKM/43</t>
  </si>
  <si>
    <t xml:space="preserve">Packaging; Plant health; </t>
  </si>
  <si>
    <t>G/SPS/N/CAN/221</t>
  </si>
  <si>
    <t>Daminozide (ICS: 65.080, 67.080)</t>
  </si>
  <si>
    <t>G/SPS/N/BRA/97</t>
  </si>
  <si>
    <t>Peanuts imported into Brazil.</t>
  </si>
  <si>
    <t>G/SPS/N/JOR/10</t>
  </si>
  <si>
    <t>Georgia, Malawi, Mongolia, Peru, Russian Federation, Tajikistan, Zambia</t>
  </si>
  <si>
    <t>G/SPS/N/JOR/11</t>
  </si>
  <si>
    <t>Live domestic and wild birds, and their products nominated in article 2.1.15.4 from the 12th edition of the Terrestrial Animal Health Code 2003.</t>
  </si>
  <si>
    <t>G/SPS/N/JOR/12</t>
  </si>
  <si>
    <t>G/SPS/N/JOR/13</t>
  </si>
  <si>
    <t>Live domestic and wild birds, and their products nominated in article 2.1.1.14 from the 12th edition of the Terrestrial Animal Health Code 2003.</t>
  </si>
  <si>
    <t>Malaysia, South Africa</t>
  </si>
  <si>
    <t>G/SPS/N/USA/856/Add.1</t>
  </si>
  <si>
    <t>G/SPS/N/EEC/243/Add.1</t>
  </si>
  <si>
    <t>G/SPS/N/NZL/308</t>
  </si>
  <si>
    <t>Juvenile yellowtail kingfish</t>
  </si>
  <si>
    <t>G/SPS/N/NLD/62</t>
  </si>
  <si>
    <t xml:space="preserve">Live ovine animals (rams) for breeding.  (CM 010410)</t>
  </si>
  <si>
    <t xml:space="preserve">Animal diseases; Animal health; Transmissible Spongiform Encephalopathy (TSE); </t>
  </si>
  <si>
    <t>G/SPS/N/PHL/64/Add.1</t>
  </si>
  <si>
    <t>G/SPS/N/PHL/67/Add.1</t>
  </si>
  <si>
    <t>G/SPS/N/PHL/70/Add.1</t>
  </si>
  <si>
    <t>G/SPS/N/USA/994</t>
  </si>
  <si>
    <t>G/SPS/N/EEC/196/Add.1</t>
  </si>
  <si>
    <t>G/SPS/N/KOR/168</t>
  </si>
  <si>
    <t>Strawberry seedling and propagative potato tuber</t>
  </si>
  <si>
    <t xml:space="preserve">Labelling; Packaging; Pests; Plant health; Seeds; </t>
  </si>
  <si>
    <t>G/SPS/N/HND/5/Add.1</t>
  </si>
  <si>
    <t>G/SPS/N/PHL/25/Add.1</t>
  </si>
  <si>
    <t>G/SPS/N/PHL/36/Add.1</t>
  </si>
  <si>
    <t>G/SPS/N/THA/115</t>
  </si>
  <si>
    <t>G/SPS/N/THA/114</t>
  </si>
  <si>
    <t>Live aquatic animals and their gametes designated for culture including Koi fish (color carp or fancy carp) and common carp (Cyprinus carpio)</t>
  </si>
  <si>
    <t>G/SPS/N/CAN/157/Rev.5</t>
  </si>
  <si>
    <t>G/SPS/N/MUS/12</t>
  </si>
  <si>
    <t>All importation of live poultry and pigs including their frozen and chilled products intended for consumption, animal feed, agricultural use and industrial use</t>
  </si>
  <si>
    <t>G/SPS/N/USA/984</t>
  </si>
  <si>
    <t>Vitamin D3 in cheese and cheese products HS 0406</t>
  </si>
  <si>
    <t>G/SPS/N/COL/91</t>
  </si>
  <si>
    <t>Agricultural, agri-food and agro-industrial products</t>
  </si>
  <si>
    <t>G/SPS/N/EEC/248</t>
  </si>
  <si>
    <t>Fish and fishery products (CN 03)</t>
  </si>
  <si>
    <t>G/SPS/N/KOR/167</t>
  </si>
  <si>
    <t>Horse</t>
  </si>
  <si>
    <t>G/SPS/N/SLV/57</t>
  </si>
  <si>
    <t>Bee pollen (ICS 65.140)</t>
  </si>
  <si>
    <t>G/SPS/N/SLV/58</t>
  </si>
  <si>
    <t>G/SPS/N/KOR/165</t>
  </si>
  <si>
    <t>Processed laver products and Ginseng drinks</t>
  </si>
  <si>
    <t xml:space="preserve">Beverages; Contaminants; Food safety; Heavy metals; Human health; Maximum residue limits (MRLs); </t>
  </si>
  <si>
    <t>G/SPS/N/PER/80</t>
  </si>
  <si>
    <t>Live birds (commercial birds, backyard poultry, fighting birds, wildfowl and ornamental cage birds), fertile eggs, eggs for consumption, poultry meat, other poultry products and by-products and biological products and by-products for these species.</t>
  </si>
  <si>
    <t>Cambodia, Canada, China, Chinese Taipei, Hong Kong, China, Indonesia, Japan, Lao People's Democratic Republic, Pakistan, Thailand, United States, Viet Nam, Korea</t>
  </si>
  <si>
    <t>G/SPS/N/PER/81</t>
  </si>
  <si>
    <t>Ruminants and live swine and the semen and embryos thereof; chilled and frozen meat, entrails and offal, hides, skins, wool and other products of these species capable of transmitting or carrying the foot-and-mouth disease (FMD) virus; and non-sterile biological products, fodder and hay.</t>
  </si>
  <si>
    <t>Colombia, Ecuador</t>
  </si>
  <si>
    <t>G/SPS/N/PER/82</t>
  </si>
  <si>
    <t>Maize (corn) seed - HS tariff subheading 1005.10.00.00</t>
  </si>
  <si>
    <t>G/SPS/N/NZL/306</t>
  </si>
  <si>
    <t>Import requirements for Persea cuttings and plants in tissue culture imported into New Zealand from any country.</t>
  </si>
  <si>
    <t>G/SPS/N/EEC/247</t>
  </si>
  <si>
    <t>Roasted coffee beans, ground roasted coffee and soluble coffee (CN headings 0901 21, 2101 11 and 2101 12) wine (CN headings 2204 and 2205) grape juice and grape must (CN heading 2009 61)</t>
  </si>
  <si>
    <t>G/SPS/N/PHL/73</t>
  </si>
  <si>
    <t>G/SPS/N/PHL/74</t>
  </si>
  <si>
    <t>G/SPS/N/EEC/237/Corr.1</t>
  </si>
  <si>
    <t>G/SPS/N/TPKM/19/Rev.2</t>
  </si>
  <si>
    <t>G/SPS/N/EEC/235/Add.3</t>
  </si>
  <si>
    <t>Cambodia, China, Indonesia, Japan, Lao People's Democratic Republic, Malaysia, Pakistan, Thailand, Viet Nam, Korea</t>
  </si>
  <si>
    <t>G/SPS/N/EEC/236/Corr.1</t>
  </si>
  <si>
    <t>G/SPS/N/EEC/241/Add.1</t>
  </si>
  <si>
    <t>G/SPS/N/KOR/98/Add.9</t>
  </si>
  <si>
    <t>Austria, France, Germany, Hungary, Netherlands, Spain, Sweden, United Kingdom, United States</t>
  </si>
  <si>
    <t>G/SPS/N/IND/14</t>
  </si>
  <si>
    <t xml:space="preserve">Domestic and wild birds including captive birds; day-old chicks, ducks, turkey and other newly-hatched avian species; hatching eggs; eggs and egg products; semen of domestic and wild birds; meat and meat products from avian species including wild birds; feathers; products of animal origin intended for use in animal feeding or for agricultural or industrial use; live pigs and pig meat products;  and pathological material and biological products from birds.</t>
  </si>
  <si>
    <t>G/SPS/N/USA/961</t>
  </si>
  <si>
    <t>Meat (beef and pork) and poultry products</t>
  </si>
  <si>
    <t>G/SPS/N/ISL/4/Add.2</t>
  </si>
  <si>
    <t xml:space="preserve">Adoption/publication/entry into force of reg.; Animal diseases; Animal health; Avian Influenza; Food safety; Human health; Zoonoses; </t>
  </si>
  <si>
    <t>Cambodia, China, Chinese Taipei, Hong Kong, China, Indonesia, Japan, Lao People's Democratic Republic, Pakistan, Thailand, Viet Nam, Korea</t>
  </si>
  <si>
    <t>G/SPS/N/BRA/95</t>
  </si>
  <si>
    <t>All vegetables, plant, their parts and by-products imported into Brazil.</t>
  </si>
  <si>
    <t>G/SPS/N/USA/941/Add.1</t>
  </si>
  <si>
    <t>G/SPS/N/USA/950</t>
  </si>
  <si>
    <t>Meat (beef and pork) products</t>
  </si>
  <si>
    <t>G/SPS/N/PER/79</t>
  </si>
  <si>
    <t>G/SPS/N/ARE/4</t>
  </si>
  <si>
    <t>All species of living birds and hatchery eggs</t>
  </si>
  <si>
    <t>Japan, Thailand, Korea</t>
  </si>
  <si>
    <t>G/SPS/N/ARE/5</t>
  </si>
  <si>
    <t>G/SPS/N/KOR/98/Add.8</t>
  </si>
  <si>
    <t>G/SPS/N/NZL/303</t>
  </si>
  <si>
    <t>Beta (Beet) seed for sowing</t>
  </si>
  <si>
    <t>G/SPS/N/NZL/304</t>
  </si>
  <si>
    <t>Cycas nursery stock (plants, cuttings and tissue culture)</t>
  </si>
  <si>
    <t>G/SPS/N/COL/89</t>
  </si>
  <si>
    <t>G/SPS/N/COL/88</t>
  </si>
  <si>
    <t>G/SPS/N/KEN/9</t>
  </si>
  <si>
    <t>G/SPS/N/BRA/94</t>
  </si>
  <si>
    <t>Glycine max L. (soybean) grains.</t>
  </si>
  <si>
    <t xml:space="preserve">Contaminants; Food safety; Human health; Plant health; </t>
  </si>
  <si>
    <t>G/SPS/N/CHL/169</t>
  </si>
  <si>
    <t>Maize (corn) for consumption</t>
  </si>
  <si>
    <t>G/SPS/N/EEC/246</t>
  </si>
  <si>
    <t>Oils and fats, Liquid oils and fats (CN heading 1500), foods for infants and young children (CN headings 1901, 2104 &amp; 2104), smoked and unsmoked fishery products (CN heading 0305), smoked meat products (CN headings 0209 &amp; 0210).</t>
  </si>
  <si>
    <t>G/SPS/N/IND/13/Add.1</t>
  </si>
  <si>
    <t>G/SPS/N/JPN/125</t>
  </si>
  <si>
    <t>Dogs, cats, racoons, foxes and skunks (hereinafter referred to as "dogs, etc.")</t>
  </si>
  <si>
    <t>G/SPS/N/JPN/127</t>
  </si>
  <si>
    <t>Pesticide residues in Apples (HS: 08.08), Tea (HS: 09.02) , Rice (HS: 10.06).</t>
  </si>
  <si>
    <t>G/SPS/N/COL/77/Add.1</t>
  </si>
  <si>
    <t>G/SPS/N/CAN/210</t>
  </si>
  <si>
    <t>Carrageenan and sodium carbonate (ICS: 67.220.20)</t>
  </si>
  <si>
    <t>G/SPS/N/CHN/79</t>
  </si>
  <si>
    <t>meat and its product (includes viscera) for human consumption.</t>
  </si>
  <si>
    <t>G/SPS/N/CHN/80</t>
  </si>
  <si>
    <t>Fresh fruit</t>
  </si>
  <si>
    <t>G/SPS/N/MEX/205/Add.1/Corr.1</t>
  </si>
  <si>
    <t>G/SPS/N/AUS/169</t>
  </si>
  <si>
    <t>Foods in general.</t>
  </si>
  <si>
    <t>G/SPS/N/NZL/301</t>
  </si>
  <si>
    <t>Import requirements for Vitis cuttings and plants in tissue culture imported into New Zealand from any country.</t>
  </si>
  <si>
    <t>G/SPS/N/NZL/302</t>
  </si>
  <si>
    <t>Import requirements for Prunus cuttings and plants in tissue culture imported into New Zealand from any country.</t>
  </si>
  <si>
    <t>G/SPS/N/PHL/72</t>
  </si>
  <si>
    <t>Beef tripe and ox tongue.</t>
  </si>
  <si>
    <t>G/SPS/N/MEX/205/Add.1</t>
  </si>
  <si>
    <t>G/SPS/N/ARE/3</t>
  </si>
  <si>
    <t>All live animals</t>
  </si>
  <si>
    <t>G/SPS/N/COL/83/Add.1</t>
  </si>
  <si>
    <t>G/SPS/N/USA/941</t>
  </si>
  <si>
    <t xml:space="preserve">Animal diseases; Animal health; Equivalence; </t>
  </si>
  <si>
    <t>G/SPS/N/JOR/9</t>
  </si>
  <si>
    <t>Live domestic and wild ruminants</t>
  </si>
  <si>
    <t>G/SPS/N/NZL/274/Add.1</t>
  </si>
  <si>
    <t>G/SPS/N/NZL/300</t>
  </si>
  <si>
    <t xml:space="preserve">Proposal 1  Folic Acid Supplements Proposal 2 Artificial Sweeteners Proposal 3 Cereals containing gluten and their products, wheat, rye, barley, oats and spelt Crustacea and their products Eggs and egg products Fish and fish products Milk and mild products 789 Peanuts and soybeans, and their products Added sulphites in concentrations of 10 mg/kg or more Tree nuts and sesame seeds and their products.</t>
  </si>
  <si>
    <t>G/SPS/N/NZL/190/Add.1</t>
  </si>
  <si>
    <t>Australia, Canada, Finland, France, Germany, Ireland, Norway, Sweden, United Kingdom, United States</t>
  </si>
  <si>
    <t>G/SPS/N/NZL/191/Add.1</t>
  </si>
  <si>
    <t>Australia, Austria, Belgium, Canada, Denmark, Finland, France, Germany, Ireland, Japan, Netherlands, Norway, Spain, United Kingdom, United States</t>
  </si>
  <si>
    <t>G/SPS/N/NZL/192/Add.1</t>
  </si>
  <si>
    <t>Australia, Canada, Germany, Italy, Netherlands, United Kingdom, United States</t>
  </si>
  <si>
    <t>G/SPS/N/NZL/193/Add.1</t>
  </si>
  <si>
    <t>Australia, Belgium, Canada, Denmark, France, Germany, Italy, Netherlands, Sweden, United Kingdom, United States</t>
  </si>
  <si>
    <t>G/SPS/N/NZL/194/Add.1</t>
  </si>
  <si>
    <t>Australia, Canada, Denmark, Finland, France, Germany, Netherlands, Norway, Sweden, United Kingdom, United States</t>
  </si>
  <si>
    <t>G/SPS/N/NZL/195/Add.1</t>
  </si>
  <si>
    <t>Australia, Canada, Germany, Italy, Netherlands, United States</t>
  </si>
  <si>
    <t>G/SPS/N/COL/87</t>
  </si>
  <si>
    <t>G/SPS/N/THA/113</t>
  </si>
  <si>
    <t>Aegle marmelos (Linn.) Corr., Hibiscus sabdariffa (Linn.), Zingiber officinale Roscoe, Alpinia galanga (Linn.) Stwartz, Cymbopogon citratus Stapf, Morus alba (Linn.), Carthamus tinctorius (Linn.), Centella asiatica (Linn.) Urban, Pandanus odorus Ridl., Chrysanthemum spp. and Hybrid, Momordica grosvenori, Ganoderma lucidum, Phyllanthus emblica (Linn.), Gynostemma pentaphyllum, Derris scandens Benth (ICS 37.140.10)</t>
  </si>
  <si>
    <t>G/SPS/N/USA/832/Add.1</t>
  </si>
  <si>
    <t>G/SPS/N/USA/933</t>
  </si>
  <si>
    <t>G/SPS/N/USA/934</t>
  </si>
  <si>
    <t>G/SPS/N/USA/937</t>
  </si>
  <si>
    <t xml:space="preserve">Beef cattle intended for slaughter and use as human food;  Ruminants, Ruminant Products, Animal Feed</t>
  </si>
  <si>
    <t>G/SPS/N/EEC/94/Add.6</t>
  </si>
  <si>
    <t>G/SPS/N/EEC/94/Add.7</t>
  </si>
  <si>
    <t>G/SPS/N/EEC/94/Rev.1/Add.3</t>
  </si>
  <si>
    <t>G/SPS/N/EEC/244</t>
  </si>
  <si>
    <t xml:space="preserve">Cereals (CN Headings 1001, 1002, 1003, 1004, 1005, 1006, 1007, 1008), citrus fruits (CN 08.05), certain fruiting vegetables under CN headings 0702 to 0713;  cucurbits (CN 0807), pome fruits (CN 0808), stone fruits (CN 0809), strawberries, currants and other berries (CN 0810), cotton (CN 52), tobacco (CN 2401).</t>
  </si>
  <si>
    <t>G/SPS/N/NZL/282/Add.1</t>
  </si>
  <si>
    <t>G/SPS/N/NZL/299</t>
  </si>
  <si>
    <t>G/SPS/N/COL/84</t>
  </si>
  <si>
    <t>Animals, plants and agricultural products</t>
  </si>
  <si>
    <t xml:space="preserve">Animal health; Food safety; Human health; Pests; Plant diseases; Plant health; </t>
  </si>
  <si>
    <t>G/SPS/N/COL/86</t>
  </si>
  <si>
    <t>"Spent" poultry</t>
  </si>
  <si>
    <t>G/SPS/N/JPN/121/Corr.1</t>
  </si>
  <si>
    <t>G/SPS/N/ARE/2</t>
  </si>
  <si>
    <t>All species of cloven hooves live animals and their products</t>
  </si>
  <si>
    <t>G/SPS/N/EEC/144/Add.2/Corr.1</t>
  </si>
  <si>
    <t>G/SPS/N/EEC/184/Add.2/Corr.1</t>
  </si>
  <si>
    <t>G/SPS/N/NZL/298</t>
  </si>
  <si>
    <t>Import requirements for Cycas, Dracaena &amp; Yucca imported into New Zealand from any country.</t>
  </si>
  <si>
    <t>G/SPS/N/COL/82/Add.2</t>
  </si>
  <si>
    <t>G/SPS/N/EEC/198/Add.1</t>
  </si>
  <si>
    <t>G/SPS/N/JPN/121</t>
  </si>
  <si>
    <t xml:space="preserve">Meat and edible meat offal (HS:  02.01, 02.03, 02.04, 02.05, 02.06, 02.07 and 02.09) Dairy produce;  bird's eggs (HS:  04.01, 04.08) Edible vegetable and certain roots and tubers (HS:  07.01, 07.02, 07.03, 07.04, 07.05, 07.06, 07.07, 07.08, 07.09, 07.13 and 07.14) Edible fruits and nuts (HS:  08.02, 08.06, 08.08, 08.09 and 08.10) Spices (HS:  09.10) Miscellaneous grains, seeds and fruit (HS:  12.01, 12.05, 12.06 and 12.10) Animal or vegetable fats and oils and their cleavage products (HS:  15.08, 15.14)</t>
  </si>
  <si>
    <t>G/SPS/N/SGP/27</t>
  </si>
  <si>
    <t>Cats as personal pets or as commercial consignments.</t>
  </si>
  <si>
    <t>G/SPS/N/TPKM/34/Rev.1</t>
  </si>
  <si>
    <t>China, United States, Korea</t>
  </si>
  <si>
    <t>G/SPS/N/CAN/157/Rev.4</t>
  </si>
  <si>
    <t>G/SPS/N/COL/83</t>
  </si>
  <si>
    <t>Crustaceans and molluscs (shrimps, crabs, crayfish, lobsters, prawns, flat and cupped oysters, clams and squid)</t>
  </si>
  <si>
    <t>G/SPS/N/PER/77</t>
  </si>
  <si>
    <t>G/SPS/N/PER/78</t>
  </si>
  <si>
    <t>Bananas, including plantains, fresh (tariff item numbers 0803.00.11.00, 0803.00.12.00 and 0803.00.19.00)</t>
  </si>
  <si>
    <t>G/SPS/N/JPN/118</t>
  </si>
  <si>
    <t>G/SPS/N/JPN/120</t>
  </si>
  <si>
    <t>Live terrestrial mammal, live birds and carcasses of rodents</t>
  </si>
  <si>
    <t>G/SPS/N/ARE/1</t>
  </si>
  <si>
    <t>Equidae family</t>
  </si>
  <si>
    <t>G/SPS/N/AUS/150/Add.1</t>
  </si>
  <si>
    <t>G/SPS/N/IND/12/Add.2</t>
  </si>
  <si>
    <t>G/SPS/N/NZL/297</t>
  </si>
  <si>
    <t>Import requirements for dormant bulbs imported into New Zealand from any country.</t>
  </si>
  <si>
    <t>G/SPS/N/TPKM/40</t>
  </si>
  <si>
    <t>Salmon roe products and cod roe products</t>
  </si>
  <si>
    <t>G/SPS/N/USA/908/Corr.1</t>
  </si>
  <si>
    <t>G/SPS/N/MEX/206</t>
  </si>
  <si>
    <t>G/SPS/N/AUS/141/Add.2</t>
  </si>
  <si>
    <t>G/SPS/N/KOR/76/Add.1</t>
  </si>
  <si>
    <t>G/SPS/N/ZAF/20</t>
  </si>
  <si>
    <t>Shellfish products</t>
  </si>
  <si>
    <t>G/SPS/N/EEC/235/Add.2</t>
  </si>
  <si>
    <t>Cambodia, China, Hong Kong, China, Indonesia, Japan, Lao People's Democratic Republic, Pakistan, Thailand, Viet Nam, Korea</t>
  </si>
  <si>
    <t>G/SPS/N/AUS/163</t>
  </si>
  <si>
    <t>Seafood at the primary production level.</t>
  </si>
  <si>
    <t>G/SPS/N/NLD/61</t>
  </si>
  <si>
    <t>Live Equidae (CN 0101)</t>
  </si>
  <si>
    <t>G/SPS/N/MAR/21</t>
  </si>
  <si>
    <t>Plant propagation material of the genus Vitis L.</t>
  </si>
  <si>
    <t>G/SPS/N/CAN/201/Add.1</t>
  </si>
  <si>
    <t>G/SPS/N/CAN/207</t>
  </si>
  <si>
    <t>Propagative material of Alders (Alnus)</t>
  </si>
  <si>
    <t>Ireland, Poland</t>
  </si>
  <si>
    <t>G/SPS/N/CAN/80/Add.1</t>
  </si>
  <si>
    <t>G/SPS/N/EEC/223/Add.1</t>
  </si>
  <si>
    <t>G/SPS/N/EEC/225/Add.1</t>
  </si>
  <si>
    <t>G/SPS/N/EEC/227/Add.1</t>
  </si>
  <si>
    <t>G/SPS/N/EEC/228/Add.1</t>
  </si>
  <si>
    <t>G/SPS/N/NZL/296</t>
  </si>
  <si>
    <t>Grain or seed for consumption or processing of Secale cereale (Rye/Ryecorn).</t>
  </si>
  <si>
    <t>G/SPS/N/TPKM/39</t>
  </si>
  <si>
    <t>Live horses, swine, dogs and cats</t>
  </si>
  <si>
    <t>G/SPS/N/EEC/94/Add.5</t>
  </si>
  <si>
    <t>G/SPS/N/IDN/21</t>
  </si>
  <si>
    <t>All plant and part thereof (stem, seeds, roots, soil, leaves, tuber): apple, mango, orange, strawberry, guava, avocado, banana, tomato, chilli, carrot, cabbage, etc; tea, coffee, cocoa, coconut, rubber, oil palm, cotton, sugarcane, etc; corn, sorghum, sweet potato, rice plant, soybean, orchid, rose, carnation, dahlia, etc; black or white pepper, coriander, clove, etc.</t>
  </si>
  <si>
    <t>G/SPS/N/COL/80/Add.2</t>
  </si>
  <si>
    <t>G/SPS/N/EEC/94/Add.2</t>
  </si>
  <si>
    <t>G/SPS/N/EEC/94/Add.3</t>
  </si>
  <si>
    <t>G/SPS/N/EEC/94/Add.4</t>
  </si>
  <si>
    <t>G/SPS/N/EEC/94/Rev.1/Add.2</t>
  </si>
  <si>
    <t>G/SPS/N/CHN/74/Suppl.1</t>
  </si>
  <si>
    <t>G/SPS/N/CHN/75/Suppl.1</t>
  </si>
  <si>
    <t>G/SPS/N/CHN/76/Suppl.1</t>
  </si>
  <si>
    <t xml:space="preserve">Bacteria; Contaminants; Food additives; Food safety; Heavy metals; Human health; Labelling; Packaging; Salmonella; </t>
  </si>
  <si>
    <t>G/SPS/N/CHN/77/Suppl.1</t>
  </si>
  <si>
    <t>G/SPS/N/CHN/78/Suppl.1</t>
  </si>
  <si>
    <t xml:space="preserve">Contaminants; Food additives; Food safety; Heavy metals; Human health; Labelling; Packaging; </t>
  </si>
  <si>
    <t>G/SPS/N/EEC/219/Add.1</t>
  </si>
  <si>
    <t>G/SPS/N/EEC/220/Add.1</t>
  </si>
  <si>
    <t>G/SPS/N/HND/6</t>
  </si>
  <si>
    <t>Production of fresh and processed fruit and vegetables, from growing area up to dispatch for sale.</t>
  </si>
  <si>
    <t>G/SPS/N/NZL/285/Add.1</t>
  </si>
  <si>
    <t>G/SPS/N/USA/911</t>
  </si>
  <si>
    <t>Olestra used in pre-packaged, unpopped popcorn kernels that are ready-to-heat</t>
  </si>
  <si>
    <t>G/SPS/N/EEC/197/Add.1</t>
  </si>
  <si>
    <t>G/SPS/N/EEC/209/Add.1</t>
  </si>
  <si>
    <t>G/SPS/N/EEC/210/Add.1</t>
  </si>
  <si>
    <t>G/SPS/N/USA/908</t>
  </si>
  <si>
    <t>G/SPS/N/CAN/204</t>
  </si>
  <si>
    <t>Carrageenan (ICS: 67.220.20)</t>
  </si>
  <si>
    <t>G/SPS/N/EEC/144/Add.2</t>
  </si>
  <si>
    <t>G/SPS/N/EEC/184/Add.2</t>
  </si>
  <si>
    <t>G/SPS/N/NZL/295</t>
  </si>
  <si>
    <t>The generic removal of import permit requirements for grains/seeds for consumption or processing that were heat treated outside of New Zealand and removal of import permit requirements for other grains/seeds that receive biosecurity clearance at the New Zealand border (those not required to be further processed/treated at quarantine facilities).</t>
  </si>
  <si>
    <t>G/SPS/N/TPKM/35</t>
  </si>
  <si>
    <t>Processed products containing meat exporting to the Separate Customs Territory of Taiwan, Penghu, Kinmen and Matsu(TPKM)</t>
  </si>
  <si>
    <t xml:space="preserve">Animal diseases; Animal health; Avian Influenza; Foot and mouth disease; Newcastle Disease; Zoonoses; </t>
  </si>
  <si>
    <t>G/SPS/N/TPKM/37</t>
  </si>
  <si>
    <t>Marsupial animals including Orders Dasyuromorphia, Peramelemorphia and Diprodontia</t>
  </si>
  <si>
    <t>G/SPS/N/BGR/22</t>
  </si>
  <si>
    <t>Imports of fresh poultry meat</t>
  </si>
  <si>
    <t>G/SPS/N/NZL/279/Add.1</t>
  </si>
  <si>
    <t>G/SPS/N/NZL/294</t>
  </si>
  <si>
    <t>G/SPS/N/KEN/8</t>
  </si>
  <si>
    <t>China, Hong Kong, China, India, Macao, China, Thailand</t>
  </si>
  <si>
    <t>G/SPS/N/USA/134/Add.2</t>
  </si>
  <si>
    <t>G/SPS/N/USA/722/Rev.1</t>
  </si>
  <si>
    <t>G/SPS/N/EEC/103/Add.8/Corr.1</t>
  </si>
  <si>
    <t>G/SPS/N/USA/763/Add.1</t>
  </si>
  <si>
    <t>G/SPS/N/USA/432/Add.1</t>
  </si>
  <si>
    <t>Australia, New Zealand</t>
  </si>
  <si>
    <t>G/SPS/N/EEC/242/Add.1</t>
  </si>
  <si>
    <t>G/SPS/N/FRA/7</t>
  </si>
  <si>
    <t>Products of animal origin intended for exhibitions/fairs</t>
  </si>
  <si>
    <t>G/SPS/N/KOR/158</t>
  </si>
  <si>
    <t>G/SPS/N/KOR/160</t>
  </si>
  <si>
    <t>G/SPS/N/USA/765/Add.1</t>
  </si>
  <si>
    <t>G/SPS/N/ISL/2/Add.2</t>
  </si>
  <si>
    <t>G/SPS/N/ISL/4/Add.1</t>
  </si>
  <si>
    <t>G/SPS/N/ISL/5/Add.1</t>
  </si>
  <si>
    <t>G/SPS/N/TPKM/34</t>
  </si>
  <si>
    <t>Plants or Plant Products exported to the Separate Customs Territory of Taiwan, Penghu, Kinmen, and Matsu</t>
  </si>
  <si>
    <t>G/SPS/N/GTM/21/Add.1</t>
  </si>
  <si>
    <t>G/SPS/N/TPKM/32</t>
  </si>
  <si>
    <t>Edible offal of cattle, sheep, pig and poultry</t>
  </si>
  <si>
    <t>G/SPS/N/TPKM/33</t>
  </si>
  <si>
    <t>Root vegetables</t>
  </si>
  <si>
    <t>G/SPS/N/AUS/151/Add.1</t>
  </si>
  <si>
    <t>G/SPS/N/KOR/157</t>
  </si>
  <si>
    <t>Plants or plant products imported into Korea.</t>
  </si>
  <si>
    <t>G/SPS/N/EEC/103/Add.8</t>
  </si>
  <si>
    <t>G/SPS/N/IND/12/Add.1</t>
  </si>
  <si>
    <t>G/SPS/N/USA/171/Rev.1/Add.3</t>
  </si>
  <si>
    <t>G/SPS/N/BGR/21</t>
  </si>
  <si>
    <t>Live birds (domestic and wild game); eggs for consumption and reproduction; raw materials and products of birds, excluding those subjected to heat treatment guaranteeing the rendering harmless (decontamination) of the avian influenza virus; not processed (raw) feed for home pets and feed constituents containing items of the aforementioned bird species; not processed hunting trophies of all bird species.</t>
  </si>
  <si>
    <t>G/SPS/N/EEC/243</t>
  </si>
  <si>
    <t xml:space="preserve">Citrus fruits (CN 08.05), Tree nuts (CN 08.01, 08.02), Pome fruits (CN 08.08), Stone fruits (CN 08.09), Berries (CN 08.06, 08.10), Bananas and others (CN 08.03, 08.04), Roots and Tuber vegetables (CN 07.06, 07.14), Bulb vegetables (CN 07.03), Tomatoes, aubergines, cucurbits (CN 07.02, 07.07, 08.07), Sweetcorn (CN 0709.90.60),  Brassicae (CN 07.04) Leaffy vegetables (CN 07.05), Leguminous vegetables (CN 07.08), Stem vegetables (CN 07.09), Mushrooms (CN 0709.51), Oil seeds (CN 12.01,12.02,12.04, 12.05, 12.06, 12.07) Potatoes (CN 07.01), Tea (CN 09.02), Hops (CN 12.10)</t>
  </si>
  <si>
    <t>G/SPS/N/NZL/292</t>
  </si>
  <si>
    <t>Breadfruit (Artocarpus altilis)</t>
  </si>
  <si>
    <t>G/SPS/N/CAN/157/Rev.3</t>
  </si>
  <si>
    <t>G/SPS/N/NZL/290</t>
  </si>
  <si>
    <t xml:space="preserve">Tahini or crushed sesame seeds or any foods containing them –  Specific importers in Tariff code 2005.59.00.00B, 2005.59.09.09G and 2103.90.00.29D All of Tariff codes 1207.40.00.00A, 2008.19.09.29H and 2008.19.09.39E</t>
  </si>
  <si>
    <t>G/SPS/N/ISL/2/Add.1</t>
  </si>
  <si>
    <t>G/SPS/N/ISL/4</t>
  </si>
  <si>
    <t>Live poultry and birds, fertile eggs and raw poultry and bird products which can carry Avian Influenza, tariff No. 0105, 0106.3100, 0106.3200,0106.3900, 0207, 0208.9001, 0208.9002, 0208.9003, ex 0208.9009, 210.9910, ex 210.9990, 0407, ex 1601 and ex 1602.</t>
  </si>
  <si>
    <t>G/SPS/N/ISL/5</t>
  </si>
  <si>
    <t>Live poultry and birds, fertile eggs and raw poultry and bird products which can carry Avian Influenza, tariff no. 0105, 0106.3100, 0106.3200,0106.3900, 0207, 0208.9001, 0208.9002, 0208.9003, ex 0208.9009, 210.9910, ex 210.9990, 0407, ex 1601 and ex 1602.</t>
  </si>
  <si>
    <t>G/SPS/N/AUS/122/Add.2</t>
  </si>
  <si>
    <t>G/SPS/N/AUS/152/Add.1</t>
  </si>
  <si>
    <t xml:space="preserve">Fruit fly; Plant health; </t>
  </si>
  <si>
    <t>China, Thailand</t>
  </si>
  <si>
    <t>G/SPS/N/CHN/74</t>
  </si>
  <si>
    <t>ICS 67.160.10</t>
  </si>
  <si>
    <t>G/SPS/N/CHN/75</t>
  </si>
  <si>
    <t>G/SPS/N/CHN/76</t>
  </si>
  <si>
    <t>ICS 67.100.20</t>
  </si>
  <si>
    <t>G/SPS/N/CHN/78</t>
  </si>
  <si>
    <t>ICS 67.200.10</t>
  </si>
  <si>
    <t>G/SPS/N/KOR/98/Add.7</t>
  </si>
  <si>
    <t>Austria, Denmark, France, Germany, Hungary, Ireland, Netherlands, Norway, Slovenia, Spain, Sweden, United Kingdom, United States</t>
  </si>
  <si>
    <t>G/SPS/N/USA/905</t>
  </si>
  <si>
    <t>Poultry products and animal feeds</t>
  </si>
  <si>
    <t>G/SPS/N/CHN/77</t>
  </si>
  <si>
    <t>ICS 67.100.10</t>
  </si>
  <si>
    <t>G/SPS/N/COL/80/Add.1</t>
  </si>
  <si>
    <t>G/SPS/N/COL/82/Add.1</t>
  </si>
  <si>
    <t>G/SPS/N/CAN/201</t>
  </si>
  <si>
    <t xml:space="preserve">Honeybees (ICS:  65.140)</t>
  </si>
  <si>
    <t>G/SPS/N/TPKM/19/Add.1</t>
  </si>
  <si>
    <t>G/SPS/N/COL/82</t>
  </si>
  <si>
    <t>Fresh poultry meat, live poultry, eggs for hatching and consumption, meat products of avian origin and other risk products</t>
  </si>
  <si>
    <t>G/SPS/N/GTM/25</t>
  </si>
  <si>
    <t>Fowls of the species Gallus domesticus (01051100), turkeys (01051200), other (01051900), fowls of the species Gallus domesticus weighing not more than 2,000g (01059200), fowls of the species Gallus domesticus weighing more than 2,000g (01059300), other (01059900), fertile eggs for reproduction (04070010), ostrich eggs (04070020), other (04070090), dried (04081100), of turkeys (16023100), of fowls of the species Gallus domesticus (16023200).</t>
  </si>
  <si>
    <t>G/SPS/N/GTM/26</t>
  </si>
  <si>
    <t xml:space="preserve">Section II (Vegetable products):  Chapter 6: Live trees and other plants; bulbs, roots and the like; cut flowers and ornamental foliage;  Chapter 7: Edible vegetables and certain roots and tubers;  Chapter 8: Edible fruit and nuts; peel of citrus fruits or melons;  Chapter 9: Coffee, tea, maté and spices;  Chapter 10: Cereals;  Chapter 11: Products of the milling industry; malt; starches; inulin; wheat gluten;  Chapter 12: Oil seeds and oleaginous fruits; miscellaneous grains, seeds and fruit; industrial or medicinal plants; straw and fodder;  Chapter 13: Lac; gums, resins and other vegetable saps and extracts;  Chapter 14: Vegetable plaiting materials; vegetable products not elsewhere specified or included;  Chapter 18: Cocoa and cocoa preparations;  Chapter 24: Tobacco and manufactured tobacco substitutes;  Chapter 52: Cotton.</t>
  </si>
  <si>
    <t>G/SPS/N/NZL/288</t>
  </si>
  <si>
    <t>Import requirements for Dracaena nursery stock (plants, cuttings, canes and tissue culture) imported into New Zealand from any country is suspended until further notice.</t>
  </si>
  <si>
    <t>G/SPS/N/BRA/92</t>
  </si>
  <si>
    <t>Drugs, cosmetics, medical devices and food for human consumption containing tissues or fluids from bovine, ovine, caprine and wild ruminants species Pulmonary surfactants, by-products of milk and live animal wool are excluded from the restrictions provisioned for in the notified Resolution.</t>
  </si>
  <si>
    <t>G/SPS/N/BRA/93</t>
  </si>
  <si>
    <t>Solanum tuberosum (potato) seeds.</t>
  </si>
  <si>
    <t>G/SPS/N/HUN/20/Add.1</t>
  </si>
  <si>
    <t>G/SPS/N/HUN/22</t>
  </si>
  <si>
    <t>Non-treated game trophies from any birds, fresh poultry meat, meat preparations and meat products consisting of, or containing poultry meat, raw pet food and unprocessed feed material containing any parts of poultry, eggs for human consumption and non-treated game trophies from any bird, unprocessed feathers and parts of feathers, and live birds other than poultry, including birds accompanying their owners (pet birds).</t>
  </si>
  <si>
    <t>Cambodia, China, Indonesia, Japan, Lao People's Democratic Republic, Pakistan, Thailand, Viet Nam, Korea</t>
  </si>
  <si>
    <t>G/SPS/N/KEN/7</t>
  </si>
  <si>
    <t>G/SPS/N/MAC/7</t>
  </si>
  <si>
    <t xml:space="preserve">Masked palm civet (Paguma larvata) and their products including:  live animals, their meat, meat products and organs</t>
  </si>
  <si>
    <t>G/SPS/N/MAC/8</t>
  </si>
  <si>
    <t xml:space="preserve">All poultry and their products including:  domestic and wild birds;  day-old birds;  hatching eggs;  semen of domestic and wild birds;  meat, chilled meat, frozen meat and organs from domestic and wild birds;  products of animal origin (from birds) intended for use in animal feeding or for agricultural or industrial use;  pathological material and biological products (from birds) which have not been processed to ensure the destruction of the HPAI virus.</t>
  </si>
  <si>
    <t>G/SPS/N/USA/427/Add.3</t>
  </si>
  <si>
    <t xml:space="preserve">Citrus canker; Pest or Disease free Regions / Regionalization; Plant diseases; Plant health; </t>
  </si>
  <si>
    <t>G/SPS/N/USA/744/Add.1</t>
  </si>
  <si>
    <t>G/SPS/N/CYP/10</t>
  </si>
  <si>
    <t>Cyprus</t>
  </si>
  <si>
    <t xml:space="preserve">Live poultry and live bird other than poultry;  fresh meat of poultry, ratites, farmed and wild feathered game;  poultry meat products and meat preparations consisting of or containing meat of the above mentioned species;  raw pet food and unprocessed feed material containing any part of those species;  eggs for human consumption;  unprocessed feathers.</t>
  </si>
  <si>
    <t>Cambodia, China, Hong Kong, Indonesia, Japan, Lao People's Democratic Republic, Pakistan, Thailand, Viet Nam, Korea</t>
  </si>
  <si>
    <t>G/SPS/N/CYP/11</t>
  </si>
  <si>
    <t xml:space="preserve">Fresh meat of poultry, ratites, farmed and wild feathered game;  poultry meat products and meat preparations consisting or containing meat of the above mentioned species;  raw material for pet food production obtained from poultry;  and eggs for human consumption.</t>
  </si>
  <si>
    <t>G/SPS/N/CRI/31</t>
  </si>
  <si>
    <t>Asexual propagative material, fresh fruit and vegetables for consumption and any other material capable of hosting the pink hibiscus mealybug (HS Chapters 7 and 8).</t>
  </si>
  <si>
    <t>G/SPS/N/CRI/32</t>
  </si>
  <si>
    <t>Fresh cabbage for consumption (HS tariff item No. 0704.90.00.00)</t>
  </si>
  <si>
    <t>G/SPS/N/CRI/33</t>
  </si>
  <si>
    <t>Fresh broccoli for consumption (HS tariff item No. 0704.10.00.00)</t>
  </si>
  <si>
    <t>G/SPS/N/EEC/241</t>
  </si>
  <si>
    <t xml:space="preserve">Fresh meat, meat products and meat preparations of farmed and wild cervids (CN 0208;  ICS 65.020.30)</t>
  </si>
  <si>
    <t>G/SPS/N/BGR/19/Add.1</t>
  </si>
  <si>
    <t>G/SPS/N/BGR/20</t>
  </si>
  <si>
    <t xml:space="preserve">Egg products; meat products; fresh meat from farmed ratites for human consumption; farmed game meat; fresh poultry meat; fresh meat for human consumption of domestic animals of the bovine, ovine and caprine species; fresh meat of domestic solipeds;  snails and frog legs; farmed game bird meat and wild game bird meat; fresh meat for human consumption of domestic animals of the porcine species; minced meat and meat preparations;  raw milk, heat treated milk and heat treated milk-based products; fishery and aquaculture products; rabbit meat.</t>
  </si>
  <si>
    <t>G/SPS/N/USA/882</t>
  </si>
  <si>
    <t>Clementines, mandarins and tangerines</t>
  </si>
  <si>
    <t>G/SPS/N/BOL/4/Corr.1</t>
  </si>
  <si>
    <t>G/SPS/N/BOL/6</t>
  </si>
  <si>
    <t>Apple (Malus domestica)</t>
  </si>
  <si>
    <t xml:space="preserve">Human health; Plant diseases; Plant health; </t>
  </si>
  <si>
    <t>G/SPS/N/BOL/7</t>
  </si>
  <si>
    <t>Pears (Pyrus communis)</t>
  </si>
  <si>
    <t>G/SPS/N/BOL/8</t>
  </si>
  <si>
    <t>Brazil nuts (Bertholletia excelsa) in shell</t>
  </si>
  <si>
    <t>G/SPS/N/EEC/240</t>
  </si>
  <si>
    <t xml:space="preserve">Live birds other than poultry including those accompanied by their owner, live poultry, ratites, farmed and wild feathered game birds and hatching eggs of these species and of fresh meat of poultry, ratites, wild and farmed feathered game, meat preparations and meat products consisting of, or containing meat of those species and of eggs for human consumption (HS:  0105, 010631 to 010690, 0207, 0407, 0408, 1601, 160220 to 160239).</t>
  </si>
  <si>
    <t>G/SPS/N/JOR/5/Corr.1</t>
  </si>
  <si>
    <t>Cambodia, Canada, China, Chinese Taipei, Hong Kong, Indonesia, Italy, Japan, Lao People's Democratic Republic, Pakistan, Thailand, United States, Viet Nam, Korea</t>
  </si>
  <si>
    <t>G/SPS/N/NZL/287</t>
  </si>
  <si>
    <t>Mangoes (Mangifera indica).</t>
  </si>
  <si>
    <t>G/SPS/N/PER/73</t>
  </si>
  <si>
    <t>G/SPS/N/PER/74</t>
  </si>
  <si>
    <t>Calathea spp. seedlings from the United States of America (tariff item number 0602.90.00.90)</t>
  </si>
  <si>
    <t>G/SPS/N/PER/75</t>
  </si>
  <si>
    <t>Cuttings of sugarcane (Saccharum officinarum L.) from Cuba, Brazil and the United States of America (tariff item number 0602.10.00.90)</t>
  </si>
  <si>
    <t>Brazil, Cuba, United States</t>
  </si>
  <si>
    <t>G/SPS/N/PER/76</t>
  </si>
  <si>
    <t>Botanical seeds of runner beans (Phaseolus coccineus) from the United Kingdom.</t>
  </si>
  <si>
    <t>G/SPS/N/PHL/68</t>
  </si>
  <si>
    <t>G/SPS/N/PHL/69</t>
  </si>
  <si>
    <t>Beef tallow</t>
  </si>
  <si>
    <t>G/SPS/N/PHL/70</t>
  </si>
  <si>
    <t>G/SPS/N/NZL/284</t>
  </si>
  <si>
    <t>G/SPS/N/NZL/285</t>
  </si>
  <si>
    <t>Import requirements for Actinidia cuttings and plants in tissue culture imported into New Zealand from any country.</t>
  </si>
  <si>
    <t>G/SPS/N/NZL/286</t>
  </si>
  <si>
    <t>Import requirements for Actinidia seed for sowing imported into New Zealand from any country.</t>
  </si>
  <si>
    <t>G/SPS/N/AUS/158</t>
  </si>
  <si>
    <t>G/SPS/N/AUS/161</t>
  </si>
  <si>
    <t>G/SPS/N/COL/81</t>
  </si>
  <si>
    <t>Farms producing slaughter cattle, sheep, goats and buffalo for the export market.</t>
  </si>
  <si>
    <t>G/SPS/N/CYP/9</t>
  </si>
  <si>
    <t>Live plants, and products of plant origin</t>
  </si>
  <si>
    <t>G/SPS/N/GTM/22</t>
  </si>
  <si>
    <t xml:space="preserve">Fowls of the species Gallus domesticus (01051100), turkeys (01051200), other (01051900), fowls of the species Gallus domesticus weighing not more than 2000g (01059200), fowls of the species Gallus domesticus weighing more than 2000g (01059300), other (01059900), not cut in pieces, fresh or chilled (02071100), not cut in pieces, frozen (02071200), in paste form, mechanically deboned (02071310), breasts (02071391), in paste form, mechanically deboned  (02071410), breasts (02071491), other (02071499), not cut in pieces, fresh or chilled  (02072400), in paste form, mechanically deboned (02072610), other (02072690), not cut in pieces, fresh or chilled  (02073200), not cut in pieces, frozen (02073300), fatty livers, fresh or chilled (02073400), in paste form, mechanically deboned (02073510), other (02073590), in paste form, mechanically deboned  (02073610), other (02073690), poultry fat (02090030), fertile eggs for reproduction (04070010), ostrich eggs (04070020), other (04070090), dried (04081100), other (04081900), dried (04089100), other (04090000), feathers of a kind used for stuffing;  down (05051000), other (05059000), of poultry of heading 0105 (16010020), of meat or meat offal of poultry of heading 0105 (16021020), of turkeys (16023100), of fowls of the species Gallus domesticus (16023200), prepared poultry feed (23099020), skins and other parts of birds with their feathers or down (67010000).</t>
  </si>
  <si>
    <t xml:space="preserve">Animal diseases; Animal health; Avian Influenza; Food safety; Human health; Newcastle Disease; Plant health; Zoonoses; </t>
  </si>
  <si>
    <t>G/SPS/N/GTM/23</t>
  </si>
  <si>
    <t>G/SPS/N/GTM/24</t>
  </si>
  <si>
    <t xml:space="preserve">Pure-bred breeding animals (01031000),  Weighing less than 50 kg. (01039100),  weighing 50 kg. or more (01039200), carcasses and half-carcasses (02031100), hams, shoulders and cuts thereof, with bone in (02031200), other (02031900), carcasses and half-carcasses  (02032100), hams, shoulders and cuts thereof, with bone in (02032200), other (02032900), skin (02063010), other (02063090), livers (02064100), skin (02064910), other (02064990), edible products of animal origin, not elsewhere specified or included (04100000), of sheep or swine (05040020), of swine (16010030), of meat and offal of swine (16021030), hams and cuts thereof (16024100), shoulders and cuts thereof (16024200), pigskin, dried, cooked and pressed (16024910), other (16024990), other, including preparations of blood of any animal (16029000), semi-chrome-tanned (wet-blue) (41063110), other (41063190), in the dry state (crust) (41063200), of swine (41133000).</t>
  </si>
  <si>
    <t>G/SPS/N/PER/72</t>
  </si>
  <si>
    <t>Live cattle, sheep, goats, deer, domestic and wild felines, products and by-products of bovine, ovine, caprine or cervid origin (including brains, spinal cords, thymus glands, spleens, tonsils, intestines, nerve tissue and lymphatic tissue) and meat-and-bone meal for animal feed.</t>
  </si>
  <si>
    <t>G/SPS/N/ROM/6</t>
  </si>
  <si>
    <t xml:space="preserve">Live poultry and domestic live birds other than poultry;  fresh meat of poultry and wild birds;  products and by-products from live poultry and wild birds intended for animal feed or industrial use;  biological products from live poultry and wild birds which are not treated for the destruction of Avian Influenza Virus;  hatching eggs;  poultry seminal material</t>
  </si>
  <si>
    <t>G/SPS/N/COL/80</t>
  </si>
  <si>
    <t>G/SPS/N/JOR/5</t>
  </si>
  <si>
    <t>Domestic and wild birds, fresh meat of birds, day-old chicks, eggs, semen and products of animal origin (from birds).</t>
  </si>
  <si>
    <t>G/SPS/N/JOR/6</t>
  </si>
  <si>
    <t>G/SPS/N/JOR/7</t>
  </si>
  <si>
    <t>G/SPS/N/JOR/8</t>
  </si>
  <si>
    <t>Live animals and their products</t>
  </si>
  <si>
    <t>G/SPS/N/ISL/3</t>
  </si>
  <si>
    <t>Live poultry and birds, fertile eggs and raw poultry and bird products which can carry Avian Influenza, tariff no.0105, 0106.3100, 0106.3200, 0106.3900, 0207, 0208.9001, 0208.9002, 0208.9003, ex 0208.9009, 210.9910, ex 210.9990, 0407, ex 1601 and ex 1602.</t>
  </si>
  <si>
    <t>G/SPS/N/IND/13</t>
  </si>
  <si>
    <t>Domestic and wild birds including captive birds, day-old chicks, ducks, turkey and other newly-hatched avian species, hatching eggs, eggs and egg products, semen of domestic and wild birds, meat and meat products from avian species including wild birds, feathers, products of avian origin intended for use in animal feeding or for agricultural or industrial use, live pigs and pig meat products, pathological material and biological products from birds</t>
  </si>
  <si>
    <t>G/SPS/N/CHL/168</t>
  </si>
  <si>
    <t>G/SPS/N/NZL/245/Add.1</t>
  </si>
  <si>
    <t>G/SPS/N/NZL/246/Add.1</t>
  </si>
  <si>
    <t>G/SPS/N/COL/79</t>
  </si>
  <si>
    <t>Bovine animals, sheep, swine and other susceptible species and the products and by-products thereof that pose a risk of transmitting foot-and-mouth disease (FMD).</t>
  </si>
  <si>
    <t>G/SPS/N/HUN/21</t>
  </si>
  <si>
    <t>Live poultry, ratites, farmed and wild feathered game and hatching eggs of these species, eggs for human consumption, fresh meat of poultry, ratites, farmed and feathered game; meat preparations and meat products consisting of, or containing of those species.</t>
  </si>
  <si>
    <t>G/SPS/N/COL/77</t>
  </si>
  <si>
    <t>G/SPS/N/COL/78</t>
  </si>
  <si>
    <t>Fresh poultry meat, live poultry, eggs for hatching and consumption and other meat products of avian origin</t>
  </si>
  <si>
    <t>G/SPS/N/KEN/6</t>
  </si>
  <si>
    <t>G/SPS/N/ROM/5</t>
  </si>
  <si>
    <t xml:space="preserve">Live poultry and domestic live birds other than poultry;  fresh meat of poultry and wild birds;  products and by-products from live poultry and wild birds intended for animal feed or industrial use;  biological products from live poultry and wild birds which are not treated for the destruction of Avian Influenza Virus;  hatching eggs;  poultry seminal material.</t>
  </si>
  <si>
    <t>Cambodia, Canada, China, Chinese Taipei, Hong Kong, Indonesia, Japan, Lao People's Democratic Republic, Pakistan, Thailand, United States, Viet Nam, Korea</t>
  </si>
  <si>
    <t>G/SPS/N/BRN/2</t>
  </si>
  <si>
    <t>Live and frozen poultry products including eggs</t>
  </si>
  <si>
    <t>G/SPS/N/IDN/20</t>
  </si>
  <si>
    <t>Plant propagating materials, plant products</t>
  </si>
  <si>
    <t>G/SPS/N/JPN/113</t>
  </si>
  <si>
    <t>Invasive alien species (IASs) – IASs do not include living modified organisms in the draft act notified herby</t>
  </si>
  <si>
    <t>G/SPS/N/PER/70</t>
  </si>
  <si>
    <t>Live birds (commercial birds, backyard poultry, fighting birds, wildfowl and ornamental cage birds), fertile eggs, eggs for consumption, poultry meat, other poultry products and by-products and biologicals for these species.</t>
  </si>
  <si>
    <t>Belgium, Cambodia, Canada, China, Hong Kong, Indonesia, Japan, Lao People's Democratic Republic, Pakistan, Thailand, United States, Viet Nam, Korea</t>
  </si>
  <si>
    <t>G/SPS/N/PER/71</t>
  </si>
  <si>
    <t xml:space="preserve">Live bovine animals, products and by-products of bovine, ovine or caprine origin (including brains, spinal cords, thymus glands, spleens, tonsils, intestines, nerve tissue and lymphatic tissue), and the import of concentrated foods, including  meat and bone meal, containing mammal proteins for animal feed.</t>
  </si>
  <si>
    <t xml:space="preserve">Animal diseases; Animal health; Food safety; Human health; Pest or Disease free Regions / Regionalization; Transmissible Spongiform Encephalopathy (TSE); </t>
  </si>
  <si>
    <t>Belgium, Czech Republic, Denmark, France, Germany, Greece, Ireland, Italy, Japan, Luxembourg, Netherlands, Portugal, Slovak Republic, Spain, Switzerland, United Kingdom</t>
  </si>
  <si>
    <t>G/SPS/N/MAR/17</t>
  </si>
  <si>
    <t>Animal food products and food products of animal origin</t>
  </si>
  <si>
    <t xml:space="preserve">Food safety; HACCP Plan requirements; Human health; Traceability; </t>
  </si>
  <si>
    <t>G/SPS/N/MAR/18</t>
  </si>
  <si>
    <t>Marine and freshwater products</t>
  </si>
  <si>
    <t>G/SPS/N/MAR/19</t>
  </si>
  <si>
    <t>Milk for feeding calves</t>
  </si>
  <si>
    <t>G/SPS/N/MAR/20</t>
  </si>
  <si>
    <t>G/SPS/N/TPKM/29</t>
  </si>
  <si>
    <t>Sugar cane wax</t>
  </si>
  <si>
    <t>G/SPS/N/JPN/112</t>
  </si>
  <si>
    <t>Edible vegetable and certain roots and tubers (HS: 07.02, 07.03, 07.04, 07.05, 07.06 and 07.09), edible fruits and nuts (HS: 08.10)</t>
  </si>
  <si>
    <t>G/SPS/N/MNG/2</t>
  </si>
  <si>
    <t>Chicken and chicken-origin raw products</t>
  </si>
  <si>
    <t>G/SPS/N/IND/12</t>
  </si>
  <si>
    <t>Plant and plant Materials and other regulated articles as per Plant Quarantine (Regulation of Import Into India) order, 2003 and Plant Quarantine (Regulation of Import into India)(Amendment) Order,2004 dated 6 February 2004</t>
  </si>
  <si>
    <t>G/SPS/N/CHN/73</t>
  </si>
  <si>
    <t>G/SPS/N/ISL/2</t>
  </si>
  <si>
    <t xml:space="preserve">Live poultry and birds, fertile eggs and raw poultry and bird products which can carry Avian Influenza, tariff no. 0105, 0106.3100, 0106.3200,0106.3900, 0207, 0208.9001, 0208.9002, 0208.9003, ex 0208.9009,  210.9910, ex 210.9990, 0407, ex 1601 and ex 1602</t>
  </si>
  <si>
    <t xml:space="preserve">Animal diseases; Animal health; Avian Influenza; Food safety; Human health; Modification of final date for comments; Pest or Disease free Regions / Regionalization; Zoonoses; </t>
  </si>
  <si>
    <t>G/SPS/N/KOR/153</t>
  </si>
  <si>
    <t xml:space="preserve">Grapevine plants for planting, including nursery stocks, scions, cuttings, etc. (excluding  seeds)</t>
  </si>
  <si>
    <t>Croatia, Slovenia, Spain</t>
  </si>
  <si>
    <t>G/SPS/N/PHL/67</t>
  </si>
  <si>
    <t>G/SPS/N/COL/76</t>
  </si>
  <si>
    <t>G/SPS/N/BOL/5</t>
  </si>
  <si>
    <t>Poultry, broiler breeder chicks, fresh eggs, fertile eggs, products and byproducts of avian origin.</t>
  </si>
  <si>
    <t>G/SPS/N/KOR/152</t>
  </si>
  <si>
    <t>G/SPS/N/AUS/122/Add.1</t>
  </si>
  <si>
    <t>G/SPS/N/AUS/141/Add.1</t>
  </si>
  <si>
    <t>G/SPS/N/EEC/238</t>
  </si>
  <si>
    <t>Live birds other than poultry including those accompanied by their owner, live poultry, ratites, farmed and wild feathered game birds and hatching eggs of these species and of fresh meat of poultry, ratites, wild and farmed feathered game, meat preparations and meat products consisting of, or containing meat of those species and of eggs for human consumption (HS: 0105, 010631 to 010690, 0207, 0407, 0408, 1601, 160220 to 160239).</t>
  </si>
  <si>
    <t>G/SPS/N/PHL/64</t>
  </si>
  <si>
    <t>G/SPS/N/PHL/65</t>
  </si>
  <si>
    <t>Cambodia, China, Chinese Taipei, Indonesia, Japan, Lao People's Democratic Republic, Pakistan, Thailand, Viet Nam, Korea</t>
  </si>
  <si>
    <t>G/SPS/N/PHL/66</t>
  </si>
  <si>
    <t>Bulb Onion</t>
  </si>
  <si>
    <t>G/SPS/N/CHN/72</t>
  </si>
  <si>
    <t>G/SPS/N/EEC/236</t>
  </si>
  <si>
    <t>G/SPS/N/EEC/237</t>
  </si>
  <si>
    <t>G/SPS/N/NZL/282</t>
  </si>
  <si>
    <t>Bovine and buffalo (Bubalus bubalis) embryos from Australia</t>
  </si>
  <si>
    <t>G/SPS/N/CHN/64/Corr.1</t>
  </si>
  <si>
    <t xml:space="preserve">Aflatoxins; Contaminants; Food additives; Food safety; Heavy metals; Human health; Labelling; Mycotoxins; Packaging; Toxins; </t>
  </si>
  <si>
    <t>G/SPS/N/CHN/68/Corr.1</t>
  </si>
  <si>
    <t xml:space="preserve">Contaminants; Food additives; Food safety; Heavy metals; Human health; Labelling; Packaging; Polychlorinated biphenyls; </t>
  </si>
  <si>
    <t>G/SPS/N/GTM/21/Corr.1</t>
  </si>
  <si>
    <t>Canada, European Communities, United Kingdom, United States</t>
  </si>
  <si>
    <t>G/SPS/N/CHE/36/Rev.1</t>
  </si>
  <si>
    <t>Cambodia, China, Chinese Taipei, Hong Kong, Indonesia, Japan, Lao People's Democratic Republic, Pakistan, Thailand, Viet Nam, Korea</t>
  </si>
  <si>
    <t>G/SPS/N/CHN/47/Corr.1</t>
  </si>
  <si>
    <t>G/SPS/N/CHN/60/Corr.1</t>
  </si>
  <si>
    <t xml:space="preserve">Bacteria; Contaminants; Food additives; Food safety; Heavy metals; Human health; Labelling; Packaging; Pesticides; </t>
  </si>
  <si>
    <t>G/SPS/N/CHN/65/Corr.1</t>
  </si>
  <si>
    <t xml:space="preserve">Aflatoxins; Contaminants; Food safety; Heavy metals; Human health; Mycotoxins; Packaging; Pesticides; Plant health; Toxins; </t>
  </si>
  <si>
    <t>G/SPS/N/PHL/61</t>
  </si>
  <si>
    <t>Any plant product altered or produced through the use of modern biotechnology intended for direct use as food, feed, or processing into food and feed.</t>
  </si>
  <si>
    <t>G/SPS/N/PHL/62</t>
  </si>
  <si>
    <t>G/SPS/N/PHL/63</t>
  </si>
  <si>
    <t>G/SPS/N/THA/110</t>
  </si>
  <si>
    <t>Fish and fishery products (HS 0302-0307, 1603-1605/ICS 67.120.30) and other food products (ICS 67.040)</t>
  </si>
  <si>
    <t>G/SPS/N/THA/111</t>
  </si>
  <si>
    <t>Poultry and carcass thereof (HS 0105, 0207, 0407, 0408)</t>
  </si>
  <si>
    <t>Republic of Korea, the Separate Customs Territory of Taiwan, Penghu, Kinmen and Matsu (Chinese Taipei), Japan, Cambodia, Lao People's Democratic Republic, Vietnam, Indonesia, the United States</t>
  </si>
  <si>
    <t>G/SPS/N/USA/856</t>
  </si>
  <si>
    <t>Birds and bird products</t>
  </si>
  <si>
    <t>Cambodia, China, Hong Kong, Indonesia, Japan, Lao People's Democratic Republic, Thailand, Viet Nam, Korea</t>
  </si>
  <si>
    <t>G/SPS/N/CRI/29</t>
  </si>
  <si>
    <t>Fresh tomatoes for consumption (tariff number 0702.00.00.00)</t>
  </si>
  <si>
    <t>G/SPS/N/CRI/30</t>
  </si>
  <si>
    <t>Fresh carrots for consumption (tariff number 0706.10.00.10)</t>
  </si>
  <si>
    <t>G/SPS/N/NIC/19</t>
  </si>
  <si>
    <t>Vegetable products</t>
  </si>
  <si>
    <t>G/SPS/N/NIC/20</t>
  </si>
  <si>
    <t>Miscellaneous grains, seeds and fruit</t>
  </si>
  <si>
    <t>G/SPS/N/NIC/21</t>
  </si>
  <si>
    <t>Oil seeds and oleaginous fruits</t>
  </si>
  <si>
    <t>G/SPS/N/NIC/23</t>
  </si>
  <si>
    <t>Oil seeds and oleaginous fruits, straw and fodder</t>
  </si>
  <si>
    <t xml:space="preserve">Animal health; Plant health; Seeds; Territory protection; </t>
  </si>
  <si>
    <t>G/SPS/N/NIC/24</t>
  </si>
  <si>
    <t>Miscellaneous oil seeds and oleaginous fruits</t>
  </si>
  <si>
    <t>G/SPS/N/NIC/25</t>
  </si>
  <si>
    <t>Edible roots and tubers</t>
  </si>
  <si>
    <t>G/SPS/N/NIC/26</t>
  </si>
  <si>
    <t>G/SPS/N/NIC/27</t>
  </si>
  <si>
    <t>G/SPS/N/NZL/281</t>
  </si>
  <si>
    <t>Malayan Sun Bears Helarctos malayanus from Australia</t>
  </si>
  <si>
    <t>G/SPS/N/PER/69</t>
  </si>
  <si>
    <t>Fresh apples (Tariff item number 08.08.10.00.00)</t>
  </si>
  <si>
    <t>G/SPS/N/BOL/4</t>
  </si>
  <si>
    <t xml:space="preserve">Ruminants and live swine, semen and embryos of ruminants and pigs;  fresh or frozen meat, products and by-products, entrails and offal, untanned hides and skins, unwashed or greasy wool and products of these species used in animal feed;  non-sterile organic products, fodder and hay.</t>
  </si>
  <si>
    <t>G/SPS/N/NZL/280</t>
  </si>
  <si>
    <t>Host material of Fusarium circinatum (Pitch Canker): Pseudotsuga menziesii (Douglas fir) and Pinus spp. nursery stock, seed and wooden articles</t>
  </si>
  <si>
    <t>G/SPS/N/CHN/46</t>
  </si>
  <si>
    <t>ICS 67.120</t>
  </si>
  <si>
    <t>G/SPS/N/CHN/47</t>
  </si>
  <si>
    <t xml:space="preserve">ICS  67.120.99</t>
  </si>
  <si>
    <t>G/SPS/N/CHN/48</t>
  </si>
  <si>
    <t xml:space="preserve">ICS  67.100.10</t>
  </si>
  <si>
    <t>Canada, European Communities, Japan, United States</t>
  </si>
  <si>
    <t>G/SPS/N/CHN/51</t>
  </si>
  <si>
    <t xml:space="preserve">ICS  67.200.10</t>
  </si>
  <si>
    <t xml:space="preserve">Aflatoxins; Contaminants; Food additives; Food safety; Heavy metals; Human health; Labelling; Mycotoxins; Packaging; Pesticides; Toxins; </t>
  </si>
  <si>
    <t>Canada, European Communities, Japan</t>
  </si>
  <si>
    <t>G/SPS/N/CHN/52</t>
  </si>
  <si>
    <t xml:space="preserve">ICS  67. 060</t>
  </si>
  <si>
    <t xml:space="preserve">Aflatoxins; Contaminants; Food safety; Heavy metals; Human health; Labelling; Mycotoxins; Ochratoxin; Packaging; Pesticides; Toxins; </t>
  </si>
  <si>
    <t>G/SPS/N/CHN/53</t>
  </si>
  <si>
    <t xml:space="preserve">ICS  67.120.10</t>
  </si>
  <si>
    <t>G/SPS/N/CHN/56</t>
  </si>
  <si>
    <t xml:space="preserve">ICS  67.120.30</t>
  </si>
  <si>
    <t>G/SPS/N/CHN/60</t>
  </si>
  <si>
    <t xml:space="preserve">ICS  67.140.10</t>
  </si>
  <si>
    <t>G/SPS/N/CHN/63</t>
  </si>
  <si>
    <t xml:space="preserve">ICS  67.100</t>
  </si>
  <si>
    <t xml:space="preserve">Aflatoxins; Contaminants; Feed additives; Food additives; Food safety; Heavy metals; Human health; Labelling; Mycotoxins; Packaging; Toxins; </t>
  </si>
  <si>
    <t>G/SPS/N/CHN/64</t>
  </si>
  <si>
    <t>G/SPS/N/CHN/65</t>
  </si>
  <si>
    <t xml:space="preserve">ICS  67.120</t>
  </si>
  <si>
    <t>G/SPS/N/CHN/66</t>
  </si>
  <si>
    <t xml:space="preserve">Contaminants; Food additives; Food safety; Human health; Labelling; Packaging; Polychlorinated biphenyls; </t>
  </si>
  <si>
    <t>G/SPS/N/CHN/68</t>
  </si>
  <si>
    <t>G/SPS/N/GTM/21</t>
  </si>
  <si>
    <t xml:space="preserve">Live ruminants (0102); Foetal bovine serum (3002); Meat of ruminants, fresh, chilled or frozen (0201); Sausages of ruminant meat (1601.0010); Cold cuts of ruminant meat (1602.1090); Meat of ruminants, dried, dehydrated, in meal form, canned, vacuum-packed and in any other form of presentation (0210.2000); Viscera and organs of ruminants for human consumption or industrial use (0206.1000, 0206.2, 0504.0010); Hydrolyzed, concentrated ruminant protein;  Ruminant protein for laboratory use;  Ruminant elastin; Ruminant glands, processed or for processing (0510.0000); Ruminant bile; Ruminant meat, blood, bone, hoof and horn meal (0506.1000, 0506.9000); Animal feed additives of ruminant origin;  Milk substitute of ruminant origin for calves;  Preparations from fats of ruminants (1502.0000); Ruminant blood and blood by-products (1601.0010, 1602.1010, 1602.5000); Amniotic extract or fluid from ruminants; Ruminant placenta; Ruminant intestinal serosa; Ruminant hooves and horns;  Gelatin and collagen from joints of ruminants; All ruminant Specific Risk Materials (SRMs), as established by the World Organization for Animal Health (OIE): (a)	Meal of meat, blood and meat offal, and birds' feathers (0210.90, 0505); (b)	Hydrolyzed bone; (c)	Enzymes, hormones and excipients; (d)	Veterinary drugs and excipients; (e)	Animal feed; (f)	Fish meal (0305.1000).</t>
  </si>
  <si>
    <t>G/SPS/N/EEC/235/Add.1</t>
  </si>
  <si>
    <t>G/SPS/N/SGP/26</t>
  </si>
  <si>
    <t>All live birds, poultry and poultry products (heat-processed and canned poultry products are excluded).</t>
  </si>
  <si>
    <t>G/SPS/N/EEC/235/Corr.1</t>
  </si>
  <si>
    <t xml:space="preserve">Animal diseases; Animal health; Avian Influenza; Food safety; Human health; Modification of final date for comments; Zoonoses; </t>
  </si>
  <si>
    <t>G/SPS/N/KEN/4</t>
  </si>
  <si>
    <t>G/SPS/N/KEN/5</t>
  </si>
  <si>
    <t>Cattle, semen, meat and meat products including products intended for animal feed and for agricultural and industrial use</t>
  </si>
  <si>
    <t>G/SPS/N/PHL/59</t>
  </si>
  <si>
    <t>Cambodia, Lao People's Democratic Republic, Pakistan</t>
  </si>
  <si>
    <t>G/SPS/N/PHL/60</t>
  </si>
  <si>
    <t>Cattle and other Bovine Spongiform Encephalopathy (BSE) susceptible animals</t>
  </si>
  <si>
    <t>G/SPS/N/MAC/6</t>
  </si>
  <si>
    <t xml:space="preserve">Bovines, their meat and meat products, organs and viscera, meat and bone-meal from bovines and other derivatives from the said animals; whatever for consumption or industry. The following commodities are without restriction: (a)	Milk and milk products; (b)	Semen and in vivo derived cattle embryos collected and handled in accordance with the recommendations of the International Embryo Transfer Society; (c)	Protein-free tallow (maximum level of insoluble impurities of 0.15% in weight) and derivatives made from this tallow; (d)	Dicalcium phosphate (with no trace of protein or fat); (e)	Hides and skins; (f)	Gelatin and collagen prepared exclusively from hides and skins.</t>
  </si>
  <si>
    <t>G/SPS/N/CHN/44</t>
  </si>
  <si>
    <t>Poultry and products thereof</t>
  </si>
  <si>
    <t>G/SPS/N/CHN/45</t>
  </si>
  <si>
    <t>G/SPS/N/EEC/235</t>
  </si>
  <si>
    <t xml:space="preserve">Live poultry and live bird other than poultry (HS 0105);  fresh meat of poultry, ratites, farmed and wild feathered game (HS 0207);  meat preparations and meat products consisting of or containing meat of those species (HS 0209, 0210, 1601, 1602);  raw pet food and unprocessed feed material containing any part of those species (HS 1501, 2309);  eggs for human consumption (HS 0407, 0408);  unprocessed feathers (HS 0505.10)</t>
  </si>
  <si>
    <t>G/SPS/N/HUN/20</t>
  </si>
  <si>
    <t>Live poultry and hatching eggs, eggs for human consumption, fresh poultry meat and all meat products of poultry origin</t>
  </si>
  <si>
    <t>G/SPS/N/MYS/17</t>
  </si>
  <si>
    <t>Domestic and wild birds and eggs, meat and other products of domestic and wild birds including products intended for animal feed and for agricultural and industrial use</t>
  </si>
  <si>
    <t>G/SPS/N/NIC/18/Corr.1</t>
  </si>
  <si>
    <t>G/SPS/N/NZL/279</t>
  </si>
  <si>
    <t>Egg powders for human consumption from the European Union</t>
  </si>
  <si>
    <t>G/SPS/N/CHE/33/Corr.1</t>
  </si>
  <si>
    <t>China, Hong Kong, Thailand</t>
  </si>
  <si>
    <t>G/SPS/N/NZL/278</t>
  </si>
  <si>
    <t>Import requirements for nursery stock from Brazil, Mexico, USA and Venezuela to prevent the introduction of Phymatotrichopsis omnivora (Texas root rot)</t>
  </si>
  <si>
    <t>Brazil, Mexico, United States, Venezuela</t>
  </si>
  <si>
    <t>G/SPS/N/USA/644/Add.1</t>
  </si>
  <si>
    <t>G/SPS/N/CHE/36</t>
  </si>
  <si>
    <t>G/SPS/N/COL/75</t>
  </si>
  <si>
    <t>Mechanically extracted meats of bovine, ovine and caprine origin, raw materials, inputs and finished products containing specified risk materials (SRMs)</t>
  </si>
  <si>
    <t>G/SPS/N/PHL/55</t>
  </si>
  <si>
    <t>G/SPS/N/PHL/56</t>
  </si>
  <si>
    <t>G/SPS/N/PHL/57</t>
  </si>
  <si>
    <t>G/SPS/N/PHL/58</t>
  </si>
  <si>
    <t>G/SPS/N/USA/431/Add.2</t>
  </si>
  <si>
    <t>G/SPS/N/CHE/34</t>
  </si>
  <si>
    <t>Host plants for Erwinia amylovora (Burr.) Winsl. et al., the causal agent of fireblight</t>
  </si>
  <si>
    <t>G/SPS/N/COL/74</t>
  </si>
  <si>
    <t>Live poultry, eggs for hatching and consumption and other products of poultry origin</t>
  </si>
  <si>
    <t>Cambodia, Chinese Taipei, Indonesia, Japan, Thailand, Viet Nam, Korea</t>
  </si>
  <si>
    <t>G/SPS/N/BGR/19</t>
  </si>
  <si>
    <t>Live cattle, meat, meat products and by-products thereof, animal feed, animal feed additives and bio-concentrates containing proteins of mammals or poultry, and any types of processed animal proteins, excluding milk, milk products and gelatine derived from hides and skins</t>
  </si>
  <si>
    <t>G/SPS/N/CHE/33</t>
  </si>
  <si>
    <t>G/SPS/N/COL/73</t>
  </si>
  <si>
    <t>Bovine animals, sheep, goats, cats, pumas, cheetahs, ocelots, tigers, nyalas, kudus, bison, Arabian oryxes, Scimitar-horned oryxes, pasangs or gemsboks and South African antelopes, the products thereof and livestock goods containing such products.</t>
  </si>
  <si>
    <t>G/SPS/N/MEX/205</t>
  </si>
  <si>
    <t>Live or dead aquatic crustaceans and the products and by-products thereof</t>
  </si>
  <si>
    <t>G/SPS/N/EEC/234</t>
  </si>
  <si>
    <t>Fresh meat of poultry, ratites, farmed and wild feathered game, poultry meat products and meat preparations consisting or containing meat of the above mentioned species of raw material for pet food production obtained from poultry and of eggs for human consumption. [CN 0105, 0207, 0407, 0408]</t>
  </si>
  <si>
    <t>G/SPS/N/JAM/7</t>
  </si>
  <si>
    <t>Beef and Beef Products, Bovine derived Pharmaceuticals, Meat and Bone Meal, Premixes, and Feed Additives</t>
  </si>
  <si>
    <t xml:space="preserve">Animal diseases; Animal feed; Animal health; Bovine Spongiform Encephalopathy (BSE); Feed additives; Food safety; Human health; Transmissible Spongiform Encephalopathy (TSE); Zoonoses; </t>
  </si>
  <si>
    <t>G/SPS/N/JPN/111</t>
  </si>
  <si>
    <t xml:space="preserve">Edible vegetable and certain roots and tubers (HS:  07.02, 07.04 and 07.09), edible fruits and nuts (HS:  08.08 and 08.10), oil seeds and oleaginous fruits (HS:  12.07)</t>
  </si>
  <si>
    <t>G/SPS/N/NZL/274</t>
  </si>
  <si>
    <t>Importation requirements for specified fresh and frozen Tuber species (truffles) imported into New Zealand from any country</t>
  </si>
  <si>
    <t>G/SPS/N/NZL/275</t>
  </si>
  <si>
    <t>G/SPS/N/NZL/276</t>
  </si>
  <si>
    <t>Llamas and alpacas</t>
  </si>
  <si>
    <t>G/SPS/N/NZL/277</t>
  </si>
  <si>
    <t xml:space="preserve">Animal diseases; Transmissible Spongiform Encephalopathy (TSE); Zoonoses; </t>
  </si>
  <si>
    <t>G/SPS/N/PHL/51</t>
  </si>
  <si>
    <t>All cloven hoofed animals, their meat and meat products</t>
  </si>
  <si>
    <t>G/SPS/N/PHL/52</t>
  </si>
  <si>
    <t>G/SPS/N/PHL/53</t>
  </si>
  <si>
    <t>Shelled corn</t>
  </si>
  <si>
    <t>G/SPS/N/PHL/54</t>
  </si>
  <si>
    <t>Japan, Viet Nam</t>
  </si>
  <si>
    <t>G/SPS/N/TPKM/28</t>
  </si>
  <si>
    <t>Meat and meat product, tissues, organs, and derivatives of cattle, sheep, and goat.</t>
  </si>
  <si>
    <t>G/SPS/N/EEC/208/Add.2</t>
  </si>
  <si>
    <t>G/SPS/N/USA/844</t>
  </si>
  <si>
    <t>Beef cattle intended for slaughter and use as human food</t>
  </si>
  <si>
    <t xml:space="preserve">Animal diseases; Food safety; HACCP Plan requirements; Human health; Transmissible Spongiform Encephalopathy (TSE); Zoonoses; </t>
  </si>
  <si>
    <t>G/SPS/N/USA/845</t>
  </si>
  <si>
    <t>Beef products</t>
  </si>
  <si>
    <t>G/SPS/N/USA/846</t>
  </si>
  <si>
    <t>G/SPS/N/HND/5</t>
  </si>
  <si>
    <t xml:space="preserve">Live ruminants, fresh, chilled, frozen, canned meat (ruminants);  sausages (ruminants);  luncheon meat (ruminants);  viscera for human consumption and for industrial use (ruminants);  hydrolyzed, concentrated protein and protein for laboratory use (ruminants);  glands, processed or for processing (ruminants);  dried bile (ruminants);  hoof and horn meal (ruminants);  fish meal*, poultry meal*, feather meal*;  blood meal (all species);  animal feed additives (ruminants);  milk substitute for calves (ruminants);  fat-based preparations (all species);  blood and blood by-products* (ruminants);  foetal bovine serum;  biological products (vaccines) and excipients*;  inactivated antigen kits for diagnosis*;  enzymes, hormones and excipients*;  amniotic liquid extracts* (ruminants);  processed placenta (all species);  intestinal serous membrane (all species);  hydrolyzed bone (all species);  pet food*;  balanced pig and cattle feeds*.  * Request for official certification from the competent authority that the product was not processed using ruminant protein (only in the cases specified).</t>
  </si>
  <si>
    <t xml:space="preserve">Animal diseases; Animal feed; Animal health; Feed additives; Food safety; Human health; Transmissible Spongiform Encephalopathy (TSE); Zoonoses; </t>
  </si>
  <si>
    <t>G/SPS/N/BRA/91</t>
  </si>
  <si>
    <t>Solanum tuberosum (potato) imported into Brazil from the United Kingdom</t>
  </si>
  <si>
    <t>G/SPS/N/CYP/8</t>
  </si>
  <si>
    <t>Live animals, animal products and products of animal origin</t>
  </si>
  <si>
    <t>G/SPS/N/PHL/50</t>
  </si>
  <si>
    <t>G/SPS/N/KOR/150</t>
  </si>
  <si>
    <t xml:space="preserve">Live cattle, sheep, goat and other ruminant animals; their meat and meat products;  bovine embryo, ova;  meat and bone-meal and other feed ingredients originated from the said animals; other rendered animal protein products (except hide, skin, semen, milk and milk products)</t>
  </si>
  <si>
    <t>G/SPS/N/KOR/87/Rev.1/Add.3</t>
  </si>
  <si>
    <t>Albania, Bulgaria, Canada, Croatia, Czech Republic, European Communities, Hungary, Israel, Japan, Liechtenstein, Norway, Poland, Romania, Slovak Republic, Slovenia, Switzerland, United States, Yugoslavia</t>
  </si>
  <si>
    <t>G/SPS/N/MYS/16</t>
  </si>
  <si>
    <t>Live bovines, beef and beef products and other bovine products including offals and processed proteins such as meat and bone meal, meat meal, bone meal, blood meal, hoof meal and horn meal and other feedingstuffs (including pet food), premixes and feed additives containing the above products from the United States of America.</t>
  </si>
  <si>
    <t>G/SPS/N/PER/67</t>
  </si>
  <si>
    <t xml:space="preserve">Live cattle, sheep, goats and cervids, and products and by-products thereof (with the exception of semen, milk and milk products);  and animal feed concentrates, including meat-and-bone meal, containing mammal protein.</t>
  </si>
  <si>
    <t>G/SPS/N/PER/68</t>
  </si>
  <si>
    <t xml:space="preserve">Cattle, sheep, goats, cervids, domestic and wild felines, and products and by-products thereof (with the exception of semen, milk and milk products);  and animal feed concentrates, including meat-and-bone meal, containing mammal protein.</t>
  </si>
  <si>
    <t>G/SPS/N/CAN/157/Rev.2/Add.2</t>
  </si>
  <si>
    <t>G/SPS/N/PER/66</t>
  </si>
  <si>
    <t>Citrus (tariff heading 08.05)</t>
  </si>
  <si>
    <t>G/SPS/N/SLV/53/Corr.1</t>
  </si>
  <si>
    <t>G/SPS/N/THA/109</t>
  </si>
  <si>
    <t xml:space="preserve">Bovine animals, sheep, goat and carcass thereof:  HS 0102, 0104, 0201, 0202, 0204, 0206, 0210, 1601, 1602</t>
  </si>
  <si>
    <t>G/SPS/N/CHN/43</t>
  </si>
  <si>
    <t>Rapeseed oil, ICS 67.200.10</t>
  </si>
  <si>
    <t>G/SPS/N/EEC/103/Add.7</t>
  </si>
  <si>
    <t xml:space="preserve">Adoption/publication/entry into force of reg.; Animal feed; Animal health; Certification, control and inspection; Equivalence; Food safety; Human health; </t>
  </si>
  <si>
    <t>G/SPS/N/EEC/184/Add.1</t>
  </si>
  <si>
    <t>G/SPS/N/CAN/194</t>
  </si>
  <si>
    <t>Feeder Cattle (HS 0102)</t>
  </si>
  <si>
    <t>G/SPS/N/CHL/165</t>
  </si>
  <si>
    <t>G/SPS/N/CHL/166</t>
  </si>
  <si>
    <t>Queen bees and accompanying worker bees</t>
  </si>
  <si>
    <t>G/SPS/N/CHL/167</t>
  </si>
  <si>
    <t>Royal jelly and propolis</t>
  </si>
  <si>
    <t>G/SPS/N/MYS/13/Add.2</t>
  </si>
  <si>
    <t>G/SPS/N/NZL/244/Add.1</t>
  </si>
  <si>
    <t>G/SPS/N/NZL/247/Add.1</t>
  </si>
  <si>
    <t>G/SPS/N/NZL/248/Add.1</t>
  </si>
  <si>
    <t>G/SPS/N/NZL/249/Add.1</t>
  </si>
  <si>
    <t>G/SPS/N/CHL/163</t>
  </si>
  <si>
    <t>G/SPS/N/CHL/164</t>
  </si>
  <si>
    <t>G/SPS/N/THA/108</t>
  </si>
  <si>
    <t>Common carp fish and koi fish (Cyprinus carpio)</t>
  </si>
  <si>
    <t>G/SPS/N/TPKM/25</t>
  </si>
  <si>
    <t>Live crustaceans for aquaculture</t>
  </si>
  <si>
    <t>G/SPS/N/EEC/228</t>
  </si>
  <si>
    <t xml:space="preserve">Cereals (1001, 1002, 1003, 1004, 1005, 1006, 1007, 1008), foodstuffs of animal origin (0201, 0202, 0202, 0203, 0204, 0205, 0206, 0207, 0208, 0209, 0210) and certain products of plant origin, including fruit and vegetables.  The Integrated Tariff of the Community (TARIC) is available at:  http://europa.eu.int/comm/taxation_customs/databases/taric_en.htm</t>
  </si>
  <si>
    <t>G/SPS/N/EEC/227</t>
  </si>
  <si>
    <t>Fruits of Capsicum spp. dried and crushed [CN 090420-90] and Curry powders [CN 091050] ICS: 67.220.10 (Spices and Condiments)</t>
  </si>
  <si>
    <t>G/SPS/N/NZL/267</t>
  </si>
  <si>
    <t>Import requirements for Allium dormant bulbs and plants in tissue culture imported into New Zealand from any country</t>
  </si>
  <si>
    <t>G/SPS/N/NZL/268</t>
  </si>
  <si>
    <t>Import requirements for Hippeastrum dormant bulbs and plants in tissue culture imported into New Zealand from any country</t>
  </si>
  <si>
    <t>G/SPS/N/NZL/269</t>
  </si>
  <si>
    <t>Import requirements for Iris dormant bulbs and plants in tissue culture imported into New Zealand from any country</t>
  </si>
  <si>
    <t>G/SPS/N/NZL/270</t>
  </si>
  <si>
    <t>Import requirements for Lilium dormant bulbs and plants in tissue culture imported into New Zealand from any country</t>
  </si>
  <si>
    <t>G/SPS/N/NZL/271</t>
  </si>
  <si>
    <t>Import requirements for Sandersonia dormant bulbs and plants in tissue culture imported into New Zealand from any country</t>
  </si>
  <si>
    <t>G/SPS/N/NZL/272</t>
  </si>
  <si>
    <t>Import requirements for Tulipa dormant bulbs and plants in tissue culture imported into New Zealand from any country</t>
  </si>
  <si>
    <t>G/SPS/N/NZL/273</t>
  </si>
  <si>
    <t>Import requirements for Zantedeschia dormant bulbs and plants in tissue culture imported into New Zealand from any country</t>
  </si>
  <si>
    <t>G/SPS/N/CHL/162</t>
  </si>
  <si>
    <t>G/SPS/N/NIC/17</t>
  </si>
  <si>
    <t>Nursery seeds and plants</t>
  </si>
  <si>
    <t>G/SPS/N/NIC/18</t>
  </si>
  <si>
    <t>Animals and plants and the products and by-products thereof</t>
  </si>
  <si>
    <t>G/SPS/N/NZL/188/Add.1</t>
  </si>
  <si>
    <t>G/SPS/N/SLV/53</t>
  </si>
  <si>
    <t>Edible fats and oils (Harmonized System chapter 15)</t>
  </si>
  <si>
    <t>G/SPS/N/NZL/266</t>
  </si>
  <si>
    <t>Tahitian limes (Citrus aurantifolia)</t>
  </si>
  <si>
    <t>G/SPS/N/BRA/90</t>
  </si>
  <si>
    <t>Natural enemies used on biological control HS 29</t>
  </si>
  <si>
    <t>G/SPS/N/EEC/225</t>
  </si>
  <si>
    <t>Confectionery product (CN 1704) herbal teas and other beverages (CN 0902) containing glycyrrhizinic acid or its ammonium salt ICS 67.180</t>
  </si>
  <si>
    <t xml:space="preserve">Beverages; Food additives; Food safety; Human health; Labelling; </t>
  </si>
  <si>
    <t>G/SPS/N/USA/843</t>
  </si>
  <si>
    <t>Poultry, fruits and vegetables. (HS Chapter 1.0105, Chapter 7 &amp; 8)</t>
  </si>
  <si>
    <t>G/SPS/N/MUS/11</t>
  </si>
  <si>
    <t>G/SPS/N/MYS/14/Add.1</t>
  </si>
  <si>
    <t>Belgium, Netherlands, United States</t>
  </si>
  <si>
    <t>G/SPS/N/PHL/45/Add.1</t>
  </si>
  <si>
    <t>G/SPS/N/PHL/46/Add.1</t>
  </si>
  <si>
    <t>G/SPS/N/PHL/47/Add.1</t>
  </si>
  <si>
    <t>G/SPS/N/PHL/48/Add.1</t>
  </si>
  <si>
    <t>G/SPS/N/BRA/83</t>
  </si>
  <si>
    <t>Animal by-products used in the production of veterinary drugs and animal feeding</t>
  </si>
  <si>
    <t xml:space="preserve">Animal diseases; Animal feed; Animal health; Food safety; Human health; Transmissible Spongiform Encephalopathy (TSE); Veterinary drugs; Zoonoses; </t>
  </si>
  <si>
    <t>G/SPS/N/BRA/84</t>
  </si>
  <si>
    <t>Live ruminants, their products and by-products and veterinary products</t>
  </si>
  <si>
    <t xml:space="preserve">Animal diseases; Animal health; Food safety; Human health; Transmissible Spongiform Encephalopathy (TSE); Veterinary drugs; Zoonoses; </t>
  </si>
  <si>
    <t>G/SPS/N/BRA/85</t>
  </si>
  <si>
    <t>Olive pomace oils</t>
  </si>
  <si>
    <t>G/SPS/N/EEC/223</t>
  </si>
  <si>
    <t xml:space="preserve">Processed cereal-based foods and baby foods for infants and young children including goods circulating under CN headings 1901; 2104; 2106.  ICS 67.230</t>
  </si>
  <si>
    <t xml:space="preserve">Aflatoxins; Contaminants; Food additives; Food safety; Human health; Mycotoxins; Ochratoxin; Toxins; </t>
  </si>
  <si>
    <t>G/SPS/N/CHN/41</t>
  </si>
  <si>
    <t>Live cultured aquatic animal</t>
  </si>
  <si>
    <t>G/SPS/N/TPKM/24</t>
  </si>
  <si>
    <t>G/SPS/N/SLV/52</t>
  </si>
  <si>
    <t>Natural honey (HS 04.09)</t>
  </si>
  <si>
    <t>G/SPS/N/BRA/82</t>
  </si>
  <si>
    <t>Import requirements for Dracena sanderiana (Lucky Bamboo) imported into Brazil from Chinese Taipei</t>
  </si>
  <si>
    <t>G/SPS/N/CAN/157/Rev.2/Add.1</t>
  </si>
  <si>
    <t>G/SPS/N/USA/832</t>
  </si>
  <si>
    <t>Pork, pork products, live swine and swine semen</t>
  </si>
  <si>
    <t>G/SPS/N/ESP/2</t>
  </si>
  <si>
    <t xml:space="preserve">Fresh citrus fruit.  TARIC Chapter 0805 (excluding the tariff item numbers that relate to dried fruit).</t>
  </si>
  <si>
    <t>Argentina, Brazil</t>
  </si>
  <si>
    <t>G/SPS/N/JPN/109</t>
  </si>
  <si>
    <t>Livestock and poultry meat</t>
  </si>
  <si>
    <t>G/SPS/N/NZL/264</t>
  </si>
  <si>
    <t>Doramectin in milk and canola oil as an insecticide</t>
  </si>
  <si>
    <t>G/SPS/N/CAN/186/Add.1</t>
  </si>
  <si>
    <t>G/SPS/N/EEC/219/Corr.1</t>
  </si>
  <si>
    <t>G/SPS/N/NIC/15</t>
  </si>
  <si>
    <t>G/SPS/N/NIC/13</t>
  </si>
  <si>
    <t>Aquatic organisms</t>
  </si>
  <si>
    <t xml:space="preserve">Animal diseases; Animal health; Food safety; Human health; Pests; Territory protection; </t>
  </si>
  <si>
    <t>G/SPS/N/NIC/1</t>
  </si>
  <si>
    <t>Agricultural, aquacultural, fishery and forestry products and by-products</t>
  </si>
  <si>
    <t>G/SPS/N/NIC/10</t>
  </si>
  <si>
    <t>G/SPS/N/NIC/12</t>
  </si>
  <si>
    <t>Chapter 3 of the Central American Tariff System (SAC), with regard to heavy metals and arsenic</t>
  </si>
  <si>
    <t>G/SPS/N/NIC/2</t>
  </si>
  <si>
    <t>Chapter 3 of the Central American Tariff System (SAC): Fishery products</t>
  </si>
  <si>
    <t>G/SPS/N/NIC/3</t>
  </si>
  <si>
    <t>Chapter 3 of the Central American Tariff System (SAC): fishery products</t>
  </si>
  <si>
    <t>G/SPS/N/NIC/4</t>
  </si>
  <si>
    <t>Chapter 3 of the Central American Tariff System (SAC), with regard to chemical environmental contaminants, pesticides and veterinary products (antibiotics)</t>
  </si>
  <si>
    <t>G/SPS/N/NIC/5</t>
  </si>
  <si>
    <t xml:space="preserve">Tariff headings 03.06 and 03.07:  cooked crustaceans and molluscs</t>
  </si>
  <si>
    <t>G/SPS/N/NIC/6</t>
  </si>
  <si>
    <t xml:space="preserve">Chapters 6 to 14 of the Central American Tariff System (SAC):  products and by-products of plant origin and living organisms for agricultural use</t>
  </si>
  <si>
    <t xml:space="preserve">Biological control agents; Human health; </t>
  </si>
  <si>
    <t>G/SPS/N/NIC/7</t>
  </si>
  <si>
    <t xml:space="preserve">Chapter 3 of the Central American Tariff System (SAC):  Fishery products</t>
  </si>
  <si>
    <t>G/SPS/N/NIC/8</t>
  </si>
  <si>
    <t>G/SPS/N/USA/828</t>
  </si>
  <si>
    <t>G/SPS/N/BRA/80</t>
  </si>
  <si>
    <t>Import requirements for Beta vulgaris (sugar-beet) imported into Brazil from Chile</t>
  </si>
  <si>
    <t>G/SPS/N/BRA/81</t>
  </si>
  <si>
    <t>Import requirements for Cucurbita pepo (summer squash) imported into Brazil from Chile</t>
  </si>
  <si>
    <t>G/SPS/N/KOR/147</t>
  </si>
  <si>
    <t>Livestock products for human consumption, such as milk and milk products, meat and meat products, and egg products, etc.</t>
  </si>
  <si>
    <t>G/SPS/N/EEC/220</t>
  </si>
  <si>
    <t>CN Code 1500, Liquid oils and fats in bulks</t>
  </si>
  <si>
    <t>G/SPS/N/CHL/160</t>
  </si>
  <si>
    <t>G/SPS/N/CHL/161</t>
  </si>
  <si>
    <t>Ovine and caprine ova/embryos</t>
  </si>
  <si>
    <t>G/SPS/N/COL/72</t>
  </si>
  <si>
    <t>Seed potatoes</t>
  </si>
  <si>
    <t xml:space="preserve">Labelling; Packaging; Plant health; Territory protection; </t>
  </si>
  <si>
    <t>G/SPS/N/EEC/208/Add.1</t>
  </si>
  <si>
    <t>G/SPS/N/HKG/12/Add.1</t>
  </si>
  <si>
    <t>G/SPS/N/CHN/23</t>
  </si>
  <si>
    <t>G/SPS/N/CHN/24</t>
  </si>
  <si>
    <t>G/SPS/N/CHN/26</t>
  </si>
  <si>
    <t>G/SPS/N/CHN/39</t>
  </si>
  <si>
    <t>G/SPS/N/NZL/261</t>
  </si>
  <si>
    <t>Fresh cassava and bamboo shoots</t>
  </si>
  <si>
    <t>G/SPS/N/NZL/262</t>
  </si>
  <si>
    <t xml:space="preserve">Grain or seed for consumption or processing of the following plants:   Avena sativa (Oat grains), Cathamus tinctorius (Safflower seeds), Cicer arietinum (Chickpea seeds), Glycine max (Soybean seeds), Gossypium spp.  (Cotton seeds), Guizotia abyssinica (Niger seeds), Helianthus annuus (Sunflower seeds), Hordeum spp. (Barley grains), Lens culinaris (Lentil seeds), Lupinus spp. (Lupin grains), Medicago spp. (Alfalfa/Lucerne seeds), Panicum miliaceum (Millet seeds), Phalaris canariensis (Canary Grass seeds), Phaseolus spp. (Green bean seeds), Pisum spp. (Pea seeds), Secale cereale (Rye/Ryecorn seeds), Setaria italica (Foxtail/Italian Millet seeds), Sorghum bicolor (Sorghum grains), Triticosecale (Triticale grains), Triticum spp. (Wheat grains), Vicia (Broad Bean seeds), Vigna (Bean/Cowpea seeds) and Zea mays (Maize, Popcorn, Sweetcorn grains).</t>
  </si>
  <si>
    <t>G/SPS/N/PER/65</t>
  </si>
  <si>
    <t>G/SPS/N/KOR/146</t>
  </si>
  <si>
    <t>G/SPS/N/KOR/98/Add.6</t>
  </si>
  <si>
    <t>Austria, Belgium, France, Germany, Hungary, Italy, Netherlands, Poland, Spain, Sweden, United Kingdom, United States</t>
  </si>
  <si>
    <t>G/SPS/N/MEX/194/Add.1</t>
  </si>
  <si>
    <t>Argentina, Australia, Bahamas, Brazil, Cuba, Dominica, Dominican Republic, Haiti, Mauritius, Namibia, Paraguay, Saint Kitts and Nevis, South Africa, United States, Uruguay, Zimbabwe</t>
  </si>
  <si>
    <t>G/SPS/N/AUS/139/Add.2</t>
  </si>
  <si>
    <t>Philippines, Solomon Islands, Sri Lanka, Thailand</t>
  </si>
  <si>
    <t>G/SPS/N/EEC/219</t>
  </si>
  <si>
    <t xml:space="preserve">Meat of fish from aquaculture (CN 0302, 0303 and 0304).  ICS: 67.120.30  Fish and fishery products</t>
  </si>
  <si>
    <t>G/SPS/N/PHL/49</t>
  </si>
  <si>
    <t>Live fish and fishery/aquatic products, aquatic microorganisms, biomolecules including GMOs and endangered species</t>
  </si>
  <si>
    <t xml:space="preserve">Biotechnology; Food safety; Genetically modified organisms (GMOs); Human health; Territory protection; </t>
  </si>
  <si>
    <t>G/SPS/N/CHL/158</t>
  </si>
  <si>
    <t>Day-old chicks and fertile eggs of certain species</t>
  </si>
  <si>
    <t>G/SPS/N/CHL/159</t>
  </si>
  <si>
    <t>G/SPS/N/GEO/22</t>
  </si>
  <si>
    <t>G/SPS/N/SLV/50/Corr.1</t>
  </si>
  <si>
    <t>G/SPS/N/THA/106</t>
  </si>
  <si>
    <t>G/SPS/N/THA/107</t>
  </si>
  <si>
    <t>Genetically Modified Plants</t>
  </si>
  <si>
    <t>G/SPS/N/EEC/170/Add.1</t>
  </si>
  <si>
    <t>G/SPS/N/JPN/108</t>
  </si>
  <si>
    <t xml:space="preserve">Bats (order:  Chiroptera) and Mastomys (genus:  Mastomys, family:  Muridae, order:  Rodentia)</t>
  </si>
  <si>
    <t>G/SPS/N/SLV/51</t>
  </si>
  <si>
    <t>G/SPS/N/AUS/154</t>
  </si>
  <si>
    <t>G/SPS/N/NZL/260</t>
  </si>
  <si>
    <t>Import requirements for Citrus, Fortunella, Paeonia (herbaceous species), Poncirus and Vitis nursery stock imported into New Zealand from any country.</t>
  </si>
  <si>
    <t>G/SPS/N/SLV/46</t>
  </si>
  <si>
    <t>Fresh unripened cheese (Harmonized System heading 04.06)</t>
  </si>
  <si>
    <t>G/SPS/N/SLV/47</t>
  </si>
  <si>
    <t>G/SPS/N/SLV/48</t>
  </si>
  <si>
    <t>G/SPS/N/SLV/49</t>
  </si>
  <si>
    <t>G/SPS/N/SLV/50</t>
  </si>
  <si>
    <t>G/SPS/N/AUS/153</t>
  </si>
  <si>
    <t>Fresh Tahitian lime fruit</t>
  </si>
  <si>
    <t>G/SPS/N/HUN/19/Corr.1</t>
  </si>
  <si>
    <t>G/SPS/N/SGP/24</t>
  </si>
  <si>
    <t>Prepared/cooked egg products under HS 04.08.</t>
  </si>
  <si>
    <t>G/SPS/N/SGP/25</t>
  </si>
  <si>
    <t>Non-human primates for laboratory use or as zoological collection.</t>
  </si>
  <si>
    <t>G/SPS/N/NZL/242/Add.1/Corr.1</t>
  </si>
  <si>
    <t>G/SPS/N/NZL/243/Add.1/Corr.1</t>
  </si>
  <si>
    <t>G/SPS/N/HUN/19</t>
  </si>
  <si>
    <t xml:space="preserve">Domestically all farmed animals, as for the import:  live animals of bovine, ovine and caprine species and products for human consumption thereof</t>
  </si>
  <si>
    <t>G/SPS/N/USA/537/Add.1</t>
  </si>
  <si>
    <t>G/SPS/N/USA/692/Add.1</t>
  </si>
  <si>
    <t xml:space="preserve">Animal diseases; Animal health; Classical Swine Fever; Nematode; Pest or Disease free Regions / Regionalization; Pests; Plant diseases; Plant health; </t>
  </si>
  <si>
    <t>G/SPS/N/KOR/142</t>
  </si>
  <si>
    <t>Citrus plants for planting including nursery stocks, scions and cuttings, etc. (excluding seeds)</t>
  </si>
  <si>
    <t>G/SPS/N/KOR/143</t>
  </si>
  <si>
    <t>Ostrich meat and its products</t>
  </si>
  <si>
    <t>Australia, Canada, France, New Zealand, United States</t>
  </si>
  <si>
    <t>G/SPS/N/KOR/144</t>
  </si>
  <si>
    <t>Horse meat and its products</t>
  </si>
  <si>
    <t>G/SPS/N/CAN/187</t>
  </si>
  <si>
    <t>G/SPS/N/NZL/242/Add.1</t>
  </si>
  <si>
    <t>G/SPS/N/NZL/243/Add.1</t>
  </si>
  <si>
    <t>G/SPS/N/AUS/147/Add.1</t>
  </si>
  <si>
    <t>G/SPS/N/CHL/157</t>
  </si>
  <si>
    <t>Ratitae and fertile eggs thereof</t>
  </si>
  <si>
    <t>G/SPS/N/USA/801</t>
  </si>
  <si>
    <t>G/SPS/N/NZL/258</t>
  </si>
  <si>
    <t>Lasalocid Sodium in poultry and Dorramectin in pigs</t>
  </si>
  <si>
    <t>G/SPS/N/NZL/259</t>
  </si>
  <si>
    <t>Cicer (chickpea) seed for sowing</t>
  </si>
  <si>
    <t>G/SPS/N/BGR/11</t>
  </si>
  <si>
    <t>Measures for the prophylaxis and control of trichinosis on animals</t>
  </si>
  <si>
    <t>G/SPS/N/BGR/12</t>
  </si>
  <si>
    <t>Fresh meat for human consumption</t>
  </si>
  <si>
    <t>G/SPS/N/BGR/13</t>
  </si>
  <si>
    <t xml:space="preserve">Fresh poultry meat for human consumption;  tariff item number - 020711, 020713, 020724, 020726, 020732, 020735</t>
  </si>
  <si>
    <t>G/SPS/N/BGR/14</t>
  </si>
  <si>
    <t>Meat products for human consumption or for the preparation of other foodstuff, tariff item number/subheading - 0209, 0210, 1501, 1502, 1503, 151610, 151800100, 1601, 1602, 230110.</t>
  </si>
  <si>
    <t>G/SPS/N/BGR/15</t>
  </si>
  <si>
    <t>Rabbit meat and farmed game meat for human consumption</t>
  </si>
  <si>
    <t>G/SPS/N/BGR/16</t>
  </si>
  <si>
    <t>Wild game meat for human consumption</t>
  </si>
  <si>
    <t>G/SPS/N/NZL/257</t>
  </si>
  <si>
    <t>Beta (sugar beet), Capsicum (pepper), Lens (lentil), Lycopersicon (tomato), Malus (apple), Medicago (lucerne), Prunus (plum), Pyrus (pear), Secale (rye), and Vaccinium (blueberry) seed for sowing.</t>
  </si>
  <si>
    <t>G/SPS/N/PER/64</t>
  </si>
  <si>
    <t>Persimmon plants (tariff item number 0602.20.00.00)</t>
  </si>
  <si>
    <t>G/SPS/N/AUS/152</t>
  </si>
  <si>
    <t>Fresh longan and lychee fruit</t>
  </si>
  <si>
    <t>G/SPS/N/BGR/10</t>
  </si>
  <si>
    <t>Milk products for human consumption</t>
  </si>
  <si>
    <t>G/SPS/N/BGR/18</t>
  </si>
  <si>
    <t>Egg products for human consumption</t>
  </si>
  <si>
    <t>G/SPS/N/BGR/8</t>
  </si>
  <si>
    <t>Fishery products for human consumption, tariff item heading/subheading - 03, 1604, 1605</t>
  </si>
  <si>
    <t>G/SPS/N/BGR/9</t>
  </si>
  <si>
    <t>Fishery products for human consumption, tariff item number/subheading - 03019990, 0302, 0303, 0304, 0305, 1604.</t>
  </si>
  <si>
    <t>G/SPS/N/CAN/186</t>
  </si>
  <si>
    <t>Meat and poultry products (ICS: 67.120, 65.040)</t>
  </si>
  <si>
    <t>G/SPS/N/MEX/200</t>
  </si>
  <si>
    <t>Domestic and wild fowl</t>
  </si>
  <si>
    <t>G/SPS/N/MEX/203</t>
  </si>
  <si>
    <t>Fresh, chilled and frozen fishery products</t>
  </si>
  <si>
    <t xml:space="preserve">Aflatoxins; Bacteria; Contaminants; Food additives; Food safety; Heavy metals; Human health; Mycotoxins; Toxins; </t>
  </si>
  <si>
    <t>G/SPS/N/PER/63</t>
  </si>
  <si>
    <t>G/SPS/N/AUS/151</t>
  </si>
  <si>
    <t>Fresh mangosteen fruit</t>
  </si>
  <si>
    <t>G/SPS/N/GTM/11</t>
  </si>
  <si>
    <t>Chapters 1-15, 18-21, 23-24, 28-33, 35, 40-47, 50-53 and 67 of the Harmonized System</t>
  </si>
  <si>
    <t>G/SPS/N/GTM/13</t>
  </si>
  <si>
    <t>Certified seeds, plant parts and fruit plants</t>
  </si>
  <si>
    <t>G/SPS/N/GTM/15</t>
  </si>
  <si>
    <t>Chapters 6, 7, 8, 9, 10, 11 and 12 of the Harmonized System</t>
  </si>
  <si>
    <t>G/SPS/N/GTM/16</t>
  </si>
  <si>
    <t>Chapters 6, 7, 8, 9, 10, 11 and 12 of the Harmonized System.</t>
  </si>
  <si>
    <t>G/SPS/N/GTM/17</t>
  </si>
  <si>
    <t>Chapters 1, 2, 3, 4, 5 and 15 of the Harmonized System</t>
  </si>
  <si>
    <t>G/SPS/N/GTM/18</t>
  </si>
  <si>
    <t>Chapter 3 of the Harmonized System</t>
  </si>
  <si>
    <t>G/SPS/N/GTM/19</t>
  </si>
  <si>
    <t>HS tariff item numbers 0805.1000, 0805.2000, 0713.1000, 0713.3310, 20 and 90, 1007.0010 and 90, 0709.6010, 0807.1900, 0702.0000, 0803.0020, 1005, 1206.0000, 0807.1100, 0807.2000, 0703.1011, 12, 13 and 19, 0810.9020, 0801.1100 and 19, 0707.0000, 0709.9030, 0706.1000, 0804.2000, 1201.0000 and 90, 1208.1000, 0709.9040, 0804.5010, 0714.1000, 1006, 1008.2010 and 90, 0809.3000, 0709.3000, 1001.1000 and 90, and 0910.1011, 12 and 90.</t>
  </si>
  <si>
    <t xml:space="preserve">Fruit fly; Packaging; Pests; Plant health; Territory protection; </t>
  </si>
  <si>
    <t>G/SPS/N/GTM/20</t>
  </si>
  <si>
    <t>Chapters 6, 7, 8, 9, 10 and 12 of the Harmonized System.</t>
  </si>
  <si>
    <t>G/SPS/N/KOR/141</t>
  </si>
  <si>
    <t>G/SPS/N/MEX/198</t>
  </si>
  <si>
    <t>Unripened/fresh, ripened and processed cheese and products made from similar ingredients or by similar procedures or having a similar appearance</t>
  </si>
  <si>
    <t>G/SPS/N/CHN/20/Add.1</t>
  </si>
  <si>
    <t>G/SPS/N/CHN/22</t>
  </si>
  <si>
    <t>Aquatic animals and their products (not including living aquatic animals and breeding materials) intended for human consumption.</t>
  </si>
  <si>
    <t>G/SPS/N/GTM/10</t>
  </si>
  <si>
    <t xml:space="preserve">Human health; Territory protection; </t>
  </si>
  <si>
    <t>G/SPS/N/GTM/12</t>
  </si>
  <si>
    <t>Inter alia, Chapters 6, 7, 8, 9, 10 and 12 of the Harmonized System.</t>
  </si>
  <si>
    <t xml:space="preserve">Animal health; Biotechnology; Food safety; Genetically modified organisms (GMOs); Human health; Plant health; </t>
  </si>
  <si>
    <t>G/SPS/N/GTM/14</t>
  </si>
  <si>
    <t>Certified seeds, plant parts and citrus plants</t>
  </si>
  <si>
    <t>G/SPS/N/PER/62</t>
  </si>
  <si>
    <t>Ruminants and live swine and the semen and embryos thereof; chilled and frozen meat, entrails and offal, hides, skins, wool and other products of these species capable of transmitting or carrying the foot-and-mouth disease (FMD) virus; non-sterile organic products, fodder and hay.</t>
  </si>
  <si>
    <t>Bolivia, Ecuador</t>
  </si>
  <si>
    <t>G/SPS/N/USA/800</t>
  </si>
  <si>
    <t>Sucrose oligoesters (sucrose esters of fatty acids with an average degree of esterification ranging from four to seven) in chocolate and in butter-substitute spreads.</t>
  </si>
  <si>
    <t>G/SPS/N/USA/783</t>
  </si>
  <si>
    <t>Hass Avocados</t>
  </si>
  <si>
    <t>G/SPS/N/USA/591/Add.1</t>
  </si>
  <si>
    <t>G/SPS/N/AUS/150</t>
  </si>
  <si>
    <t>G/SPS/N/PER/59</t>
  </si>
  <si>
    <t>Wheat grain from Chile and Hungary (tariff item numbers 10.01.10.90.00 and 10.01.90.20.00).</t>
  </si>
  <si>
    <t>Chile, Hungary</t>
  </si>
  <si>
    <t>G/SPS/N/PER/60</t>
  </si>
  <si>
    <t>Waxed manioc (cassava) (tariff item number 07.14.10.00.00), beetroot, fresh or chilled (tariff item number 07.09.90.00), carrots, fresh or chilled (tariff item number 07.06.10.00.00), lettuce, fresh or chilled (tariff item numbers 07.05.11.00.00 and 07.05.19.00.00), broccoli, fresh or chilled (tariff item number 07.04.10.00.00), cabbage and cauliflower, fresh or chilled (tariff item number 07.04.09.00.00) and radishes, fresh or chilled (tariff item number 07.09.90.90.00) from Ecuador.</t>
  </si>
  <si>
    <t>G/SPS/N/PER/61</t>
  </si>
  <si>
    <t>Cashew nuts from Brazil (tariff item number 08.02.40.00.00)</t>
  </si>
  <si>
    <t>G/SPS/N/CHL/154</t>
  </si>
  <si>
    <t>Fresh grapefruit</t>
  </si>
  <si>
    <t>G/SPS/N/CHL/155</t>
  </si>
  <si>
    <t>Seeds of forest species</t>
  </si>
  <si>
    <t>G/SPS/N/CHL/156</t>
  </si>
  <si>
    <t>G/SPS/N/PER/58</t>
  </si>
  <si>
    <t>06.02.20.00.00 - unrooted vine cuttings</t>
  </si>
  <si>
    <t>G/SPS/N/CAN/157/Rev.2</t>
  </si>
  <si>
    <t>G/SPS/N/CAN/182</t>
  </si>
  <si>
    <t xml:space="preserve">080910  Apricot fruit (fresh) 080920  Cherry fruit (fresh) 080930  Peach and Nectarine fruit (fresh) 080940  Plum and Sloe fruit (fresh)</t>
  </si>
  <si>
    <t>G/SPS/N/NZL/255</t>
  </si>
  <si>
    <t>Triticum (wheat) grain for processing.</t>
  </si>
  <si>
    <t>G/SPS/N/DEU/9/Add.1</t>
  </si>
  <si>
    <t>G/SPS/N/MEX/195</t>
  </si>
  <si>
    <t>Eucalyptus trees</t>
  </si>
  <si>
    <t>G/SPS/N/PER/57</t>
  </si>
  <si>
    <t>Bolivia, Ecuador, Paraguay</t>
  </si>
  <si>
    <t>G/SPS/N/EEC/209</t>
  </si>
  <si>
    <t xml:space="preserve">Maize grain (CN 1005) for human consumption.  ICS 67.060</t>
  </si>
  <si>
    <t>G/SPS/N/EEC/210</t>
  </si>
  <si>
    <t>G/SPS/N/HRV/1</t>
  </si>
  <si>
    <t>Live bovine, sheep, caprine, porcine animals, domestic poultry and fish, and products thereof</t>
  </si>
  <si>
    <t>G/SPS/N/AUS/147</t>
  </si>
  <si>
    <t>G/SPS/N/AUS/148</t>
  </si>
  <si>
    <t>G/SPS/N/AUS/149</t>
  </si>
  <si>
    <t>G/SPS/N/EEC/208</t>
  </si>
  <si>
    <t>Bees (Apis mellifera), hives, queens with or without attendants, and bee-keeping material</t>
  </si>
  <si>
    <t>G/SPS/N/TPKM/21</t>
  </si>
  <si>
    <t>Live carp and their sperm, eggs, frozen/chilled uneviscerated products</t>
  </si>
  <si>
    <t>G/SPS/N/USA/763/Corr.1</t>
  </si>
  <si>
    <t>G/SPS/N/HKG/20</t>
  </si>
  <si>
    <t>All Canadian beef and beef products</t>
  </si>
  <si>
    <t>G/SPS/N/CHN/21</t>
  </si>
  <si>
    <t>All products of animal origin other than for human or animal consumption</t>
  </si>
  <si>
    <t>G/SPS/N/HUN/18/Add.1</t>
  </si>
  <si>
    <t>G/SPS/N/NZL/251</t>
  </si>
  <si>
    <t>Chicken hatching eggs from Canada and the United States of America</t>
  </si>
  <si>
    <t>G/SPS/N/CHL/134/Corr.1</t>
  </si>
  <si>
    <t>G/SPS/N/CHL/136/Corr.1</t>
  </si>
  <si>
    <t>Venezuela, Bolivarian Republic of</t>
  </si>
  <si>
    <t xml:space="preserve">Human health; Labelling; Packaging; Pests; Plant health; Seeds; Territory protection; </t>
  </si>
  <si>
    <t>G/SPS/N/EEC/144/Add.1</t>
  </si>
  <si>
    <t>G/SPS/N/TTO/4</t>
  </si>
  <si>
    <t>Trinidad and Tobago</t>
  </si>
  <si>
    <t>Live cattle, all beef and beef products including animal feed and other products containing rendered meat or meat and bone meal.</t>
  </si>
  <si>
    <t>G/SPS/N/JPN/105</t>
  </si>
  <si>
    <t xml:space="preserve">Masked palm civet (Genus:  Paguma, Family:  Viverridae, Order:  Carnivora), racoon-dog (Genus: Nyctereutes, Family:  Canidae, Order:  Carnivora) and ferret badger (Genus:  Melogale, Family:  Mustelidae, Order:  Carnivora)</t>
  </si>
  <si>
    <t>G/SPS/N/NZL/246</t>
  </si>
  <si>
    <t>Bovine embryos from the United States of America.</t>
  </si>
  <si>
    <t>G/SPS/N/BGR/7</t>
  </si>
  <si>
    <t>G/SPS/N/CAN/161/Rev.2/Add.1</t>
  </si>
  <si>
    <t>Costa Rica, Guatemala, Kenya</t>
  </si>
  <si>
    <t>G/SPS/N/JPN/104</t>
  </si>
  <si>
    <t xml:space="preserve">Edible vegetable and certain roots and tubers (HS:07), edible fruits and nuts (HS:08.01, 08.02, 08.03, 08.04, 08.05, 08.06, 08.07, 08.09, 08.10, 08.11 and 08.12), coffee (HS:09.01), tea (HS:09.02), ginger (HS:0910.10), cereals (HS:10), oil seeds and oleaginous fruits;  miscellaneous seeds and fruit (HS:12.01, 12.02, 12.04, 12.05, 12.06, 12.07, 12.10, 1212.91, 1212.92 and 1212.99, ( cocoa beans (HS:18.01).</t>
  </si>
  <si>
    <t>G/SPS/N/NZL/242</t>
  </si>
  <si>
    <t>Bovine semen from the European Union.</t>
  </si>
  <si>
    <t>G/SPS/N/NZL/243</t>
  </si>
  <si>
    <t>Bovine embryos from the European Union.</t>
  </si>
  <si>
    <t>G/SPS/N/NZL/244</t>
  </si>
  <si>
    <t>Bovine embryos from Australia.</t>
  </si>
  <si>
    <t>G/SPS/N/NZL/245</t>
  </si>
  <si>
    <t>Bovine embryos from Canada.</t>
  </si>
  <si>
    <t>G/SPS/N/NZL/247</t>
  </si>
  <si>
    <t>Bovine semen from Australia.</t>
  </si>
  <si>
    <t>G/SPS/N/NZL/248</t>
  </si>
  <si>
    <t>Bovine semen from Canada.</t>
  </si>
  <si>
    <t>G/SPS/N/NZL/249</t>
  </si>
  <si>
    <t>Bovine semen from the United States of America.</t>
  </si>
  <si>
    <t>G/SPS/N/USA/765</t>
  </si>
  <si>
    <t>Meat (beef and pork) and poultry products.</t>
  </si>
  <si>
    <t>G/SPS/N/USA/763</t>
  </si>
  <si>
    <t>Procedures for re-establishing a region as free of a disease</t>
  </si>
  <si>
    <t>G/SPS/N/EEC/207</t>
  </si>
  <si>
    <t>Brazil nuts in shell (CN 0801 21 00)</t>
  </si>
  <si>
    <t>Brazil, European Communities</t>
  </si>
  <si>
    <t>G/SPS/N/MEX/191/Add.1</t>
  </si>
  <si>
    <t>G/SPS/N/CAN/180</t>
  </si>
  <si>
    <t>Logs, trees, wood with bark attached, wood chips, bark chips, nursery stock and firewood in the genus Fraxinus (ash)</t>
  </si>
  <si>
    <t>China, Chinese Taipei, Japan, Mongolia, Russian Federation, United States, Korea</t>
  </si>
  <si>
    <t>G/SPS/N/NZL/241</t>
  </si>
  <si>
    <t>Carniolan honey bee (Apis mellifera canica) semen from the Federal Republic of Germany</t>
  </si>
  <si>
    <t>G/SPS/N/EEC/206</t>
  </si>
  <si>
    <t xml:space="preserve">Cereals (CN Headings 1001, 1002, 1003, 1004, 1005, 1006, 1007, 1008), foodstuffs of animal origin (CN Headings 0201, 0202, 0203, 0204, 0205, 0206, 0207, 0208, 0209, 0210).  Certain fruiting vegetables under CN headings 0702 to 0713;  cucurbits (CN 0807), nuts (CN 0801 &amp; 0802), wine grapes (CN 0806), pome fruits (CN 0808), stone fruits (CN 0809), strawberries, currants and other berries (CN 0810).</t>
  </si>
  <si>
    <t>G/SPS/N/PER/56</t>
  </si>
  <si>
    <t>08.09.10.00.00 Fresh apricots, 08.09.20.00.00 Fresh cherries, 08.09.30.00.00 Fresh peaches and nectarines and 08.09.40.00.00 Fresh plums from Chile.</t>
  </si>
  <si>
    <t>G/SPS/N/THA/102</t>
  </si>
  <si>
    <t>G/SPS/N/THA/103</t>
  </si>
  <si>
    <t>G/SPS/N/THA/104</t>
  </si>
  <si>
    <t>G/SPS/N/THA/105</t>
  </si>
  <si>
    <t>Other milk products</t>
  </si>
  <si>
    <t>G/SPS/N/THA/98</t>
  </si>
  <si>
    <t>Cattle beef and products of cattle origin, gelatin and collagen</t>
  </si>
  <si>
    <t>Austria, Belgium, Czech Republic, Denmark, Finland, France, Germany, Greece, Ireland, Israel, Italy, Japan, Liechtenstein, Luxembourg, Netherlands, Portugal, Slovak Republic, Slovenia, Spain, Switzerland, United Kingdom</t>
  </si>
  <si>
    <t>G/SPS/N/CAN/179</t>
  </si>
  <si>
    <t>Pelargonium spp. and non-tuber bearing Solanum spp. propagative material, including unrooted and rooted plants for planting. (060210 and 060290)</t>
  </si>
  <si>
    <t>G/SPS/N/TTO/2/Rev.1</t>
  </si>
  <si>
    <t xml:space="preserve">Animal diseases; Animal feed; Animal health; Newcastle Disease; Pest or Disease free Regions / Regionalization; </t>
  </si>
  <si>
    <t>G/SPS/N/TTO/3</t>
  </si>
  <si>
    <t>Domestic and wild birds and their products including day old birds, eggs and egg products, meat and meat products, semen and products of animal (bird) origin intended for use in animal feeds or for agricultural or industrial use e.g. feathers/down etc.</t>
  </si>
  <si>
    <t>Belgium, Netherlands</t>
  </si>
  <si>
    <t>G/SPS/N/KEN/3</t>
  </si>
  <si>
    <t>Cattle, semen, meat and meat products including products intended for animal feed and for agricultural and industrial use.</t>
  </si>
  <si>
    <t xml:space="preserve">Animal diseases; Animal feed; Animal health; Transmissible Spongiform Encephalopathy (TSE); Zoonoses; </t>
  </si>
  <si>
    <t>G/SPS/N/SGP/23</t>
  </si>
  <si>
    <t>Argentina, Australia, Canada, Denmark, France, Germany, Hong Kong, Ireland, Italy, Japan, Malaysia, New Zealand, United Arab Emirates, United Kingdom, United States</t>
  </si>
  <si>
    <t>G/SPS/N/USA/749</t>
  </si>
  <si>
    <t>G/SPS/N/BRA/79</t>
  </si>
  <si>
    <t xml:space="preserve">Live ruminants, embryos and products derived from these species, including meat and offals, blood by products, blood meal, meat meal, bone meal, autoclave processed bone, meal as residues from slaughterhouses, meat from poultry viscera, meal from poultry feathers, meal from residues from poultry slaughterhouses or any ingredient or raw material which contains viscera from animals fed with proteins or fat from ruminants.  Milk, dairy products, collagen obtained from skins and heat treated bone meal are excluded.</t>
  </si>
  <si>
    <t>G/SPS/N/EEC/205</t>
  </si>
  <si>
    <t xml:space="preserve">Fruits of Capsicum spp. [CN 090420-30 or 090420-90] ICS:  67.220.10 (Spices and Condiments).</t>
  </si>
  <si>
    <t>G/SPS/N/NZL/237</t>
  </si>
  <si>
    <t>Inedible tallow</t>
  </si>
  <si>
    <t>G/SPS/N/NZL/240</t>
  </si>
  <si>
    <t>Coffea (coffee) seed for sowing.</t>
  </si>
  <si>
    <t>G/SPS/N/USA/685/Add.1</t>
  </si>
  <si>
    <t>G/SPS/N/CAN/161/Rev.2</t>
  </si>
  <si>
    <t>G/SPS/N/CHN/20</t>
  </si>
  <si>
    <t>All plants, plant products and other quarantine objects exported to China, which need to undergo pest risk analysis (PRA).</t>
  </si>
  <si>
    <t>G/SPS/N/CZE/25</t>
  </si>
  <si>
    <t xml:space="preserve">Host material of Phytophthora ramorum (causative agent of Sudden Oak Death Disease):  susceptible plants of Acer macrophyllum Pursch., Aesculus californica Nutt., Arbutus menziesii Pursch., Arctostaphylos Adans, Heteromeles arbutifolia (Lindley), Lithocarpus densiflorus (Hook &amp; Arn), Lonicera hispidula (Dougl.), Quercus L., Rhamnus californica (Esch), Rhododendron L. (other than R. simsii Planch.), Umbrellularia californica (Pursch.), Vaccinium ovatum (Hook &amp; Arn) Nutt. and Viburnum L. and wood and isolated bark of Acer macrophyllum Pursch., Aesculus californica Nutt., Lithocarpus densiflores (Hook &amp; Arn), Quercus L., originating in the USA;  and susceptible plants of Rhododendron L. (other than R. simsii Planch.) and Viburnum L., originating in all countries.</t>
  </si>
  <si>
    <t>Germany, Netherlands, United States</t>
  </si>
  <si>
    <t>G/SPS/N/DEU/9</t>
  </si>
  <si>
    <t xml:space="preserve">Instant and roasted coffee, dried fruit (not including grapes);  cereals and cereal based products intended for human consumption, not including durum wheat and durumbased products;  dietetic foodstuffs for infants and small children</t>
  </si>
  <si>
    <t>G/SPS/N/HUN/18</t>
  </si>
  <si>
    <t>Live poultry and hatching eggs, eggs for human consumption, fresh poultry meat and all non heat-treated products of poultry origin.</t>
  </si>
  <si>
    <t>G/SPS/N/MYS/15</t>
  </si>
  <si>
    <t>Live bovines, beef and beef products and other bovine products including offals, semen, embryos, biologics and processed protein such as meat and bone meal, meat meal, bone meal, blood meal, hoof meal and horn meal and other feedingstuffs (including pet food), premixes and feed additives containing the above products.</t>
  </si>
  <si>
    <t>G/SPS/N/NZL/198/Add.1</t>
  </si>
  <si>
    <t>Solomon Islands</t>
  </si>
  <si>
    <t>G/SPS/N/PHL/48</t>
  </si>
  <si>
    <t>G/SPS/N/USA/683/Add.1</t>
  </si>
  <si>
    <t xml:space="preserve">Bacteria; Escherichia coli; Food safety; HACCP Plan requirements; Human health; Listeria monocytogenes; Salmonella; </t>
  </si>
  <si>
    <t>G/SPS/N/USA/744</t>
  </si>
  <si>
    <t>G/SPS/N/CHL/131/Corr.1</t>
  </si>
  <si>
    <t>G/SPS/N/CHL/133/Corr.1</t>
  </si>
  <si>
    <t>G/SPS/N/CHL/148</t>
  </si>
  <si>
    <t>Fresh Japanese plums, European (garden) plums and apricots.</t>
  </si>
  <si>
    <t>G/SPS/N/CHL/149</t>
  </si>
  <si>
    <t>Fresh peaches and nectarines</t>
  </si>
  <si>
    <t>G/SPS/N/CHL/150</t>
  </si>
  <si>
    <t>In vitro material of species of the genus Rubus</t>
  </si>
  <si>
    <t>G/SPS/N/CHL/151</t>
  </si>
  <si>
    <t>Meat and meat by-products of bovine origin and food products containing tissues of bovine origin</t>
  </si>
  <si>
    <t>G/SPS/N/CHL/152</t>
  </si>
  <si>
    <t>Bovine animals and products of bovine origin</t>
  </si>
  <si>
    <t>G/SPS/N/CHL/153</t>
  </si>
  <si>
    <t>G/SPS/N/JPN/103</t>
  </si>
  <si>
    <t>Pig muscle and pig liver</t>
  </si>
  <si>
    <t>G/SPS/N/NZL/231</t>
  </si>
  <si>
    <t>G/SPS/N/NZL/232</t>
  </si>
  <si>
    <t>G/SPS/N/NZL/235</t>
  </si>
  <si>
    <t>Frozen bovine byproducts</t>
  </si>
  <si>
    <t>G/SPS/N/PHL/42/Add.1</t>
  </si>
  <si>
    <t>G/SPS/N/CHL/134</t>
  </si>
  <si>
    <t>Seeds for fruit and vegetable crops and aromatic and medicinal plants</t>
  </si>
  <si>
    <t>G/SPS/N/CHL/135</t>
  </si>
  <si>
    <t>G/SPS/N/CHL/136</t>
  </si>
  <si>
    <t>Seeds of forage plants</t>
  </si>
  <si>
    <t>G/SPS/N/CHL/137</t>
  </si>
  <si>
    <t>G/SPS/N/CHL/138</t>
  </si>
  <si>
    <t>Blood meal, haemoglobin and powdered plasma.</t>
  </si>
  <si>
    <t>G/SPS/N/CHL/139</t>
  </si>
  <si>
    <t>Peach and nectarine reproductive material</t>
  </si>
  <si>
    <t>G/SPS/N/CHL/140</t>
  </si>
  <si>
    <t>Myrobalan (cherry) plum reproductive material</t>
  </si>
  <si>
    <t>G/SPS/N/CHL/141</t>
  </si>
  <si>
    <t>Apricot reproductive material</t>
  </si>
  <si>
    <t>G/SPS/N/CHL/142</t>
  </si>
  <si>
    <t>Mahaleb cherry reproductive material</t>
  </si>
  <si>
    <t>G/SPS/N/CHL/143</t>
  </si>
  <si>
    <t>Almond reproductive material</t>
  </si>
  <si>
    <t>G/SPS/N/CHL/144</t>
  </si>
  <si>
    <t>Sweet cherry reproductive material</t>
  </si>
  <si>
    <t>G/SPS/N/CHL/145</t>
  </si>
  <si>
    <t>European (garden) plum reproductive material.</t>
  </si>
  <si>
    <t>G/SPS/N/CHL/146</t>
  </si>
  <si>
    <t>Japanese plum reproductive material</t>
  </si>
  <si>
    <t>G/SPS/N/CHL/147</t>
  </si>
  <si>
    <t>Sour cherry reproductive material</t>
  </si>
  <si>
    <t>G/SPS/N/CHN/18</t>
  </si>
  <si>
    <t>Animals, products of animal origin intended for human consumption, animal feeding, pharmaceutical or surgical use or for agricultural or industrial use, animal genetic material, biological product, pathological material.</t>
  </si>
  <si>
    <t>G/SPS/N/CHN/19</t>
  </si>
  <si>
    <t>Mammalian genetic material, including semen, embryo/ovum</t>
  </si>
  <si>
    <t>G/SPS/N/EEC/201</t>
  </si>
  <si>
    <t>Meat of bovine animals, fresh or chilled (0201), Meat of bovine animals, frozen (0202), Meat of sheep or goats, fresh, chilled or frozen (0204), Edible offal of bovine animals fresh, chilled or frozen (0206), Meat of bovine animals and edible meat offal, salted, in brine, dried or smoked; edible flours and meals of meat or meat offal (0210 20), Guts, bladders and stomachs of animals (other than fish), whole and pieces thereof, fresh, chilled frozen, salted, in brine, dried or smoked (0504), Raw material for the manufacture of animal feedingstuffs (CN 0210.90). Bones and horn-cores, unworked, defatted, simply prepared (but not cut to shape), treated with acid or degelatinised; powder and waste of these products (0506), Fats of bovine animals, sheep or goats, other than those of heading 1503 (1502), Sausages and similar products, of meat, meat offal or blood; food preparations based on these products (1601), Other prepared or preserved meat, meat offal or blood (1602), Flours, meals and pellets, of meat or meat offal, of fish or of crustaceans, molluscs or other aquatic invertebrates, unfit for human consumption; greaves (2301), Gelatine (including gelatin in rectangular (including square) sheets, whether or not surface-worked or coloured) and gelatine derivatives; isinglass; other glues of animal origin, excluding casein glues of heading 3501 (3503).</t>
  </si>
  <si>
    <t>G/SPS/N/KOR/129</t>
  </si>
  <si>
    <t xml:space="preserve">Live cattle, sheep, goat and other ruminant animals;  their meat and meat products;  bovine embryo, semen, ova;  meat and bone-meal and other feed ingredients originated from the said animal;  other rendered animal protein products (except hide, skin, milk and milk products).</t>
  </si>
  <si>
    <t>G/SPS/N/KOR/87/Rev.1/Add.2</t>
  </si>
  <si>
    <t>Albania, Bulgaria, Canada, Croatia, Czech Republic, European Communities, Hungary, Israel, Japan, Liechtenstein, Norway, Poland, Romania, Slovak Republic, Slovenia, Switzerland, Yugoslavia</t>
  </si>
  <si>
    <t>G/SPS/N/MEX/193/Add.1</t>
  </si>
  <si>
    <t>Argentina, Canada, Chile, Nicaragua, United States</t>
  </si>
  <si>
    <t>G/SPS/N/PER/54</t>
  </si>
  <si>
    <t>Poultry, eggs and poultry products</t>
  </si>
  <si>
    <t>Belgium, Germany</t>
  </si>
  <si>
    <t>G/SPS/N/PER/55</t>
  </si>
  <si>
    <t>Ruminants and live swine and the semen, embryos, meat and other products thereof from Bolivia, Ecuador and Paraguay capable of transmitting foot-and-mouth disease (FMD).</t>
  </si>
  <si>
    <t>G/SPS/N/USA/687/Add.1</t>
  </si>
  <si>
    <t>G/SPS/N/USA/689/Add.1</t>
  </si>
  <si>
    <t>Dominica, Dominican Republic</t>
  </si>
  <si>
    <t>G/SPS/N/USA/693/Add.2</t>
  </si>
  <si>
    <t>G/SPS/N/USA/728</t>
  </si>
  <si>
    <t>G/SPS/N/USA/722</t>
  </si>
  <si>
    <t xml:space="preserve">Propagative material of  Pelargonium spp. and Solanium spp.</t>
  </si>
  <si>
    <t>G/SPS/N/CAN/161/Rev.1</t>
  </si>
  <si>
    <t>Guatemala, Kenya</t>
  </si>
  <si>
    <t>G/SPS/N/CAN/171</t>
  </si>
  <si>
    <t>Ash Nursery Stock</t>
  </si>
  <si>
    <t>G/SPS/N/CAN/172</t>
  </si>
  <si>
    <t>Maple Nursery Stock</t>
  </si>
  <si>
    <t>G/SPS/N/CAN/173</t>
  </si>
  <si>
    <t>Oak Nursery Stock</t>
  </si>
  <si>
    <t>G/SPS/N/KOR/127</t>
  </si>
  <si>
    <t>Plants, plant products and prohibited articles.</t>
  </si>
  <si>
    <t>G/SPS/N/KOR/128</t>
  </si>
  <si>
    <t>G/SPS/N/MEX/194</t>
  </si>
  <si>
    <t>Prickly pears (Opuntia) and the products and by-products thereof</t>
  </si>
  <si>
    <t>G/SPS/N/CHL/126/Corr.1</t>
  </si>
  <si>
    <t>G/SPS/N/CHL/127/Corr.1</t>
  </si>
  <si>
    <t>G/SPS/N/FRA/6</t>
  </si>
  <si>
    <t>Bees (Apis mellifera), hives, queens with or without attendants, and bee-keeping material.</t>
  </si>
  <si>
    <t>G/SPS/N/NZL/214</t>
  </si>
  <si>
    <t>Grain (seed) for processing of Avena sativa (oats)</t>
  </si>
  <si>
    <t>G/SPS/N/NZL/215</t>
  </si>
  <si>
    <t>Grain (seed) for processing of Cathamus tinctorius (safflower).</t>
  </si>
  <si>
    <t>G/SPS/N/NZL/216</t>
  </si>
  <si>
    <t>Grain (seed) for processing of Glycine max (soybean).</t>
  </si>
  <si>
    <t>G/SPS/N/NZL/217</t>
  </si>
  <si>
    <t>Grain (seed) for processing of Gossypium spp. (cotton).</t>
  </si>
  <si>
    <t>G/SPS/N/NZL/218</t>
  </si>
  <si>
    <t>Grain (seed) for processing of Helianthus annuus (sunflower).</t>
  </si>
  <si>
    <t>G/SPS/N/NZL/219</t>
  </si>
  <si>
    <t>Grain (seed) for processing of Hordeum distichon, H. vulgare (barley).</t>
  </si>
  <si>
    <t>G/SPS/N/NZL/220</t>
  </si>
  <si>
    <t>Grain (seed) for processing of Lupinus spp. (lupin).</t>
  </si>
  <si>
    <t>G/SPS/N/NZL/221</t>
  </si>
  <si>
    <t>Grain (seed) for processing of Panicum miliaceum (millet).</t>
  </si>
  <si>
    <t>G/SPS/N/NZL/222</t>
  </si>
  <si>
    <t>Grain (seed) for processing of Phalaris canariensis (canary grass).</t>
  </si>
  <si>
    <t>G/SPS/N/NZL/223</t>
  </si>
  <si>
    <t>Grain (seed) for processing of Pisum sp. (peas)</t>
  </si>
  <si>
    <t>G/SPS/N/NZL/224</t>
  </si>
  <si>
    <t>Grain (seed) for processing of Secale cereale (ryecorn).</t>
  </si>
  <si>
    <t>G/SPS/N/NZL/225</t>
  </si>
  <si>
    <t>Grain (seed) for processing of Setaria italica (foxtail/Italian millet).</t>
  </si>
  <si>
    <t>G/SPS/N/NZL/226</t>
  </si>
  <si>
    <t>Grain (seed) for processing of Sorghum bicolor (sorghum).</t>
  </si>
  <si>
    <t>G/SPS/N/NZL/227</t>
  </si>
  <si>
    <t>Grain (seed) for processing of Triticosecale sp. (triticale).</t>
  </si>
  <si>
    <t>G/SPS/N/NZL/228</t>
  </si>
  <si>
    <t>Grain (seed) for processing of Triticum sp. (wheat).</t>
  </si>
  <si>
    <t>G/SPS/N/NZL/229</t>
  </si>
  <si>
    <t>Grain (seed) for processing of Zea mays (maize).</t>
  </si>
  <si>
    <t>G/SPS/N/PER/52</t>
  </si>
  <si>
    <t>08.07.20.00.00 - fresh pawpaws (papayas) from the Province of Los Ríos in Ecuador</t>
  </si>
  <si>
    <t>G/SPS/N/CHN/17</t>
  </si>
  <si>
    <t>Live aquatic animals, including semen, ova and zygote</t>
  </si>
  <si>
    <t>G/SPS/N/EEC/198/Corr.1</t>
  </si>
  <si>
    <t>G/SPS/N/EEC/199</t>
  </si>
  <si>
    <t>Host plants for Erwinia amylovora (Burr.) Winsl. et al., the causal agent of fireblight.</t>
  </si>
  <si>
    <t>G/SPS/N/USA/702</t>
  </si>
  <si>
    <t>Use of any safe and suitable binder or antimicrobial agent in meat and poultry products with standards of identity or composition</t>
  </si>
  <si>
    <t>G/SPS/N/ROM/4</t>
  </si>
  <si>
    <t>G/SPS/N/HUN/17</t>
  </si>
  <si>
    <t>All foodstuffs of animal origin</t>
  </si>
  <si>
    <t>G/SPS/N/EEC/197</t>
  </si>
  <si>
    <t>Molluscs (CN 0307)</t>
  </si>
  <si>
    <t>G/SPS/N/EEC/198</t>
  </si>
  <si>
    <t xml:space="preserve">Live fish (including their eggs and gametes) for farming or for immediate human consumption or further processing before human consumption (CN 0301, ICS 65.150).  It does not concern tropical ornamental fish kept permanently in aquariums (CN 3001.10).</t>
  </si>
  <si>
    <t>G/SPS/N/TTO/2</t>
  </si>
  <si>
    <t>Domestic and wild birds and their products including day-old birds, eggs and egg products, meat and meat products, semen and products of animal (bird) origin intended for use in animal feeds for agricultural or industrial use, eg. feathers/down, etc.</t>
  </si>
  <si>
    <t>G/SPS/N/CHL/132</t>
  </si>
  <si>
    <t>Horses for equestrian sports</t>
  </si>
  <si>
    <t>G/SPS/N/USA/171/Rev.1/Add.2</t>
  </si>
  <si>
    <t>G/SPS/N/USA/693/Add.1</t>
  </si>
  <si>
    <t>G/SPS/N/CHL/131</t>
  </si>
  <si>
    <t>G/SPS/N/CHL/133</t>
  </si>
  <si>
    <t>Regulated articles and products harmful to plants</t>
  </si>
  <si>
    <t>G/SPS/N/NZL/203</t>
  </si>
  <si>
    <t>G/SPS/N/NZL/204</t>
  </si>
  <si>
    <t>G/SPS/N/NZL/205</t>
  </si>
  <si>
    <t>G/SPS/N/NZL/206</t>
  </si>
  <si>
    <t>G/SPS/N/NZL/207</t>
  </si>
  <si>
    <t>Horse semen</t>
  </si>
  <si>
    <t>G/SPS/N/NZL/208</t>
  </si>
  <si>
    <t>G/SPS/N/NZL/209</t>
  </si>
  <si>
    <t>G/SPS/N/NZL/202</t>
  </si>
  <si>
    <t>Camel meat and camel meat products for human consumption</t>
  </si>
  <si>
    <t>G/SPS/N/JOR/4</t>
  </si>
  <si>
    <t>Bactrocera zonata (Saunders) peach fruit-fly and its host material</t>
  </si>
  <si>
    <t>G/SPS/N/PER/51</t>
  </si>
  <si>
    <t>Live poultry (commercial birds, backyard poultry, fighting birds, wildfowl and ornamental cage birds), fertile eggs, eggs for consumption, poultry meat and other poultry products and by-products.</t>
  </si>
  <si>
    <t>G/SPS/N/BRA/76</t>
  </si>
  <si>
    <t>Allium sativum - garlic</t>
  </si>
  <si>
    <t>G/SPS/N/BRA/77</t>
  </si>
  <si>
    <t>G/SPS/N/BRA/78</t>
  </si>
  <si>
    <t>Melons (Cucumis melo, Citrullus lanatus, Cucumis sativus and Cucurbita spp)</t>
  </si>
  <si>
    <t>G/SPS/N/EEC/196</t>
  </si>
  <si>
    <t>Cereals (1001, 1002, 1003, 1004, 1005, 1006, 1007, 1008), foodstuffs of animal origin (0201, 0202, 0202, 0203, 0204, 0205, 0206, 0207, 0208, 0209, 0210) and certain products of plant origin, including fruit and vegetables.</t>
  </si>
  <si>
    <t>G/SPS/N/JPN/99</t>
  </si>
  <si>
    <t>Aquatic animals for the purpose of propagation or aquaculture</t>
  </si>
  <si>
    <t>G/SPS/N/MEX/193</t>
  </si>
  <si>
    <t>Imported beans for consumption</t>
  </si>
  <si>
    <t>G/SPS/N/USA/594/Add.1</t>
  </si>
  <si>
    <t>G/SPS/N/PER/50</t>
  </si>
  <si>
    <t>Fresh grapes (HS 08.06.10.00.00) from Chile.</t>
  </si>
  <si>
    <t>G/SPS/N/AUS/90/Add.1</t>
  </si>
  <si>
    <t>G/SPS/N/MYS/13/Add.1</t>
  </si>
  <si>
    <t>G/SPS/N/MYS/14</t>
  </si>
  <si>
    <t>G/SPS/N/NOR/8</t>
  </si>
  <si>
    <t>Pomace oil and foodstuff containing or placed in such oil.</t>
  </si>
  <si>
    <t>G/SPS/N/PER/49</t>
  </si>
  <si>
    <t>Wheat grain from the United Kingdom (tariff item numbers 10.01.10.90.00 and 10.01.90.30.00) and semi-milled or wholly milled rice, whether or not polished or glazed, from Spain (tariff item number 10.06.30.00.00).</t>
  </si>
  <si>
    <t>Spain, United Kingdom</t>
  </si>
  <si>
    <t>G/SPS/N/TPKM/17</t>
  </si>
  <si>
    <t>Plants or plant products exported to the Separate Customs Territory of Taiwan, Penghu, Kinmen, and Matsu</t>
  </si>
  <si>
    <t>G/SPS/N/KOR/98/Add.5</t>
  </si>
  <si>
    <t>G/SPS/N/PHL/47</t>
  </si>
  <si>
    <t>Domestic and wild birds, their products including poultry meat, day-old chicks, eggs and semen</t>
  </si>
  <si>
    <t>G/SPS/N/COL/71</t>
  </si>
  <si>
    <t xml:space="preserve">Germplasm and  banana reproduction materials</t>
  </si>
  <si>
    <t>G/SPS/N/PER/47</t>
  </si>
  <si>
    <t>Live poultry (commercial birds, backyard poultry, fighting birds, wildfowl and ornamental cage birds), fertile eggs, eggs for consumption, poultry meat, and other poultry products and by-products.</t>
  </si>
  <si>
    <t>G/SPS/N/PER/48</t>
  </si>
  <si>
    <t xml:space="preserve">Ruminants and live swine and semen and embryos thereof;  fresh, chilled or frozen meat, raw entrails and offal, untanned hides and skins, unwashed or greasy wool, and other products of these species capable of transmitting or carrying the foot-and-mouth disease (FMD) virus;  non-sterile organic products, fodder and hay.</t>
  </si>
  <si>
    <t>G/SPS/N/ARG/71</t>
  </si>
  <si>
    <t>Bee-keeping material for apiaries (live material, inert material, wax, honey and feeding pollen for bees).</t>
  </si>
  <si>
    <t>G/SPS/N/EEC/194</t>
  </si>
  <si>
    <t>G/SPS/N/EEC/195</t>
  </si>
  <si>
    <t>G/SPS/N/CAN/164</t>
  </si>
  <si>
    <t>G/SPS/N/CZE/14/Rev.1/Add.1</t>
  </si>
  <si>
    <t>G/SPS/N/CZE/22/Rev.1/Add.1</t>
  </si>
  <si>
    <t>Belgium, Denmark, France, Germany, Ireland, Luxembourg, Netherlands, Portugal, Spain</t>
  </si>
  <si>
    <t>G/SPS/N/CZE/23/Rev.1/Add.1</t>
  </si>
  <si>
    <t>G/SPS/N/NZL/200</t>
  </si>
  <si>
    <t>Seeds for sowing imported into post-entry quarantine in New Zealand.</t>
  </si>
  <si>
    <t>G/SPS/N/USA/697</t>
  </si>
  <si>
    <t>G/SPS/N/ARG/65/Add.1</t>
  </si>
  <si>
    <t>G/SPS/N/USA/427/Add.2</t>
  </si>
  <si>
    <t>G/SPS/N/CHL/125</t>
  </si>
  <si>
    <t>Animals of the order Diprotodontia (diprotodonts)</t>
  </si>
  <si>
    <t>G/SPS/N/CHL/126</t>
  </si>
  <si>
    <t>Plant species considered to be weeds</t>
  </si>
  <si>
    <t>G/SPS/N/CHL/127</t>
  </si>
  <si>
    <t>Quarantine pests for Chile</t>
  </si>
  <si>
    <t>G/SPS/N/CHL/128</t>
  </si>
  <si>
    <t>G/SPS/N/CHL/129</t>
  </si>
  <si>
    <t>Garlic and onions for consumption</t>
  </si>
  <si>
    <t>G/SPS/N/AUS/112/Add.1</t>
  </si>
  <si>
    <t>G/SPS/N/CAN/141/Corr.1</t>
  </si>
  <si>
    <t xml:space="preserve">Pest or Disease free Regions / Regionalization; Pests; Plant diseases; Plant health; Sudden Oak death; </t>
  </si>
  <si>
    <t>G/SPS/N/CAN/157/Rev.1</t>
  </si>
  <si>
    <t>Germany, Netherlands, Spain, United Kingdom, United States</t>
  </si>
  <si>
    <t>G/SPS/N/CAN/97/Corr.1</t>
  </si>
  <si>
    <t>G/SPS/N/VEN/1</t>
  </si>
  <si>
    <t xml:space="preserve">Chapter I:  01.05:  01.05.92.00, 01.05.93.00, 01.05.99.00. Live adult birds and one (1) day-old chicks.</t>
  </si>
  <si>
    <t>G/SPS/N/VEN/10</t>
  </si>
  <si>
    <t xml:space="preserve">Chapter VII:  07.01 Whole potato (Solanum spp.) plants and parts thereof (including tubers)</t>
  </si>
  <si>
    <t>G/SPS/N/VEN/11</t>
  </si>
  <si>
    <t xml:space="preserve">Chapter XII:  12.09: 12.09.21.00 to 12.09.29.00. Seeds of forage plants.</t>
  </si>
  <si>
    <t>G/SPS/N/VEN/2</t>
  </si>
  <si>
    <t xml:space="preserve">Chapter I:  01.05: 01.05.11.00,  01.05.12.00, 01.05.19.00, 01.05.92.00, 01.05.93.00, 01.05.99.00; 01.06: 01.06.00.10 / 01.06.00.20 / 01.06.00.90; Chapter II:  02.07: 02.07.11.00, 02.07.12.00, 02.07.13.00, 02.07.14.00, 02.07.24.00, 02.07.25.00, 02.07.26.00, 02.07.27.00, 02.07.32.00, 02.07.33.00, 02.07.34.00, 02.07.35.00, 02.07.36.00; 02.08: 02.08.90.00; Chapter IV:  04.07: 04.07.00.10, 04.07.00.90; Live birds, BB chickens, slaughtered birds, fertile eggs and eggs for consumption and poultry products and by-products.</t>
  </si>
  <si>
    <t>G/SPS/N/VEN/3</t>
  </si>
  <si>
    <t xml:space="preserve">Chapter I:  01.02: 01.02.10.00, 01.02.90, 01.02.90.10, 01.02.90.90; 01.04: 01.04.10, 01.04.10.10, 01.04.10.90, 01.04.20, 01.04.20.10, 01.04.20.90; 01.06: 01.06.00.90; Chapter II:  02.01: 02.01.10.00, 02.01.20.00, 02.01.30.00; 02.02: 02.02.10.00, 02.02.20.00, 02.02.30.00; 02.04: 02.04.10.00, 02.04.21.00, 02.04.22.00, 02.04.23.00, 02.04.30.00, 02.04.41.00, 02.04.42.00, 02.04.43.00, 02.04.50.00; 02.06: 02.06.10.00, 02.06.21.00, 02.06.22.00, 02.06.29.00, 02.06.30.00; 02.10: 02.10.20.00, 02.10.90, 02.10.90.10, 02.10.90.90; Chapter V:  05.04: 05.04.00.10, 05.04.00.20, 05.04.00.30; 05.06: 05.06.10.00, 05.06.90.00; 05.10: 05.10.00.10; 05.11: 05.11.99.40, 05.11.99.40; Bovine animals, sheep, goats and buffaloes and the ova, embryos, products and by-products thereof.</t>
  </si>
  <si>
    <t xml:space="preserve">Animal diseases; Animal health; Pest or Disease free Regions / Regionalization; Pests; Plant health; Seeds; Territory protection; Transmissible Spongiform Encephalopathy (TSE); Zoonoses; </t>
  </si>
  <si>
    <t>G/SPS/N/VEN/4</t>
  </si>
  <si>
    <t xml:space="preserve">Chapter I:  01.03: 01.03.10.00, 01.03.91.00, 01.03.92.00 Chapter II:  02.03: 02.03.11.00, 02.03.12.00, 02.03.19.00, 02.03.21.00, 02.03.22.00, 02.03.29.00.  02.06: 02.06.41.00, 02.06.49.00, 02.06.80.00, 02.06.90.00.  02.09: 02.09.00.10.  02.10:  02.10.11.00, 02.10.12.00, 02.10.19.00, 02.10.90.10 Chapter V:  05.02: 05.02.10.00.  05.11: 05.11.99.30, 05.11.99.40 Live swine and the semen, products and by-products thereof</t>
  </si>
  <si>
    <t>G/SPS/N/VEN/5</t>
  </si>
  <si>
    <t xml:space="preserve">Chapter VII:  07.03:  07.03.20.00 Whole garlic (Allium sativum) plants and parts thereof, including bulbs for seed and consumption.</t>
  </si>
  <si>
    <t>G/SPS/N/VEN/6</t>
  </si>
  <si>
    <t xml:space="preserve">Chapter VI:  06.01:  06.01.20.00 Chapter VII:  07.03:  07.03.10.00 Whole onion (Allium cepa) plants and parts thereof, including bulbs</t>
  </si>
  <si>
    <t>G/SPS/N/VEN/7</t>
  </si>
  <si>
    <t xml:space="preserve">Chapter VIII:  08.05  Citrus plants</t>
  </si>
  <si>
    <t>G/SPS/N/VEN/8</t>
  </si>
  <si>
    <t xml:space="preserve">Chapter VII:  07.07:  07.07.00.00 / 07.09.90 Chapter VIII:  08.07:  08.07, 08.07.11.00, 08.07.19.00 Winter squash, courgette (zucchini), bottle or calabash gourd, chayote (vegetable pear), melon, watermelon, cucumber, etc.</t>
  </si>
  <si>
    <t>G/SPS/N/VEN/9</t>
  </si>
  <si>
    <t xml:space="preserve">Chapter VII:  07.13.20 to 07.13.40.90; Chapter X:  In full; Chapter XI:  11.02.10 to 11.02.30; Chapter XII:  12.01, 12.02, 12. 06, 12.07: 12.07.40, 12.08. Wheat, maize (corn), rice, sorghum, chickpeas, beans, sunflower seeds, sesamum seeds, soya beans, ground nuts, linseed and similar grains and seeds and the flours and meals thereof.</t>
  </si>
  <si>
    <t xml:space="preserve">Biotechnology; Food safety; Genetically modified organisms (GMOs); Human health; Labelling; Pest or Disease free Regions / Regionalization; Pests; Plant health; Seeds; Territory protection; </t>
  </si>
  <si>
    <t>G/SPS/N/NLD/59/Corr.1</t>
  </si>
  <si>
    <t>G/SPS/N/USA/694</t>
  </si>
  <si>
    <t>Milk and Milk Products</t>
  </si>
  <si>
    <t>G/SPS/N/CAN/161</t>
  </si>
  <si>
    <t>Geraniums (Pelargonium spp.) (060210 and 060290)</t>
  </si>
  <si>
    <t>G/SPS/N/NLD/59</t>
  </si>
  <si>
    <t>The rind of cheese, sheep's cheese and goat's cheese</t>
  </si>
  <si>
    <t>G/SPS/N/SGP/21/Add.1</t>
  </si>
  <si>
    <t>G/SPS/N/EEC/190</t>
  </si>
  <si>
    <t xml:space="preserve">Live bovine, swine, ovine and caprine animals (CN 0102 to 0104 and 0106).  Meat and edible meat offal (CN 0201 to 0206).  Minced meat of bovine, ovine and caprine (CN 020230, 020329, 020423, 0204539, 0204579) as such or in meat preparations under CN position 1606.  Game meat (subheading CN 0208-90).  (See certificates for more details on Combined Nomenclature).</t>
  </si>
  <si>
    <t>G/SPS/N/EEC/192</t>
  </si>
  <si>
    <t xml:space="preserve">Live bovine ovine and caprine (CN 0102 &amp; 0104). Meat: fresh or frozen -of bovines (0201, 0202), ovine and caprine (0204); minced (020230, 02042300, 020443, 020450) or in preparations (1606).  Edible offal of bovine animals fresh, chilled or frozen (0206); salted, in brine, dried or smoked; edible flours and meals of meat or meat offal (0210 20), guts, bladders and stomachs of bovine ovine and caprine animals (0504).  Bovine casings (05040000) and products that may contain them.  Raw material for the manufacture of feedingstuffs (0210.90).  Bones (05606) and bone products (3503, 0210 &amp; 2301).  Rendered fats - bovine, ovine and caprine - (1502, 1506 &amp; 1518).  Meat preparations including extracts of bovine, ovine and caprine (1601 and 1602), including food preparation containing meat (1902).  Gravies ("greaves") for human consumption of bovine, ovine and caprine origin (2301).  Pet-food (2309).  Processed animal protein in positions 0210 and 2301.  Gelatine and derivatives (3503).</t>
  </si>
  <si>
    <t>G/SPS/N/EEC/193</t>
  </si>
  <si>
    <t>G/SPS/N/MYS/13</t>
  </si>
  <si>
    <t>Live poultry, game birds and eggs, meat and other by-products of poultry and game birds</t>
  </si>
  <si>
    <t>G/SPS/N/CHN/16</t>
  </si>
  <si>
    <t>Calathea ornate and other host plants of Radopholus similes (Cobb) Thorne and potting medium origin from the Netherlands</t>
  </si>
  <si>
    <t>G/SPS/N/COL/69</t>
  </si>
  <si>
    <t>Australia, Belize, China, Grenada, Guyana, Hong Kong, India, Indonesia, Netherlands, Netherlands Antilles, Philippines, Saint Lucia, Saudi Arabia, Trinidad and Tobago, United States, Venezuela</t>
  </si>
  <si>
    <t>G/SPS/N/COL/70</t>
  </si>
  <si>
    <t>Apples, pears, peaches and nectarines</t>
  </si>
  <si>
    <t>G/SPS/N/HUN/16/Corr.1</t>
  </si>
  <si>
    <t>G/SPS/N/HUN/16</t>
  </si>
  <si>
    <t xml:space="preserve">Foodstuffs (HS:  0101-0511, 0601-1404, 1501-1522 and 1601-2403)</t>
  </si>
  <si>
    <t>G/SPS/N/USA/693</t>
  </si>
  <si>
    <t>Chilled or frozen fresh beef</t>
  </si>
  <si>
    <t>G/SPS/N/PAN/41</t>
  </si>
  <si>
    <t>Animals and products and by-products of animal origin</t>
  </si>
  <si>
    <t>G/SPS/N/EEC/94/Rev.1/Add.1</t>
  </si>
  <si>
    <t>G/SPS/N/PHL/46</t>
  </si>
  <si>
    <t>Domestic and wild birds and their products including poultry meat, day-old chicks, eggs and semen (HS 0105, 0207, 0407, 0408)</t>
  </si>
  <si>
    <t xml:space="preserve">Animal diseases; Animal health; Newcastle Disease; Pest or Disease free Regions / Regionalization; Territory protection; </t>
  </si>
  <si>
    <t>G/SPS/N/CHE/32</t>
  </si>
  <si>
    <t>G/SPS/N/CAN/160</t>
  </si>
  <si>
    <t>G/SPS/N/EEC/188</t>
  </si>
  <si>
    <t>Plants and plant products.</t>
  </si>
  <si>
    <t>G/SPS/N/EEC/189</t>
  </si>
  <si>
    <t>Tomato plants, intended for planting [CN 0602].</t>
  </si>
  <si>
    <t>G/SPS/N/USA/692</t>
  </si>
  <si>
    <t>G/SPS/N/ZAF/15</t>
  </si>
  <si>
    <t>Liver, fat, muscle and milk obtained from sheep, cattle, chickens and pigs</t>
  </si>
  <si>
    <t>G/SPS/N/NZL/199</t>
  </si>
  <si>
    <t>Zea mays (maize) grain for processing</t>
  </si>
  <si>
    <t>G/SPS/N/USA/689</t>
  </si>
  <si>
    <t>Pigeon peas (fresh shelled or in the pod)</t>
  </si>
  <si>
    <t>G/SPS/N/JPN/94</t>
  </si>
  <si>
    <t>Livestock and poultry meat.</t>
  </si>
  <si>
    <t>G/SPS/N/MEX/191</t>
  </si>
  <si>
    <t>Meat products processed in establishments engaged in the slaughter and preparation of animals for the market, cutting, boning, packaging, storing and retailing</t>
  </si>
  <si>
    <t>G/SPS/N/PER/45</t>
  </si>
  <si>
    <t>G/SPS/N/PER/46</t>
  </si>
  <si>
    <t>Plant products and sexual seeds</t>
  </si>
  <si>
    <t>G/SPS/N/SVN/19</t>
  </si>
  <si>
    <t>Genetically modified soya and genetically modified maize</t>
  </si>
  <si>
    <t>G/SPS/N/BRA/74</t>
  </si>
  <si>
    <t xml:space="preserve">Tissues or fluids from animals (bovine, ovine, caprine and wild ruminants species) which are raw materials for drugs, cosmetics and medical devices.  Food products containing in their composition ingredients from bovine, ovine, caprine and wild ruminant. Pulmonary surfactants, by-products of milk and live animal wool are hereby excluded from the restrictions provisioned for in this Resolution.</t>
  </si>
  <si>
    <t>G/SPS/N/BRA/75</t>
  </si>
  <si>
    <t>G/SPS/N/JOR/3</t>
  </si>
  <si>
    <t>Cattle products</t>
  </si>
  <si>
    <t>Austria, Belgium, Czech Republic, Denmark, Finland, France, Germany, Ireland, Israel, Italy, Japan, Liechtenstein, Luxembourg, Netherlands, Poland, Portugal, Slovak Republic, Slovenia, Spain, Switzerland, United Kingdom</t>
  </si>
  <si>
    <t>G/SPS/N/USA/688</t>
  </si>
  <si>
    <t>Raw, single ingredient meat and poultry carcasses</t>
  </si>
  <si>
    <t>G/SPS/N/EEC/186</t>
  </si>
  <si>
    <t>Meat including poultry, pig kidney fat, eggs, milk, honey and aquaculture products.</t>
  </si>
  <si>
    <t>G/SPS/N/NZL/198</t>
  </si>
  <si>
    <t>Import requirements for palm seed for sowing imported into New Zealand according to the schedule for Acrocomia (including species of Acanthophoenix, Acoelorrhaphe, Acrocomia, Actinokentia, Actinorhytis, Aiphanes, Allagoptera, Alloschmidia, Archontophoenix, Areca, Arenga, Arikuryroba, Astrocaryum, Attalea, Bactris, Bacularia, Balaka, Basselinia, Beccariophoenix, Bismarckia, Borassodendron, Borassus, Brahea, Brassiophoenix, Brongniartikentia, Burretiokentia, Butia, Butiarecastrum, Calamus, Calyptrocalyx, Calyptrogyne, Calyptronoma, Carpentaria, Carpoxylon, Caryota, Catoblastus, Ceroxylon, Chamaedorea, Chamaerops, Chambeyronia, Chrysalidocarpus, Chuniophoenix, Clinosperma, Clinostigma, Coccothrinax, Cocos, Colpothrinax, Copernicia, Corypha, Cryosophila, Cyphokentia, Cyphophoenix, Cyphosperma, Cyrtostachys, Deckenia, Dictyosperma, Drymophloeus, Dypsis, Elaeis, Eminium, Emmenopterys, Erythea, Euterpe, Gastrococos, Gaussia, Geonoma, Gibasis, Gronophyllum, Guihaia, Gulubia, Halmoorea, Hedyscepe, Heterospathe, Howea, Hydriastele, Hyophorbe, Hyphaene, Iriartea, Jessenia, Johannesteijsmannia, Juania, Jubaea, Jubaeopsis, Kentia, Kentiopsis, Laccospadix, Latania, Lemurophoenix, Lepidorrhachis, Licuala, Linospadix, Livistona, Loeselia, Lytocaryum, Mackeea, Manicaria, Marojejya, Mascarena, Masoala, Mauritia, Mauritiella, Maximiliana, Metroxylon, Microcoelum, Microkentia, Moratia, Nannorrhops, Neodypsis, Neoveitchia, Nephrosperma, Normanbya, Nypa, Oenocarpus, Oncosperma, Opsiandra, Orania, Oraniopsis, Orbignya, Parajubaea, Paurotis, Pelagodoxa, Phloga, Phoenicophorium, Phoenix, Pholidocarpus, Physokentia, Phytelephas, Pigafetta, Pinanga, Plectocomia, Polyandrococos, Prestoea, Pritchardia, Pseudophoenix, Ptychococcus, Ptychoraphis, Ptychosperma, Raphia, Ravenea, Reineckia, Reinhardtia, Rhapidophyllum, Rhapis, Rhopaloblaste, Rhopalostylis, Roscheria, Roystonea, Sabal, Salacca, Satakentia, Satranala, Scheelea, Schippia, Seaforthia, Serenoa, Socratea, Sommieria, Syagrus, Synechanthus, Thrinax, Trachycarpus, Trithrinax, Veillonia, Veitchia, Verschaffeltia, Voaniola, Vonitra, Wallichia, Washingtonia, Wettinia and Wodyetia).</t>
  </si>
  <si>
    <t>G/SPS/N/USA/685</t>
  </si>
  <si>
    <t>Ya Pears</t>
  </si>
  <si>
    <t>G/SPS/N/USA/686</t>
  </si>
  <si>
    <t>Beef amd beef products, and ruminants</t>
  </si>
  <si>
    <t>G/SPS/N/USA/687</t>
  </si>
  <si>
    <t>G/SPS/N/USA/682</t>
  </si>
  <si>
    <t>Animals, meat, and other animal products</t>
  </si>
  <si>
    <t>G/SPS/N/USA/683</t>
  </si>
  <si>
    <t>Ready-to-eat meat (beef and pork) and poultry products</t>
  </si>
  <si>
    <t>G/SPS/N/USA/684</t>
  </si>
  <si>
    <t xml:space="preserve">Bacteria; Escherichia coli; Food safety; HACCP Plan requirements; Human health; </t>
  </si>
  <si>
    <t>G/SPS/N/CHL/118/Add.1</t>
  </si>
  <si>
    <t>G/SPS/N/CHL/124</t>
  </si>
  <si>
    <t>G/SPS/N/KOR/98/Add.4</t>
  </si>
  <si>
    <t>G/SPS/N/PER/44</t>
  </si>
  <si>
    <t>G/SPS/N/EEC/182</t>
  </si>
  <si>
    <t xml:space="preserve">Cereals (1001 to 1008).  Meat, including fat and meat preparations (0201 to 0210, 1601, 1602).  Milk and Dairy products (0401, 0402, 0405, 0406).  Eggs (0407, 0408).  Certain fruits (0801 to 0814).  Certain vegetables and potatoes (0700 to 0712).  Pulses (0713).  Tea leaves (0902) and Hops (1302).  ICS:  65.100.</t>
  </si>
  <si>
    <t>G/SPS/N/EEC/183</t>
  </si>
  <si>
    <t>G/SPS/N/EEC/184</t>
  </si>
  <si>
    <t>Live sheep and goats CN 0104)</t>
  </si>
  <si>
    <t>G/SPS/N/KOR/98/Add.3</t>
  </si>
  <si>
    <t>G/SPS/N/USA/563/Add.1</t>
  </si>
  <si>
    <t>G/SPS/N/CHL/119</t>
  </si>
  <si>
    <t>G/SPS/N/SVK/21</t>
  </si>
  <si>
    <t>G/SPS/N/EEC/181</t>
  </si>
  <si>
    <t>CN Code 0701.90 Ware potatoes</t>
  </si>
  <si>
    <t>G/SPS/N/MEX/187/Add.1</t>
  </si>
  <si>
    <t>G/SPS/N/PER/43</t>
  </si>
  <si>
    <t>Ruminants and live swine and semen and embryos thereof, fresh, chilled and frozen meat, raw entrails and offal, untanned hides and skins, unwashed and greasy wool, other products of these species capable of transmitting the foot-and-mouth disease (FMD) virus, non-sterile organic products, fodder and hay.</t>
  </si>
  <si>
    <t>G/SPS/N/AUS/144</t>
  </si>
  <si>
    <t>Processed Foods – Raw Milk Very Hard Cooked-Curd Cheeses</t>
  </si>
  <si>
    <t>G/SPS/N/KOR/122</t>
  </si>
  <si>
    <t>G/SPS/N/URY/5/Rev.1/Add.1</t>
  </si>
  <si>
    <t>G/SPS/N/NZL/178/Add.1</t>
  </si>
  <si>
    <t xml:space="preserve">Pest or Disease free Regions / Regionalization; Plant diseases; Plant health; Seeds; </t>
  </si>
  <si>
    <t>G/SPS/N/NZL/179/Add.1</t>
  </si>
  <si>
    <t>G/SPS/N/NZL/190</t>
  </si>
  <si>
    <t>Import requirements for Avena seeds for sowing imported into New Zealand from approved countries.</t>
  </si>
  <si>
    <t>G/SPS/N/NZL/191</t>
  </si>
  <si>
    <t>Import requirements for Hordeum seeds for sowing imported into New Zealand from approved countries.</t>
  </si>
  <si>
    <t>G/SPS/N/NZL/192</t>
  </si>
  <si>
    <t>Import requirements for Phaseolus seeds for sowing imported into New Zealand from approved countries.</t>
  </si>
  <si>
    <t>G/SPS/N/NZL/193</t>
  </si>
  <si>
    <t>Import requirements for Pisum seeds for sowing imported into New Zealand from approved countries.</t>
  </si>
  <si>
    <t>G/SPS/N/NZL/194</t>
  </si>
  <si>
    <t>Import requirements for Triticum seeds for sowing imported into New Zealand from approved countries.</t>
  </si>
  <si>
    <t>G/SPS/N/NZL/195</t>
  </si>
  <si>
    <t>Import requirements for Vicia seeds for sowing imported into New Zealand from approved countries.</t>
  </si>
  <si>
    <t>G/SPS/N/NZL/197</t>
  </si>
  <si>
    <t>Viable host material of Phytophthora ramorum (Sudden Oak Death): Pseudotsuga menziesii (Douglas fir) bud-wood</t>
  </si>
  <si>
    <t xml:space="preserve">Plant diseases; Plant health; Sudden Oak death; </t>
  </si>
  <si>
    <t>G/SPS/N/BRA/65/Add.1</t>
  </si>
  <si>
    <t>G/SPS/N/KOR/112/Add.1</t>
  </si>
  <si>
    <t>G/SPS/N/KOR/121</t>
  </si>
  <si>
    <t xml:space="preserve">Fruit and kernel of walnut;  fruit, stem and leaves of Solanaceae;  fruit of Pomoideae and Rubus spp. in frozen condition.</t>
  </si>
  <si>
    <t>G/SPS/N/CAN/157</t>
  </si>
  <si>
    <t>Nursery stock of host species, forest products with bark (logs) of host species, soil.</t>
  </si>
  <si>
    <t>G/SPS/N/COL/67</t>
  </si>
  <si>
    <t>Bovine animals, sheep, swine and other susceptible species and the risk products thereof.</t>
  </si>
  <si>
    <t>G/SPS/N/COL/68</t>
  </si>
  <si>
    <t>G/SPS/N/JPN/90</t>
  </si>
  <si>
    <t>Prairie dogs</t>
  </si>
  <si>
    <t>G/SPS/N/JOR/2</t>
  </si>
  <si>
    <t>The import of cattle and cattle products.</t>
  </si>
  <si>
    <t>G/SPS/N/NZL/188</t>
  </si>
  <si>
    <t>Solanum tuberosum plants in tissue culture.</t>
  </si>
  <si>
    <t>G/SPS/N/NZL/189</t>
  </si>
  <si>
    <t>G/SPS/N/PHL/45</t>
  </si>
  <si>
    <t>Domestic and Wild Birds and their Products including Poultry Meat, Day-Old Chicks, Eggs and Semen (HS 0105, 0207, 0407, 0408).</t>
  </si>
  <si>
    <t>G/SPS/N/CUB/2</t>
  </si>
  <si>
    <t xml:space="preserve">Live trees and other plants; bulbs, roots and the like; cut flowers and ornamental foliage Edible vegetables and certain roots and tubers Edible fruits and nuts; peel of fresh citrus fruits or melons  Coffee, tea, maté and spices Cereals Products of the milling industry; malt; starches; inulin; wheat gluten Oil seeds and oleaginous fruits; miscellaneous grains, seed and fruit; industrial or medicinal plants; straw and fodder Vegetable plaiting materials and vegetable products Cocoa and cocoa preparations Preparations of cereals, flour, starch or milk; pastrycooks' products Residues and waste from the food industries; prepared animal fodder Tobacco and manufactured tobacco substitutes</t>
  </si>
  <si>
    <t>G/SPS/N/CUB/3</t>
  </si>
  <si>
    <t>G/SPS/N/CUB/4</t>
  </si>
  <si>
    <t>Ruminant blood, bone and offal meal</t>
  </si>
  <si>
    <t xml:space="preserve">Animal diseases; Animal feed; Animal health; Bovine Spongiform Encephalopathy (BSE); Transmissible Spongiform Encephalopathy (TSE); Zoonoses; </t>
  </si>
  <si>
    <t>G/SPS/N/CUB/5</t>
  </si>
  <si>
    <t>Fresh, chilled, frozen, preserved and semi-preserved bovine meat and other products containing bovine meat or viscera</t>
  </si>
  <si>
    <t>G/SPS/N/CUB/6</t>
  </si>
  <si>
    <t>Exotic ovine, caprine and ruminant species</t>
  </si>
  <si>
    <t>G/SPS/N/ARG/70</t>
  </si>
  <si>
    <t>Goods of agricultural origin</t>
  </si>
  <si>
    <t>G/SPS/N/PAN/39</t>
  </si>
  <si>
    <t>Meat of bovine animals, carcasses or deboned, chilled or frozen.</t>
  </si>
  <si>
    <t>G/SPS/N/PAN/40</t>
  </si>
  <si>
    <t>Flour and meal</t>
  </si>
  <si>
    <t>G/SPS/N/URY/5/Rev.1/Corr.1</t>
  </si>
  <si>
    <t xml:space="preserve">Animal diseases; Animal feed; Animal health; Food safety; Human health; Scrapie; Transmissible Spongiform Encephalopathy (TSE); Zoonoses; </t>
  </si>
  <si>
    <t>G/SPS/N/BRA/73</t>
  </si>
  <si>
    <t>Animals, products and sub-product derived from animals susceptible to foot-and-mouth disease (FMD)</t>
  </si>
  <si>
    <t>G/SPS/N/CHL/118</t>
  </si>
  <si>
    <t>G/SPS/N/GBR/3</t>
  </si>
  <si>
    <t>Any food consisting of or containing Piper methysticum (known also as Kava-kava of Combined Nomenclature heading 1211 90 98).</t>
  </si>
  <si>
    <t>G/SPS/N/AUS/139/Add.1</t>
  </si>
  <si>
    <t>G/SPS/N/CAN/119/Add.1</t>
  </si>
  <si>
    <t>G/SPS/N/CHL/117</t>
  </si>
  <si>
    <t>Fresh Mexican or key limes</t>
  </si>
  <si>
    <t>G/SPS/N/TPKM/10</t>
  </si>
  <si>
    <t>Fishery products exported to the Separate Customs Territory of Taiwan, Penghu, Kinmen and Matsu.</t>
  </si>
  <si>
    <t>G/SPS/N/THA/92</t>
  </si>
  <si>
    <t xml:space="preserve">Live animals;  animal products HS Chapter 01, ICS:  65.020.30</t>
  </si>
  <si>
    <t>G/SPS/N/USA/648</t>
  </si>
  <si>
    <t>G/SPS/N/USA/617/Add.1</t>
  </si>
  <si>
    <t>G/SPS/N/USA/647</t>
  </si>
  <si>
    <t>G/SPS/N/PHL/44/Corr.1</t>
  </si>
  <si>
    <t>G/SPS/N/USA/614/Add.1</t>
  </si>
  <si>
    <t>G/SPS/N/USA/643</t>
  </si>
  <si>
    <t>G/SPS/N/USA/644</t>
  </si>
  <si>
    <t>G/SPS/N/BRA/72</t>
  </si>
  <si>
    <t>G/SPS/N/CHL/115</t>
  </si>
  <si>
    <t>Fresh tomato fruit for consumption</t>
  </si>
  <si>
    <t>G/SPS/N/CHL/116</t>
  </si>
  <si>
    <t>G/SPS/N/PHL/44/Add.1</t>
  </si>
  <si>
    <t>G/SPS/N/EEC/177</t>
  </si>
  <si>
    <t>Plants and wood susceptible to Phytophthora ramorum</t>
  </si>
  <si>
    <t>G/SPS/N/CHL/114</t>
  </si>
  <si>
    <t>Feather meal</t>
  </si>
  <si>
    <t>G/SPS/N/BRA/55/Rev.1</t>
  </si>
  <si>
    <t xml:space="preserve">Animal diseases; Bovine Spongiform Encephalopathy (BSE); Food additives; Food safety; Human health; Transmissible Spongiform Encephalopathy (TSE); Zoonoses; </t>
  </si>
  <si>
    <t>G/SPS/N/EEC/173</t>
  </si>
  <si>
    <t>Live ratites and their hatching eggs</t>
  </si>
  <si>
    <t>Botswana, European Communities</t>
  </si>
  <si>
    <t>G/SPS/N/EEC/174</t>
  </si>
  <si>
    <t>Live poultry and live ratites and their hatching eggs, fresh meat of poultry, ratites farmed and wild feathered game and the poultry meat products and meat preparations consisting of or containing the meat of the before mentioned species</t>
  </si>
  <si>
    <t>Chile, European Communities</t>
  </si>
  <si>
    <t>G/SPS/N/URY/5/Rev.1</t>
  </si>
  <si>
    <t xml:space="preserve">Animal diseases; Animal feed; Animal health; Bovine Spongiform Encephalopathy (BSE); Food safety; Human health; Scrapie; Transmissible Spongiform Encephalopathy (TSE); Zoonoses; </t>
  </si>
  <si>
    <t>G/SPS/N/HUN/15</t>
  </si>
  <si>
    <t>Plants, plant products and regulated articles</t>
  </si>
  <si>
    <t>G/SPS/N/PHL/44</t>
  </si>
  <si>
    <t>Meat and milk</t>
  </si>
  <si>
    <t>G/SPS/N/BOL/3</t>
  </si>
  <si>
    <t>Live poultry, reproductive material (eggs), poultry products (carcasses), byproducts (viscera, inedible offal, sausages, hamburgers, etc.) and derivatives (feathers, bone, feather or meat meal, balanced feedstuffs, etc.).</t>
  </si>
  <si>
    <t>G/SPS/N/KOR/98/Add.2</t>
  </si>
  <si>
    <t>Austria, France, Germany, Hungary, Netherlands, Sweden, United Kingdom, United States</t>
  </si>
  <si>
    <t>G/SPS/N/NZL/184</t>
  </si>
  <si>
    <t xml:space="preserve">Human health; Packaging; Pests; </t>
  </si>
  <si>
    <t>G/SPS/N/NZL/185</t>
  </si>
  <si>
    <t>Cervine embryos from deer</t>
  </si>
  <si>
    <t>G/SPS/N/NZL/186</t>
  </si>
  <si>
    <t>Frozen semen from deer</t>
  </si>
  <si>
    <t>G/SPS/N/TPKM/8</t>
  </si>
  <si>
    <t>Inedible dry animal products not intended for animal feed that are exported to the Separate Customs Territory of Taiwan, Penghu, Kinmen, and Matsu.</t>
  </si>
  <si>
    <t>G/SPS/N/MEX/190/Corr.1</t>
  </si>
  <si>
    <t>G/SPS/N/KOR/116</t>
  </si>
  <si>
    <t>G/SPS/N/KOR/117</t>
  </si>
  <si>
    <t>Animal products imported from any foreign country</t>
  </si>
  <si>
    <t>G/SPS/N/USA/405/Add.2/Corr.1</t>
  </si>
  <si>
    <t>G/SPS/N/NZL/183</t>
  </si>
  <si>
    <t>Fresh embryos from llamas and alpacas</t>
  </si>
  <si>
    <t>G/SPS/N/ARG/69</t>
  </si>
  <si>
    <t>Fresh-cut flowers, inflorescences, fruits and foliage used for ornamental purposes.</t>
  </si>
  <si>
    <t>G/SPS/N/USA/431/Add.1</t>
  </si>
  <si>
    <t>G/SPS/N/USA/636</t>
  </si>
  <si>
    <t>Bees and Related Articles</t>
  </si>
  <si>
    <t>G/SPS/N/CAN/142</t>
  </si>
  <si>
    <t>Aquatic plants and plants associated with forest products (060290)</t>
  </si>
  <si>
    <t>G/SPS/N/KOR/114</t>
  </si>
  <si>
    <t>Living aquatic animals intended for farming at domestic environments - carps (HS: 0301 93 0000), crucian carps (HS: 0301 99 9092), loaches (HS: 0301 99 9070)</t>
  </si>
  <si>
    <t>G/SPS/N/AUS/142/Corr.1</t>
  </si>
  <si>
    <t>G/SPS/N/BRA/68</t>
  </si>
  <si>
    <t>G/SPS/N/CHL/110</t>
  </si>
  <si>
    <t>Dried fruit and vegetables</t>
  </si>
  <si>
    <t>G/SPS/N/CHL/111</t>
  </si>
  <si>
    <t>Dried chilli peppers and paprika</t>
  </si>
  <si>
    <t>G/SPS/N/CHL/112</t>
  </si>
  <si>
    <t>Underground structures for the vegetative propagation of ornamental species.</t>
  </si>
  <si>
    <t>G/SPS/N/TPKM/7</t>
  </si>
  <si>
    <t>Live cervids, cervid semen and embryos/ova.</t>
  </si>
  <si>
    <t>G/SPS/N/ARG/67/Add.1</t>
  </si>
  <si>
    <t>G/SPS/N/COL/65</t>
  </si>
  <si>
    <t>Bovine animals, sheep, swine and other susceptible species and the products thereof which present a risk of transmitting foot-and-mouth disease.</t>
  </si>
  <si>
    <t>G/SPS/N/BRA/65/Corr.1</t>
  </si>
  <si>
    <t>G/SPS/N/BRA/66/Corr.1</t>
  </si>
  <si>
    <t>G/SPS/N/MEX/190</t>
  </si>
  <si>
    <t>Eucalyptus pests</t>
  </si>
  <si>
    <t>G/SPS/N/COL/39/Rev.1</t>
  </si>
  <si>
    <t>Australia, China, Grenada, Guyana, Hong Kong, India, Indonesia, Netherlands, Netherlands Antilles, Philippines, Puerto Rico, Saint Lucia, Saudi Arabia, Trinidad and Tobago, United States, Vanuatu, Venezuela</t>
  </si>
  <si>
    <t>G/SPS/N/PER/42</t>
  </si>
  <si>
    <t xml:space="preserve">Milk and milk products;  ice-cream and ice-cream mixes;  fat products;  broths, soups, cream soups and dehydrated mixes;  cereal-based processed products;  sugars and honey;  confectionery products;  bakery and pastry products;  children's food products;  meat and meat products;  fish and fish products;  eggs and egg products;  sauces, dressings, spices and condiments;  fruit and vegetables;  ready-made dishes and food;  beverages;  stimulants and the like.</t>
  </si>
  <si>
    <t xml:space="preserve">Bacteria; Beverages; Food safety; Human health; </t>
  </si>
  <si>
    <t>G/SPS/N/COL/64</t>
  </si>
  <si>
    <t>Bovine animals, sheep, swine and other susceptible species and the risk products thereof</t>
  </si>
  <si>
    <t>G/SPS/N/COL/63</t>
  </si>
  <si>
    <t>G/SPS/N/MEX/189</t>
  </si>
  <si>
    <t>Penaeid shrimps</t>
  </si>
  <si>
    <t xml:space="preserve">Animal diseases; Animal health; Food safety; Human health; Veterinary drugs; </t>
  </si>
  <si>
    <t>G/SPS/N/BRA/67</t>
  </si>
  <si>
    <t>Live adult ostriches</t>
  </si>
  <si>
    <t xml:space="preserve">Animal diseases; Animal health; Avian Influenza; Newcastle Disease; Pest or Disease free Regions / Regionalization; Salmonella; Zoonoses; </t>
  </si>
  <si>
    <t>Australia, Belgium, France, Israel, Portugal, South Africa, Spain, United States, Zimbabwe</t>
  </si>
  <si>
    <t>G/SPS/N/POL/24/Rev.1</t>
  </si>
  <si>
    <t>Austria, Belgium, Czech Republic, Denmark, Finland, France, Germany, Greece, Ireland, Italy, Japan, Liechtenstein, Luxembourg, Netherlands, Portugal, Slovak Republic, Spain, Switzerland, United Kingdom</t>
  </si>
  <si>
    <t>G/SPS/N/URY/5</t>
  </si>
  <si>
    <t>Animal species susceptible to Transmissible Spongiform Encephalopathies (TSEs) and the products, by-products and derivatives thereof, and animal feed</t>
  </si>
  <si>
    <t xml:space="preserve">Animal diseases; Animal feed; Animal health; Bovine Spongiform Encephalopathy (BSE); Food safety; Human health; Scrapie; Territory protection; Transmissible Spongiform Encephalopathy (TSE); Zoonoses; </t>
  </si>
  <si>
    <t>G/SPS/N/USA/624</t>
  </si>
  <si>
    <t>Mediterranean Fruit Fly (Medfly) host material such as citrus fruits</t>
  </si>
  <si>
    <t>G/SPS/N/AUS/142</t>
  </si>
  <si>
    <t>G/SPS/N/CAN/141</t>
  </si>
  <si>
    <t>G/SPS/N/EEC/170</t>
  </si>
  <si>
    <t xml:space="preserve">Collagen for human consumption and raw materials for its production such as:  bovine connective tissue of hides and tendons, calf skins, sheep skins and pig skins intended for processing (TARIC position 4100);  waste of raw hides or skins (0511.99.10) and other collagen-rich products (0202.20.3092, 0202.30.1093, 0202.30.5093, 0202.30.9050, 0202.30.9070, 0206.29.9132, 0206.29.9150) if used for collagen production.  ICS num. 67.120.10.  [Note :  The Integrated Tariff of the Community TARIC is available at:  http://europa.eu.int/comm/taxation_customs/databases/taric_en.htm ]</t>
  </si>
  <si>
    <t>G/SPS/N/EEC/171</t>
  </si>
  <si>
    <t>Live poultry and hatching eggs thereof, live ratites and hatching eggs thereof, fresh meat of poultry, ratites, farmed and wild feathered game, poultry meat products and meat preparations.</t>
  </si>
  <si>
    <t>G/SPS/N/EEC/172</t>
  </si>
  <si>
    <t>G/SPS/N/NZL/180</t>
  </si>
  <si>
    <t>Honey bee hive products and used equipment</t>
  </si>
  <si>
    <t>G/SPS/N/NZL/181</t>
  </si>
  <si>
    <t>Grain for Processing (Avena sativa, Cathamus tinctorius, Glycine max, Gossypium spp., Helianthus annuus, Panicum miliaceum, Phalaris canariensis, Setaria italica and Zea mays)</t>
  </si>
  <si>
    <t>Australia, Canada, China, United States</t>
  </si>
  <si>
    <t>G/SPS/N/NZL/182</t>
  </si>
  <si>
    <t>Grain for Processing</t>
  </si>
  <si>
    <t>Argentina, Australia, Canada, China, United States</t>
  </si>
  <si>
    <t>G/SPS/N/CHN/13</t>
  </si>
  <si>
    <t>Birds and their products</t>
  </si>
  <si>
    <t>G/SPS/N/CRI/28</t>
  </si>
  <si>
    <t>Asexual propagative material, fruit and vegetables for fresh consumption and any other material capable of hosting the pink or hibiscus mealy bug</t>
  </si>
  <si>
    <t>G/SPS/N/EEC/94/Rev.1</t>
  </si>
  <si>
    <t>G/SPS/N/SVN/17</t>
  </si>
  <si>
    <t>Animal tissues, processed animal protein and fats</t>
  </si>
  <si>
    <t>G/SPS/N/USA/623</t>
  </si>
  <si>
    <t>Ruminants, meat, meat products, and certain other products of ruminants</t>
  </si>
  <si>
    <t>G/SPS/N/JPN/85</t>
  </si>
  <si>
    <t>Processed vegetable products (cancellation of confinement to dried vegetables and pickles), honey and its processed products</t>
  </si>
  <si>
    <t>G/SPS/N/USA/405/Add.2</t>
  </si>
  <si>
    <t>G/SPS/N/NZL/178</t>
  </si>
  <si>
    <t>Seeds for sowing from Pseudotsuga menziesii.</t>
  </si>
  <si>
    <t>G/SPS/N/NZL/179</t>
  </si>
  <si>
    <t>Seeds for sowing from Pinus species.</t>
  </si>
  <si>
    <t>G/SPS/N/USA/565/Add.1</t>
  </si>
  <si>
    <t>G/SPS/N/USA/566/Add.1</t>
  </si>
  <si>
    <t>G/SPS/N/USA/617</t>
  </si>
  <si>
    <t>G/SPS/N/ARG/67/Corr.1</t>
  </si>
  <si>
    <t>G/SPS/N/USA/171/Rev.1/Add.1</t>
  </si>
  <si>
    <t>G/SPS/N/SGP/12/Add.2</t>
  </si>
  <si>
    <t>G/SPS/N/SGP/16/Add.1</t>
  </si>
  <si>
    <t>G/SPS/N/USA/577/Add.1</t>
  </si>
  <si>
    <t>G/SPS/N/USA/614</t>
  </si>
  <si>
    <t>G/SPS/N/USA/615</t>
  </si>
  <si>
    <t>G/SPS/N/AUS/141</t>
  </si>
  <si>
    <t>G/SPS/N/CHN/12</t>
  </si>
  <si>
    <t>Swine, wild boar and their products.</t>
  </si>
  <si>
    <t>G/SPS/N/KOR/112</t>
  </si>
  <si>
    <t xml:space="preserve">(a)	the seeds of fruit trees, and the seedlings, cuttings for grafting and cuttings of cherry tree or Rosa spp. (b)	the stems, leaves and their simply processed goods of Hordeum spp., Triticum spp. and Triticosecale spp., and the simply processed goods of Agropyron spp.</t>
  </si>
  <si>
    <t>G/SPS/N/NZL/176</t>
  </si>
  <si>
    <t>G/SPS/N/USA/568/Add.1</t>
  </si>
  <si>
    <t>G/SPS/N/BOL/2</t>
  </si>
  <si>
    <t>Eggs, all species of birds, poultry products and by-products, foodstuffs for human or animal consumption containing poultry-derived ingredients (eggs, meat, entrails, bird offal, bones and feathers)</t>
  </si>
  <si>
    <t>G/SPS/N/EEC/169</t>
  </si>
  <si>
    <t xml:space="preserve">Cereals, certain products of plant origin, including fruit and vegetables and several products circulating under the Integrated Tariff of the Community (TARIC) Positions 1001, 1002, 1003, 1004, 1005, 1006, 1007, 1008 and others).  ICS number:  65.100.30 (fungicides). For TARIC positions go to:  http://europa.eu.int/comm/taxation_customs/databases/taric_en.htm</t>
  </si>
  <si>
    <t>G/SPS/N/NZL/175</t>
  </si>
  <si>
    <t>G/SPS/N/COL/59</t>
  </si>
  <si>
    <t xml:space="preserve">Oils and fats derived from fish, marine mammals, crustaceans, molluscs and other aquatic invertebrates; complete foodstuffs intended for aquacultural use, containing raw materials of animal origin; shark meat, cartilage and fin; ambergris, castoreum, civet,  musk and cantharides; antisera, other blood fractions and modified immunological products for human use; artemia; broths or soups made with fish, crustaceans, molluscs and other aquatic invertebrates (paste, cube or powder); pet dogs and cats totalling five or less in number; caseinates; processed caviar; animal glue; tortoiseshell; coral; raw, prepared or preserved crustaceans; completely tanned hides; tinned and preserved fish, crustaceans, molluscs and other aquatic invertebrates; spermaceti; natural sponges of animal origin; extracts and juices of fish, marine mammals, crustaceans, molluscs and other aquatic invertebrates;  meal, powder or pellets of fish, marine mammals, crustaceans, molluscs and other aquatic invertebrates, suitable for human consumption;  lactose; carbonized wool; whalebone hair and ivory;  sterile, non-cellular culture media, prepared for the development of micro-organisms; raw, prepared or preserved molluscs; peptone made from fish, crustaceans, molluscs and other aquatic invertebrates; raw, prepared or preserved fish in whole, filleted or other form;  polychaetes;  preparations for sauces, sauces, taste-enhancers and condiments in powder form made from animals other than bovine animals, sheep and goats;  human diagnostic reagents for in vitro use;  diagnostic reagents for industrial, other than veterinary, use; vaccines for human use; shells of molluscs, crustaceans or echinoderms and cuttle-bone.</t>
  </si>
  <si>
    <t>G/SPS/N/COL/60</t>
  </si>
  <si>
    <t>Bovine animals, swine, other susceptible species and the products thereof that pose a risk of transmission of Type "O" and Type "A" Foot and Mouth Disease.</t>
  </si>
  <si>
    <t>G/SPS/N/COL/61</t>
  </si>
  <si>
    <t>One-day old chicks, adult poultry, other susceptible species and the products thereof which pose a risk of transmission of velogenic Newcastle disease</t>
  </si>
  <si>
    <t>G/SPS/N/COL/62</t>
  </si>
  <si>
    <t>One-day old chicks, adult poultry and other susceptible species</t>
  </si>
  <si>
    <t>G/SPS/N/KOR/87/Rev.1/Add.1</t>
  </si>
  <si>
    <t>Albania, Bulgaria, Croatia, Czech Republic, European Communities, Hungary, Israel, Japan, Liechtenstein, Norway, Poland, Romania, Slovak Republic, Slovenia, Switzerland, Yugoslavia</t>
  </si>
  <si>
    <t>G/SPS/N/MEX/188</t>
  </si>
  <si>
    <t>Blue variety of the Weber tequilana agave, products or by-products thereof and causal agents of phytosanitary problems</t>
  </si>
  <si>
    <t>G/SPS/N/BRA/66</t>
  </si>
  <si>
    <t xml:space="preserve">Alfalfa/lucern (Medicago sativa);  barley (Hordeum vulgare);  cacao (Theobroma cacao);  clover (Trifolium spp);  coffee (Coffea spp);  corn (Zea mays);  cotton (Gossypium spp);  frijol (Phaseolus vulgaris);  tobacco (Nicotiana tabacum);  garlic (Allium sativum);  grape vine (Vitis vinifera);  ground-honeysuckle (Lotus corniculatus);  melon (Cucumis melo);  onion (Allium cepa);  pimiento (Capsicum annum);  pineapple (Ananas comosus);  potato (Solanum tuberosum);  rape (Brassica napus var.oleifera);  rice (Oryza sativa);  rye (Secale cereale);  rye-grass (Lolium multiflorum);  sorghum (Sorghum vulgaris);  soybean (Glycine max);  strawberry (Fragaria spp);  sunflower (Helianthus annuus);  tomato (Lycopersicum esculentum);  triticale (Triticum aestivum X Secale cereale).  The notifications for the above products revise the following previous notifications:  G/SPS/N/BRA/33;  Barley (no previous notification), 19, 30, 25, 18, 21, 32, 38, 41, 27, 34, 24, 42, 40, 26, 28, 37, 20;  Rye (no previous notification), 35, 31 22 , 23, 36, 39 and Triticale (no previous notification), respectively.  All but Barley, Rye and Triticale had previous notifications.</t>
  </si>
  <si>
    <t>G/SPS/N/CHL/109/Add.1</t>
  </si>
  <si>
    <t>G/SPS/N/CHN/11</t>
  </si>
  <si>
    <t>Cloven hoofed animals and their products</t>
  </si>
  <si>
    <t>G/SPS/N/KOR/80/Add.1</t>
  </si>
  <si>
    <t>European Communities, Israel, Japan</t>
  </si>
  <si>
    <t>G/SPS/N/KOR/81/Add.1</t>
  </si>
  <si>
    <t xml:space="preserve">Animal diseases; Animal health; Bovine Spongiform Encephalopathy (BSE); Food additives; Food safety; Human health; Transmissible Spongiform Encephalopathy (TSE); Zoonoses; </t>
  </si>
  <si>
    <t>G/SPS/N/KOR/83/Add.1</t>
  </si>
  <si>
    <t>Albania, Bulgaria, Croatia, Czech Republic, Hungary, Israel, Japan, Liechtenstein, Norway, Poland, Romania, Slovak Republic, Slovenia, Switzerland, Yugoslavia</t>
  </si>
  <si>
    <t>G/SPS/N/KOR/85/Add.1</t>
  </si>
  <si>
    <t>G/SPS/N/NLD/58</t>
  </si>
  <si>
    <t>Live bi-ungulates, transport vehicles for bi-ungulates, manure, unprocessed milk, animal feed and rendering material</t>
  </si>
  <si>
    <t>G/SPS/N/PHL/42/Corr.1</t>
  </si>
  <si>
    <t>G/SPS/N/PHL/43</t>
  </si>
  <si>
    <t>G/SPS/N/TPKM/4</t>
  </si>
  <si>
    <t>Animal and animal products exporting to the Separate Customs Territory of Taiwan, Penghu, Kinmen, and Matsu</t>
  </si>
  <si>
    <t xml:space="preserve">Animal diseases; Animal health; Food safety; Human health; Newcastle Disease; Transmissible Spongiform Encephalopathy (TSE); Zoonoses; </t>
  </si>
  <si>
    <t>G/SPS/N/ZAF/13</t>
  </si>
  <si>
    <t>Honey bush and rooibos tea and bottled water</t>
  </si>
  <si>
    <t>G/SPS/N/ARG/67</t>
  </si>
  <si>
    <t>Animals, reproductive material, life precursors, animal health and biological products, fertilizers, animal feed, plants or parts thereof, soil conditioners, organic nutrients and/or growth enhancers, biological control mechanisms, products, by-products and derivatives of animal and/or plant origin, and goods and/or inputs composed of or containing ingredients of animal and/or plant origin.</t>
  </si>
  <si>
    <t>G/SPS/N/COL/57</t>
  </si>
  <si>
    <t>Apples, pears, peaches and nectarines.</t>
  </si>
  <si>
    <t>G/SPS/N/CRI/27</t>
  </si>
  <si>
    <t>Seeds for sowing melon and watermelon, tariff heading 120999.</t>
  </si>
  <si>
    <t>G/SPS/N/PER/41</t>
  </si>
  <si>
    <t>Animals, products and by-products of poultry origin</t>
  </si>
  <si>
    <t>Chile, United States</t>
  </si>
  <si>
    <t>G/SPS/N/BRA/65</t>
  </si>
  <si>
    <t xml:space="preserve">This notification revises measures previously notified for the following products: pineapple (Ananas comosus) G/SPS/N/BRA/33;  pimiento (Capsicum annum) G/SPS/N/BRA/19;  peach (Prunus persica) G/SPS/N/BRA/30);  ground-honeysuckle (Lotus corniculatus) G/SPS/N/BRA/25;  garlic (Allium sativum) G/SPS/N/BRA/18;  tobacco (Nicotiana tabacum) G/SPS/N/BRA/21;  grape vine (Vitis vinifera) G/SPS/N/BRA/32;  cotton (Gossypium spp) G/SPS/N/BRA/38;  corn (Zea mays); G/SPS/N/BRA/41;  frijol (Phaseolus vulgaris) G/SPS/N/BRA/27;  coffee (Coffea spp) G/SPS/N/BRA/34;  rye-grass (Lolium multiflorum) G/SPS/N/BRA/24;  cacao  (Theobroma cacao) G/SPS/N/BRA/40;  Alfalfa/lucern (Medicago sativa) G/SPS/N/BRA/26;  sorghum (Sorghum vulgaris) G/SPS/N/BRA/28;  soybean (Glycine max) G/SPS/N/BRA/37;  tomato (Lycopersicum esculentum) G/SPS/N/BRA/20;  melon (Cucumis melo) G/SPS/N/BRA/35;  potato (Solanum tuberosum) G/SPS/N/BRA/31;  rape (Brassica napus var.oleifera) G/SPS/N/BRA/22;  sunflower (Helianthus annuus) G/SPS/N/BRA/23;  strawberry (Fragaria spp) G/SPS/N/BRA/36;  rice (Oryza sativa) G/SPS/N/BRA/39);  clover(Trifolium spp) G/SPS/N/BRA/29;  onion (Allium cepa) G/SPS/N/BRA/17,  The measure notified also covers Barley (Hordeum vulgare), rye (Secale cereale) and triticale (Triticum aestivum X Secale cereale) - products for which there have not previously been notifications.</t>
  </si>
  <si>
    <t>G/SPS/N/MEX/183/Corr.1</t>
  </si>
  <si>
    <t>G/SPS/N/NZL/174</t>
  </si>
  <si>
    <t xml:space="preserve">Human health; Pest or Disease free Regions / Regionalization; Pests; Territory protection; </t>
  </si>
  <si>
    <t>G/SPS/N/USA/608</t>
  </si>
  <si>
    <t>Gypsy Moth host material.</t>
  </si>
  <si>
    <t>G/SPS/N/CHN/P/138/Corr.1</t>
  </si>
  <si>
    <t>G/SPS/N/CHN/P/38/Corr.1</t>
  </si>
  <si>
    <t>G/SPS/N/BRA/62/Corr.1</t>
  </si>
  <si>
    <t>G/SPS/N/MEX/187</t>
  </si>
  <si>
    <t>Commercial birds, backyard poultry, wildfowl, songbirds and ornamental cage birds, fighting birds, ostriches and birds used in social programmes, and poultry products, by-products and instruments, which present a risk of transmitting Avian Influenza.</t>
  </si>
  <si>
    <t>G/SPS/N/IDN/18</t>
  </si>
  <si>
    <t>Animals, animal products and other commodities as media for possible transmission of FMD virus</t>
  </si>
  <si>
    <t>G/SPS/N/DNK/3</t>
  </si>
  <si>
    <t>Oils and fats, which are, either alone or as part of foodstuffs, intended for human consumption, and which are intended for direct sale to the consumers.</t>
  </si>
  <si>
    <t>G/SPS/N/USA/604</t>
  </si>
  <si>
    <t>Plant pathogens.</t>
  </si>
  <si>
    <t>G/SPS/N/MEX/186</t>
  </si>
  <si>
    <t xml:space="preserve">Goods and services.  Dough, tortillas, tostadas and flour</t>
  </si>
  <si>
    <t>G/SPS/N/USA/549/Add.1</t>
  </si>
  <si>
    <t>G/SPS/N/MEX/185</t>
  </si>
  <si>
    <t>Import of fresh fruit and vegetables</t>
  </si>
  <si>
    <t>G/SPS/N/GBR/2</t>
  </si>
  <si>
    <t xml:space="preserve">06023000 – Rhododendron -	ex 06029041 – Aesculus, Quercus, Lithocarpus -	ex 06029045 and 06029049 - Plants of Acer, Arbutus, Arctostaphylos, Heteromeles, Lonicera, Rhamnus, Umbellularia, Vaccinium, Viburnum  Plus wood and wood products of Acer, Aesculus, Lithocarpus and Quercus falling under 44011000;  44012200;  44039995;  44042000;  44079910;  4415</t>
  </si>
  <si>
    <t>G/SPS/N/JOR/1</t>
  </si>
  <si>
    <t>Cattle and cattle products.</t>
  </si>
  <si>
    <t>Austria, Belgium, Denmark, Finland, France, Germany, Ireland, Italy, Japan, Liechtenstein, Luxembourg, Netherlands, Portugal, Slovak Republic, Slovenia, Spain, Switzerland, United Kingdom</t>
  </si>
  <si>
    <t>G/SPS/N/USA/581/Add.1</t>
  </si>
  <si>
    <t>G/SPS/N/COL/55</t>
  </si>
  <si>
    <t>Animals, plants and the products thereof</t>
  </si>
  <si>
    <t>G/SPS/N/COL/56</t>
  </si>
  <si>
    <t>One-day old chicks, adult poultry and other susceptible species and the products thereof</t>
  </si>
  <si>
    <t>G/SPS/N/COL/54</t>
  </si>
  <si>
    <t>One-day old chicks, adult poultry and other susceptible species and products thereof</t>
  </si>
  <si>
    <t>Belize, El Salvador, Guatemala, Honduras, Mexico, Nicaragua</t>
  </si>
  <si>
    <t>G/SPS/N/CUB/1</t>
  </si>
  <si>
    <t>Fresh fruit and vegetables hosting fruit flies which are quarantine objects in Cuba pursuant to Resolution No. 441 of 1996, namely Anastrepha ludens (Loew), Bactrocera dorsalis (Hendel), Ceratitis capitata (Wiedmann), Anastrepha fraterculus (Wiedmann) and Anastrepha striata (Schiner).</t>
  </si>
  <si>
    <t>G/SPS/N/USA/594</t>
  </si>
  <si>
    <t>Cooked meat and meat products.</t>
  </si>
  <si>
    <t>G/SPS/N/NZL/158/Rev.1/Add.1</t>
  </si>
  <si>
    <t>G/SPS/N/NZL/159/Rev.1/Add.1</t>
  </si>
  <si>
    <t>G/SPS/N/NZL/172</t>
  </si>
  <si>
    <t>Specified pig-meat products for human consumption</t>
  </si>
  <si>
    <t>G/SPS/N/NZL/173</t>
  </si>
  <si>
    <t>Foods derived from cotton lines containing event 15985.</t>
  </si>
  <si>
    <t>G/SPS/N/CAN/135</t>
  </si>
  <si>
    <t xml:space="preserve">Dairy products for human consumption (04) (ICS:  67.100.01) and livestock feed containing dairy products (23) (ICS: 07.100.30)</t>
  </si>
  <si>
    <t>G/SPS/N/SLV/45</t>
  </si>
  <si>
    <t>Rice seeds for sowing</t>
  </si>
  <si>
    <t>G/SPS/N/USA/548/Add.1</t>
  </si>
  <si>
    <t>Slovak Republic, Slovenia</t>
  </si>
  <si>
    <t>G/SPS/N/USA/591</t>
  </si>
  <si>
    <t>G/SPS/N/CHN/P/68/Corr.1</t>
  </si>
  <si>
    <t>G/SPS/N/CHN/P/70/Corr.1</t>
  </si>
  <si>
    <t>G/SPS/N/PHL/35/Add.2</t>
  </si>
  <si>
    <t>G/SPS/N/PHL/42</t>
  </si>
  <si>
    <t>Live cattle, semen, beef, beef products and by-products, live pigs, semen, pork, pork products and by-products, and other Foot and Mouth Disease (FMD)-susceptible animals, their products and by-products.</t>
  </si>
  <si>
    <t>G/SPS/N/HKG/19</t>
  </si>
  <si>
    <t>All live cattle, pigs, sheep and goats from the Republic of Korea</t>
  </si>
  <si>
    <t>G/SPS/N/MEX/184</t>
  </si>
  <si>
    <t>Plants and plant products and by-products</t>
  </si>
  <si>
    <t>G/SPS/N/USA/171/Rev.1</t>
  </si>
  <si>
    <t>G/SPS/N/BHR/4</t>
  </si>
  <si>
    <t>Beef, beef products and processed beef of all kinds</t>
  </si>
  <si>
    <t>G/SPS/N/COL/52</t>
  </si>
  <si>
    <t>G/SPS/N/CRI/26</t>
  </si>
  <si>
    <t>Meat products of bovine animals, goats, swine, horses, sheep and other animals authorised for domestic consumption and export in various forms (fresh, frozen, boneless and as sausages) by the Costa Rican Ministry of Agriculture and Livestock</t>
  </si>
  <si>
    <t>G/SPS/N/SLV/38/Add.1</t>
  </si>
  <si>
    <t>G/SPS/N/SLV/40/Add.1</t>
  </si>
  <si>
    <t>G/SPS/N/SLV/41/Add.1</t>
  </si>
  <si>
    <t>G/SPS/N/SLV/42/Add.1</t>
  </si>
  <si>
    <t>G/SPS/N/SLV/43/Add.1</t>
  </si>
  <si>
    <t>G/SPS/N/SLV/44/Add.1</t>
  </si>
  <si>
    <t>G/SPS/N/USA/556/Corr.1</t>
  </si>
  <si>
    <t>G/SPS/N/CHN/5</t>
  </si>
  <si>
    <t>Animal-origin foodstuffs</t>
  </si>
  <si>
    <t>G/SPS/N/KOR/109/Add.1</t>
  </si>
  <si>
    <t>Mexico, Portugal</t>
  </si>
  <si>
    <t>G/SPS/N/USA/214/Add.2</t>
  </si>
  <si>
    <t>G/SPS/N/CHL/106</t>
  </si>
  <si>
    <t>Bark, leaves and dried stems of medicinal plants for consumption</t>
  </si>
  <si>
    <t>G/SPS/N/CHL/107</t>
  </si>
  <si>
    <t>Fresh Hass avocado pears</t>
  </si>
  <si>
    <t>G/SPS/N/CHL/108</t>
  </si>
  <si>
    <t>Fresh prickly pears (Indian figs).</t>
  </si>
  <si>
    <t>G/SPS/N/CHL/109</t>
  </si>
  <si>
    <t>Plant material produced from in vitro tissue culture</t>
  </si>
  <si>
    <t>G/SPS/N/PER/40</t>
  </si>
  <si>
    <t>Animals, products and by-products of animal origin</t>
  </si>
  <si>
    <t>G/SPS/N/AUS/139</t>
  </si>
  <si>
    <t>Fresh pineapples</t>
  </si>
  <si>
    <t>G/SPS/N/SVN/15/Add.1</t>
  </si>
  <si>
    <t>G/SPS/N/SVN/16</t>
  </si>
  <si>
    <t>Seeds, plants, parts of plants and all plant material, intended for the propagation and production of agricultural and horticultural plant species (falling in CN codes 0601.10, 0602, 0701.10, 0712.90.11, 0714, 1001, 1002, 1003, 1004, 1005, 1006, 1008, 1201, 1204, 1205, 1206, 1207, 1209)</t>
  </si>
  <si>
    <t>G/SPS/N/USA/580</t>
  </si>
  <si>
    <t>Nursery stock and other plant materials</t>
  </si>
  <si>
    <t>G/SPS/N/USA/581</t>
  </si>
  <si>
    <t>G/SPS/N/HKG/13/Add.1</t>
  </si>
  <si>
    <t>G/SPS/N/PHL/41</t>
  </si>
  <si>
    <t>Any plant or plant product altered or produced through the use of modern biotechnology which may pose significant risks to human health and the environment based on available scientific and technical information</t>
  </si>
  <si>
    <t xml:space="preserve">Animal health; Biotechnology; Food safety; Genetically modified organisms (GMOs); Human health; Plant health; Territory protection; </t>
  </si>
  <si>
    <t>G/SPS/N/CHN/P/107</t>
  </si>
  <si>
    <t>G/SPS/N/CHN/P/108</t>
  </si>
  <si>
    <t>G/SPS/N/CHN/P/109</t>
  </si>
  <si>
    <t>Rye</t>
  </si>
  <si>
    <t xml:space="preserve">Fungi; Pests; Plant diseases; Plant health; </t>
  </si>
  <si>
    <t>G/SPS/N/CHN/P/111</t>
  </si>
  <si>
    <t>Plant propagating materials</t>
  </si>
  <si>
    <t>G/SPS/N/CHN/P/112</t>
  </si>
  <si>
    <t>G/SPS/N/CHN/P/113</t>
  </si>
  <si>
    <t>G/SPS/N/CHN/P/116</t>
  </si>
  <si>
    <t>Imported wheat</t>
  </si>
  <si>
    <t>G/SPS/N/CHN/P/117</t>
  </si>
  <si>
    <t>G/SPS/N/CHN/P/119</t>
  </si>
  <si>
    <t>Plant seedling</t>
  </si>
  <si>
    <t>G/SPS/N/CHN/P/120</t>
  </si>
  <si>
    <t>G/SPS/N/CHN/P/124</t>
  </si>
  <si>
    <t>All relevant products posted into or out of China.</t>
  </si>
  <si>
    <t>G/SPS/N/CHN/P/125</t>
  </si>
  <si>
    <t>Foodstuffs, plant oils, sugars and whole milk powder.</t>
  </si>
  <si>
    <t>G/SPS/N/CHN/P/136</t>
  </si>
  <si>
    <t>Genetically modified animals, plants (including seeds, breeding livestock and poultry, aquatic fry and seeds) and micro-organisms; Products of genetically modified animals, plants and micro-organisms; Products directly processed from genetically modified agricultural products; Seeds, breeding livestock and poultry, aquatic fry and seeds, pesticides, veterinary medicines and biologics, fertilizers, additives and other products containing genetically modified animals, plants and micro-organisms or their products.</t>
  </si>
  <si>
    <t>G/SPS/N/CHN/P/137</t>
  </si>
  <si>
    <t>G/SPS/N/CHN/P/138</t>
  </si>
  <si>
    <t>G/SPS/N/CHN/P/139</t>
  </si>
  <si>
    <t>G/SPS/N/CHN/P/140</t>
  </si>
  <si>
    <t>G/SPS/N/CHN/P/100</t>
  </si>
  <si>
    <t>Fresh grapes</t>
  </si>
  <si>
    <t>G/SPS/N/CHN/P/101</t>
  </si>
  <si>
    <t>G/SPS/N/CHN/P/102</t>
  </si>
  <si>
    <t>G/SPS/N/CHN/P/103</t>
  </si>
  <si>
    <t>Plants and plant products and other quarantine objects</t>
  </si>
  <si>
    <t>G/SPS/N/CHN/P/104</t>
  </si>
  <si>
    <t>Flowers and plants</t>
  </si>
  <si>
    <t>G/SPS/N/CHN/P/91</t>
  </si>
  <si>
    <t>All relevant products</t>
  </si>
  <si>
    <t>G/SPS/N/CHN/P/92</t>
  </si>
  <si>
    <t>G/SPS/N/CHN/P/93</t>
  </si>
  <si>
    <t>Grass weeds</t>
  </si>
  <si>
    <t>G/SPS/N/CHN/P/94</t>
  </si>
  <si>
    <t>Imported banana for human consumption</t>
  </si>
  <si>
    <t>G/SPS/N/CHN/P/95</t>
  </si>
  <si>
    <t>G/SPS/N/CHN/P/96</t>
  </si>
  <si>
    <t>G/SPS/N/CHN/P/97</t>
  </si>
  <si>
    <t>Imported sweet cherry for human consumption</t>
  </si>
  <si>
    <t>G/SPS/N/CHN/P/98</t>
  </si>
  <si>
    <t>Sweet cherry</t>
  </si>
  <si>
    <t>G/SPS/N/CHN/P/99</t>
  </si>
  <si>
    <t>G/SPS/N/USA/435/Add.2</t>
  </si>
  <si>
    <t>G/SPS/N/CZE/18/Add.1</t>
  </si>
  <si>
    <t>G/SPS/N/USA/577</t>
  </si>
  <si>
    <t>G/SPS/N/MEX/183</t>
  </si>
  <si>
    <t>Animal protection</t>
  </si>
  <si>
    <t>G/SPS/N/SVN/13</t>
  </si>
  <si>
    <t xml:space="preserve">Animal products intended for human and animal consumption.  Regions or countries likely to be affected, to the extent relevant or practicable:  People's Republic of China</t>
  </si>
  <si>
    <t>G/SPS/N/SVN/14</t>
  </si>
  <si>
    <t xml:space="preserve">Foodstuffs, products, raw materials and waste obtained from domestic and wild porcine animals.  Regions or countries likely to be affected, to the extent relevant or practicable:  Republic of Italy (Calabria, Campania and Basilicata)</t>
  </si>
  <si>
    <t>G/SPS/N/SVN/15</t>
  </si>
  <si>
    <t>Seeds, young plants and parts of plants of forest tree species and artificial hybrids (060290410, 120999100)</t>
  </si>
  <si>
    <t>G/SPS/N/BOL/1/Add.1</t>
  </si>
  <si>
    <t>G/SPS/N/KOR/111</t>
  </si>
  <si>
    <t>Plants or plant products (all countries)</t>
  </si>
  <si>
    <t>G/SPS/N/IND/10</t>
  </si>
  <si>
    <t xml:space="preserve">Domestic and wild birds, day-old chicks, turkeys, poultry and other newlyhatched avian species;  hatching eggs, semen of domestic and wild birds;  fresh meat of domestic and wild birds;  and products of animal origin (from birds) destined for use in animal feeding or for industrial use, pathological material and biological products.</t>
  </si>
  <si>
    <t>G/SPS/N/IND/11</t>
  </si>
  <si>
    <t xml:space="preserve">Live cattle, buffalo, sheep and goat;  bovine, ovine and caprine embryo or ova;  fresh meat, meat products, tissue, organs and meat and bone meal (MBM) of ruminant origin;  and pet food products or ingredients thereof of ruminant origin.</t>
  </si>
  <si>
    <t>G/SPS/N/IND/9</t>
  </si>
  <si>
    <t xml:space="preserve">All livestock products, including meat and meat products of all kinds including fresh, chilled and frozen meat, tissue or organs of poultry, pig, sheep, goat;  egg and egg powder;  milk and milk products;  bovine, ovine and caprine embryos, ova or semen;  and pet food products of animal origin.</t>
  </si>
  <si>
    <t xml:space="preserve">Animal diseases; Animal feed; Animal health; Certification, control and inspection; Food safety; Human health; </t>
  </si>
  <si>
    <t>G/SPS/N/SLV/38</t>
  </si>
  <si>
    <t>Certified seeds and plants of fruiting species</t>
  </si>
  <si>
    <t>G/SPS/N/SLV/40</t>
  </si>
  <si>
    <t>All animal species and the products and by-products thereof</t>
  </si>
  <si>
    <t>G/SPS/N/SLV/41</t>
  </si>
  <si>
    <t>Organic products</t>
  </si>
  <si>
    <t>G/SPS/N/SLV/42</t>
  </si>
  <si>
    <t>Plants, animals, the products and by-products thereof and agricultural inputs for import or export.</t>
  </si>
  <si>
    <t>G/SPS/N/SLV/43</t>
  </si>
  <si>
    <t>Plants, the products and by-products thereof and agricultural inputs.</t>
  </si>
  <si>
    <t>G/SPS/N/SLV/44</t>
  </si>
  <si>
    <t>G/SPS/N/THA/89</t>
  </si>
  <si>
    <t xml:space="preserve">HS 03.06, ICS:  67.120.30 (Fish and fishery products)</t>
  </si>
  <si>
    <t>G/SPS/N/USA/524/Add.1</t>
  </si>
  <si>
    <t>G/SPS/N/MUS/8</t>
  </si>
  <si>
    <t>Chilled processed pork products and live cattle</t>
  </si>
  <si>
    <t xml:space="preserve">Animal diseases; Animal health; Foot and mouth disease; Pest or Disease free Regions / Regionalization; Withdrawal of the measure; </t>
  </si>
  <si>
    <t>France, South Africa</t>
  </si>
  <si>
    <t>G/SPS/N/MUS/9</t>
  </si>
  <si>
    <t>Pork and pork products, live cattle, live sheep and live goat</t>
  </si>
  <si>
    <t>European Communities, South Africa</t>
  </si>
  <si>
    <t>G/SPS/N/CHN/P/72</t>
  </si>
  <si>
    <t>Animal and animal products, animal derived feed</t>
  </si>
  <si>
    <t>G/SPS/N/CHN/P/74</t>
  </si>
  <si>
    <t>Cloven-hoofed animal and animal products</t>
  </si>
  <si>
    <t>G/SPS/N/CHN/P/77</t>
  </si>
  <si>
    <t>G/SPS/N/CHN/P/78</t>
  </si>
  <si>
    <t>Cloven-hoofed animals and animal products</t>
  </si>
  <si>
    <t>G/SPS/N/CHN/P/79</t>
  </si>
  <si>
    <t>Poultry and its products</t>
  </si>
  <si>
    <t>G/SPS/N/CHN/P/80</t>
  </si>
  <si>
    <t>Imported grains.</t>
  </si>
  <si>
    <t>G/SPS/N/CHN/P/81</t>
  </si>
  <si>
    <t>Plants, animals and their products</t>
  </si>
  <si>
    <t>G/SPS/N/CHN/P/82</t>
  </si>
  <si>
    <t>G/SPS/N/CHN/P/83</t>
  </si>
  <si>
    <t>G/SPS/N/CHN/P/84</t>
  </si>
  <si>
    <t>G/SPS/N/CHN/P/85</t>
  </si>
  <si>
    <t>G/SPS/N/CHN/P/87</t>
  </si>
  <si>
    <t>G/SPS/N/CHN/P/88</t>
  </si>
  <si>
    <t>G/SPS/N/CHN/P/89</t>
  </si>
  <si>
    <t>G/SPS/N/CHN/P/90</t>
  </si>
  <si>
    <t>Imported grains</t>
  </si>
  <si>
    <t>G/SPS/N/CHN/P/13</t>
  </si>
  <si>
    <t>Fish, shrimp, frog, animal products and feedstuff</t>
  </si>
  <si>
    <t>G/SPS/N/CHN/P/15</t>
  </si>
  <si>
    <t>G/SPS/N/CHN/P/18</t>
  </si>
  <si>
    <t>G/SPS/N/CHN/P/20</t>
  </si>
  <si>
    <t>Companion dogs and cats carried by passengers</t>
  </si>
  <si>
    <t>G/SPS/N/CHN/P/21</t>
  </si>
  <si>
    <t>Primates (including monkey, orang and so on)</t>
  </si>
  <si>
    <t>Zaire</t>
  </si>
  <si>
    <t>G/SPS/N/CHN/P/22</t>
  </si>
  <si>
    <t>Cloven-hoofed animal and its products, animal-derived feed</t>
  </si>
  <si>
    <t>G/SPS/N/CHN/P/23</t>
  </si>
  <si>
    <t>Bovine and bovine products and animal feed</t>
  </si>
  <si>
    <t>G/SPS/N/CHN/P/24</t>
  </si>
  <si>
    <t>Bovine and bovine products</t>
  </si>
  <si>
    <t>G/SPS/N/CHN/P/25</t>
  </si>
  <si>
    <t>Cloven-hoofed animal and its products</t>
  </si>
  <si>
    <t>G/SPS/N/CHN/P/26</t>
  </si>
  <si>
    <t>Ovine and caprine, ovine and caprine embryo, ovine and caprine semen, meat and meat products, meat and bone meal ,bone meal, tallow, animal feed containing ovine and caprine proteins</t>
  </si>
  <si>
    <t>G/SPS/N/CHN/P/27</t>
  </si>
  <si>
    <t>Ovine and caprine, ovine and caprine embryo, ovine and caprine semen, meat and meat products, meat and bone meal, bone meal, tallow, animal feed containing ovine and caprine proteins</t>
  </si>
  <si>
    <t>G/SPS/N/CHN/P/28</t>
  </si>
  <si>
    <t>Ostrich and breeding eggs</t>
  </si>
  <si>
    <t>G/SPS/N/CHN/P/30</t>
  </si>
  <si>
    <t>Swine and its products</t>
  </si>
  <si>
    <t>G/SPS/N/CHN/P/31</t>
  </si>
  <si>
    <t>Bovine and its related products</t>
  </si>
  <si>
    <t>G/SPS/N/CHN/P/32</t>
  </si>
  <si>
    <t>Belgium, Denmark, France, United States</t>
  </si>
  <si>
    <t>G/SPS/N/CHN/P/33</t>
  </si>
  <si>
    <t>G/SPS/N/CHN/P/34</t>
  </si>
  <si>
    <t>Fresh meat</t>
  </si>
  <si>
    <t>Australia, Canada, United States</t>
  </si>
  <si>
    <t>G/SPS/N/CHN/P/35</t>
  </si>
  <si>
    <t>G/SPS/N/CHN/P/36</t>
  </si>
  <si>
    <t>G/SPS/N/CHN/P/37</t>
  </si>
  <si>
    <t>G/SPS/N/CHN/P/38</t>
  </si>
  <si>
    <t>G/SPS/N/CHN/P/39</t>
  </si>
  <si>
    <t>Bahrain, Israel, Kuwait, Malawi</t>
  </si>
  <si>
    <t>G/SPS/N/CHN/P/40</t>
  </si>
  <si>
    <t>G/SPS/N/CHN/P/41</t>
  </si>
  <si>
    <t>G/SPS/N/CHN/P/42</t>
  </si>
  <si>
    <t>Malaysia, Kyrgyz Republic</t>
  </si>
  <si>
    <t>G/SPS/N/CHN/P/43</t>
  </si>
  <si>
    <t>G/SPS/N/CHN/P/44</t>
  </si>
  <si>
    <t>Algeria, Morocco, Tunisia</t>
  </si>
  <si>
    <t>G/SPS/N/CHN/P/45</t>
  </si>
  <si>
    <t>Equine and equine products</t>
  </si>
  <si>
    <t>G/SPS/N/CHN/P/46</t>
  </si>
  <si>
    <t>G/SPS/N/CHN/P/47</t>
  </si>
  <si>
    <t>Equine and its products</t>
  </si>
  <si>
    <t>G/SPS/N/CHN/P/48</t>
  </si>
  <si>
    <t>Ireland, United Kingdom</t>
  </si>
  <si>
    <t>G/SPS/N/CHN/P/49</t>
  </si>
  <si>
    <t>Swine, wild boar and their products</t>
  </si>
  <si>
    <t>G/SPS/N/CHN/P/50</t>
  </si>
  <si>
    <t>Peru, Zimbabwe</t>
  </si>
  <si>
    <t>G/SPS/N/CHN/P/51</t>
  </si>
  <si>
    <t>G/SPS/N/CHN/P/52</t>
  </si>
  <si>
    <t>G/SPS/N/CHN/P/53</t>
  </si>
  <si>
    <t>G/SPS/N/CHN/P/54</t>
  </si>
  <si>
    <t>G/SPS/N/CHN/P/55</t>
  </si>
  <si>
    <t>G/SPS/N/CHN/P/56</t>
  </si>
  <si>
    <t>G/SPS/N/CHN/P/57</t>
  </si>
  <si>
    <t>G/SPS/N/CHN/P/58</t>
  </si>
  <si>
    <t>France, Luxembourg</t>
  </si>
  <si>
    <t>G/SPS/N/CHN/P/59</t>
  </si>
  <si>
    <t>G/SPS/N/CHN/P/60</t>
  </si>
  <si>
    <t>G/SPS/N/CHN/P/61</t>
  </si>
  <si>
    <t>G/SPS/N/CHN/P/62</t>
  </si>
  <si>
    <t>G/SPS/N/CHN/P/63</t>
  </si>
  <si>
    <t>G/SPS/N/CHN/P/64</t>
  </si>
  <si>
    <t>G/SPS/N/CHN/P/65</t>
  </si>
  <si>
    <t>G/SPS/N/CHN/P/66</t>
  </si>
  <si>
    <t>G/SPS/N/CHN/P/67</t>
  </si>
  <si>
    <t>G/SPS/N/CHN/P/68</t>
  </si>
  <si>
    <t>G/SPS/N/CHN/P/70</t>
  </si>
  <si>
    <t>G/SPS/N/CHN/P/71</t>
  </si>
  <si>
    <t>Argentina, France, India, Saudi Arabia</t>
  </si>
  <si>
    <t>G/SPS/N/CHN/P/73</t>
  </si>
  <si>
    <t>Food derived from bovine and bovine products</t>
  </si>
  <si>
    <t>G/SPS/N/CHN/P/75</t>
  </si>
  <si>
    <t>France, Ireland</t>
  </si>
  <si>
    <t>G/SPS/N/CHN/P/76</t>
  </si>
  <si>
    <t>Swine and bovine semen and bovine embryo</t>
  </si>
  <si>
    <t>G/SPS/N/CHN/P/10</t>
  </si>
  <si>
    <t>Mango and durian</t>
  </si>
  <si>
    <t>G/SPS/N/CHN/P/11</t>
  </si>
  <si>
    <t>G/SPS/N/CHN/P/12</t>
  </si>
  <si>
    <t>Bovine, bovine semen, bovine embryo, beef and bone meal, meat and bone</t>
  </si>
  <si>
    <t>G/SPS/N/CHN/P/14</t>
  </si>
  <si>
    <t>G/SPS/N/CHN/P/19</t>
  </si>
  <si>
    <t>Animal and plant</t>
  </si>
  <si>
    <t xml:space="preserve">Animal diseases; Animal health; Plant diseases; Plant health; </t>
  </si>
  <si>
    <t>G/SPS/N/CHN/P/4</t>
  </si>
  <si>
    <t>Animal and plants, their products and other quarantine objects, containers and packaging materials used for carrying animals and plants and their products or other quarantine objects, as well as means of transport from animal or plant epidemic areas</t>
  </si>
  <si>
    <t xml:space="preserve">Animal health; Packaging; Plant health; Territory protection; </t>
  </si>
  <si>
    <t>G/SPS/N/CHN/P/5</t>
  </si>
  <si>
    <t>(1) Animals and plants, their products and other quarantine objects for entry or exit transit; (2) Containers, packages and bedding/padding materials used for carrying animals and plants, their products or other quarantine objects; (3) Means of transport from animal or plant epidemic or infected/infested areas; (4) Old and disused vessels entering the country for disassembling purposes; or (5) Other goods or objects subject to the entry and exit animal and plant quarantine in accordance with the provisions of relevant laws, administrative rules and regulations, international treaties or with the agreements of trade contracts</t>
  </si>
  <si>
    <t>G/SPS/N/CHN/P/7</t>
  </si>
  <si>
    <t>G/SPS/N/CHN/P/8</t>
  </si>
  <si>
    <t>Kazakhstan, Philippines</t>
  </si>
  <si>
    <t>G/SPS/N/CHN/P/9</t>
  </si>
  <si>
    <t>G/SPS/N/NLD/56</t>
  </si>
  <si>
    <t>Beef, eel, eggs, fats and oil of animal origin, milk and dairy products and pork meat</t>
  </si>
  <si>
    <t>G/SPS/N/EEC/158</t>
  </si>
  <si>
    <t>Fresh meat, wild and farmed game meat and rabbit meat</t>
  </si>
  <si>
    <t>G/SPS/N/KOR/109</t>
  </si>
  <si>
    <t>Nursery stocks and log/wood of Pinus spp. Larix spp. and Cedrus spp.</t>
  </si>
  <si>
    <t>G/SPS/N/PHL/40</t>
  </si>
  <si>
    <t>Fishmeal from Japan</t>
  </si>
  <si>
    <t>G/SPS/N/ROM/3/Corr.1</t>
  </si>
  <si>
    <t>Argentina, Azerbaijan, Bhutan, Brazil, China, Egypt, Eritrea, Georgia, Iran, Israel, Kazakhstan, Kuwait, Malawi, Malaysia, Mali, Mauritania, Mongolia, Peru, Philippines, Qatar, Russian Federation, Saudi Arabia, Tajikistan, Uruguay, Zambia, Zimbabwe, Kyrgyz Republic</t>
  </si>
  <si>
    <t>G/SPS/N/USA/260/Add.1</t>
  </si>
  <si>
    <t>G/SPS/N/USA/352/Add.1</t>
  </si>
  <si>
    <t>Angola</t>
  </si>
  <si>
    <t>G/SPS/N/USA/510/Add.1</t>
  </si>
  <si>
    <t>G/SPS/N/USA/563</t>
  </si>
  <si>
    <t>Fruit and vegetables</t>
  </si>
  <si>
    <t>G/SPS/N/USA/565</t>
  </si>
  <si>
    <t>Ruminants, meat and products</t>
  </si>
  <si>
    <t>G/SPS/N/USA/566</t>
  </si>
  <si>
    <t>G/SPS/N/USA/568</t>
  </si>
  <si>
    <t>G/SPS/N/EEC/133/Rev.1/Add.1</t>
  </si>
  <si>
    <t>G/SPS/N/PER/39</t>
  </si>
  <si>
    <t>Ruminants and live swine, semen and embryos of ruminants or pigs, fresh, chilled or frozen meat, entrails and offal, untanned hides and skins, unwashed or greasy wool and other products of these species; non-sterile organic products, fodder and hay</t>
  </si>
  <si>
    <t>G/SPS/N/JPN/83</t>
  </si>
  <si>
    <t>Milk and milk products (cow milk, pasteurized goat milk, partially skimmed milk, skimmed milk, processed milk, skimmed milk powder, natural cheese), containers and packaging for milk and milk products</t>
  </si>
  <si>
    <t xml:space="preserve">Food safety; HACCP Plan requirements; Human health; Packaging; </t>
  </si>
  <si>
    <t>G/SPS/N/NZL/169</t>
  </si>
  <si>
    <t>G/SPS/N/PHL/27/Add.1</t>
  </si>
  <si>
    <t>G/SPS/N/PHL/39</t>
  </si>
  <si>
    <t>Meat and meat products for food</t>
  </si>
  <si>
    <t>G/SPS/N/THA/86</t>
  </si>
  <si>
    <t>HS Chapter 10.05, ICS: 67.060 (Cereals, pulses and derived products)</t>
  </si>
  <si>
    <t>G/SPS/N/CHN/2</t>
  </si>
  <si>
    <t>Seedling pineapple, banana and other host plants of burrowing nematode</t>
  </si>
  <si>
    <t xml:space="preserve">Nematode; Pests; Plant health; Territory protection; </t>
  </si>
  <si>
    <t>G/SPS/N/MEX/180</t>
  </si>
  <si>
    <t>Bamboo, osier, reeds, rattan, cane, rushes and raffia used mainly in basket-making and wickerwork.</t>
  </si>
  <si>
    <t>G/SPS/N/USA/509/Add.1</t>
  </si>
  <si>
    <t>G/SPS/N/USA/556</t>
  </si>
  <si>
    <t>Direct human food ingredient</t>
  </si>
  <si>
    <t>G/SPS/N/MEX/176</t>
  </si>
  <si>
    <t>Coconut Palm.</t>
  </si>
  <si>
    <t>G/SPS/N/MEX/177</t>
  </si>
  <si>
    <t>Hybrid coconut palm seed</t>
  </si>
  <si>
    <t>G/SPS/N/MEX/179</t>
  </si>
  <si>
    <t>G/SPS/N/LVA/46</t>
  </si>
  <si>
    <t>Ware and seed potatoes</t>
  </si>
  <si>
    <t>Belarus, Russian Federation, Ukraine</t>
  </si>
  <si>
    <t>G/SPS/N/NZL/168</t>
  </si>
  <si>
    <t>Cooked breadfruit (Artocarpus altilis)</t>
  </si>
  <si>
    <t>Cook Islands</t>
  </si>
  <si>
    <t>G/SPS/N/BRA/62</t>
  </si>
  <si>
    <t>Argentina, Canada, Spain, United States</t>
  </si>
  <si>
    <t>G/SPS/N/BRA/64</t>
  </si>
  <si>
    <t>One day live ostriches and fertilized ostrich eggs</t>
  </si>
  <si>
    <t xml:space="preserve">Animal diseases; Animal health; Avian Influenza; Human health; Newcastle Disease; Pest or Disease free Regions / Regionalization; Salmonella; Zoonoses; </t>
  </si>
  <si>
    <t>G/SPS/N/JPN/81</t>
  </si>
  <si>
    <t>Steamed hoof and horn meal used for the production of fire extinguishers, bone charcoal used for the production of sugar, and crashed bone to be used for the production of bone charcoal used for the production of sugar</t>
  </si>
  <si>
    <t>G/SPS/N/AUS/136</t>
  </si>
  <si>
    <t>Processed foods in general</t>
  </si>
  <si>
    <t>G/SPS/N/ARG/64</t>
  </si>
  <si>
    <t>Live animals of species susceptible to encephalitis (including West Nile Virus - WNV)</t>
  </si>
  <si>
    <t>G/SPS/N/ARG/65</t>
  </si>
  <si>
    <t>Live animals, animal reproductive material, products, by-products and derivatives of animal origin, or goods containing these products, of species susceptible to Bovine Spongiform Encephalopathy (BSE)</t>
  </si>
  <si>
    <t>G/SPS/N/ARG/66</t>
  </si>
  <si>
    <t>Live swine</t>
  </si>
  <si>
    <t>G/SPS/N/CHL/105/Add.1</t>
  </si>
  <si>
    <t>G/SPS/N/PHL/36/Corr.1</t>
  </si>
  <si>
    <t>G/SPS/N/PHL/37/Corr.1</t>
  </si>
  <si>
    <t>G/SPS/N/EEC/111/Add.2</t>
  </si>
  <si>
    <t>G/SPS/N/EEC/133/Rev.1</t>
  </si>
  <si>
    <t>G/SPS/N/EEC/151</t>
  </si>
  <si>
    <t>Lettuce (Lactuca sativa L.) circulating under TARIC position 0705</t>
  </si>
  <si>
    <t>G/SPS/N/EEC/152</t>
  </si>
  <si>
    <t>Fresh or chilled meat for human consumption of the following species (TARIC position): Bovine animals (0201) including Bubalus bubalus and Bison bison; Swine (0203); Sheep and goats (0204); Domestic solipeds (02050); Poultry (0207) including: hens, turkeys, guinea-fowls, ducks and geese</t>
  </si>
  <si>
    <t>G/SPS/N/EEC/155</t>
  </si>
  <si>
    <t>All products of animal origin imported from China and intended for human consumption or animal feed use.</t>
  </si>
  <si>
    <t>G/SPS/N/BEL/6</t>
  </si>
  <si>
    <t>G/SPS/N/NZL/165</t>
  </si>
  <si>
    <t>Food products derived from corn line NK603 that has been genetically modified for tolerance to the herbicide glyphosate</t>
  </si>
  <si>
    <t>G/SPS/N/NZL/166</t>
  </si>
  <si>
    <t>Food products derived from genetically modified corn containing transformation event DBT418</t>
  </si>
  <si>
    <t>G/SPS/N/NZL/167</t>
  </si>
  <si>
    <t>Food products derived from genetically modified bromoxynil-tolerant canola (Brassica napus)</t>
  </si>
  <si>
    <t>G/SPS/N/SGP/14/Add.1</t>
  </si>
  <si>
    <t>G/SPS/N/KOR/108</t>
  </si>
  <si>
    <t>Herbal medicines</t>
  </si>
  <si>
    <t>G/SPS/N/LVA/42</t>
  </si>
  <si>
    <t>Fresh poultry meat</t>
  </si>
  <si>
    <t>G/SPS/N/LVA/43</t>
  </si>
  <si>
    <t>1. Sheep, goat and bovine species 2. Slaughter products of sheep, goat and bovine species 3. Milk and milk products obtained from sheep, goat and bovine species 4. Bio-products and products of animal origin obtained from above-mentioned animals</t>
  </si>
  <si>
    <t>G/SPS/N/LVA/44</t>
  </si>
  <si>
    <t xml:space="preserve">1. Sheep, goat, cattle and other ruminants 2. Slaughter products of sheep, goat, cattle and other ruminants, as well as production  obtained from mentioned animals 3. Feedingstuffs (excepting pet, fur animals and fish feed) which contain protein of  animal origin (excepting milk and fish protein)</t>
  </si>
  <si>
    <t>G/SPS/N/LVA/45</t>
  </si>
  <si>
    <t xml:space="preserve">1. Sheep, goat, cattle and other ruminants 2. Slaughter products of sheep, goat, cattle and other ruminants, as well as production  obtained from mentioned animals 3. Semen, ovum, embryos of sheep, goat, cattle and other ruminants</t>
  </si>
  <si>
    <t>G/SPS/N/COL/51</t>
  </si>
  <si>
    <t>One-day old chicks and adult poultry, fertile eggs, other susceptible species and products thereof which pose a risk of transmission of Highly Pathogenic Avian Influenza.</t>
  </si>
  <si>
    <t>Belize, Costa Rica, El Salvador, Guatemala, Honduras, Mexico, Nicaragua, Panama</t>
  </si>
  <si>
    <t>G/SPS/N/PHL/36</t>
  </si>
  <si>
    <t>G/SPS/N/PHL/37</t>
  </si>
  <si>
    <t>G/SPS/N/NZL/164</t>
  </si>
  <si>
    <t>Importation of grain for processing, Triticum sp</t>
  </si>
  <si>
    <t>G/SPS/N/USA/427/Add.1</t>
  </si>
  <si>
    <t>G/SPS/N/USA/548</t>
  </si>
  <si>
    <t>G/SPS/N/USA/549</t>
  </si>
  <si>
    <t>G/SPS/N/CHE/28</t>
  </si>
  <si>
    <t>Plants, plant parts for planting</t>
  </si>
  <si>
    <t>G/SPS/N/HKG/18</t>
  </si>
  <si>
    <t>All live cattle, pigs, sheep and goats</t>
  </si>
  <si>
    <t>France, Ireland, Japan, Netherlands, Korea</t>
  </si>
  <si>
    <t>G/SPS/N/NZL/162</t>
  </si>
  <si>
    <t>Vaccinium corymbosum bud wood/cuttings (stems only) and Vaccinium corymbosum plants in tissue culture</t>
  </si>
  <si>
    <t>G/SPS/N/NZL/163</t>
  </si>
  <si>
    <t>Vaccinium macrocarpon bud wood/cuttings (stems only) and Vaccinium macrocarpon plants in tissue culture</t>
  </si>
  <si>
    <t>G/SPS/N/SLV/36</t>
  </si>
  <si>
    <t>Domestic and wild fowl.</t>
  </si>
  <si>
    <t>G/SPS/N/SLV/37</t>
  </si>
  <si>
    <t>G/SPS/N/BOL/1</t>
  </si>
  <si>
    <t>Ruminants and live swine, semen and embryos of ruminants or pigs, fresh, chilled or frozen meat, entrails and offal, untanned hides and skins, unwashed or greasy wool, and products of these species used in animal feed; non-sterile organic products, fodder and hay</t>
  </si>
  <si>
    <t xml:space="preserve">Animal health; Foot and mouth disease; Territory protection; </t>
  </si>
  <si>
    <t>G/SPS/N/CHL/101/Add.1</t>
  </si>
  <si>
    <t>G/SPS/N/CHL/105</t>
  </si>
  <si>
    <t>Fresh apples and pears for consumption</t>
  </si>
  <si>
    <t>G/SPS/N/CRI/25</t>
  </si>
  <si>
    <t>G/SPS/N/USA/136/Add.5</t>
  </si>
  <si>
    <t>G/SPS/N/USA/136/Add.6</t>
  </si>
  <si>
    <t>G/SPS/N/USA/405/Add.1</t>
  </si>
  <si>
    <t>G/SPS/N/KOR/107</t>
  </si>
  <si>
    <t>Livestock products for human consumption, in particular milk and milk products, meat and meat products and egg products)</t>
  </si>
  <si>
    <t>G/SPS/N/USA/500/Add.1</t>
  </si>
  <si>
    <t>G/SPS/N/USA/507/Add.1</t>
  </si>
  <si>
    <t>G/SPS/N/CHL/102/Add.1</t>
  </si>
  <si>
    <t>G/SPS/N/EEC/147</t>
  </si>
  <si>
    <t>Star anise falling within CN code 0909 10 00</t>
  </si>
  <si>
    <t>G/SPS/N/THA/83</t>
  </si>
  <si>
    <t xml:space="preserve">HS Chapter:  1511, ICS:  67.200.20 (Oilseeds)</t>
  </si>
  <si>
    <t>G/SPS/N/THA/84</t>
  </si>
  <si>
    <t xml:space="preserve">HS Chapter:  1513, ICS:  67.220.20 (Oilseeds)</t>
  </si>
  <si>
    <t>G/SPS/N/USA/515/Add.1</t>
  </si>
  <si>
    <t>G/SPS/N/USA/537</t>
  </si>
  <si>
    <t>G/SPS/N/USA/532</t>
  </si>
  <si>
    <t>G/SPS/N/CHE/27</t>
  </si>
  <si>
    <t>Foodstuffs containing less than 20% meat from the bovine, ovine and caprine species</t>
  </si>
  <si>
    <t>G/SPS/N/MAR/14</t>
  </si>
  <si>
    <t>Poultry farming and poultry products.</t>
  </si>
  <si>
    <t xml:space="preserve">Animal feed; Animal health; Feed additives; Food safety; Human health; Traceability; </t>
  </si>
  <si>
    <t>G/SPS/N/MAR/15</t>
  </si>
  <si>
    <t>Aquatic animals.</t>
  </si>
  <si>
    <t>G/SPS/N/MAR/16</t>
  </si>
  <si>
    <t>Ban on live bovine animals applicable to all countries, that on the rest of the products applicable to countries where cases have officially been declared by the OIE.</t>
  </si>
  <si>
    <t>G/SPS/N/NOR/6</t>
  </si>
  <si>
    <t>G/SPS/N/PHL/35/Add.1</t>
  </si>
  <si>
    <t>G/SPS/N/NZL/145/Add.2</t>
  </si>
  <si>
    <t>G/SPS/N/NZL/146/Add.2</t>
  </si>
  <si>
    <t>G/SPS/N/NZL/147/Add.2</t>
  </si>
  <si>
    <t>G/SPS/N/NZL/148/Add.2</t>
  </si>
  <si>
    <t>G/SPS/N/NZL/149/Add.2</t>
  </si>
  <si>
    <t>G/SPS/N/NZL/150/Add.2</t>
  </si>
  <si>
    <t>G/SPS/N/NZL/151/Add.2</t>
  </si>
  <si>
    <t>G/SPS/N/USA/214/Add.1</t>
  </si>
  <si>
    <t>G/SPS/N/USA/438/Add.1</t>
  </si>
  <si>
    <t>Germany, Italy, Spain</t>
  </si>
  <si>
    <t>G/SPS/N/USA/453/Add.1</t>
  </si>
  <si>
    <t>G/SPS/N/USA/454/Add.1</t>
  </si>
  <si>
    <t>Andorra</t>
  </si>
  <si>
    <t>G/SPS/N/USA/526</t>
  </si>
  <si>
    <t>Oranges, tangerines and grapefruit</t>
  </si>
  <si>
    <t>G/SPS/N/USA/524</t>
  </si>
  <si>
    <t>G/SPS/N/THA/74/Corr.1</t>
  </si>
  <si>
    <t>G/SPS/N/CHL/100</t>
  </si>
  <si>
    <t>Prickly pears (Indian figs) for consumption</t>
  </si>
  <si>
    <t>G/SPS/N/CHL/101</t>
  </si>
  <si>
    <t>Dried fruit and vegetables which are host to fruit flies.</t>
  </si>
  <si>
    <t>G/SPS/N/CHL/102</t>
  </si>
  <si>
    <t>Chilled or frozen bovine meat</t>
  </si>
  <si>
    <t>G/SPS/N/CHL/99</t>
  </si>
  <si>
    <t>Papayas for consumption</t>
  </si>
  <si>
    <t>G/SPS/N/POL/23/Add.1</t>
  </si>
  <si>
    <t>G/SPS/N/AUS/131/Rev.1</t>
  </si>
  <si>
    <t>G/SPS/N/PER/38</t>
  </si>
  <si>
    <t>Vegetable products and botanical seeds exported to Peru</t>
  </si>
  <si>
    <t>G/SPS/N/THA/69/Corr.1</t>
  </si>
  <si>
    <t>G/SPS/N/THA/70/Corr.2</t>
  </si>
  <si>
    <t>G/SPS/N/NZL/158/Rev.1</t>
  </si>
  <si>
    <t>G/SPS/N/NZL/159/Rev.1</t>
  </si>
  <si>
    <t>G/SPS/N/PER/37</t>
  </si>
  <si>
    <t>Live bovine animals, products and by-products of bovine, sheep or goat origin (including brains, spinal cords, thymus glands, spleens, tonsils, intestines, nerve tissue and lymphatic tissue), as well as the import of concentrated foods, including meat and bone meal containing mammal proteins for animal feed</t>
  </si>
  <si>
    <t>G/SPS/N/BRA/57/Corr.1</t>
  </si>
  <si>
    <t>G/SPS/N/EEC/143</t>
  </si>
  <si>
    <t>Fish, crustaceans, bivalve molluscs and fishery products circulating under TARIC position 03</t>
  </si>
  <si>
    <t>G/SPS/N/EEC/144</t>
  </si>
  <si>
    <t xml:space="preserve">Breeding pigs (CN 01031000); live poultry, i.e. Gallus domesticus and turkeys (CN 010511, 01051200, 01059200, 01059300, 01059930);  fresh poultry meat (CN 020711, 020712, 020713, 020714);  hatching eggs (CN 04070019) shell eggs (CN 04070030).</t>
  </si>
  <si>
    <t>G/SPS/N/THA/80</t>
  </si>
  <si>
    <t xml:space="preserve">HS Chapter:  1508, ICS:  67.200.20 (Oilseeds)</t>
  </si>
  <si>
    <t>G/SPS/N/PHL/35</t>
  </si>
  <si>
    <t>Apple, pear, apricot, peach, plum, quince, cherry, almond, walnut, ornamental apple and corn</t>
  </si>
  <si>
    <t>G/SPS/N/EEC/141</t>
  </si>
  <si>
    <t>Bivalve molluscs, of the species Pecten maximus and Pecten jacobaeus (TARIC position 0307)</t>
  </si>
  <si>
    <t>G/SPS/N/EEC/142</t>
  </si>
  <si>
    <t>Bivalve molluscs, echinoderms, tunicates and marine gastropods (TARIC position 0307)</t>
  </si>
  <si>
    <t>G/SPS/N/THA/75</t>
  </si>
  <si>
    <t xml:space="preserve">HS Chapter 0703, ICS:  67.080.20 (Vegetables and derived products)</t>
  </si>
  <si>
    <t>G/SPS/N/BRB/1</t>
  </si>
  <si>
    <t>Fresh meat, deboned meat, other fresh meat and edible offal</t>
  </si>
  <si>
    <t>G/SPS/N/BRA/57</t>
  </si>
  <si>
    <t>Argentina, Bolivia, Canada, European Communities, United States</t>
  </si>
  <si>
    <t>G/SPS/N/NZL/160</t>
  </si>
  <si>
    <t xml:space="preserve">Human health; Pests; Territory protection; </t>
  </si>
  <si>
    <t>G/SPS/N/THA/74</t>
  </si>
  <si>
    <t xml:space="preserve">HS Chapter 0405, ICS:  57.120.99 (Other animal produce)</t>
  </si>
  <si>
    <t>G/SPS/N/MAC/5</t>
  </si>
  <si>
    <t xml:space="preserve">Sheep and goats, their meat and meat products, organs and viscera, embryo, meat and bone-meal from sheep and goats and other derivatives from the said animals;  whatever for consumption or industry.  The following commodities are without restriction: (a) Milk and milk products; (b) Semen; (c) Protein-free tallow (maximum level of insoluble impurities of 0.15% in weight) and  derivatives made from this tallow; (d) Dicalcium phosphate (with no trace of protein or fat); (e) Hides and skins; (f) Gelatin and collagen prepared exclusively from hides and skins.</t>
  </si>
  <si>
    <t>G/SPS/N/USA/515</t>
  </si>
  <si>
    <t>Plant pests</t>
  </si>
  <si>
    <t>G/SPS/N/NZL/158</t>
  </si>
  <si>
    <t>Cut flowers and branches of Cordyline and Dracaena plants</t>
  </si>
  <si>
    <t>G/SPS/N/MUS/7</t>
  </si>
  <si>
    <t>Lifting of ban on import of chilled processed pork products from France and on import of live cattle from South Africa with immediate effect.</t>
  </si>
  <si>
    <t>G/SPS/N/NZL/159</t>
  </si>
  <si>
    <t>G/SPS/N/USA/428/Add.1</t>
  </si>
  <si>
    <t>G/SPS/N/USA/449/Add.1</t>
  </si>
  <si>
    <t>G/SPS/N/USA/514</t>
  </si>
  <si>
    <t>Ground beef</t>
  </si>
  <si>
    <t>G/SPS/N/USA/277/Add.1</t>
  </si>
  <si>
    <t>G/SPS/N/USA/510</t>
  </si>
  <si>
    <t>Binders in certain standardized meat food products</t>
  </si>
  <si>
    <t>G/SPS/N/JPN/75</t>
  </si>
  <si>
    <t>Apples and cherries</t>
  </si>
  <si>
    <t>G/SPS/N/USA/509</t>
  </si>
  <si>
    <t>G/SPS/N/CHL/98</t>
  </si>
  <si>
    <t>G/SPS/N/ISR/6/Add.1</t>
  </si>
  <si>
    <t>G/SPS/N/USA/508</t>
  </si>
  <si>
    <t>Meat from animal heads</t>
  </si>
  <si>
    <t>G/SPS/N/IDN/16</t>
  </si>
  <si>
    <t>G/SPS/N/NZL/149/Add.1</t>
  </si>
  <si>
    <t>G/SPS/N/NZL/150/Add.1</t>
  </si>
  <si>
    <t>G/SPS/N/NZL/145/Add.1</t>
  </si>
  <si>
    <t>G/SPS/N/NZL/146/Add.1</t>
  </si>
  <si>
    <t>G/SPS/N/NZL/147/Add.1</t>
  </si>
  <si>
    <t>G/SPS/N/NZL/148/Add.1</t>
  </si>
  <si>
    <t>G/SPS/N/NZL/151/Add.1</t>
  </si>
  <si>
    <t>G/SPS/N/KOR/98/Add.1</t>
  </si>
  <si>
    <t>G/SPS/N/MEX/175</t>
  </si>
  <si>
    <t>Checkpoints</t>
  </si>
  <si>
    <t>G/SPS/N/PER/36</t>
  </si>
  <si>
    <t>Ruminants and live swine, semen and embryos of ruminants or pigs, fresh, chilled or frozen meat, entrails and offal, untanned hides and skins, unwashed or greasy wool, and products of these species, used in animal feed; non-sterile organic products, fodder and hay.</t>
  </si>
  <si>
    <t>G/SPS/N/SVN/8/Corr.1</t>
  </si>
  <si>
    <t>G/SPS/N/THA/73</t>
  </si>
  <si>
    <t xml:space="preserve">HS Chapter 0210.20, ICS:  67.120.10 (Meat and meat products)</t>
  </si>
  <si>
    <t xml:space="preserve">Animal diseases; Food safety; Human health; Pest or Disease free Regions / Regionalization; Transmissible Spongiform Encephalopathy (TSE); Zoonoses; </t>
  </si>
  <si>
    <t>G/SPS/N/NZL/77/Add.3/Corr.1</t>
  </si>
  <si>
    <t>G/SPS/N/PAN/38</t>
  </si>
  <si>
    <t xml:space="preserve">Cattle farming:  carcasses and cuts.</t>
  </si>
  <si>
    <t>G/SPS/N/USA/505/Add.1</t>
  </si>
  <si>
    <t>G/SPS/N/BHR/2/Corr.1</t>
  </si>
  <si>
    <t>G/SPS/N/NZL/77/Add.3</t>
  </si>
  <si>
    <t>G/SPS/N/GEO/17</t>
  </si>
  <si>
    <t>Livestock, meat and meat products (sausage, canned meat), cattle and sheep leather products, sperm and embryo, meat, bone meal, blood, fish-meat flour meal, intestine products.</t>
  </si>
  <si>
    <t>G/SPS/N/PER/35</t>
  </si>
  <si>
    <t>Plantain and banana (Musa spp.) propagating material and fruit</t>
  </si>
  <si>
    <t>G/SPS/N/PHL/34</t>
  </si>
  <si>
    <t>Live pigs, semen, pork, pork products and by-products</t>
  </si>
  <si>
    <t xml:space="preserve">Animal diseases; Animal health; Foot and mouth disease; Pest or Disease free Regions / Regionalization; Territory protection; Withdrawal of the measure; </t>
  </si>
  <si>
    <t>G/SPS/N/USA/507</t>
  </si>
  <si>
    <t>Plant pests.</t>
  </si>
  <si>
    <t>G/SPS/N/ITA/4</t>
  </si>
  <si>
    <t>Fish, amphibians, reptiles and aquatic invertebrates for aquarium</t>
  </si>
  <si>
    <t xml:space="preserve">Animal diseases; Animal health; Bacteria; Human health; Salmonella; </t>
  </si>
  <si>
    <t>G/SPS/N/CHL/85/Add.1</t>
  </si>
  <si>
    <t>G/SPS/N/CHL/96</t>
  </si>
  <si>
    <t>Host products for fruit flies</t>
  </si>
  <si>
    <t>G/SPS/N/CHL/97</t>
  </si>
  <si>
    <t>Fresh citrus fruit from North-East Argentina, transported through Region II of Chile</t>
  </si>
  <si>
    <t>G/SPS/N/JPN/72</t>
  </si>
  <si>
    <t>Meat, viscera, embryo/ova/semen derived from cattle/sheep/goats and processed animal proteins (meat and bone meal, etc.), sheep and goats (hereafter cattle meat, etc.)</t>
  </si>
  <si>
    <t>G/SPS/N/ROM/3</t>
  </si>
  <si>
    <t>Live animals and some products thereof from domestic and wild species (bovine, sheep, goats, pigs)</t>
  </si>
  <si>
    <t>G/SPS/N/THA/71</t>
  </si>
  <si>
    <t xml:space="preserve">Maize (corn):  (HS Chapter:  10.05, ICS: 67.060), Vegetables and derived products:  (HS Chapter:  1201 ICS 67.08.20)</t>
  </si>
  <si>
    <t>G/SPS/N/THA/72</t>
  </si>
  <si>
    <t xml:space="preserve">Milk and milk products in general:  HS Chapter 0401,ICS:  67.100.01</t>
  </si>
  <si>
    <t>G/SPS/N/LKA/1/Corr.1</t>
  </si>
  <si>
    <t>G/SPS/N/KOR/104</t>
  </si>
  <si>
    <t>Plants and plant products, which are susceptible to a specified pest or disease</t>
  </si>
  <si>
    <t>G/SPS/N/MEX/174</t>
  </si>
  <si>
    <t>Sources of infestation.</t>
  </si>
  <si>
    <t>G/SPS/N/NZL/77/Add.2</t>
  </si>
  <si>
    <t>G/SPS/N/CAN/122</t>
  </si>
  <si>
    <t>This measure applies to olive-pomace oils from all sources</t>
  </si>
  <si>
    <t>France, Greece, Italy, Portugal, Spain, Turkey</t>
  </si>
  <si>
    <t>G/SPS/N/CHL/93</t>
  </si>
  <si>
    <t>G/SPS/N/CHL/94</t>
  </si>
  <si>
    <t>Citrus fruit for consumption</t>
  </si>
  <si>
    <t>G/SPS/N/CHL/95</t>
  </si>
  <si>
    <t>G/SPS/N/NZL/155</t>
  </si>
  <si>
    <t>Herbs, spices, herbal infusions and teas</t>
  </si>
  <si>
    <t>G/SPS/N/USA/505</t>
  </si>
  <si>
    <t>Ruminant meat and products</t>
  </si>
  <si>
    <t>G/SPS/N/PHL/33</t>
  </si>
  <si>
    <t xml:space="preserve">Live cattle, sheep and goats, their meat and meat products;  bovine embryo;  meat and bone-meal and other feed ingredients</t>
  </si>
  <si>
    <t>G/SPS/N/MYS/11</t>
  </si>
  <si>
    <t>Live cattle, beef and beef products including offals and processed protein such as meat and bone meal, meat meal, bone meal, blood meal, hoof meal, horn meal, poultry offal meal, feather meal, dry greaves and other feedingstuffs (including pet food), mixtures, premixtures, and feed additives, containing these products, originating from Japan.</t>
  </si>
  <si>
    <t>G/SPS/N/THA/70/Corr.1</t>
  </si>
  <si>
    <t>G/SPS/N/BHR/2</t>
  </si>
  <si>
    <t xml:space="preserve">Beef, beef products and processed beef of all kinds.  Animal waste and products which contain components of animal waste</t>
  </si>
  <si>
    <t>G/SPS/N/THA/55/Rev.1</t>
  </si>
  <si>
    <t>G/SPS/N/THA/70</t>
  </si>
  <si>
    <t xml:space="preserve">Milk and milk products in general:  HS Chapter 0401, ICS:  67.100.01</t>
  </si>
  <si>
    <t>G/SPS/N/CAN/119</t>
  </si>
  <si>
    <t xml:space="preserve">Myclobutanil (ICS:  65.100.30)</t>
  </si>
  <si>
    <t>G/SPS/N/EEC/131/Add.1</t>
  </si>
  <si>
    <t>G/SPS/N/KEN/2/Add.1</t>
  </si>
  <si>
    <t>G/SPS/N/MEX/173</t>
  </si>
  <si>
    <t>G/SPS/N/BHR/3</t>
  </si>
  <si>
    <t>Refined and pomace olive oils</t>
  </si>
  <si>
    <t>G/SPS/N/FJI/2</t>
  </si>
  <si>
    <t xml:space="preserve">01.05 Live poultry that is to say, fowls of the species Gallus domesticus, ducks, geese, turkeys and guinea fowl: weighing nor more than 185g: 0105.11.00 Fowls of the species Gallus domesticus 0105.12.00  Turkeys 0105.19.00 Other0105.99.00 Other. Other: 0105.92.00 fowls of the species Gallus domesticus, weighing more than 2000 grams 0105.99 00 Other. 02.07 Meat and edible offal of the poultry of the heading No. 01.05 fresh, chilled or frozen : of fowls of the species Gallus domesticus : 0207.11.00 Not cut in pieces, fresh or chilled; 0207.12.00 Not cut in pieces, frozen; 0207.13.00 Cuts and offal, fresh or chilled; 0207.14.00 cuts and offal, frozen; of turkeys: 0207.24.00 Not cut in pieces, fresh or chilled 00207.25.00 Not cut in pieces, frozen 0207.26.00 Cuts and offals, fresh or chilled 0207.27.00 Cuts and offals, froze of ducks, geese or guinea fowls: 0207.32.00 Not cut in pieces, fresh or chilled 0207.33.00 Not cut in pieces, frozen 0207.34.00 Fatty livers, fresh or chilled 0207.35.00 Other, fresh or chilled 0207.36.00 Other, frozen  0407.00.00, 0407 Birds’ eggs, in shell, fresh, preserved or cooked - 04.08  Birds’ eggs, not in shell and egg yolks, fresh, dried, cooked by steaming or by boiling in water, moulded, frozen or otherwise preserved, whether or not containing added sugar or other sweetening matter: Egg Yolks:- 0408.11.00 Dried 0408.19.00 Other; Other- 0408.91.00 Dried-0408.99.00 Other</t>
  </si>
  <si>
    <t xml:space="preserve">Animal diseases; Animal health; Newcastle Disease; Territory protection; </t>
  </si>
  <si>
    <t>G/SPS/N/NZL/153/Add.1</t>
  </si>
  <si>
    <t>G/SPS/N/USA/476/Add.1</t>
  </si>
  <si>
    <t>G/SPS/N/USA/500</t>
  </si>
  <si>
    <t>Animal disease</t>
  </si>
  <si>
    <t>G/SPS/N/KOR/99</t>
  </si>
  <si>
    <t>Food products (comfrey)</t>
  </si>
  <si>
    <t>G/SPS/N/MEX/172</t>
  </si>
  <si>
    <t>Plants, products and by-products</t>
  </si>
  <si>
    <t>G/SPS/N/USA/317/Add.1</t>
  </si>
  <si>
    <t>G/SPS/N/USA/496</t>
  </si>
  <si>
    <t>Imported fruits and vegetables</t>
  </si>
  <si>
    <t>G/SPS/N/CHL/89</t>
  </si>
  <si>
    <t>Lemons for consumption</t>
  </si>
  <si>
    <t>G/SPS/N/CHL/90</t>
  </si>
  <si>
    <t>Fresh citrus fruits, other than lemons, for consumption</t>
  </si>
  <si>
    <t>G/SPS/N/CHL/91</t>
  </si>
  <si>
    <t>Persimmons for consumption</t>
  </si>
  <si>
    <t>G/SPS/N/THA/67</t>
  </si>
  <si>
    <t xml:space="preserve">Animal husbandry and breeding, HS Chapter 0106, ICS:  65.020.30</t>
  </si>
  <si>
    <t>G/SPS/N/THA/68</t>
  </si>
  <si>
    <t xml:space="preserve">Animal husbandry and breeding HS Chapter 0106, ICS:  65.020.30</t>
  </si>
  <si>
    <t>G/SPS/N/NZL/154</t>
  </si>
  <si>
    <t>Poultry and meat products</t>
  </si>
  <si>
    <t>Australia, Canada, European Communities, United States</t>
  </si>
  <si>
    <t>G/SPS/N/USA/491</t>
  </si>
  <si>
    <t>Allergenic ingredients</t>
  </si>
  <si>
    <t xml:space="preserve">Allergens; Food safety; Human health; </t>
  </si>
  <si>
    <t>G/SPS/N/KOR/100</t>
  </si>
  <si>
    <t>Plants and accompanying materials for exhibition affairs</t>
  </si>
  <si>
    <t>G/SPS/N/USA/490</t>
  </si>
  <si>
    <t>Imported meat products</t>
  </si>
  <si>
    <t>G/SPS/N/PHL/32</t>
  </si>
  <si>
    <t>Fresh Frozen Meat of Domestic Birds</t>
  </si>
  <si>
    <t xml:space="preserve">Animal diseases; Animal health; Newcastle Disease; Territory protection; Withdrawal of the measure; </t>
  </si>
  <si>
    <t>G/SPS/N/CHL/88</t>
  </si>
  <si>
    <t>G/SPS/N/NZL/153</t>
  </si>
  <si>
    <t>Pig meat products</t>
  </si>
  <si>
    <t>G/SPS/N/PHL/31</t>
  </si>
  <si>
    <t>Pork, pork products, and pork by-products</t>
  </si>
  <si>
    <t>G/SPS/N/EEC/134</t>
  </si>
  <si>
    <t>All Animal fodder within TARIC Chapters 10 (Cereals); 11 (Products of the milling industry; malt; starches; inulin; wheat gluten); 12 (Oil seeds and oleaginous fruits, miscellaneous grains, seeds and fruit; straw and fodder); 15 (Animal or vegetable fats and oils and their cleavage products; prepared edible fats, animal or vegetable waxes); 23 (Residues and waste from the food industries; prepared animal fodder except for fur animals)</t>
  </si>
  <si>
    <t xml:space="preserve">Animal feed; Contaminants; Dioxins; Food safety; Human health; </t>
  </si>
  <si>
    <t>G/SPS/N/EEC/135</t>
  </si>
  <si>
    <t xml:space="preserve">Food of land animal origin under TARIC Chapters 2 (Meat and edible meat offal:), 3 (Fish and crustaceans;); 4 ( Dairy produce; birds' eggs); 5 (Products of animal origin, not elsewhere specified ) 15 (Animal or vegetable fats and oils and their cleavage products; prepared edible fats) 16 (Preparations of meat; of fish or of crustaceans, molluscs or other aquatic invertebrates); as specified in the annex. All Animal fodder within TARIC Chapters 10 (Cereals); 11 (Products of the milling industry); 12 (Oil seeds and oleaginous fruits, miscellaneous grains, seeds and fruit; straw and fodder); 15 and 23 (Residues and waste from the food industries; prepared animal fodder except for fur animals), as specified in the annex. Feedingstuffs additives Including those circulating under circulating under TARIC Chapters 25  (salt; sulphur); 26 (Ores); 28 (inorganic chemicals) and 35 (albuminoidal substances; modified starches; glues; enzymes), as specified in the annex.</t>
  </si>
  <si>
    <t>G/SPS/N/EEC/136</t>
  </si>
  <si>
    <t xml:space="preserve">Meat of (animal species, TARIC Position) bovine (0201, 02.02), swine (0203), sheep (0204), poultry (0207), including edible offal (0206) farmed game (0208), Liver (0206 to 0210) and meat products containing liver (within Chapter 1601);  fish (0302 to 0307) and fishery products (0511);  milk and milk products (0401 to 0406) including butter fat (04.05);  hen eggs (0407.00) and egg products (0408);  meat products (Chapter 16), if containing meat of bovine, pigs, sheep, poultry, farmed game;  animal fats, fish oil and vegetable oil (Chapter 15) if intended for human consumption)</t>
  </si>
  <si>
    <t>G/SPS/N/EEC/137</t>
  </si>
  <si>
    <t xml:space="preserve">Meat of (species, TARIC Position) bovine (0201, 02.02), swine (0203), sheep (0204), poultry (0207), farmed game (0208), liver (0206 to 0210);  fish (0302 to 0307) fishery products (0511);  milk and milk products (0401 to 0406) including butter fat (04.05);  hen eggs (0407.00) and egg products (0408);  edible vegetables (Chapter 07);  fruits (Chapter 8);  cereals (Chapter 10 and 11 if intended for human food);  meat products containing liver (within Chapter 1601);  animal fats, fish oil and vegetable oil (Chapter 15) if intended for human consumption</t>
  </si>
  <si>
    <t>G/SPS/N/EEC/133</t>
  </si>
  <si>
    <t xml:space="preserve">Live bovine animals (CN 0102);  bovine embryos and ova; fresh bovine meat  (CN 0201, CN 0202);  fresh ovine and caprine meat (CN 0204);  minced meat of bovine, ovine and caprine origin (CN 020230, 02042300, 020443, 020450 or in preparations under CN position 1606);  raw material for the manufacture of animal feedingstuffs (CN 0210.90);  bones (CN 05606) and bone products;  bovine casings (CN 05040000) and products that may contain them;  rendered fats of bovine, ovine and caprine origin (CN 1502, 506 1518);  meat preparations – including meat extracts - of bovine, ovine and caprine origin (CN 1601 and 1602), including food preparation containing meat (CN position 1902);  gravies ("greaves") for human consumption of bovine, ovine and caprine origin (CN 2301.00.00);  pet-food (CN 2309);  processed animal protein circulating under CN 02109090 and 2301) and gelatine (CN 3503)</t>
  </si>
  <si>
    <t>G/SPS/N/KOR/98</t>
  </si>
  <si>
    <t>G/SPS/N/NZL/142/Add.1</t>
  </si>
  <si>
    <t>G/SPS/N/NZL/151</t>
  </si>
  <si>
    <t>G/SPS/N/MAR/13</t>
  </si>
  <si>
    <t>Importation of plants and parts of plants.</t>
  </si>
  <si>
    <t>G/SPS/N/HKG/17</t>
  </si>
  <si>
    <t>Live horse imports</t>
  </si>
  <si>
    <t>Argentina, Australia, Canada, France, Germany, Ireland, Italy, Japan, New Zealand, Singapore, United Arab Emirates, United Kingdom, United States</t>
  </si>
  <si>
    <t>G/SPS/N/PER/34/Rev.1</t>
  </si>
  <si>
    <t>G/SPS/N/NZL/145</t>
  </si>
  <si>
    <t>G/SPS/N/NZL/146</t>
  </si>
  <si>
    <t>G/SPS/N/NZL/147</t>
  </si>
  <si>
    <t>G/SPS/N/NZL/148</t>
  </si>
  <si>
    <t>G/SPS/N/NZL/149</t>
  </si>
  <si>
    <t>G/SPS/N/NZL/150</t>
  </si>
  <si>
    <t>G/SPS/N/PER/34</t>
  </si>
  <si>
    <t>G/SPS/N/CHL/85</t>
  </si>
  <si>
    <t>Plant reproductive material subject to post-entry quarantine.</t>
  </si>
  <si>
    <t>G/SPS/N/CHL/87</t>
  </si>
  <si>
    <t>Beans, fresh peas in pods and dried and fresh corn on the cob for consumption</t>
  </si>
  <si>
    <t>G/SPS/N/EEC/130/Add.1</t>
  </si>
  <si>
    <t>G/SPS/N/LVA/39</t>
  </si>
  <si>
    <t>1. Live pigs; 2. Slaughter products of pigs; 3. Products of animal origin obtained from the above mentioned animals.</t>
  </si>
  <si>
    <t>G/SPS/N/LVA/40</t>
  </si>
  <si>
    <t xml:space="preserve">1.  Birds; 2.  Eggs; 3.  Slaughter products of birds; 4.  Meat products of birds which have not been processed to ensure the destruction of the ND virus; 5.  Products of animal origin (from birds) intended for use in animal feeding.</t>
  </si>
  <si>
    <t>G/SPS/N/LVA/41</t>
  </si>
  <si>
    <t>G/SPS/N/PER/33</t>
  </si>
  <si>
    <t>Ruminants and live swine, semen and embryos of ruminants or pigs, fresh, chilled or frozen meat, entrails and offal, untanned hides and skins, unwashed or greasy wool, and products of these species used in animal feed, non-sterile organic products, fodder and hay.</t>
  </si>
  <si>
    <t>G/SPS/N/USA/296/Add.1</t>
  </si>
  <si>
    <t>G/SPS/N/USA/353/Add.1</t>
  </si>
  <si>
    <t>G/SPS/N/USA/470</t>
  </si>
  <si>
    <t>Viruses, serums, toxins, and analogous products</t>
  </si>
  <si>
    <t>G/SPS/N/USA/476</t>
  </si>
  <si>
    <t>G/SPS/N/AUS/131</t>
  </si>
  <si>
    <t>All beef and beef-based products, defined as tissue from cattle, buffalo and bison, but excluding: collagen from bovine skins and hides (including sausage casings produced from this type of collagen); bovine fats and bovine tallow; gelatine sourced from bovines; milk and other dairy products sourced from bovines.</t>
  </si>
  <si>
    <t>G/SPS/N/COL/49</t>
  </si>
  <si>
    <t>Bovine animals, swine and other susceptible species and the products and by-products thereof that pose a risk of transmitting foot-and-mouth disease</t>
  </si>
  <si>
    <t xml:space="preserve">Animal diseases; Animal health; Foot and mouth disease; Pest or Disease free Regions / Regionalization; Zoonoses; </t>
  </si>
  <si>
    <t>G/SPS/N/SVK/19</t>
  </si>
  <si>
    <t xml:space="preserve">Live domestic and wild bi-ungulates, animal semen, embryos and ova of  bi-ungulates, meat and meat products of bi-ungulates, milk and milk products from bi-ungulates, hides and skins, bones and other commercial commodities from bi-ungulates, other goods and items which may carry the germs of FMD virus.  The following products are excluded from  the ban: Meat cans which were treated by sterilisation effect with a minimum Fc  value of 3,00; meat products treated at minimum temperature of 700C for the period of 30 minutes; milk and cream which have undergone the pasteurisation process and milk products manufactured from heat-treated milk; products which were heat-treated or disinfected in such a way that FMD agent is destroyed; casings which were treated by the prescribed way; hides and skins which were treated by the prescribed way; wool treated by the prescribed way</t>
  </si>
  <si>
    <t>G/SPS/N/SVK/20</t>
  </si>
  <si>
    <t>Cattle, certain products originating from cattle</t>
  </si>
  <si>
    <t>Belgium, Czech Republic, Denmark, France, Germany, Greece, Ireland, Italy, Liechtenstein, Luxembourg, Netherlands, Portugal, Spain, Switzerland, United Kingdom</t>
  </si>
  <si>
    <t>G/SPS/N/USA/466</t>
  </si>
  <si>
    <t>Ruminants, swine and products</t>
  </si>
  <si>
    <t>G/SPS/N/USA/468</t>
  </si>
  <si>
    <t>G/SPS/N/CZE/24/Add.1</t>
  </si>
  <si>
    <t>G/SPS/N/JPN/70</t>
  </si>
  <si>
    <t>Packaged blade-tenderized or tumbled meat and packaged rib finger meat</t>
  </si>
  <si>
    <t>G/SPS/N/EEC/131</t>
  </si>
  <si>
    <t>G/SPS/N/LKA/1</t>
  </si>
  <si>
    <t xml:space="preserve">Foods derived from DNA recombinant technology:  Soya beans whole, soya flour, defatted soya flour, soya nuggets/textured vegetable proteins (TVP), soya milk, soy sauce, other products that contain soya bean or its derivatives as one of their ingredients, corn/maize, corn flour/maize flour, other products containing corn/maize, tomato-fresh, tomato puree, tomato paste, tomato ketchup, tomato sauce, other tomato based food products, cheese, potatoes and products containing potatoes, bakers yeast and brewers yeast, beet sugar, microbiological starter cultures used in foods.</t>
  </si>
  <si>
    <t xml:space="preserve">Biotechnology; Food safety; Genetically modified organisms (GMOs); Human health; Seeds; </t>
  </si>
  <si>
    <t>G/SPS/N/NZL/77/Add.1</t>
  </si>
  <si>
    <t>G/SPS/N/SVN/12</t>
  </si>
  <si>
    <t>Harmful organisms on plants, plant products and other regulated objects</t>
  </si>
  <si>
    <t>G/SPS/N/CHL/84</t>
  </si>
  <si>
    <t xml:space="preserve">Apples and pears for consumption Regions or countries likely to be affected, to the extent relevant or practicable:  Umatilla County, State of Oregon, United States of America</t>
  </si>
  <si>
    <t>G/SPS/N/SVN/11</t>
  </si>
  <si>
    <t xml:space="preserve">Live bovine animals;  embryos of bovine animals;  fresh and frozen meat of bovine animals;  products of bovine animals, except:  milk and milk products, gelatine, tallow and its products, if the consignment fulfils the requirements from Part II of the Decision;  meat-and-bone meal and waste originating from bovine animals;  raw materials originating from bovine animals for use in the pharmaceutical and cosmetic industry Regions or countries likely to be affected, to the extent relevant or practicable: Belgium, Czech Republic, Denmark, France, Ireland, Italy, Germany, the Netherlands, Portugal, Spain, Switzerland and United Kingdom</t>
  </si>
  <si>
    <t>Belgium, Czech Republic, Denmark, France, Germany, Ireland, Italy, Netherlands, Portugal, Spain, Switzerland, United Kingdom</t>
  </si>
  <si>
    <t>G/SPS/N/USA/401/Add.2</t>
  </si>
  <si>
    <t xml:space="preserve">Bacteria; Food safety; HACCP Plan requirements; Human health; Listeria monocytogenes; Modification of final date for comments; </t>
  </si>
  <si>
    <t>G/SPS/N/COL/42/Add.1</t>
  </si>
  <si>
    <t>G/SPS/N/CHE/24</t>
  </si>
  <si>
    <t>Edible mushrooms</t>
  </si>
  <si>
    <t>G/SPS/N/USA/386/Add.2</t>
  </si>
  <si>
    <t>G/SPS/N/LVA/35</t>
  </si>
  <si>
    <t>1.Live pigs; 2.Slaughter products of pigs; 3.Product of animal origin for human consumption obtained from the above-mentioned animals.</t>
  </si>
  <si>
    <t>G/SPS/N/LVA/36</t>
  </si>
  <si>
    <t>G/SPS/N/LVA/37</t>
  </si>
  <si>
    <t>1.Sheep, goat, cattle and other ruminants;2.Sperm, ovum, embryos of sheep, goat, pigs, cattle and other ruminants;3.Sheep and goat wool;4.Slaughter products of sheep, goat, cattle and other ruminants, as well as products containing the mentioned countries;5.Milk and dairy products;6.Corn produced and stored in the mentioned countries;7.Animal fodder (including pet food);8.Second-hand agricultural machinery;9.Second-hand clothing</t>
  </si>
  <si>
    <t>Argentina, Bhutan, Brazil, Chinese Taipei, Colombia, Egypt, France, Georgia, Greece, Ireland, Israel, Japan, Kazakhstan, Kuwait, Malawi, Malaysia, Mali, Mauritania, Mongolia, Namibia, Netherlands, Peru, Philippines, Qatar, Russian Federation, Saudi Arabia, South Africa, Swaziland, Tajikistan, Turkey, United Kingdom, Uruguay, Zambia, Zimbabwe, Korea, Kyrgyz Republic</t>
  </si>
  <si>
    <t>G/SPS/N/LVA/38</t>
  </si>
  <si>
    <t>1. Sheep, goat, cattle and other ruminants; 2. Slaughter products of sheep, goat, cattle and other ruminants, as well as production obtained from mentioned animals; 3. Feedingstuffs (excepting pet, fur animals and fish feed) which contain protein of animal origin (excepting milk and fish protein).</t>
  </si>
  <si>
    <t>G/SPS/N/USA/457</t>
  </si>
  <si>
    <t>Imported plants and products</t>
  </si>
  <si>
    <t>G/SPS/N/CHL/82</t>
  </si>
  <si>
    <t>Cattle and products originating from cattle</t>
  </si>
  <si>
    <t>G/SPS/N/EEC/130</t>
  </si>
  <si>
    <t>Live swine (HS: 0103), porcine semen, ova and embryo (HS: ex 05119190)</t>
  </si>
  <si>
    <t>G/SPS/N/HUN/13</t>
  </si>
  <si>
    <t>Live bovine animals, fresh meat, semi-prepared and prepared meat products on the basis of fresh meat of bovine origin, products used for feeding or for the production of feedingstuffs originated from bovine animals except for milk and milk products, reproductive materials of bovine animals. Bovine meat if it is certified that it has passed the prion test with a negative result is exempted from the ban.</t>
  </si>
  <si>
    <t xml:space="preserve">Animal health; Food safety; Human health; Transmissible Spongiform Encephalopathy (TSE); Zoonoses; </t>
  </si>
  <si>
    <t>G/SPS/N/NZL/143</t>
  </si>
  <si>
    <t>Grapes (Vitis vinifera)</t>
  </si>
  <si>
    <t>G/SPS/N/EEC/128</t>
  </si>
  <si>
    <t>G/SPS/N/EEC/129</t>
  </si>
  <si>
    <t>Brazil, Uruguay</t>
  </si>
  <si>
    <t>G/SPS/N/PAN/37</t>
  </si>
  <si>
    <t>Production of animals and animal products, by-products and foodstuffs for use and consumption</t>
  </si>
  <si>
    <t>G/SPS/N/USA/387/Add.1</t>
  </si>
  <si>
    <t>G/SPS/N/SVN/10</t>
  </si>
  <si>
    <t>Harmful organisms, plants, plant products and regulated objects for trial or scientific purposes and for work on varietal selections</t>
  </si>
  <si>
    <t>G/SPS/N/SVN/9</t>
  </si>
  <si>
    <t>Registration of producers, processors, importers, collective warehouses and distributors of certain plants, plant products and regulated objects, important from the field of plant health and on conditions for issuing plant passports</t>
  </si>
  <si>
    <t>G/SPS/N/CHL/81</t>
  </si>
  <si>
    <t>G/SPS/N/CRI/24</t>
  </si>
  <si>
    <t xml:space="preserve">Not applicable.  Applies to any plant, plant product or other product capable of harbouring pests</t>
  </si>
  <si>
    <t>G/SPS/N/BRA/55/Corr.1</t>
  </si>
  <si>
    <t>G/SPS/N/KOR/94</t>
  </si>
  <si>
    <t>Genetically modified plants or organisms</t>
  </si>
  <si>
    <t>G/SPS/N/KOR/97</t>
  </si>
  <si>
    <t>Fisheries and fishery products (including fisheries for transplanting)</t>
  </si>
  <si>
    <t>G/SPS/N/NZL/142</t>
  </si>
  <si>
    <t>Fresh cut flowers and foliage</t>
  </si>
  <si>
    <t>G/SPS/N/PHL/30</t>
  </si>
  <si>
    <t xml:space="preserve">Domestic and wild birds;  day-old chicks, turkey poults and other newly-hatched avian species;  hatching eggs;  semen of domestic and wild birds;  fresh meat of domestic and wild birds;  and products of animal origin (from birds)</t>
  </si>
  <si>
    <t>China, Hong Kong</t>
  </si>
  <si>
    <t>G/SPS/N/CHL/80</t>
  </si>
  <si>
    <t>Cereal seeds</t>
  </si>
  <si>
    <t>G/SPS/N/SGP/21</t>
  </si>
  <si>
    <t>Beef and mutton products</t>
  </si>
  <si>
    <t>G/SPS/N/USA/449</t>
  </si>
  <si>
    <t>Certain animals, meat and other animal products</t>
  </si>
  <si>
    <t>G/SPS/N/USA/453</t>
  </si>
  <si>
    <t>Fresh (chilled and frozen) beef</t>
  </si>
  <si>
    <t>G/SPS/N/USA/454</t>
  </si>
  <si>
    <t>Ruminants, meat, meat products and certain other products of ruminants</t>
  </si>
  <si>
    <t>San Marino</t>
  </si>
  <si>
    <t>G/SPS/N/THA/58</t>
  </si>
  <si>
    <t>Butter, HS Chapter 0405, ICS : 67.100.20</t>
  </si>
  <si>
    <t xml:space="preserve">Bacteria; Contaminants; Food additives; Food safety; Heavy metals; Human health; Labelling; Packaging; Toxins; </t>
  </si>
  <si>
    <t>G/SPS/N/THA/61</t>
  </si>
  <si>
    <t>Poultry and eggs, HS Chapter 0407, ICS : 67.120.20</t>
  </si>
  <si>
    <t xml:space="preserve">Bacteria; Contaminants; Food safety; Heavy metals; Human health; Labelling; Packaging; </t>
  </si>
  <si>
    <t>G/SPS/N/THA/63</t>
  </si>
  <si>
    <t>G/SPS/N/PER/28</t>
  </si>
  <si>
    <t xml:space="preserve">Ruminants and live swine, semen or embryos of ruminants or pigs, fresh, chilled or frozen meat, entrails and offal, untanned hides and skins, unwashed or greasy wool, and products of these species used in animal feed;  non-sterile organic products, fodder and hay</t>
  </si>
  <si>
    <t>Argentina, Ireland, Netherlands, United Kingdom, Uruguay</t>
  </si>
  <si>
    <t>G/SPS/N/PER/29</t>
  </si>
  <si>
    <t>G/SPS/N/PER/30</t>
  </si>
  <si>
    <t>G/SPS/N/PER/31</t>
  </si>
  <si>
    <t>Poultry for consumption</t>
  </si>
  <si>
    <t>G/SPS/N/PER/32</t>
  </si>
  <si>
    <t>G/SPS/N/SVN/8</t>
  </si>
  <si>
    <t>domestic ungulates (bovine, ovine, caprine and porcine animals); wild ungulates; semen, ova and embryos of ungulates; fresh and frozen meat of the domestic and wild ungulates; foodstuffs, raw materials and waste originating from domestic and wild ungulates; animal feed of animal origin obtained from ungulates (not applicable to the feed in hermetically sealed containers intended for pets, nor to the dry and semi-dry feed for pets, or dog-chews).</t>
  </si>
  <si>
    <t>G/SPS/N/CHL/74/Add.1</t>
  </si>
  <si>
    <t>G/SPS/N/MUS/6</t>
  </si>
  <si>
    <t>Temporary ban on importation of horses and other equidae into Mauritius with immediate effect</t>
  </si>
  <si>
    <t>G/SPS/N/BRN/1</t>
  </si>
  <si>
    <t xml:space="preserve">All types of meat including those chilled and frozen and further processed products such as sausage, meat extract and canned meat from Europe including the United Kingdom.  Milk and other dairy product such as pasteurized milk, cheese, butter, ice-cream, yoghurt, powdered milk and baby formulation from the United Kingdom, which were produced on 1 February 2001 onwards</t>
  </si>
  <si>
    <t>G/SPS/N/JPN/67</t>
  </si>
  <si>
    <t xml:space="preserve">Edible vegetables and certain roots and tubers (HS:07), edible fruits and nuts (HS:0801, 0802, 0803, 0804, 0805, 0806, 0807, 0809, 0810, 0811 and 0812), coffee (HS:0901), tea (HS:0902), ginger (HS:0910.10), cereals (HS:10), oil seeds and oleaginous fruits;  miscellaneous seeds and fruit (HS.1201, 1202, 1204, 1205, 1206, 1207, 1210, 1212.91, 1212.92 and 1212.99), cocoa beans (HS:1801)</t>
  </si>
  <si>
    <t>G/SPS/N/SGP/20</t>
  </si>
  <si>
    <t>Beef and mutton</t>
  </si>
  <si>
    <t>G/SPS/N/SVK/18</t>
  </si>
  <si>
    <t xml:space="preserve">Live domestic and wild bi-ungulates, animal semen, embryos and ova of bi-ungulates, meat and meat products of bi-ungulates, milk and milk products from bi-ungulates, hides and skins, bones and other commercial commodities from bi-ungulates, other goods and items which may carry the germs of FMD virus.The following are excluded from the ban:  meat cans which were treated by sterilisation effect with a minimum Fc value of 3,00;  meat products treated at a minimum temperature of 700C for a period of 30 minutes;  milk and cream which have undergone a pasteurisation process and milk products manufactured from heat-treated milk;  products which were heat-treated or disinfected in such a way that the FMD agent is destroyed;  casings which were treated in the prescribed way;  hides and skins which were treated in the prescribed way;  wool treated in the prescribed way</t>
  </si>
  <si>
    <t>G/SPS/N/GEO/13</t>
  </si>
  <si>
    <t>Live cattle, beef, beef products, sperm, embryo, meat, bone, blood, fish-meat flour, beef sub-products and beef prepared food</t>
  </si>
  <si>
    <t>G/SPS/N/GEO/14</t>
  </si>
  <si>
    <t>Livestock (poultry), meat and meat products, raw materials of livestock origin</t>
  </si>
  <si>
    <t>G/SPS/N/GEO/15</t>
  </si>
  <si>
    <t>Live sheep, sheep meat and meat products, cattle and sheep leather products, sheep grease, wool fibre</t>
  </si>
  <si>
    <t>France, Germany, United Kingdom</t>
  </si>
  <si>
    <t>G/SPS/N/GEO/16</t>
  </si>
  <si>
    <t>Live cattle, sheep and goat, meat and meat products (sausage, canned meat), cattle, sheep leather products, sperm and embryo, meat, bone meal, blood, fish-meat flour meal, intestine products, sheep wool, wool fibre</t>
  </si>
  <si>
    <t>Argentina, Netherlands</t>
  </si>
  <si>
    <t>G/SPS/N/ISR/6</t>
  </si>
  <si>
    <t>Live animals, embryos, semen and unprocessed products of cloven hoofed-animals</t>
  </si>
  <si>
    <t>G/SPS/N/USA/435/Add.1</t>
  </si>
  <si>
    <t>G/SPS/N/BRA/55</t>
  </si>
  <si>
    <t>Food additives, ready to use packaged food, destined to human feeding that contain in their composition ingredients such as meat, viscera, blood, another products and any by-products, except milk and milk products, from ruminants of different species such as bovine, ovine, caprine and wild ruminants</t>
  </si>
  <si>
    <t>Belgium, Denmark, France, Germany, Ireland, Italy, Liechtenstein, Luxembourg, Netherlands, Portugal, Spain, Switzerland, United Kingdom</t>
  </si>
  <si>
    <t>G/SPS/N/COL/44/Corr.1</t>
  </si>
  <si>
    <t>G/SPS/N/HND/4</t>
  </si>
  <si>
    <t xml:space="preserve">0105.11.00;  0105.12.00;  0105.19.00;  0105.92.00;  0105.93.00;  0105.99.00;  0207.11.00;  0207.12.00;  0207.13.10;  0207.13.91;  0207.13.99;  0207.14.10;  0207.14.91;  0207.14.99;  0207.24.00;  0207.25.00;  0207.26.10;  0207.26.90;  0207.27.10;  0207.27.90;  0207.32.00;  0207.33.00;  0207.34.00;  0207.35.10;  0207.35.90;  0207.36.10;  0207.36.90;  0210.90.10;  0210.90.20;  0210.90.30;  0210.90.90;  0407.00.10;  0407.00.20;  0407.00.90;  0408.11.00;  0408.19.00;  0408.91.00;  0408.99.00;  0504.00.90;  0505.10.00;  0505.90.00;  0506.10.00;  0506.90.00;  1501.00.00 (poultry only);  1601.00.20;  1601.00.90 (containing poultry meat);  1602.10.20 (poultry only);  1602.39.00 (containing poultry meat);  1602.31.00;  1602.32.00;  1602.39.00;  2301.10.00 (poultry only);  2301.20.90 (poultry only)</t>
  </si>
  <si>
    <t>G/SPS/N/USA/438</t>
  </si>
  <si>
    <t>G/SPS/N/CHL/70/Add.1</t>
  </si>
  <si>
    <t>G/SPS/N/CHL/71/Add.1</t>
  </si>
  <si>
    <t>G/SPS/N/CHL/76</t>
  </si>
  <si>
    <t>Animal viscera</t>
  </si>
  <si>
    <t xml:space="preserve">Animal diseases; Animal health; Territory protection; Transmissible Spongiform Encephalopathy (TSE); Zoonoses; </t>
  </si>
  <si>
    <t>G/SPS/N/CHL/78</t>
  </si>
  <si>
    <t>G/SPS/N/CHL/79</t>
  </si>
  <si>
    <t>Animals in transit through Argentina</t>
  </si>
  <si>
    <t>G/SPS/N/USA/435</t>
  </si>
  <si>
    <t>Ratites and squabs</t>
  </si>
  <si>
    <t>G/SPS/N/JAM/3</t>
  </si>
  <si>
    <t>Fresh meat and meat products of ruminants and pigs, semen and embryos of ruminants and pigs, live ruminants and pigs, straw and forage, untreated milk and milk products</t>
  </si>
  <si>
    <t>G/SPS/N/JAM/4</t>
  </si>
  <si>
    <t>Argentina, France, Ireland, Netherlands, United Kingdom</t>
  </si>
  <si>
    <t>G/SPS/N/JAM/5</t>
  </si>
  <si>
    <t>Beef and beef products and by-products, whether fresh, frozen or processed, meat and bone meal containing ruminant derived proteins</t>
  </si>
  <si>
    <t>G/SPS/N/COL/46</t>
  </si>
  <si>
    <t>Bovine animals, swine and other susceptible species, products and by-products that pose a risk of transmitting foot and mouth disease</t>
  </si>
  <si>
    <t>G/SPS/N/EEC/123</t>
  </si>
  <si>
    <t xml:space="preserve">Cereals, meat, including fat and meat preparations within CN code Nos. 0201, 0202, 0203, 0204, 0205, 0206, 0207, ex 0208, 0209, 0210, 1601 00 and 1602;  milk and milk products within CN code Nos. 0401, 0402, 0405 00 and 0406;  eggs within CN code Nos. 0407 00 and 0408;  fruit within CN Nos. 08/01 to 0814;  vegetables, within CN code  0700 to 0713;  pulses (CN no 0713);  potatoes (CN no 0710);  tea leaves (CN no 0902) and hops (CN no 1302)</t>
  </si>
  <si>
    <t>G/SPS/N/FRA/3</t>
  </si>
  <si>
    <t>Intra-community trade or trade with third countries.</t>
  </si>
  <si>
    <t>G/SPS/N/PHL/29</t>
  </si>
  <si>
    <t xml:space="preserve">Pork, pork products and by-products;  beef, beef products and by-products;  goat and sheep, their meat, meat products and meat by-products</t>
  </si>
  <si>
    <t>G/SPS/N/KEN/2</t>
  </si>
  <si>
    <t>G/SPS/N/THA/55</t>
  </si>
  <si>
    <t xml:space="preserve">Maize (corn) (HS Chapter 10.05), (ICS:  67.060 Cereals, pulses and derived products)</t>
  </si>
  <si>
    <t>G/SPS/N/THA/56</t>
  </si>
  <si>
    <t>HS Chapter 0210.20 (ICS: 67.120.10 Meat and meat products)</t>
  </si>
  <si>
    <t>G/SPS/N/USA/427</t>
  </si>
  <si>
    <t>G/SPS/N/USA/428</t>
  </si>
  <si>
    <t>G/SPS/N/USA/430</t>
  </si>
  <si>
    <t>Imported cattle</t>
  </si>
  <si>
    <t>G/SPS/N/USA/431</t>
  </si>
  <si>
    <t>G/SPS/N/USA/432</t>
  </si>
  <si>
    <t>G/SPS/N/HUN/11</t>
  </si>
  <si>
    <t xml:space="preserve">Live ruminants, and their reproductive materials;  products used for feeding or for the production of feedstuffs originated from ruminants except feedstuffs of milk and of milk products;  fresh meat, meat preparations, semi-prepared and prepared meat products of bovine and ovine animals, except: bovine meat and meat products if it is certified that the animals have individually negative prion test results; pet food (dog, cats) if a certificate of the official veterinarian of the country of origin is attached to the veterinary certificate containing the following data (in Hungarian as well): products of animal origin used for production of pet foods are originated from animals of good sanitary conditions, the meat of which is suitable for human consumption as well; products originated from ruminants with negative prion test results; HRM and SRM elements were not used for the production of pet food.</t>
  </si>
  <si>
    <t>Austria, Belgium, Denmark, Finland, France, Germany, Greece, Ireland, Italy, Luxembourg, Netherlands, Portugal, Spain, Sweden, Switzerland, United Kingdom</t>
  </si>
  <si>
    <t>G/SPS/N/HUN/12</t>
  </si>
  <si>
    <t>Any material or products with SRM qualification</t>
  </si>
  <si>
    <t>G/SPS/N/KOR/93</t>
  </si>
  <si>
    <t>G/SPS/N/PAN/34</t>
  </si>
  <si>
    <t>Bovine, ovine and caprine animals and their products, by-products and protein derivatives</t>
  </si>
  <si>
    <t>G/SPS/N/PAN/35</t>
  </si>
  <si>
    <t>G/SPS/N/SLV/32</t>
  </si>
  <si>
    <t>1516.10.00 and 1517.10.00</t>
  </si>
  <si>
    <t>G/SPS/N/USA/136/Add.4</t>
  </si>
  <si>
    <t>G/SPS/N/USA/401/Add.1</t>
  </si>
  <si>
    <t>G/SPS/N/MUS/5</t>
  </si>
  <si>
    <t>Temporary suspension of importation of live cattle, sheep and goats with immediate effect</t>
  </si>
  <si>
    <t>South Africa, Zimbabwe</t>
  </si>
  <si>
    <t>G/SPS/N/CAN/101</t>
  </si>
  <si>
    <t>Certain varieties of deciduous rust-resistant barberry plants (e.g. Japanese barberry).</t>
  </si>
  <si>
    <t>G/SPS/N/CZE/24</t>
  </si>
  <si>
    <t xml:space="preserve">1)	EC member States - animals susceptible to foot and mouth disease and all foodstuffs for personal use; 2)	United Kingdom, Ireland, France and the Netherlands (countries with FMD occurrence) - semen, embryos and ova, meat, non heat-treated meat products, non heat-treated milk, milk products and other products from susceptible animals which have not been treated in such a way to sufficiently destroy FMD virus (including greasy wool, non treated hair, bristles), straw, hay used for feeding and litter purposes and manure (excluding deeply frozen semen and embryos collected before 1.2.2001).</t>
  </si>
  <si>
    <t>G/SPS/N/JPN/66</t>
  </si>
  <si>
    <t>Sheep and goats, sheep/goats meat, viscera derived from sheep/goats, meat products made from the said meat and viscera, embryo/ova/semen derived from sheep/goats (hereinafter sheep/goats meat etc.)</t>
  </si>
  <si>
    <t>European Communities, Liechtenstein, Switzerland</t>
  </si>
  <si>
    <t>G/SPS/N/MEX/170/Add.1</t>
  </si>
  <si>
    <t>G/SPS/N/SVK/17</t>
  </si>
  <si>
    <t xml:space="preserve">Live domestic and wild bi-ungulates;  semen, embryos and ova of bi-ungulates;  meat and meat products of bi-ungulates;  milk and milk products from bi-ungulates;  hides and skins, bones and other commercial commodities from bi-ungulates;  other goods and items which may carry the germs of FMD virus. The following products are excluded from the ban:  meat cans which were treated by sterilization effect with Fc value of minimum 3,00;  meat products treated at a minimum temperature of 70°C for a period of 30 minutes;  milk and cream which have undergone the pasteurization process and milk products manufactured from heat-treated milk;  products which were heat-treated or disinfected in such a way that FMD agent is destroyed;  casings which were treated in the prescribed way;  hides and skins which were treated in the prescribed way;  wool treated in the prescribed way.</t>
  </si>
  <si>
    <t>G/SPS/N/SVN/6</t>
  </si>
  <si>
    <t>G/SPS/N/SVN/7</t>
  </si>
  <si>
    <t>Plants, plant products and other regulated objects</t>
  </si>
  <si>
    <t>G/SPS/N/KOR/91</t>
  </si>
  <si>
    <t>Straw and forage</t>
  </si>
  <si>
    <t>G/SPS/N/MEX/171</t>
  </si>
  <si>
    <t>Livestock and livestock products and by-products</t>
  </si>
  <si>
    <t>G/SPS/N/COL/44</t>
  </si>
  <si>
    <t>Bovine animals, swine and other susceptible species, products and by-products that pose a risk of transmitting Foot and Mouth Disease</t>
  </si>
  <si>
    <t>G/SPS/N/ARG/61</t>
  </si>
  <si>
    <t>Products or raw materials derived from ruminants</t>
  </si>
  <si>
    <t>G/SPS/N/ARG/62</t>
  </si>
  <si>
    <t>Products or raw materials derived from ruminants.</t>
  </si>
  <si>
    <t>G/SPS/N/ARG/63</t>
  </si>
  <si>
    <t>G/SPS/N/USA/405/Corr.1</t>
  </si>
  <si>
    <t>G/SPS/N/IDN/15</t>
  </si>
  <si>
    <t>Live animals and animal products of ruminant and pig origin</t>
  </si>
  <si>
    <t>Argentina, European Communities</t>
  </si>
  <si>
    <t>G/SPS/N/KOR/90</t>
  </si>
  <si>
    <t>Plants and plant products from any countries</t>
  </si>
  <si>
    <t>G/SPS/N/MUS/3</t>
  </si>
  <si>
    <t>Ban on import of all livestock and livestock products from the United Kingdom with immediate effect.</t>
  </si>
  <si>
    <t>G/SPS/N/MUS/4</t>
  </si>
  <si>
    <t>Ban on import of all meat products, except poultry and canned pork meat, from the European Communities with immediate effect.</t>
  </si>
  <si>
    <t>G/SPS/N/NZL/133/Corr.1</t>
  </si>
  <si>
    <t>G/SPS/N/COL/43</t>
  </si>
  <si>
    <t>G/SPS/N/ISR/5</t>
  </si>
  <si>
    <t>Meat and Meat products derived from cattle and sheep</t>
  </si>
  <si>
    <t>G/SPS/N/ISR/4/Corr.1</t>
  </si>
  <si>
    <t>G/SPS/N/NZL/139</t>
  </si>
  <si>
    <t>Frozen inedible deer by-products for further processing</t>
  </si>
  <si>
    <t>G/SPS/N/NZL/140</t>
  </si>
  <si>
    <t>Seed for sowing, Cannabis sativa (low THC industrial hemp varieties only</t>
  </si>
  <si>
    <t>G/SPS/N/COL/42</t>
  </si>
  <si>
    <t>G/SPS/N/EEC/118</t>
  </si>
  <si>
    <t>Products of animal origin derived from or containing material of the bovine, ovine or caprine animal species</t>
  </si>
  <si>
    <t>G/SPS/N/EEC/119</t>
  </si>
  <si>
    <t>Ratites for breeding and production, hatching eggs and day-old chicks of ratites</t>
  </si>
  <si>
    <t>Australia, Brazil, Canada, Chile, Croatia, Cyprus, Czech Republic, Hungary, Israel, Namibia, New Zealand, Poland, Romania, Slovak Republic, Slovenia, South Africa, Switzerland, Tunisia, United States, Zimbabwe</t>
  </si>
  <si>
    <t>G/SPS/N/GTM/8</t>
  </si>
  <si>
    <t xml:space="preserve">01.02;  0102.10.00;  0102.90;  02.01;  0201.10.00; 0201.20.00 0201.30.00;  02.02;  0202.10.00;  0202.20.00;  0202.30.00;  02.06;  0206.10.00;  0206.2;  0206.21.00;  0206.22.00;  0206.29.00;  0206.49;  0206.49.10;  0206.80.00;  0206.90.00;  0206.49.90;  04.01;  04.02;  0402.10.00;  0402.2;  0402.21;  0402.21.10;  0402.21.2;  0402.21.21;  0402.21.22;  0402.29.00;  0402.9;  0402.91;  0402.91.10;  0402.91.20;  0402.91.90;  0402.99;  0402.99.10;  0402.99.90;  0403;  0403.10.00;  0403.90;  0403.90.10;  0403.90.90;  04.04;  0404.10.00;  0404.90.00;  04.05;  0405.10.00;  0405.20.00;  0405.90;  0405.90.10;  0405.90.90;  04.06;  0406.10.00;  0406.20;  0406.20.10;  0406.20.90;  0406.30.00;  0406.40.00;  0406.90.00;  05.04;  0504.00.10;  05.06;  0506.10.00;  0506.90.00;  05.07;  0507.90.00;  0510.99;  05.11;  0511.10.00;  0511.99.10;  0511.99.90;  1602.10.10;  01.03;  0103.10.00;  0103.9;  0103.91.00;  0103.92.00;  02.03;  0203.1;  0203.11.00;  0203.12.00;  0203.19.00;  0203.2;  0203.21.00;  0203.22.00;  0203.29.00;  0206.30;  0206.30.10;  0206.30.90;  0206.4;  0206.41.00;  02.09;  0209.00.10;  0209.00.20;  02.10;  0210.1;  0210.11.00;  0210.12.00;  0210.19.00;  05.02;  0502.10.00;  0502.90.00;  05.04;  0504.00.20;  0504.00.90;  0510.00.00;  01.04;  0104.10;  0104.10.10;  0104.10.90;  0104.20;  0104.20.10;  0104.20.90;  02.04;  0204.10.00;  0204.02;  0204.22.00;  0204.23.00;  0204.30.00;  0204.4;  0204.41.00;  0204.42.00;  0204.43.00;  0204.50.00;  1602.10.80;  1601.00.10;  1602.10.10;  1602.01;  16.01;  16.02;  15.03;  15.21;  1501.00.00;  29.37;  23.09;  23.01;  3504.00.00;  3507.90.00;  2309.90.90;  2835.31.00;  41.01.10.00;  1901.10.18;  3004.90.90;  3002.30.00;  3822.00.00;  301.00.00;  3002 	Live animals of bovine, bubaline, caprine, ovine, camel, lama and alpaca origin, including other wild and domestic species such as deer, moose, etc. 	Also covers domestic and wild swine, products and by-products derived from the above animal species and products of vegetable origin for animal feed (pasture and fodder).</t>
  </si>
  <si>
    <t xml:space="preserve">Animal diseases; Animal health; Food safety; Foot and mouth disease; Human health; Labelling; </t>
  </si>
  <si>
    <t>G/SPS/N/GTM/9</t>
  </si>
  <si>
    <t xml:space="preserve">01.02;  01.04;  02.01;  02.04;  02.02;  1601.00.10;  1602.10.10;  16.01;  16.02;  0510.00.00;  0510.00.00;  0210.90;  03.06;  15.03;  15.21;  1501.00.00;  05.11;  0511.99;  1602.01;  29.37;  29.41;  23.09;  23.01;  1602.10.10;  1602.10.30;  1602.10.80;  2106.90 10;  3504.00 00;  3507.90 00;  2309.90 90;  2835.31 00;  41.01.10 00;  1901.10 10;  3004.90 90;  3002.20 00;  3002.30 00;  3822.00 00;  0510.00 00;  3001.00 00;  3304.10 00;  3304.20 00;  3304.30 00;  3304.91 00;  3305.10 00;  3305.20 00;  3305.30 00;  3507.90 00;  3004.10 00;  3004.20 00;  3004.31 00;  3004.32 00;  3004.90 10;  3004.90 20;  3004.90 90.</t>
  </si>
  <si>
    <t xml:space="preserve">Animal diseases; Animal health; Food additives; Food safety; Human health; Labelling; Transmissible Spongiform Encephalopathy (TSE); Zoonoses; </t>
  </si>
  <si>
    <t>G/SPS/N/HUN/10</t>
  </si>
  <si>
    <t>Live cloven-hoofed animals and equines (0101, 0102, 0103, 0104, ex 0106); Reproductive materials of cloven-hoofed animals (ex 0511); Fresh meat, not heat-treated meat products originating from the above listed animals (0201, 0202, 0203, 0204, ex 0206, 0209, 0210, 1601, ex 1602); Fresh milk and non heat-treated milk products originating from the above listed animals (ex 0401, ex 0402, ex 0403, ex 0404, ex 0405, ex 0406); Other products originating from cloven-hoofed animals (0502, ex 0504, ex 0506, ex 0507, 4101, 4102, ex 4103, 5101, ex 5102, ex 5103, ex 5104); Straw, rough fodder, corn fodder, mixed fodder, and basic materials for fodder (except metal plumbed sowing seeds, other heat-treated feedstuffs, components of basic materials of fodder, industrially produced additives for feedstuffs, granulated and preserved feedstuffs in case of transport in closed vehicles, milk powder for feeding or other non feeding cereals in case these are originated from or transported through countries free from FMD (ex 1001, ex 1002, ex 1003, ex 1004, ex 1008, 1203, 1214, ex 2309); Other possibly contaminated objects, objects from clearing (except rolls used only once, furniture shipments with certified origin and second-hand clothes shipments in closed vehicles accompanied by disinfection certificates in case the products are originated from or transported through countries free from FMD (ex 3923, ex 4819, ex 6305).</t>
  </si>
  <si>
    <t>G/SPS/N/PER/26</t>
  </si>
  <si>
    <t>Live Animals</t>
  </si>
  <si>
    <t>G/SPS/N/AUS/128</t>
  </si>
  <si>
    <t>Animals susceptible to foot-and-mouth disease (FMD) and their products</t>
  </si>
  <si>
    <t>G/SPS/N/HKG/16</t>
  </si>
  <si>
    <t>Live cattle, pigs, sheep and goats</t>
  </si>
  <si>
    <t>G/SPS/N/SGP/18</t>
  </si>
  <si>
    <t>Meat and meat products derived from sheep, goats, pigs and game, except for game of avian origin</t>
  </si>
  <si>
    <t>G/SPS/N/SGP/19</t>
  </si>
  <si>
    <t>G/SPS/N/NZL/117</t>
  </si>
  <si>
    <t>Cattle semen</t>
  </si>
  <si>
    <t>G/SPS/N/NZL/118</t>
  </si>
  <si>
    <t>G/SPS/N/NZL/119</t>
  </si>
  <si>
    <t>G/SPS/N/NZL/120</t>
  </si>
  <si>
    <t>G/SPS/N/NZL/121</t>
  </si>
  <si>
    <t>G/SPS/N/NZL/122</t>
  </si>
  <si>
    <t>Deer by-products</t>
  </si>
  <si>
    <t>G/SPS/N/NZL/123</t>
  </si>
  <si>
    <t>Deer embryos</t>
  </si>
  <si>
    <t>G/SPS/N/NZL/124</t>
  </si>
  <si>
    <t>Live buffaloes</t>
  </si>
  <si>
    <t>G/SPS/N/NZL/125</t>
  </si>
  <si>
    <t>Frozen inedible goat/sheep by-products for further processing</t>
  </si>
  <si>
    <t>G/SPS/N/NZL/129</t>
  </si>
  <si>
    <t>Pig-meat, bones and pork products</t>
  </si>
  <si>
    <t>G/SPS/N/NZL/130</t>
  </si>
  <si>
    <t>G/SPS/N/NZL/131</t>
  </si>
  <si>
    <t>Cheese containing salmon meat</t>
  </si>
  <si>
    <t>G/SPS/N/NZL/132</t>
  </si>
  <si>
    <t>G/SPS/N/NZL/133</t>
  </si>
  <si>
    <t>Dairy products NOT for human consumption</t>
  </si>
  <si>
    <t>Austria, Belgium, Canada, Denmark, Finland, France, Germany, Ireland, Italy, Luxembourg, Netherlands, Norway, Portugal, Spain</t>
  </si>
  <si>
    <t>G/SPS/N/NZL/134</t>
  </si>
  <si>
    <t>Commercial consignments of dairy products for human consumption</t>
  </si>
  <si>
    <t>Austria, Belgium, Denmark, Finland, France, Germany, Greece, Ireland, Italy, Luxembourg, Netherlands, Portugal, Spain, Sweden</t>
  </si>
  <si>
    <t>G/SPS/N/NZL/135</t>
  </si>
  <si>
    <t>Deer/elk velvet</t>
  </si>
  <si>
    <t>G/SPS/N/NZL/136</t>
  </si>
  <si>
    <t>G/SPS/N/NZL/100</t>
  </si>
  <si>
    <t>Deer semen</t>
  </si>
  <si>
    <t>G/SPS/N/NZL/101</t>
  </si>
  <si>
    <t>Buffalo semen</t>
  </si>
  <si>
    <t>G/SPS/N/NZL/102</t>
  </si>
  <si>
    <t>Cattle embryos</t>
  </si>
  <si>
    <t>G/SPS/N/NZL/103</t>
  </si>
  <si>
    <t>G/SPS/N/NZL/104</t>
  </si>
  <si>
    <t>G/SPS/N/NZL/105</t>
  </si>
  <si>
    <t>G/SPS/N/NZL/106</t>
  </si>
  <si>
    <t>G/SPS/N/NZL/107</t>
  </si>
  <si>
    <t>G/SPS/N/NZL/108</t>
  </si>
  <si>
    <t>G/SPS/N/NZL/109</t>
  </si>
  <si>
    <t>G/SPS/N/NZL/110</t>
  </si>
  <si>
    <t>G/SPS/N/NZL/111</t>
  </si>
  <si>
    <t>G/SPS/N/NZL/112</t>
  </si>
  <si>
    <t>G/SPS/N/NZL/113</t>
  </si>
  <si>
    <t>G/SPS/N/NZL/114</t>
  </si>
  <si>
    <t>G/SPS/N/NZL/115</t>
  </si>
  <si>
    <t>G/SPS/N/NZL/116</t>
  </si>
  <si>
    <t>G/SPS/N/NZL/93</t>
  </si>
  <si>
    <t>Cattle meat products</t>
  </si>
  <si>
    <t>G/SPS/N/NZL/94</t>
  </si>
  <si>
    <t>Specified blood products for human consumption</t>
  </si>
  <si>
    <t>G/SPS/N/NZL/95</t>
  </si>
  <si>
    <t>Irradiated bovine colostrum for feeding to livestock</t>
  </si>
  <si>
    <t xml:space="preserve">Animal diseases; Animal health; Foot and mouth disease; Irradiation; </t>
  </si>
  <si>
    <t>G/SPS/N/NZL/96</t>
  </si>
  <si>
    <t>G/SPS/N/NZL/97</t>
  </si>
  <si>
    <t>Buffalo embryos</t>
  </si>
  <si>
    <t>G/SPS/N/NZL/98</t>
  </si>
  <si>
    <t>G/SPS/N/NZL/99</t>
  </si>
  <si>
    <t>G/SPS/N/CHL/72</t>
  </si>
  <si>
    <t>Boneless bovine meat</t>
  </si>
  <si>
    <t>G/SPS/N/CHL/73</t>
  </si>
  <si>
    <t>Bovine animals for slaughter and fattening</t>
  </si>
  <si>
    <t>G/SPS/N/CHL/74</t>
  </si>
  <si>
    <t>Genetically modified live plant products intended for propagation</t>
  </si>
  <si>
    <t>G/SPS/N/CHL/75</t>
  </si>
  <si>
    <t>Garlic bulbs for consumption and propagation</t>
  </si>
  <si>
    <t>G/SPS/N/GTM/7</t>
  </si>
  <si>
    <t xml:space="preserve">0207.11.00;  0207.12.00;  0207.13;  0207.13.10;  0207.13.9;  0207.13.91;  0207.13.99;   0207.14;  0207.14.10;  0207.14.9;  0207.14.91;  0207.14.99;  0207.24.00;  0207.25.00;  0207.26;  0207.26.10;  0207.26.90;  0207.27;  0207.27.10;  0207.27.90;  0207.32.00; 0207.33.00;  0207.34.00;  0207.35;  0207.35.10;  0207.35.90;  0207.36;  0207.36.10; 0207.36.90;  0210.90.10;  0210.90.20;  0105.1;  0105.11.00;  0105.12.00;  0105.19.00; 0105.92.00;  0105.93.00;  0105.99.00;  0407.00.10;  0407.00.20;  0407.00.90;  0408.11.00;  0408.19.00;  0408.91.00;  0408.99.00;  0505.10.00;  0505.90.00;  02.09.00.30;  1902.11.00;  1902.20.00;  1602.10.80;  1602.10.90;  1602.20.00;  1602.31.00;  1602.32.00;  1602.39.00; 1601.00.20;  1601.00.90;  1602.10.20;  3101.00.00  Poultry, poultry products and by-products imported from any country with Avian Influenza of High or Low Pathogenicity</t>
  </si>
  <si>
    <t>G/SPS/N/HKG/15</t>
  </si>
  <si>
    <t>G/SPS/N/ISR/4</t>
  </si>
  <si>
    <t>Bovine animals, their products and by-products and feed from animal origin which pose a health risk</t>
  </si>
  <si>
    <t>G/SPS/N/POL/25</t>
  </si>
  <si>
    <t xml:space="preserve">Cattle, sheep, goats and swine and any fresh, chilled or frozen meat and other products of ruminants or swine (tariff items:  0102, 0103, 0104, 0201, 0202, 0203, 0204, 0206, 0208, 0210, 0401, 0402, 0403, 0404, 0405, 0406, 0502, 0506, 0507, 0511, 1602, 1901, 1902, 1904, 3001, 3002)</t>
  </si>
  <si>
    <t>France, Ireland, Netherlands, United Kingdom</t>
  </si>
  <si>
    <t>G/SPS/N/ROM/2</t>
  </si>
  <si>
    <t>Live animals and products thereof from domestic and wild species (bovine, sheep, goats and pigs)</t>
  </si>
  <si>
    <t>Argentina, Belgium, Bhutan, China, Egypt, France, Georgia, Iran, Israel, Kazakhstan, Malawi, Malaysia, Mauritania, Mongolia, Peru, Philippines, Russian Federation, Saudi Arabia, Tajikistan, Turkey, United Kingdom, Zambia, Zimbabwe</t>
  </si>
  <si>
    <t>G/SPS/N/SGP/16</t>
  </si>
  <si>
    <t>Meat and meat products derived from cattle and sheep</t>
  </si>
  <si>
    <t>G/SPS/N/SGP/17</t>
  </si>
  <si>
    <t>G/SPS/N/EEC/115</t>
  </si>
  <si>
    <t>All categories of fresh meat from species susceptible to foot-and-mouth disease (FMD)</t>
  </si>
  <si>
    <t>G/SPS/N/EEC/116</t>
  </si>
  <si>
    <t>Live animals, fresh meat, milk intended or not intended for human consumption, milk products, semen, ova and embryos, hides and skins and other products of the bovine, ovine, caprine and porcine species as well as from other biungulates</t>
  </si>
  <si>
    <t>G/SPS/N/EEC/117</t>
  </si>
  <si>
    <t>G/SPS/N/AUS/127</t>
  </si>
  <si>
    <t>Ornamental bulbs</t>
  </si>
  <si>
    <t>G/SPS/N/COL/41</t>
  </si>
  <si>
    <t>Meat meal, blood meal, bone meal, meat and bone meal and mammalian offal meal in animal feed and mineral salt preparations</t>
  </si>
  <si>
    <t xml:space="preserve">Animal diseases; Animal feed; Animal health; Bovine Spongiform Encephalopathy (BSE); Food safety; Human health; Labelling; Transmissible Spongiform Encephalopathy (TSE); Zoonoses; </t>
  </si>
  <si>
    <t>G/SPS/N/KOR/89</t>
  </si>
  <si>
    <t>Animal products imported from any foreign countries</t>
  </si>
  <si>
    <t>G/SPS/N/NZL/33/Add.1</t>
  </si>
  <si>
    <t>G/SPS/N/NZL/35/Add.1</t>
  </si>
  <si>
    <t>G/SPS/N/PHL/27</t>
  </si>
  <si>
    <t>Pork, pork products, and pork by-products, beef, beef products and beef by-products, goat and sheep, their meat, meat products and meat by-products</t>
  </si>
  <si>
    <t>G/SPS/N/PHL/28</t>
  </si>
  <si>
    <t xml:space="preserve">Meat and meat products referred to in Annex "A" as defined in Section 1 with the following Tariff Line;  02.01, 02.02, 02.03, 02.04, 02.05, 02.06, 02.07, 02.08, 02.09, 02.10, 15.02, 16.01 and 16.01</t>
  </si>
  <si>
    <t>G/SPS/N/USA/386/Add.1</t>
  </si>
  <si>
    <t>G/SPS/N/USA/405</t>
  </si>
  <si>
    <t>Certain animals, meat and other products</t>
  </si>
  <si>
    <t>G/SPS/N/HUN/9</t>
  </si>
  <si>
    <t>Meat and bone meal, meat meal, bone meal, blood meal, dried blood plasma and other blood products, hydrolysed protein, hoof meal, horn meal, meal produced from poultry offals, feather meal, dried cracklings, dicalsium-phosphate originated from ruminants, gelatin and other products produced by using the above-mentioned materials and intended for feeding of farm animals</t>
  </si>
  <si>
    <t>G/SPS/N/CRI/23</t>
  </si>
  <si>
    <t xml:space="preserve">Bovine animals and products derived therefrom, originating in countries where herds are affected by Bovine Spongiform Encephalopathy (BSE).  Ban on the use of domestic or imported meat- and bone-meal, tankage and other risk materials for feeding ruminants.</t>
  </si>
  <si>
    <t>G/SPS/N/HKG/13</t>
  </si>
  <si>
    <t>G/SPS/N/HKG/14</t>
  </si>
  <si>
    <t>G/SPS/N/NZL/80</t>
  </si>
  <si>
    <t>G/SPS/N/NZL/81</t>
  </si>
  <si>
    <t>Live deer</t>
  </si>
  <si>
    <t>G/SPS/N/NZL/82</t>
  </si>
  <si>
    <t>G/SPS/N/NZL/83</t>
  </si>
  <si>
    <t>G/SPS/N/NZL/85</t>
  </si>
  <si>
    <t>Inedible deer by-products</t>
  </si>
  <si>
    <t>G/SPS/N/NZL/87</t>
  </si>
  <si>
    <t>G/SPS/N/NZL/88</t>
  </si>
  <si>
    <t>Deer and elk velvet</t>
  </si>
  <si>
    <t>G/SPS/N/NZL/89</t>
  </si>
  <si>
    <t>Dairy products not for human consumption</t>
  </si>
  <si>
    <t>G/SPS/N/NZL/90</t>
  </si>
  <si>
    <t>Inedible sheep and goat by-products</t>
  </si>
  <si>
    <t>G/SPS/N/CAN/97</t>
  </si>
  <si>
    <t xml:space="preserve">Propagative and non-propagative material of Oak (Quercus spp.), Tanoak (Lithocarpus spp.),  Rhododendrons (Rhododendron spp.), Huckleberry (Vaccinium ovatum) and soil</t>
  </si>
  <si>
    <t>G/SPS/N/EEC/114</t>
  </si>
  <si>
    <t>Live bivalve molluscs, echinoderms, tunicates, marine gastropods, and fishery products authorized for human consumption</t>
  </si>
  <si>
    <t>G/SPS/N/MEX/168/Corr.1</t>
  </si>
  <si>
    <t>G/SPS/N/PER/25</t>
  </si>
  <si>
    <t>Plants and vegetable products considered to be hosts of Thrips palmi.</t>
  </si>
  <si>
    <t>G/SPS/N/SVK/16</t>
  </si>
  <si>
    <t>G/SPS/N/EEC/111/Add.1</t>
  </si>
  <si>
    <t>G/SPS/N/EEC/113</t>
  </si>
  <si>
    <t>Live animals of the bovine, ovine, caprine and porcine species and other biungulates</t>
  </si>
  <si>
    <t>G/SPS/N/KOR/87/Rev.1</t>
  </si>
  <si>
    <t>Albania, Bulgaria, Croatia, Czech Republic, European Communities, Hungary, Liechtenstein, Norway, Poland, Romania, Slovak Republic, Slovenia, Switzerland, Yugoslavia</t>
  </si>
  <si>
    <t>G/SPS/N/MEX/170</t>
  </si>
  <si>
    <t>Forestry products and by-products</t>
  </si>
  <si>
    <t>G/SPS/N/MYS/9</t>
  </si>
  <si>
    <t>Temporary suspension on the importation of cloven-hoofed animals including bovine, ovine, caprine and porcine and the products thereof</t>
  </si>
  <si>
    <t>G/SPS/N/USA/401</t>
  </si>
  <si>
    <t xml:space="preserve">Bacteria; Food safety; HACCP Plan requirements; Human health; Listeria monocytogenes; </t>
  </si>
  <si>
    <t>G/SPS/N/MEX/168</t>
  </si>
  <si>
    <t>G/SPS/N/MEX/169</t>
  </si>
  <si>
    <t>G/SPS/N/SGP/15</t>
  </si>
  <si>
    <t>Dogs as personally-owned pets or for commercial purposes</t>
  </si>
  <si>
    <t>G/SPS/N/BGR/3/Rev.2</t>
  </si>
  <si>
    <t>G/SPS/N/MYS/8</t>
  </si>
  <si>
    <t>Live cattle and processed protein such as meat and bone meal, meat meal, bone meal, blood meal, hoof meal, horn meal, poultry offal meal, feather meal, dry greaves and other feedingstuffs (including pet food), mixtures, premixtures, and feed additives, containing these products</t>
  </si>
  <si>
    <t>G/SPS/N/NZL/79</t>
  </si>
  <si>
    <t>Inedible bovine by-products</t>
  </si>
  <si>
    <t>France, Germany</t>
  </si>
  <si>
    <t>G/SPS/N/SGP/14</t>
  </si>
  <si>
    <t>G/SPS/N/KOR/87</t>
  </si>
  <si>
    <t xml:space="preserve">Meat, offal and meat products of ruminant origin;  animal rendered protein such as meat meal, bone meal, blood meal, poultry and fishmeal, etc.  (except milk, milk products, hide and skin)</t>
  </si>
  <si>
    <t>G/SPS/N/CHL/70</t>
  </si>
  <si>
    <t>Stone fruit (Prunus spp.)</t>
  </si>
  <si>
    <t>G/SPS/N/CHL/71</t>
  </si>
  <si>
    <t>Plants and parts thereof of ornamental species</t>
  </si>
  <si>
    <t>G/SPS/N/AUS/126</t>
  </si>
  <si>
    <t>Prawn and Prawn Products</t>
  </si>
  <si>
    <t>G/SPS/N/JPN/65</t>
  </si>
  <si>
    <t xml:space="preserve">Meat, viscera derived from cattle, sheep, goat and water buffalo, meat products made from the said meat and viscera (hereinafter livestock meat, etc.)  Regions or countries likely to be affected, to the extent relevant or practicable</t>
  </si>
  <si>
    <t>G/SPS/N/USA/395</t>
  </si>
  <si>
    <t>Ruminants or swine and their products</t>
  </si>
  <si>
    <t>G/SPS/N/USA/396</t>
  </si>
  <si>
    <t>G/SPS/N/IDN/14</t>
  </si>
  <si>
    <t>Live animals and animal products of ruminant origin</t>
  </si>
  <si>
    <t>G/SPS/N/EEC/111</t>
  </si>
  <si>
    <t xml:space="preserve">Specified pathogen free (SPF) embryonated eggs to be used as a diagnostic aid in laboratories, for vaccine production – testing,  research and pharmaceutical purposes</t>
  </si>
  <si>
    <t>G/SPS/N/PER/24</t>
  </si>
  <si>
    <t xml:space="preserve">Live bovine animals, various products and by-products of bovine, sheep or goat origin (except semen, milk and dairy products);  concentrated foods, including meat and bone-meal containing mammal proteins for animal feed</t>
  </si>
  <si>
    <t>G/SPS/N/PHL/26</t>
  </si>
  <si>
    <t>Live pigs and semen</t>
  </si>
  <si>
    <t>G/SPS/N/NZL/78</t>
  </si>
  <si>
    <t xml:space="preserve">Animal diseases; Animal health; Human health; Pest or Disease free Regions / Regionalization; Transmissible Spongiform Encephalopathy (TSE); </t>
  </si>
  <si>
    <t>G/SPS/N/PER/22</t>
  </si>
  <si>
    <t>G/SPS/N/PER/23</t>
  </si>
  <si>
    <t>Citrus plants</t>
  </si>
  <si>
    <t xml:space="preserve">Citrus canker; Plant diseases; Plant health; Territory protection; </t>
  </si>
  <si>
    <t>G/SPS/N/JPN/64</t>
  </si>
  <si>
    <t xml:space="preserve">Seafood:  fish fillets or shocked shellfishes for raw consumption, boiled crab, boiled octopus, raw oyster, frozen foods (frozen fish or shellfish for raw consumption)</t>
  </si>
  <si>
    <t>G/SPS/N/KOR/85</t>
  </si>
  <si>
    <t xml:space="preserve">Live cattle, sheep, goat and other ruminant animals;  their meat and meat products;  bovine embryo, semen, ova;  meat and bone-meal and other feed ingredients originated from the said animal;  other rendered animal protein products (except hide, skin, milk and milk products)</t>
  </si>
  <si>
    <t>Albania, Bulgaria, Croatia, Czech Republic, Hungary, Liechtenstein, Norway, Poland, Romania, Slovak Republic, Slovenia, Switzerland, Yugoslavia</t>
  </si>
  <si>
    <t>G/SPS/N/KOR/86</t>
  </si>
  <si>
    <t xml:space="preserve">Live cervids and their products, including venison and venison products;  embryo, semen, ova;  antler velvet</t>
  </si>
  <si>
    <t>G/SPS/N/USA/360/Add.1</t>
  </si>
  <si>
    <t>G/SPS/N/CHL/68</t>
  </si>
  <si>
    <t>Semen of camelidae</t>
  </si>
  <si>
    <t>G/SPS/N/CHL/69</t>
  </si>
  <si>
    <t>Camels</t>
  </si>
  <si>
    <t>G/SPS/N/AUS/125</t>
  </si>
  <si>
    <t>Suspension on importation into Australia of all beef and beef-based products</t>
  </si>
  <si>
    <t>G/SPS/N/KOR/83</t>
  </si>
  <si>
    <t>Food products and food additives originating from ruminant animals</t>
  </si>
  <si>
    <t>G/SPS/N/KOR/84</t>
  </si>
  <si>
    <t>Beef, pork, chicken meats, eggs (including egg yolk)</t>
  </si>
  <si>
    <t>G/SPS/N/PAN/33</t>
  </si>
  <si>
    <t>Coffee products in their various presentations</t>
  </si>
  <si>
    <t>G/SPS/N/THA/51</t>
  </si>
  <si>
    <t>HS Chapter 0210.20, Meat and meat products (ICS: 67.120.20)</t>
  </si>
  <si>
    <t>G/SPS/N/THA/52</t>
  </si>
  <si>
    <t xml:space="preserve">HS Chapter 0210.20, Meat and meat products (ICS:  67.120.10)</t>
  </si>
  <si>
    <t>G/SPS/N/USA/387</t>
  </si>
  <si>
    <t>G/SPS/N/MUS/2</t>
  </si>
  <si>
    <t>Temporary ban on the importation of fish and fish products from the Republic of South Africa from incoming travellers and mandatory analytical test for commercial purposes.</t>
  </si>
  <si>
    <t>G/SPS/N/ARG/58</t>
  </si>
  <si>
    <t>Products, by-products and derivatives of animal origin</t>
  </si>
  <si>
    <t>G/SPS/N/ARG/59</t>
  </si>
  <si>
    <t>Foodstuffs containing ingredients such as meat, offal, entrails, by-products or derivatives of ruminant origin</t>
  </si>
  <si>
    <t>G/SPS/N/USA/386</t>
  </si>
  <si>
    <t>Raw molluscan shellfish</t>
  </si>
  <si>
    <t>G/SPS/N/KOR/81</t>
  </si>
  <si>
    <t>G/SPS/N/KOR/82</t>
  </si>
  <si>
    <t>Food products originating from elk</t>
  </si>
  <si>
    <t>G/SPS/N/THA/33</t>
  </si>
  <si>
    <t xml:space="preserve">HS Chapter 0902, ICS:  67.140.10 (Tea)</t>
  </si>
  <si>
    <t>G/SPS/N/THA/34</t>
  </si>
  <si>
    <t xml:space="preserve">HS Chapter 0901, ICS:  67.140.20 (Coffee and coffee substitutes)</t>
  </si>
  <si>
    <t>G/SPS/N/THA/35</t>
  </si>
  <si>
    <t xml:space="preserve">HS Chapter 1404.90, ICS:  67.160.20 (Non-alcoholic beverages)</t>
  </si>
  <si>
    <t xml:space="preserve">Bacteria; Contaminants; Escherichia coli; Food safety; Heavy metals; Human health; Labelling; Packaging; Toxins; </t>
  </si>
  <si>
    <t>G/SPS/N/THA/40</t>
  </si>
  <si>
    <t xml:space="preserve">HS Chapter 0410, ICS:  67.120.30 (Fish and fishery products)</t>
  </si>
  <si>
    <t>G/SPS/N/THA/42</t>
  </si>
  <si>
    <t xml:space="preserve">HS Chapter 1504, ICS:  67.200.10 (Animal and vegetable fats and oils)</t>
  </si>
  <si>
    <t xml:space="preserve">Aflatoxins; Contaminants; Food safety; Heavy metals; Human health; Labelling; Mycotoxins; Toxins; </t>
  </si>
  <si>
    <t>G/SPS/N/THA/43</t>
  </si>
  <si>
    <t xml:space="preserve">HS Chapter 0405, ICS:  67.100.20 (Butter)</t>
  </si>
  <si>
    <t xml:space="preserve">Bacteria; Contaminants; Food additives; Food safety; Human health; Labelling; Packaging; Toxins; </t>
  </si>
  <si>
    <t>G/SPS/N/THA/44</t>
  </si>
  <si>
    <t xml:space="preserve">HS Chapter 1517, ICS:  67.200.10 (Animal and vegetable fats and oils)</t>
  </si>
  <si>
    <t>G/SPS/N/THA/45</t>
  </si>
  <si>
    <t xml:space="preserve">HS Chapter 0401, ICS:  67.100.01 (Milk and milk products in general)</t>
  </si>
  <si>
    <t xml:space="preserve">Bacteria; Contaminants; Escherichia coli; Food additives; Food safety; Human health; Labelling; Packaging; Toxins; </t>
  </si>
  <si>
    <t>G/SPS/N/THA/46</t>
  </si>
  <si>
    <t xml:space="preserve">HS Chapter 0406, ICS:  67.100.30 (Cheese)</t>
  </si>
  <si>
    <t xml:space="preserve">Bacteria; Contaminants; Food safety; Human health; Labelling; Packaging; Toxins; </t>
  </si>
  <si>
    <t>G/SPS/N/THA/48</t>
  </si>
  <si>
    <t xml:space="preserve">HS Chapter 0409, ICS:  67.180.10 (Sugar and sugar products)</t>
  </si>
  <si>
    <t>G/SPS/N/THA/49</t>
  </si>
  <si>
    <t xml:space="preserve">HS Chapter 0405, ICS:  67.120.99 (Other animal produce)</t>
  </si>
  <si>
    <t>G/SPS/N/EEC/104/Add.1</t>
  </si>
  <si>
    <t>G/SPS/N/EEC/105/Add.1</t>
  </si>
  <si>
    <t>G/SPS/N/JPN/62</t>
  </si>
  <si>
    <t>Meat, viscera derived from cattle, meat products made from the said meat and viscera, embryo/ova/semen derived from cattle and processed animal proteins (meat-and-bone-meal, etc.) (hereafter cattle meat, etc.)</t>
  </si>
  <si>
    <t>G/SPS/N/KOR/80</t>
  </si>
  <si>
    <t xml:space="preserve">Live cattle, sheep, goats and other ruminant animals;  their meat and meat products;  bovine embryo, semen, ova;  meat and bone-meal and other feed ingredients originated from the said animals;  other rendered animal protein products (except hide, skin, milk and milk products)</t>
  </si>
  <si>
    <t>G/SPS/N/MYS/7</t>
  </si>
  <si>
    <t>Beef and beef products including offals</t>
  </si>
  <si>
    <t>G/SPS/N/URY/4</t>
  </si>
  <si>
    <t>G/SPS/N/KOR/78</t>
  </si>
  <si>
    <t>G/SPS/N/NZL/77</t>
  </si>
  <si>
    <t xml:space="preserve">Beef and beef products:  Meat and edible offal – bovine meat, fresh or chilled (2.01)  Meat and edible offal – bovine meat, frozen (2.02)  Meat and edible offal – edible offal of bovine animals, fresh or chilled (0206.10.00)  Meat and edible offal – tongues (0206.21.00)  Meat and edible offal – livers (0206.22.00)  Meat and edible offal – other (0206.29.00)  Meat and edible offal – salted, dried, ect. meat of bovine animals (0210.20.00)  Other, including edible flours and meals of meat or meat offal (210.9)  Guts, bladders, ect. – bovine – sausage casings (0504.00.00.11A)  Guts, bladders, ect. – tripe, beef and veal (0504.00.00.51L)  Guts, bladders, ect. – other (0504.00.00.89H)  Bones and horn-cores, ect. – bone meal or powder (0506.90.00.01C)  Sausages and similar products, ect. (16.01)  Other prepared meat, ect. – homogenised preparations – in airtight cans or jars – in combination with vegetables or other food substances – meat pastes (1602.10.01.00A)   Other prepared meat, ect. – homogenised preparations – corned beef – in airtight cans or jars (1602.10.09.01L)   Other prepared meat, ect. – homogenised preparations – tongues – other kinds – in airtight cans or jars (1602.10.09.11H)   Other prepared meat, ect. – homogenised preparations – other – in airtight cans or jars (1602.10.09.29L)   Other prepared meat, ect. – homogenised  preparations – otherwise packed (1602.10.19.00H)   Other prepared meat, ect. – of liver of any animal – Pates de poie gras (1602.20.01.00E)   Other prepared meat, ect. – of liver of any animal – other (1602.20.09.00F)   Other prepared meat, ect. – bovine animals – in airtight cans or jars – in combination with vegetables, ect., meat pastes (1602.50.01.00F)   Other prepared meat, ect. – of bovine animals – in airtight cans or jars – corned beef (1602.50.01.00F)   Other prepared meat, ect. – in airtight cans or jars – other (1602.90.19.19H)   Other prepared meat, ect. – otherwise packaged – other (1602.90.29.00B)   Extracts and juices of meat, ect. – extracts (1603.00.01.01D)   Extracts and juices of meat, ect. – other (1603.00.01.09K)   Stuffed pasta, whether or not cooked, ect. (1902.20.00.00H)   Other pasta in combination with other food stuffs – dried noodle cake with flavour sachet (1902.30.01.01F)   Other pasta in combination with other foodstuffs – other (1902.30.01.09A)   Sauces and preparations – other sauces not elsewhere specified (2103.90.00.01D)   Sauces and preparations – mixed condiments (2103.90.00.11A)   Sauces and preparations – mixed seasonings (2103.90.00.19G)   Sauces and preparations – other (2103.90.00.0029D)   Soups and broths and preparations – meat (2104.10.09.41K)   Soups and broths and preparations – other (2104.10.09.49E)   Soups and broths and preparations – homogenised composite food preparations (2104.20.00.00J)   Food preparations not elsewhere specified – textured vegetable protein (2106.10.01.00H)   Food preparations not elsewhere specified – other (2106.10.09.00J)   Food preparations not elsewhere specified – mixtures of chemicals and foodstuffs, ect. (2106.90.90.01H)   Food preparations not elsewhere specified – other (2106.90.90.79D)  Provitamins and vitamins, ect. (29.36)  Enzymes, ect. (35.07)</t>
  </si>
  <si>
    <t>G/SPS/N/USA/136/Add.3</t>
  </si>
  <si>
    <t>G/SPS/N/COL/39</t>
  </si>
  <si>
    <t>G/SPS/N/CZE/14/Rev.1</t>
  </si>
  <si>
    <t>G/SPS/N/CZE/22/Rev.1</t>
  </si>
  <si>
    <t>G/SPS/N/CZE/23/Rev.1</t>
  </si>
  <si>
    <t>G/SPS/N/KOR/77</t>
  </si>
  <si>
    <t>Australia, Canada, Finland, New Zealand, Sweden, United States</t>
  </si>
  <si>
    <t>G/SPS/N/MWI/1</t>
  </si>
  <si>
    <t>G/SPS/N/USA/375</t>
  </si>
  <si>
    <t>Fresh (chilled or frozen) beef from Argentina</t>
  </si>
  <si>
    <t>G/SPS/N/BGR/3/Rev.1</t>
  </si>
  <si>
    <t>G/SPS/N/USA/366</t>
  </si>
  <si>
    <t>Ruminants and swine</t>
  </si>
  <si>
    <t>G/SPS/N/EEC/109</t>
  </si>
  <si>
    <t>Live bovine and porcine animals</t>
  </si>
  <si>
    <t>G/SPS/N/POL/24</t>
  </si>
  <si>
    <t xml:space="preserve">Live bovine animals, beef, beef products, feedingstuffs derived from bovine, pet-food derived from bovine, bovine by-products, immunological products (tariff items:  0102, 0201, 0202, 0206, 0210, 0504, 0506, 0510, 0511, 1601, 1602, 1603, 2301, 2309, 3001, 3002, 3503)</t>
  </si>
  <si>
    <t>G/SPS/N/USA/230/Add.1</t>
  </si>
  <si>
    <t>G/SPS/N/COL/38</t>
  </si>
  <si>
    <t>Bovine animals, products and by-products which pose a health risk</t>
  </si>
  <si>
    <t>G/SPS/N/PHL/25</t>
  </si>
  <si>
    <t>G/SPS/N/KOR/76</t>
  </si>
  <si>
    <t>Non-human primates</t>
  </si>
  <si>
    <t>G/SPS/N/SGP/12/Add.1</t>
  </si>
  <si>
    <t>G/SPS/N/BGR/4</t>
  </si>
  <si>
    <t>Day-old chickens (HS 0105); Hatching eggs (HS 0407).</t>
  </si>
  <si>
    <t>G/SPS/N/BGR/5</t>
  </si>
  <si>
    <t>Meat of domestic animals of the bovine, ovine or caprine species (HS 0201, 0202, 0204, 0206, 0210, 0410, 1601, 1603); Meat of domestic animals of the porcine species (HS 0203, 0206, 0210, 0410, 1601, 1602, 1603); Animals casings (HS 0504); Processed animal protein for human consumption (HS 2106 10); Gelatin, intended for human consumption (HS 3503 00); Eggs and/or egg products for human consumption (HS 0407; 0408); Fishery products for human consumption (HS 0301, 0302, 0303, 0304, 0305, 0306, 0307, 0511 91, 1504, 1603, 1604, 1605); Fresh poultry meat for human consumption (HS 0207, 1602); Heat-treated milk, milk-based products made from heat-treated milk or heat-treated milk-based products for human consumption (HS 0401, 0402, 0403, 0404, 0405, 0406, 2105).</t>
  </si>
  <si>
    <t>G/SPS/N/BGR/6</t>
  </si>
  <si>
    <t>Grain fodder, meat and bone meals, groats and other animal feed components (HS 2301, 2302, 2304, 2305, 2306); Processed animal protein for animal consumption; Semi-moist or dried petfood (HS 2309 10); Petfood in hermetically sealed containers (HS 2309 10); Hides, skins, wool, hairs, and other raw materials of animal origin, not for human and animal consumption (HS 0505, 4101, 4102, 4103, 4104, 4105, 4106, 4107, 4301, 4302).</t>
  </si>
  <si>
    <t>G/SPS/N/CZE/22</t>
  </si>
  <si>
    <t>Cattle, animal products originating from cattle (France, Portugal, Netherlands, Denmark, Belgium, Spain, Ireland, Luxembourg and Germany) and bovine embryos (France, Portugal and Ireland)</t>
  </si>
  <si>
    <t>G/SPS/N/CZE/23</t>
  </si>
  <si>
    <t>G/SPS/N/EEC/94/Add.1</t>
  </si>
  <si>
    <t>G/SPS/N/PHL/23</t>
  </si>
  <si>
    <t xml:space="preserve">Meat and meat products referred to in Annex "A" as defined in Section I with the following tariff line:  02.01, 02.02, 02.03, 02.04, 02.05, 02.06, 02.07, 02.08, 02.09, 02.10, 15.02, 16.01 and 16.02</t>
  </si>
  <si>
    <t>G/SPS/N/PHL/24</t>
  </si>
  <si>
    <t>Pork, pork products and pork by-products</t>
  </si>
  <si>
    <t>G/SPS/N/USA/333/Add.1</t>
  </si>
  <si>
    <t>G/SPS/N/USA/357</t>
  </si>
  <si>
    <t>Animal drugs</t>
  </si>
  <si>
    <t xml:space="preserve">Animal health; Food safety; Veterinary drugs; </t>
  </si>
  <si>
    <t>G/SPS/N/USA/358</t>
  </si>
  <si>
    <t>G/SPS/N/USA/360</t>
  </si>
  <si>
    <t xml:space="preserve">Bacteria; Escherichia coli; Food safety; HACCP Plan requirements; Human health; Salmonella; </t>
  </si>
  <si>
    <t>G/SPS/N/USA/355</t>
  </si>
  <si>
    <t>Bees and other native and non-indigenous pollinating insects</t>
  </si>
  <si>
    <t xml:space="preserve">Animal health; Labelling; Pesticides; </t>
  </si>
  <si>
    <t>G/SPS/N/BGR/3</t>
  </si>
  <si>
    <t>Live bovine animals and meat, meat products, offals, semen, bonedust and protein from bovine animals and food for carnivores containing bovine products from the United Kingdom, Ireland, Switzerland, Belgium and Portugal; Live bovine animals and meat, meat products, offals, semen, bonedust and protein from bovine animals and food for carnivores containing bovine products from France, Netherlands, Denmark, excluding deboned carcass meat, derived from cattle up to 18 months of age, originating from regions where no Spongiform Encephalopathy has been detected; Immunological products, vaccine, hormonal products, bio stimulators, allergens, cosmetics products and other preparates prepared from organs of bovine and ovine animals from the United Kingdom, Ireland, Switzerland, Belgium, Portugal and regions in France, Netherlands and Denmark where Spongiform Encephalopathy has been confirmed.</t>
  </si>
  <si>
    <t>G/SPS/N/EEC/105</t>
  </si>
  <si>
    <t xml:space="preserve">Cereals and cereal products;  dried vine fruit</t>
  </si>
  <si>
    <t>G/SPS/N/EEC/104</t>
  </si>
  <si>
    <t>G/SPS/N/MEX/166</t>
  </si>
  <si>
    <t>Crustaceans and artemia (brine shrimp)</t>
  </si>
  <si>
    <t xml:space="preserve">Animal diseases; Territory protection; </t>
  </si>
  <si>
    <t>G/SPS/N/MEX/167</t>
  </si>
  <si>
    <t>Fresh fruit and vegetables</t>
  </si>
  <si>
    <t>G/SPS/N/AUS/124</t>
  </si>
  <si>
    <t>G/SPS/N/USA/252/Add.1</t>
  </si>
  <si>
    <t>G/SPS/N/JPN/59</t>
  </si>
  <si>
    <t>G/SPS/N/IDN/13</t>
  </si>
  <si>
    <t>Plants (all species of plants, whether living or dead, unprocessed or processed as long as they are able to carry plant pests) and any other article capable of becoming media for the dissemination of plant pest</t>
  </si>
  <si>
    <t>G/SPS/N/USA/352</t>
  </si>
  <si>
    <t>Horses, ruminants, swine and dogs</t>
  </si>
  <si>
    <t>G/SPS/N/USA/353</t>
  </si>
  <si>
    <t>G/SPS/N/HKG/12</t>
  </si>
  <si>
    <t>Live animals including domestic livestock and reptiles, animal feeds and meat</t>
  </si>
  <si>
    <t>G/SPS/N/NZL/70/Add.1</t>
  </si>
  <si>
    <t xml:space="preserve">Animal diseases; Animal health; Food safety; Foot and mouth disease; Human health; Transmissible Spongiform Encephalopathy (TSE); Zoonoses; </t>
  </si>
  <si>
    <t>G/SPS/N/USA/349</t>
  </si>
  <si>
    <t>G/SPS/N/USA/350</t>
  </si>
  <si>
    <t>G/SPS/N/MAR/11</t>
  </si>
  <si>
    <t xml:space="preserve">Poultry:  one-day-old chicks and eggs for hatching</t>
  </si>
  <si>
    <t>G/SPS/N/MAR/12</t>
  </si>
  <si>
    <t xml:space="preserve">Certain animals and animal products or products of animal origin intended for  human consumption.</t>
  </si>
  <si>
    <t>G/SPS/N/CHL/67</t>
  </si>
  <si>
    <t>G/SPS/N/MAR/10</t>
  </si>
  <si>
    <t>G/SPS/N/USA/282/Add.2</t>
  </si>
  <si>
    <t>G/SPS/N/NZL/74</t>
  </si>
  <si>
    <t>Bovine meat products for human consumption</t>
  </si>
  <si>
    <t>G/SPS/N/NZL/75</t>
  </si>
  <si>
    <t>G/SPS/N/NZL/73</t>
  </si>
  <si>
    <t>G/SPS/N/SGP/9/Add.1</t>
  </si>
  <si>
    <t>G/SPS/N/EEC/99</t>
  </si>
  <si>
    <t>Registered horses</t>
  </si>
  <si>
    <t>G/SPS/N/USA/344</t>
  </si>
  <si>
    <t>Clementine oranges</t>
  </si>
  <si>
    <t>G/SPS/N/USA/345</t>
  </si>
  <si>
    <t>G/SPS/N/AUS/122</t>
  </si>
  <si>
    <t>G/SPS/N/EEC/97</t>
  </si>
  <si>
    <t>Ware potatoes CN Code 0701.90</t>
  </si>
  <si>
    <t>G/SPS/N/SLV/31/Corr.1</t>
  </si>
  <si>
    <t xml:space="preserve">Animal diseases; Animal health; Avian Influenza; Food safety; Human health; Newcastle Disease; Zoonoses; </t>
  </si>
  <si>
    <t>G/SPS/N/HND/3</t>
  </si>
  <si>
    <t xml:space="preserve">These restrictions apply to the following:  live poultry, that is to say, fowls of the species Gallus domesticus, chicks, fertile eggs, ducks, geese, turkeys, and guinea fowl.  They also apply to meat and edible offal of such poultry, eggs, feathers and other poultry parts;  as well as to the fat and foods (sausages) made with meat of such poultry.</t>
  </si>
  <si>
    <t>G/SPS/N/JPN/58</t>
  </si>
  <si>
    <t>G/SPS/N/KOR/74</t>
  </si>
  <si>
    <t>G/SPS/N/NZL/71</t>
  </si>
  <si>
    <t>Food derived from insect-protected Bt-176 corn</t>
  </si>
  <si>
    <t>G/SPS/N/NZL/72</t>
  </si>
  <si>
    <t>Food derived from insect-protected, herbicide-tolerant Bt-11 corn</t>
  </si>
  <si>
    <t>G/SPS/N/CHL/66</t>
  </si>
  <si>
    <t xml:space="preserve">Boneless bovine meat.  Regions or countries likely to be affected, to the extent relevant or practicable:  Brazil and Paraguay</t>
  </si>
  <si>
    <t>G/SPS/N/SGP/12</t>
  </si>
  <si>
    <t>G/SPS/N/NZL/69</t>
  </si>
  <si>
    <t>Frozen pig meat and pig meat products for human consumption</t>
  </si>
  <si>
    <t>G/SPS/N/NZL/70</t>
  </si>
  <si>
    <t>Cattle meat products for human consumption</t>
  </si>
  <si>
    <t>G/SPS/N/SLV/31</t>
  </si>
  <si>
    <t>Poultry, poultry parts, products and by-products, and biological, chemical or pharmaceutical products for use in poultry or for poultry consumption</t>
  </si>
  <si>
    <t>G/SPS/N/AUS/120</t>
  </si>
  <si>
    <t>Processed food derived from potatoes</t>
  </si>
  <si>
    <t>G/SPS/N/USA/332</t>
  </si>
  <si>
    <t>Swine and pork and pork products</t>
  </si>
  <si>
    <t>G/SPS/N/USA/333</t>
  </si>
  <si>
    <t>G/SPS/N/BRA/54</t>
  </si>
  <si>
    <t>Honey and honey products</t>
  </si>
  <si>
    <t>G/SPS/N/CAN/92</t>
  </si>
  <si>
    <t>Carbon dioxide</t>
  </si>
  <si>
    <t>G/SPS/N/IDN/12</t>
  </si>
  <si>
    <t>Fish (all aquatic biota, the life-cycle of which takes place wholly or partly in water, whether alive or dead including part thereof</t>
  </si>
  <si>
    <t>G/SPS/N/EEC/95</t>
  </si>
  <si>
    <t>Following species of spices: Capsicum spp.(dried fruits thereof, whole or ground, including chillies, chilli powder, cayenne and paprika), Piper spp. (fruits thereof, including white and black pepper), Myristica fragrans (nutmeg), Zingiber officinale (ginger), Curcuma longa (turmeric)</t>
  </si>
  <si>
    <t>G/SPS/N/EEC/96</t>
  </si>
  <si>
    <t>G/SPS/N/EEC/94</t>
  </si>
  <si>
    <t>G/SPS/N/PHL/21</t>
  </si>
  <si>
    <t>Live poultry (01.05), meat and edible offal of poultry (02.07), poultry fat (02.09), hatching eggs (04.07), guts, bladders and stomachs (05.04), skin (0505.90.00) and semen of birds and blood (0511.99.00)</t>
  </si>
  <si>
    <t>G/SPS/N/PHL/22</t>
  </si>
  <si>
    <t>Live swine (01.03), meat of swine (02.03), meat and edible offal of swine (0206.30.00 to 0206.49.00 and 0210.11 to 0210.20), guts, bladders and stomachs (05.04), by products (0502, 05.04, 05.06, 05.07, 05.09, 05.11, 23.01, 23.09 and 31.01), pig fat and oils (02.09, 15.01, 15.03, 15.05, 15.06, 15.16 to 15.18, 15.20 and 15.22), sausages (16.01), prepared/preserved meat, meat offal or blood (1602.10, 1602.20, 1602.41 to 1602.49, 1602.90), extracts and juice of meat (16.03)</t>
  </si>
  <si>
    <t>G/SPS/N/ZMB/3</t>
  </si>
  <si>
    <t>Cassava</t>
  </si>
  <si>
    <t>G/SPS/N/ZMB/4</t>
  </si>
  <si>
    <t>Coffee</t>
  </si>
  <si>
    <t>G/SPS/N/NZL/66</t>
  </si>
  <si>
    <t>Food derived from insect and virus Y-protected potato lines</t>
  </si>
  <si>
    <t>G/SPS/N/NZL/67</t>
  </si>
  <si>
    <t>Food derived from insect and potato leaf roll virus-protected potato lines</t>
  </si>
  <si>
    <t>G/SPS/N/NZL/68</t>
  </si>
  <si>
    <t>Food derived from insect-protected potato lines</t>
  </si>
  <si>
    <t>G/SPS/N/PER/20</t>
  </si>
  <si>
    <t>Cattle, buffalo, sheep, goats, swine and their products</t>
  </si>
  <si>
    <t>G/SPS/N/PER/21</t>
  </si>
  <si>
    <t>Sheep and sheep products</t>
  </si>
  <si>
    <t>G/SPS/N/MEX/161/Corr.1</t>
  </si>
  <si>
    <t>G/SPS/N/MEX/162/Corr.1</t>
  </si>
  <si>
    <t>G/SPS/N/KOR/72</t>
  </si>
  <si>
    <t>G/SPS/N/MEX/164</t>
  </si>
  <si>
    <t>G/SPS/N/MEX/165</t>
  </si>
  <si>
    <t xml:space="preserve">Citrus.  Regions or countries likely to be affected, to the extent relevant or practicable:  All those exporting these products to Mexico.</t>
  </si>
  <si>
    <t>G/SPS/N/USA/267/Add.1</t>
  </si>
  <si>
    <t>G/SPS/N/USA/317</t>
  </si>
  <si>
    <t>Imported Fruits and Vegetables.</t>
  </si>
  <si>
    <t>G/SPS/N/NZL/64</t>
  </si>
  <si>
    <t>Live passerine birds from the United Kingdom.</t>
  </si>
  <si>
    <t>G/SPS/N/GEO/12</t>
  </si>
  <si>
    <t>Livestock (poultry), meat and meat products, raw materials of livestock origin.</t>
  </si>
  <si>
    <t>G/SPS/N/NOR/4</t>
  </si>
  <si>
    <t>G/SPS/N/POL/23</t>
  </si>
  <si>
    <t>Swine, pork and pork products</t>
  </si>
  <si>
    <t>G/SPS/N/CHL/63</t>
  </si>
  <si>
    <t>Eggs of salmonidae from Canada, Denmark, Scotland, United States, Finland, Ireland, Iceland, Norway, Sweden, and other exporting countries</t>
  </si>
  <si>
    <t>Canada, Denmark, Finland, Ireland, Norway, Sweden, United Kingdom, United States</t>
  </si>
  <si>
    <t>G/SPS/N/CHL/64</t>
  </si>
  <si>
    <t>Seeds for fruit and vegetable crops, aromatic and medicinal species</t>
  </si>
  <si>
    <t>G/SPS/N/CHE/21</t>
  </si>
  <si>
    <t>Meat and meat products (0207)</t>
  </si>
  <si>
    <t>G/SPS/N/CHE/22</t>
  </si>
  <si>
    <t>Live animals (0101-0106); meat and meat products of domestic poultry, rabbits and venison (0207-0208); feed and pet food (2301)</t>
  </si>
  <si>
    <t>G/SPS/N/CHL/62</t>
  </si>
  <si>
    <t>G/SPS/N/USA/286/Add.1</t>
  </si>
  <si>
    <t>European Communities, Norway</t>
  </si>
  <si>
    <t>G/SPS/N/EEC/49/Add.1</t>
  </si>
  <si>
    <t>G/SPS/N/PHL/20</t>
  </si>
  <si>
    <t>Feeds, meat and meat products, milk and milk products, eggs and processed food containing the same</t>
  </si>
  <si>
    <t xml:space="preserve">Animal feed; Animal health; Contaminants; Dioxins; Food safety; Human health; </t>
  </si>
  <si>
    <t>G/SPS/N/NZL/58/Corr.1</t>
  </si>
  <si>
    <t>G/SPS/N/NZL/59/Corr.1</t>
  </si>
  <si>
    <t>G/SPS/N/USA/282/Add.1</t>
  </si>
  <si>
    <t>G/SPS/N/IDN/8</t>
  </si>
  <si>
    <t>General</t>
  </si>
  <si>
    <t>G/SPS/N/KOR/70</t>
  </si>
  <si>
    <t>Livestock products for human consumption, in particular milk, milk products, meat and meat products</t>
  </si>
  <si>
    <t>G/SPS/N/HUN/8</t>
  </si>
  <si>
    <t>G/SPS/N/USA/303</t>
  </si>
  <si>
    <t>Importation of Grade A Dairy Products</t>
  </si>
  <si>
    <t>G/SPS/N/USA/301</t>
  </si>
  <si>
    <t>Bovine (specific parts)</t>
  </si>
  <si>
    <t>G/SPS/N/MEX/163</t>
  </si>
  <si>
    <t>G/SPS/N/EEC/90</t>
  </si>
  <si>
    <t>Birds (animals of avian species) other than "poultry" (i.e. not covered by Article 2, number 1, of Council Directive 90/539/EEC, OJ L303, 31/10/1990, page 6) excluding pet birds accompanying their owner and birds for zoos, circuses, amusement parks, experimental laboratories and for educational and entertainment purposes</t>
  </si>
  <si>
    <t>G/SPS/N/HUN/7</t>
  </si>
  <si>
    <t>G/SPS/N/NZL/63</t>
  </si>
  <si>
    <t>Frozen Nile perch (Lates niloticus) skinless, boneless fillets for human consumption</t>
  </si>
  <si>
    <t>Kenya, Tanzania, Uganda</t>
  </si>
  <si>
    <t>G/SPS/N/ARG/56</t>
  </si>
  <si>
    <t>Plants, their parts, products and by-products</t>
  </si>
  <si>
    <t>G/SPS/N/MEX/161</t>
  </si>
  <si>
    <t>G/SPS/N/MEX/162</t>
  </si>
  <si>
    <t>G/SPS/N/USA/296</t>
  </si>
  <si>
    <t>G/SPS/N/NZL/58</t>
  </si>
  <si>
    <t>Food produced from insect-protected corn line</t>
  </si>
  <si>
    <t>G/SPS/N/NZL/59</t>
  </si>
  <si>
    <t>Food produced from glyphosate-tolerant corn line</t>
  </si>
  <si>
    <t>G/SPS/N/NZL/60</t>
  </si>
  <si>
    <t>Food produced from glyphosate-tolerant cotton line</t>
  </si>
  <si>
    <t>G/SPS/N/NZL/62</t>
  </si>
  <si>
    <t>Food produced from glyphosate-tolerant canola line</t>
  </si>
  <si>
    <t>G/SPS/N/CAN/88</t>
  </si>
  <si>
    <t>Prunus branches used for decorative and other non-propagative purposes from countries where the Plum Pox Virus occurs</t>
  </si>
  <si>
    <t>G/SPS/N/JPN/54</t>
  </si>
  <si>
    <t>Cloven-hoofed animals and their meat products</t>
  </si>
  <si>
    <t>G/SPS/N/LVA/34</t>
  </si>
  <si>
    <t>Live animals (breeding pigs)</t>
  </si>
  <si>
    <t>G/SPS/N/PHL/18</t>
  </si>
  <si>
    <t>Fresh/chilled/frozen meat and meat products (02.01 to 02.10 and 16.01 to 16.02)</t>
  </si>
  <si>
    <t>G/SPS/N/MEX/157</t>
  </si>
  <si>
    <t>Butter, cream, milk and sweets</t>
  </si>
  <si>
    <t>G/SPS/N/IDN/7</t>
  </si>
  <si>
    <t>Live animals (other than aquatic animals), animal products and products of animal origin</t>
  </si>
  <si>
    <t>G/SPS/N/SGP/10</t>
  </si>
  <si>
    <t xml:space="preserve">Contaminants; Dioxins; Food safety; Human health; Withdrawal of the measure; </t>
  </si>
  <si>
    <t>G/SPS/N/SGP/11</t>
  </si>
  <si>
    <t>G/SPS/N/TUR/3</t>
  </si>
  <si>
    <t>Meat and meat products, eggs and egg products, milk and milk products, certain processed products</t>
  </si>
  <si>
    <t>Belgium, France, Germany, Netherlands</t>
  </si>
  <si>
    <t>G/SPS/N/USA/286</t>
  </si>
  <si>
    <t xml:space="preserve">Food safety; Fruit fly; Human health; Irradiation; Pests; Plant health; </t>
  </si>
  <si>
    <t>G/SPS/N/JPN/53</t>
  </si>
  <si>
    <t xml:space="preserve">Edible vegetable and certain roots and tubers (HS:07), edible fruits and nuts (HS:08.01, 08.02, 08.03, 08.04, 08.05, 08.06, 08.07, 08.09, 08.10, 08.11 and 08.12), coffee (HS:09.01), tea (HS:09.02), ginger (HS:0910.10), cereals (HS:10), oil seeds and oleaginous fruits;  miscellaneous seeds and fruit (HS:12.01, 12.02, 12.04, 12.05, 12.06, 12.07, 12.10, 1212.91, 1212.92 and 1212.99), cocoa beans (HS:18.01)</t>
  </si>
  <si>
    <t>G/SPS/N/CAN/86</t>
  </si>
  <si>
    <t>Meat products (poultry)</t>
  </si>
  <si>
    <t>G/SPS/N/AUS/117</t>
  </si>
  <si>
    <t>Salmonid products</t>
  </si>
  <si>
    <t>G/SPS/N/PER/18</t>
  </si>
  <si>
    <t>Birds and products thereof.</t>
  </si>
  <si>
    <t>G/SPS/N/USA/282</t>
  </si>
  <si>
    <t>G/SPS/N/SGP/9</t>
  </si>
  <si>
    <t>G/SPS/N/USA/277</t>
  </si>
  <si>
    <t>G/SPS/N/MEX/156</t>
  </si>
  <si>
    <t>Crustaceans and artemia</t>
  </si>
  <si>
    <t>G/SPS/N/PHL/17</t>
  </si>
  <si>
    <t>All FMD susceptible animals, their meat, meat products and by products (01.01 to 10.04, 01.06, 02.01 to 02.06, 02.08 to 02.10, 04.01 to 04.06, 04.10, 05.02 to 05.04, 05.06, 05.09 to 05.11, 15.01 to 15.03, 15.05, 15.06, 15.16 to 15.18, 15.20, 15.22, 16.01 to 16.03, 23.01, 23.09, 31.01)</t>
  </si>
  <si>
    <t>Japan, Korea</t>
  </si>
  <si>
    <t>G/SPS/N/PER/16</t>
  </si>
  <si>
    <t>G/SPS/N/URY/3/Add.1</t>
  </si>
  <si>
    <t>G/SPS/N/AUS/115</t>
  </si>
  <si>
    <t>Australia’s importation policy relating to live pinnipeds</t>
  </si>
  <si>
    <t>G/SPS/N/AUS/116</t>
  </si>
  <si>
    <t>Australia’s importation policy relating to porcine semen</t>
  </si>
  <si>
    <t>G/SPS/N/USA/271</t>
  </si>
  <si>
    <t>Honeybees and honeybee germ plasm</t>
  </si>
  <si>
    <t>G/SPS/N/POL/14/Add.1</t>
  </si>
  <si>
    <t>G/SPS/N/USA/238/Add.1</t>
  </si>
  <si>
    <t>G/SPS/N/USA/267</t>
  </si>
  <si>
    <t>G/SPS/N/CHL/59</t>
  </si>
  <si>
    <t>Cotton seeds for consumption</t>
  </si>
  <si>
    <t>G/SPS/N/CHL/60</t>
  </si>
  <si>
    <t>Rye grain for consumption</t>
  </si>
  <si>
    <t>G/SPS/N/CAN/83</t>
  </si>
  <si>
    <t>Aminopeptidase enzyme</t>
  </si>
  <si>
    <t>G/SPS/N/CAN/84</t>
  </si>
  <si>
    <t>Lysozyme</t>
  </si>
  <si>
    <t>G/SPS/N/CHL/57</t>
  </si>
  <si>
    <t>Bovine meat, chilled or frozen</t>
  </si>
  <si>
    <t>G/SPS/N/CHL/58</t>
  </si>
  <si>
    <t xml:space="preserve">Ostrich meat, chilled or frozen.  All countries which export this product to Chile.</t>
  </si>
  <si>
    <t>G/SPS/N/LVA/33</t>
  </si>
  <si>
    <t xml:space="preserve">0201-0210 	Meat and edible meat offal 1601	Sausages or similar products, of meat, meat offal or blood;  food preparations based on these products 1602	Other prepared or preserved meat, meat offal or blood</t>
  </si>
  <si>
    <t>G/SPS/N/USA/260</t>
  </si>
  <si>
    <t>Livestock.</t>
  </si>
  <si>
    <t>G/SPS/N/USA/261</t>
  </si>
  <si>
    <t>Certain animals, meat, and other animal products.</t>
  </si>
  <si>
    <t>G/SPS/N/USA/262</t>
  </si>
  <si>
    <t>G/SPS/N/CHE/20</t>
  </si>
  <si>
    <t>Plants, plant products, soil and growing medium for plants</t>
  </si>
  <si>
    <t>G/SPS/N/CZE/21</t>
  </si>
  <si>
    <t>G/SPS/N/HKG/10</t>
  </si>
  <si>
    <t>G/SPS/N/HKG/9</t>
  </si>
  <si>
    <t>Poultry, pork, beef, eggs and related products</t>
  </si>
  <si>
    <t>G/SPS/N/EEC/85</t>
  </si>
  <si>
    <t>Bees, hives, queens and their attendants from third countries</t>
  </si>
  <si>
    <t>G/SPS/N/IND/7</t>
  </si>
  <si>
    <t xml:space="preserve">Live cattle, buffalo, sheep and goat;  bovine, ovine and caprine;  embryo/ova/semen;  fresh meat, meat products/tissue/organs, meat and bone meal of ruminant origin (Complete list of items, with tariff numbers in the Annex)</t>
  </si>
  <si>
    <t>G/SPS/N/IND/8</t>
  </si>
  <si>
    <t>Equine species</t>
  </si>
  <si>
    <t>G/SPS/N/USA/252</t>
  </si>
  <si>
    <t>G/SPS/N/MEX/153/Corr.1</t>
  </si>
  <si>
    <t>Argentina, Thailand, Uruguay</t>
  </si>
  <si>
    <t>G/SPS/N/BEL/5</t>
  </si>
  <si>
    <t>Milk, eggs, beef-, pork-, and poultry-meat, oils and fat of animal origin, and derived products, where the products contain more than 2 per cent animal fat</t>
  </si>
  <si>
    <t>G/SPS/N/PER/15</t>
  </si>
  <si>
    <t>Garlic and onions</t>
  </si>
  <si>
    <t>G/SPS/N/PER/14</t>
  </si>
  <si>
    <t>Live bovine animals, products and by-products of bovine, sheep or goat origin.</t>
  </si>
  <si>
    <t>G/SPS/N/USA/242</t>
  </si>
  <si>
    <t>Cured pork products</t>
  </si>
  <si>
    <t>G/SPS/N/MYS/6/Add.2</t>
  </si>
  <si>
    <t xml:space="preserve">Animal feed; Animal health; Contaminants; Dioxins; Food safety; Human health; Polychlorinated biphenyls; </t>
  </si>
  <si>
    <t>Belgium, European Communities</t>
  </si>
  <si>
    <t>G/SPS/N/USA/238</t>
  </si>
  <si>
    <t>G/SPS/N/MEX/155</t>
  </si>
  <si>
    <t>G/SPS/N/COL/37</t>
  </si>
  <si>
    <t>Poultry, swine, eggs and products thereof, destined for export to Colombia from Belgium, the Netherlands, France and Germany, which might pose a risk of dioxin contamination.</t>
  </si>
  <si>
    <t xml:space="preserve">Animal feed; Contaminants; Dioxins; Food safety; Human health; Polychlorinated biphenyls; </t>
  </si>
  <si>
    <t>France, Germany, Netherlands</t>
  </si>
  <si>
    <t>G/SPS/N/MEX/153</t>
  </si>
  <si>
    <t>Grains and seeds</t>
  </si>
  <si>
    <t>G/SPS/N/SLV/30</t>
  </si>
  <si>
    <t>Fresh fruit and vegetables, ornamental, fruit-bearing and forest plants</t>
  </si>
  <si>
    <t>G/SPS/N/CZE/20</t>
  </si>
  <si>
    <t>Ornamental plants imported to the Czech Republic.</t>
  </si>
  <si>
    <t>G/SPS/N/AUS/113</t>
  </si>
  <si>
    <t>Australia’s importation policy relating to crocodile meat from Zimbabwe</t>
  </si>
  <si>
    <t>G/SPS/N/AUS/114</t>
  </si>
  <si>
    <t>Australia’s importation policy relating to ovine and caprine semen and embryos from Canada, the United States of America and the European Union.</t>
  </si>
  <si>
    <t>Canada, European Communities, United States</t>
  </si>
  <si>
    <t>G/SPS/N/ARG/54/Add.1</t>
  </si>
  <si>
    <t>G/SPS/N/NLD/50</t>
  </si>
  <si>
    <t>G/SPS/N/ARG/55</t>
  </si>
  <si>
    <t xml:space="preserve">Products of plant origin.  All countries</t>
  </si>
  <si>
    <t>G/SPS/N/USA/230</t>
  </si>
  <si>
    <t>G/SPS/N/NZL/44/Add.1</t>
  </si>
  <si>
    <t>Belgium, France, Netherlands</t>
  </si>
  <si>
    <t>G/SPS/N/COL/36</t>
  </si>
  <si>
    <t>Rice, imports</t>
  </si>
  <si>
    <t>G/SPS/N/USA/227</t>
  </si>
  <si>
    <t>Mexican poultry products</t>
  </si>
  <si>
    <t>G/SPS/N/CHL/55</t>
  </si>
  <si>
    <t>Globe artichokes for consumption</t>
  </si>
  <si>
    <t>G/SPS/N/CHL/56</t>
  </si>
  <si>
    <t>Melons and watermelons for consumption</t>
  </si>
  <si>
    <t>G/SPS/N/THA/22</t>
  </si>
  <si>
    <t xml:space="preserve">Meat and meat products (ICS:  67.120.10)</t>
  </si>
  <si>
    <t>G/SPS/N/THA/26</t>
  </si>
  <si>
    <t>Animal feedingstuffs (ICS: 65.120), milk and milk products (ICS: 67.100), meat, meat products and other animal products (ICS: 67.120)</t>
  </si>
  <si>
    <t>G/SPS/N/USA/225</t>
  </si>
  <si>
    <t>Canine and equine semen</t>
  </si>
  <si>
    <t>G/SPS/N/COL/35</t>
  </si>
  <si>
    <t>Bovine animals, swine and other susceptible species, products and by-products which pose a health risk</t>
  </si>
  <si>
    <t>G/SPS/N/CAN/80</t>
  </si>
  <si>
    <t>Honeybees</t>
  </si>
  <si>
    <t>G/SPS/N/CHL/53</t>
  </si>
  <si>
    <t>Seeds for feedstuff or grass</t>
  </si>
  <si>
    <t>G/SPS/N/ARG/54</t>
  </si>
  <si>
    <t xml:space="preserve">Pork and pork products.  Countries exporting to Argentina.</t>
  </si>
  <si>
    <t>G/SPS/N/AUS/112</t>
  </si>
  <si>
    <t>Sweetcorn seed for sowing (Zea Mays L.) from Idaho, United States</t>
  </si>
  <si>
    <t>G/SPS/N/CAN/79</t>
  </si>
  <si>
    <t xml:space="preserve">All commercial and ornamental propagative material of Prunus spp. (including seed, pollen, trees, cuttings, budwood, scionwood and rootstocks) including but not limited to:  P. amygdalus (almond), P. armeniaca (apricot), P. persica var. nectarina (nectarine), P. persica (peach), and P. domestica (plum), with the exception of cherry (13 Prunus species)</t>
  </si>
  <si>
    <t>G/SPS/N/CHL/52</t>
  </si>
  <si>
    <t xml:space="preserve">Roe of salmonidae.  Canada, Denmark, Scotland, United States, Finland, Ireland, Iceland, Norway, Sweden, among other exporting countries</t>
  </si>
  <si>
    <t>Canada, Denmark, Finland, Iceland, Ireland, Norway, Sweden, United States</t>
  </si>
  <si>
    <t>G/SPS/N/USA/213</t>
  </si>
  <si>
    <t>Noxious weeds</t>
  </si>
  <si>
    <t>G/SPS/N/POL/21/Add.1</t>
  </si>
  <si>
    <t>G/SPS/N/USA/214</t>
  </si>
  <si>
    <t>G/SPS/N/PAK/1</t>
  </si>
  <si>
    <t>All livestock and livestock products originating from Belgium</t>
  </si>
  <si>
    <t>G/SPS/N/CAN/78</t>
  </si>
  <si>
    <t>G/SPS/N/SVN/4</t>
  </si>
  <si>
    <t>Plants and plant material of Prunus L. intended for planting, except seeds</t>
  </si>
  <si>
    <t>G/SPS/N/USA/118/Add.1</t>
  </si>
  <si>
    <t>G/SPS/N/PHL/16</t>
  </si>
  <si>
    <t>Buffalo meat (02.02) from India</t>
  </si>
  <si>
    <t>G/SPS/N/ISL/1</t>
  </si>
  <si>
    <t>Meat and meat products which have not been heat treated</t>
  </si>
  <si>
    <t>G/SPS/N/CHL/48</t>
  </si>
  <si>
    <t>Milk and milk products.</t>
  </si>
  <si>
    <t>G/SPS/N/CHL/51</t>
  </si>
  <si>
    <t xml:space="preserve">Pig fat, edible pig skin and unprocessed bovine fat.  All regions or countries exporting these products to Chile.</t>
  </si>
  <si>
    <t>G/SPS/N/GEO/11</t>
  </si>
  <si>
    <t>G/SPS/N/SLV/29</t>
  </si>
  <si>
    <t>G/SPS/N/CHL/46</t>
  </si>
  <si>
    <t xml:space="preserve">Fresh fruit of the avocado tree.  State of California, United States</t>
  </si>
  <si>
    <t>G/SPS/N/CHL/47</t>
  </si>
  <si>
    <t xml:space="preserve">Maize (corn) seed.  All those that export maize (corn) seed to Chile.  As a trade facilitation measure.</t>
  </si>
  <si>
    <t xml:space="preserve">Biotechnology; Food safety; Genetically modified organisms (GMOs); Human health; Plant health; Seeds; </t>
  </si>
  <si>
    <t>G/SPS/N/PHL/14</t>
  </si>
  <si>
    <t>G/SPS/N/PHL/15</t>
  </si>
  <si>
    <t>Fresh/chilled/frozen fish and fishery/aquatic products (03.02, 03.03, 03.04, 03.05, 03.06, 03.07, 16.03, 16.04, 16.05)</t>
  </si>
  <si>
    <t>G/SPS/N/ZAF/8</t>
  </si>
  <si>
    <t xml:space="preserve">Barley, buckwheat, grain sorghum, groundnuts, maize, oats, oilseed rape (canola), rice, rye, soya beans, sunflower seed or wheat.  All countries that export these products to South Africa.</t>
  </si>
  <si>
    <t>G/SPS/N/AUS/110</t>
  </si>
  <si>
    <t>Salmonid products and finfish products</t>
  </si>
  <si>
    <t>G/SPS/N/LVA/29</t>
  </si>
  <si>
    <t>G/SPS/N/THA/21</t>
  </si>
  <si>
    <t>Animal husbandry and breeding (ICS:65.020.30)</t>
  </si>
  <si>
    <t>G/SPS/N/HKG/4/Add.1/Corr.1#G/SPS/N/HKG/4/Corr.1</t>
  </si>
  <si>
    <t>G/SPS/N/CZE/16/Add.1</t>
  </si>
  <si>
    <t>G/SPS/N/JPN/48</t>
  </si>
  <si>
    <t>Imported meat, meat products, poultry and poultry products</t>
  </si>
  <si>
    <t>G/SPS/N/USA/189</t>
  </si>
  <si>
    <t>Commodity plant pest risk analysis</t>
  </si>
  <si>
    <t>G/SPS/N/COL/27</t>
  </si>
  <si>
    <t>Bovine animals, swine and other species, products and by-products which pose a health risk</t>
  </si>
  <si>
    <t>G/SPS/N/COL/28</t>
  </si>
  <si>
    <t>Swine, poultry, eggs, and their products</t>
  </si>
  <si>
    <t>G/SPS/N/COL/29</t>
  </si>
  <si>
    <t>G/SPS/N/COL/30</t>
  </si>
  <si>
    <t>G/SPS/N/COL/31</t>
  </si>
  <si>
    <t>Fresh fruit which is host to Bactrocera s.p.p. from Brazil, Ecuador, Peru and Venezuala.</t>
  </si>
  <si>
    <t>G/SPS/N/COL/32</t>
  </si>
  <si>
    <t>Fresh fruit from Brazil</t>
  </si>
  <si>
    <t>G/SPS/N/MEX/151</t>
  </si>
  <si>
    <t>G/SPS/N/SLV/28</t>
  </si>
  <si>
    <t>SAC headings 04.01 and 04.02</t>
  </si>
  <si>
    <t>G/SPS/N/CHL/49</t>
  </si>
  <si>
    <t>Camelidae</t>
  </si>
  <si>
    <t>G/SPS/N/KOR/63</t>
  </si>
  <si>
    <t xml:space="preserve">Contaminants; Food safety; Heavy metals; Human health; Maximum residue limits (MRLs); Plant health; </t>
  </si>
  <si>
    <t>G/SPS/N/NZL/50</t>
  </si>
  <si>
    <t>G/SPS/N/CHL/42/Corr.1</t>
  </si>
  <si>
    <t>G/SPS/N/CHL/45</t>
  </si>
  <si>
    <t xml:space="preserve">Products susceptible to dioxin contamination.  Belgium</t>
  </si>
  <si>
    <t xml:space="preserve">Contaminants; Dioxins; Food safety; Human health; Polychlorinated biphenyls; Territory protection; </t>
  </si>
  <si>
    <t>G/SPS/N/USA/177/Add.1</t>
  </si>
  <si>
    <t>G/SPS/N/AUS/107</t>
  </si>
  <si>
    <t>Swiss raw milk cheeses</t>
  </si>
  <si>
    <t>G/SPS/N/CHL/44</t>
  </si>
  <si>
    <t xml:space="preserve">Products susceptible to contamination by dioxin.  Belgium and the other European Union countries.</t>
  </si>
  <si>
    <t>G/SPS/N/NZL/48</t>
  </si>
  <si>
    <t>G/SPS/N/THA/17</t>
  </si>
  <si>
    <t>Milk and milk products (ICS: 67.100), meat and meat products (ICS: 67.120.10), poultry and eggs (ICS: 67.120.20)</t>
  </si>
  <si>
    <t>G/SPS/N/CHL/42</t>
  </si>
  <si>
    <t xml:space="preserve">Waterhogs for breeding.  All countries which export these products to Chile.</t>
  </si>
  <si>
    <t>G/SPS/N/CHL/43</t>
  </si>
  <si>
    <t xml:space="preserve">Deer meat, chilled or frozen.  All countries which export these products to Chile.</t>
  </si>
  <si>
    <t>G/SPS/N/HKG/7</t>
  </si>
  <si>
    <t>Frozen/chilled deboned beef (HS Nos. 0201 30, 0202 30) from the United Kingdom</t>
  </si>
  <si>
    <t>G/SPS/N/CHL/39</t>
  </si>
  <si>
    <t xml:space="preserve">Porcine semen.  All countries which export this product to Chile.</t>
  </si>
  <si>
    <t>G/SPS/N/CHL/40</t>
  </si>
  <si>
    <t xml:space="preserve">Processed meat products.  All countries which export such products to Chile</t>
  </si>
  <si>
    <t>G/SPS/N/CHL/41</t>
  </si>
  <si>
    <t xml:space="preserve">Livestock producers which export to Chile.  All countries which export animals or animal products to Chile.</t>
  </si>
  <si>
    <t>G/SPS/N/AUS/105</t>
  </si>
  <si>
    <t>G/SPS/N/AUS/106</t>
  </si>
  <si>
    <t xml:space="preserve">On 4 and 5 June 1999 special import restrictions were imposed on pig and poultry products (including egg products), produced in Belgium, France and The Netherlands between 15 January and 2 June 1999;  and on 9 June restrictions were extended to beef and dairy products from these countries.  On 2 July 1999 the special import restrictions relating to pig and poultry products (including egg products), and beef and dairy products from France and The Netherlands were revoked. On 16 August 1999 import restrictions on the following products have been lifted:  (i) milk and dairy products containing milk fat;  (ii) chocolates except those containing more than 2 per cent egg yolk or animal fat other than milk fat;  and (iii) egg whites. On 16 August 1999 import restrictions on all remaining products derived from pig, cattle and poultry (including egg yolk) from Belgium have been strengthened and only certification based on the testing of individual consignments will be accepted.  Consignments without such certificates will be held pending acceptable tests for dioxin contamination.</t>
  </si>
  <si>
    <t>G/SPS/N/KOR/62</t>
  </si>
  <si>
    <t>Grain seeds (rice, wheat, barley, soybean, corn, red-bean, green-pea), industrial crop seeds (peanut, sesame, rape), vegetable seeds (cucumber, oriental melon, watermelon, pumpkin, gourd), and seed tuber (potato, sweet potato).</t>
  </si>
  <si>
    <t>G/SPS/N/MUS/1</t>
  </si>
  <si>
    <t>Food and Food commodities from Europe (European Communities) including Belgium will be allowed in Mauritius subject to the production of documentary evidence emanating from relevant Government Health Authorities in that country certifying that such products are not contaminated with Dioxin.</t>
  </si>
  <si>
    <t>G/SPS/N/USA/173/Corr.1</t>
  </si>
  <si>
    <t xml:space="preserve">Animal health; Bacteria; Food safety; Human health; Labelling; Salmonella; </t>
  </si>
  <si>
    <t>G/SPS/N/USA/182</t>
  </si>
  <si>
    <t>Gypsy moth host material</t>
  </si>
  <si>
    <t>G/SPS/N/PER/11/Add.1</t>
  </si>
  <si>
    <t>G/SPS/N/PER/13</t>
  </si>
  <si>
    <t>Citrus plants and/or parts thereof entering Peru.</t>
  </si>
  <si>
    <t>G/SPS/N/NLD/42</t>
  </si>
  <si>
    <t>G/SPS/N/NLD/43</t>
  </si>
  <si>
    <t>G/SPS/N/NLD/44</t>
  </si>
  <si>
    <t>G/SPS/N/NLD/45</t>
  </si>
  <si>
    <t>G/SPS/N/NLD/46</t>
  </si>
  <si>
    <t>G/SPS/N/MAC/3</t>
  </si>
  <si>
    <t>Egg, meat, milk and derivatives (meat including beef, pork, mutton and poultry).</t>
  </si>
  <si>
    <t>G/SPS/N/HKG/4/Add.1</t>
  </si>
  <si>
    <t>Belarus</t>
  </si>
  <si>
    <t>G/SPS/N/LVA/28</t>
  </si>
  <si>
    <t>G/SPS/N/NZL/46</t>
  </si>
  <si>
    <t>Anseriforme (duck, goose, swan or Muscovy duck) eggs from the United Kingdom</t>
  </si>
  <si>
    <t>G/SPS/N/PRY/1</t>
  </si>
  <si>
    <t>Animals and animal products or preparations falling under tariff headings 01.01 to 05.11 and to 23.09 of the MERCOSUR Common Nomenclature (NCM)</t>
  </si>
  <si>
    <t>G/SPS/N/MAC/2</t>
  </si>
  <si>
    <t>Milk and infant food and their derivatives.</t>
  </si>
  <si>
    <t>G/SPS/N/ARG/49</t>
  </si>
  <si>
    <t xml:space="preserve">Live equine animals.  All countries</t>
  </si>
  <si>
    <t>G/SPS/N/ARG/50</t>
  </si>
  <si>
    <t>Foodstuffs processed for consumption containing products, by-products and derivatives of poultry, swine, bovine animals, including dairy produce and its by-products, sheep, goats, rabbits from the European Union, especially Belgium.</t>
  </si>
  <si>
    <t>G/SPS/N/ARG/51</t>
  </si>
  <si>
    <t>G/SPS/N/ARG/52</t>
  </si>
  <si>
    <t xml:space="preserve">Products, by-products and derivatives of poultry, swine, bovine animals (including dairy produce and its by-products), sheep, goats, canidae and fish farming;  animal feeds.  Belgium, France, Netherlands.</t>
  </si>
  <si>
    <t>G/SPS/N/ARG/53</t>
  </si>
  <si>
    <t xml:space="preserve">Products, by-products and derivatives of poultry, swine, bovine animals (including dairy produce and its by-products), sheep, goats, canidae and fish farming; animal feeds.  Belgium, France, Netherlands.</t>
  </si>
  <si>
    <t>G/SPS/N/CHL/37</t>
  </si>
  <si>
    <t>Frozen or chilled meat of cervids</t>
  </si>
  <si>
    <t>G/SPS/N/MEX/146</t>
  </si>
  <si>
    <t>G/SPS/N/MEX/148</t>
  </si>
  <si>
    <t>G/SPS/N/MEX/149</t>
  </si>
  <si>
    <t>G/SPS/N/SLV/20</t>
  </si>
  <si>
    <t>01.01 Live equine animals</t>
  </si>
  <si>
    <t>G/SPS/N/SLV/21</t>
  </si>
  <si>
    <t>01.05, 02.07 amd 02.09, Poultry, poultry products and by-products</t>
  </si>
  <si>
    <t>G/SPS/N/SLV/25</t>
  </si>
  <si>
    <t>01.02 Live bovine animals</t>
  </si>
  <si>
    <t>G/SPS/N/USA/166/Add.1</t>
  </si>
  <si>
    <t>G/SPS/N/USA/167/Add.1</t>
  </si>
  <si>
    <t>G/SPS/N/LVA/17</t>
  </si>
  <si>
    <t>Meat of wild swine</t>
  </si>
  <si>
    <t>G/SPS/N/LVA/18</t>
  </si>
  <si>
    <t>Deboned meat of wild cloven-hoofed animals</t>
  </si>
  <si>
    <t>G/SPS/N/LVA/19</t>
  </si>
  <si>
    <t>Meat of wild cloven-hoofed animals</t>
  </si>
  <si>
    <t>G/SPS/N/LVA/20</t>
  </si>
  <si>
    <t>Heat-treated meat products and meat products in hermetically sealed containers</t>
  </si>
  <si>
    <t>G/SPS/N/LVA/21</t>
  </si>
  <si>
    <t>Live animals (horses)</t>
  </si>
  <si>
    <t>G/SPS/N/LVA/22</t>
  </si>
  <si>
    <t>G/SPS/N/LVA/23</t>
  </si>
  <si>
    <t>Fresh horse meat</t>
  </si>
  <si>
    <t>G/SPS/N/LVA/24</t>
  </si>
  <si>
    <t>Fresh pork</t>
  </si>
  <si>
    <t>G/SPS/N/LVA/26</t>
  </si>
  <si>
    <t>Bone and bone products, horns and horn products, hooves and hoof products excluding meal of these products</t>
  </si>
  <si>
    <t>G/SPS/N/MAR/7</t>
  </si>
  <si>
    <t xml:space="preserve">Live poultry, poultry products, raw materials for the manufacture of animal feeding stuffs containing animal fats or by-products, animal feeding stuffs containing animal fats or by-products, with the exception of pet food.   Regions or countries likely to be affected to the extent relevant or practicable:  European Union countries.</t>
  </si>
  <si>
    <t>G/SPS/N/THA/16</t>
  </si>
  <si>
    <t>Milk and milk products (ICS:67.100), meat and meat products (ICS:67.120.10), poultry and eggs (ICS:67.120.20)</t>
  </si>
  <si>
    <t>G/SPS/N/LVA/11</t>
  </si>
  <si>
    <t>Poultry meat, pig-meat, beef, slaughter by-products, eggs, milk products, fat, feed of animal origin products and foodstuffs containing more than 2 per cent of eggs</t>
  </si>
  <si>
    <t>G/SPS/N/LVA/12</t>
  </si>
  <si>
    <t>G/SPS/N/LVA/13</t>
  </si>
  <si>
    <t>Meat of ovine and caprine species</t>
  </si>
  <si>
    <t>G/SPS/N/LVA/14</t>
  </si>
  <si>
    <t>Meat of game birds</t>
  </si>
  <si>
    <t>G/SPS/N/LVA/15</t>
  </si>
  <si>
    <t>Meat of wild whole-hoofed animals</t>
  </si>
  <si>
    <t>G/SPS/N/LVA/16</t>
  </si>
  <si>
    <t>Meat of wild rabbit and hare</t>
  </si>
  <si>
    <t>G/SPS/N/AUS/103</t>
  </si>
  <si>
    <t>Salmonid products, marine finfish products and live ornamental finfish</t>
  </si>
  <si>
    <t>G/SPS/N/BRA/52</t>
  </si>
  <si>
    <t>Propagation material of some genera of plants</t>
  </si>
  <si>
    <t>G/SPS/N/JPN/46</t>
  </si>
  <si>
    <t xml:space="preserve">Non-human primates.  All countries exporting non-human primates to Japan</t>
  </si>
  <si>
    <t>G/SPS/N/JPN/45</t>
  </si>
  <si>
    <t xml:space="preserve">Cat, racoon, fox and skunk.  All countries which export cat, racoon, fox or skunk</t>
  </si>
  <si>
    <t>G/SPS/N/MAR/5/Rev.1</t>
  </si>
  <si>
    <t>G/SPS/N/CZE/18</t>
  </si>
  <si>
    <t>Live pigs, cattle, sheep, pork, beef, sheep meat and fat, meat products thereof, milk and dairy products, meals of animal origin and fat of animal origin not intended for human consumption</t>
  </si>
  <si>
    <t>G/SPS/N/USA/177</t>
  </si>
  <si>
    <t>G/SPS/N/ARG/47/Rev.1</t>
  </si>
  <si>
    <t xml:space="preserve">Frozen bovine semen.  Countries exporting frozen bovine semen.</t>
  </si>
  <si>
    <t>G/SPS/N/SVK/15</t>
  </si>
  <si>
    <t>Plants, plant products and items which may become hosts of harmful organisms</t>
  </si>
  <si>
    <t>G/SPS/N/USA/176</t>
  </si>
  <si>
    <t>G/SPS/N/MAC/1</t>
  </si>
  <si>
    <t>Eggs, meat, milk and derivatives (meat including beef, pork, mutton and poultry)</t>
  </si>
  <si>
    <t>G/SPS/N/TUR/1</t>
  </si>
  <si>
    <t>Meat and meat products, eggs and products containing eggs, milk and milk products, certain processed products, feeds and feedstuffs derived from animal (with the exception of vitamin, mineral and feed additives)</t>
  </si>
  <si>
    <t>G/SPS/N/AUS/102</t>
  </si>
  <si>
    <t xml:space="preserve">On 4 and 5 June 1999 special import restrictions were imposed on pig and poultry products (including egg products) produced in Belgium, France and the Netherlands between 15 January and 2 June 1999;  and on 9 June restrictions were extended to beef and dairy products from these countries.  On 2 July 1999 the special import restrictions relating to pig and poultry products (including egg products) and beef and dairy products from France and the Netherlands were revoked.</t>
  </si>
  <si>
    <t>G/SPS/N/USA/173</t>
  </si>
  <si>
    <t>Shell eggs</t>
  </si>
  <si>
    <t>G/SPS/N/AUS/101</t>
  </si>
  <si>
    <t xml:space="preserve">On 4 and 5 June 1999 import restrictions were placed on pig and poultry products (including egg products) produced in Belgium, France and the Netherlands between 15 January and 2 June 1999;  import restrictions were extended on 9 June to beef and dairy products from these countries.</t>
  </si>
  <si>
    <t>G/SPS/N/MEX/145</t>
  </si>
  <si>
    <t>Whales</t>
  </si>
  <si>
    <t xml:space="preserve">Animal health; Animal welfare; Territory protection; </t>
  </si>
  <si>
    <t>G/SPS/N/PER/12</t>
  </si>
  <si>
    <t>Host plants and vegetable products from Colombia of Thrips palmi Karny, Frankliniella cestrum, Rhipiphorothrips cruentatus, Scirtothrips dorsalis, Scirtothrips aurantii, Taeniothrips equestris, Thrips nigropilosus</t>
  </si>
  <si>
    <t>G/SPS/N/URY/3/Rev.1</t>
  </si>
  <si>
    <t>G/SPS/N/USA/170</t>
  </si>
  <si>
    <t xml:space="preserve">Labelling; Packaging; Plant health; </t>
  </si>
  <si>
    <t>G/SPS/N/USA/171</t>
  </si>
  <si>
    <t>G/SPS/N/LVA/10</t>
  </si>
  <si>
    <t>Egg products (HS Code 0408)</t>
  </si>
  <si>
    <t>G/SPS/N/MAR/5</t>
  </si>
  <si>
    <t>Prepared meat products (all preparations consisting of meat or offal, animal fats and ingredients necessary for manufacture plus authorized additives)</t>
  </si>
  <si>
    <t>G/SPS/N/HUN/6</t>
  </si>
  <si>
    <t>Beef, pork, and poultry meat, products processed thereof, eggs, products with an egg content exceeding 2 per cent, milk and dairy products, animal fat, and animal feed from France, the Netherlands and Germany produced after 15 January 1999.</t>
  </si>
  <si>
    <t>G/SPS/N/ARG/47/Corr.1</t>
  </si>
  <si>
    <t>G/SPS/N/HUN/5</t>
  </si>
  <si>
    <t>Beef, pork, and poultry meat, products processed thereof, eggs, products with an egg content exceeding 2 per cent, milk and dairy products, animal fat, and animal feed from Belgium produced after 15 January 1999.</t>
  </si>
  <si>
    <t>G/SPS/N/POL/21</t>
  </si>
  <si>
    <t>Cattle, pigs, beef meat and its products, pork meat and its products, poultry, poultry meat, milk and milk products, eggs, fodder – according to the list, annexed to Regulation</t>
  </si>
  <si>
    <t>G/SPS/N/HKG/4</t>
  </si>
  <si>
    <t xml:space="preserve">Poultry, eggs and their products, foods with more than two per cent egg products;  pork and pork products;  and beef, beef products and dairy products from Belgium</t>
  </si>
  <si>
    <t>G/SPS/N/EEC/72/Add.1</t>
  </si>
  <si>
    <t>G/SPS/N/GEO/10</t>
  </si>
  <si>
    <t>Beef, bacon, turkey, hare, fish and their products</t>
  </si>
  <si>
    <t>G/SPS/N/CRI/22</t>
  </si>
  <si>
    <t>Botanical seeds of vegetables, grasses, legumes. oilseed plants, fruit trees, fodder, trees, ornamental plants, flowers and any other plant species for use by man.</t>
  </si>
  <si>
    <t>G/SPS/N/NZL/45</t>
  </si>
  <si>
    <t>Cheese, butter and edible oil spreads</t>
  </si>
  <si>
    <t>G/SPS/N/AUS/100</t>
  </si>
  <si>
    <t>G/SPS/N/CHL/36</t>
  </si>
  <si>
    <t xml:space="preserve">Plants and cuttings of the species Dracaena, Yucca and Strelitzia.  All countries which export these species to Chile.</t>
  </si>
  <si>
    <t>G/SPS/N/MYS/6/Add.1</t>
  </si>
  <si>
    <t>G/SPS/N/ARG/48</t>
  </si>
  <si>
    <t>Agricultural and Livestock Products</t>
  </si>
  <si>
    <t xml:space="preserve">Animal health; Equivalence; Food safety; Human health; Pest or Disease free Regions / Regionalization; Plant health; Territory protection; </t>
  </si>
  <si>
    <t>G/SPS/N/NZL/44</t>
  </si>
  <si>
    <t>Named foods containing pork, poultry, beef and dairy fat or egg products from Belgium, France and the Netherlands</t>
  </si>
  <si>
    <t>G/SPS/N/PER/11</t>
  </si>
  <si>
    <t>Meat of poultry, swine and bovine animals, as well as all kinds of sausages, full cream milk and its derivatives, and imports of meal of animal origin from Belgium</t>
  </si>
  <si>
    <t>G/SPS/N/PHL/13</t>
  </si>
  <si>
    <t xml:space="preserve">Meat and meat products (HS 02.01, 02.02, 02.03. 02.04, 02.05, 02.06, 02.07, 02.08, 92.10, 16.01, 16.02, 16.03);  milk and milk products (HS 04.01, 04.02, 04.03, 04.04, 04.05, 04.06, 19.01);  eggs (HS 04.07, 04.08);  and feeds (HS 23.01, 23.02, 23.03, 23.04, 23.06, 23.08)</t>
  </si>
  <si>
    <t>G/SPS/N/THA/14</t>
  </si>
  <si>
    <t xml:space="preserve">Milk and milk products (ICS:  67.100), meat and meat products (ICS:  67.120.10), poultry and eggs (ICS:  67.120.20)</t>
  </si>
  <si>
    <t>G/SPS/N/THA/15</t>
  </si>
  <si>
    <t>G/SPS/N/USA/166</t>
  </si>
  <si>
    <t xml:space="preserve">Imported eggs, products containing eggs, 	and game meats from Belgium, France and the Netherlands, and all animal products including animal derived medicated and non-medicated feeds, feed ingredients, and pet foods from all European countries.</t>
  </si>
  <si>
    <t>G/SPS/N/MEX/141</t>
  </si>
  <si>
    <t>G/SPS/N/MEX/142</t>
  </si>
  <si>
    <t>G/SPS/N/MEX/143</t>
  </si>
  <si>
    <t>G/SPS/N/MEX/144</t>
  </si>
  <si>
    <t>Sorghum</t>
  </si>
  <si>
    <t>G/SPS/N/GEO/8</t>
  </si>
  <si>
    <t xml:space="preserve">Poultry meat (chicken), minced meat, eggs and egg powder (0207;  0407;  0408)</t>
  </si>
  <si>
    <t>G/SPS/N/GEO/9</t>
  </si>
  <si>
    <t>Cultured plants, meadow, pasture lands and forests, fauna and flora and biosphere in general</t>
  </si>
  <si>
    <t>G/SPS/N/USA/167</t>
  </si>
  <si>
    <t>Pork and poultry</t>
  </si>
  <si>
    <t>G/SPS/N/URY/3</t>
  </si>
  <si>
    <t>Products of animal origin, animal feeding stuffs and raw materials for their preparation from the European Union</t>
  </si>
  <si>
    <t>G/SPS/N/LVA/8</t>
  </si>
  <si>
    <t>Meat, meat products</t>
  </si>
  <si>
    <t>G/SPS/N/NLD/41</t>
  </si>
  <si>
    <t>Walkers (cursorial birds)</t>
  </si>
  <si>
    <t>G/SPS/N/MAR/4</t>
  </si>
  <si>
    <t xml:space="preserve">Live poultry, poultry products, foods containing products derived from poultry and pigmeat-based products.  Regions or countries likely to be affected, to the extent relevant or practicable:  Belgium</t>
  </si>
  <si>
    <t>G/SPS/N/MYS/6</t>
  </si>
  <si>
    <t>Beef, pork, poultry, eggs and milk and the products thereof including edible offals for human consumption, from Europe</t>
  </si>
  <si>
    <t>G/SPS/N/PER/10</t>
  </si>
  <si>
    <t>Plants, vegetable products, animals and products and by-products of animal origin imported into Peru</t>
  </si>
  <si>
    <t>G/SPS/N/USA/150/Add.1</t>
  </si>
  <si>
    <t>G/SPS/N/USA/164</t>
  </si>
  <si>
    <t>Ready-to-eat livestock and poultry products</t>
  </si>
  <si>
    <t>G/SPS/N/SGP/6</t>
  </si>
  <si>
    <t xml:space="preserve">Meat and egg products.  Meat including beef, pork, mutton and poultry</t>
  </si>
  <si>
    <t>G/SPS/N/SGP/7</t>
  </si>
  <si>
    <t>Liechtenstein</t>
  </si>
  <si>
    <t>G/SPS/N/AUS/97</t>
  </si>
  <si>
    <t>Australia's quarantine policy relating to scrapie</t>
  </si>
  <si>
    <t>G/SPS/N/AUS/98</t>
  </si>
  <si>
    <t>Australia's importation policy relating to crocodilians and their eggs from all countries</t>
  </si>
  <si>
    <t>G/SPS/N/AUS/99</t>
  </si>
  <si>
    <t>Australia's importation policy relating to bovine semen and embryos from Argentina and Brazil</t>
  </si>
  <si>
    <t>G/SPS/N/GTM/6</t>
  </si>
  <si>
    <t>Vegetable products and by-products</t>
  </si>
  <si>
    <t>G/SPS/N/JPN/44/Corr.1</t>
  </si>
  <si>
    <t>G/SPS/N/SGP/5</t>
  </si>
  <si>
    <t>G/SPS/N/JPN/44</t>
  </si>
  <si>
    <t xml:space="preserve">Edible vegetables and certain roots and tubers (HS:07), edible fruits and nuts (HS:08.01, 08.02, 08.03, 08.04, 08.05, 08.06, 08.07, 08.09, 08.10, 08.11, 08.12), coffee (HS:09.01), tea (HS:09.02), ginger (HS:0910.10), cereals (HS:10), oilseeds and oleaginous fruits;  miscellaneous seeds and fruit (HS:12.01, 12.02, 12.04, 12.05, 12.06, 12.07, 12.10, 1212.91, 1212.92 and 1212.99), cocoa beans (HS:18.01)</t>
  </si>
  <si>
    <t>G/SPS/N/LVA/7</t>
  </si>
  <si>
    <t>G/SPS/N/USA/161</t>
  </si>
  <si>
    <t>G/SPS/N/USA/158</t>
  </si>
  <si>
    <t>G/SPS/N/USA/159</t>
  </si>
  <si>
    <t>Poultry meat and other poultry products</t>
  </si>
  <si>
    <t xml:space="preserve">Animal diseases; Animal health; Newcastle Disease; Packaging; </t>
  </si>
  <si>
    <t>G/SPS/N/GTM/5</t>
  </si>
  <si>
    <t>G/SPS/N/LVA/2</t>
  </si>
  <si>
    <t>The regulation lays down the hygiene requirements for live bivalve molluscs (Echinodermata), echinoderms (Gastropoda), tunicate (Tunicata) for human consumption.</t>
  </si>
  <si>
    <t>G/SPS/N/LVA/3</t>
  </si>
  <si>
    <t>Hen eggs</t>
  </si>
  <si>
    <t>G/SPS/N/LVA/4</t>
  </si>
  <si>
    <t>The regulation lays down freshness, size and harmlessness criteria of fresh and frozen fishery products, types of cutting and packaging, state supervision activities for marketing fishery products, storage and transportation regimes.</t>
  </si>
  <si>
    <t>G/SPS/N/LVA/5</t>
  </si>
  <si>
    <t>G/SPS/N/CHL/35</t>
  </si>
  <si>
    <t>Reproductive material of vegetable origin</t>
  </si>
  <si>
    <t>G/SPS/N/ARG/44</t>
  </si>
  <si>
    <t>Fresh poultry meat and its by-products.</t>
  </si>
  <si>
    <t>G/SPS/N/ARG/45</t>
  </si>
  <si>
    <t>G/SPS/N/ARG/46</t>
  </si>
  <si>
    <t xml:space="preserve">Products of animal origin.  Countries exporting products of animal origin</t>
  </si>
  <si>
    <t>G/SPS/N/ARG/47</t>
  </si>
  <si>
    <t>Frozen bovine semen imported into Argentina.</t>
  </si>
  <si>
    <t>G/SPS/N/AUS/92</t>
  </si>
  <si>
    <t xml:space="preserve">Cereals and cereal products.  All countries exporting the products to  Australia to be affected.</t>
  </si>
  <si>
    <t>G/SPS/N/AUS/93</t>
  </si>
  <si>
    <t>Milk, cream and fermented milk. All Countries exporting the products to Australia to be affected.</t>
  </si>
  <si>
    <t>G/SPS/N/BRA/50</t>
  </si>
  <si>
    <t>G/SPS/N/GEO/6</t>
  </si>
  <si>
    <t>The draft law is applicable to all sowing and planting materials of crop varieties, national and imported, intended for distribution and introduction into public use.</t>
  </si>
  <si>
    <t>G/SPS/N/GEO/7</t>
  </si>
  <si>
    <t>Livestock, meat and meat products (0102; 0201)</t>
  </si>
  <si>
    <t>G/SPS/N/NZL/39</t>
  </si>
  <si>
    <t xml:space="preserve">Cereals and cereal products.  All countries exporting the products to New Zealand.</t>
  </si>
  <si>
    <t>G/SPS/N/NZL/40</t>
  </si>
  <si>
    <t xml:space="preserve">Milk, cream and fermented milk.  All countries exporting the products to New Zealand.</t>
  </si>
  <si>
    <t>G/SPS/N/GEO/5</t>
  </si>
  <si>
    <t xml:space="preserve">Pests, weeds or agents causing  plant disease, which are not spread in the country, are subject to official control, since their proliferation could cause significant economic damage.</t>
  </si>
  <si>
    <t>G/SPS/N/CHL/32/Add.1</t>
  </si>
  <si>
    <t>G/SPS/N/CHL/33/Add.1</t>
  </si>
  <si>
    <t>G/SPS/N/GEO/1</t>
  </si>
  <si>
    <t xml:space="preserve">Pests, agents causing plant disease, diseased or suspected animals, birds, fish, bees;  infected on suspected products, raw materials of animal origin;  other products, raw materials and cargo subject to veterinary inspection</t>
  </si>
  <si>
    <t xml:space="preserve">Animal diseases; Animal health; Pests; Plant health; </t>
  </si>
  <si>
    <t>G/SPS/N/GEO/3</t>
  </si>
  <si>
    <t xml:space="preserve">Livestock, poultry, meat and meat products (0102;  0105;  0201)</t>
  </si>
  <si>
    <t>G/SPS/N/GEO/2</t>
  </si>
  <si>
    <t xml:space="preserve">Livestock, meat and meat products (0102;  0201)</t>
  </si>
  <si>
    <t>G/SPS/N/GEO/4</t>
  </si>
  <si>
    <t xml:space="preserve">Wheat and flour (1101;  1104)</t>
  </si>
  <si>
    <t>G/SPS/N/MAR/3</t>
  </si>
  <si>
    <t>Live animals, animal feedingstuffs, products of animal origin, animal reproduction products and sea and fresh water products</t>
  </si>
  <si>
    <t>G/SPS/N/ARG/43</t>
  </si>
  <si>
    <t xml:space="preserve">Animals and products of species susceptible to foot and mouth disease.  Countries exporting animals and products of species susceptible to foot and mouth disease.</t>
  </si>
  <si>
    <t>G/SPS/N/ITA/3</t>
  </si>
  <si>
    <t>Live bovines, bovine embryos, meal of animal origin</t>
  </si>
  <si>
    <t>G/SPS/N/KEN/1/Corr.1</t>
  </si>
  <si>
    <t>G/SPS/N/MEX/139</t>
  </si>
  <si>
    <t>G/SPS/N/MEX/140</t>
  </si>
  <si>
    <t>Phytosanitary products</t>
  </si>
  <si>
    <t>G/SPS/N/KOR/56</t>
  </si>
  <si>
    <t>Plants and plant products / All of the world, especially Japan.</t>
  </si>
  <si>
    <t>G/SPS/N/EEC/72</t>
  </si>
  <si>
    <t>1. Live bovine (0102), ovine and caprine (0104) animals2. Bovine embryos and ova3. Ovine and caprine semen, embryos and ova4. Products of bovine, ovine and caprine origin5. Fishery products which are destined for human consumption and contain gelatine or rendered animal fat6. Egg products which are destined for human consumption and contain gelatine or rendered animal fat7. Snails or frogs' legs which are destined for human consumption and contain gelative or rendered animal fat8. Pet food</t>
  </si>
  <si>
    <t>G/SPS/N/USA/153</t>
  </si>
  <si>
    <t>Horses - Morocco</t>
  </si>
  <si>
    <t>G/SPS/N/HKG/3</t>
  </si>
  <si>
    <t>Frozen/chilled beef (0201, 0202) from Northern Ireland</t>
  </si>
  <si>
    <t>G/SPS/N/LVA/1</t>
  </si>
  <si>
    <t>Minced meat, animal slaughter by-products</t>
  </si>
  <si>
    <t>G/SPS/N/NZL/30</t>
  </si>
  <si>
    <t>Avena sativa seeds for sowing</t>
  </si>
  <si>
    <t>G/SPS/N/NZL/31</t>
  </si>
  <si>
    <t>Hordeum vulgare seeds for sowing</t>
  </si>
  <si>
    <t>G/SPS/N/NZL/33</t>
  </si>
  <si>
    <t>Pinus radiata seeds for sowing</t>
  </si>
  <si>
    <t>G/SPS/N/NZL/34</t>
  </si>
  <si>
    <t>Pisum sativum seeds for sowing</t>
  </si>
  <si>
    <t>G/SPS/N/NZL/35</t>
  </si>
  <si>
    <t>Pseudotsuga menziesii seeds for sowing</t>
  </si>
  <si>
    <t>G/SPS/N/NZL/36</t>
  </si>
  <si>
    <t>Sorghum bicolor seeds for sowing</t>
  </si>
  <si>
    <t>G/SPS/N/NZL/37</t>
  </si>
  <si>
    <t>Triticum aestivum seeds for sowing</t>
  </si>
  <si>
    <t>G/SPS/N/NZL/38</t>
  </si>
  <si>
    <t>Vicia faba seeds for sowing</t>
  </si>
  <si>
    <t>G/SPS/N/AUS/90</t>
  </si>
  <si>
    <t>Bulk maize from the USA</t>
  </si>
  <si>
    <t>G/SPS/N/AUS/91</t>
  </si>
  <si>
    <t>Fresh table grapes from California (USA)</t>
  </si>
  <si>
    <t>G/SPS/N/SVK/14</t>
  </si>
  <si>
    <t>Slaughter animals and related products, in relation to chemical growth simulators and feed antibiotics (namely carbadox, olaquindox, Zn-bacitracine, virginiamycine, spiramycine, tylozine-phosphate)</t>
  </si>
  <si>
    <t>G/SPS/N/USA/151</t>
  </si>
  <si>
    <t>G/SPS/N/MEX/136</t>
  </si>
  <si>
    <t>Zoosanitary products</t>
  </si>
  <si>
    <t>G/SPS/N/MEX/137</t>
  </si>
  <si>
    <t>G/SPS/N/MEX/138</t>
  </si>
  <si>
    <t>G/SPS/N/AUS/89</t>
  </si>
  <si>
    <t>Rhinoceros from South Africa</t>
  </si>
  <si>
    <t>G/SPS/N/NZL/28</t>
  </si>
  <si>
    <t>Truffles (Tuber melanosporum)</t>
  </si>
  <si>
    <t>G/SPS/N/PER/8</t>
  </si>
  <si>
    <t>Live bovine animals and other products</t>
  </si>
  <si>
    <t>G/SPS/N/POL/20</t>
  </si>
  <si>
    <t>G/SPS/N/USA/150</t>
  </si>
  <si>
    <t>G/SPS/N/AUS/87</t>
  </si>
  <si>
    <t>Temporary importation of horses serologically positive for piroplasmosis for competition and racing purposes</t>
  </si>
  <si>
    <t>G/SPS/N/GTM/3</t>
  </si>
  <si>
    <t>Plants, plant products and by-products, and seeds</t>
  </si>
  <si>
    <t>G/SPS/N/PER/9</t>
  </si>
  <si>
    <t>G/SPS/N/USA/149</t>
  </si>
  <si>
    <t>G/SPS/N/BRA/49</t>
  </si>
  <si>
    <t>plants and plant products</t>
  </si>
  <si>
    <t>G/SPS/N/GTM/2</t>
  </si>
  <si>
    <t>Edible fruits and nuts</t>
  </si>
  <si>
    <t>G/SPS/N/GTM/4</t>
  </si>
  <si>
    <t>Products and by-products of plant origin</t>
  </si>
  <si>
    <t>G/SPS/N/CZE/17</t>
  </si>
  <si>
    <t>G/SPS/N/USA/147</t>
  </si>
  <si>
    <t>Certain live animals and animal products</t>
  </si>
  <si>
    <t>G/SPS/N/CHL/32</t>
  </si>
  <si>
    <t>Grains and other plant species for consumption and industrialization</t>
  </si>
  <si>
    <t>G/SPS/N/CHL/33</t>
  </si>
  <si>
    <t>G/SPS/N/CHL/34</t>
  </si>
  <si>
    <t>Fresh fruit and vegetables from Argentina</t>
  </si>
  <si>
    <t>G/SPS/N/ZAF/6</t>
  </si>
  <si>
    <t>Edible ices, egg products</t>
  </si>
  <si>
    <t>G/SPS/N/BRA/48</t>
  </si>
  <si>
    <t>Poultry and poultry meats</t>
  </si>
  <si>
    <t>G/SPS/N/NLD/39</t>
  </si>
  <si>
    <t>Various foodstuffs, such as fish, dairy products, cereals, potatoes, vegetables, fruit, organs and meat, eggs, crustaceans, shellfish and mollusc, and protein products</t>
  </si>
  <si>
    <t xml:space="preserve">Contaminants; Dioxins; Food safety; Heavy metals; Human health; Polychlorinated biphenyls; </t>
  </si>
  <si>
    <t>G/SPS/N/AUS/83</t>
  </si>
  <si>
    <t>Durian fruit from Thailand</t>
  </si>
  <si>
    <t>G/SPS/N/USA/136/Add.2</t>
  </si>
  <si>
    <t>G/SPS/N/USA/144</t>
  </si>
  <si>
    <t>G/SPS/N/USA/146</t>
  </si>
  <si>
    <t>G/SPS/N/ARG/37</t>
  </si>
  <si>
    <t>Semen, ova and embryos of ruminant animals susceptible to transmissible spongiform encephalopathy (TSE)</t>
  </si>
  <si>
    <t>G/SPS/N/ARG/38</t>
  </si>
  <si>
    <t>Semen of ruminant animals susceptible to transmissible spongiform encephalopathy (TSE)</t>
  </si>
  <si>
    <t>G/SPS/N/ARG/39</t>
  </si>
  <si>
    <t>Animal species susceptible to foot-and-mouth disease and products thereof.</t>
  </si>
  <si>
    <t>G/SPS/N/ARG/40</t>
  </si>
  <si>
    <t>Live bivalve molluscs</t>
  </si>
  <si>
    <t>G/SPS/N/ARG/41</t>
  </si>
  <si>
    <t>Plants and their parts, products and by-products</t>
  </si>
  <si>
    <t>G/SPS/N/POL/16</t>
  </si>
  <si>
    <t>Honey (PCN 0409)</t>
  </si>
  <si>
    <t>G/SPS/N/POL/17</t>
  </si>
  <si>
    <t>Bovine semen (PCN 0511 10 00 0)</t>
  </si>
  <si>
    <t>G/SPS/N/POL/18</t>
  </si>
  <si>
    <t>Meat, foodstuffs of animal origin, non-edible animal raw materials, animal feedstuffs</t>
  </si>
  <si>
    <t>G/SPS/N/POL/19</t>
  </si>
  <si>
    <t>Porcine semen (PCN 0511)</t>
  </si>
  <si>
    <t>G/SPS/N/USA/123/Add.1</t>
  </si>
  <si>
    <t>G/SPS/N/AUS/80</t>
  </si>
  <si>
    <t>G/SPS/N/AUS/81</t>
  </si>
  <si>
    <t>Elephants from Indonesia</t>
  </si>
  <si>
    <t>G/SPS/N/AUS/82</t>
  </si>
  <si>
    <t xml:space="preserve">Cervine  semen from Canada</t>
  </si>
  <si>
    <t>G/SPS/N/IDN/5</t>
  </si>
  <si>
    <t>G/SPS/N/COL/25</t>
  </si>
  <si>
    <t>G/SPS/N/USA/143</t>
  </si>
  <si>
    <t>Ruminants and products of ruminants</t>
  </si>
  <si>
    <t>G/SPS/N/CHL/31</t>
  </si>
  <si>
    <t>G/SPS/N/EEC/69</t>
  </si>
  <si>
    <t>G/SPS/N/NZL/24</t>
  </si>
  <si>
    <t>Fresh cut flowers and foliage for decorative purposes</t>
  </si>
  <si>
    <t>G/SPS/N/USA/142</t>
  </si>
  <si>
    <t>G/SPS/N/EEC/64/Corr.1</t>
  </si>
  <si>
    <t>G/SPS/N/THA/13/Corr.1</t>
  </si>
  <si>
    <t>G/SPS/N/USA/141</t>
  </si>
  <si>
    <t>G/SPS/N/CHL/25/Add.1</t>
  </si>
  <si>
    <t>G/SPS/N/KOR/52</t>
  </si>
  <si>
    <t>G/SPS/N/KOR/53</t>
  </si>
  <si>
    <t>Animal products imported from foreign countries</t>
  </si>
  <si>
    <t>G/SPS/N/EEC/67</t>
  </si>
  <si>
    <t>Farmed ratite meat</t>
  </si>
  <si>
    <t>G/SPS/N/AUS/79</t>
  </si>
  <si>
    <t>Egg and egg products</t>
  </si>
  <si>
    <t>G/SPS/N/CHL/29</t>
  </si>
  <si>
    <t>G/SPS/N/CHL/30</t>
  </si>
  <si>
    <t>South American camelids</t>
  </si>
  <si>
    <t>G/SPS/N/NZL/23</t>
  </si>
  <si>
    <t>G/SPS/N/POL/15</t>
  </si>
  <si>
    <t>Zoo animals, ornamental fish for breeding, reptiles, amphibians, pigeons</t>
  </si>
  <si>
    <t>G/SPS/N/USA/140</t>
  </si>
  <si>
    <t>G/SPS/N/AUT/1</t>
  </si>
  <si>
    <t xml:space="preserve">The following of Swiss origin: 1. Live bovine animals (0102) and their semen (0511 1000 002) 2. Meat (0201 and 02120) and meat products of bovine animals (1602 50) 3. Low risk materials intended for the production of pet food, pharmaceuticals and cosmetics, fat intended for industrial purposes, bones, horns and claws and hides, including salted, wet-blue and limed ones. Excluding:  pet food and meat products fulfilling the following conditions: (a) animal raw materials used for the production must not originate from UK and Switzerland; (b) must be accompanied by a document issued by a veterinarian authorized by the Swiss Government certifying that conditions of (a) are met.</t>
  </si>
  <si>
    <t>G/SPS/N/ZAF/5</t>
  </si>
  <si>
    <t>Live cattle to be imported from Zimbabwe</t>
  </si>
  <si>
    <t>G/SPS/N/ITA/2</t>
  </si>
  <si>
    <t>Live bovines, bovine embryos, bone-in beef, bovine offals, bovine skins, meal of animal origin</t>
  </si>
  <si>
    <t>G/SPS/N/NLD/35</t>
  </si>
  <si>
    <t>G/SPS/N/CHL/24</t>
  </si>
  <si>
    <t>Plant products capable of carrying diseases harmful to agriculture.</t>
  </si>
  <si>
    <t>G/SPS/N/CHL/25</t>
  </si>
  <si>
    <t>G/SPS/N/CHL/26</t>
  </si>
  <si>
    <t>Deer from Argentina</t>
  </si>
  <si>
    <t>G/SPS/N/CHL/28</t>
  </si>
  <si>
    <t>G/SPS/N/USA/134/Add.1</t>
  </si>
  <si>
    <t>G/SPS/N/EEC/64</t>
  </si>
  <si>
    <t>Hares</t>
  </si>
  <si>
    <t>G/SPS/N/PAN/15</t>
  </si>
  <si>
    <t>Meat products – bovine animals – swine – buffaloes – goats</t>
  </si>
  <si>
    <t>G/SPS/N/PAN/17</t>
  </si>
  <si>
    <t>Meat products (bovine animals, swine, goats, sheep)</t>
  </si>
  <si>
    <t>G/SPS/N/PAN/19</t>
  </si>
  <si>
    <t>G/SPS/N/PAN/21</t>
  </si>
  <si>
    <t>Poultry and pig meat</t>
  </si>
  <si>
    <t>G/SPS/N/PAN/16</t>
  </si>
  <si>
    <t>G/SPS/N/PAN/18</t>
  </si>
  <si>
    <t>Fish and acquaculture products</t>
  </si>
  <si>
    <t>G/SPS/N/PAN/20</t>
  </si>
  <si>
    <t>Dairy produce – fresh milk, milk in powder, curdled milk, yoghurt, cheese, butter, ice cream, cream, custard, whey, evaporated milk, etc.</t>
  </si>
  <si>
    <t>G/SPS/N/PAN/22</t>
  </si>
  <si>
    <t>Fish products, fish, crustaceans, bivalves, cephalopods, fish meal, fish oil and other fish products</t>
  </si>
  <si>
    <t>G/SPS/N/PAN/27</t>
  </si>
  <si>
    <t>Product raw milk (dairy produce)</t>
  </si>
  <si>
    <t>G/SPS/N/PAN/30</t>
  </si>
  <si>
    <t>Meat – pigs</t>
  </si>
  <si>
    <t>G/SPS/N/PAN/31</t>
  </si>
  <si>
    <t>G/SPS/N/NZL/22</t>
  </si>
  <si>
    <t>G/SPS/N/USA/132/Add.1</t>
  </si>
  <si>
    <t>G/SPS/N/USA/136/Add.1</t>
  </si>
  <si>
    <t>G/SPS/N/ZAF/4</t>
  </si>
  <si>
    <t xml:space="preserve">Seed for planting;  Fresh, frozen, dried and glazed fruit, and fresh frozen and dehydrated vegetables;  Cut and dried flowers and foliage;  Propagation plant material.</t>
  </si>
  <si>
    <t>G/SPS/N/JPN/39</t>
  </si>
  <si>
    <t>Oysters for raw consumption</t>
  </si>
  <si>
    <t>G/SPS/N/NLD/31/Corr.1</t>
  </si>
  <si>
    <t>G/SPS/N/NZL/20</t>
  </si>
  <si>
    <t>Dried egg albumen, pasteurized spray-dried whole egg and pasteurized spray-dried egg yolk products, products containing pasteurized egg.</t>
  </si>
  <si>
    <t>G/SPS/N/HUN/3/Add.1</t>
  </si>
  <si>
    <t>G/SPS/N/HUN/4/Add.1</t>
  </si>
  <si>
    <t>G/SPS/N/NLD/33</t>
  </si>
  <si>
    <t>Freesia propagating material</t>
  </si>
  <si>
    <t>G/SPS/N/CHL/23</t>
  </si>
  <si>
    <t>Sheep for breeding</t>
  </si>
  <si>
    <t>G/SPS/N/AUS/77</t>
  </si>
  <si>
    <t>G/SPS/N/PAN/11</t>
  </si>
  <si>
    <t>Tariff headings 6011000 to 12130030</t>
  </si>
  <si>
    <t>G/SPS/N/PAN/14</t>
  </si>
  <si>
    <t>Rice, maize, sugar cane, bananas and others</t>
  </si>
  <si>
    <t>G/SPS/N/PAN/6</t>
  </si>
  <si>
    <t xml:space="preserve">Live bovine animals and buffaloes or those susceptible to tuberculosis.  Chapter 1, heading 01.01</t>
  </si>
  <si>
    <t>G/SPS/N/PAN/7</t>
  </si>
  <si>
    <t>Bovine, ovine and caprine animals and their products and by-products</t>
  </si>
  <si>
    <t xml:space="preserve">Animal diseases; Animal health; Bovine Spongiform Encephalopathy (BSE); Human health; Scrapie; Transmissible Spongiform Encephalopathy (TSE); Zoonoses; </t>
  </si>
  <si>
    <t>G/SPS/N/USA/136</t>
  </si>
  <si>
    <t>G/SPS/N/PAN/12</t>
  </si>
  <si>
    <t>Tariff heading No. 60110000</t>
  </si>
  <si>
    <t>G/SPS/N/PAN/2</t>
  </si>
  <si>
    <t xml:space="preserve">Bovine and other animals susceptible to Tuberculosis.  Chapter 1, heading 01.01</t>
  </si>
  <si>
    <t>G/SPS/N/PAN/3</t>
  </si>
  <si>
    <t>Live animals susceptible to Foot-and-Mouth Disease, or products or by-products of animal origin associated with the transmission of the disease</t>
  </si>
  <si>
    <t>G/SPS/N/PAN/8</t>
  </si>
  <si>
    <t>G/SPS/N/ISR/3</t>
  </si>
  <si>
    <t xml:space="preserve">HS 15.15   ICS 67.200</t>
  </si>
  <si>
    <t>G/SPS/N/PAN/5</t>
  </si>
  <si>
    <t xml:space="preserve">Live animals:  Chapter 1, heading 01.01</t>
  </si>
  <si>
    <t>G/SPS/N/CHL/22</t>
  </si>
  <si>
    <t>G/SPS/N/NLD/28</t>
  </si>
  <si>
    <t>G/SPS/N/NLD/31</t>
  </si>
  <si>
    <t xml:space="preserve">The flower bulbs:  allium, crocus, dahlia, gladiolus, hyacinth, Dutch iris, lily, daffodil and tulip.</t>
  </si>
  <si>
    <t>G/SPS/N/EEC/63</t>
  </si>
  <si>
    <t>Ware potatoes CN code 0701.90</t>
  </si>
  <si>
    <t>G/SPS/N/PER/7/Rev.1</t>
  </si>
  <si>
    <t>G/SPS/N/AUS/75</t>
  </si>
  <si>
    <t>Cervine Semen and Embryos from Poland</t>
  </si>
  <si>
    <t>G/SPS/N/CHE/13/Corr.1</t>
  </si>
  <si>
    <t>G/SPS/N/CHE/14/Corr.1</t>
  </si>
  <si>
    <t xml:space="preserve">Animal feed; Animal health; Feed additives; Food safety; Human health; Labelling; </t>
  </si>
  <si>
    <t>G/SPS/N/CHE/15/Corr.1</t>
  </si>
  <si>
    <t>G/SPS/N/USA/133</t>
  </si>
  <si>
    <t>G/SPS/N/USA/134</t>
  </si>
  <si>
    <t>G/SPS/N/AUS/74</t>
  </si>
  <si>
    <t>Live goldfish (Carassius attratus), included under tariff item HS 0303.10.00</t>
  </si>
  <si>
    <t>G/SPS/N/CHE/16</t>
  </si>
  <si>
    <t>Meat and by-products of poultry</t>
  </si>
  <si>
    <t>G/SPS/N/ZMB/2</t>
  </si>
  <si>
    <t>All live animals and animal products and by-products (Section I, chapters 1 to 5)</t>
  </si>
  <si>
    <t>G/SPS/N/USA/132</t>
  </si>
  <si>
    <t>Grapefruit, lemons and oranges</t>
  </si>
  <si>
    <t>G/SPS/N/POL/13</t>
  </si>
  <si>
    <t>Horses in the temporary admission</t>
  </si>
  <si>
    <t>G/SPS/N/POL/14</t>
  </si>
  <si>
    <t>G/SPS/N/ISR/2</t>
  </si>
  <si>
    <t xml:space="preserve">01.02-9010, 01.02-9020  02.01  02.02  02.06.1000  02.06.2000</t>
  </si>
  <si>
    <t xml:space="preserve">Food safety; Human health; Transmissible Spongiform Encephalopathy (TSE); Zoonoses; </t>
  </si>
  <si>
    <t>G/SPS/N/CHE/11</t>
  </si>
  <si>
    <t>Plant breeding material for agricultural purposes</t>
  </si>
  <si>
    <t>G/SPS/N/CHE/13</t>
  </si>
  <si>
    <t>Cattle, pigs, horses, ponies, asses, sheep and goats</t>
  </si>
  <si>
    <t>G/SPS/N/CHE/14</t>
  </si>
  <si>
    <t>Mammal and avian meat and by-products (such as beef, pork, poultry, horsemeat, sheep)</t>
  </si>
  <si>
    <t>G/SPS/N/CHE/15</t>
  </si>
  <si>
    <t>Eggs, egg products, food containing eggs or egg products</t>
  </si>
  <si>
    <t>G/SPS/N/PER/6/Corr.1</t>
  </si>
  <si>
    <t>G/SPS/N/PER/7/Corr.1</t>
  </si>
  <si>
    <t>G/SPS/N/KOR/46</t>
  </si>
  <si>
    <t>Imported ostrich from New Zealand</t>
  </si>
  <si>
    <t>G/SPS/N/KOR/47</t>
  </si>
  <si>
    <t>Imported ostrich from France</t>
  </si>
  <si>
    <t>G/SPS/N/KOR/48</t>
  </si>
  <si>
    <t>Imported ostrich from Belgium</t>
  </si>
  <si>
    <t>G/SPS/N/KOR/49</t>
  </si>
  <si>
    <t xml:space="preserve">Fresh fruits, Solanaceae, Nursery stocks, scions and cuttings of citrus spp.,  Nursery stocks, scions and cuttings of Grape.</t>
  </si>
  <si>
    <t>Japan, United States</t>
  </si>
  <si>
    <t>G/SPS/N/PER/7</t>
  </si>
  <si>
    <t>Live equine animals</t>
  </si>
  <si>
    <t>G/SPS/N/PER/6</t>
  </si>
  <si>
    <t>Live cattle (South American bovine animals, sheep, goats, swine and camels).</t>
  </si>
  <si>
    <t>G/SPS/N/USA/86/Add.1</t>
  </si>
  <si>
    <t>G/SPS/N/POL/10</t>
  </si>
  <si>
    <t>Horses for slaughter</t>
  </si>
  <si>
    <t>G/SPS/N/POL/11</t>
  </si>
  <si>
    <t>Horses for breeding and production</t>
  </si>
  <si>
    <t>G/SPS/N/POL/12</t>
  </si>
  <si>
    <t>Poultry (fowls, turkeys, guinea fowls, quails, pheasants) and partridges</t>
  </si>
  <si>
    <t>G/SPS/N/MEX/134</t>
  </si>
  <si>
    <t>G/SPS/N/SLV/18</t>
  </si>
  <si>
    <t>04.01 AL 04.06 Milk and derivatives thereof</t>
  </si>
  <si>
    <t>G/SPS/N/PER/5</t>
  </si>
  <si>
    <t>Live birds and poultry products</t>
  </si>
  <si>
    <t>G/SPS/N/MEX/131</t>
  </si>
  <si>
    <t>Fruitfly</t>
  </si>
  <si>
    <t>G/SPS/N/EEC/61</t>
  </si>
  <si>
    <t>For the moment, dried aromatic herbs, spices and vegetables seasoning are the only products covered by the implementing Directive (ID)</t>
  </si>
  <si>
    <t>G/SPS/N/SVK/12</t>
  </si>
  <si>
    <t xml:space="preserve">The regulation applies to the import and transit of live cattle, sheep and their products, embryos, meat-and-bone meal presented in the Customs Tariff under the following numbers:  0102, 0104, 0401-0406, 0201, 0202, 0204, 05111000, 05119950, 05119980, 150200, 02109090, 350300, 23011000</t>
  </si>
  <si>
    <t>G/SPS/N/SVK/13</t>
  </si>
  <si>
    <t>Cut flowers and vegetables</t>
  </si>
  <si>
    <t>G/SPS/N/HUN/3</t>
  </si>
  <si>
    <t>Frozen or chilled fish, shrimps, bivalve molluscs and products of these animals (fishery products) intended for human consumption</t>
  </si>
  <si>
    <t>G/SPS/N/HUN/4</t>
  </si>
  <si>
    <t>Heat-treated milk, milk-based products made from heat-treated milk, heat-treated milk-based products intended for human consumption</t>
  </si>
  <si>
    <t>G/SPS/N/CHL/17</t>
  </si>
  <si>
    <t>G/SPS/N/CHL/21</t>
  </si>
  <si>
    <t>G/SPS/N/JPN/37</t>
  </si>
  <si>
    <t>G/SPS/N/PHL/10</t>
  </si>
  <si>
    <t>Dried egg yolk (0408.11.00), salted egg yolk frozen liquid (0408.19.00), dried whole egg and dried albumen (0408.91.00), and salted whole egg frozen liquid (0408.99.00)</t>
  </si>
  <si>
    <t>G/SPS/N/PHL/11</t>
  </si>
  <si>
    <t>Domestic birds, wild birds, day-old chicks, turkey poults, and newly-hatched avian species (0105 and 0106), hatching eggs (0407), semen of domestic and wild birds (0511.10.00), fresh meat of domestic wild birds (0207 and 0208.99.00), and products of birds origin destined for use in animal feeding or for industrial use (0209, 0504, 0505, 1501, 1506, 2301, 1000, 2305)</t>
  </si>
  <si>
    <t>G/SPS/N/CHL/18</t>
  </si>
  <si>
    <t>G/SPS/N/CHL/20</t>
  </si>
  <si>
    <t>Chilled or frozen swine meat</t>
  </si>
  <si>
    <t>G/SPS/N/SLV/14</t>
  </si>
  <si>
    <t>01.03 Live swine</t>
  </si>
  <si>
    <t>G/SPS/N/SLV/16</t>
  </si>
  <si>
    <t>G/SPS/N/CAN/40</t>
  </si>
  <si>
    <t>G/SPS/N/CHL/19</t>
  </si>
  <si>
    <t>Vegetable materials produced "in vitro"</t>
  </si>
  <si>
    <t>G/SPS/N/SGP/3</t>
  </si>
  <si>
    <t>Dogs as personal pets or for commercial purposes</t>
  </si>
  <si>
    <t>G/SPS/N/SLV/12</t>
  </si>
  <si>
    <t>04.11 to 04.06 Milk and milk-based products</t>
  </si>
  <si>
    <t>G/SPS/N/SLV/13</t>
  </si>
  <si>
    <t>G/SPS/N/SLV/15</t>
  </si>
  <si>
    <t>G/SPS/N/SLV/7</t>
  </si>
  <si>
    <t>06.01 to 12.12 Plants, plant products and by-products</t>
  </si>
  <si>
    <t>G/SPS/N/SLV/6</t>
  </si>
  <si>
    <t>G/SPS/N/SLV/8</t>
  </si>
  <si>
    <t>Green beans, wheat, maize (corn), rice, sorghum, soya, sesame, cotton, groundnuts, barley, rye, lucerne, flax, hemp, walnuts or almonds, beans, (Vigna spp.) and animal and plant byproducts liable to infestation.</t>
  </si>
  <si>
    <t>G/SPS/N/CZE/16</t>
  </si>
  <si>
    <t>G/SPS/N/SVK/11</t>
  </si>
  <si>
    <t>apples, pears and quinces</t>
  </si>
  <si>
    <t>G/SPS/N/NZL/18</t>
  </si>
  <si>
    <t>Live equines and equine semen</t>
  </si>
  <si>
    <t>G/SPS/N/USA/121/Add.1</t>
  </si>
  <si>
    <t>G/SPS/N/USA/125</t>
  </si>
  <si>
    <t>G/SPS/N/JPN/36</t>
  </si>
  <si>
    <t>Edible vegetable and certain roots and tubers (HS:07), edible fruit and nuts (HS:08.01, 08.02, 08.03, 08.04, 08.05, 08.06, 08.07, 08.09, 08.10, 08.11 and 08.12), coffee (HS:09.01), tea (HS:09.02, ginger (HS:0910.10), cereals (HS:10), oil-seeds and oleaginous fruits, miscellaneous seeds and fruit (HS:12.01, 12.02, 12.04, 12.05, 12.06, 12.07, 12.10, 1212.91, 1212.92 and 1212.99), cocoa beans (HS:18.01).</t>
  </si>
  <si>
    <t>G/SPS/N/USA/124</t>
  </si>
  <si>
    <t>Eggs</t>
  </si>
  <si>
    <t>G/SPS/N/POL/7</t>
  </si>
  <si>
    <t>Pets - dogs and cats.</t>
  </si>
  <si>
    <t>G/SPS/N/POL/8</t>
  </si>
  <si>
    <t>Ovine and caprine animals for slaughter.</t>
  </si>
  <si>
    <t>G/SPS/N/USA/123</t>
  </si>
  <si>
    <t>Horses from Qatar.</t>
  </si>
  <si>
    <t>G/SPS/N/AUS/71</t>
  </si>
  <si>
    <t>Bovine Semen and Embryos from Norway</t>
  </si>
  <si>
    <t>Korea (Democratic People's Republic)</t>
  </si>
  <si>
    <t>G/SPS/N/COL/24</t>
  </si>
  <si>
    <t>Live birds and fertile eggs</t>
  </si>
  <si>
    <t>G/SPS/N/USA/119</t>
  </si>
  <si>
    <t>Poultry, game birds, other birds, eggs from Great Britain.</t>
  </si>
  <si>
    <t>G/SPS/N/USA/121</t>
  </si>
  <si>
    <t>Rhododendron from Europe.</t>
  </si>
  <si>
    <t>G/SPS/N/PER/4/Rev.1</t>
  </si>
  <si>
    <t>G/SPS/N/USA/118</t>
  </si>
  <si>
    <t>G/SPS/N/CAN/39</t>
  </si>
  <si>
    <t>Live bovine, products and by-products of bovine origin</t>
  </si>
  <si>
    <t>G/SPS/N/POL/4</t>
  </si>
  <si>
    <t>According to the list being an annex to the announcement</t>
  </si>
  <si>
    <t>G/SPS/N/AUS/70</t>
  </si>
  <si>
    <t>Camelids from Canada</t>
  </si>
  <si>
    <t>G/SPS/N/EEC/55/Corr.1</t>
  </si>
  <si>
    <t>G/SPS/N/JPN/33</t>
  </si>
  <si>
    <t>Cat, raccoon, fox, skunk, etc.</t>
  </si>
  <si>
    <t>G/SPS/N/JPN/34</t>
  </si>
  <si>
    <t>G/SPS/N/SVK/10</t>
  </si>
  <si>
    <t>Ware potatoes</t>
  </si>
  <si>
    <t>G/SPS/N/AUS/69</t>
  </si>
  <si>
    <t>Camelids from South America.</t>
  </si>
  <si>
    <t>G/SPS/N/JPN/32</t>
  </si>
  <si>
    <t>Shell eggs and liquid eggs.</t>
  </si>
  <si>
    <t>G/SPS/N/KOR/45</t>
  </si>
  <si>
    <t>Imported live animals (Artiodactyla) and their products into the Republic of Korea from Denmark.</t>
  </si>
  <si>
    <t xml:space="preserve">Animal diseases; Animal health; Bovine Spongiform Encephalopathy (BSE); Food safety; Foot and mouth disease; Human health; Scrapie; Transmissible Spongiform Encephalopathy (TSE); Zoonoses; </t>
  </si>
  <si>
    <t>G/SPS/N/JPN/30/Corr.1</t>
  </si>
  <si>
    <t>G/SPS/N/ARG/36</t>
  </si>
  <si>
    <t>Bovine animals, products and by-products</t>
  </si>
  <si>
    <t>G/SPS/N/ARG/35</t>
  </si>
  <si>
    <t>Pork products and by-products</t>
  </si>
  <si>
    <t>G/SPS/N/CRI/20</t>
  </si>
  <si>
    <t>Not applicable, applies to any plant or vegetable product subject to verification at origin.</t>
  </si>
  <si>
    <t>G/SPS/N/CRI/21</t>
  </si>
  <si>
    <t xml:space="preserve">07, 0701, 0703, 0704, 0705, 0706, 0707, 0708, 0709, 0710, 0711, 0712, 0713, 0714, 08, 0801, 0802, 0803, 0804, 0805,  0806,  0807,  0808, 0809, 0810, 0811, 0812,  0813, 0814,  09, 0901, 0902, 0903, 0904, 0905, 0906, 0907, 0908, 0910, 10, 11, 1101,  1102, 1103, 1104, 1105, 1106, 1107, 1108, 12, 1201,  1202,  1203, 1204, 1205, 1206, 1207, 1208, 1209, 1211, 1212,  1213, 1214,  1507, 1508, 1509, 1510, 1511, 1512, 1513, 1514, 1515, 1516, 1517, 1518, 1519, 1801, 1802, 1803, 1804, 1805,  1806,  19,  1901, 1903,  1904, 20, 2001,  2002, 2003,  2004,  2005, 2006,  2007,  2008,  2009, 21, 2101,  2103,  2302,  2303,  2304, 2305, 2306,  2307, 2308.</t>
  </si>
  <si>
    <t>G/SPS/N/EEC/56/Corr.1</t>
  </si>
  <si>
    <t>G/SPS/N/EEC/55</t>
  </si>
  <si>
    <t>Live animals of bovine and porcine species</t>
  </si>
  <si>
    <t>G/SPS/N/EEC/56</t>
  </si>
  <si>
    <t>G/SPS/N/EEC/57</t>
  </si>
  <si>
    <t>Fresh meat of bovine, swine, ovine, caprine species and solipeds</t>
  </si>
  <si>
    <t>G/SPS/N/JPN/29</t>
  </si>
  <si>
    <t>Milk products, surimi (fish paste)</t>
  </si>
  <si>
    <t>G/SPS/N/JPN/30</t>
  </si>
  <si>
    <t>milk and milk products.</t>
  </si>
  <si>
    <t>G/SPS/N/JPN/31</t>
  </si>
  <si>
    <t>Meat products.</t>
  </si>
  <si>
    <t>G/SPS/N/SVK/8/Rev.1</t>
  </si>
  <si>
    <t>G/SPS/N/EEC/53</t>
  </si>
  <si>
    <t>Live Birds</t>
  </si>
  <si>
    <t>G/SPS/N/EEC/54</t>
  </si>
  <si>
    <t>G/SPS/N/PHL/8</t>
  </si>
  <si>
    <t>Domestic birds, wild birds, day-old chicks, turkey poults, and newly-hatched avian species (0105 and 0106), hatching eggs (0407), semen of domestic and wild birds (0511.1000), fresh meat of domestic and wild birds (0207 and 0208.9000), and products of birds origin destined for use in animal feeding or for industrial use (0209, 0504, 0505, 1501, 1506, 2301, 1000, 2305)</t>
  </si>
  <si>
    <t>G/SPS/N/PHL/9</t>
  </si>
  <si>
    <t>Pork belly and trimmings (0203.19, 0203.29, 0206.30, 0206.41, 0206.49), legs (0203.12 and 0203.22), and pork fat (15.01)</t>
  </si>
  <si>
    <t>G/SPS/N/ARG/34</t>
  </si>
  <si>
    <t>G/SPS/N/KOR/43</t>
  </si>
  <si>
    <t>Imported pork from Austria</t>
  </si>
  <si>
    <t>G/SPS/N/USA/114</t>
  </si>
  <si>
    <t>Meat and poultry establishments</t>
  </si>
  <si>
    <t>G/SPS/N/ARG/11</t>
  </si>
  <si>
    <t>G/SPS/N/ARG/13</t>
  </si>
  <si>
    <t>G/SPS/N/ARG/15</t>
  </si>
  <si>
    <t>G/SPS/N/ARG/17</t>
  </si>
  <si>
    <t>Italian ryegrass</t>
  </si>
  <si>
    <t>G/SPS/N/ARG/18</t>
  </si>
  <si>
    <t>Birdsfoot trefoil</t>
  </si>
  <si>
    <t>G/SPS/N/ARG/19</t>
  </si>
  <si>
    <t>Alfalfa</t>
  </si>
  <si>
    <t>G/SPS/N/ARG/20</t>
  </si>
  <si>
    <t>Kidney beans</t>
  </si>
  <si>
    <t>G/SPS/N/ARG/21</t>
  </si>
  <si>
    <t>G/SPS/N/ARG/22</t>
  </si>
  <si>
    <t>Clover</t>
  </si>
  <si>
    <t>G/SPS/N/ARG/23</t>
  </si>
  <si>
    <t>Peaches</t>
  </si>
  <si>
    <t>G/SPS/N/ARG/24</t>
  </si>
  <si>
    <t>G/SPS/N/ARG/25</t>
  </si>
  <si>
    <t>Pineapples</t>
  </si>
  <si>
    <t>G/SPS/N/ARG/26</t>
  </si>
  <si>
    <t>G/SPS/N/ARG/27</t>
  </si>
  <si>
    <t>Melons</t>
  </si>
  <si>
    <t>G/SPS/N/ARG/28</t>
  </si>
  <si>
    <t>Strawberries</t>
  </si>
  <si>
    <t>G/SPS/N/ARG/29</t>
  </si>
  <si>
    <t>Soja</t>
  </si>
  <si>
    <t>G/SPS/N/ARG/33</t>
  </si>
  <si>
    <t>Maize</t>
  </si>
  <si>
    <t>G/SPS/N/ARG/10</t>
  </si>
  <si>
    <t>G/SPS/N/ARG/12</t>
  </si>
  <si>
    <t>Pepper</t>
  </si>
  <si>
    <t>G/SPS/N/ARG/31</t>
  </si>
  <si>
    <t>G/SPS/N/USA/100/Add.1</t>
  </si>
  <si>
    <t>G/SPS/N/SGP/2</t>
  </si>
  <si>
    <t>Racing, polo or equestrian horses</t>
  </si>
  <si>
    <t>G/SPS/N/ARG/9</t>
  </si>
  <si>
    <t>Fresh pork and pork products</t>
  </si>
  <si>
    <t>G/SPS/N/ZAF/2</t>
  </si>
  <si>
    <t>Chilled and frozen beef (Bone-in)</t>
  </si>
  <si>
    <t>G/SPS/N/USA/112</t>
  </si>
  <si>
    <t>G/SPS/N/AUS/68</t>
  </si>
  <si>
    <t>G/SPS/N/CHL/15</t>
  </si>
  <si>
    <t>Day-old chicks and fertile hen's eggs</t>
  </si>
  <si>
    <t>G/SPS/N/NLD/22</t>
  </si>
  <si>
    <t>Propagating material of florist and tree-nursery crops, including perennial plants, insofar as not EU-harmonized</t>
  </si>
  <si>
    <t>G/SPS/N/AUS/67</t>
  </si>
  <si>
    <t>Hatching eggs of commercial poultry</t>
  </si>
  <si>
    <t xml:space="preserve">Animal health; Human health; Pests; </t>
  </si>
  <si>
    <t>G/SPS/N/CHL/14</t>
  </si>
  <si>
    <t>Day-old goslings, ducklings, turkey, partridge, quail or pheasant chicks or fertile eggs of these species</t>
  </si>
  <si>
    <t>G/SPS/N/CHL/16</t>
  </si>
  <si>
    <t>G/SPS/N/AUS/65</t>
  </si>
  <si>
    <t>Dogs</t>
  </si>
  <si>
    <t>G/SPS/N/AUS/66</t>
  </si>
  <si>
    <t>Specific Pathogen Free (SPF) eggs</t>
  </si>
  <si>
    <t>G/SPS/N/USA/106/Rev.1</t>
  </si>
  <si>
    <t>G/SPS/N/USA/109</t>
  </si>
  <si>
    <t>G/SPS/N/USA/108</t>
  </si>
  <si>
    <t>Citrus treatment</t>
  </si>
  <si>
    <t>G/SPS/N/KOR/38</t>
  </si>
  <si>
    <t>Imported beef from Uruguay</t>
  </si>
  <si>
    <t>G/SPS/N/KOR/39</t>
  </si>
  <si>
    <t>Imported products of artiodactylous animal from Austria</t>
  </si>
  <si>
    <t xml:space="preserve">Animal diseases; Animal health; Classical Swine Fever; Food safety; Foot and mouth disease; Human health; Pest or Disease free Regions / Regionalization; Scrapie; Transmissible Spongiform Encephalopathy (TSE); Zoonoses; </t>
  </si>
  <si>
    <t>G/SPS/N/CHL/13/Corr.1</t>
  </si>
  <si>
    <t>G/SPS/N/PHL/7</t>
  </si>
  <si>
    <t>Kangaroo meat (HS Code 0208.90)</t>
  </si>
  <si>
    <t>G/SPS/N/KOR/36</t>
  </si>
  <si>
    <t>Semen of sheep and goat imported from Australia</t>
  </si>
  <si>
    <t xml:space="preserve">Animal diseases; Animal health; Bluetongue; Foot and mouth disease; Scrapie; Transmissible Spongiform Encephalopathy (TSE); </t>
  </si>
  <si>
    <t>G/SPS/N/KOR/37</t>
  </si>
  <si>
    <t>Live animals (Artiodactyla) and their products imported from the United Kingdom</t>
  </si>
  <si>
    <t>G/SPS/N/NZL/16/Add.1</t>
  </si>
  <si>
    <t xml:space="preserve">Allergens; Food safety; Human health; Labelling; </t>
  </si>
  <si>
    <t>G/SPS/N/USA/107</t>
  </si>
  <si>
    <t>G/SPS/N/PER/4</t>
  </si>
  <si>
    <t>Live bovine animals, products and by-products of bovine, sheep or goat origin (brains, spinal cords, thymus glands, spleens, tonsils, intestines, nerve tissue and lymphatic tissue), as well as the import of concentrated foods, including meat and bone-meal containing mammal proteins for animal feed</t>
  </si>
  <si>
    <t>G/SPS/N/POL/3</t>
  </si>
  <si>
    <t>Live cattle, meat of bovine origin, products and by-products containing bovine material</t>
  </si>
  <si>
    <t>G/SPS/N/USA/106</t>
  </si>
  <si>
    <t>Ruminants and ruminant products</t>
  </si>
  <si>
    <t>G/SPS/N/POL/2</t>
  </si>
  <si>
    <t>G/SPS/N/CAN/35</t>
  </si>
  <si>
    <t>4-hexylresorcinol</t>
  </si>
  <si>
    <t>G/SPS/N/CYP/5</t>
  </si>
  <si>
    <t>Live animals for breeding, ova, semen and embryos</t>
  </si>
  <si>
    <t>G/SPS/N/CYP/6</t>
  </si>
  <si>
    <t>Milk and milk based products intended for human consumption</t>
  </si>
  <si>
    <t>G/SPS/N/CHE/10</t>
  </si>
  <si>
    <t>Live sheep and goats (0104)</t>
  </si>
  <si>
    <t>G/SPS/N/USA/104</t>
  </si>
  <si>
    <t>G/SPS/N/USA/105</t>
  </si>
  <si>
    <t>Refrigerated or frozen uncooked meat, meat byproducts, and certain meat food products</t>
  </si>
  <si>
    <t>G/SPS/N/CHL/13</t>
  </si>
  <si>
    <t>G/SPS/N/NZL/17</t>
  </si>
  <si>
    <t xml:space="preserve">Ratites:  live ratites (ostriches, emus, rheas);  hatching eggs;  meat for human consumption</t>
  </si>
  <si>
    <t>G/SPS/N/NZL/15</t>
  </si>
  <si>
    <t>G/SPS/N/NZL/16</t>
  </si>
  <si>
    <t>Food products, including dietary supplements, containing royal jelly, bee pollen or propolis</t>
  </si>
  <si>
    <t>G/SPS/N/SVK/8</t>
  </si>
  <si>
    <t>Apples, pears and quinces</t>
  </si>
  <si>
    <t>G/SPS/N/SVK/9</t>
  </si>
  <si>
    <t>G/SPS/N/USA/102</t>
  </si>
  <si>
    <t>BSE - Belgium</t>
  </si>
  <si>
    <t>G/SPS/N/USA/101</t>
  </si>
  <si>
    <t>Animal disease status of certain countries</t>
  </si>
  <si>
    <t xml:space="preserve">Animal diseases; Animal health; Foot and mouth disease; Newcastle Disease; </t>
  </si>
  <si>
    <t>G/SPS/N/AUS/62</t>
  </si>
  <si>
    <t>Cervine semen</t>
  </si>
  <si>
    <t>G/SPS/N/AUS/64</t>
  </si>
  <si>
    <t>Ovine and caprine embryos</t>
  </si>
  <si>
    <t>G/SPS/N/USA/100</t>
  </si>
  <si>
    <t>HACCP Systems, meat and poultry</t>
  </si>
  <si>
    <t>G/SPS/N/AUS/63</t>
  </si>
  <si>
    <t>Cervine embryos</t>
  </si>
  <si>
    <t>G/SPS/N/CAN/31</t>
  </si>
  <si>
    <t>G/SPS/N/NLD/17</t>
  </si>
  <si>
    <t>G/SPS/N/NLD/18</t>
  </si>
  <si>
    <t>G/SPS/N/NLD/7</t>
  </si>
  <si>
    <t>Fish and equipment used on fishing vessels</t>
  </si>
  <si>
    <t>G/SPS/N/NLD/8</t>
  </si>
  <si>
    <t>Fish and equipment used in fish auctions</t>
  </si>
  <si>
    <t>G/SPS/N/NLD/9</t>
  </si>
  <si>
    <t>Fish and equipment used in fish processing establishments</t>
  </si>
  <si>
    <t>G/SPS/N/USA/88/Add.1</t>
  </si>
  <si>
    <t>G/SPS/N/USA/91/Add.1</t>
  </si>
  <si>
    <t>G/SPS/N/USA/96</t>
  </si>
  <si>
    <t>Sheep, goats, equine, ducks, geese and guineas</t>
  </si>
  <si>
    <t>G/SPS/N/USA/97</t>
  </si>
  <si>
    <t>Imported animals and animal products</t>
  </si>
  <si>
    <t>Argentina, Mexico</t>
  </si>
  <si>
    <t>G/SPS/N/CHE/8</t>
  </si>
  <si>
    <t>Fresh/unprocessed meat of wild boars (including feral pigs)</t>
  </si>
  <si>
    <t>G/SPS/N/CYP/4</t>
  </si>
  <si>
    <t>Milk and milk based products not intended for human consumption</t>
  </si>
  <si>
    <t>G/SPS/N/BWA/3</t>
  </si>
  <si>
    <t>Raw and pasteurized cow's milk</t>
  </si>
  <si>
    <t>G/SPS/N/CHE/7</t>
  </si>
  <si>
    <t>0202, 0511, 1601, 1602, 2309, Chapter 30</t>
  </si>
  <si>
    <t>G/SPS/N/USA/95</t>
  </si>
  <si>
    <t>Imported tomatoes</t>
  </si>
  <si>
    <t>Chile, France, Morocco, Spain</t>
  </si>
  <si>
    <t>G/SPS/N/AUS/60</t>
  </si>
  <si>
    <t>G/SPS/N/AUS/61</t>
  </si>
  <si>
    <t>G/SPS/N/MEX/129</t>
  </si>
  <si>
    <t>G/SPS/N/MEX/130</t>
  </si>
  <si>
    <t>G/SPS/N/MEX/127</t>
  </si>
  <si>
    <t>G/SPS/N/MEX/128</t>
  </si>
  <si>
    <t>G/SPS/N/JPN/28</t>
  </si>
  <si>
    <t>G/SPS/N/NZL/11</t>
  </si>
  <si>
    <t>Headed, gilled and gutted salmonid flesh for human consumption</t>
  </si>
  <si>
    <t>G/SPS/N/SGP/1</t>
  </si>
  <si>
    <t>G/SPS/N/CHL/11</t>
  </si>
  <si>
    <t>Zoo animals</t>
  </si>
  <si>
    <t>G/SPS/N/CHL/12</t>
  </si>
  <si>
    <t>G/SPS/N/CHL/7</t>
  </si>
  <si>
    <t>Chilled or frozen llama meat</t>
  </si>
  <si>
    <t>G/SPS/N/CHL/8</t>
  </si>
  <si>
    <t>Chilled or frozen reptile meat</t>
  </si>
  <si>
    <t>G/SPS/N/CHL/9</t>
  </si>
  <si>
    <t>Meat of wild boar</t>
  </si>
  <si>
    <t>G/SPS/N/CZE/14</t>
  </si>
  <si>
    <t>G/SPS/N/USA/94</t>
  </si>
  <si>
    <t>G/SPS/N/BRA/42</t>
  </si>
  <si>
    <t>Black Pepper (Piper nigrum)</t>
  </si>
  <si>
    <t>G/SPS/N/AUS/56</t>
  </si>
  <si>
    <t>G/SPS/N/AUS/57</t>
  </si>
  <si>
    <t>G/SPS/N/AUS/58</t>
  </si>
  <si>
    <t>Camelids</t>
  </si>
  <si>
    <t>G/SPS/N/AUS/59</t>
  </si>
  <si>
    <t>Fruit of kiwifruit (Actinidia chinensis Planch.) from Metropolitan France</t>
  </si>
  <si>
    <t>G/SPS/N/EEC/49</t>
  </si>
  <si>
    <t>All products of bovine, caprine and ovine origin containing or derived from "specified risk material" defined as:(a)the skull, including the brain and eyes, tonsils and spinal cord of:- bovine animals aged over 12 months,- ovine and caprine animals which are aged over 12 months or have a permanent incisor tooth erupted through the gum;(b)the spleen of ovine and caprine animals.</t>
  </si>
  <si>
    <t>G/SPS/N/AUS/52</t>
  </si>
  <si>
    <t>High health olive plants (Olea europaea L.) from Italy</t>
  </si>
  <si>
    <t>G/SPS/N/AUS/53</t>
  </si>
  <si>
    <t>Laboratory rats and mice</t>
  </si>
  <si>
    <t>G/SPS/N/AUS/54</t>
  </si>
  <si>
    <t>Rabbits (Oryctogalus cuniculus)</t>
  </si>
  <si>
    <t>G/SPS/N/AUS/55</t>
  </si>
  <si>
    <t>Zoo rodents</t>
  </si>
  <si>
    <t>G/SPS/N/USA/93</t>
  </si>
  <si>
    <t>Bamboo and propagative material</t>
  </si>
  <si>
    <t xml:space="preserve">Human health; Plant health; Zoonoses; </t>
  </si>
  <si>
    <t>G/SPS/N/USA/91</t>
  </si>
  <si>
    <t>G/SPS/N/CHL/5</t>
  </si>
  <si>
    <t>G/SPS/N/CHL/6</t>
  </si>
  <si>
    <t>G/SPS/N/AUS/49</t>
  </si>
  <si>
    <t>Korean pear (Pyrus ussuriensis var. viridis T. Lee) fruit from the Republic of Korea</t>
  </si>
  <si>
    <t>G/SPS/N/AUS/50</t>
  </si>
  <si>
    <t>Fuji apple (Malus pumila Miller var. domestica Schneider) fruit from Aomori Prefecture in Japan</t>
  </si>
  <si>
    <t>G/SPS/N/COL/22</t>
  </si>
  <si>
    <t>Fluid milk with flavouring</t>
  </si>
  <si>
    <t xml:space="preserve">Bacteria; Contaminants; Food additives; Food safety; Heavy metals; Human health; Labelling; </t>
  </si>
  <si>
    <t>G/SPS/N/ROM/1</t>
  </si>
  <si>
    <t xml:space="preserve">-live animals - bovines (HS 01.02.10), sheep and goats;-products of animal origin from these species (excepted are:  milk, dairy products, cheese, finished products including milk, powder milk, leathers under any form, wool and hairs, which have been disinfected as well as tallow and melted tallow, thermically treated at minimum 135 C and a pressure of 3 atm.bar, for 15-20 minutes, for industrial use);-ovule and embryos, seminal materials;-meat, blood and bones flours from these species;-sub-products from these species.</t>
  </si>
  <si>
    <t>G/SPS/N/PER/3</t>
  </si>
  <si>
    <t>Live bovine animals, products and by-products of bovine origin, concentrated foods, including meat and bone-meal containing mammal proteins for animal feed</t>
  </si>
  <si>
    <t>G/SPS/N/ARG/8</t>
  </si>
  <si>
    <t xml:space="preserve">Poultry products for human consumption, one-day old chicks, fertile eggs for incubation, adult poultry for exhibitions and wild fowl (0207;  0407001;  04070019;  01051110;  01051200; 01051900;   01060000)</t>
  </si>
  <si>
    <t>G/SPS/N/CAN/28</t>
  </si>
  <si>
    <t>G/SPS/N/MEX/119</t>
  </si>
  <si>
    <t>Natural Christmas trees</t>
  </si>
  <si>
    <t>G/SPS/N/USA/90</t>
  </si>
  <si>
    <t>Horses from Mexico</t>
  </si>
  <si>
    <t>G/SPS/N/COL/17</t>
  </si>
  <si>
    <t>Grape seed oil</t>
  </si>
  <si>
    <t>G/SPS/N/COL/19</t>
  </si>
  <si>
    <t>Mixtures of edible vegetable oils</t>
  </si>
  <si>
    <t>G/SPS/N/EEC/48</t>
  </si>
  <si>
    <t xml:space="preserve">Plant and plant products under CN codes 06 (vegetable products), 07 (edible vegetables and certain roots and tubers) and 12 (oil seeds and oleaginous fruits;  miscellaneous grain, seeds and fruit;  industrial or medicinal plants;  straw and fodder) in relation to harmful organisms;  for some harmful organisms listed in the proposed legislation only certain plants and plant products are concerned</t>
  </si>
  <si>
    <t>G/SPS/N/AUS/46</t>
  </si>
  <si>
    <t>Pig meat from Canada</t>
  </si>
  <si>
    <t>G/SPS/N/AUS/47</t>
  </si>
  <si>
    <t>Pig meat from Denmark</t>
  </si>
  <si>
    <t>G/SPS/N/COL/10</t>
  </si>
  <si>
    <t>Sesame seed oil</t>
  </si>
  <si>
    <t>G/SPS/N/COL/11</t>
  </si>
  <si>
    <t>G/SPS/N/COL/12</t>
  </si>
  <si>
    <t>G/SPS/N/COL/13</t>
  </si>
  <si>
    <t>Palm kernel oil</t>
  </si>
  <si>
    <t>G/SPS/N/COL/14</t>
  </si>
  <si>
    <t>Arachis oil</t>
  </si>
  <si>
    <t>G/SPS/N/COL/15</t>
  </si>
  <si>
    <t>Palm oil</t>
  </si>
  <si>
    <t>G/SPS/N/COL/16</t>
  </si>
  <si>
    <t>Sunflower seed oil</t>
  </si>
  <si>
    <t>G/SPS/N/COL/18</t>
  </si>
  <si>
    <t>Rape seed oil</t>
  </si>
  <si>
    <t>G/SPS/N/COL/21</t>
  </si>
  <si>
    <t>G/SPS/N/COL/8</t>
  </si>
  <si>
    <t>Soya bean oil</t>
  </si>
  <si>
    <t>G/SPS/N/COL/9</t>
  </si>
  <si>
    <t>Maize oil</t>
  </si>
  <si>
    <t>G/SPS/N/BGR/2</t>
  </si>
  <si>
    <t>Animals, products of animal origin, veterinary medicines</t>
  </si>
  <si>
    <t>G/SPS/N/SLV/3</t>
  </si>
  <si>
    <t>Poultry, poultry parts, products and by-products</t>
  </si>
  <si>
    <t>G/SPS/N/COL/7</t>
  </si>
  <si>
    <t>Food (fish and aquaculture products)</t>
  </si>
  <si>
    <t>G/SPS/N/CHL/3</t>
  </si>
  <si>
    <t>Vegetable merchandise and products and inputs for livestock use</t>
  </si>
  <si>
    <t>G/SPS/N/POL/1</t>
  </si>
  <si>
    <t>Live pigs, pork and pork products</t>
  </si>
  <si>
    <t>G/SPS/N/CAN/27</t>
  </si>
  <si>
    <t>G/SPS/N/CRI/11</t>
  </si>
  <si>
    <t>Botanical seeds of vegetables, grasses, oilseed plants, fruit trees, ornamental plants and flowers</t>
  </si>
  <si>
    <t>G/SPS/N/CRI/13</t>
  </si>
  <si>
    <t xml:space="preserve">Grains for consumption or processing:  pounded rice, rice in the husk, wheat, barley, peas, maize (corn), sorghum, soya, oats, dried beans (black, red, white and "cuba"), lucerne (alfalfa), chick-peas, lentils, "rabiza", groundnuts (shelled or unshelled), etc. (10) (12) (0713)</t>
  </si>
  <si>
    <t>G/SPS/N/CRI/19</t>
  </si>
  <si>
    <t>Fruits (08), fresh vegetables and tubers (07) for fresh consumption or intended for the food industry.</t>
  </si>
  <si>
    <t>G/SPS/N/ISR/1/Corr.1</t>
  </si>
  <si>
    <t>G/SPS/N/USA/86</t>
  </si>
  <si>
    <t>Meat and Poultry</t>
  </si>
  <si>
    <t>G/SPS/N/CRI/10</t>
  </si>
  <si>
    <t>07, 0701, 0703, 0704, 0705, 0706, 0707, 0708, 0709, 0710, 0711, 0712, 0713, 0714, 08, 0801, 0802, 0803, 0804, 0805, 0806, 0807, 0808, 0809, 0810, 0811, 0812, 0813, 0814, 09, 0901, 0902, 0903, 0904, 0905, 0906, 0907, 0908, 0910, 10, 11, 1101, 1102, 1103, 1104, 1105, 1106, 1107, 1108, 12, 1201, 1202, 1203, 1204, 1205, 1206, 1207, 1208, 1209, 1211, 1212, 1213, 1214, 1507, 1508, 1509, 1510, 1511, 1512, 1513, 1514, 1515, 1516, 1517, 1518, 1519, 1801, 1802, 1803, 1804, 1805, 1806. 19, 1901, 1903, 1904, 20, 2001, 2002, 2003, 2004, 2005, 2006, 2007, 2008, 2009, 21, 2101, 2103, 2302, 2303, 2304, 2305, 2306, 2307, 2308.</t>
  </si>
  <si>
    <t>G/SPS/N/CRI/12</t>
  </si>
  <si>
    <t>Plants which have undergone some process such as breaking, grinding, drying, freezing, etc. for subsequent consumption</t>
  </si>
  <si>
    <t>G/SPS/N/CRI/14</t>
  </si>
  <si>
    <t>Biological control agents or natural enemies, antagonists or competitors used for pest control</t>
  </si>
  <si>
    <t>G/SPS/N/CRI/16</t>
  </si>
  <si>
    <t xml:space="preserve">Spices for consumption or processing (not applicable to botanical seed for sowing purposes):  annatto, sesame, basil, anise, celery, cinnamon, cardamom, cloves, cumin, coriander, turmeric (curcuma), "jamaica", ginger, laurel, nutmeg, pepper, marjoram and rosemary.</t>
  </si>
  <si>
    <t>G/SPS/N/CRI/17</t>
  </si>
  <si>
    <t>Plants, plant products or by-products for which no import requirements are included in a specific technical regulation</t>
  </si>
  <si>
    <t>G/SPS/N/CRI/18</t>
  </si>
  <si>
    <t>Propagative material (apart from botanical seed) such as seedlings, bulbs, corms, roots, rhizomes, tubers, cuttings, slips or twigs, shoots, layers, plants "in vitro" and any other material used for plant propagation (0601) (0602).</t>
  </si>
  <si>
    <t>G/SPS/N/CRI/5</t>
  </si>
  <si>
    <t>Imported aquatic species, ornamental and for consumption</t>
  </si>
  <si>
    <t>G/SPS/N/CRI/6</t>
  </si>
  <si>
    <t>Non-domestic animals, import products and by-products</t>
  </si>
  <si>
    <t>G/SPS/N/CRI/8</t>
  </si>
  <si>
    <t>Imported live fish</t>
  </si>
  <si>
    <t>G/SPS/N/CRI/9</t>
  </si>
  <si>
    <t>07, 0701, 0703, 0704, 0705, 0706, 0707, 0708, 0709, 0710, 0711, 0712, 0713, 0714, 08, 0801, 0802, 0803, 0804, 0805, 0806, 0807, 0808, 0809, 0810, 0811, 0812, 0813, 0814, 09, 0901, 0902, 0903, 0904, 0905, 0906, 0907, 0908, 0910, 10, 11, 1101, 1102, 1103, 1104, 1105, 1106, 1107, 1108, 12, 1201, 1202, 1203, 1204, 1205, 1206, 1207, 1208, 1209, 1211, 1212, 1213, 1214, 1507, 1508, 1509, 1510, 1511, 1512, 1513, 1514, 1515, 1516, 1517, 1518, 1519, 1801, 1802, 1803, 1804, 1805, 1806, 19, 1901, 1903, 1904, 20, 2001, 2002, 2003, 2004, 2005, 2006, 2007, 2008, 2009, 21, 2101, 2103, 2302, 2303, 2304, 2305, 2306, 2307, 2308.</t>
  </si>
  <si>
    <t>G/SPS/N/PER/2</t>
  </si>
  <si>
    <t>Rice grains</t>
  </si>
  <si>
    <t>G/SPS/N/USA/87</t>
  </si>
  <si>
    <t>Live swine, pork and pork products</t>
  </si>
  <si>
    <t>G/SPS/N/USA/88</t>
  </si>
  <si>
    <t>G/SPS/N/CRI/15</t>
  </si>
  <si>
    <t>Plant products not included in botanical seed, propagative material, grains, fruits, vegetables and tubers for fresh consumption, processed plant material and species, as well as other non-plant products.</t>
  </si>
  <si>
    <t>G/SPS/N/CRI/4</t>
  </si>
  <si>
    <t>Swine, imported products and by-products of swine</t>
  </si>
  <si>
    <t>G/SPS/N/CRI/7</t>
  </si>
  <si>
    <t>Bovine animals, products and by-products of bovine origin, imported.</t>
  </si>
  <si>
    <t>G/SPS/N/CHE/5</t>
  </si>
  <si>
    <t>Wheat, rye and triticale</t>
  </si>
  <si>
    <t>G/SPS/N/USA/85</t>
  </si>
  <si>
    <t>G/SPS/N/EEC/46</t>
  </si>
  <si>
    <t>Fruits of Citrus L., Fortunella Swingle, Poncirus Raf., and their hybrids</t>
  </si>
  <si>
    <t>G/SPS/N/EEC/47</t>
  </si>
  <si>
    <t>G/SPS/N/KOR/34/Corr.1</t>
  </si>
  <si>
    <t xml:space="preserve">Bacteria; Beverages; Escherichia coli; Food safety; Human health; </t>
  </si>
  <si>
    <t>G/SPS/N/THA/5</t>
  </si>
  <si>
    <t>(1)Infant foods and follow-up foods for infants and young children(2)Supplementary foods for infants and young children(3)Infant formulas and follow-up formulas for infants and young children(4)Yoghurts(5)Pasteurized milk and milk products(6)Food for special dietary uses</t>
  </si>
  <si>
    <t>G/SPS/N/AUS/43</t>
  </si>
  <si>
    <t>G/SPS/N/AUS/44</t>
  </si>
  <si>
    <t>G/SPS/N/KOR/34</t>
  </si>
  <si>
    <t xml:space="preserve">Bacteria; Beverages; Escherichia coli; Food safety; Human health; Irradiation; </t>
  </si>
  <si>
    <t>G/SPS/N/MAR/2</t>
  </si>
  <si>
    <t>Live bovine animals, bovine meat and offal, products obtained from slaughtered bovine animals capable of entering the human or animal food chain and intended for the animal by-product industry, products of the bovine animal by-product industry intended for medical, cosmetic or pharmaceutical use, flours and meals of meat or bones of mammals.</t>
  </si>
  <si>
    <t>G/SPS/N/PHL/5</t>
  </si>
  <si>
    <t>Livestock, meat and meat products</t>
  </si>
  <si>
    <t>G/SPS/N/BEN/2/Corr.1</t>
  </si>
  <si>
    <t>G/SPS/N/PHL/4</t>
  </si>
  <si>
    <t>G/SPS/N/USA/80</t>
  </si>
  <si>
    <t>G/SPS/N/USA/81</t>
  </si>
  <si>
    <t>G/SPS/N/JPN/26</t>
  </si>
  <si>
    <t xml:space="preserve">edible vegetable and certain roots and tubers (HS:07), edible fruit and nuts (HS:08.01, 08.02, 08.03, 08.04, 08.05, 08.06, 08.07, 08.09, 08.10, 08.11 and 08.12, coffee (HS:09.01), tea (HS:09.02), ginger (HS:0910.10), cereals (HS:10), oil seeds and oleaginous fruits;  miscellaneous seeds and fruit (HS:12.01, 12.02, 12.04, 12.05, 12.06, 12.07, 12.10, 1212.91, 1212.92 and 1212.99), cocoa beans (HS:18.01)</t>
  </si>
  <si>
    <t>G/SPS/N/MYS/3</t>
  </si>
  <si>
    <t>Live poultry and birds</t>
  </si>
  <si>
    <t>G/SPS/N/MYS/4</t>
  </si>
  <si>
    <t>Carcases and products of poultry and birds</t>
  </si>
  <si>
    <t>G/SPS/N/HND/2</t>
  </si>
  <si>
    <t xml:space="preserve">Tariff headingDescription0207.10.00Poultry not cut in pieces, fresh or chilled0207.2Poultry not cut in pieces, frozen:  0207.21.00 Fowls of the species Gallus domesticus0207.22.00Turkeys0207.23.00Ducks, geese and guinea-fowls0207.3Poultry cuts and offal (including livers), fresh or chilled:0207.31.00Fatty livers of geese or ducks0207.39Other:0207.39.10Breasts of fowls of the species Gallus domesticus0207.39.20Paste0207.39.90Other (poultry cuts and offal)0207.4Poultry cuts and offal other than livers, frozen:  0207.41Of the species Gallus domesticus0207.41.10Breasts0207.41.20Paste0207.41.90Other (poultry cuts and offal) of the species Gallus domesticus0207.42.00Of turkeys0207.43.00Of ducks, geese or guinea-fowls0207.43.10Paste0207.50.00Poultry livers, frozen</t>
  </si>
  <si>
    <t>G/SPS/N/USA/78</t>
  </si>
  <si>
    <t>Animal products and by-products from ruminants</t>
  </si>
  <si>
    <t>G/SPS/N/USA/77</t>
  </si>
  <si>
    <t>Dry-cured pork products</t>
  </si>
  <si>
    <t>G/SPS/N/ISR/1</t>
  </si>
  <si>
    <t>02.01, 02.02, 02.06.1000, 02.06.2000</t>
  </si>
  <si>
    <t>G/SPS/N/DOM/1</t>
  </si>
  <si>
    <t>Tomatoes: 0702.00.00</t>
  </si>
  <si>
    <t>G/SPS/N/MEX/118</t>
  </si>
  <si>
    <t>G/SPS/N/MEX/117</t>
  </si>
  <si>
    <t>G/SPS/N/BEN/2</t>
  </si>
  <si>
    <t>G/SPS/N/EEC/44</t>
  </si>
  <si>
    <t>Ratite meat and live ratites</t>
  </si>
  <si>
    <t>G/SPS/N/BGR/1/Rev.1</t>
  </si>
  <si>
    <t>Plants, plant products, wood and pests</t>
  </si>
  <si>
    <t>G/SPS/N/USA/76</t>
  </si>
  <si>
    <t>G/SPS/N/BGR/1</t>
  </si>
  <si>
    <t>G/SPS/N/BRA/17</t>
  </si>
  <si>
    <t>Onions - Allium capa</t>
  </si>
  <si>
    <t>G/SPS/N/BRA/18</t>
  </si>
  <si>
    <t>Garlic - Allium sativum</t>
  </si>
  <si>
    <t>G/SPS/N/BRA/19</t>
  </si>
  <si>
    <t>Sweet Pepper - Capsicum annum</t>
  </si>
  <si>
    <t>G/SPS/N/BRA/22</t>
  </si>
  <si>
    <t>Rapeseed - Brassica napus varnoielfera</t>
  </si>
  <si>
    <t>G/SPS/N/BRA/23</t>
  </si>
  <si>
    <t>Sunflower - Helianthus annum</t>
  </si>
  <si>
    <t>G/SPS/N/BRA/24</t>
  </si>
  <si>
    <t>Annual Rye Grass - Lolium multiflorum</t>
  </si>
  <si>
    <t>G/SPS/N/BRA/25</t>
  </si>
  <si>
    <t>Lotus Comiculatus</t>
  </si>
  <si>
    <t>G/SPS/N/BRA/26</t>
  </si>
  <si>
    <t>Alfalfa - Medicago sativa</t>
  </si>
  <si>
    <t>G/SPS/N/BRA/27</t>
  </si>
  <si>
    <t>Kidney bean - Phaseolus vulgaris</t>
  </si>
  <si>
    <t>G/SPS/N/BRA/28</t>
  </si>
  <si>
    <t>Sorghum - Sorghum vulgare</t>
  </si>
  <si>
    <t>G/SPS/N/BRA/29</t>
  </si>
  <si>
    <t>Clovers - Trifolium spp</t>
  </si>
  <si>
    <t>G/SPS/N/BRA/30</t>
  </si>
  <si>
    <t>Peach - Prunus persica</t>
  </si>
  <si>
    <t>G/SPS/N/BRA/31</t>
  </si>
  <si>
    <t>Potato - Solanum tuberosum</t>
  </si>
  <si>
    <t>G/SPS/N/BRA/32</t>
  </si>
  <si>
    <t>Grape - Vitis vinifera</t>
  </si>
  <si>
    <t>G/SPS/N/BRA/33</t>
  </si>
  <si>
    <t>Pineapple - Ananas Comosus</t>
  </si>
  <si>
    <t>G/SPS/N/BRA/34</t>
  </si>
  <si>
    <t>Coffee - Coffea spp</t>
  </si>
  <si>
    <t>G/SPS/N/BRA/35</t>
  </si>
  <si>
    <t>Melon - Cucumis melo</t>
  </si>
  <si>
    <t>G/SPS/N/BRA/36</t>
  </si>
  <si>
    <t>Strawberry - Fragaria spp</t>
  </si>
  <si>
    <t>G/SPS/N/BRA/37</t>
  </si>
  <si>
    <t>Soybean - Glycine max</t>
  </si>
  <si>
    <t>G/SPS/N/BRA/39</t>
  </si>
  <si>
    <t>Rice - Oryza sativa</t>
  </si>
  <si>
    <t>G/SPS/N/BRA/41</t>
  </si>
  <si>
    <t>Maize - Zea mays</t>
  </si>
  <si>
    <t>G/SPS/N/FJI/1</t>
  </si>
  <si>
    <t xml:space="preserve">Pawpaw (Papaya)  (HS 0807.20.00)</t>
  </si>
  <si>
    <t>G/SPS/N/USA/65/Add.1</t>
  </si>
  <si>
    <t>G/SPS/N/AUS/39</t>
  </si>
  <si>
    <t>G/SPS/N/AUS/40</t>
  </si>
  <si>
    <t>G/SPS/N/AUS/35</t>
  </si>
  <si>
    <t>G/SPS/N/AUS/37</t>
  </si>
  <si>
    <t>G/SPS/N/AUS/36</t>
  </si>
  <si>
    <t>G/SPS/N/AUS/38</t>
  </si>
  <si>
    <t xml:space="preserve">Animal diseases; Animal health; Bluetongue; Zoonoses; </t>
  </si>
  <si>
    <t>G/SPS/N/EEC/40</t>
  </si>
  <si>
    <t>Heat-treated milk, milk-based products and raw milk</t>
  </si>
  <si>
    <t>G/SPS/N/AUS/33</t>
  </si>
  <si>
    <t>G/SPS/N/JPN/24</t>
  </si>
  <si>
    <t>G/SPS/N/MYS/2</t>
  </si>
  <si>
    <t>G/SPS/N/EEC/37</t>
  </si>
  <si>
    <t>G/SPS/N/PHL/1</t>
  </si>
  <si>
    <t>white potato</t>
  </si>
  <si>
    <t>G/SPS/N/PHL/2</t>
  </si>
  <si>
    <t>onion</t>
  </si>
  <si>
    <t>G/SPS/N/PHL/3</t>
  </si>
  <si>
    <t>garlic cloves</t>
  </si>
  <si>
    <t>G/SPS/N/AUS/32</t>
  </si>
  <si>
    <t>G/SPS/N/CAN/18</t>
  </si>
  <si>
    <t>Live bovine animals, bovine semen, bovine embryos, products and by-products containing bovine material, meat of bovine origin, animal and pet-food, cell lines, veterinary biologics</t>
  </si>
  <si>
    <t>G/SPS/N/ZMB/1</t>
  </si>
  <si>
    <t>All live animals and animal products and by products</t>
  </si>
  <si>
    <t>G/SPS/N/DNK/1</t>
  </si>
  <si>
    <t>Plants, plant products and growing medium</t>
  </si>
  <si>
    <t>G/SPS/N/CZE/13</t>
  </si>
  <si>
    <t>G/SPS/N/CHE/4</t>
  </si>
  <si>
    <t>0102, 0104</t>
  </si>
  <si>
    <t xml:space="preserve">Animal feed; Animal health; Transmissible Spongiform Encephalopathy (TSE); Zoonoses; </t>
  </si>
  <si>
    <t>G/SPS/N/JPN/19</t>
  </si>
  <si>
    <t>G/SPS/N/THA/4</t>
  </si>
  <si>
    <t>White rice, broken rice and parboiled rice</t>
  </si>
  <si>
    <t>G/SPS/N/THA/3</t>
  </si>
  <si>
    <t>G/SPS/N/JPN/18</t>
  </si>
  <si>
    <t xml:space="preserve">Wheat flour (HS:  1101.00)</t>
  </si>
  <si>
    <t>G/SPS/N/SLV/2</t>
  </si>
  <si>
    <t>Pigs, parts, products and by-products</t>
  </si>
  <si>
    <t>G/SPS/N/HND/1</t>
  </si>
  <si>
    <t xml:space="preserve">Rice in the husk.  Tariff heading 1006.10.90</t>
  </si>
  <si>
    <t>G/SPS/N/USA/71</t>
  </si>
  <si>
    <t>Potentially hazardous foods, including meat, poultry, eggs and egg products, fish, seafood, and dairy products</t>
  </si>
  <si>
    <t>G/SPS/N/JPN/17</t>
  </si>
  <si>
    <t>Musclecattle (0201, 0202), pig (0203), sheep (0204), horse (0205.00), chicken-duck-turkey (0207)Fatcattle, pig (a part of 0209.00 and others), sheep, horse, chicken-duck-turkey (a part of 0209.00 and others)Livercattle (a part of 0206.10, 0206.22), pig (a part of 0206.30, 0206.41), sheep-horse (a part of 0206.80), chicken-duck-turkey (0207.31, a part of 0207.39, 0207.50)Kidney cattle (a part of 0206.10, 0206.29), pig (a part of 0206.30, a part of 0206.49), sheep-horse (a part of 0206.80), chicken-duck-turkey (a part of 0207.39)Milk (0401)</t>
  </si>
  <si>
    <t>G/SPS/N/DEU/2</t>
  </si>
  <si>
    <t>Foodstuffs of animal origin and fish</t>
  </si>
  <si>
    <t>G/SPS/N/SLV/1</t>
  </si>
  <si>
    <t>Coconut palms and host grasses of the vector of the disease</t>
  </si>
  <si>
    <t>G/SPS/N/MEX/114</t>
  </si>
  <si>
    <t>G/SPS/N/SVK/7</t>
  </si>
  <si>
    <t>Potatoes, apples and cut flowers</t>
  </si>
  <si>
    <t>G/SPS/N/EEC/36</t>
  </si>
  <si>
    <t>Ungulates, hides and skins, bones and bone products not for animal and human consumption, apiculture products, game trophies, slurry, wools, feathers and honey</t>
  </si>
  <si>
    <t>G/SPS/N/JPN/16</t>
  </si>
  <si>
    <t>aquatic animals for the purpose of propagation or aquaculture (hereinafter referred to as "aquatic animal seeds")</t>
  </si>
  <si>
    <t>G/SPS/N/USA/69</t>
  </si>
  <si>
    <t>Imported seeds</t>
  </si>
  <si>
    <t>G/SPS/N/BRA/16</t>
  </si>
  <si>
    <t>Agricultural products</t>
  </si>
  <si>
    <t>G/SPS/N/BRA/14</t>
  </si>
  <si>
    <t>G/SPS/N/BRA/15</t>
  </si>
  <si>
    <t>Products of milk</t>
  </si>
  <si>
    <t>G/SPS/N/USA/68</t>
  </si>
  <si>
    <t>G/SPS/N/EEC/35</t>
  </si>
  <si>
    <t xml:space="preserve">Lettuce:  NCD 0705Spinach:  EX 0709</t>
  </si>
  <si>
    <t>G/SPS/N/MEX/112</t>
  </si>
  <si>
    <t>G/SPS/N/JPN/15</t>
  </si>
  <si>
    <t>G/SPS/N/AUS/30</t>
  </si>
  <si>
    <t xml:space="preserve">Uncooked, dead freshwater crayfish in the Infraorder Astacidea.  Tariff items 0306.19, 0306.29 and 0511.91</t>
  </si>
  <si>
    <t>G/SPS/N/USA/66</t>
  </si>
  <si>
    <t>Cattle, bison and swine</t>
  </si>
  <si>
    <t>G/SPS/N/AUS/29</t>
  </si>
  <si>
    <t xml:space="preserve">Uncooked, dead prawns and shrimp of the Suborder Natantia, not fit for human consumption.  Tariff item 0511.91</t>
  </si>
  <si>
    <t>G/SPS/N/CAN/14</t>
  </si>
  <si>
    <t>Biotechnology</t>
  </si>
  <si>
    <t xml:space="preserve">Animal health; Biotechnology; Genetically modified organisms (GMOs); Human health; Plant health; </t>
  </si>
  <si>
    <t>G/SPS/N/EEC/34</t>
  </si>
  <si>
    <t>Seeds and grain of the genera Triticum Secale and X Triticosecale</t>
  </si>
  <si>
    <t>G/SPS/N/THA/2</t>
  </si>
  <si>
    <t>Citrus seeds</t>
  </si>
  <si>
    <t>G/SPS/N/SVN/2/Add.1</t>
  </si>
  <si>
    <t>G/SPS/N/AUS/23</t>
  </si>
  <si>
    <t>G/SPS/N/AUS/24</t>
  </si>
  <si>
    <t>G/SPS/N/AUS/26</t>
  </si>
  <si>
    <t>G/SPS/N/AUS/27</t>
  </si>
  <si>
    <t>G/SPS/N/AUS/25</t>
  </si>
  <si>
    <t>G/SPS/N/AUS/28</t>
  </si>
  <si>
    <t>G/SPS/N/MEX/111</t>
  </si>
  <si>
    <t>Controlled production equipment for livestock</t>
  </si>
  <si>
    <t>G/SPS/N/USA/65</t>
  </si>
  <si>
    <t>G/SPS/N/CAN/13</t>
  </si>
  <si>
    <t>Biochemicals and biopolymers</t>
  </si>
  <si>
    <t>G/SPS/N/SVN/3</t>
  </si>
  <si>
    <t>Live animals of domestic and wild ungulates, their meat, products, raw materials and foodstuff of animal and plant origin</t>
  </si>
  <si>
    <t>G/SPS/N/USA/54/Add.1</t>
  </si>
  <si>
    <t>G/SPS/N/CZE/12</t>
  </si>
  <si>
    <t>0701 90 - other potatoes</t>
  </si>
  <si>
    <t>G/SPS/N/IDN/1</t>
  </si>
  <si>
    <t>Fish (including fin fish, shellfish, molluscs, shrimps, crabs, etc.), algae, and product derived therefrom.</t>
  </si>
  <si>
    <t>G/SPS/N/ARG/4/Corr.1</t>
  </si>
  <si>
    <t>G/SPS/N/EEC/31</t>
  </si>
  <si>
    <t xml:space="preserve">1601 00 00   1602 00 00</t>
  </si>
  <si>
    <t>G/SPS/N/EEC/33</t>
  </si>
  <si>
    <t>Products of animal origin entering the Community from Third Counries</t>
  </si>
  <si>
    <t>G/SPS/N/CHE/1</t>
  </si>
  <si>
    <t>ex 209.0011/0020ex 0504.0010, 0039, 00900505.9011ex 0506.1000/9000ex 0511.9911/99191502.00102301.1011/1019ex 2309.1010/1099, 9011/9019, 9089/9090</t>
  </si>
  <si>
    <t>G/SPS/N/USA/63</t>
  </si>
  <si>
    <t>G/SPS/N/CAN/11</t>
  </si>
  <si>
    <t>G/SPS/N/USA/37/Add.1</t>
  </si>
  <si>
    <t>G/SPS/N/THA/1</t>
  </si>
  <si>
    <t>The following bovine products of Great Britain and Northern Ireland - beef and bovine products but not including milk and milk products, and gelatin</t>
  </si>
  <si>
    <t>G/SPS/N/USA/57</t>
  </si>
  <si>
    <t>Meat and other animal products</t>
  </si>
  <si>
    <t>G/SPS/N/PER/1</t>
  </si>
  <si>
    <t>Bovine animals and sheep, and semen, embryos, products and by-products of bovine animals and sheep</t>
  </si>
  <si>
    <t>G/SPS/N/SEN/1</t>
  </si>
  <si>
    <t>Plants, seeds, parts of plants, soil, manures, composts and all packaging used to transport them.</t>
  </si>
  <si>
    <t xml:space="preserve">Packaging; Plant diseases; Plant health; Seeds; </t>
  </si>
  <si>
    <t>G/SPS/N/SVN/2</t>
  </si>
  <si>
    <t>Live animals, of domestic and wild ungulates, their meat, products and raw materials</t>
  </si>
  <si>
    <t>G/SPS/N/NOR/3</t>
  </si>
  <si>
    <t>Potatoes 07.12.1000</t>
  </si>
  <si>
    <t>G/SPS/N/ARG/5</t>
  </si>
  <si>
    <t>Pet dogs and cats</t>
  </si>
  <si>
    <t>G/SPS/N/ARG/6</t>
  </si>
  <si>
    <t>G/SPS/N/ARG/7</t>
  </si>
  <si>
    <t>Circus animals</t>
  </si>
  <si>
    <t>G/SPS/N/USA/54</t>
  </si>
  <si>
    <t>Imported Fruits and Vegetables</t>
  </si>
  <si>
    <t>G/SPS/N/NZL/6</t>
  </si>
  <si>
    <t>Pig semen from the United States of America</t>
  </si>
  <si>
    <t>G/SPS/N/ARG/4</t>
  </si>
  <si>
    <t>Gangliosides of bovine origin, finished and semi-finished products containing raw materials of ruminant origin and prepared food containing ruminant products</t>
  </si>
  <si>
    <t>G/SPS/N/EEC/29</t>
  </si>
  <si>
    <t>- bones and bone products, horns and horn products and hooves and hoof products (tariff item numbers 05 06 and 05 07)</t>
  </si>
  <si>
    <t>G/SPS/N/JPN/14</t>
  </si>
  <si>
    <t>Aquatic animals for the purpose of propagation or aquaculture (hereinafter referred to as "aquatic animal seeds")</t>
  </si>
  <si>
    <t>G/SPS/N/NOR/2</t>
  </si>
  <si>
    <t>G/SPS/N/BRA/12</t>
  </si>
  <si>
    <t>G/SPS/N/GBR/1</t>
  </si>
  <si>
    <t>Bovine meat, meat products containing bovine meat, and bovine offals (HS codes 0201, 0202, 0206 10, 0206 21-29, 1602 50, 1602 90)</t>
  </si>
  <si>
    <t>G/SPS/N/KOR/28</t>
  </si>
  <si>
    <t>Food, food additives, etc.</t>
  </si>
  <si>
    <t>G/SPS/N/EEC/28</t>
  </si>
  <si>
    <t>The following of UK origin: 1. live bovine animals and their embryos, 2. meat of bovine animals slaughtered in UK, 3. products obtained from bovine animals slaughtered in UK which are liable to enter the animal feed or human food chain, and materials destined for use in medicinal products, cosmetics or pharmaceutical products, with the exception of gelatin, di-calcium phosphate, amino acides and peptides produced from hides and skins, tallow and tallow products, produced according to the conditions set down in the Annex to Commission Decision 96/362/96, 4. mammalian derived met and bone-meal</t>
  </si>
  <si>
    <t>G/SPS/N/USA/48</t>
  </si>
  <si>
    <t>G/SPS/N/KOR/26</t>
  </si>
  <si>
    <t>G/SPS/N/HKG/2</t>
  </si>
  <si>
    <t>Frozen/chilled beef (0201, 0202)</t>
  </si>
  <si>
    <t>G/SPS/N/USA/47</t>
  </si>
  <si>
    <t>Ratites and hatching eggs of ratites</t>
  </si>
  <si>
    <t>G/SPS/N/CHL/1</t>
  </si>
  <si>
    <t>Bovine animals, bovine semen, bovine embryos, bovine products and by-products from abattoirs</t>
  </si>
  <si>
    <t>G/SPS/N/ARG/3</t>
  </si>
  <si>
    <t xml:space="preserve">Animals, genetic material, products, by-products and derivatives of animal origin.  Tariff headings:  0102;  0201;  0202;  0206;  0401;  0402;  0403;  0404;  0405;  0406;  0511.10.00;  0511.99.10;  1601;  1602;  2103;  2104;  3507</t>
  </si>
  <si>
    <t>G/SPS/N/MEX/109</t>
  </si>
  <si>
    <t>G/SPS/N/URY/1</t>
  </si>
  <si>
    <t xml:space="preserve">Mammalian protein concentrates and bone meals for feeding ruminants and pets.  Bovine animals, sheep, genetic material, products and by-products of both species</t>
  </si>
  <si>
    <t xml:space="preserve">Animal diseases; Animal feed; Animal health; Bovine Spongiform Encephalopathy (BSE); Food safety; Human health; Transmissible Spongiform Encephalopathy (TSE); Zoonoses; </t>
  </si>
  <si>
    <t>G/SPS/N/USA/43</t>
  </si>
  <si>
    <t>G/SPS/N/USA/40</t>
  </si>
  <si>
    <t>G/SPS/N/MEX/108</t>
  </si>
  <si>
    <t>G/SPS/N/BRA/10</t>
  </si>
  <si>
    <t>Agricultural Products</t>
  </si>
  <si>
    <t>G/SPS/N/BRA/11</t>
  </si>
  <si>
    <t>G/SPS/N/BRA/2</t>
  </si>
  <si>
    <t>Plants, Plant products and by-products</t>
  </si>
  <si>
    <t>G/SPS/N/BRA/3</t>
  </si>
  <si>
    <t>G/SPS/N/EEC/27</t>
  </si>
  <si>
    <t>Meat products and other products of animal origin</t>
  </si>
  <si>
    <t>G/SPS/N/USA/37</t>
  </si>
  <si>
    <t>G/SPS/N/MEX/107</t>
  </si>
  <si>
    <t>Hens and chickens</t>
  </si>
  <si>
    <t>G/SPS/N/NZL/3/Rev.1</t>
  </si>
  <si>
    <t>G/SPS/N/USA/33</t>
  </si>
  <si>
    <t>G/SPS/N/CAN/8</t>
  </si>
  <si>
    <t>G/SPS/N/USA/31</t>
  </si>
  <si>
    <t>Wheat, durum wheat and triticale</t>
  </si>
  <si>
    <t>G/SPS/N/USA/32</t>
  </si>
  <si>
    <t>Cervids (e.g. deer and elk)</t>
  </si>
  <si>
    <t>G/SPS/N/NZL/4</t>
  </si>
  <si>
    <t xml:space="preserve">The following bovine products or products containing material of bovine origin, of UK origin: 3.1.Meat and offal for human consumption: beef (02.01; 02.02; 02.10.20.00) meals or dishes containing beef tongue (02.06.21.00; 16.02.10.09.11H) liver (02.06.22.00) kidney (02.06.29.00; 02.06.10.00) other edible offal (02.06.29.00; 02.06.10.00; 05.04.00.00.51L; 05.04.00.00.89H) 3.2Smallgoods: bons marrow (05.06.90.00.01C) canned meats (16.02.10.09.01L; 16.02.50.09.01E; 16.02.50.19.00B; 16.02.50.09.09L; 6.02.50.09.19H) meat paste (16.02.10.01.00A; 16.02.50.01.00F;  16.02.90.11.00F) pate (16.02.20.01.00E) blood (16.02.90.01.00L) sausage (16.01) casings (05.04.00.00.11A) 3.3.Beef extracts: flavouring (21.03.90.00.11A) gravy and sauce mixes (21.03.90.00.01D; 21.03.90.00.11A; 21.03.90.00.19G; 21.03.90.00.29D) soups (21.04.10.09.41K; 21.04.10.09.49E; 21.04.20.00.00J) stock cubes (21.03.90.00.29D) 3.4 Dietary and pharmaceutical products: bone products for human consumption including tableting aids (05.06.90.00.01C) enzyme, organ, glandular derivatives and extracts (35.07) skin and other beef derived materials, e.g., collagen (29.36) dietary supplement products containing beef products for humans (29.36)</t>
  </si>
  <si>
    <t>G/SPS/N/JPN/13</t>
  </si>
  <si>
    <t>Edible vegetables and certain roots and tubers (HS:07), Edible fruit and nuts (HS:08.01, 08.02, 08.03, 08.04, 08.05, 08.06, 08.07, 08.09, 08.10, 08.11 and 08.12), Coffee (HS:09.01), Tea (HS:09.02), Ginger (HS:0910.10), Cereals (HS:10), Oil seeds and oleaginous fruits, miscellaneous grains, seeds and fruit (HS:12.01, 12.02, 12.04, 12.05, 12.06, 12.07, 12.10, 1212.91, 1212.92 and 1212.99), Cocoa beans (HS:18.01)</t>
  </si>
  <si>
    <t>G/SPS/N/ZAF/1</t>
  </si>
  <si>
    <t xml:space="preserve">HS:  02.02 Beef - frozen deboned</t>
  </si>
  <si>
    <t>G/SPS/N/NZL/3</t>
  </si>
  <si>
    <t>The following bovine products of UK origin: beef (fresh, chilled, frozen, dried); all edible offal; all processed meats and meat products, including canned products; blood; sausage casings; industrial margarine; bone products for animal consumption; animal feed and fertilizer containing mammalian tissues; rawhide chews for animals; beef fat and tallow; enzyme, organ and glandular derivatives and extracts; skin and other materials such as collagen.</t>
  </si>
  <si>
    <t>G/SPS/N/CZE/2</t>
  </si>
  <si>
    <t>Seed and seedlings</t>
  </si>
  <si>
    <t xml:space="preserve">Human health; Plant health; Seeds; </t>
  </si>
  <si>
    <t>G/SPS/N/CZE/3</t>
  </si>
  <si>
    <t>Hop-plants and hops HS 1210</t>
  </si>
  <si>
    <t>G/SPS/N/CZE/6</t>
  </si>
  <si>
    <t>G/SPS/N/NZL/2</t>
  </si>
  <si>
    <t>Cattle embryos, cattle semen (0511), sheep semen</t>
  </si>
  <si>
    <t>G/SPS/N/MEX/104</t>
  </si>
  <si>
    <t>Cotton plant</t>
  </si>
  <si>
    <t>G/SPS/N/AUS/18</t>
  </si>
  <si>
    <t>G/SPS/N/AUS/19</t>
  </si>
  <si>
    <t>Horses for racing or other competition</t>
  </si>
  <si>
    <t>G/SPS/N/AUS/20</t>
  </si>
  <si>
    <t>G/SPS/N/AUS/15</t>
  </si>
  <si>
    <t>G/SPS/N/AUS/17</t>
  </si>
  <si>
    <t>G/SPS/N/USA/20</t>
  </si>
  <si>
    <t>Cattle exports</t>
  </si>
  <si>
    <t>G/SPS/N/USA/21</t>
  </si>
  <si>
    <t>G/SPS/N/MEX/103</t>
  </si>
  <si>
    <t>Toxic residues in bovine, equine, porcine and ovine meat, fat, liver and kidney.</t>
  </si>
  <si>
    <t>G/SPS/N/SVK/3</t>
  </si>
  <si>
    <t>Bark borers</t>
  </si>
  <si>
    <t>G/SPS/N/SVK/4</t>
  </si>
  <si>
    <t>Wood borers</t>
  </si>
  <si>
    <t>G/SPS/N/AUS/14</t>
  </si>
  <si>
    <t>Shredded or grated cheese</t>
  </si>
  <si>
    <t>G/SPS/N/GTM/1</t>
  </si>
  <si>
    <t xml:space="preserve">SAC 0703. 10. 00  Onions and Shallots</t>
  </si>
  <si>
    <t>G/SPS/N/MEX/99</t>
  </si>
  <si>
    <t>G/SPS/N/MEX/93</t>
  </si>
  <si>
    <t>G/SPS/N/MEX/94</t>
  </si>
  <si>
    <t>Potato seed</t>
  </si>
  <si>
    <t>G/SPS/N/MEX/95</t>
  </si>
  <si>
    <t>G/SPS/N/MEX/96</t>
  </si>
  <si>
    <t>G/SPS/N/MEX/98</t>
  </si>
  <si>
    <t>G/SPS/N/EEC/24</t>
  </si>
  <si>
    <t>Plants (including seeds), plant products and soil</t>
  </si>
  <si>
    <t>G/SPS/N/EEC/25</t>
  </si>
  <si>
    <t>G/SPS/N/JPN/9</t>
  </si>
  <si>
    <t xml:space="preserve">(1)milk (HS:  part of 0401, part of 0402)(2)dairy products (HS:  part of 0403, part of 2105, part of 0402, part of 2202)(3)meat products (HS:  part of 1602, part of 0203, part of 1601, part of 0206)</t>
  </si>
  <si>
    <t>G/SPS/N/KOR/23</t>
  </si>
  <si>
    <t>G/SPS/N/SVN/1</t>
  </si>
  <si>
    <t>G/SPS/N/MEX/92</t>
  </si>
  <si>
    <t>Coffee bushes</t>
  </si>
  <si>
    <t>G/SPS/N/MEX/89</t>
  </si>
  <si>
    <t>G/SPS/N/MEX/90</t>
  </si>
  <si>
    <t>Barley</t>
  </si>
  <si>
    <t>G/SPS/N/AUS/10</t>
  </si>
  <si>
    <t>G/SPS/N/AUS/11</t>
  </si>
  <si>
    <t>Horses from Peninsular Malaysia</t>
  </si>
  <si>
    <t>G/SPS/N/AUS/12</t>
  </si>
  <si>
    <t>G/SPS/N/AUS/9</t>
  </si>
  <si>
    <t>G/SPS/N/NOR/1</t>
  </si>
  <si>
    <t>G/SPS/N/MEX/85</t>
  </si>
  <si>
    <t>G/SPS/N/MEX/86</t>
  </si>
  <si>
    <t>Nuts and processed and dehydrated plant products and by-products</t>
  </si>
  <si>
    <t>G/SPS/N/MEX/87</t>
  </si>
  <si>
    <t>G/SPS/N/MEX/88</t>
  </si>
  <si>
    <t>Swine and pork products and by-products</t>
  </si>
  <si>
    <t>G/SPS/N/BRA/1</t>
  </si>
  <si>
    <t>Rules applying to plant products in general.</t>
  </si>
  <si>
    <t>G/SPS/N/AUS/8</t>
  </si>
  <si>
    <t>G/SPS/N/CAN/5</t>
  </si>
  <si>
    <t>G/SPS/N/CAN/6</t>
  </si>
  <si>
    <t>Cervidae</t>
  </si>
  <si>
    <t>G/SPS/N/CAN/7</t>
  </si>
  <si>
    <t>G/SPS/N/MEX/79</t>
  </si>
  <si>
    <t>G/SPS/N/MEX/83</t>
  </si>
  <si>
    <t>G/SPS/N/MEX/84</t>
  </si>
  <si>
    <t xml:space="preserve">Seed potatoes and germoplasm of potatoes;  cotton, parts, products and by-products thereof;  avocado pears and parts thereof;  chrysanthemum flowers, leaves and propagative material thereof.</t>
  </si>
  <si>
    <t>G/SPS/N/MEX/70</t>
  </si>
  <si>
    <t>Animals and animal products and by-products</t>
  </si>
  <si>
    <t>G/SPS/N/MEX/72</t>
  </si>
  <si>
    <t>Bovine, equine, porcine, ovine and caprine animals, poultry and deer</t>
  </si>
  <si>
    <t>G/SPS/N/MEX/73</t>
  </si>
  <si>
    <t>Bovine animals, pigs, sheep, poultry, goats and deer.</t>
  </si>
  <si>
    <t>G/SPS/N/AUS/7</t>
  </si>
  <si>
    <t>Cheese and cheese products</t>
  </si>
  <si>
    <t>G/SPS/N/EEC/22</t>
  </si>
  <si>
    <t>CN Codes 0511 99 80, Manure</t>
  </si>
  <si>
    <t>G/SPS/N/JPN/5</t>
  </si>
  <si>
    <t>See Annex</t>
  </si>
  <si>
    <t>G/SPS/N/MEX/80</t>
  </si>
  <si>
    <t>G/SPS/N/MEX/71</t>
  </si>
  <si>
    <t>Bovine animals, horses, goats and sheep</t>
  </si>
  <si>
    <t>G/SPS/N/MEX/76</t>
  </si>
  <si>
    <t>G/SPS/N/MEX/77</t>
  </si>
  <si>
    <t>G/SPS/N/MEX/78</t>
  </si>
  <si>
    <t>G/SPS/N/MEX/81</t>
  </si>
  <si>
    <t>Avocadoes</t>
  </si>
  <si>
    <t>G/SPS/N/TTO/1</t>
  </si>
  <si>
    <t>Fruits and vegetables from Grenada and other affected islands in the Caribbean</t>
  </si>
  <si>
    <t>Grenada</t>
  </si>
  <si>
    <t>G/SPS/N/MEX/69</t>
  </si>
  <si>
    <t>G/SPS/N/MEX/63</t>
  </si>
  <si>
    <t>G/SPS/N/MEX/64</t>
  </si>
  <si>
    <t>G/SPS/N/MEX/65</t>
  </si>
  <si>
    <t>G/SPS/N/MEX/66</t>
  </si>
  <si>
    <t>G/SPS/N/MEX/67</t>
  </si>
  <si>
    <t>Cocoa trees</t>
  </si>
  <si>
    <t>G/SPS/N/MEX/61</t>
  </si>
  <si>
    <t>Chrysanthemums</t>
  </si>
  <si>
    <t>G/SPS/N/MEX/62</t>
  </si>
  <si>
    <t>Antibiotics</t>
  </si>
  <si>
    <t>G/SPS/N/KOR/17</t>
  </si>
  <si>
    <t>Meat products, Fish and Crustaceans</t>
  </si>
  <si>
    <t>G/SPS/N/MAR/1</t>
  </si>
  <si>
    <t>Fruit-bearing and ornamental species of the family Rosaceae</t>
  </si>
  <si>
    <t>G/SPS/N/MEX/57</t>
  </si>
  <si>
    <t>Coconut palms</t>
  </si>
  <si>
    <t>G/SPS/N/MEX/58</t>
  </si>
  <si>
    <t>Sugar cane</t>
  </si>
  <si>
    <t>G/SPS/N/MEX/59</t>
  </si>
  <si>
    <t>G/SPS/N/MEX/60</t>
  </si>
  <si>
    <t xml:space="preserve">Packaging; Pests; Plant health; Seeds; </t>
  </si>
  <si>
    <t>G/SPS/N/EEC/1</t>
  </si>
  <si>
    <t>CN Code 0511 9980 Other (equine semen)</t>
  </si>
  <si>
    <t>G/SPS/N/EEC/10</t>
  </si>
  <si>
    <t xml:space="preserve">CN Codes 0105, 0407 00 11, 0407 00 19.  Live poultry and hatching eggs.</t>
  </si>
  <si>
    <t>G/SPS/N/EEC/11</t>
  </si>
  <si>
    <t xml:space="preserve">CN Codes 0104 10 00, 0104 20 00.  Sheep and goats</t>
  </si>
  <si>
    <t>G/SPS/N/EEC/12</t>
  </si>
  <si>
    <t>CN Code 0207, Fresh poultry meat</t>
  </si>
  <si>
    <t>G/SPS/N/EEC/13</t>
  </si>
  <si>
    <t xml:space="preserve">CN Codes 0504, 0210 90, 2301.  Meat extract;  rendered animal fat;  greaves;  meat powder;  powdered rind, salted or dried blood;  salted or dried blood plasma;  stomachs;  bladders and intestines;  cleaned, salted or dried and/or heated.  For human consumption.</t>
  </si>
  <si>
    <t>G/SPS/N/EEC/14</t>
  </si>
  <si>
    <t xml:space="preserve">CN Code 0408.  Egg products for human consumption</t>
  </si>
  <si>
    <t>G/SPS/N/EEC/15</t>
  </si>
  <si>
    <t>CN Code 0407 00 Eggs</t>
  </si>
  <si>
    <t>G/SPS/N/EEC/16</t>
  </si>
  <si>
    <t xml:space="preserve">CN Codes 1501, 1502, 1503, 1504.  Lard, rendered fats and fish oil</t>
  </si>
  <si>
    <t>G/SPS/N/EEC/17</t>
  </si>
  <si>
    <t>CN Code 0511 99 90 blood and blood products of ungulates and poultry</t>
  </si>
  <si>
    <t>G/SPS/N/EEC/2</t>
  </si>
  <si>
    <t>CN Code 0511 9980 Other (embryos and ova of equines)</t>
  </si>
  <si>
    <t>G/SPS/N/EEC/20</t>
  </si>
  <si>
    <t>Live bivalve mollusks, echinoderms, tunicates, marine gasteropods</t>
  </si>
  <si>
    <t>G/SPS/N/EEC/21</t>
  </si>
  <si>
    <t>SnailsFrogs' legs</t>
  </si>
  <si>
    <t>G/SPS/N/EEC/3</t>
  </si>
  <si>
    <t>CN Code 0208 9000 Game other than rabbits or hares; CN 0208 1000 Leporidae</t>
  </si>
  <si>
    <t>G/SPS/N/EEC/4</t>
  </si>
  <si>
    <t xml:space="preserve">CN Code 0208 9000.  Game other than rabbits or hares;  CN 0208 1000 Leporidae</t>
  </si>
  <si>
    <t>G/SPS/N/EEC/5</t>
  </si>
  <si>
    <t>CN Code 0208 9000 Large game</t>
  </si>
  <si>
    <t>G/SPS/N/EEC/6</t>
  </si>
  <si>
    <t xml:space="preserve">CN Code 1501, 1502.  Lard and rendered fats of ungulates not intended for human consumption.</t>
  </si>
  <si>
    <t>G/SPS/N/EEC/7</t>
  </si>
  <si>
    <t xml:space="preserve">CN Codes 1501, 1502.  Lard and rendered fats of ungulates intended for human consumption.</t>
  </si>
  <si>
    <t>G/SPS/N/EEC/9</t>
  </si>
  <si>
    <t xml:space="preserve">CN Code 0511 99 80.  Game trophies of birds and ungulates not having undergone complete taxidermy treatment.</t>
  </si>
  <si>
    <t>G/SPS/N/JPN/2</t>
  </si>
  <si>
    <t>Musclecattle (HS:0201,0202), pigs (HS:0203), sheep (HS:0204), horse (HS:0205.00), chickens-ducks-turkeys (HS:0207)Fatcattle, pigs (HS:a part of 0209.00 and others), sheep, horse, chickens-ducks-turkeys (HS:a part of 0209.00 and others)Livercattle (HS:a part of 0206.10, 0206.22), pigs (HS:a part of 0206.30, 0206.41), sheep-horse (HS:a part of 0206.80), chickens-ducks-turkeys (HS:0207.31, a part of 0207.39, 0207.50)Kidneycattle (HS:a part of 0206.10 and 0209.29), pigs (HS:a part of 0206.30, a part of 0206.49), sheep-horse (HS:a part of 0206.80), chicken-ducks-turkeys (HS:a part of 0207.39)Milk (HS:0401)Egg (HS:0407.00, 0408)Fish and shellfish</t>
  </si>
  <si>
    <t>G/SPS/N/MEX/51</t>
  </si>
  <si>
    <t>G/SPS/N/MEX/52</t>
  </si>
  <si>
    <t>G/SPS/N/MEX/53</t>
  </si>
  <si>
    <t>Propagative plant material</t>
  </si>
  <si>
    <t>G/SPS/N/MEX/54</t>
  </si>
  <si>
    <t>Cut flowers and fresh foliage</t>
  </si>
  <si>
    <t>G/SPS/N/MEX/55</t>
  </si>
  <si>
    <t>G/SPS/N/MEX/56</t>
  </si>
  <si>
    <t>Cotton plants</t>
  </si>
  <si>
    <t>G/SPS/N/USA/15/Rev.1</t>
  </si>
  <si>
    <t>Genetically engineered plants</t>
  </si>
  <si>
    <t>G/SPS/N/USA/15</t>
  </si>
  <si>
    <t>G/SPS/N/MEX/42</t>
  </si>
  <si>
    <t>G/SPS/N/MEX/43</t>
  </si>
  <si>
    <t>G/SPS/N/MEX/44</t>
  </si>
  <si>
    <t>G/SPS/N/MEX/45</t>
  </si>
  <si>
    <t>G/SPS/N/MEX/46</t>
  </si>
  <si>
    <t>G/SPS/N/MEX/47</t>
  </si>
  <si>
    <t>G/SPS/N/MEX/48</t>
  </si>
  <si>
    <t>G/SPS/N/MEX/49</t>
  </si>
  <si>
    <t>G/SPS/N/AUS/4</t>
  </si>
  <si>
    <t xml:space="preserve">Shredded and  Grated Cheese</t>
  </si>
  <si>
    <t>G/SPS/N/AUS/5</t>
  </si>
  <si>
    <t>Metals and Contaminants in Food - Kava (Piper methysticum)</t>
  </si>
  <si>
    <t>G/SPS/N/KOR/12</t>
  </si>
  <si>
    <t xml:space="preserve">Edible eggs (HS number:  0407, 0408)</t>
  </si>
  <si>
    <t>G/SPS/N/KOR/13</t>
  </si>
  <si>
    <t>G/SPS/N/KOR/14</t>
  </si>
  <si>
    <t>Fisheries Products</t>
  </si>
  <si>
    <t>G/SPS/N/MEX/38</t>
  </si>
  <si>
    <t>G/SPS/N/MEX/39</t>
  </si>
  <si>
    <t>G/SPS/N/MEX/41</t>
  </si>
  <si>
    <t>G/SPS/N/USA/11</t>
  </si>
  <si>
    <t>Pea pods, shelled peas, pea vines and peas plus pods (HS Chapter 708)</t>
  </si>
  <si>
    <t>G/SPS/N/USA/10</t>
  </si>
  <si>
    <t>Fruits and vegetables (HS Chapters 8 and 7)</t>
  </si>
  <si>
    <t>G/SPS/N/ARG/1</t>
  </si>
  <si>
    <t>Rules applying to plant products in general</t>
  </si>
  <si>
    <t>G/SPS/N/ARG/2</t>
  </si>
  <si>
    <t>G/SPS/N/MEX/37</t>
  </si>
  <si>
    <t>G/SPS/N/AUS/2</t>
  </si>
  <si>
    <t>Uncooked prawns</t>
  </si>
  <si>
    <t>G/SPS/N/AUS/3</t>
  </si>
  <si>
    <t>0302.12 (partial), 0303.10, 0304.10 (partial), 0304.20 (partial), 0304.90 (partial), 0305.41 (partial)</t>
  </si>
  <si>
    <t>G/SPS/N/MYS/1/Corr.1</t>
  </si>
  <si>
    <t>G/SPS/N/MEX/35</t>
  </si>
  <si>
    <t>G/SPS/N/MEX/33</t>
  </si>
  <si>
    <t>G/SPS/N/MEX/34</t>
  </si>
  <si>
    <t>Installation, equipment and operation of animal health control units for livestock</t>
  </si>
  <si>
    <t>G/SPS/N/USA/3/Add.1</t>
  </si>
  <si>
    <t>G/SPS/N/KOR/7</t>
  </si>
  <si>
    <t>Ginseng products</t>
  </si>
  <si>
    <t>G/SPS/N/NLD/2</t>
  </si>
  <si>
    <t>G/SPS/N/USA/9</t>
  </si>
  <si>
    <t>Sheep and Goats (HS Chapter 0104)</t>
  </si>
  <si>
    <t>G/SPS/N/MEX/26</t>
  </si>
  <si>
    <t>G/SPS/N/MEX/27</t>
  </si>
  <si>
    <t>G/SPS/N/MEX/28</t>
  </si>
  <si>
    <t>G/SPS/N/MEX/29</t>
  </si>
  <si>
    <t>G/SPS/N/MEX/30</t>
  </si>
  <si>
    <t>G/SPS/N/MEX/31</t>
  </si>
  <si>
    <t>G/SPS/N/MEX/10</t>
  </si>
  <si>
    <t>G/SPS/N/MEX/11</t>
  </si>
  <si>
    <t>G/SPS/N/MEX/12</t>
  </si>
  <si>
    <t>G/SPS/N/MEX/13</t>
  </si>
  <si>
    <t>G/SPS/N/MEX/14</t>
  </si>
  <si>
    <t>G/SPS/N/MEX/15</t>
  </si>
  <si>
    <t>G/SPS/N/MEX/16</t>
  </si>
  <si>
    <t>Domestic and wild animals</t>
  </si>
  <si>
    <t>G/SPS/N/MEX/17</t>
  </si>
  <si>
    <t>Chemotherapeutic drugs</t>
  </si>
  <si>
    <t>G/SPS/N/MEX/18</t>
  </si>
  <si>
    <t>G/SPS/N/MEX/19</t>
  </si>
  <si>
    <t>Heavy metals</t>
  </si>
  <si>
    <t>G/SPS/N/MEX/20</t>
  </si>
  <si>
    <t>G/SPS/N/MEX/21</t>
  </si>
  <si>
    <t>G/SPS/N/MEX/22</t>
  </si>
  <si>
    <t>G/SPS/N/MEX/23</t>
  </si>
  <si>
    <t>Ivermectins</t>
  </si>
  <si>
    <t>G/SPS/N/MEX/25</t>
  </si>
  <si>
    <t>Bovine animals, horses, swine, sheep and poultry.</t>
  </si>
  <si>
    <t>G/SPS/N/MEX/8</t>
  </si>
  <si>
    <t>G/SPS/N/MEX/9</t>
  </si>
  <si>
    <t>G/SPS/N/MEX/6</t>
  </si>
  <si>
    <t>Meat, carcasses, viscera and offal</t>
  </si>
  <si>
    <t>G/SPS/N/MEX/7</t>
  </si>
  <si>
    <t>Bovine cattle</t>
  </si>
  <si>
    <t>G/SPS/N/USA/6</t>
  </si>
  <si>
    <t>Summer Squash (HS Chapter 0709)</t>
  </si>
  <si>
    <t xml:space="preserve">Food safety; Human health; Maximum residue limits (MRLs); Pesticides; Tolerance exemption; </t>
  </si>
  <si>
    <t>G/SPS/N/USA/7</t>
  </si>
  <si>
    <t>Bananas (HS Chapter 2008)</t>
  </si>
  <si>
    <t>G/SPS/N/USA/5</t>
  </si>
  <si>
    <t>Seed (HS Chapter 12)</t>
  </si>
  <si>
    <t>G/SPS/N/MYS/1</t>
  </si>
  <si>
    <t>Livestock and Livestock Products</t>
  </si>
  <si>
    <t>G/SPS/N/KOR/3</t>
  </si>
  <si>
    <t xml:space="preserve">Honey bees (HS number:  0106.00.5010)</t>
  </si>
  <si>
    <t>G/SPS/N/BEL/1</t>
  </si>
  <si>
    <t xml:space="preserve">Mechanically boned  and frozen meat of poultry</t>
  </si>
  <si>
    <t xml:space="preserve">Bacteria; Food safety; Human health; Irradiation; </t>
  </si>
  <si>
    <t>G/SPS/N/CAN/1/Rev.1</t>
  </si>
  <si>
    <t>G/SPS/N/MEX/1</t>
  </si>
  <si>
    <t>G/SPS/N/MEX/2</t>
  </si>
  <si>
    <t>G/SPS/N/MEX/3</t>
  </si>
  <si>
    <t>G/SPS/N/MEX/5</t>
  </si>
  <si>
    <t>G/SPS/N/CAN/1</t>
  </si>
  <si>
    <t>G/SPS/N/USA/3</t>
  </si>
  <si>
    <t>Meat and Poultry Products (HS Chapter 2)</t>
  </si>
  <si>
    <t xml:space="preserve">Bacteria; Food safety; HACCP Plan requirements; Human health; </t>
  </si>
  <si>
    <t>G/SPS/N/KOR/2</t>
  </si>
  <si>
    <t>Ginseng and its products</t>
  </si>
  <si>
    <t>G/SPS/N/THA/69</t>
  </si>
  <si>
    <t xml:space="preserve">Maize (corn):  HS Chapter:  10.05, ICS:  67.060</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</si>
</sst>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dd/mm/yyyy"/>
  </numFmts>
  <fonts count="4">
    <font>
      <sz val="11"/>
      <color theme="1"/>
      <name val="Calibri"/>
      <family val="2"/>
      <scheme val="minor"/>
    </font>
    <font>
      <b/>
      <sz val="11"/>
      <color theme="1"/>
      <name val="Calibri"/>
      <family val="2"/>
      <scheme val="minor"/>
    </font>
    <font>
      <b/>
      <sz val="11"/>
      <name val="Calibri"/>
      <family val="2"/>
      <scheme val="minor"/>
    </font>
    <font>
      <u/>
      <sz val="11"/>
      <color theme="4"/>
      <name val="Calibri"/>
      <family val="2"/>
      <scheme val="minor"/>
    </font>
  </fonts>
  <fills count="2">
    <fill>
      <patternFill patternType="none"/>
    </fill>
    <fill>
      <patternFill patternType="gray125"/>
    </fill>
  </fills>
  <borders count="3">
    <border>
      <left/>
      <right/>
      <top/>
      <bottom/>
      <diagonal/>
    </border>
    <border>
      <left style="thin">
        <color indexed="64"/>
      </left>
      <right style="thin">
        <color indexed="64"/>
      </right>
      <top style="thin">
        <color indexed="64"/>
      </top>
      <bottom style="thin">
        <color indexed="64"/>
      </bottom>
      <diagonal/>
    </border>
    <border>
      <left style="thin">
        <color rgb="FF808080" tint="0"/>
      </left>
      <right style="thin">
        <color rgb="FF808080" tint="0"/>
      </right>
      <top style="thin">
        <color rgb="FF808080" tint="0"/>
      </top>
      <bottom style="thin">
        <color rgb="FF808080" tint="0"/>
      </bottom>
      <diagonal/>
    </border>
  </borders>
  <cellStyleXfs count="1">
    <xf fontId="0" fillId="0" borderId="0"/>
  </cellStyleXfs>
  <cellXfs count="16">
    <xf fontId="0" applyFont="1" fillId="0" applyFill="1" borderId="0" applyBorder="1" xfId="0"/>
    <xf fontId="1" applyFont="1" fillId="0" applyFill="1" borderId="1" applyBorder="1" xfId="0">
      <alignment horizontal="center"/>
    </xf>
    <xf numFmtId="164" applyNumberFormat="1" fontId="1" applyFont="1" fillId="0" applyFill="1" borderId="1" applyBorder="1" xfId="0">
      <alignment horizontal="center"/>
    </xf>
    <xf fontId="0" applyFont="1" fillId="0" applyFill="1" borderId="0" applyBorder="1" xfId="0">
      <alignment horizontal="center"/>
    </xf>
    <xf fontId="1" applyFont="1" fillId="0" applyFill="1" borderId="1" applyBorder="1" xfId="0">
      <alignment horizontal="center" wrapText="1"/>
    </xf>
    <xf fontId="0" applyFont="1" fillId="0" applyFill="1" borderId="0" applyBorder="1" xfId="0">
      <alignment wrapText="1"/>
    </xf>
    <xf numFmtId="164" applyNumberFormat="1" fontId="0" applyFont="1" fillId="0" applyFill="1" borderId="0" applyBorder="1" xfId="0">
      <alignment horizontal="center"/>
    </xf>
    <xf fontId="2" applyFont="1" fillId="0" applyFill="1" borderId="1" applyBorder="1" xfId="0">
      <alignment horizontal="center"/>
    </xf>
    <xf fontId="3" applyFont="1" fillId="0" applyFill="1" borderId="0" applyBorder="1" xfId="0">
      <alignment horizontal="center"/>
    </xf>
    <xf fontId="0" applyFont="1" fillId="0" applyFill="1" borderId="0" applyBorder="1" xfId="0">
      <alignment horizontal="left" wrapText="1"/>
    </xf>
    <xf fontId="0" applyFont="1" fillId="0" applyFill="1" borderId="2" applyBorder="1" xfId="0">
      <alignment horizontal="center"/>
    </xf>
    <xf fontId="0" applyFont="1" fillId="0" applyFill="1" borderId="2" applyBorder="1" xfId="0"/>
    <xf numFmtId="164" applyNumberFormat="1" fontId="0" applyFont="1" fillId="0" applyFill="1" borderId="2" applyBorder="1" xfId="0">
      <alignment horizontal="center"/>
    </xf>
    <xf fontId="0" applyFont="1" fillId="0" applyFill="1" borderId="2" applyBorder="1" xfId="0">
      <alignment wrapText="1"/>
    </xf>
    <xf fontId="0" applyFont="1" fillId="0" applyFill="1" borderId="2" applyBorder="1" xfId="0">
      <alignment horizontal="left" wrapText="1"/>
    </xf>
    <xf fontId="3" applyFont="1" fillId="0" applyFill="1" borderId="2" applyBorder="1" xfId="0">
      <alignment horizont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3724"/>
  <sheetViews>
    <sheetView tabSelected="1" workbookViewId="0">
      <selection activeCell="B1" sqref="B1:B1048576"/>
    </sheetView>
  </sheetViews>
  <sheetFormatPr defaultRowHeight="15" x14ac:dyDescent="0.25"/>
  <cols>
    <col min="1" max="1" width="22.28515625" customWidth="1" style="3"/>
    <col min="2" max="2" width="29.5703125" customWidth="1"/>
    <col min="3" max="3" width="22.28515625" customWidth="1" style="3"/>
    <col min="4" max="4" width="19" customWidth="1" style="6"/>
    <col min="5" max="5" width="46.140625" customWidth="1" style="5"/>
    <col min="6" max="6" width="25.140625" customWidth="1" style="5"/>
    <col min="7" max="7" width="31.28515625" customWidth="1" style="9"/>
    <col min="8" max="10" width="10.7109375" customWidth="1" style="8"/>
  </cols>
  <sheetData>
    <row r="1" ht="30">
      <c r="A1" s="1" t="s">
        <v>0</v>
      </c>
      <c r="B1" s="1" t="s">
        <v>1</v>
      </c>
      <c r="C1" s="1" t="s">
        <v>2</v>
      </c>
      <c r="D1" s="2" t="s">
        <v>3</v>
      </c>
      <c r="E1" s="4" t="s">
        <v>4</v>
      </c>
      <c r="F1" s="4" t="s">
        <v>5</v>
      </c>
      <c r="G1" s="4" t="s">
        <v>6</v>
      </c>
      <c r="H1" s="7" t="s">
        <v>7</v>
      </c>
      <c r="I1" s="7" t="s">
        <v>8</v>
      </c>
      <c r="J1" s="7" t="s">
        <v>9</v>
      </c>
    </row>
    <row r="2">
      <c r="A2" s="10" t="s">
        <v>10</v>
      </c>
      <c r="B2" s="11" t="s">
        <v>11</v>
      </c>
      <c r="C2" s="10" t="s">
        <v>12</v>
      </c>
      <c r="D2" s="12">
        <v>43920</v>
      </c>
      <c r="E2" s="13" t="s">
        <v>13</v>
      </c>
      <c r="F2" s="13" t="s">
        <v>14</v>
      </c>
      <c r="G2" s="14" t="s">
        <v>15</v>
      </c>
      <c r="H2" s="15">
        <f>HYPERLINK("https://docs.wto.org/imrd/directdoc.asp?DDFDocuments/t/G/SPS/NRUS181.DOCX","EN")</f>
      </c>
      <c r="I2" s="15"/>
      <c r="J2" s="15"/>
    </row>
    <row r="3">
      <c r="A3" s="10" t="s">
        <v>16</v>
      </c>
      <c r="B3" s="11" t="s">
        <v>17</v>
      </c>
      <c r="C3" s="10" t="s">
        <v>18</v>
      </c>
      <c r="D3" s="12">
        <v>43917</v>
      </c>
      <c r="E3" s="13" t="s">
        <v>19</v>
      </c>
      <c r="F3" s="13" t="s">
        <v>20</v>
      </c>
      <c r="G3" s="14"/>
      <c r="H3" s="15"/>
      <c r="I3" s="15"/>
      <c r="J3" s="15">
        <f>HYPERLINK("https://docs.wto.org/imrd/directdoc.asp?DDFDocuments/v/G/SPS/NNIC116.DOCX","ES")</f>
      </c>
    </row>
    <row r="4">
      <c r="A4" s="10" t="s">
        <v>21</v>
      </c>
      <c r="B4" s="11" t="s">
        <v>22</v>
      </c>
      <c r="C4" s="10" t="s">
        <v>18</v>
      </c>
      <c r="D4" s="12">
        <v>43916</v>
      </c>
      <c r="E4" s="13" t="s">
        <v>23</v>
      </c>
      <c r="F4" s="13" t="s">
        <v>24</v>
      </c>
      <c r="G4" s="14"/>
      <c r="H4" s="15">
        <f>HYPERLINK("https://docs.wto.org/imrd/directdoc.asp?DDFDocuments/t/G/SPS/NKEN132.DOCX","EN")</f>
      </c>
      <c r="I4" s="15"/>
      <c r="J4" s="15"/>
    </row>
    <row r="5">
      <c r="A5" s="10" t="s">
        <v>25</v>
      </c>
      <c r="B5" s="11" t="s">
        <v>22</v>
      </c>
      <c r="C5" s="10" t="s">
        <v>18</v>
      </c>
      <c r="D5" s="12">
        <v>43916</v>
      </c>
      <c r="E5" s="13" t="s">
        <v>23</v>
      </c>
      <c r="F5" s="13" t="s">
        <v>24</v>
      </c>
      <c r="G5" s="14"/>
      <c r="H5" s="15">
        <f>HYPERLINK("https://docs.wto.org/imrd/directdoc.asp?DDFDocuments/t/G/SPS/NKEN133.DOCX","EN")</f>
      </c>
      <c r="I5" s="15"/>
      <c r="J5" s="15"/>
    </row>
    <row r="6">
      <c r="A6" s="10" t="s">
        <v>26</v>
      </c>
      <c r="B6" s="11" t="s">
        <v>27</v>
      </c>
      <c r="C6" s="10" t="s">
        <v>18</v>
      </c>
      <c r="D6" s="12">
        <v>43915</v>
      </c>
      <c r="E6" s="13" t="s">
        <v>28</v>
      </c>
      <c r="F6" s="13" t="s">
        <v>29</v>
      </c>
      <c r="G6" s="14"/>
      <c r="H6" s="15"/>
      <c r="I6" s="15"/>
      <c r="J6" s="15">
        <f>HYPERLINK("https://docs.wto.org/imrd/directdoc.asp?DDFDocuments/v/G/SPS/NCRI227.DOCX","ES")</f>
      </c>
    </row>
    <row r="7">
      <c r="A7" s="10" t="s">
        <v>30</v>
      </c>
      <c r="B7" s="11" t="s">
        <v>27</v>
      </c>
      <c r="C7" s="10" t="s">
        <v>18</v>
      </c>
      <c r="D7" s="12">
        <v>43915</v>
      </c>
      <c r="E7" s="13" t="s">
        <v>31</v>
      </c>
      <c r="F7" s="13" t="s">
        <v>32</v>
      </c>
      <c r="G7" s="14"/>
      <c r="H7" s="15"/>
      <c r="I7" s="15"/>
      <c r="J7" s="15">
        <f>HYPERLINK("https://docs.wto.org/imrd/directdoc.asp?DDFDocuments/v/G/SPS/NCRI228.DOCX","ES")</f>
      </c>
    </row>
    <row r="8">
      <c r="A8" s="10" t="s">
        <v>33</v>
      </c>
      <c r="B8" s="11" t="s">
        <v>34</v>
      </c>
      <c r="C8" s="10" t="s">
        <v>12</v>
      </c>
      <c r="D8" s="12">
        <v>43915</v>
      </c>
      <c r="E8" s="13" t="s">
        <v>35</v>
      </c>
      <c r="F8" s="13" t="s">
        <v>36</v>
      </c>
      <c r="G8" s="14" t="s">
        <v>37</v>
      </c>
      <c r="H8" s="15">
        <f>HYPERLINK("https://docs.wto.org/imrd/directdoc.asp?DDFDocuments/t/G/SPS/NJPN731.DOCX","EN")</f>
      </c>
      <c r="I8" s="15"/>
      <c r="J8" s="15"/>
    </row>
    <row r="9">
      <c r="A9" s="10" t="s">
        <v>38</v>
      </c>
      <c r="B9" s="11" t="s">
        <v>39</v>
      </c>
      <c r="C9" s="10" t="s">
        <v>40</v>
      </c>
      <c r="D9" s="12">
        <v>43915</v>
      </c>
      <c r="E9" s="13" t="s">
        <v>41</v>
      </c>
      <c r="F9" s="13" t="s">
        <v>42</v>
      </c>
      <c r="G9" s="14" t="s">
        <v>43</v>
      </c>
      <c r="H9" s="15">
        <f>HYPERLINK("https://docs.wto.org/imrd/directdoc.asp?DDFDocuments/t/G/SPS/NKWT67A1.DOCX","EN")</f>
      </c>
      <c r="I9" s="15"/>
      <c r="J9" s="15"/>
    </row>
    <row r="10">
      <c r="A10" s="10" t="s">
        <v>44</v>
      </c>
      <c r="B10" s="11" t="s">
        <v>39</v>
      </c>
      <c r="C10" s="10" t="s">
        <v>40</v>
      </c>
      <c r="D10" s="12">
        <v>43915</v>
      </c>
      <c r="E10" s="13" t="s">
        <v>41</v>
      </c>
      <c r="F10" s="13" t="s">
        <v>42</v>
      </c>
      <c r="G10" s="14" t="s">
        <v>45</v>
      </c>
      <c r="H10" s="15">
        <f>HYPERLINK("https://docs.wto.org/imrd/directdoc.asp?DDFDocuments/t/G/SPS/NKWT70A1.DOCX","EN")</f>
      </c>
      <c r="I10" s="15"/>
      <c r="J10" s="15"/>
    </row>
    <row r="11">
      <c r="A11" s="10" t="s">
        <v>46</v>
      </c>
      <c r="B11" s="11" t="s">
        <v>39</v>
      </c>
      <c r="C11" s="10" t="s">
        <v>40</v>
      </c>
      <c r="D11" s="12">
        <v>43915</v>
      </c>
      <c r="E11" s="13" t="s">
        <v>41</v>
      </c>
      <c r="F11" s="13" t="s">
        <v>42</v>
      </c>
      <c r="G11" s="14" t="s">
        <v>47</v>
      </c>
      <c r="H11" s="15">
        <f>HYPERLINK("https://docs.wto.org/imrd/directdoc.asp?DDFDocuments/t/G/SPS/NKWT71A1.DOCX","EN")</f>
      </c>
      <c r="I11" s="15"/>
      <c r="J11" s="15"/>
    </row>
    <row r="12">
      <c r="A12" s="10" t="s">
        <v>48</v>
      </c>
      <c r="B12" s="11" t="s">
        <v>39</v>
      </c>
      <c r="C12" s="10" t="s">
        <v>40</v>
      </c>
      <c r="D12" s="12">
        <v>43915</v>
      </c>
      <c r="E12" s="13" t="s">
        <v>49</v>
      </c>
      <c r="F12" s="13" t="s">
        <v>50</v>
      </c>
      <c r="G12" s="14" t="s">
        <v>51</v>
      </c>
      <c r="H12" s="15">
        <f>HYPERLINK("https://docs.wto.org/imrd/directdoc.asp?DDFDocuments/t/G/SPS/NKWT72A1.DOCX","EN")</f>
      </c>
      <c r="I12" s="15"/>
      <c r="J12" s="15"/>
    </row>
    <row r="13">
      <c r="A13" s="10" t="s">
        <v>52</v>
      </c>
      <c r="B13" s="11" t="s">
        <v>53</v>
      </c>
      <c r="C13" s="10" t="s">
        <v>54</v>
      </c>
      <c r="D13" s="12">
        <v>43915</v>
      </c>
      <c r="E13" s="13" t="s">
        <v>55</v>
      </c>
      <c r="F13" s="13" t="s">
        <v>56</v>
      </c>
      <c r="G13" s="14" t="s">
        <v>57</v>
      </c>
      <c r="H13" s="15">
        <f>HYPERLINK("https://docs.wto.org/imrd/directdoc.asp?DDFDocuments/t/G/SPS/NSAU422A1.DOCX","EN")</f>
      </c>
      <c r="I13" s="15"/>
      <c r="J13" s="15"/>
    </row>
    <row r="14">
      <c r="A14" s="10" t="s">
        <v>58</v>
      </c>
      <c r="B14" s="11" t="s">
        <v>59</v>
      </c>
      <c r="C14" s="10" t="s">
        <v>12</v>
      </c>
      <c r="D14" s="12">
        <v>43915</v>
      </c>
      <c r="E14" s="13" t="s">
        <v>60</v>
      </c>
      <c r="F14" s="13" t="s">
        <v>32</v>
      </c>
      <c r="G14" s="14"/>
      <c r="H14" s="15">
        <f>HYPERLINK("https://docs.wto.org/imrd/directdoc.asp?DDFDocuments/t/G/SPS/NTPKM523.DOCX","EN")</f>
      </c>
      <c r="I14" s="15"/>
      <c r="J14" s="15"/>
    </row>
    <row r="15">
      <c r="A15" s="10" t="s">
        <v>61</v>
      </c>
      <c r="B15" s="11" t="s">
        <v>59</v>
      </c>
      <c r="C15" s="10" t="s">
        <v>18</v>
      </c>
      <c r="D15" s="12">
        <v>43915</v>
      </c>
      <c r="E15" s="13" t="s">
        <v>62</v>
      </c>
      <c r="F15" s="13" t="s">
        <v>63</v>
      </c>
      <c r="G15" s="14"/>
      <c r="H15" s="15">
        <f>HYPERLINK("https://docs.wto.org/imrd/directdoc.asp?DDFDocuments/t/G/SPS/NTPKM524.DOCX","EN")</f>
      </c>
      <c r="I15" s="15"/>
      <c r="J15" s="15"/>
    </row>
    <row r="16">
      <c r="A16" s="10" t="s">
        <v>64</v>
      </c>
      <c r="B16" s="11" t="s">
        <v>65</v>
      </c>
      <c r="C16" s="10" t="s">
        <v>40</v>
      </c>
      <c r="D16" s="12">
        <v>43914</v>
      </c>
      <c r="E16" s="13" t="s">
        <v>66</v>
      </c>
      <c r="F16" s="13" t="s">
        <v>67</v>
      </c>
      <c r="G16" s="14"/>
      <c r="H16" s="15">
        <f>HYPERLINK("https://docs.wto.org/imrd/directdoc.asp?DDFDocuments/t/G/SPS/NCHE74A1.DOCX","EN")</f>
      </c>
      <c r="I16" s="15"/>
      <c r="J16" s="15"/>
    </row>
    <row r="17">
      <c r="A17" s="10" t="s">
        <v>68</v>
      </c>
      <c r="B17" s="11" t="s">
        <v>65</v>
      </c>
      <c r="C17" s="10" t="s">
        <v>18</v>
      </c>
      <c r="D17" s="12">
        <v>43914</v>
      </c>
      <c r="E17" s="13" t="s">
        <v>69</v>
      </c>
      <c r="F17" s="13" t="s">
        <v>70</v>
      </c>
      <c r="G17" s="14"/>
      <c r="H17" s="15">
        <f>HYPERLINK("https://docs.wto.org/imrd/directdoc.asp?DDFDocuments/t/G/SPS/NCHE83.DOCX","EN")</f>
      </c>
      <c r="I17" s="15"/>
      <c r="J17" s="15"/>
    </row>
    <row r="18">
      <c r="A18" s="10" t="s">
        <v>71</v>
      </c>
      <c r="B18" s="11" t="s">
        <v>72</v>
      </c>
      <c r="C18" s="10" t="s">
        <v>40</v>
      </c>
      <c r="D18" s="12">
        <v>43913</v>
      </c>
      <c r="E18" s="13" t="s">
        <v>73</v>
      </c>
      <c r="F18" s="13" t="s">
        <v>74</v>
      </c>
      <c r="G18" s="14"/>
      <c r="H18" s="15">
        <f>HYPERLINK("https://docs.wto.org/imrd/directdoc.asp?DDFDocuments/t/G/SPS/NCAN1289A1.DOCX","EN")</f>
      </c>
      <c r="I18" s="15">
        <f>HYPERLINK("https://docs.wto.org/imrd/directdoc.asp?DDFDocuments/u/G/SPS/NCAN1289A1.DOCX","FR")</f>
      </c>
      <c r="J18" s="15"/>
    </row>
    <row r="19">
      <c r="A19" s="10" t="s">
        <v>75</v>
      </c>
      <c r="B19" s="11" t="s">
        <v>72</v>
      </c>
      <c r="C19" s="10" t="s">
        <v>18</v>
      </c>
      <c r="D19" s="12">
        <v>43913</v>
      </c>
      <c r="E19" s="13" t="s">
        <v>76</v>
      </c>
      <c r="F19" s="13" t="s">
        <v>77</v>
      </c>
      <c r="G19" s="14"/>
      <c r="H19" s="15">
        <f>HYPERLINK("https://docs.wto.org/imrd/directdoc.asp?DDFDocuments/t/G/SPS/NCAN1303.DOCX","EN")</f>
      </c>
      <c r="I19" s="15">
        <f>HYPERLINK("https://docs.wto.org/imrd/directdoc.asp?DDFDocuments/u/G/SPS/NCAN1303.DOCX","FR")</f>
      </c>
      <c r="J19" s="15"/>
    </row>
    <row r="20">
      <c r="A20" s="10" t="s">
        <v>78</v>
      </c>
      <c r="B20" s="11" t="s">
        <v>79</v>
      </c>
      <c r="C20" s="10" t="s">
        <v>40</v>
      </c>
      <c r="D20" s="12">
        <v>43913</v>
      </c>
      <c r="E20" s="13" t="s">
        <v>19</v>
      </c>
      <c r="F20" s="13" t="s">
        <v>80</v>
      </c>
      <c r="G20" s="14"/>
      <c r="H20" s="15"/>
      <c r="I20" s="15"/>
      <c r="J20" s="15">
        <f>HYPERLINK("https://docs.wto.org/imrd/directdoc.asp?DDFDocuments/v/G/SPS/NCOL311A1.DOCX","ES")</f>
      </c>
    </row>
    <row r="21">
      <c r="A21" s="10" t="s">
        <v>81</v>
      </c>
      <c r="B21" s="11" t="s">
        <v>82</v>
      </c>
      <c r="C21" s="10" t="s">
        <v>18</v>
      </c>
      <c r="D21" s="12">
        <v>43913</v>
      </c>
      <c r="E21" s="13" t="s">
        <v>83</v>
      </c>
      <c r="F21" s="13" t="s">
        <v>74</v>
      </c>
      <c r="G21" s="14"/>
      <c r="H21" s="15">
        <f>HYPERLINK("https://docs.wto.org/imrd/directdoc.asp?DDFDocuments/t/G/SPS/NEU379.DOCX","EN")</f>
      </c>
      <c r="I21" s="15"/>
      <c r="J21" s="15"/>
    </row>
    <row r="22">
      <c r="A22" s="10" t="s">
        <v>84</v>
      </c>
      <c r="B22" s="11" t="s">
        <v>22</v>
      </c>
      <c r="C22" s="10" t="s">
        <v>18</v>
      </c>
      <c r="D22" s="12">
        <v>43913</v>
      </c>
      <c r="E22" s="13" t="s">
        <v>23</v>
      </c>
      <c r="F22" s="13" t="s">
        <v>24</v>
      </c>
      <c r="G22" s="14"/>
      <c r="H22" s="15">
        <f>HYPERLINK("https://docs.wto.org/imrd/directdoc.asp?DDFDocuments/t/G/SPS/NKEN130.DOCX","EN")</f>
      </c>
      <c r="I22" s="15"/>
      <c r="J22" s="15"/>
    </row>
    <row r="23">
      <c r="A23" s="10" t="s">
        <v>85</v>
      </c>
      <c r="B23" s="11" t="s">
        <v>22</v>
      </c>
      <c r="C23" s="10" t="s">
        <v>18</v>
      </c>
      <c r="D23" s="12">
        <v>43913</v>
      </c>
      <c r="E23" s="13" t="s">
        <v>23</v>
      </c>
      <c r="F23" s="13" t="s">
        <v>24</v>
      </c>
      <c r="G23" s="14"/>
      <c r="H23" s="15">
        <f>HYPERLINK("https://docs.wto.org/imrd/directdoc.asp?DDFDocuments/t/G/SPS/NKEN131.DOCX","EN")</f>
      </c>
      <c r="I23" s="15"/>
      <c r="J23" s="15"/>
    </row>
    <row r="24">
      <c r="A24" s="10" t="s">
        <v>86</v>
      </c>
      <c r="B24" s="11" t="s">
        <v>87</v>
      </c>
      <c r="C24" s="10" t="s">
        <v>18</v>
      </c>
      <c r="D24" s="12">
        <v>43913</v>
      </c>
      <c r="E24" s="13" t="s">
        <v>19</v>
      </c>
      <c r="F24" s="13" t="s">
        <v>88</v>
      </c>
      <c r="G24" s="14"/>
      <c r="H24" s="15"/>
      <c r="I24" s="15"/>
      <c r="J24" s="15">
        <f>HYPERLINK("https://docs.wto.org/imrd/directdoc.asp?DDFDocuments/v/G/SPS/NMEX379.DOCX","ES")</f>
      </c>
    </row>
    <row r="25">
      <c r="A25" s="10" t="s">
        <v>89</v>
      </c>
      <c r="B25" s="11" t="s">
        <v>90</v>
      </c>
      <c r="C25" s="10" t="s">
        <v>12</v>
      </c>
      <c r="D25" s="12">
        <v>43913</v>
      </c>
      <c r="E25" s="13" t="s">
        <v>91</v>
      </c>
      <c r="F25" s="13" t="s">
        <v>92</v>
      </c>
      <c r="G25" s="14" t="s">
        <v>93</v>
      </c>
      <c r="H25" s="15">
        <f>HYPERLINK("https://docs.wto.org/imrd/directdoc.asp?DDFDocuments/t/G/SPS/NMUS18.DOCX","EN")</f>
      </c>
      <c r="I25" s="15"/>
      <c r="J25" s="15"/>
    </row>
    <row r="26">
      <c r="A26" s="10" t="s">
        <v>94</v>
      </c>
      <c r="B26" s="11" t="s">
        <v>95</v>
      </c>
      <c r="C26" s="10" t="s">
        <v>18</v>
      </c>
      <c r="D26" s="12">
        <v>43910</v>
      </c>
      <c r="E26" s="13" t="s">
        <v>96</v>
      </c>
      <c r="F26" s="13" t="s">
        <v>74</v>
      </c>
      <c r="G26" s="14"/>
      <c r="H26" s="15">
        <f>HYPERLINK("https://docs.wto.org/imrd/directdoc.asp?DDFDocuments/t/G/SPS/NBRA1626.DOCX","EN")</f>
      </c>
      <c r="I26" s="15"/>
      <c r="J26" s="15"/>
    </row>
    <row r="27">
      <c r="A27" s="10" t="s">
        <v>97</v>
      </c>
      <c r="B27" s="11" t="s">
        <v>95</v>
      </c>
      <c r="C27" s="10" t="s">
        <v>18</v>
      </c>
      <c r="D27" s="12">
        <v>43910</v>
      </c>
      <c r="E27" s="13" t="s">
        <v>98</v>
      </c>
      <c r="F27" s="13" t="s">
        <v>74</v>
      </c>
      <c r="G27" s="14"/>
      <c r="H27" s="15">
        <f>HYPERLINK("https://docs.wto.org/imrd/directdoc.asp?DDFDocuments/t/G/SPS/NBRA1627.DOCX","EN")</f>
      </c>
      <c r="I27" s="15"/>
      <c r="J27" s="15"/>
    </row>
    <row r="28">
      <c r="A28" s="10" t="s">
        <v>99</v>
      </c>
      <c r="B28" s="11" t="s">
        <v>95</v>
      </c>
      <c r="C28" s="10" t="s">
        <v>18</v>
      </c>
      <c r="D28" s="12">
        <v>43910</v>
      </c>
      <c r="E28" s="13" t="s">
        <v>100</v>
      </c>
      <c r="F28" s="13" t="s">
        <v>74</v>
      </c>
      <c r="G28" s="14"/>
      <c r="H28" s="15">
        <f>HYPERLINK("https://docs.wto.org/imrd/directdoc.asp?DDFDocuments/t/G/SPS/NBRA1628.DOCX","EN")</f>
      </c>
      <c r="I28" s="15"/>
      <c r="J28" s="15"/>
    </row>
    <row r="29">
      <c r="A29" s="10" t="s">
        <v>101</v>
      </c>
      <c r="B29" s="11" t="s">
        <v>95</v>
      </c>
      <c r="C29" s="10" t="s">
        <v>18</v>
      </c>
      <c r="D29" s="12">
        <v>43910</v>
      </c>
      <c r="E29" s="13" t="s">
        <v>102</v>
      </c>
      <c r="F29" s="13" t="s">
        <v>74</v>
      </c>
      <c r="G29" s="14"/>
      <c r="H29" s="15">
        <f>HYPERLINK("https://docs.wto.org/imrd/directdoc.asp?DDFDocuments/t/G/SPS/NBRA1629.DOCX","EN")</f>
      </c>
      <c r="I29" s="15"/>
      <c r="J29" s="15"/>
    </row>
    <row r="30">
      <c r="A30" s="10" t="s">
        <v>103</v>
      </c>
      <c r="B30" s="11" t="s">
        <v>95</v>
      </c>
      <c r="C30" s="10" t="s">
        <v>18</v>
      </c>
      <c r="D30" s="12">
        <v>43910</v>
      </c>
      <c r="E30" s="13" t="s">
        <v>104</v>
      </c>
      <c r="F30" s="13" t="s">
        <v>74</v>
      </c>
      <c r="G30" s="14"/>
      <c r="H30" s="15">
        <f>HYPERLINK("https://docs.wto.org/imrd/directdoc.asp?DDFDocuments/t/G/SPS/NBRA1630.DOCX","EN")</f>
      </c>
      <c r="I30" s="15"/>
      <c r="J30" s="15"/>
    </row>
    <row r="31">
      <c r="A31" s="10" t="s">
        <v>105</v>
      </c>
      <c r="B31" s="11" t="s">
        <v>95</v>
      </c>
      <c r="C31" s="10" t="s">
        <v>18</v>
      </c>
      <c r="D31" s="12">
        <v>43910</v>
      </c>
      <c r="E31" s="13" t="s">
        <v>106</v>
      </c>
      <c r="F31" s="13" t="s">
        <v>74</v>
      </c>
      <c r="G31" s="14"/>
      <c r="H31" s="15">
        <f>HYPERLINK("https://docs.wto.org/imrd/directdoc.asp?DDFDocuments/t/G/SPS/NBRA1631.DOCX","EN")</f>
      </c>
      <c r="I31" s="15"/>
      <c r="J31" s="15"/>
    </row>
    <row r="32">
      <c r="A32" s="10" t="s">
        <v>107</v>
      </c>
      <c r="B32" s="11" t="s">
        <v>95</v>
      </c>
      <c r="C32" s="10" t="s">
        <v>18</v>
      </c>
      <c r="D32" s="12">
        <v>43910</v>
      </c>
      <c r="E32" s="13" t="s">
        <v>108</v>
      </c>
      <c r="F32" s="13" t="s">
        <v>74</v>
      </c>
      <c r="G32" s="14"/>
      <c r="H32" s="15">
        <f>HYPERLINK("https://docs.wto.org/imrd/directdoc.asp?DDFDocuments/t/G/SPS/NBRA1633.DOCX","EN")</f>
      </c>
      <c r="I32" s="15"/>
      <c r="J32" s="15"/>
    </row>
    <row r="33">
      <c r="A33" s="10" t="s">
        <v>109</v>
      </c>
      <c r="B33" s="11" t="s">
        <v>95</v>
      </c>
      <c r="C33" s="10" t="s">
        <v>18</v>
      </c>
      <c r="D33" s="12">
        <v>43910</v>
      </c>
      <c r="E33" s="13" t="s">
        <v>110</v>
      </c>
      <c r="F33" s="13" t="s">
        <v>74</v>
      </c>
      <c r="G33" s="14"/>
      <c r="H33" s="15">
        <f>HYPERLINK("https://docs.wto.org/imrd/directdoc.asp?DDFDocuments/t/G/SPS/NBRA1634.DOCX","EN")</f>
      </c>
      <c r="I33" s="15"/>
      <c r="J33" s="15"/>
    </row>
    <row r="34">
      <c r="A34" s="10" t="s">
        <v>111</v>
      </c>
      <c r="B34" s="11" t="s">
        <v>95</v>
      </c>
      <c r="C34" s="10" t="s">
        <v>18</v>
      </c>
      <c r="D34" s="12">
        <v>43910</v>
      </c>
      <c r="E34" s="13" t="s">
        <v>112</v>
      </c>
      <c r="F34" s="13" t="s">
        <v>74</v>
      </c>
      <c r="G34" s="14"/>
      <c r="H34" s="15">
        <f>HYPERLINK("https://docs.wto.org/imrd/directdoc.asp?DDFDocuments/t/G/SPS/NBRA1636.DOCX","EN")</f>
      </c>
      <c r="I34" s="15"/>
      <c r="J34" s="15"/>
    </row>
    <row r="35">
      <c r="A35" s="10" t="s">
        <v>113</v>
      </c>
      <c r="B35" s="11" t="s">
        <v>95</v>
      </c>
      <c r="C35" s="10" t="s">
        <v>18</v>
      </c>
      <c r="D35" s="12">
        <v>43910</v>
      </c>
      <c r="E35" s="13" t="s">
        <v>112</v>
      </c>
      <c r="F35" s="13" t="s">
        <v>74</v>
      </c>
      <c r="G35" s="14"/>
      <c r="H35" s="15">
        <f>HYPERLINK("https://docs.wto.org/imrd/directdoc.asp?DDFDocuments/t/G/SPS/NBRA1637.DOCX","EN")</f>
      </c>
      <c r="I35" s="15"/>
      <c r="J35" s="15"/>
    </row>
    <row r="36">
      <c r="A36" s="10" t="s">
        <v>114</v>
      </c>
      <c r="B36" s="11" t="s">
        <v>72</v>
      </c>
      <c r="C36" s="10" t="s">
        <v>40</v>
      </c>
      <c r="D36" s="12">
        <v>43910</v>
      </c>
      <c r="E36" s="13" t="s">
        <v>115</v>
      </c>
      <c r="F36" s="13" t="s">
        <v>74</v>
      </c>
      <c r="G36" s="14"/>
      <c r="H36" s="15">
        <f>HYPERLINK("https://docs.wto.org/imrd/directdoc.asp?DDFDocuments/t/G/SPS/NCAN1288A1.DOCX","EN")</f>
      </c>
      <c r="I36" s="15">
        <f>HYPERLINK("https://docs.wto.org/imrd/directdoc.asp?DDFDocuments/u/G/SPS/NCAN1288A1.DOCX","FR")</f>
      </c>
      <c r="J36" s="15"/>
    </row>
    <row r="37">
      <c r="A37" s="10" t="s">
        <v>116</v>
      </c>
      <c r="B37" s="11" t="s">
        <v>27</v>
      </c>
      <c r="C37" s="10" t="s">
        <v>40</v>
      </c>
      <c r="D37" s="12">
        <v>43910</v>
      </c>
      <c r="E37" s="13" t="s">
        <v>19</v>
      </c>
      <c r="F37" s="13" t="s">
        <v>117</v>
      </c>
      <c r="G37" s="14"/>
      <c r="H37" s="15"/>
      <c r="I37" s="15"/>
      <c r="J37" s="15">
        <f>HYPERLINK("https://docs.wto.org/imrd/directdoc.asp?DDFDocuments/v/G/SPS/NCRI222A1.DOCX","ES")</f>
      </c>
    </row>
    <row r="38">
      <c r="A38" s="10" t="s">
        <v>118</v>
      </c>
      <c r="B38" s="11" t="s">
        <v>27</v>
      </c>
      <c r="C38" s="10" t="s">
        <v>40</v>
      </c>
      <c r="D38" s="12">
        <v>43910</v>
      </c>
      <c r="E38" s="13" t="s">
        <v>19</v>
      </c>
      <c r="F38" s="13" t="s">
        <v>117</v>
      </c>
      <c r="G38" s="14"/>
      <c r="H38" s="15"/>
      <c r="I38" s="15"/>
      <c r="J38" s="15">
        <f>HYPERLINK("https://docs.wto.org/imrd/directdoc.asp?DDFDocuments/v/G/SPS/NCRI223A1.DOCX","ES")</f>
      </c>
    </row>
    <row r="39">
      <c r="A39" s="10" t="s">
        <v>119</v>
      </c>
      <c r="B39" s="11" t="s">
        <v>82</v>
      </c>
      <c r="C39" s="10" t="s">
        <v>18</v>
      </c>
      <c r="D39" s="12">
        <v>43910</v>
      </c>
      <c r="E39" s="13" t="s">
        <v>120</v>
      </c>
      <c r="F39" s="13" t="s">
        <v>77</v>
      </c>
      <c r="G39" s="14"/>
      <c r="H39" s="15">
        <f>HYPERLINK("https://docs.wto.org/imrd/directdoc.asp?DDFDocuments/t/G/SPS/NEU374.DOCX","EN")</f>
      </c>
      <c r="I39" s="15"/>
      <c r="J39" s="15"/>
    </row>
    <row r="40">
      <c r="A40" s="10" t="s">
        <v>121</v>
      </c>
      <c r="B40" s="11" t="s">
        <v>82</v>
      </c>
      <c r="C40" s="10" t="s">
        <v>18</v>
      </c>
      <c r="D40" s="12">
        <v>43910</v>
      </c>
      <c r="E40" s="13" t="s">
        <v>120</v>
      </c>
      <c r="F40" s="13" t="s">
        <v>122</v>
      </c>
      <c r="G40" s="14"/>
      <c r="H40" s="15">
        <f>HYPERLINK("https://docs.wto.org/imrd/directdoc.asp?DDFDocuments/t/G/SPS/NEU377.DOCX","EN")</f>
      </c>
      <c r="I40" s="15"/>
      <c r="J40" s="15"/>
    </row>
    <row r="41">
      <c r="A41" s="10" t="s">
        <v>123</v>
      </c>
      <c r="B41" s="11" t="s">
        <v>124</v>
      </c>
      <c r="C41" s="10" t="s">
        <v>12</v>
      </c>
      <c r="D41" s="12">
        <v>43910</v>
      </c>
      <c r="E41" s="13" t="s">
        <v>125</v>
      </c>
      <c r="F41" s="13" t="s">
        <v>126</v>
      </c>
      <c r="G41" s="14" t="s">
        <v>127</v>
      </c>
      <c r="H41" s="15">
        <f>HYPERLINK("https://docs.wto.org/imrd/directdoc.asp?DDFDocuments/t/G/SPS/NIDN132.DOCX","EN")</f>
      </c>
      <c r="I41" s="15"/>
      <c r="J41" s="15"/>
    </row>
    <row r="42">
      <c r="A42" s="10" t="s">
        <v>128</v>
      </c>
      <c r="B42" s="11" t="s">
        <v>34</v>
      </c>
      <c r="C42" s="10" t="s">
        <v>12</v>
      </c>
      <c r="D42" s="12">
        <v>43910</v>
      </c>
      <c r="E42" s="13" t="s">
        <v>35</v>
      </c>
      <c r="F42" s="13" t="s">
        <v>56</v>
      </c>
      <c r="G42" s="14" t="s">
        <v>129</v>
      </c>
      <c r="H42" s="15">
        <f>HYPERLINK("https://docs.wto.org/imrd/directdoc.asp?DDFDocuments/t/G/SPS/NJPN729.DOCX","EN")</f>
      </c>
      <c r="I42" s="15"/>
      <c r="J42" s="15"/>
    </row>
    <row r="43">
      <c r="A43" s="10" t="s">
        <v>130</v>
      </c>
      <c r="B43" s="11" t="s">
        <v>34</v>
      </c>
      <c r="C43" s="10" t="s">
        <v>12</v>
      </c>
      <c r="D43" s="12">
        <v>43910</v>
      </c>
      <c r="E43" s="13" t="s">
        <v>131</v>
      </c>
      <c r="F43" s="13" t="s">
        <v>56</v>
      </c>
      <c r="G43" s="14" t="s">
        <v>132</v>
      </c>
      <c r="H43" s="15">
        <f>HYPERLINK("https://docs.wto.org/imrd/directdoc.asp?DDFDocuments/t/G/SPS/NJPN730.DOCX","EN")</f>
      </c>
      <c r="I43" s="15"/>
      <c r="J43" s="15"/>
    </row>
    <row r="44">
      <c r="A44" s="10" t="s">
        <v>133</v>
      </c>
      <c r="B44" s="11" t="s">
        <v>134</v>
      </c>
      <c r="C44" s="10" t="s">
        <v>40</v>
      </c>
      <c r="D44" s="12">
        <v>43910</v>
      </c>
      <c r="E44" s="13" t="s">
        <v>135</v>
      </c>
      <c r="F44" s="13" t="s">
        <v>24</v>
      </c>
      <c r="G44" s="14"/>
      <c r="H44" s="15">
        <f>HYPERLINK("https://docs.wto.org/imrd/directdoc.asp?DDFDocuments/t/G/SPS/NTHA251A1.DOCX","EN")</f>
      </c>
      <c r="I44" s="15"/>
      <c r="J44" s="15"/>
    </row>
    <row r="45">
      <c r="A45" s="10" t="s">
        <v>136</v>
      </c>
      <c r="B45" s="11" t="s">
        <v>134</v>
      </c>
      <c r="C45" s="10" t="s">
        <v>12</v>
      </c>
      <c r="D45" s="12">
        <v>43909</v>
      </c>
      <c r="E45" s="13" t="s">
        <v>137</v>
      </c>
      <c r="F45" s="13" t="s">
        <v>138</v>
      </c>
      <c r="G45" s="14" t="s">
        <v>139</v>
      </c>
      <c r="H45" s="15">
        <f>HYPERLINK("https://docs.wto.org/imrd/directdoc.asp?DDFDocuments/t/G/SPS/NTHA297.DOCX","EN")</f>
      </c>
      <c r="I45" s="15"/>
      <c r="J45" s="15"/>
    </row>
    <row r="46">
      <c r="A46" s="10" t="s">
        <v>140</v>
      </c>
      <c r="B46" s="11" t="s">
        <v>134</v>
      </c>
      <c r="C46" s="10" t="s">
        <v>12</v>
      </c>
      <c r="D46" s="12">
        <v>43909</v>
      </c>
      <c r="E46" s="13" t="s">
        <v>137</v>
      </c>
      <c r="F46" s="13" t="s">
        <v>56</v>
      </c>
      <c r="G46" s="14" t="s">
        <v>141</v>
      </c>
      <c r="H46" s="15">
        <f>HYPERLINK("https://docs.wto.org/imrd/directdoc.asp?DDFDocuments/t/G/SPS/NTHA298.DOCX","EN")</f>
      </c>
      <c r="I46" s="15"/>
      <c r="J46" s="15"/>
    </row>
    <row r="47">
      <c r="A47" s="10" t="s">
        <v>142</v>
      </c>
      <c r="B47" s="11" t="s">
        <v>134</v>
      </c>
      <c r="C47" s="10" t="s">
        <v>12</v>
      </c>
      <c r="D47" s="12">
        <v>43909</v>
      </c>
      <c r="E47" s="13" t="s">
        <v>143</v>
      </c>
      <c r="F47" s="13" t="s">
        <v>144</v>
      </c>
      <c r="G47" s="14" t="s">
        <v>145</v>
      </c>
      <c r="H47" s="15">
        <f>HYPERLINK("https://docs.wto.org/imrd/directdoc.asp?DDFDocuments/t/G/SPS/NTHA299.DOCX","EN")</f>
      </c>
      <c r="I47" s="15"/>
      <c r="J47" s="15"/>
    </row>
    <row r="48">
      <c r="A48" s="10" t="s">
        <v>146</v>
      </c>
      <c r="B48" s="11" t="s">
        <v>134</v>
      </c>
      <c r="C48" s="10" t="s">
        <v>12</v>
      </c>
      <c r="D48" s="12">
        <v>43909</v>
      </c>
      <c r="E48" s="13" t="s">
        <v>143</v>
      </c>
      <c r="F48" s="13" t="s">
        <v>92</v>
      </c>
      <c r="G48" s="14" t="s">
        <v>147</v>
      </c>
      <c r="H48" s="15">
        <f>HYPERLINK("https://docs.wto.org/imrd/directdoc.asp?DDFDocuments/t/G/SPS/NTHA300.DOCX","EN")</f>
      </c>
      <c r="I48" s="15"/>
      <c r="J48" s="15"/>
    </row>
    <row r="49">
      <c r="A49" s="10" t="s">
        <v>148</v>
      </c>
      <c r="B49" s="11" t="s">
        <v>134</v>
      </c>
      <c r="C49" s="10" t="s">
        <v>12</v>
      </c>
      <c r="D49" s="12">
        <v>43909</v>
      </c>
      <c r="E49" s="13" t="s">
        <v>143</v>
      </c>
      <c r="F49" s="13" t="s">
        <v>144</v>
      </c>
      <c r="G49" s="14" t="s">
        <v>149</v>
      </c>
      <c r="H49" s="15">
        <f>HYPERLINK("https://docs.wto.org/imrd/directdoc.asp?DDFDocuments/t/G/SPS/NTHA301.DOCX","EN")</f>
      </c>
      <c r="I49" s="15"/>
      <c r="J49" s="15"/>
    </row>
    <row r="50">
      <c r="A50" s="10" t="s">
        <v>150</v>
      </c>
      <c r="B50" s="11" t="s">
        <v>134</v>
      </c>
      <c r="C50" s="10" t="s">
        <v>12</v>
      </c>
      <c r="D50" s="12">
        <v>43909</v>
      </c>
      <c r="E50" s="13" t="s">
        <v>143</v>
      </c>
      <c r="F50" s="13" t="s">
        <v>144</v>
      </c>
      <c r="G50" s="14" t="s">
        <v>151</v>
      </c>
      <c r="H50" s="15">
        <f>HYPERLINK("https://docs.wto.org/imrd/directdoc.asp?DDFDocuments/t/G/SPS/NTHA302.DOCX","EN")</f>
      </c>
      <c r="I50" s="15"/>
      <c r="J50" s="15"/>
    </row>
    <row r="51">
      <c r="A51" s="10" t="s">
        <v>152</v>
      </c>
      <c r="B51" s="11" t="s">
        <v>134</v>
      </c>
      <c r="C51" s="10" t="s">
        <v>12</v>
      </c>
      <c r="D51" s="12">
        <v>43909</v>
      </c>
      <c r="E51" s="13" t="s">
        <v>143</v>
      </c>
      <c r="F51" s="13" t="s">
        <v>144</v>
      </c>
      <c r="G51" s="14" t="s">
        <v>153</v>
      </c>
      <c r="H51" s="15">
        <f>HYPERLINK("https://docs.wto.org/imrd/directdoc.asp?DDFDocuments/t/G/SPS/NTHA303.DOCX","EN")</f>
      </c>
      <c r="I51" s="15"/>
      <c r="J51" s="15"/>
    </row>
    <row r="52">
      <c r="A52" s="10" t="s">
        <v>154</v>
      </c>
      <c r="B52" s="11" t="s">
        <v>134</v>
      </c>
      <c r="C52" s="10" t="s">
        <v>12</v>
      </c>
      <c r="D52" s="12">
        <v>43909</v>
      </c>
      <c r="E52" s="13" t="s">
        <v>143</v>
      </c>
      <c r="F52" s="13" t="s">
        <v>144</v>
      </c>
      <c r="G52" s="14" t="s">
        <v>124</v>
      </c>
      <c r="H52" s="15">
        <f>HYPERLINK("https://docs.wto.org/imrd/directdoc.asp?DDFDocuments/t/G/SPS/NTHA304.DOCX","EN")</f>
      </c>
      <c r="I52" s="15"/>
      <c r="J52" s="15"/>
    </row>
    <row r="53">
      <c r="A53" s="10" t="s">
        <v>155</v>
      </c>
      <c r="B53" s="11" t="s">
        <v>156</v>
      </c>
      <c r="C53" s="10" t="s">
        <v>12</v>
      </c>
      <c r="D53" s="12">
        <v>43908</v>
      </c>
      <c r="E53" s="13" t="s">
        <v>157</v>
      </c>
      <c r="F53" s="13" t="s">
        <v>158</v>
      </c>
      <c r="G53" s="14" t="s">
        <v>149</v>
      </c>
      <c r="H53" s="15">
        <f>HYPERLINK("https://docs.wto.org/imrd/directdoc.asp?DDFDocuments/t/G/SPS/NKAZ67.DOCX","EN")</f>
      </c>
      <c r="I53" s="15"/>
      <c r="J53" s="15">
        <f>HYPERLINK("https://docs.wto.org/imrd/directdoc.asp?DDFDocuments/v/G/SPS/NKAZ67.DOCX","ES")</f>
      </c>
    </row>
    <row r="54">
      <c r="A54" s="10" t="s">
        <v>159</v>
      </c>
      <c r="B54" s="11" t="s">
        <v>134</v>
      </c>
      <c r="C54" s="10" t="s">
        <v>12</v>
      </c>
      <c r="D54" s="12">
        <v>43908</v>
      </c>
      <c r="E54" s="13" t="s">
        <v>137</v>
      </c>
      <c r="F54" s="13" t="s">
        <v>36</v>
      </c>
      <c r="G54" s="14" t="s">
        <v>47</v>
      </c>
      <c r="H54" s="15">
        <f>HYPERLINK("https://docs.wto.org/imrd/directdoc.asp?DDFDocuments/t/G/SPS/NTHA296.DOCX","EN")</f>
      </c>
      <c r="I54" s="15"/>
      <c r="J54" s="15"/>
    </row>
    <row r="55">
      <c r="A55" s="10" t="s">
        <v>160</v>
      </c>
      <c r="B55" s="11" t="s">
        <v>161</v>
      </c>
      <c r="C55" s="10" t="s">
        <v>18</v>
      </c>
      <c r="D55" s="12">
        <v>43908</v>
      </c>
      <c r="E55" s="13" t="s">
        <v>162</v>
      </c>
      <c r="F55" s="13" t="s">
        <v>74</v>
      </c>
      <c r="G55" s="14"/>
      <c r="H55" s="15">
        <f>HYPERLINK("https://docs.wto.org/imrd/directdoc.asp?DDFDocuments/t/G/SPS/NUSA3161.DOCX","EN")</f>
      </c>
      <c r="I55" s="15"/>
      <c r="J55" s="15"/>
    </row>
    <row r="56">
      <c r="A56" s="10" t="s">
        <v>163</v>
      </c>
      <c r="B56" s="11" t="s">
        <v>164</v>
      </c>
      <c r="C56" s="10" t="s">
        <v>18</v>
      </c>
      <c r="D56" s="12">
        <v>43907</v>
      </c>
      <c r="E56" s="13" t="s">
        <v>165</v>
      </c>
      <c r="F56" s="13" t="s">
        <v>166</v>
      </c>
      <c r="G56" s="14"/>
      <c r="H56" s="15">
        <f>HYPERLINK("https://docs.wto.org/imrd/directdoc.asp?DDFDocuments/t/G/SPS/NUKR145.DOCX","EN")</f>
      </c>
      <c r="I56" s="15">
        <f>HYPERLINK("https://docs.wto.org/imrd/directdoc.asp?DDFDocuments/u/G/SPS/NUKR145.DOCX","FR")</f>
      </c>
      <c r="J56" s="15">
        <f>HYPERLINK("https://docs.wto.org/imrd/directdoc.asp?DDFDocuments/v/G/SPS/NUKR145.DOCX","ES")</f>
      </c>
    </row>
    <row r="57">
      <c r="A57" s="10" t="s">
        <v>167</v>
      </c>
      <c r="B57" s="11" t="s">
        <v>168</v>
      </c>
      <c r="C57" s="10" t="s">
        <v>40</v>
      </c>
      <c r="D57" s="12">
        <v>43907</v>
      </c>
      <c r="E57" s="13" t="s">
        <v>169</v>
      </c>
      <c r="F57" s="13" t="s">
        <v>74</v>
      </c>
      <c r="G57" s="14"/>
      <c r="H57" s="15">
        <f>HYPERLINK("https://docs.wto.org/imrd/directdoc.asp?DDFDocuments/t/G/SPS/NZAF51A1.DOCX","EN")</f>
      </c>
      <c r="I57" s="15">
        <f>HYPERLINK("https://docs.wto.org/imrd/directdoc.asp?DDFDocuments/u/G/SPS/NZAF51A1.DOCX","FR")</f>
      </c>
      <c r="J57" s="15">
        <f>HYPERLINK("https://docs.wto.org/imrd/directdoc.asp?DDFDocuments/v/G/SPS/NZAF51A1.DOCX","ES")</f>
      </c>
    </row>
    <row r="58">
      <c r="A58" s="10" t="s">
        <v>170</v>
      </c>
      <c r="B58" s="11" t="s">
        <v>34</v>
      </c>
      <c r="C58" s="10" t="s">
        <v>18</v>
      </c>
      <c r="D58" s="12">
        <v>43906</v>
      </c>
      <c r="E58" s="13" t="s">
        <v>171</v>
      </c>
      <c r="F58" s="13" t="s">
        <v>24</v>
      </c>
      <c r="G58" s="14"/>
      <c r="H58" s="15">
        <f>HYPERLINK("https://docs.wto.org/imrd/directdoc.asp?DDFDocuments/t/G/SPS/NJPN728.DOCX","EN")</f>
      </c>
      <c r="I58" s="15">
        <f>HYPERLINK("https://docs.wto.org/imrd/directdoc.asp?DDFDocuments/u/G/SPS/NJPN728.DOCX","FR")</f>
      </c>
      <c r="J58" s="15">
        <f>HYPERLINK("https://docs.wto.org/imrd/directdoc.asp?DDFDocuments/v/G/SPS/NJPN728.DOCX","ES")</f>
      </c>
    </row>
    <row r="59">
      <c r="A59" s="10" t="s">
        <v>172</v>
      </c>
      <c r="B59" s="11" t="s">
        <v>87</v>
      </c>
      <c r="C59" s="10" t="s">
        <v>40</v>
      </c>
      <c r="D59" s="12">
        <v>43906</v>
      </c>
      <c r="E59" s="13" t="s">
        <v>19</v>
      </c>
      <c r="F59" s="13" t="s">
        <v>117</v>
      </c>
      <c r="G59" s="14"/>
      <c r="H59" s="15"/>
      <c r="I59" s="15"/>
      <c r="J59" s="15">
        <f>HYPERLINK("https://docs.wto.org/imrd/directdoc.asp?DDFDocuments/v/G/SPS/NMEX326A1.DOCX","ES")</f>
      </c>
    </row>
    <row r="60">
      <c r="A60" s="10" t="s">
        <v>173</v>
      </c>
      <c r="B60" s="11" t="s">
        <v>87</v>
      </c>
      <c r="C60" s="10" t="s">
        <v>40</v>
      </c>
      <c r="D60" s="12">
        <v>43906</v>
      </c>
      <c r="E60" s="13" t="s">
        <v>19</v>
      </c>
      <c r="F60" s="13" t="s">
        <v>174</v>
      </c>
      <c r="G60" s="14"/>
      <c r="H60" s="15"/>
      <c r="I60" s="15"/>
      <c r="J60" s="15">
        <f>HYPERLINK("https://docs.wto.org/imrd/directdoc.asp?DDFDocuments/v/G/SPS/NMEX361A1.DOCX","ES")</f>
      </c>
    </row>
    <row r="61">
      <c r="A61" s="10" t="s">
        <v>175</v>
      </c>
      <c r="B61" s="11" t="s">
        <v>53</v>
      </c>
      <c r="C61" s="10" t="s">
        <v>12</v>
      </c>
      <c r="D61" s="12">
        <v>43906</v>
      </c>
      <c r="E61" s="13" t="s">
        <v>55</v>
      </c>
      <c r="F61" s="13" t="s">
        <v>56</v>
      </c>
      <c r="G61" s="14" t="s">
        <v>176</v>
      </c>
      <c r="H61" s="15">
        <f>HYPERLINK("https://docs.wto.org/imrd/directdoc.asp?DDFDocuments/t/G/SPS/NSAU427.DOCX","EN")</f>
      </c>
      <c r="I61" s="15">
        <f>HYPERLINK("https://docs.wto.org/imrd/directdoc.asp?DDFDocuments/u/G/SPS/NSAU427.DOCX","FR")</f>
      </c>
      <c r="J61" s="15">
        <f>HYPERLINK("https://docs.wto.org/imrd/directdoc.asp?DDFDocuments/v/G/SPS/NSAU427.DOCX","ES")</f>
      </c>
    </row>
    <row r="62">
      <c r="A62" s="10" t="s">
        <v>177</v>
      </c>
      <c r="B62" s="11" t="s">
        <v>53</v>
      </c>
      <c r="C62" s="10" t="s">
        <v>12</v>
      </c>
      <c r="D62" s="12">
        <v>43906</v>
      </c>
      <c r="E62" s="13" t="s">
        <v>55</v>
      </c>
      <c r="F62" s="13" t="s">
        <v>56</v>
      </c>
      <c r="G62" s="14" t="s">
        <v>178</v>
      </c>
      <c r="H62" s="15">
        <f>HYPERLINK("https://docs.wto.org/imrd/directdoc.asp?DDFDocuments/t/G/SPS/NSAU428.DOCX","EN")</f>
      </c>
      <c r="I62" s="15">
        <f>HYPERLINK("https://docs.wto.org/imrd/directdoc.asp?DDFDocuments/u/G/SPS/NSAU428.DOCX","FR")</f>
      </c>
      <c r="J62" s="15">
        <f>HYPERLINK("https://docs.wto.org/imrd/directdoc.asp?DDFDocuments/v/G/SPS/NSAU428.DOCX","ES")</f>
      </c>
    </row>
    <row r="63">
      <c r="A63" s="10" t="s">
        <v>179</v>
      </c>
      <c r="B63" s="11" t="s">
        <v>180</v>
      </c>
      <c r="C63" s="10" t="s">
        <v>18</v>
      </c>
      <c r="D63" s="12">
        <v>43902</v>
      </c>
      <c r="E63" s="13" t="s">
        <v>181</v>
      </c>
      <c r="F63" s="13" t="s">
        <v>32</v>
      </c>
      <c r="G63" s="14"/>
      <c r="H63" s="15">
        <f>HYPERLINK("https://docs.wto.org/imrd/directdoc.asp?DDFDocuments/t/G/SPS/NMMR1.DOCX","EN")</f>
      </c>
      <c r="I63" s="15">
        <f>HYPERLINK("https://docs.wto.org/imrd/directdoc.asp?DDFDocuments/u/G/SPS/NMMR1.DOCX","FR")</f>
      </c>
      <c r="J63" s="15">
        <f>HYPERLINK("https://docs.wto.org/imrd/directdoc.asp?DDFDocuments/v/G/SPS/NMMR1.DOCX","ES")</f>
      </c>
    </row>
    <row r="64">
      <c r="A64" s="10" t="s">
        <v>182</v>
      </c>
      <c r="B64" s="11" t="s">
        <v>183</v>
      </c>
      <c r="C64" s="10" t="s">
        <v>18</v>
      </c>
      <c r="D64" s="12">
        <v>43901</v>
      </c>
      <c r="E64" s="13" t="s">
        <v>19</v>
      </c>
      <c r="F64" s="13" t="s">
        <v>144</v>
      </c>
      <c r="G64" s="14"/>
      <c r="H64" s="15"/>
      <c r="I64" s="15">
        <f>HYPERLINK("https://docs.wto.org/imrd/directdoc.asp?DDFDocuments/u/G/SPS/NARG236.DOCX","FR")</f>
      </c>
      <c r="J64" s="15">
        <f>HYPERLINK("https://docs.wto.org/imrd/directdoc.asp?DDFDocuments/v/G/SPS/NARG236.DOCX","ES")</f>
      </c>
    </row>
    <row r="65">
      <c r="A65" s="10" t="s">
        <v>184</v>
      </c>
      <c r="B65" s="11" t="s">
        <v>153</v>
      </c>
      <c r="C65" s="10" t="s">
        <v>40</v>
      </c>
      <c r="D65" s="12">
        <v>43901</v>
      </c>
      <c r="E65" s="13" t="s">
        <v>185</v>
      </c>
      <c r="F65" s="13" t="s">
        <v>186</v>
      </c>
      <c r="G65" s="14"/>
      <c r="H65" s="15">
        <f>HYPERLINK("https://docs.wto.org/imrd/directdoc.asp?DDFDocuments/t/G/SPS/NKOR212A14.DOCX","EN")</f>
      </c>
      <c r="I65" s="15">
        <f>HYPERLINK("https://docs.wto.org/imrd/directdoc.asp?DDFDocuments/u/G/SPS/NKOR212A14.DOCX","FR")</f>
      </c>
      <c r="J65" s="15">
        <f>HYPERLINK("https://docs.wto.org/imrd/directdoc.asp?DDFDocuments/v/G/SPS/NKOR212A14.DOCX","ES")</f>
      </c>
    </row>
    <row r="66">
      <c r="A66" s="10" t="s">
        <v>187</v>
      </c>
      <c r="B66" s="11" t="s">
        <v>188</v>
      </c>
      <c r="C66" s="10" t="s">
        <v>18</v>
      </c>
      <c r="D66" s="12">
        <v>43899</v>
      </c>
      <c r="E66" s="13" t="s">
        <v>189</v>
      </c>
      <c r="F66" s="13" t="s">
        <v>92</v>
      </c>
      <c r="G66" s="14" t="s">
        <v>190</v>
      </c>
      <c r="H66" s="15">
        <f>HYPERLINK("https://docs.wto.org/imrd/directdoc.asp?DDFDocuments/t/G/SPS/NAUS496.DOCX","EN")</f>
      </c>
      <c r="I66" s="15">
        <f>HYPERLINK("https://docs.wto.org/imrd/directdoc.asp?DDFDocuments/u/G/SPS/NAUS496.DOCX","FR")</f>
      </c>
      <c r="J66" s="15">
        <f>HYPERLINK("https://docs.wto.org/imrd/directdoc.asp?DDFDocuments/v/G/SPS/NAUS496.DOCX","ES")</f>
      </c>
    </row>
    <row r="67">
      <c r="A67" s="10" t="s">
        <v>191</v>
      </c>
      <c r="B67" s="11" t="s">
        <v>72</v>
      </c>
      <c r="C67" s="10" t="s">
        <v>40</v>
      </c>
      <c r="D67" s="12">
        <v>43899</v>
      </c>
      <c r="E67" s="13" t="s">
        <v>192</v>
      </c>
      <c r="F67" s="13" t="s">
        <v>92</v>
      </c>
      <c r="G67" s="14" t="s">
        <v>193</v>
      </c>
      <c r="H67" s="15">
        <f>HYPERLINK("https://docs.wto.org/imrd/directdoc.asp?DDFDocuments/t/G/SPS/NCAN1244A7.DOCX","EN")</f>
      </c>
      <c r="I67" s="15">
        <f>HYPERLINK("https://docs.wto.org/imrd/directdoc.asp?DDFDocuments/u/G/SPS/NCAN1244A7.DOCX","FR")</f>
      </c>
      <c r="J67" s="15">
        <f>HYPERLINK("https://docs.wto.org/imrd/directdoc.asp?DDFDocuments/v/G/SPS/NCAN1244A7.DOCX","ES")</f>
      </c>
    </row>
    <row r="68">
      <c r="A68" s="10" t="s">
        <v>194</v>
      </c>
      <c r="B68" s="11" t="s">
        <v>195</v>
      </c>
      <c r="C68" s="10" t="s">
        <v>18</v>
      </c>
      <c r="D68" s="12">
        <v>43899</v>
      </c>
      <c r="E68" s="13" t="s">
        <v>196</v>
      </c>
      <c r="F68" s="13" t="s">
        <v>80</v>
      </c>
      <c r="G68" s="14"/>
      <c r="H68" s="15">
        <f>HYPERLINK("https://docs.wto.org/imrd/directdoc.asp?DDFDocuments/t/G/SPS/NNZL621.DOCX","EN")</f>
      </c>
      <c r="I68" s="15">
        <f>HYPERLINK("https://docs.wto.org/imrd/directdoc.asp?DDFDocuments/u/G/SPS/NNZL621.DOCX","FR")</f>
      </c>
      <c r="J68" s="15">
        <f>HYPERLINK("https://docs.wto.org/imrd/directdoc.asp?DDFDocuments/v/G/SPS/NNZL621.DOCX","ES")</f>
      </c>
    </row>
    <row r="69">
      <c r="A69" s="10" t="s">
        <v>197</v>
      </c>
      <c r="B69" s="11" t="s">
        <v>188</v>
      </c>
      <c r="C69" s="10" t="s">
        <v>40</v>
      </c>
      <c r="D69" s="12">
        <v>43895</v>
      </c>
      <c r="E69" s="13" t="s">
        <v>198</v>
      </c>
      <c r="F69" s="13" t="s">
        <v>199</v>
      </c>
      <c r="G69" s="14"/>
      <c r="H69" s="15">
        <f>HYPERLINK("https://docs.wto.org/imrd/directdoc.asp?DDFDocuments/t/G/SPS/NAUS433A3.DOCX","EN")</f>
      </c>
      <c r="I69" s="15">
        <f>HYPERLINK("https://docs.wto.org/imrd/directdoc.asp?DDFDocuments/u/G/SPS/NAUS433A3.DOCX","FR")</f>
      </c>
      <c r="J69" s="15">
        <f>HYPERLINK("https://docs.wto.org/imrd/directdoc.asp?DDFDocuments/v/G/SPS/NAUS433A3.DOCX","ES")</f>
      </c>
    </row>
    <row r="70">
      <c r="A70" s="10" t="s">
        <v>200</v>
      </c>
      <c r="B70" s="11" t="s">
        <v>188</v>
      </c>
      <c r="C70" s="10" t="s">
        <v>201</v>
      </c>
      <c r="D70" s="12">
        <v>43895</v>
      </c>
      <c r="E70" s="13" t="s">
        <v>202</v>
      </c>
      <c r="F70" s="13" t="s">
        <v>144</v>
      </c>
      <c r="G70" s="14"/>
      <c r="H70" s="15">
        <f>HYPERLINK("https://docs.wto.org/imrd/directdoc.asp?DDFDocuments/t/G/SPS/NAUS495C1.DOCX","EN")</f>
      </c>
      <c r="I70" s="15"/>
      <c r="J70" s="15"/>
    </row>
    <row r="71">
      <c r="A71" s="10" t="s">
        <v>203</v>
      </c>
      <c r="B71" s="11" t="s">
        <v>204</v>
      </c>
      <c r="C71" s="10" t="s">
        <v>40</v>
      </c>
      <c r="D71" s="12">
        <v>43895</v>
      </c>
      <c r="E71" s="13" t="s">
        <v>205</v>
      </c>
      <c r="F71" s="13" t="s">
        <v>24</v>
      </c>
      <c r="G71" s="14"/>
      <c r="H71" s="15">
        <f>HYPERLINK("https://docs.wto.org/imrd/directdoc.asp?DDFDocuments/t/G/SPS/NEGY39A3.DOCX","EN")</f>
      </c>
      <c r="I71" s="15">
        <f>HYPERLINK("https://docs.wto.org/imrd/directdoc.asp?DDFDocuments/u/G/SPS/NEGY39A3.DOCX","FR")</f>
      </c>
      <c r="J71" s="15">
        <f>HYPERLINK("https://docs.wto.org/imrd/directdoc.asp?DDFDocuments/v/G/SPS/NEGY39A3.DOCX","ES")</f>
      </c>
    </row>
    <row r="72">
      <c r="A72" s="10" t="s">
        <v>206</v>
      </c>
      <c r="B72" s="11" t="s">
        <v>207</v>
      </c>
      <c r="C72" s="10" t="s">
        <v>18</v>
      </c>
      <c r="D72" s="12">
        <v>43895</v>
      </c>
      <c r="E72" s="13" t="s">
        <v>208</v>
      </c>
      <c r="F72" s="13" t="s">
        <v>24</v>
      </c>
      <c r="G72" s="14"/>
      <c r="H72" s="15">
        <f>HYPERLINK("https://docs.wto.org/imrd/directdoc.asp?DDFDocuments/t/G/SPS/NTZA38.DOCX","EN")</f>
      </c>
      <c r="I72" s="15">
        <f>HYPERLINK("https://docs.wto.org/imrd/directdoc.asp?DDFDocuments/u/G/SPS/NTZA38.DOCX","FR")</f>
      </c>
      <c r="J72" s="15">
        <f>HYPERLINK("https://docs.wto.org/imrd/directdoc.asp?DDFDocuments/v/G/SPS/NTZA38.DOCX","ES")</f>
      </c>
    </row>
    <row r="73">
      <c r="A73" s="10" t="s">
        <v>209</v>
      </c>
      <c r="B73" s="11" t="s">
        <v>207</v>
      </c>
      <c r="C73" s="10" t="s">
        <v>18</v>
      </c>
      <c r="D73" s="12">
        <v>43895</v>
      </c>
      <c r="E73" s="13" t="s">
        <v>210</v>
      </c>
      <c r="F73" s="13" t="s">
        <v>24</v>
      </c>
      <c r="G73" s="14"/>
      <c r="H73" s="15">
        <f>HYPERLINK("https://docs.wto.org/imrd/directdoc.asp?DDFDocuments/t/G/SPS/NTZA39.DOCX","EN")</f>
      </c>
      <c r="I73" s="15">
        <f>HYPERLINK("https://docs.wto.org/imrd/directdoc.asp?DDFDocuments/u/G/SPS/NTZA39.DOCX","FR")</f>
      </c>
      <c r="J73" s="15">
        <f>HYPERLINK("https://docs.wto.org/imrd/directdoc.asp?DDFDocuments/v/G/SPS/NTZA39.DOCX","ES")</f>
      </c>
    </row>
    <row r="74">
      <c r="A74" s="10" t="s">
        <v>211</v>
      </c>
      <c r="B74" s="11" t="s">
        <v>207</v>
      </c>
      <c r="C74" s="10" t="s">
        <v>18</v>
      </c>
      <c r="D74" s="12">
        <v>43895</v>
      </c>
      <c r="E74" s="13" t="s">
        <v>212</v>
      </c>
      <c r="F74" s="13" t="s">
        <v>24</v>
      </c>
      <c r="G74" s="14"/>
      <c r="H74" s="15">
        <f>HYPERLINK("https://docs.wto.org/imrd/directdoc.asp?DDFDocuments/t/G/SPS/NTZA40.DOCX","EN")</f>
      </c>
      <c r="I74" s="15">
        <f>HYPERLINK("https://docs.wto.org/imrd/directdoc.asp?DDFDocuments/u/G/SPS/NTZA40.DOCX","FR")</f>
      </c>
      <c r="J74" s="15">
        <f>HYPERLINK("https://docs.wto.org/imrd/directdoc.asp?DDFDocuments/v/G/SPS/NTZA40.DOCX","ES")</f>
      </c>
    </row>
    <row r="75">
      <c r="A75" s="10" t="s">
        <v>213</v>
      </c>
      <c r="B75" s="11" t="s">
        <v>214</v>
      </c>
      <c r="C75" s="10" t="s">
        <v>12</v>
      </c>
      <c r="D75" s="12">
        <v>43894</v>
      </c>
      <c r="E75" s="13" t="s">
        <v>215</v>
      </c>
      <c r="F75" s="13" t="s">
        <v>216</v>
      </c>
      <c r="G75" s="14" t="s">
        <v>87</v>
      </c>
      <c r="H75" s="15">
        <f>HYPERLINK("https://docs.wto.org/imrd/directdoc.asp?DDFDocuments/t/G/SPS/NARE201.DOCX","EN")</f>
      </c>
      <c r="I75" s="15">
        <f>HYPERLINK("https://docs.wto.org/imrd/directdoc.asp?DDFDocuments/u/G/SPS/NARE201.DOCX","FR")</f>
      </c>
      <c r="J75" s="15">
        <f>HYPERLINK("https://docs.wto.org/imrd/directdoc.asp?DDFDocuments/v/G/SPS/NARE201.DOCX","ES")</f>
      </c>
    </row>
    <row r="76">
      <c r="A76" s="10" t="s">
        <v>217</v>
      </c>
      <c r="B76" s="11" t="s">
        <v>79</v>
      </c>
      <c r="C76" s="10" t="s">
        <v>40</v>
      </c>
      <c r="D76" s="12">
        <v>43894</v>
      </c>
      <c r="E76" s="13" t="s">
        <v>19</v>
      </c>
      <c r="F76" s="13" t="s">
        <v>218</v>
      </c>
      <c r="G76" s="14"/>
      <c r="H76" s="15">
        <f>HYPERLINK("https://docs.wto.org/imrd/directdoc.asp?DDFDocuments/t/G/SPS/NCOL253A4.DOCX","EN")</f>
      </c>
      <c r="I76" s="15">
        <f>HYPERLINK("https://docs.wto.org/imrd/directdoc.asp?DDFDocuments/u/G/SPS/NCOL253A4.DOCX","FR")</f>
      </c>
      <c r="J76" s="15">
        <f>HYPERLINK("https://docs.wto.org/imrd/directdoc.asp?DDFDocuments/v/G/SPS/NCOL253A4.DOCX","ES")</f>
      </c>
    </row>
    <row r="77">
      <c r="A77" s="10" t="s">
        <v>219</v>
      </c>
      <c r="B77" s="11" t="s">
        <v>195</v>
      </c>
      <c r="C77" s="10" t="s">
        <v>18</v>
      </c>
      <c r="D77" s="12">
        <v>43894</v>
      </c>
      <c r="E77" s="13" t="s">
        <v>220</v>
      </c>
      <c r="F77" s="13" t="s">
        <v>144</v>
      </c>
      <c r="G77" s="14" t="s">
        <v>188</v>
      </c>
      <c r="H77" s="15">
        <f>HYPERLINK("https://docs.wto.org/imrd/directdoc.asp?DDFDocuments/t/G/SPS/NNZL619.DOCX","EN")</f>
      </c>
      <c r="I77" s="15">
        <f>HYPERLINK("https://docs.wto.org/imrd/directdoc.asp?DDFDocuments/u/G/SPS/NNZL619.DOCX","FR")</f>
      </c>
      <c r="J77" s="15">
        <f>HYPERLINK("https://docs.wto.org/imrd/directdoc.asp?DDFDocuments/v/G/SPS/NNZL619.DOCX","ES")</f>
      </c>
    </row>
    <row r="78">
      <c r="A78" s="10" t="s">
        <v>221</v>
      </c>
      <c r="B78" s="11" t="s">
        <v>195</v>
      </c>
      <c r="C78" s="10" t="s">
        <v>18</v>
      </c>
      <c r="D78" s="12">
        <v>43894</v>
      </c>
      <c r="E78" s="13" t="s">
        <v>222</v>
      </c>
      <c r="F78" s="13" t="s">
        <v>223</v>
      </c>
      <c r="G78" s="14"/>
      <c r="H78" s="15">
        <f>HYPERLINK("https://docs.wto.org/imrd/directdoc.asp?DDFDocuments/t/G/SPS/NNZL620.DOCX","EN")</f>
      </c>
      <c r="I78" s="15">
        <f>HYPERLINK("https://docs.wto.org/imrd/directdoc.asp?DDFDocuments/u/G/SPS/NNZL620.DOCX","FR")</f>
      </c>
      <c r="J78" s="15">
        <f>HYPERLINK("https://docs.wto.org/imrd/directdoc.asp?DDFDocuments/v/G/SPS/NNZL620.DOCX","ES")</f>
      </c>
    </row>
    <row r="79">
      <c r="A79" s="10" t="s">
        <v>224</v>
      </c>
      <c r="B79" s="11" t="s">
        <v>145</v>
      </c>
      <c r="C79" s="10" t="s">
        <v>12</v>
      </c>
      <c r="D79" s="12">
        <v>43894</v>
      </c>
      <c r="E79" s="13" t="s">
        <v>225</v>
      </c>
      <c r="F79" s="13" t="s">
        <v>36</v>
      </c>
      <c r="G79" s="14" t="s">
        <v>226</v>
      </c>
      <c r="H79" s="15">
        <f>HYPERLINK("https://docs.wto.org/imrd/directdoc.asp?DDFDocuments/t/G/SPS/NPHL456.DOCX","EN")</f>
      </c>
      <c r="I79" s="15">
        <f>HYPERLINK("https://docs.wto.org/imrd/directdoc.asp?DDFDocuments/u/G/SPS/NPHL456.DOCX","FR")</f>
      </c>
      <c r="J79" s="15">
        <f>HYPERLINK("https://docs.wto.org/imrd/directdoc.asp?DDFDocuments/v/G/SPS/NPHL456.DOCX","ES")</f>
      </c>
    </row>
    <row r="80">
      <c r="A80" s="10" t="s">
        <v>227</v>
      </c>
      <c r="B80" s="11" t="s">
        <v>145</v>
      </c>
      <c r="C80" s="10" t="s">
        <v>12</v>
      </c>
      <c r="D80" s="12">
        <v>43894</v>
      </c>
      <c r="E80" s="13" t="s">
        <v>228</v>
      </c>
      <c r="F80" s="13" t="s">
        <v>229</v>
      </c>
      <c r="G80" s="14" t="s">
        <v>230</v>
      </c>
      <c r="H80" s="15">
        <f>HYPERLINK("https://docs.wto.org/imrd/directdoc.asp?DDFDocuments/t/G/SPS/NPHL457.DOCX","EN")</f>
      </c>
      <c r="I80" s="15">
        <f>HYPERLINK("https://docs.wto.org/imrd/directdoc.asp?DDFDocuments/u/G/SPS/NPHL457.DOCX","FR")</f>
      </c>
      <c r="J80" s="15">
        <f>HYPERLINK("https://docs.wto.org/imrd/directdoc.asp?DDFDocuments/v/G/SPS/NPHL457.DOCX","ES")</f>
      </c>
    </row>
    <row r="81">
      <c r="A81" s="10" t="s">
        <v>231</v>
      </c>
      <c r="B81" s="11" t="s">
        <v>59</v>
      </c>
      <c r="C81" s="10" t="s">
        <v>40</v>
      </c>
      <c r="D81" s="12">
        <v>43894</v>
      </c>
      <c r="E81" s="13" t="s">
        <v>232</v>
      </c>
      <c r="F81" s="13" t="s">
        <v>158</v>
      </c>
      <c r="G81" s="14" t="s">
        <v>233</v>
      </c>
      <c r="H81" s="15">
        <f>HYPERLINK("https://docs.wto.org/imrd/directdoc.asp?DDFDocuments/t/G/SPS/NTPKM517A1.DOCX","EN")</f>
      </c>
      <c r="I81" s="15">
        <f>HYPERLINK("https://docs.wto.org/imrd/directdoc.asp?DDFDocuments/u/G/SPS/NTPKM517A1.DOCX","FR")</f>
      </c>
      <c r="J81" s="15">
        <f>HYPERLINK("https://docs.wto.org/imrd/directdoc.asp?DDFDocuments/v/G/SPS/NTPKM517A1.DOCX","ES")</f>
      </c>
    </row>
    <row r="82">
      <c r="A82" s="10" t="s">
        <v>234</v>
      </c>
      <c r="B82" s="11" t="s">
        <v>161</v>
      </c>
      <c r="C82" s="10" t="s">
        <v>18</v>
      </c>
      <c r="D82" s="12">
        <v>43894</v>
      </c>
      <c r="E82" s="13" t="s">
        <v>235</v>
      </c>
      <c r="F82" s="13" t="s">
        <v>74</v>
      </c>
      <c r="G82" s="14"/>
      <c r="H82" s="15">
        <f>HYPERLINK("https://docs.wto.org/imrd/directdoc.asp?DDFDocuments/t/G/SPS/NUSA3153.DOCX","EN")</f>
      </c>
      <c r="I82" s="15">
        <f>HYPERLINK("https://docs.wto.org/imrd/directdoc.asp?DDFDocuments/u/G/SPS/NUSA3153.DOCX","FR")</f>
      </c>
      <c r="J82" s="15">
        <f>HYPERLINK("https://docs.wto.org/imrd/directdoc.asp?DDFDocuments/v/G/SPS/NUSA3153.DOCX","ES")</f>
      </c>
    </row>
    <row r="83">
      <c r="A83" s="10" t="s">
        <v>236</v>
      </c>
      <c r="B83" s="11" t="s">
        <v>156</v>
      </c>
      <c r="C83" s="10" t="s">
        <v>12</v>
      </c>
      <c r="D83" s="12">
        <v>43893</v>
      </c>
      <c r="E83" s="13" t="s">
        <v>237</v>
      </c>
      <c r="F83" s="13" t="s">
        <v>56</v>
      </c>
      <c r="G83" s="14" t="s">
        <v>238</v>
      </c>
      <c r="H83" s="15">
        <f>HYPERLINK("https://docs.wto.org/imrd/directdoc.asp?DDFDocuments/t/G/SPS/NKAZ65.DOCX","EN")</f>
      </c>
      <c r="I83" s="15">
        <f>HYPERLINK("https://docs.wto.org/imrd/directdoc.asp?DDFDocuments/u/G/SPS/NKAZ65.DOCX","FR")</f>
      </c>
      <c r="J83" s="15">
        <f>HYPERLINK("https://docs.wto.org/imrd/directdoc.asp?DDFDocuments/v/G/SPS/NKAZ65.DOCX","ES")</f>
      </c>
    </row>
    <row r="84">
      <c r="A84" s="10" t="s">
        <v>239</v>
      </c>
      <c r="B84" s="11" t="s">
        <v>156</v>
      </c>
      <c r="C84" s="10" t="s">
        <v>12</v>
      </c>
      <c r="D84" s="12">
        <v>43893</v>
      </c>
      <c r="E84" s="13" t="s">
        <v>240</v>
      </c>
      <c r="F84" s="13" t="s">
        <v>56</v>
      </c>
      <c r="G84" s="14" t="s">
        <v>238</v>
      </c>
      <c r="H84" s="15">
        <f>HYPERLINK("https://docs.wto.org/imrd/directdoc.asp?DDFDocuments/t/G/SPS/NKAZ66.DOCX","EN")</f>
      </c>
      <c r="I84" s="15">
        <f>HYPERLINK("https://docs.wto.org/imrd/directdoc.asp?DDFDocuments/u/G/SPS/NKAZ66.DOCX","FR")</f>
      </c>
      <c r="J84" s="15">
        <f>HYPERLINK("https://docs.wto.org/imrd/directdoc.asp?DDFDocuments/v/G/SPS/NKAZ66.DOCX","ES")</f>
      </c>
    </row>
    <row r="85">
      <c r="A85" s="10" t="s">
        <v>241</v>
      </c>
      <c r="B85" s="11" t="s">
        <v>188</v>
      </c>
      <c r="C85" s="10" t="s">
        <v>18</v>
      </c>
      <c r="D85" s="12">
        <v>43892</v>
      </c>
      <c r="E85" s="13" t="s">
        <v>202</v>
      </c>
      <c r="F85" s="13" t="s">
        <v>144</v>
      </c>
      <c r="G85" s="14"/>
      <c r="H85" s="15">
        <f>HYPERLINK("https://docs.wto.org/imrd/directdoc.asp?DDFDocuments/t/G/SPS/NAUS495.DOCX","EN")</f>
      </c>
      <c r="I85" s="15">
        <f>HYPERLINK("https://docs.wto.org/imrd/directdoc.asp?DDFDocuments/u/G/SPS/NAUS495.DOCX","FR")</f>
      </c>
      <c r="J85" s="15">
        <f>HYPERLINK("https://docs.wto.org/imrd/directdoc.asp?DDFDocuments/v/G/SPS/NAUS495.DOCX","ES")</f>
      </c>
    </row>
    <row r="86">
      <c r="A86" s="10" t="s">
        <v>242</v>
      </c>
      <c r="B86" s="11" t="s">
        <v>72</v>
      </c>
      <c r="C86" s="10" t="s">
        <v>40</v>
      </c>
      <c r="D86" s="12">
        <v>43892</v>
      </c>
      <c r="E86" s="13" t="s">
        <v>243</v>
      </c>
      <c r="F86" s="13" t="s">
        <v>244</v>
      </c>
      <c r="G86" s="14"/>
      <c r="H86" s="15">
        <f>HYPERLINK("https://docs.wto.org/imrd/directdoc.asp?DDFDocuments/t/G/SPS/NCAN1285A1.DOCX","EN")</f>
      </c>
      <c r="I86" s="15">
        <f>HYPERLINK("https://docs.wto.org/imrd/directdoc.asp?DDFDocuments/u/G/SPS/NCAN1285A1.DOCX","FR")</f>
      </c>
      <c r="J86" s="15">
        <f>HYPERLINK("https://docs.wto.org/imrd/directdoc.asp?DDFDocuments/v/G/SPS/NCAN1285A1.DOCX","ES")</f>
      </c>
    </row>
    <row r="87">
      <c r="A87" s="10" t="s">
        <v>245</v>
      </c>
      <c r="B87" s="11" t="s">
        <v>82</v>
      </c>
      <c r="C87" s="10" t="s">
        <v>18</v>
      </c>
      <c r="D87" s="12">
        <v>43892</v>
      </c>
      <c r="E87" s="13" t="s">
        <v>83</v>
      </c>
      <c r="F87" s="13" t="s">
        <v>74</v>
      </c>
      <c r="G87" s="14"/>
      <c r="H87" s="15">
        <f>HYPERLINK("https://docs.wto.org/imrd/directdoc.asp?DDFDocuments/t/G/SPS/NEU371.DOCX","EN")</f>
      </c>
      <c r="I87" s="15">
        <f>HYPERLINK("https://docs.wto.org/imrd/directdoc.asp?DDFDocuments/u/G/SPS/NEU371.DOCX","FR")</f>
      </c>
      <c r="J87" s="15">
        <f>HYPERLINK("https://docs.wto.org/imrd/directdoc.asp?DDFDocuments/v/G/SPS/NEU371.DOCX","ES")</f>
      </c>
    </row>
    <row r="88">
      <c r="A88" s="10" t="s">
        <v>246</v>
      </c>
      <c r="B88" s="11" t="s">
        <v>34</v>
      </c>
      <c r="C88" s="10" t="s">
        <v>12</v>
      </c>
      <c r="D88" s="12">
        <v>43892</v>
      </c>
      <c r="E88" s="13" t="s">
        <v>131</v>
      </c>
      <c r="F88" s="13" t="s">
        <v>36</v>
      </c>
      <c r="G88" s="14" t="s">
        <v>247</v>
      </c>
      <c r="H88" s="15">
        <f>HYPERLINK("https://docs.wto.org/imrd/directdoc.asp?DDFDocuments/t/G/SPS/NJPN727.DOCX","EN")</f>
      </c>
      <c r="I88" s="15">
        <f>HYPERLINK("https://docs.wto.org/imrd/directdoc.asp?DDFDocuments/u/G/SPS/NJPN727.DOCX","FR")</f>
      </c>
      <c r="J88" s="15">
        <f>HYPERLINK("https://docs.wto.org/imrd/directdoc.asp?DDFDocuments/v/G/SPS/NJPN727.DOCX","ES")</f>
      </c>
    </row>
    <row r="89">
      <c r="A89" s="10" t="s">
        <v>248</v>
      </c>
      <c r="B89" s="11" t="s">
        <v>156</v>
      </c>
      <c r="C89" s="10" t="s">
        <v>12</v>
      </c>
      <c r="D89" s="12">
        <v>43892</v>
      </c>
      <c r="E89" s="13" t="s">
        <v>249</v>
      </c>
      <c r="F89" s="13" t="s">
        <v>250</v>
      </c>
      <c r="G89" s="14" t="s">
        <v>251</v>
      </c>
      <c r="H89" s="15">
        <f>HYPERLINK("https://docs.wto.org/imrd/directdoc.asp?DDFDocuments/t/G/SPS/NKAZ64.DOCX","EN")</f>
      </c>
      <c r="I89" s="15">
        <f>HYPERLINK("https://docs.wto.org/imrd/directdoc.asp?DDFDocuments/u/G/SPS/NKAZ64.DOCX","FR")</f>
      </c>
      <c r="J89" s="15">
        <f>HYPERLINK("https://docs.wto.org/imrd/directdoc.asp?DDFDocuments/v/G/SPS/NKAZ64.DOCX","ES")</f>
      </c>
    </row>
    <row r="90">
      <c r="A90" s="10" t="s">
        <v>252</v>
      </c>
      <c r="B90" s="11" t="s">
        <v>79</v>
      </c>
      <c r="C90" s="10" t="s">
        <v>12</v>
      </c>
      <c r="D90" s="12">
        <v>43889</v>
      </c>
      <c r="E90" s="13" t="s">
        <v>253</v>
      </c>
      <c r="F90" s="13" t="s">
        <v>144</v>
      </c>
      <c r="G90" s="14"/>
      <c r="H90" s="15">
        <f>HYPERLINK("https://docs.wto.org/imrd/directdoc.asp?DDFDocuments/t/G/SPS/NCOL315.DOCX","EN")</f>
      </c>
      <c r="I90" s="15">
        <f>HYPERLINK("https://docs.wto.org/imrd/directdoc.asp?DDFDocuments/u/G/SPS/NCOL315.DOCX","FR")</f>
      </c>
      <c r="J90" s="15">
        <f>HYPERLINK("https://docs.wto.org/imrd/directdoc.asp?DDFDocuments/v/G/SPS/NCOL315.DOCX","ES")</f>
      </c>
    </row>
    <row r="91">
      <c r="A91" s="10" t="s">
        <v>254</v>
      </c>
      <c r="B91" s="11" t="s">
        <v>156</v>
      </c>
      <c r="C91" s="10" t="s">
        <v>54</v>
      </c>
      <c r="D91" s="12">
        <v>43889</v>
      </c>
      <c r="E91" s="13" t="s">
        <v>255</v>
      </c>
      <c r="F91" s="13" t="s">
        <v>256</v>
      </c>
      <c r="G91" s="14" t="s">
        <v>257</v>
      </c>
      <c r="H91" s="15">
        <f>HYPERLINK("https://docs.wto.org/imrd/directdoc.asp?DDFDocuments/t/G/SPS/NKAZ24A1.DOCX","EN")</f>
      </c>
      <c r="I91" s="15">
        <f>HYPERLINK("https://docs.wto.org/imrd/directdoc.asp?DDFDocuments/u/G/SPS/NKAZ24A1.DOCX","FR")</f>
      </c>
      <c r="J91" s="15">
        <f>HYPERLINK("https://docs.wto.org/imrd/directdoc.asp?DDFDocuments/v/G/SPS/NKAZ24A1.DOCX","ES")</f>
      </c>
    </row>
    <row r="92">
      <c r="A92" s="10" t="s">
        <v>258</v>
      </c>
      <c r="B92" s="11" t="s">
        <v>156</v>
      </c>
      <c r="C92" s="10" t="s">
        <v>12</v>
      </c>
      <c r="D92" s="12">
        <v>43889</v>
      </c>
      <c r="E92" s="13" t="s">
        <v>237</v>
      </c>
      <c r="F92" s="13" t="s">
        <v>56</v>
      </c>
      <c r="G92" s="14" t="s">
        <v>259</v>
      </c>
      <c r="H92" s="15">
        <f>HYPERLINK("https://docs.wto.org/imrd/directdoc.asp?DDFDocuments/t/G/SPS/NKAZ58.DOCX","EN")</f>
      </c>
      <c r="I92" s="15">
        <f>HYPERLINK("https://docs.wto.org/imrd/directdoc.asp?DDFDocuments/u/G/SPS/NKAZ58.DOCX","FR")</f>
      </c>
      <c r="J92" s="15">
        <f>HYPERLINK("https://docs.wto.org/imrd/directdoc.asp?DDFDocuments/v/G/SPS/NKAZ58.DOCX","ES")</f>
      </c>
    </row>
    <row r="93">
      <c r="A93" s="10" t="s">
        <v>260</v>
      </c>
      <c r="B93" s="11" t="s">
        <v>156</v>
      </c>
      <c r="C93" s="10" t="s">
        <v>12</v>
      </c>
      <c r="D93" s="12">
        <v>43889</v>
      </c>
      <c r="E93" s="13" t="s">
        <v>261</v>
      </c>
      <c r="F93" s="13" t="s">
        <v>262</v>
      </c>
      <c r="G93" s="14" t="s">
        <v>149</v>
      </c>
      <c r="H93" s="15">
        <f>HYPERLINK("https://docs.wto.org/imrd/directdoc.asp?DDFDocuments/t/G/SPS/NKAZ59.DOCX","EN")</f>
      </c>
      <c r="I93" s="15">
        <f>HYPERLINK("https://docs.wto.org/imrd/directdoc.asp?DDFDocuments/u/G/SPS/NKAZ59.DOCX","FR")</f>
      </c>
      <c r="J93" s="15">
        <f>HYPERLINK("https://docs.wto.org/imrd/directdoc.asp?DDFDocuments/v/G/SPS/NKAZ59.DOCX","ES")</f>
      </c>
    </row>
    <row r="94">
      <c r="A94" s="10" t="s">
        <v>263</v>
      </c>
      <c r="B94" s="11" t="s">
        <v>156</v>
      </c>
      <c r="C94" s="10" t="s">
        <v>12</v>
      </c>
      <c r="D94" s="12">
        <v>43889</v>
      </c>
      <c r="E94" s="13" t="s">
        <v>237</v>
      </c>
      <c r="F94" s="13" t="s">
        <v>264</v>
      </c>
      <c r="G94" s="14" t="s">
        <v>265</v>
      </c>
      <c r="H94" s="15">
        <f>HYPERLINK("https://docs.wto.org/imrd/directdoc.asp?DDFDocuments/t/G/SPS/NKAZ60.DOCX","EN")</f>
      </c>
      <c r="I94" s="15">
        <f>HYPERLINK("https://docs.wto.org/imrd/directdoc.asp?DDFDocuments/u/G/SPS/NKAZ60.DOCX","FR")</f>
      </c>
      <c r="J94" s="15">
        <f>HYPERLINK("https://docs.wto.org/imrd/directdoc.asp?DDFDocuments/v/G/SPS/NKAZ60.DOCX","ES")</f>
      </c>
    </row>
    <row r="95">
      <c r="A95" s="10" t="s">
        <v>266</v>
      </c>
      <c r="B95" s="11" t="s">
        <v>156</v>
      </c>
      <c r="C95" s="10" t="s">
        <v>12</v>
      </c>
      <c r="D95" s="12">
        <v>43889</v>
      </c>
      <c r="E95" s="13" t="s">
        <v>240</v>
      </c>
      <c r="F95" s="13" t="s">
        <v>267</v>
      </c>
      <c r="G95" s="14" t="s">
        <v>268</v>
      </c>
      <c r="H95" s="15">
        <f>HYPERLINK("https://docs.wto.org/imrd/directdoc.asp?DDFDocuments/t/G/SPS/NKAZ61.DOCX","EN")</f>
      </c>
      <c r="I95" s="15">
        <f>HYPERLINK("https://docs.wto.org/imrd/directdoc.asp?DDFDocuments/u/G/SPS/NKAZ61.DOCX","FR")</f>
      </c>
      <c r="J95" s="15">
        <f>HYPERLINK("https://docs.wto.org/imrd/directdoc.asp?DDFDocuments/v/G/SPS/NKAZ61.DOCX","ES")</f>
      </c>
    </row>
    <row r="96">
      <c r="A96" s="10" t="s">
        <v>269</v>
      </c>
      <c r="B96" s="11" t="s">
        <v>156</v>
      </c>
      <c r="C96" s="10" t="s">
        <v>12</v>
      </c>
      <c r="D96" s="12">
        <v>43889</v>
      </c>
      <c r="E96" s="13" t="s">
        <v>240</v>
      </c>
      <c r="F96" s="13" t="s">
        <v>250</v>
      </c>
      <c r="G96" s="14" t="s">
        <v>270</v>
      </c>
      <c r="H96" s="15">
        <f>HYPERLINK("https://docs.wto.org/imrd/directdoc.asp?DDFDocuments/t/G/SPS/NKAZ62.DOCX","EN")</f>
      </c>
      <c r="I96" s="15">
        <f>HYPERLINK("https://docs.wto.org/imrd/directdoc.asp?DDFDocuments/u/G/SPS/NKAZ62.DOCX","FR")</f>
      </c>
      <c r="J96" s="15">
        <f>HYPERLINK("https://docs.wto.org/imrd/directdoc.asp?DDFDocuments/v/G/SPS/NKAZ62.DOCX","ES")</f>
      </c>
    </row>
    <row r="97">
      <c r="A97" s="10" t="s">
        <v>271</v>
      </c>
      <c r="B97" s="11" t="s">
        <v>156</v>
      </c>
      <c r="C97" s="10" t="s">
        <v>12</v>
      </c>
      <c r="D97" s="12">
        <v>43889</v>
      </c>
      <c r="E97" s="13" t="s">
        <v>272</v>
      </c>
      <c r="F97" s="13" t="s">
        <v>273</v>
      </c>
      <c r="G97" s="14" t="s">
        <v>65</v>
      </c>
      <c r="H97" s="15">
        <f>HYPERLINK("https://docs.wto.org/imrd/directdoc.asp?DDFDocuments/t/G/SPS/NKAZ63.DOCX","EN")</f>
      </c>
      <c r="I97" s="15">
        <f>HYPERLINK("https://docs.wto.org/imrd/directdoc.asp?DDFDocuments/u/G/SPS/NKAZ63.DOCX","FR")</f>
      </c>
      <c r="J97" s="15">
        <f>HYPERLINK("https://docs.wto.org/imrd/directdoc.asp?DDFDocuments/v/G/SPS/NKAZ63.DOCX","ES")</f>
      </c>
    </row>
    <row r="98">
      <c r="A98" s="10" t="s">
        <v>274</v>
      </c>
      <c r="B98" s="11" t="s">
        <v>39</v>
      </c>
      <c r="C98" s="10" t="s">
        <v>18</v>
      </c>
      <c r="D98" s="12">
        <v>43887</v>
      </c>
      <c r="E98" s="13" t="s">
        <v>275</v>
      </c>
      <c r="F98" s="13" t="s">
        <v>166</v>
      </c>
      <c r="G98" s="14"/>
      <c r="H98" s="15">
        <f>HYPERLINK("https://docs.wto.org/imrd/directdoc.asp?DDFDocuments/t/G/SPS/NKWT74.DOCX","EN")</f>
      </c>
      <c r="I98" s="15"/>
      <c r="J98" s="15"/>
    </row>
    <row r="99">
      <c r="A99" s="10" t="s">
        <v>276</v>
      </c>
      <c r="B99" s="11" t="s">
        <v>17</v>
      </c>
      <c r="C99" s="10" t="s">
        <v>18</v>
      </c>
      <c r="D99" s="12">
        <v>43887</v>
      </c>
      <c r="E99" s="13" t="s">
        <v>277</v>
      </c>
      <c r="F99" s="13" t="s">
        <v>278</v>
      </c>
      <c r="G99" s="14"/>
      <c r="H99" s="15">
        <f>HYPERLINK("https://docs.wto.org/imrd/directdoc.asp?DDFDocuments/t/G/SPS/NNIC115.DOCX","EN")</f>
      </c>
      <c r="I99" s="15">
        <f>HYPERLINK("https://docs.wto.org/imrd/directdoc.asp?DDFDocuments/u/G/SPS/NNIC115.DOCX","FR")</f>
      </c>
      <c r="J99" s="15">
        <f>HYPERLINK("https://docs.wto.org/imrd/directdoc.asp?DDFDocuments/v/G/SPS/NNIC115.DOCX","ES")</f>
      </c>
    </row>
    <row r="100">
      <c r="A100" s="10" t="s">
        <v>279</v>
      </c>
      <c r="B100" s="11" t="s">
        <v>17</v>
      </c>
      <c r="C100" s="10" t="s">
        <v>40</v>
      </c>
      <c r="D100" s="12">
        <v>43887</v>
      </c>
      <c r="E100" s="13" t="s">
        <v>19</v>
      </c>
      <c r="F100" s="13" t="s">
        <v>280</v>
      </c>
      <c r="G100" s="14"/>
      <c r="H100" s="15">
        <f>HYPERLINK("https://docs.wto.org/imrd/directdoc.asp?DDFDocuments/t/G/SPS/NNIC99A1.DOCX","EN")</f>
      </c>
      <c r="I100" s="15">
        <f>HYPERLINK("https://docs.wto.org/imrd/directdoc.asp?DDFDocuments/u/G/SPS/NNIC99A1.DOCX","FR")</f>
      </c>
      <c r="J100" s="15">
        <f>HYPERLINK("https://docs.wto.org/imrd/directdoc.asp?DDFDocuments/v/G/SPS/NNIC99A1.DOCX","ES")</f>
      </c>
    </row>
    <row r="101">
      <c r="A101" s="10" t="s">
        <v>281</v>
      </c>
      <c r="B101" s="11" t="s">
        <v>53</v>
      </c>
      <c r="C101" s="10" t="s">
        <v>12</v>
      </c>
      <c r="D101" s="12">
        <v>43887</v>
      </c>
      <c r="E101" s="13" t="s">
        <v>282</v>
      </c>
      <c r="F101" s="13" t="s">
        <v>283</v>
      </c>
      <c r="G101" s="14" t="s">
        <v>95</v>
      </c>
      <c r="H101" s="15">
        <f>HYPERLINK("https://docs.wto.org/imrd/directdoc.asp?DDFDocuments/t/G/SPS/NSAU426.DOCX","EN")</f>
      </c>
      <c r="I101" s="15">
        <f>HYPERLINK("https://docs.wto.org/imrd/directdoc.asp?DDFDocuments/u/G/SPS/NSAU426.DOCX","FR")</f>
      </c>
      <c r="J101" s="15">
        <f>HYPERLINK("https://docs.wto.org/imrd/directdoc.asp?DDFDocuments/v/G/SPS/NSAU426.DOCX","ES")</f>
      </c>
    </row>
    <row r="102">
      <c r="A102" s="10" t="s">
        <v>284</v>
      </c>
      <c r="B102" s="11" t="s">
        <v>59</v>
      </c>
      <c r="C102" s="10" t="s">
        <v>18</v>
      </c>
      <c r="D102" s="12">
        <v>43887</v>
      </c>
      <c r="E102" s="13" t="s">
        <v>285</v>
      </c>
      <c r="F102" s="13" t="s">
        <v>144</v>
      </c>
      <c r="G102" s="14" t="s">
        <v>286</v>
      </c>
      <c r="H102" s="15">
        <f>HYPERLINK("https://docs.wto.org/imrd/directdoc.asp?DDFDocuments/t/G/SPS/NTPKM521.DOCX","EN")</f>
      </c>
      <c r="I102" s="15">
        <f>HYPERLINK("https://docs.wto.org/imrd/directdoc.asp?DDFDocuments/u/G/SPS/NTPKM521.DOCX","FR")</f>
      </c>
      <c r="J102" s="15">
        <f>HYPERLINK("https://docs.wto.org/imrd/directdoc.asp?DDFDocuments/v/G/SPS/NTPKM521.DOCX","ES")</f>
      </c>
    </row>
    <row r="103">
      <c r="A103" s="10" t="s">
        <v>287</v>
      </c>
      <c r="B103" s="11" t="s">
        <v>134</v>
      </c>
      <c r="C103" s="10" t="s">
        <v>12</v>
      </c>
      <c r="D103" s="12">
        <v>43886</v>
      </c>
      <c r="E103" s="13" t="s">
        <v>143</v>
      </c>
      <c r="F103" s="13" t="s">
        <v>144</v>
      </c>
      <c r="G103" s="14" t="s">
        <v>141</v>
      </c>
      <c r="H103" s="15">
        <f>HYPERLINK("https://docs.wto.org/imrd/directdoc.asp?DDFDocuments/t/G/SPS/NTHA293.DOCX","EN")</f>
      </c>
      <c r="I103" s="15">
        <f>HYPERLINK("https://docs.wto.org/imrd/directdoc.asp?DDFDocuments/u/G/SPS/NTHA293.DOCX","FR")</f>
      </c>
      <c r="J103" s="15">
        <f>HYPERLINK("https://docs.wto.org/imrd/directdoc.asp?DDFDocuments/v/G/SPS/NTHA293.DOCX","ES")</f>
      </c>
    </row>
    <row r="104">
      <c r="A104" s="10" t="s">
        <v>288</v>
      </c>
      <c r="B104" s="11" t="s">
        <v>134</v>
      </c>
      <c r="C104" s="10" t="s">
        <v>12</v>
      </c>
      <c r="D104" s="12">
        <v>43886</v>
      </c>
      <c r="E104" s="13" t="s">
        <v>143</v>
      </c>
      <c r="F104" s="13" t="s">
        <v>144</v>
      </c>
      <c r="G104" s="14" t="s">
        <v>47</v>
      </c>
      <c r="H104" s="15">
        <f>HYPERLINK("https://docs.wto.org/imrd/directdoc.asp?DDFDocuments/t/G/SPS/NTHA294.DOCX","EN")</f>
      </c>
      <c r="I104" s="15">
        <f>HYPERLINK("https://docs.wto.org/imrd/directdoc.asp?DDFDocuments/u/G/SPS/NTHA294.DOCX","FR")</f>
      </c>
      <c r="J104" s="15">
        <f>HYPERLINK("https://docs.wto.org/imrd/directdoc.asp?DDFDocuments/v/G/SPS/NTHA294.DOCX","ES")</f>
      </c>
    </row>
    <row r="105">
      <c r="A105" s="10" t="s">
        <v>289</v>
      </c>
      <c r="B105" s="11" t="s">
        <v>134</v>
      </c>
      <c r="C105" s="10" t="s">
        <v>12</v>
      </c>
      <c r="D105" s="12">
        <v>43886</v>
      </c>
      <c r="E105" s="13" t="s">
        <v>143</v>
      </c>
      <c r="F105" s="13" t="s">
        <v>144</v>
      </c>
      <c r="G105" s="14" t="s">
        <v>257</v>
      </c>
      <c r="H105" s="15">
        <f>HYPERLINK("https://docs.wto.org/imrd/directdoc.asp?DDFDocuments/t/G/SPS/NTHA295.DOCX","EN")</f>
      </c>
      <c r="I105" s="15">
        <f>HYPERLINK("https://docs.wto.org/imrd/directdoc.asp?DDFDocuments/u/G/SPS/NTHA295.DOCX","FR")</f>
      </c>
      <c r="J105" s="15">
        <f>HYPERLINK("https://docs.wto.org/imrd/directdoc.asp?DDFDocuments/v/G/SPS/NTHA295.DOCX","ES")</f>
      </c>
    </row>
    <row r="106">
      <c r="A106" s="10" t="s">
        <v>290</v>
      </c>
      <c r="B106" s="11" t="s">
        <v>291</v>
      </c>
      <c r="C106" s="10" t="s">
        <v>18</v>
      </c>
      <c r="D106" s="12">
        <v>43886</v>
      </c>
      <c r="E106" s="13" t="s">
        <v>292</v>
      </c>
      <c r="F106" s="13" t="s">
        <v>24</v>
      </c>
      <c r="G106" s="14"/>
      <c r="H106" s="15">
        <f>HYPERLINK("https://docs.wto.org/imrd/directdoc.asp?DDFDocuments/t/G/SPS/NUGA124.DOCX","EN")</f>
      </c>
      <c r="I106" s="15">
        <f>HYPERLINK("https://docs.wto.org/imrd/directdoc.asp?DDFDocuments/u/G/SPS/NUGA124.DOCX","FR")</f>
      </c>
      <c r="J106" s="15">
        <f>HYPERLINK("https://docs.wto.org/imrd/directdoc.asp?DDFDocuments/v/G/SPS/NUGA124.DOCX","ES")</f>
      </c>
    </row>
    <row r="107">
      <c r="A107" s="10" t="s">
        <v>293</v>
      </c>
      <c r="B107" s="11" t="s">
        <v>291</v>
      </c>
      <c r="C107" s="10" t="s">
        <v>18</v>
      </c>
      <c r="D107" s="12">
        <v>43886</v>
      </c>
      <c r="E107" s="13" t="s">
        <v>294</v>
      </c>
      <c r="F107" s="13" t="s">
        <v>24</v>
      </c>
      <c r="G107" s="14"/>
      <c r="H107" s="15">
        <f>HYPERLINK("https://docs.wto.org/imrd/directdoc.asp?DDFDocuments/t/G/SPS/NUGA125.DOCX","EN")</f>
      </c>
      <c r="I107" s="15">
        <f>HYPERLINK("https://docs.wto.org/imrd/directdoc.asp?DDFDocuments/u/G/SPS/NUGA125.DOCX","FR")</f>
      </c>
      <c r="J107" s="15">
        <f>HYPERLINK("https://docs.wto.org/imrd/directdoc.asp?DDFDocuments/v/G/SPS/NUGA125.DOCX","ES")</f>
      </c>
    </row>
    <row r="108">
      <c r="A108" s="10" t="s">
        <v>295</v>
      </c>
      <c r="B108" s="11" t="s">
        <v>291</v>
      </c>
      <c r="C108" s="10" t="s">
        <v>18</v>
      </c>
      <c r="D108" s="12">
        <v>43886</v>
      </c>
      <c r="E108" s="13" t="s">
        <v>296</v>
      </c>
      <c r="F108" s="13" t="s">
        <v>24</v>
      </c>
      <c r="G108" s="14"/>
      <c r="H108" s="15">
        <f>HYPERLINK("https://docs.wto.org/imrd/directdoc.asp?DDFDocuments/t/G/SPS/NUGA126.DOCX","EN")</f>
      </c>
      <c r="I108" s="15">
        <f>HYPERLINK("https://docs.wto.org/imrd/directdoc.asp?DDFDocuments/u/G/SPS/NUGA126.DOCX","FR")</f>
      </c>
      <c r="J108" s="15">
        <f>HYPERLINK("https://docs.wto.org/imrd/directdoc.asp?DDFDocuments/v/G/SPS/NUGA126.DOCX","ES")</f>
      </c>
    </row>
    <row r="109">
      <c r="A109" s="10" t="s">
        <v>297</v>
      </c>
      <c r="B109" s="11" t="s">
        <v>291</v>
      </c>
      <c r="C109" s="10" t="s">
        <v>18</v>
      </c>
      <c r="D109" s="12">
        <v>43886</v>
      </c>
      <c r="E109" s="13" t="s">
        <v>298</v>
      </c>
      <c r="F109" s="13" t="s">
        <v>24</v>
      </c>
      <c r="G109" s="14"/>
      <c r="H109" s="15">
        <f>HYPERLINK("https://docs.wto.org/imrd/directdoc.asp?DDFDocuments/t/G/SPS/NUGA127.DOCX","EN")</f>
      </c>
      <c r="I109" s="15">
        <f>HYPERLINK("https://docs.wto.org/imrd/directdoc.asp?DDFDocuments/u/G/SPS/NUGA127.DOCX","FR")</f>
      </c>
      <c r="J109" s="15">
        <f>HYPERLINK("https://docs.wto.org/imrd/directdoc.asp?DDFDocuments/v/G/SPS/NUGA127.DOCX","ES")</f>
      </c>
    </row>
    <row r="110">
      <c r="A110" s="10" t="s">
        <v>299</v>
      </c>
      <c r="B110" s="11" t="s">
        <v>291</v>
      </c>
      <c r="C110" s="10" t="s">
        <v>18</v>
      </c>
      <c r="D110" s="12">
        <v>43886</v>
      </c>
      <c r="E110" s="13" t="s">
        <v>300</v>
      </c>
      <c r="F110" s="13" t="s">
        <v>24</v>
      </c>
      <c r="G110" s="14"/>
      <c r="H110" s="15">
        <f>HYPERLINK("https://docs.wto.org/imrd/directdoc.asp?DDFDocuments/t/G/SPS/NUGA128.DOCX","EN")</f>
      </c>
      <c r="I110" s="15">
        <f>HYPERLINK("https://docs.wto.org/imrd/directdoc.asp?DDFDocuments/u/G/SPS/NUGA128.DOCX","FR")</f>
      </c>
      <c r="J110" s="15">
        <f>HYPERLINK("https://docs.wto.org/imrd/directdoc.asp?DDFDocuments/v/G/SPS/NUGA128.DOCX","ES")</f>
      </c>
    </row>
    <row r="111">
      <c r="A111" s="10" t="s">
        <v>301</v>
      </c>
      <c r="B111" s="11" t="s">
        <v>291</v>
      </c>
      <c r="C111" s="10" t="s">
        <v>18</v>
      </c>
      <c r="D111" s="12">
        <v>43886</v>
      </c>
      <c r="E111" s="13" t="s">
        <v>302</v>
      </c>
      <c r="F111" s="13" t="s">
        <v>24</v>
      </c>
      <c r="G111" s="14"/>
      <c r="H111" s="15">
        <f>HYPERLINK("https://docs.wto.org/imrd/directdoc.asp?DDFDocuments/t/G/SPS/NUGA129.DOCX","EN")</f>
      </c>
      <c r="I111" s="15">
        <f>HYPERLINK("https://docs.wto.org/imrd/directdoc.asp?DDFDocuments/u/G/SPS/NUGA129.DOCX","FR")</f>
      </c>
      <c r="J111" s="15">
        <f>HYPERLINK("https://docs.wto.org/imrd/directdoc.asp?DDFDocuments/v/G/SPS/NUGA129.DOCX","ES")</f>
      </c>
    </row>
    <row r="112">
      <c r="A112" s="10" t="s">
        <v>303</v>
      </c>
      <c r="B112" s="11" t="s">
        <v>214</v>
      </c>
      <c r="C112" s="10" t="s">
        <v>12</v>
      </c>
      <c r="D112" s="12">
        <v>43885</v>
      </c>
      <c r="E112" s="13" t="s">
        <v>304</v>
      </c>
      <c r="F112" s="13" t="s">
        <v>56</v>
      </c>
      <c r="G112" s="14" t="s">
        <v>147</v>
      </c>
      <c r="H112" s="15">
        <f>HYPERLINK("https://docs.wto.org/imrd/directdoc.asp?DDFDocuments/t/G/SPS/NARE200.DOCX","EN")</f>
      </c>
      <c r="I112" s="15">
        <f>HYPERLINK("https://docs.wto.org/imrd/directdoc.asp?DDFDocuments/u/G/SPS/NARE200.DOCX","FR")</f>
      </c>
      <c r="J112" s="15">
        <f>HYPERLINK("https://docs.wto.org/imrd/directdoc.asp?DDFDocuments/v/G/SPS/NARE200.DOCX","ES")</f>
      </c>
    </row>
    <row r="113">
      <c r="A113" s="10" t="s">
        <v>305</v>
      </c>
      <c r="B113" s="11" t="s">
        <v>82</v>
      </c>
      <c r="C113" s="10" t="s">
        <v>18</v>
      </c>
      <c r="D113" s="12">
        <v>43885</v>
      </c>
      <c r="E113" s="13" t="s">
        <v>306</v>
      </c>
      <c r="F113" s="13" t="s">
        <v>307</v>
      </c>
      <c r="G113" s="14"/>
      <c r="H113" s="15">
        <f>HYPERLINK("https://docs.wto.org/imrd/directdoc.asp?DDFDocuments/t/G/SPS/NEU368.DOCX","EN")</f>
      </c>
      <c r="I113" s="15">
        <f>HYPERLINK("https://docs.wto.org/imrd/directdoc.asp?DDFDocuments/u/G/SPS/NEU368.DOCX","FR")</f>
      </c>
      <c r="J113" s="15">
        <f>HYPERLINK("https://docs.wto.org/imrd/directdoc.asp?DDFDocuments/v/G/SPS/NEU368.DOCX","ES")</f>
      </c>
    </row>
    <row r="114">
      <c r="A114" s="10" t="s">
        <v>308</v>
      </c>
      <c r="B114" s="11" t="s">
        <v>156</v>
      </c>
      <c r="C114" s="10" t="s">
        <v>54</v>
      </c>
      <c r="D114" s="12">
        <v>43885</v>
      </c>
      <c r="E114" s="13" t="s">
        <v>309</v>
      </c>
      <c r="F114" s="13" t="s">
        <v>310</v>
      </c>
      <c r="G114" s="14" t="s">
        <v>311</v>
      </c>
      <c r="H114" s="15">
        <f>HYPERLINK("https://docs.wto.org/imrd/directdoc.asp?DDFDocuments/t/G/SPS/NKAZ13A1.DOCX","EN")</f>
      </c>
      <c r="I114" s="15">
        <f>HYPERLINK("https://docs.wto.org/imrd/directdoc.asp?DDFDocuments/u/G/SPS/NKAZ13A1.DOCX","FR")</f>
      </c>
      <c r="J114" s="15">
        <f>HYPERLINK("https://docs.wto.org/imrd/directdoc.asp?DDFDocuments/v/G/SPS/NKAZ13A1.DOCX","ES")</f>
      </c>
    </row>
    <row r="115">
      <c r="A115" s="10" t="s">
        <v>312</v>
      </c>
      <c r="B115" s="11" t="s">
        <v>156</v>
      </c>
      <c r="C115" s="10" t="s">
        <v>18</v>
      </c>
      <c r="D115" s="12">
        <v>43885</v>
      </c>
      <c r="E115" s="13" t="s">
        <v>313</v>
      </c>
      <c r="F115" s="13" t="s">
        <v>314</v>
      </c>
      <c r="G115" s="14"/>
      <c r="H115" s="15">
        <f>HYPERLINK("https://docs.wto.org/imrd/directdoc.asp?DDFDocuments/t/G/SPS/NKAZ53.DOCX","EN")</f>
      </c>
      <c r="I115" s="15">
        <f>HYPERLINK("https://docs.wto.org/imrd/directdoc.asp?DDFDocuments/u/G/SPS/NKAZ53.DOCX","FR")</f>
      </c>
      <c r="J115" s="15">
        <f>HYPERLINK("https://docs.wto.org/imrd/directdoc.asp?DDFDocuments/v/G/SPS/NKAZ53.DOCX","ES")</f>
      </c>
    </row>
    <row r="116">
      <c r="A116" s="10" t="s">
        <v>315</v>
      </c>
      <c r="B116" s="11" t="s">
        <v>156</v>
      </c>
      <c r="C116" s="10" t="s">
        <v>18</v>
      </c>
      <c r="D116" s="12">
        <v>43885</v>
      </c>
      <c r="E116" s="13" t="s">
        <v>316</v>
      </c>
      <c r="F116" s="13" t="s">
        <v>314</v>
      </c>
      <c r="G116" s="14"/>
      <c r="H116" s="15">
        <f>HYPERLINK("https://docs.wto.org/imrd/directdoc.asp?DDFDocuments/t/G/SPS/NKAZ54.DOCX","EN")</f>
      </c>
      <c r="I116" s="15">
        <f>HYPERLINK("https://docs.wto.org/imrd/directdoc.asp?DDFDocuments/u/G/SPS/NKAZ54.DOCX","FR")</f>
      </c>
      <c r="J116" s="15">
        <f>HYPERLINK("https://docs.wto.org/imrd/directdoc.asp?DDFDocuments/v/G/SPS/NKAZ54.DOCX","ES")</f>
      </c>
    </row>
    <row r="117">
      <c r="A117" s="10" t="s">
        <v>317</v>
      </c>
      <c r="B117" s="11" t="s">
        <v>156</v>
      </c>
      <c r="C117" s="10" t="s">
        <v>12</v>
      </c>
      <c r="D117" s="12">
        <v>43885</v>
      </c>
      <c r="E117" s="13" t="s">
        <v>318</v>
      </c>
      <c r="F117" s="13" t="s">
        <v>319</v>
      </c>
      <c r="G117" s="14" t="s">
        <v>320</v>
      </c>
      <c r="H117" s="15">
        <f>HYPERLINK("https://docs.wto.org/imrd/directdoc.asp?DDFDocuments/t/G/SPS/NKAZ55.DOCX","EN")</f>
      </c>
      <c r="I117" s="15">
        <f>HYPERLINK("https://docs.wto.org/imrd/directdoc.asp?DDFDocuments/u/G/SPS/NKAZ55.DOCX","FR")</f>
      </c>
      <c r="J117" s="15">
        <f>HYPERLINK("https://docs.wto.org/imrd/directdoc.asp?DDFDocuments/v/G/SPS/NKAZ55.DOCX","ES")</f>
      </c>
    </row>
    <row r="118">
      <c r="A118" s="10" t="s">
        <v>321</v>
      </c>
      <c r="B118" s="11" t="s">
        <v>156</v>
      </c>
      <c r="C118" s="10" t="s">
        <v>12</v>
      </c>
      <c r="D118" s="12">
        <v>43885</v>
      </c>
      <c r="E118" s="13" t="s">
        <v>322</v>
      </c>
      <c r="F118" s="13" t="s">
        <v>323</v>
      </c>
      <c r="G118" s="14" t="s">
        <v>324</v>
      </c>
      <c r="H118" s="15">
        <f>HYPERLINK("https://docs.wto.org/imrd/directdoc.asp?DDFDocuments/t/G/SPS/NKAZ56.DOCX","EN")</f>
      </c>
      <c r="I118" s="15">
        <f>HYPERLINK("https://docs.wto.org/imrd/directdoc.asp?DDFDocuments/u/G/SPS/NKAZ56.DOCX","FR")</f>
      </c>
      <c r="J118" s="15">
        <f>HYPERLINK("https://docs.wto.org/imrd/directdoc.asp?DDFDocuments/v/G/SPS/NKAZ56.DOCX","ES")</f>
      </c>
    </row>
    <row r="119">
      <c r="A119" s="10" t="s">
        <v>325</v>
      </c>
      <c r="B119" s="11" t="s">
        <v>156</v>
      </c>
      <c r="C119" s="10" t="s">
        <v>12</v>
      </c>
      <c r="D119" s="12">
        <v>43885</v>
      </c>
      <c r="E119" s="13" t="s">
        <v>326</v>
      </c>
      <c r="F119" s="13" t="s">
        <v>327</v>
      </c>
      <c r="G119" s="14" t="s">
        <v>328</v>
      </c>
      <c r="H119" s="15">
        <f>HYPERLINK("https://docs.wto.org/imrd/directdoc.asp?DDFDocuments/t/G/SPS/NKAZ57.DOCX","EN")</f>
      </c>
      <c r="I119" s="15">
        <f>HYPERLINK("https://docs.wto.org/imrd/directdoc.asp?DDFDocuments/u/G/SPS/NKAZ57.DOCX","FR")</f>
      </c>
      <c r="J119" s="15">
        <f>HYPERLINK("https://docs.wto.org/imrd/directdoc.asp?DDFDocuments/v/G/SPS/NKAZ57.DOCX","ES")</f>
      </c>
    </row>
    <row r="120">
      <c r="A120" s="10" t="s">
        <v>329</v>
      </c>
      <c r="B120" s="11" t="s">
        <v>134</v>
      </c>
      <c r="C120" s="10" t="s">
        <v>12</v>
      </c>
      <c r="D120" s="12">
        <v>43885</v>
      </c>
      <c r="E120" s="13" t="s">
        <v>330</v>
      </c>
      <c r="F120" s="13" t="s">
        <v>229</v>
      </c>
      <c r="G120" s="14" t="s">
        <v>149</v>
      </c>
      <c r="H120" s="15">
        <f>HYPERLINK("https://docs.wto.org/imrd/directdoc.asp?DDFDocuments/t/G/SPS/NTHA290.DOCX","EN")</f>
      </c>
      <c r="I120" s="15">
        <f>HYPERLINK("https://docs.wto.org/imrd/directdoc.asp?DDFDocuments/u/G/SPS/NTHA290.DOCX","FR")</f>
      </c>
      <c r="J120" s="15">
        <f>HYPERLINK("https://docs.wto.org/imrd/directdoc.asp?DDFDocuments/v/G/SPS/NTHA290.DOCX","ES")</f>
      </c>
    </row>
    <row r="121">
      <c r="A121" s="10" t="s">
        <v>331</v>
      </c>
      <c r="B121" s="11" t="s">
        <v>134</v>
      </c>
      <c r="C121" s="10" t="s">
        <v>12</v>
      </c>
      <c r="D121" s="12">
        <v>43885</v>
      </c>
      <c r="E121" s="13" t="s">
        <v>330</v>
      </c>
      <c r="F121" s="13" t="s">
        <v>229</v>
      </c>
      <c r="G121" s="14" t="s">
        <v>59</v>
      </c>
      <c r="H121" s="15">
        <f>HYPERLINK("https://docs.wto.org/imrd/directdoc.asp?DDFDocuments/t/G/SPS/NTHA291.DOCX","EN")</f>
      </c>
      <c r="I121" s="15">
        <f>HYPERLINK("https://docs.wto.org/imrd/directdoc.asp?DDFDocuments/u/G/SPS/NTHA291.DOCX","FR")</f>
      </c>
      <c r="J121" s="15">
        <f>HYPERLINK("https://docs.wto.org/imrd/directdoc.asp?DDFDocuments/v/G/SPS/NTHA291.DOCX","ES")</f>
      </c>
    </row>
    <row r="122">
      <c r="A122" s="10" t="s">
        <v>332</v>
      </c>
      <c r="B122" s="11" t="s">
        <v>134</v>
      </c>
      <c r="C122" s="10" t="s">
        <v>12</v>
      </c>
      <c r="D122" s="12">
        <v>43885</v>
      </c>
      <c r="E122" s="13" t="s">
        <v>143</v>
      </c>
      <c r="F122" s="13" t="s">
        <v>144</v>
      </c>
      <c r="G122" s="14" t="s">
        <v>180</v>
      </c>
      <c r="H122" s="15">
        <f>HYPERLINK("https://docs.wto.org/imrd/directdoc.asp?DDFDocuments/t/G/SPS/NTHA292.DOCX","EN")</f>
      </c>
      <c r="I122" s="15">
        <f>HYPERLINK("https://docs.wto.org/imrd/directdoc.asp?DDFDocuments/u/G/SPS/NTHA292.DOCX","FR")</f>
      </c>
      <c r="J122" s="15">
        <f>HYPERLINK("https://docs.wto.org/imrd/directdoc.asp?DDFDocuments/v/G/SPS/NTHA292.DOCX","ES")</f>
      </c>
    </row>
    <row r="123">
      <c r="A123" s="10" t="s">
        <v>333</v>
      </c>
      <c r="B123" s="11" t="s">
        <v>82</v>
      </c>
      <c r="C123" s="10" t="s">
        <v>40</v>
      </c>
      <c r="D123" s="12">
        <v>43882</v>
      </c>
      <c r="E123" s="13" t="s">
        <v>334</v>
      </c>
      <c r="F123" s="13" t="s">
        <v>335</v>
      </c>
      <c r="G123" s="14"/>
      <c r="H123" s="15">
        <f>HYPERLINK("https://docs.wto.org/imrd/directdoc.asp?DDFDocuments/t/G/SPS/NEU310A1.DOCX","EN")</f>
      </c>
      <c r="I123" s="15">
        <f>HYPERLINK("https://docs.wto.org/imrd/directdoc.asp?DDFDocuments/u/G/SPS/NEU310A1.DOCX","FR")</f>
      </c>
      <c r="J123" s="15">
        <f>HYPERLINK("https://docs.wto.org/imrd/directdoc.asp?DDFDocuments/v/G/SPS/NEU310A1.DOCX","ES")</f>
      </c>
    </row>
    <row r="124">
      <c r="A124" s="10" t="s">
        <v>336</v>
      </c>
      <c r="B124" s="11" t="s">
        <v>39</v>
      </c>
      <c r="C124" s="10" t="s">
        <v>40</v>
      </c>
      <c r="D124" s="12">
        <v>43882</v>
      </c>
      <c r="E124" s="13" t="s">
        <v>41</v>
      </c>
      <c r="F124" s="13" t="s">
        <v>42</v>
      </c>
      <c r="G124" s="14" t="s">
        <v>337</v>
      </c>
      <c r="H124" s="15">
        <f>HYPERLINK("https://docs.wto.org/imrd/directdoc.asp?DDFDocuments/t/G/SPS/NKWT69A1.DOCX","EN")</f>
      </c>
      <c r="I124" s="15">
        <f>HYPERLINK("https://docs.wto.org/imrd/directdoc.asp?DDFDocuments/u/G/SPS/NKWT69A1.DOCX","FR")</f>
      </c>
      <c r="J124" s="15">
        <f>HYPERLINK("https://docs.wto.org/imrd/directdoc.asp?DDFDocuments/v/G/SPS/NKWT69A1.DOCX","ES")</f>
      </c>
    </row>
    <row r="125">
      <c r="A125" s="10" t="s">
        <v>338</v>
      </c>
      <c r="B125" s="11" t="s">
        <v>39</v>
      </c>
      <c r="C125" s="10" t="s">
        <v>12</v>
      </c>
      <c r="D125" s="12">
        <v>43882</v>
      </c>
      <c r="E125" s="13" t="s">
        <v>49</v>
      </c>
      <c r="F125" s="13" t="s">
        <v>339</v>
      </c>
      <c r="G125" s="14" t="s">
        <v>51</v>
      </c>
      <c r="H125" s="15">
        <f>HYPERLINK("https://docs.wto.org/imrd/directdoc.asp?DDFDocuments/t/G/SPS/NKWT72.DOCX","EN")</f>
      </c>
      <c r="I125" s="15">
        <f>HYPERLINK("https://docs.wto.org/imrd/directdoc.asp?DDFDocuments/u/G/SPS/NKWT72.DOCX","FR")</f>
      </c>
      <c r="J125" s="15">
        <f>HYPERLINK("https://docs.wto.org/imrd/directdoc.asp?DDFDocuments/v/G/SPS/NKWT72.DOCX","ES")</f>
      </c>
    </row>
    <row r="126">
      <c r="A126" s="10" t="s">
        <v>340</v>
      </c>
      <c r="B126" s="11" t="s">
        <v>39</v>
      </c>
      <c r="C126" s="10" t="s">
        <v>12</v>
      </c>
      <c r="D126" s="12">
        <v>43882</v>
      </c>
      <c r="E126" s="13" t="s">
        <v>41</v>
      </c>
      <c r="F126" s="13" t="s">
        <v>56</v>
      </c>
      <c r="G126" s="14" t="s">
        <v>341</v>
      </c>
      <c r="H126" s="15">
        <f>HYPERLINK("https://docs.wto.org/imrd/directdoc.asp?DDFDocuments/t/G/SPS/NKWT73.DOCX","EN")</f>
      </c>
      <c r="I126" s="15">
        <f>HYPERLINK("https://docs.wto.org/imrd/directdoc.asp?DDFDocuments/u/G/SPS/NKWT73.DOCX","FR")</f>
      </c>
      <c r="J126" s="15">
        <f>HYPERLINK("https://docs.wto.org/imrd/directdoc.asp?DDFDocuments/v/G/SPS/NKWT73.DOCX","ES")</f>
      </c>
    </row>
    <row r="127">
      <c r="A127" s="10" t="s">
        <v>342</v>
      </c>
      <c r="B127" s="11" t="s">
        <v>343</v>
      </c>
      <c r="C127" s="10" t="s">
        <v>12</v>
      </c>
      <c r="D127" s="12">
        <v>43882</v>
      </c>
      <c r="E127" s="13" t="s">
        <v>344</v>
      </c>
      <c r="F127" s="13" t="s">
        <v>138</v>
      </c>
      <c r="G127" s="14" t="s">
        <v>345</v>
      </c>
      <c r="H127" s="15">
        <f>HYPERLINK("https://docs.wto.org/imrd/directdoc.asp?DDFDocuments/t/G/SPS/NMDA16.DOCX","EN")</f>
      </c>
      <c r="I127" s="15">
        <f>HYPERLINK("https://docs.wto.org/imrd/directdoc.asp?DDFDocuments/u/G/SPS/NMDA16.DOCX","FR")</f>
      </c>
      <c r="J127" s="15">
        <f>HYPERLINK("https://docs.wto.org/imrd/directdoc.asp?DDFDocuments/v/G/SPS/NMDA16.DOCX","ES")</f>
      </c>
    </row>
    <row r="128">
      <c r="A128" s="10" t="s">
        <v>346</v>
      </c>
      <c r="B128" s="11" t="s">
        <v>11</v>
      </c>
      <c r="C128" s="10" t="s">
        <v>18</v>
      </c>
      <c r="D128" s="12">
        <v>43882</v>
      </c>
      <c r="E128" s="13" t="s">
        <v>347</v>
      </c>
      <c r="F128" s="13" t="s">
        <v>144</v>
      </c>
      <c r="G128" s="14"/>
      <c r="H128" s="15">
        <f>HYPERLINK("https://docs.wto.org/imrd/directdoc.asp?DDFDocuments/t/G/SPS/NRUS180.DOCX","EN")</f>
      </c>
      <c r="I128" s="15">
        <f>HYPERLINK("https://docs.wto.org/imrd/directdoc.asp?DDFDocuments/u/G/SPS/NRUS180.DOCX","FR")</f>
      </c>
      <c r="J128" s="15">
        <f>HYPERLINK("https://docs.wto.org/imrd/directdoc.asp?DDFDocuments/v/G/SPS/NRUS180.DOCX","ES")</f>
      </c>
    </row>
    <row r="129">
      <c r="A129" s="10" t="s">
        <v>348</v>
      </c>
      <c r="B129" s="11" t="s">
        <v>349</v>
      </c>
      <c r="C129" s="10" t="s">
        <v>40</v>
      </c>
      <c r="D129" s="12">
        <v>43881</v>
      </c>
      <c r="E129" s="13" t="s">
        <v>19</v>
      </c>
      <c r="F129" s="13" t="s">
        <v>19</v>
      </c>
      <c r="G129" s="14"/>
      <c r="H129" s="15">
        <f>HYPERLINK("https://docs.wto.org/imrd/directdoc.asp?DDFDocuments/t/G/SPS/NECU197A1.DOCX","EN")</f>
      </c>
      <c r="I129" s="15">
        <f>HYPERLINK("https://docs.wto.org/imrd/directdoc.asp?DDFDocuments/u/G/SPS/NECU197A1.DOCX","FR")</f>
      </c>
      <c r="J129" s="15">
        <f>HYPERLINK("https://docs.wto.org/imrd/directdoc.asp?DDFDocuments/v/G/SPS/NECU197A1.DOCX","ES")</f>
      </c>
    </row>
    <row r="130">
      <c r="A130" s="10" t="s">
        <v>350</v>
      </c>
      <c r="B130" s="11" t="s">
        <v>351</v>
      </c>
      <c r="C130" s="10" t="s">
        <v>12</v>
      </c>
      <c r="D130" s="12">
        <v>43881</v>
      </c>
      <c r="E130" s="13" t="s">
        <v>352</v>
      </c>
      <c r="F130" s="13" t="s">
        <v>56</v>
      </c>
      <c r="G130" s="14" t="s">
        <v>353</v>
      </c>
      <c r="H130" s="15">
        <f>HYPERLINK("https://docs.wto.org/imrd/directdoc.asp?DDFDocuments/t/G/SPS/NJOR42.DOCX","EN")</f>
      </c>
      <c r="I130" s="15">
        <f>HYPERLINK("https://docs.wto.org/imrd/directdoc.asp?DDFDocuments/u/G/SPS/NJOR42.DOCX","FR")</f>
      </c>
      <c r="J130" s="15">
        <f>HYPERLINK("https://docs.wto.org/imrd/directdoc.asp?DDFDocuments/v/G/SPS/NJOR42.DOCX","ES")</f>
      </c>
    </row>
    <row r="131">
      <c r="A131" s="10" t="s">
        <v>354</v>
      </c>
      <c r="B131" s="11" t="s">
        <v>34</v>
      </c>
      <c r="C131" s="10" t="s">
        <v>12</v>
      </c>
      <c r="D131" s="12">
        <v>43881</v>
      </c>
      <c r="E131" s="13" t="s">
        <v>35</v>
      </c>
      <c r="F131" s="13" t="s">
        <v>56</v>
      </c>
      <c r="G131" s="14" t="s">
        <v>355</v>
      </c>
      <c r="H131" s="15">
        <f>HYPERLINK("https://docs.wto.org/imrd/directdoc.asp?DDFDocuments/t/G/SPS/NJPN725.DOCX","EN")</f>
      </c>
      <c r="I131" s="15">
        <f>HYPERLINK("https://docs.wto.org/imrd/directdoc.asp?DDFDocuments/u/G/SPS/NJPN725.DOCX","FR")</f>
      </c>
      <c r="J131" s="15">
        <f>HYPERLINK("https://docs.wto.org/imrd/directdoc.asp?DDFDocuments/v/G/SPS/NJPN725.DOCX","ES")</f>
      </c>
    </row>
    <row r="132">
      <c r="A132" s="10" t="s">
        <v>356</v>
      </c>
      <c r="B132" s="11" t="s">
        <v>34</v>
      </c>
      <c r="C132" s="10" t="s">
        <v>12</v>
      </c>
      <c r="D132" s="12">
        <v>43881</v>
      </c>
      <c r="E132" s="13" t="s">
        <v>131</v>
      </c>
      <c r="F132" s="13" t="s">
        <v>56</v>
      </c>
      <c r="G132" s="14" t="s">
        <v>357</v>
      </c>
      <c r="H132" s="15">
        <f>HYPERLINK("https://docs.wto.org/imrd/directdoc.asp?DDFDocuments/t/G/SPS/NJPN726.DOCX","EN")</f>
      </c>
      <c r="I132" s="15">
        <f>HYPERLINK("https://docs.wto.org/imrd/directdoc.asp?DDFDocuments/u/G/SPS/NJPN726.DOCX","FR")</f>
      </c>
      <c r="J132" s="15">
        <f>HYPERLINK("https://docs.wto.org/imrd/directdoc.asp?DDFDocuments/v/G/SPS/NJPN726.DOCX","ES")</f>
      </c>
    </row>
    <row r="133">
      <c r="A133" s="10" t="s">
        <v>358</v>
      </c>
      <c r="B133" s="11" t="s">
        <v>233</v>
      </c>
      <c r="C133" s="10" t="s">
        <v>40</v>
      </c>
      <c r="D133" s="12">
        <v>43880</v>
      </c>
      <c r="E133" s="13" t="s">
        <v>19</v>
      </c>
      <c r="F133" s="13" t="s">
        <v>359</v>
      </c>
      <c r="G133" s="14"/>
      <c r="H133" s="15">
        <f>HYPERLINK("https://docs.wto.org/imrd/directdoc.asp?DDFDocuments/t/G/SPS/NPER804A1.DOCX","EN")</f>
      </c>
      <c r="I133" s="15">
        <f>HYPERLINK("https://docs.wto.org/imrd/directdoc.asp?DDFDocuments/u/G/SPS/NPER804A1.DOCX","FR")</f>
      </c>
      <c r="J133" s="15">
        <f>HYPERLINK("https://docs.wto.org/imrd/directdoc.asp?DDFDocuments/v/G/SPS/NPER804A1.DOCX","ES")</f>
      </c>
    </row>
    <row r="134">
      <c r="A134" s="10" t="s">
        <v>360</v>
      </c>
      <c r="B134" s="11" t="s">
        <v>233</v>
      </c>
      <c r="C134" s="10" t="s">
        <v>18</v>
      </c>
      <c r="D134" s="12">
        <v>43880</v>
      </c>
      <c r="E134" s="13" t="s">
        <v>361</v>
      </c>
      <c r="F134" s="13" t="s">
        <v>144</v>
      </c>
      <c r="G134" s="14" t="s">
        <v>188</v>
      </c>
      <c r="H134" s="15">
        <f>HYPERLINK("https://docs.wto.org/imrd/directdoc.asp?DDFDocuments/t/G/SPS/NPER866.DOCX","EN")</f>
      </c>
      <c r="I134" s="15">
        <f>HYPERLINK("https://docs.wto.org/imrd/directdoc.asp?DDFDocuments/u/G/SPS/NPER866.DOCX","FR")</f>
      </c>
      <c r="J134" s="15">
        <f>HYPERLINK("https://docs.wto.org/imrd/directdoc.asp?DDFDocuments/v/G/SPS/NPER866.DOCX","ES")</f>
      </c>
    </row>
    <row r="135">
      <c r="A135" s="10" t="s">
        <v>362</v>
      </c>
      <c r="B135" s="11" t="s">
        <v>145</v>
      </c>
      <c r="C135" s="10" t="s">
        <v>18</v>
      </c>
      <c r="D135" s="12">
        <v>43880</v>
      </c>
      <c r="E135" s="13" t="s">
        <v>363</v>
      </c>
      <c r="F135" s="13" t="s">
        <v>24</v>
      </c>
      <c r="G135" s="14"/>
      <c r="H135" s="15">
        <f>HYPERLINK("https://docs.wto.org/imrd/directdoc.asp?DDFDocuments/t/G/SPS/NPHL455.DOCX","EN")</f>
      </c>
      <c r="I135" s="15">
        <f>HYPERLINK("https://docs.wto.org/imrd/directdoc.asp?DDFDocuments/u/G/SPS/NPHL455.DOCX","FR")</f>
      </c>
      <c r="J135" s="15">
        <f>HYPERLINK("https://docs.wto.org/imrd/directdoc.asp?DDFDocuments/v/G/SPS/NPHL455.DOCX","ES")</f>
      </c>
    </row>
    <row r="136">
      <c r="A136" s="10" t="s">
        <v>364</v>
      </c>
      <c r="B136" s="11" t="s">
        <v>365</v>
      </c>
      <c r="C136" s="10" t="s">
        <v>40</v>
      </c>
      <c r="D136" s="12">
        <v>43879</v>
      </c>
      <c r="E136" s="13" t="s">
        <v>19</v>
      </c>
      <c r="F136" s="13" t="s">
        <v>19</v>
      </c>
      <c r="G136" s="14"/>
      <c r="H136" s="15">
        <f>HYPERLINK("https://docs.wto.org/imrd/directdoc.asp?DDFDocuments/t/G/SPS/NCHL599A3.DOCX","EN")</f>
      </c>
      <c r="I136" s="15">
        <f>HYPERLINK("https://docs.wto.org/imrd/directdoc.asp?DDFDocuments/u/G/SPS/NCHL599A3.DOCX","FR")</f>
      </c>
      <c r="J136" s="15">
        <f>HYPERLINK("https://docs.wto.org/imrd/directdoc.asp?DDFDocuments/v/G/SPS/NCHL599A3.DOCX","ES")</f>
      </c>
    </row>
    <row r="137">
      <c r="A137" s="10" t="s">
        <v>366</v>
      </c>
      <c r="B137" s="11" t="s">
        <v>156</v>
      </c>
      <c r="C137" s="10" t="s">
        <v>18</v>
      </c>
      <c r="D137" s="12">
        <v>43878</v>
      </c>
      <c r="E137" s="13" t="s">
        <v>367</v>
      </c>
      <c r="F137" s="13" t="s">
        <v>368</v>
      </c>
      <c r="G137" s="14"/>
      <c r="H137" s="15">
        <f>HYPERLINK("https://docs.wto.org/imrd/directdoc.asp?DDFDocuments/t/G/SPS/NKAZ49.DOCX","EN")</f>
      </c>
      <c r="I137" s="15">
        <f>HYPERLINK("https://docs.wto.org/imrd/directdoc.asp?DDFDocuments/u/G/SPS/NKAZ49.DOCX","FR")</f>
      </c>
      <c r="J137" s="15">
        <f>HYPERLINK("https://docs.wto.org/imrd/directdoc.asp?DDFDocuments/v/G/SPS/NKAZ49.DOCX","ES")</f>
      </c>
    </row>
    <row r="138">
      <c r="A138" s="10" t="s">
        <v>369</v>
      </c>
      <c r="B138" s="11" t="s">
        <v>156</v>
      </c>
      <c r="C138" s="10" t="s">
        <v>18</v>
      </c>
      <c r="D138" s="12">
        <v>43878</v>
      </c>
      <c r="E138" s="13" t="s">
        <v>370</v>
      </c>
      <c r="F138" s="13" t="s">
        <v>144</v>
      </c>
      <c r="G138" s="14"/>
      <c r="H138" s="15">
        <f>HYPERLINK("https://docs.wto.org/imrd/directdoc.asp?DDFDocuments/t/G/SPS/NKAZ51.DOCX","EN")</f>
      </c>
      <c r="I138" s="15">
        <f>HYPERLINK("https://docs.wto.org/imrd/directdoc.asp?DDFDocuments/u/G/SPS/NKAZ51.DOCX","FR")</f>
      </c>
      <c r="J138" s="15">
        <f>HYPERLINK("https://docs.wto.org/imrd/directdoc.asp?DDFDocuments/v/G/SPS/NKAZ51.DOCX","ES")</f>
      </c>
    </row>
    <row r="139">
      <c r="A139" s="10" t="s">
        <v>371</v>
      </c>
      <c r="B139" s="11" t="s">
        <v>214</v>
      </c>
      <c r="C139" s="10" t="s">
        <v>12</v>
      </c>
      <c r="D139" s="12">
        <v>43875</v>
      </c>
      <c r="E139" s="13" t="s">
        <v>372</v>
      </c>
      <c r="F139" s="13" t="s">
        <v>56</v>
      </c>
      <c r="G139" s="14" t="s">
        <v>226</v>
      </c>
      <c r="H139" s="15">
        <f>HYPERLINK("https://docs.wto.org/imrd/directdoc.asp?DDFDocuments/t/G/SPS/NARE199.DOCX","EN")</f>
      </c>
      <c r="I139" s="15">
        <f>HYPERLINK("https://docs.wto.org/imrd/directdoc.asp?DDFDocuments/u/G/SPS/NARE199.DOCX","FR")</f>
      </c>
      <c r="J139" s="15">
        <f>HYPERLINK("https://docs.wto.org/imrd/directdoc.asp?DDFDocuments/v/G/SPS/NARE199.DOCX","ES")</f>
      </c>
    </row>
    <row r="140">
      <c r="A140" s="10" t="s">
        <v>373</v>
      </c>
      <c r="B140" s="11" t="s">
        <v>27</v>
      </c>
      <c r="C140" s="10" t="s">
        <v>18</v>
      </c>
      <c r="D140" s="12">
        <v>43875</v>
      </c>
      <c r="E140" s="13" t="s">
        <v>374</v>
      </c>
      <c r="F140" s="13" t="s">
        <v>375</v>
      </c>
      <c r="G140" s="14"/>
      <c r="H140" s="15">
        <f>HYPERLINK("https://docs.wto.org/imrd/directdoc.asp?DDFDocuments/t/G/SPS/NCRI225.DOCX","EN")</f>
      </c>
      <c r="I140" s="15">
        <f>HYPERLINK("https://docs.wto.org/imrd/directdoc.asp?DDFDocuments/u/G/SPS/NCRI225.DOCX","FR")</f>
      </c>
      <c r="J140" s="15">
        <f>HYPERLINK("https://docs.wto.org/imrd/directdoc.asp?DDFDocuments/v/G/SPS/NCRI225.DOCX","ES")</f>
      </c>
    </row>
    <row r="141">
      <c r="A141" s="10" t="s">
        <v>376</v>
      </c>
      <c r="B141" s="11" t="s">
        <v>27</v>
      </c>
      <c r="C141" s="10" t="s">
        <v>18</v>
      </c>
      <c r="D141" s="12">
        <v>43875</v>
      </c>
      <c r="E141" s="13" t="s">
        <v>377</v>
      </c>
      <c r="F141" s="13" t="s">
        <v>378</v>
      </c>
      <c r="G141" s="14" t="s">
        <v>379</v>
      </c>
      <c r="H141" s="15">
        <f>HYPERLINK("https://docs.wto.org/imrd/directdoc.asp?DDFDocuments/t/G/SPS/NCRI226.DOCX","EN")</f>
      </c>
      <c r="I141" s="15">
        <f>HYPERLINK("https://docs.wto.org/imrd/directdoc.asp?DDFDocuments/u/G/SPS/NCRI226.DOCX","FR")</f>
      </c>
      <c r="J141" s="15">
        <f>HYPERLINK("https://docs.wto.org/imrd/directdoc.asp?DDFDocuments/v/G/SPS/NCRI226.DOCX","ES")</f>
      </c>
    </row>
    <row r="142">
      <c r="A142" s="10" t="s">
        <v>380</v>
      </c>
      <c r="B142" s="11" t="s">
        <v>27</v>
      </c>
      <c r="C142" s="10" t="s">
        <v>40</v>
      </c>
      <c r="D142" s="12">
        <v>43873</v>
      </c>
      <c r="E142" s="13" t="s">
        <v>19</v>
      </c>
      <c r="F142" s="13" t="s">
        <v>32</v>
      </c>
      <c r="G142" s="14"/>
      <c r="H142" s="15">
        <f>HYPERLINK("https://docs.wto.org/imrd/directdoc.asp?DDFDocuments/t/G/SPS/NCRI220A1.DOCX","EN")</f>
      </c>
      <c r="I142" s="15">
        <f>HYPERLINK("https://docs.wto.org/imrd/directdoc.asp?DDFDocuments/u/G/SPS/NCRI220A1.DOCX","FR")</f>
      </c>
      <c r="J142" s="15">
        <f>HYPERLINK("https://docs.wto.org/imrd/directdoc.asp?DDFDocuments/v/G/SPS/NCRI220A1.DOCX","ES")</f>
      </c>
    </row>
    <row r="143">
      <c r="A143" s="10" t="s">
        <v>381</v>
      </c>
      <c r="B143" s="11" t="s">
        <v>382</v>
      </c>
      <c r="C143" s="10" t="s">
        <v>18</v>
      </c>
      <c r="D143" s="12">
        <v>43873</v>
      </c>
      <c r="E143" s="13" t="s">
        <v>383</v>
      </c>
      <c r="F143" s="13" t="s">
        <v>24</v>
      </c>
      <c r="G143" s="14"/>
      <c r="H143" s="15">
        <f>HYPERLINK("https://docs.wto.org/imrd/directdoc.asp?DDFDocuments/t/G/SPS/NGMB3.DOCX","EN")</f>
      </c>
      <c r="I143" s="15">
        <f>HYPERLINK("https://docs.wto.org/imrd/directdoc.asp?DDFDocuments/u/G/SPS/NGMB3.DOCX","FR")</f>
      </c>
      <c r="J143" s="15">
        <f>HYPERLINK("https://docs.wto.org/imrd/directdoc.asp?DDFDocuments/v/G/SPS/NGMB3.DOCX","ES")</f>
      </c>
    </row>
    <row r="144">
      <c r="A144" s="10" t="s">
        <v>384</v>
      </c>
      <c r="B144" s="11" t="s">
        <v>11</v>
      </c>
      <c r="C144" s="10" t="s">
        <v>12</v>
      </c>
      <c r="D144" s="12">
        <v>43873</v>
      </c>
      <c r="E144" s="13" t="s">
        <v>385</v>
      </c>
      <c r="F144" s="13" t="s">
        <v>262</v>
      </c>
      <c r="G144" s="14" t="s">
        <v>386</v>
      </c>
      <c r="H144" s="15">
        <f>HYPERLINK("https://docs.wto.org/imrd/directdoc.asp?DDFDocuments/t/G/SPS/NRUS179.DOCX","EN")</f>
      </c>
      <c r="I144" s="15">
        <f>HYPERLINK("https://docs.wto.org/imrd/directdoc.asp?DDFDocuments/u/G/SPS/NRUS179.DOCX","FR")</f>
      </c>
      <c r="J144" s="15">
        <f>HYPERLINK("https://docs.wto.org/imrd/directdoc.asp?DDFDocuments/v/G/SPS/NRUS179.DOCX","ES")</f>
      </c>
    </row>
    <row r="145">
      <c r="A145" s="10" t="s">
        <v>387</v>
      </c>
      <c r="B145" s="11" t="s">
        <v>53</v>
      </c>
      <c r="C145" s="10" t="s">
        <v>12</v>
      </c>
      <c r="D145" s="12">
        <v>43873</v>
      </c>
      <c r="E145" s="13" t="s">
        <v>388</v>
      </c>
      <c r="F145" s="13" t="s">
        <v>389</v>
      </c>
      <c r="G145" s="14" t="s">
        <v>390</v>
      </c>
      <c r="H145" s="15">
        <f>HYPERLINK("https://docs.wto.org/imrd/directdoc.asp?DDFDocuments/t/G/SPS/NSAU425.DOCX","EN")</f>
      </c>
      <c r="I145" s="15">
        <f>HYPERLINK("https://docs.wto.org/imrd/directdoc.asp?DDFDocuments/u/G/SPS/NSAU425.DOCX","FR")</f>
      </c>
      <c r="J145" s="15">
        <f>HYPERLINK("https://docs.wto.org/imrd/directdoc.asp?DDFDocuments/v/G/SPS/NSAU425.DOCX","ES")</f>
      </c>
    </row>
    <row r="146">
      <c r="A146" s="10" t="s">
        <v>391</v>
      </c>
      <c r="B146" s="11" t="s">
        <v>53</v>
      </c>
      <c r="C146" s="10" t="s">
        <v>54</v>
      </c>
      <c r="D146" s="12">
        <v>43872</v>
      </c>
      <c r="E146" s="13" t="s">
        <v>392</v>
      </c>
      <c r="F146" s="13" t="s">
        <v>359</v>
      </c>
      <c r="G146" s="14" t="s">
        <v>393</v>
      </c>
      <c r="H146" s="15">
        <f>HYPERLINK("https://docs.wto.org/imrd/directdoc.asp?DDFDocuments/t/G/SPS/NSAU2A1.DOCX","EN")</f>
      </c>
      <c r="I146" s="15">
        <f>HYPERLINK("https://docs.wto.org/imrd/directdoc.asp?DDFDocuments/u/G/SPS/NSAU2A1.DOCX","FR")</f>
      </c>
      <c r="J146" s="15">
        <f>HYPERLINK("https://docs.wto.org/imrd/directdoc.asp?DDFDocuments/v/G/SPS/NSAU2A1.DOCX","ES")</f>
      </c>
    </row>
    <row r="147">
      <c r="A147" s="10" t="s">
        <v>394</v>
      </c>
      <c r="B147" s="11" t="s">
        <v>53</v>
      </c>
      <c r="C147" s="10" t="s">
        <v>54</v>
      </c>
      <c r="D147" s="12">
        <v>43872</v>
      </c>
      <c r="E147" s="13" t="s">
        <v>395</v>
      </c>
      <c r="F147" s="13" t="s">
        <v>359</v>
      </c>
      <c r="G147" s="14" t="s">
        <v>286</v>
      </c>
      <c r="H147" s="15">
        <f>HYPERLINK("https://docs.wto.org/imrd/directdoc.asp?DDFDocuments/t/G/SPS/NSAU20A1.DOCX","EN")</f>
      </c>
      <c r="I147" s="15">
        <f>HYPERLINK("https://docs.wto.org/imrd/directdoc.asp?DDFDocuments/u/G/SPS/NSAU20A1.DOCX","FR")</f>
      </c>
      <c r="J147" s="15">
        <f>HYPERLINK("https://docs.wto.org/imrd/directdoc.asp?DDFDocuments/v/G/SPS/NSAU20A1.DOCX","ES")</f>
      </c>
    </row>
    <row r="148">
      <c r="A148" s="10" t="s">
        <v>396</v>
      </c>
      <c r="B148" s="11" t="s">
        <v>188</v>
      </c>
      <c r="C148" s="10" t="s">
        <v>40</v>
      </c>
      <c r="D148" s="12">
        <v>43871</v>
      </c>
      <c r="E148" s="13" t="s">
        <v>397</v>
      </c>
      <c r="F148" s="13" t="s">
        <v>158</v>
      </c>
      <c r="G148" s="14" t="s">
        <v>34</v>
      </c>
      <c r="H148" s="15">
        <f>HYPERLINK("https://docs.wto.org/imrd/directdoc.asp?DDFDocuments/t/G/SPS/NAUS478A1.DOCX","EN")</f>
      </c>
      <c r="I148" s="15">
        <f>HYPERLINK("https://docs.wto.org/imrd/directdoc.asp?DDFDocuments/u/G/SPS/NAUS478A1.DOCX","FR")</f>
      </c>
      <c r="J148" s="15">
        <f>HYPERLINK("https://docs.wto.org/imrd/directdoc.asp?DDFDocuments/v/G/SPS/NAUS478A1.DOCX","ES")</f>
      </c>
    </row>
    <row r="149">
      <c r="A149" s="10" t="s">
        <v>398</v>
      </c>
      <c r="B149" s="11" t="s">
        <v>95</v>
      </c>
      <c r="C149" s="10" t="s">
        <v>40</v>
      </c>
      <c r="D149" s="12">
        <v>43871</v>
      </c>
      <c r="E149" s="13" t="s">
        <v>399</v>
      </c>
      <c r="F149" s="13" t="s">
        <v>74</v>
      </c>
      <c r="G149" s="14"/>
      <c r="H149" s="15">
        <f>HYPERLINK("https://docs.wto.org/imrd/directdoc.asp?DDFDocuments/t/G/SPS/NBRA1591A1.DOCX","EN")</f>
      </c>
      <c r="I149" s="15">
        <f>HYPERLINK("https://docs.wto.org/imrd/directdoc.asp?DDFDocuments/u/G/SPS/NBRA1591A1.DOCX","FR")</f>
      </c>
      <c r="J149" s="15">
        <f>HYPERLINK("https://docs.wto.org/imrd/directdoc.asp?DDFDocuments/v/G/SPS/NBRA1591A1.DOCX","ES")</f>
      </c>
    </row>
    <row r="150">
      <c r="A150" s="10" t="s">
        <v>400</v>
      </c>
      <c r="B150" s="11" t="s">
        <v>95</v>
      </c>
      <c r="C150" s="10" t="s">
        <v>40</v>
      </c>
      <c r="D150" s="12">
        <v>43871</v>
      </c>
      <c r="E150" s="13" t="s">
        <v>401</v>
      </c>
      <c r="F150" s="13" t="s">
        <v>74</v>
      </c>
      <c r="G150" s="14"/>
      <c r="H150" s="15">
        <f>HYPERLINK("https://docs.wto.org/imrd/directdoc.asp?DDFDocuments/t/G/SPS/NBRA1593A1.DOCX","EN")</f>
      </c>
      <c r="I150" s="15">
        <f>HYPERLINK("https://docs.wto.org/imrd/directdoc.asp?DDFDocuments/u/G/SPS/NBRA1593A1.DOCX","FR")</f>
      </c>
      <c r="J150" s="15">
        <f>HYPERLINK("https://docs.wto.org/imrd/directdoc.asp?DDFDocuments/v/G/SPS/NBRA1593A1.DOCX","ES")</f>
      </c>
    </row>
    <row r="151">
      <c r="A151" s="10" t="s">
        <v>402</v>
      </c>
      <c r="B151" s="11" t="s">
        <v>95</v>
      </c>
      <c r="C151" s="10" t="s">
        <v>40</v>
      </c>
      <c r="D151" s="12">
        <v>43871</v>
      </c>
      <c r="E151" s="13" t="s">
        <v>403</v>
      </c>
      <c r="F151" s="13" t="s">
        <v>74</v>
      </c>
      <c r="G151" s="14"/>
      <c r="H151" s="15">
        <f>HYPERLINK("https://docs.wto.org/imrd/directdoc.asp?DDFDocuments/t/G/SPS/NBRA1594A1.DOCX","EN")</f>
      </c>
      <c r="I151" s="15">
        <f>HYPERLINK("https://docs.wto.org/imrd/directdoc.asp?DDFDocuments/u/G/SPS/NBRA1594A1.DOCX","FR")</f>
      </c>
      <c r="J151" s="15">
        <f>HYPERLINK("https://docs.wto.org/imrd/directdoc.asp?DDFDocuments/v/G/SPS/NBRA1594A1.DOCX","ES")</f>
      </c>
    </row>
    <row r="152">
      <c r="A152" s="10" t="s">
        <v>404</v>
      </c>
      <c r="B152" s="11" t="s">
        <v>95</v>
      </c>
      <c r="C152" s="10" t="s">
        <v>40</v>
      </c>
      <c r="D152" s="12">
        <v>43871</v>
      </c>
      <c r="E152" s="13" t="s">
        <v>405</v>
      </c>
      <c r="F152" s="13" t="s">
        <v>406</v>
      </c>
      <c r="G152" s="14"/>
      <c r="H152" s="15">
        <f>HYPERLINK("https://docs.wto.org/imrd/directdoc.asp?DDFDocuments/t/G/SPS/NBRA1595A1.DOCX","EN")</f>
      </c>
      <c r="I152" s="15">
        <f>HYPERLINK("https://docs.wto.org/imrd/directdoc.asp?DDFDocuments/u/G/SPS/NBRA1595A1.DOCX","FR")</f>
      </c>
      <c r="J152" s="15">
        <f>HYPERLINK("https://docs.wto.org/imrd/directdoc.asp?DDFDocuments/v/G/SPS/NBRA1595A1.DOCX","ES")</f>
      </c>
    </row>
    <row r="153">
      <c r="A153" s="10" t="s">
        <v>407</v>
      </c>
      <c r="B153" s="11" t="s">
        <v>95</v>
      </c>
      <c r="C153" s="10" t="s">
        <v>40</v>
      </c>
      <c r="D153" s="12">
        <v>43871</v>
      </c>
      <c r="E153" s="13" t="s">
        <v>408</v>
      </c>
      <c r="F153" s="13" t="s">
        <v>74</v>
      </c>
      <c r="G153" s="14"/>
      <c r="H153" s="15">
        <f>HYPERLINK("https://docs.wto.org/imrd/directdoc.asp?DDFDocuments/t/G/SPS/NBRA1597A1.DOCX","EN")</f>
      </c>
      <c r="I153" s="15">
        <f>HYPERLINK("https://docs.wto.org/imrd/directdoc.asp?DDFDocuments/u/G/SPS/NBRA1597A1.DOCX","FR")</f>
      </c>
      <c r="J153" s="15">
        <f>HYPERLINK("https://docs.wto.org/imrd/directdoc.asp?DDFDocuments/v/G/SPS/NBRA1597A1.DOCX","ES")</f>
      </c>
    </row>
    <row r="154">
      <c r="A154" s="10" t="s">
        <v>409</v>
      </c>
      <c r="B154" s="11" t="s">
        <v>95</v>
      </c>
      <c r="C154" s="10" t="s">
        <v>40</v>
      </c>
      <c r="D154" s="12">
        <v>43871</v>
      </c>
      <c r="E154" s="13" t="s">
        <v>410</v>
      </c>
      <c r="F154" s="13" t="s">
        <v>74</v>
      </c>
      <c r="G154" s="14"/>
      <c r="H154" s="15">
        <f>HYPERLINK("https://docs.wto.org/imrd/directdoc.asp?DDFDocuments/t/G/SPS/NBRA1598A1.DOCX","EN")</f>
      </c>
      <c r="I154" s="15">
        <f>HYPERLINK("https://docs.wto.org/imrd/directdoc.asp?DDFDocuments/u/G/SPS/NBRA1598A1.DOCX","FR")</f>
      </c>
      <c r="J154" s="15">
        <f>HYPERLINK("https://docs.wto.org/imrd/directdoc.asp?DDFDocuments/v/G/SPS/NBRA1598A1.DOCX","ES")</f>
      </c>
    </row>
    <row r="155">
      <c r="A155" s="10" t="s">
        <v>411</v>
      </c>
      <c r="B155" s="11" t="s">
        <v>95</v>
      </c>
      <c r="C155" s="10" t="s">
        <v>40</v>
      </c>
      <c r="D155" s="12">
        <v>43871</v>
      </c>
      <c r="E155" s="13" t="s">
        <v>412</v>
      </c>
      <c r="F155" s="13" t="s">
        <v>74</v>
      </c>
      <c r="G155" s="14"/>
      <c r="H155" s="15">
        <f>HYPERLINK("https://docs.wto.org/imrd/directdoc.asp?DDFDocuments/t/G/SPS/NBRA1599A1.DOCX","EN")</f>
      </c>
      <c r="I155" s="15">
        <f>HYPERLINK("https://docs.wto.org/imrd/directdoc.asp?DDFDocuments/u/G/SPS/NBRA1599A1.DOCX","FR")</f>
      </c>
      <c r="J155" s="15">
        <f>HYPERLINK("https://docs.wto.org/imrd/directdoc.asp?DDFDocuments/v/G/SPS/NBRA1599A1.DOCX","ES")</f>
      </c>
    </row>
    <row r="156">
      <c r="A156" s="10" t="s">
        <v>413</v>
      </c>
      <c r="B156" s="11" t="s">
        <v>95</v>
      </c>
      <c r="C156" s="10" t="s">
        <v>40</v>
      </c>
      <c r="D156" s="12">
        <v>43871</v>
      </c>
      <c r="E156" s="13" t="s">
        <v>112</v>
      </c>
      <c r="F156" s="13" t="s">
        <v>74</v>
      </c>
      <c r="G156" s="14"/>
      <c r="H156" s="15">
        <f>HYPERLINK("https://docs.wto.org/imrd/directdoc.asp?DDFDocuments/t/G/SPS/NBRA1600A1.DOCX","EN")</f>
      </c>
      <c r="I156" s="15">
        <f>HYPERLINK("https://docs.wto.org/imrd/directdoc.asp?DDFDocuments/u/G/SPS/NBRA1600A1.DOCX","FR")</f>
      </c>
      <c r="J156" s="15">
        <f>HYPERLINK("https://docs.wto.org/imrd/directdoc.asp?DDFDocuments/v/G/SPS/NBRA1600A1.DOCX","ES")</f>
      </c>
    </row>
    <row r="157">
      <c r="A157" s="10" t="s">
        <v>414</v>
      </c>
      <c r="B157" s="11" t="s">
        <v>204</v>
      </c>
      <c r="C157" s="10" t="s">
        <v>18</v>
      </c>
      <c r="D157" s="12">
        <v>43871</v>
      </c>
      <c r="E157" s="13" t="s">
        <v>415</v>
      </c>
      <c r="F157" s="13" t="s">
        <v>24</v>
      </c>
      <c r="G157" s="14"/>
      <c r="H157" s="15">
        <f>HYPERLINK("https://docs.wto.org/imrd/directdoc.asp?DDFDocuments/t/G/SPS/NEGY100.DOCX","EN")</f>
      </c>
      <c r="I157" s="15">
        <f>HYPERLINK("https://docs.wto.org/imrd/directdoc.asp?DDFDocuments/u/G/SPS/NEGY100.DOCX","FR")</f>
      </c>
      <c r="J157" s="15">
        <f>HYPERLINK("https://docs.wto.org/imrd/directdoc.asp?DDFDocuments/v/G/SPS/NEGY100.DOCX","ES")</f>
      </c>
    </row>
    <row r="158">
      <c r="A158" s="10" t="s">
        <v>416</v>
      </c>
      <c r="B158" s="11" t="s">
        <v>204</v>
      </c>
      <c r="C158" s="10" t="s">
        <v>18</v>
      </c>
      <c r="D158" s="12">
        <v>43871</v>
      </c>
      <c r="E158" s="13" t="s">
        <v>417</v>
      </c>
      <c r="F158" s="13" t="s">
        <v>24</v>
      </c>
      <c r="G158" s="14"/>
      <c r="H158" s="15">
        <f>HYPERLINK("https://docs.wto.org/imrd/directdoc.asp?DDFDocuments/t/G/SPS/NEGY101.DOCX","EN")</f>
      </c>
      <c r="I158" s="15">
        <f>HYPERLINK("https://docs.wto.org/imrd/directdoc.asp?DDFDocuments/u/G/SPS/NEGY101.DOCX","FR")</f>
      </c>
      <c r="J158" s="15">
        <f>HYPERLINK("https://docs.wto.org/imrd/directdoc.asp?DDFDocuments/v/G/SPS/NEGY101.DOCX","ES")</f>
      </c>
    </row>
    <row r="159">
      <c r="A159" s="10" t="s">
        <v>418</v>
      </c>
      <c r="B159" s="11" t="s">
        <v>204</v>
      </c>
      <c r="C159" s="10" t="s">
        <v>18</v>
      </c>
      <c r="D159" s="12">
        <v>43871</v>
      </c>
      <c r="E159" s="13" t="s">
        <v>419</v>
      </c>
      <c r="F159" s="13" t="s">
        <v>24</v>
      </c>
      <c r="G159" s="14"/>
      <c r="H159" s="15">
        <f>HYPERLINK("https://docs.wto.org/imrd/directdoc.asp?DDFDocuments/t/G/SPS/NEGY102.DOCX","EN")</f>
      </c>
      <c r="I159" s="15">
        <f>HYPERLINK("https://docs.wto.org/imrd/directdoc.asp?DDFDocuments/u/G/SPS/NEGY102.DOCX","FR")</f>
      </c>
      <c r="J159" s="15">
        <f>HYPERLINK("https://docs.wto.org/imrd/directdoc.asp?DDFDocuments/v/G/SPS/NEGY102.DOCX","ES")</f>
      </c>
    </row>
    <row r="160">
      <c r="A160" s="10" t="s">
        <v>420</v>
      </c>
      <c r="B160" s="11" t="s">
        <v>204</v>
      </c>
      <c r="C160" s="10" t="s">
        <v>18</v>
      </c>
      <c r="D160" s="12">
        <v>43871</v>
      </c>
      <c r="E160" s="13" t="s">
        <v>421</v>
      </c>
      <c r="F160" s="13" t="s">
        <v>24</v>
      </c>
      <c r="G160" s="14"/>
      <c r="H160" s="15">
        <f>HYPERLINK("https://docs.wto.org/imrd/directdoc.asp?DDFDocuments/t/G/SPS/NEGY103.DOCX","EN")</f>
      </c>
      <c r="I160" s="15">
        <f>HYPERLINK("https://docs.wto.org/imrd/directdoc.asp?DDFDocuments/u/G/SPS/NEGY103.DOCX","FR")</f>
      </c>
      <c r="J160" s="15">
        <f>HYPERLINK("https://docs.wto.org/imrd/directdoc.asp?DDFDocuments/v/G/SPS/NEGY103.DOCX","ES")</f>
      </c>
    </row>
    <row r="161">
      <c r="A161" s="10" t="s">
        <v>422</v>
      </c>
      <c r="B161" s="11" t="s">
        <v>204</v>
      </c>
      <c r="C161" s="10" t="s">
        <v>18</v>
      </c>
      <c r="D161" s="12">
        <v>43871</v>
      </c>
      <c r="E161" s="13" t="s">
        <v>423</v>
      </c>
      <c r="F161" s="13" t="s">
        <v>24</v>
      </c>
      <c r="G161" s="14"/>
      <c r="H161" s="15">
        <f>HYPERLINK("https://docs.wto.org/imrd/directdoc.asp?DDFDocuments/t/G/SPS/NEGY104.DOCX","EN")</f>
      </c>
      <c r="I161" s="15">
        <f>HYPERLINK("https://docs.wto.org/imrd/directdoc.asp?DDFDocuments/u/G/SPS/NEGY104.DOCX","FR")</f>
      </c>
      <c r="J161" s="15">
        <f>HYPERLINK("https://docs.wto.org/imrd/directdoc.asp?DDFDocuments/v/G/SPS/NEGY104.DOCX","ES")</f>
      </c>
    </row>
    <row r="162">
      <c r="A162" s="10" t="s">
        <v>424</v>
      </c>
      <c r="B162" s="11" t="s">
        <v>204</v>
      </c>
      <c r="C162" s="10" t="s">
        <v>18</v>
      </c>
      <c r="D162" s="12">
        <v>43871</v>
      </c>
      <c r="E162" s="13" t="s">
        <v>425</v>
      </c>
      <c r="F162" s="13" t="s">
        <v>24</v>
      </c>
      <c r="G162" s="14"/>
      <c r="H162" s="15">
        <f>HYPERLINK("https://docs.wto.org/imrd/directdoc.asp?DDFDocuments/t/G/SPS/NEGY105.DOCX","EN")</f>
      </c>
      <c r="I162" s="15">
        <f>HYPERLINK("https://docs.wto.org/imrd/directdoc.asp?DDFDocuments/u/G/SPS/NEGY105.DOCX","FR")</f>
      </c>
      <c r="J162" s="15">
        <f>HYPERLINK("https://docs.wto.org/imrd/directdoc.asp?DDFDocuments/v/G/SPS/NEGY105.DOCX","ES")</f>
      </c>
    </row>
    <row r="163">
      <c r="A163" s="10" t="s">
        <v>426</v>
      </c>
      <c r="B163" s="11" t="s">
        <v>204</v>
      </c>
      <c r="C163" s="10" t="s">
        <v>18</v>
      </c>
      <c r="D163" s="12">
        <v>43871</v>
      </c>
      <c r="E163" s="13" t="s">
        <v>427</v>
      </c>
      <c r="F163" s="13" t="s">
        <v>24</v>
      </c>
      <c r="G163" s="14"/>
      <c r="H163" s="15">
        <f>HYPERLINK("https://docs.wto.org/imrd/directdoc.asp?DDFDocuments/t/G/SPS/NEGY106.DOCX","EN")</f>
      </c>
      <c r="I163" s="15">
        <f>HYPERLINK("https://docs.wto.org/imrd/directdoc.asp?DDFDocuments/u/G/SPS/NEGY106.DOCX","FR")</f>
      </c>
      <c r="J163" s="15">
        <f>HYPERLINK("https://docs.wto.org/imrd/directdoc.asp?DDFDocuments/v/G/SPS/NEGY106.DOCX","ES")</f>
      </c>
    </row>
    <row r="164">
      <c r="A164" s="10" t="s">
        <v>428</v>
      </c>
      <c r="B164" s="11" t="s">
        <v>204</v>
      </c>
      <c r="C164" s="10" t="s">
        <v>18</v>
      </c>
      <c r="D164" s="12">
        <v>43871</v>
      </c>
      <c r="E164" s="13" t="s">
        <v>429</v>
      </c>
      <c r="F164" s="13" t="s">
        <v>24</v>
      </c>
      <c r="G164" s="14"/>
      <c r="H164" s="15">
        <f>HYPERLINK("https://docs.wto.org/imrd/directdoc.asp?DDFDocuments/t/G/SPS/NEGY99.DOCX","EN")</f>
      </c>
      <c r="I164" s="15">
        <f>HYPERLINK("https://docs.wto.org/imrd/directdoc.asp?DDFDocuments/u/G/SPS/NEGY99.DOCX","FR")</f>
      </c>
      <c r="J164" s="15">
        <f>HYPERLINK("https://docs.wto.org/imrd/directdoc.asp?DDFDocuments/v/G/SPS/NEGY99.DOCX","ES")</f>
      </c>
    </row>
    <row r="165">
      <c r="A165" s="10" t="s">
        <v>430</v>
      </c>
      <c r="B165" s="11" t="s">
        <v>145</v>
      </c>
      <c r="C165" s="10" t="s">
        <v>12</v>
      </c>
      <c r="D165" s="12">
        <v>43871</v>
      </c>
      <c r="E165" s="13" t="s">
        <v>431</v>
      </c>
      <c r="F165" s="13" t="s">
        <v>92</v>
      </c>
      <c r="G165" s="14" t="s">
        <v>432</v>
      </c>
      <c r="H165" s="15">
        <f>HYPERLINK("https://docs.wto.org/imrd/directdoc.asp?DDFDocuments/t/G/SPS/NPHL454.DOCX","EN")</f>
      </c>
      <c r="I165" s="15">
        <f>HYPERLINK("https://docs.wto.org/imrd/directdoc.asp?DDFDocuments/u/G/SPS/NPHL454.DOCX","FR")</f>
      </c>
      <c r="J165" s="15">
        <f>HYPERLINK("https://docs.wto.org/imrd/directdoc.asp?DDFDocuments/v/G/SPS/NPHL454.DOCX","ES")</f>
      </c>
    </row>
    <row r="166">
      <c r="A166" s="10" t="s">
        <v>433</v>
      </c>
      <c r="B166" s="11" t="s">
        <v>214</v>
      </c>
      <c r="C166" s="10" t="s">
        <v>12</v>
      </c>
      <c r="D166" s="12">
        <v>43867</v>
      </c>
      <c r="E166" s="13" t="s">
        <v>304</v>
      </c>
      <c r="F166" s="13" t="s">
        <v>56</v>
      </c>
      <c r="G166" s="14" t="s">
        <v>230</v>
      </c>
      <c r="H166" s="15">
        <f>HYPERLINK("https://docs.wto.org/imrd/directdoc.asp?DDFDocuments/t/G/SPS/NARE198.DOCX","EN")</f>
      </c>
      <c r="I166" s="15">
        <f>HYPERLINK("https://docs.wto.org/imrd/directdoc.asp?DDFDocuments/u/G/SPS/NARE198.DOCX","FR")</f>
      </c>
      <c r="J166" s="15">
        <f>HYPERLINK("https://docs.wto.org/imrd/directdoc.asp?DDFDocuments/v/G/SPS/NARE198.DOCX","ES")</f>
      </c>
    </row>
    <row r="167">
      <c r="A167" s="10" t="s">
        <v>434</v>
      </c>
      <c r="B167" s="11" t="s">
        <v>145</v>
      </c>
      <c r="C167" s="10" t="s">
        <v>12</v>
      </c>
      <c r="D167" s="12">
        <v>43867</v>
      </c>
      <c r="E167" s="13" t="s">
        <v>228</v>
      </c>
      <c r="F167" s="13" t="s">
        <v>92</v>
      </c>
      <c r="G167" s="14" t="s">
        <v>141</v>
      </c>
      <c r="H167" s="15">
        <f>HYPERLINK("https://docs.wto.org/imrd/directdoc.asp?DDFDocuments/t/G/SPS/NPHL452.DOCX","EN")</f>
      </c>
      <c r="I167" s="15">
        <f>HYPERLINK("https://docs.wto.org/imrd/directdoc.asp?DDFDocuments/u/G/SPS/NPHL452.DOCX","FR")</f>
      </c>
      <c r="J167" s="15">
        <f>HYPERLINK("https://docs.wto.org/imrd/directdoc.asp?DDFDocuments/v/G/SPS/NPHL452.DOCX","ES")</f>
      </c>
    </row>
    <row r="168">
      <c r="A168" s="10" t="s">
        <v>435</v>
      </c>
      <c r="B168" s="11" t="s">
        <v>145</v>
      </c>
      <c r="C168" s="10" t="s">
        <v>12</v>
      </c>
      <c r="D168" s="12">
        <v>43867</v>
      </c>
      <c r="E168" s="13" t="s">
        <v>228</v>
      </c>
      <c r="F168" s="13" t="s">
        <v>92</v>
      </c>
      <c r="G168" s="14" t="s">
        <v>436</v>
      </c>
      <c r="H168" s="15">
        <f>HYPERLINK("https://docs.wto.org/imrd/directdoc.asp?DDFDocuments/t/G/SPS/NPHL453.DOCX","EN")</f>
      </c>
      <c r="I168" s="15">
        <f>HYPERLINK("https://docs.wto.org/imrd/directdoc.asp?DDFDocuments/u/G/SPS/NPHL453.DOCX","FR")</f>
      </c>
      <c r="J168" s="15">
        <f>HYPERLINK("https://docs.wto.org/imrd/directdoc.asp?DDFDocuments/v/G/SPS/NPHL453.DOCX","ES")</f>
      </c>
    </row>
    <row r="169">
      <c r="A169" s="10" t="s">
        <v>437</v>
      </c>
      <c r="B169" s="11" t="s">
        <v>134</v>
      </c>
      <c r="C169" s="10" t="s">
        <v>18</v>
      </c>
      <c r="D169" s="12">
        <v>43867</v>
      </c>
      <c r="E169" s="13" t="s">
        <v>438</v>
      </c>
      <c r="F169" s="13" t="s">
        <v>439</v>
      </c>
      <c r="G169" s="14"/>
      <c r="H169" s="15">
        <f>HYPERLINK("https://docs.wto.org/imrd/directdoc.asp?DDFDocuments/t/G/SPS/NTHA289.DOCX","EN")</f>
      </c>
      <c r="I169" s="15">
        <f>HYPERLINK("https://docs.wto.org/imrd/directdoc.asp?DDFDocuments/u/G/SPS/NTHA289.DOCX","FR")</f>
      </c>
      <c r="J169" s="15">
        <f>HYPERLINK("https://docs.wto.org/imrd/directdoc.asp?DDFDocuments/v/G/SPS/NTHA289.DOCX","ES")</f>
      </c>
    </row>
    <row r="170">
      <c r="A170" s="10" t="s">
        <v>440</v>
      </c>
      <c r="B170" s="11" t="s">
        <v>188</v>
      </c>
      <c r="C170" s="10" t="s">
        <v>18</v>
      </c>
      <c r="D170" s="12">
        <v>43866</v>
      </c>
      <c r="E170" s="13" t="s">
        <v>441</v>
      </c>
      <c r="F170" s="13" t="s">
        <v>283</v>
      </c>
      <c r="G170" s="14"/>
      <c r="H170" s="15">
        <f>HYPERLINK("https://docs.wto.org/imrd/directdoc.asp?DDFDocuments/t/G/SPS/NAUS494.DOCX","EN")</f>
      </c>
      <c r="I170" s="15">
        <f>HYPERLINK("https://docs.wto.org/imrd/directdoc.asp?DDFDocuments/u/G/SPS/NAUS494.DOCX","FR")</f>
      </c>
      <c r="J170" s="15">
        <f>HYPERLINK("https://docs.wto.org/imrd/directdoc.asp?DDFDocuments/v/G/SPS/NAUS494.DOCX","ES")</f>
      </c>
    </row>
    <row r="171">
      <c r="A171" s="10" t="s">
        <v>442</v>
      </c>
      <c r="B171" s="11" t="s">
        <v>365</v>
      </c>
      <c r="C171" s="10" t="s">
        <v>18</v>
      </c>
      <c r="D171" s="12">
        <v>43866</v>
      </c>
      <c r="E171" s="13" t="s">
        <v>443</v>
      </c>
      <c r="F171" s="13" t="s">
        <v>32</v>
      </c>
      <c r="G171" s="14" t="s">
        <v>27</v>
      </c>
      <c r="H171" s="15">
        <f>HYPERLINK("https://docs.wto.org/imrd/directdoc.asp?DDFDocuments/t/G/SPS/NCHL622.DOCX","EN")</f>
      </c>
      <c r="I171" s="15">
        <f>HYPERLINK("https://docs.wto.org/imrd/directdoc.asp?DDFDocuments/u/G/SPS/NCHL622.DOCX","FR")</f>
      </c>
      <c r="J171" s="15">
        <f>HYPERLINK("https://docs.wto.org/imrd/directdoc.asp?DDFDocuments/v/G/SPS/NCHL622.DOCX","ES")</f>
      </c>
    </row>
    <row r="172">
      <c r="A172" s="10" t="s">
        <v>444</v>
      </c>
      <c r="B172" s="11" t="s">
        <v>139</v>
      </c>
      <c r="C172" s="10" t="s">
        <v>18</v>
      </c>
      <c r="D172" s="12">
        <v>43866</v>
      </c>
      <c r="E172" s="13" t="s">
        <v>445</v>
      </c>
      <c r="F172" s="13" t="s">
        <v>32</v>
      </c>
      <c r="G172" s="14" t="s">
        <v>446</v>
      </c>
      <c r="H172" s="15">
        <f>HYPERLINK("https://docs.wto.org/imrd/directdoc.asp?DDFDocuments/t/G/SPS/NIND248.DOCX","EN")</f>
      </c>
      <c r="I172" s="15">
        <f>HYPERLINK("https://docs.wto.org/imrd/directdoc.asp?DDFDocuments/u/G/SPS/NIND248.DOCX","FR")</f>
      </c>
      <c r="J172" s="15">
        <f>HYPERLINK("https://docs.wto.org/imrd/directdoc.asp?DDFDocuments/v/G/SPS/NIND248.DOCX","ES")</f>
      </c>
    </row>
    <row r="173">
      <c r="A173" s="10" t="s">
        <v>447</v>
      </c>
      <c r="B173" s="11" t="s">
        <v>82</v>
      </c>
      <c r="C173" s="10" t="s">
        <v>18</v>
      </c>
      <c r="D173" s="12">
        <v>43865</v>
      </c>
      <c r="E173" s="13" t="s">
        <v>448</v>
      </c>
      <c r="F173" s="13" t="s">
        <v>449</v>
      </c>
      <c r="G173" s="14"/>
      <c r="H173" s="15">
        <f>HYPERLINK("https://docs.wto.org/imrd/directdoc.asp?DDFDocuments/t/G/SPS/NEU364.DOCX","EN")</f>
      </c>
      <c r="I173" s="15">
        <f>HYPERLINK("https://docs.wto.org/imrd/directdoc.asp?DDFDocuments/u/G/SPS/NEU364.DOCX","FR")</f>
      </c>
      <c r="J173" s="15">
        <f>HYPERLINK("https://docs.wto.org/imrd/directdoc.asp?DDFDocuments/v/G/SPS/NEU364.DOCX","ES")</f>
      </c>
    </row>
    <row r="174">
      <c r="A174" s="10" t="s">
        <v>450</v>
      </c>
      <c r="B174" s="11" t="s">
        <v>82</v>
      </c>
      <c r="C174" s="10" t="s">
        <v>18</v>
      </c>
      <c r="D174" s="12">
        <v>43865</v>
      </c>
      <c r="E174" s="13" t="s">
        <v>448</v>
      </c>
      <c r="F174" s="13" t="s">
        <v>449</v>
      </c>
      <c r="G174" s="14"/>
      <c r="H174" s="15">
        <f>HYPERLINK("https://docs.wto.org/imrd/directdoc.asp?DDFDocuments/t/G/SPS/NEU365.DOCX","EN")</f>
      </c>
      <c r="I174" s="15">
        <f>HYPERLINK("https://docs.wto.org/imrd/directdoc.asp?DDFDocuments/u/G/SPS/NEU365.DOCX","FR")</f>
      </c>
      <c r="J174" s="15">
        <f>HYPERLINK("https://docs.wto.org/imrd/directdoc.asp?DDFDocuments/v/G/SPS/NEU365.DOCX","ES")</f>
      </c>
    </row>
    <row r="175">
      <c r="A175" s="10" t="s">
        <v>451</v>
      </c>
      <c r="B175" s="11" t="s">
        <v>17</v>
      </c>
      <c r="C175" s="10" t="s">
        <v>18</v>
      </c>
      <c r="D175" s="12">
        <v>43865</v>
      </c>
      <c r="E175" s="13" t="s">
        <v>452</v>
      </c>
      <c r="F175" s="13" t="s">
        <v>117</v>
      </c>
      <c r="G175" s="14" t="s">
        <v>233</v>
      </c>
      <c r="H175" s="15">
        <f>HYPERLINK("https://docs.wto.org/imrd/directdoc.asp?DDFDocuments/t/G/SPS/NNIC110.DOCX","EN")</f>
      </c>
      <c r="I175" s="15">
        <f>HYPERLINK("https://docs.wto.org/imrd/directdoc.asp?DDFDocuments/u/G/SPS/NNIC110.DOCX","FR")</f>
      </c>
      <c r="J175" s="15">
        <f>HYPERLINK("https://docs.wto.org/imrd/directdoc.asp?DDFDocuments/v/G/SPS/NNIC110.DOCX","ES")</f>
      </c>
    </row>
    <row r="176">
      <c r="A176" s="10" t="s">
        <v>453</v>
      </c>
      <c r="B176" s="11" t="s">
        <v>17</v>
      </c>
      <c r="C176" s="10" t="s">
        <v>18</v>
      </c>
      <c r="D176" s="12">
        <v>43865</v>
      </c>
      <c r="E176" s="13" t="s">
        <v>454</v>
      </c>
      <c r="F176" s="13" t="s">
        <v>455</v>
      </c>
      <c r="G176" s="14"/>
      <c r="H176" s="15">
        <f>HYPERLINK("https://docs.wto.org/imrd/directdoc.asp?DDFDocuments/t/G/SPS/NNIC112.DOCX","EN")</f>
      </c>
      <c r="I176" s="15">
        <f>HYPERLINK("https://docs.wto.org/imrd/directdoc.asp?DDFDocuments/u/G/SPS/NNIC112.DOCX","FR")</f>
      </c>
      <c r="J176" s="15">
        <f>HYPERLINK("https://docs.wto.org/imrd/directdoc.asp?DDFDocuments/v/G/SPS/NNIC112.DOCX","ES")</f>
      </c>
    </row>
    <row r="177">
      <c r="A177" s="10" t="s">
        <v>456</v>
      </c>
      <c r="B177" s="11" t="s">
        <v>17</v>
      </c>
      <c r="C177" s="10" t="s">
        <v>18</v>
      </c>
      <c r="D177" s="12">
        <v>43865</v>
      </c>
      <c r="E177" s="13" t="s">
        <v>457</v>
      </c>
      <c r="F177" s="13" t="s">
        <v>144</v>
      </c>
      <c r="G177" s="14"/>
      <c r="H177" s="15">
        <f>HYPERLINK("https://docs.wto.org/imrd/directdoc.asp?DDFDocuments/t/G/SPS/NNIC113.DOCX","EN")</f>
      </c>
      <c r="I177" s="15">
        <f>HYPERLINK("https://docs.wto.org/imrd/directdoc.asp?DDFDocuments/u/G/SPS/NNIC113.DOCX","FR")</f>
      </c>
      <c r="J177" s="15">
        <f>HYPERLINK("https://docs.wto.org/imrd/directdoc.asp?DDFDocuments/v/G/SPS/NNIC113.DOCX","ES")</f>
      </c>
    </row>
    <row r="178">
      <c r="A178" s="10" t="s">
        <v>458</v>
      </c>
      <c r="B178" s="11" t="s">
        <v>59</v>
      </c>
      <c r="C178" s="10" t="s">
        <v>18</v>
      </c>
      <c r="D178" s="12">
        <v>43865</v>
      </c>
      <c r="E178" s="13" t="s">
        <v>459</v>
      </c>
      <c r="F178" s="13" t="s">
        <v>24</v>
      </c>
      <c r="G178" s="14"/>
      <c r="H178" s="15">
        <f>HYPERLINK("https://docs.wto.org/imrd/directdoc.asp?DDFDocuments/t/G/SPS/NTPKM519.DOCX","EN")</f>
      </c>
      <c r="I178" s="15">
        <f>HYPERLINK("https://docs.wto.org/imrd/directdoc.asp?DDFDocuments/u/G/SPS/NTPKM519.DOCX","FR")</f>
      </c>
      <c r="J178" s="15">
        <f>HYPERLINK("https://docs.wto.org/imrd/directdoc.asp?DDFDocuments/v/G/SPS/NTPKM519.DOCX","ES")</f>
      </c>
    </row>
    <row r="179">
      <c r="A179" s="10" t="s">
        <v>460</v>
      </c>
      <c r="B179" s="11" t="s">
        <v>161</v>
      </c>
      <c r="C179" s="10" t="s">
        <v>40</v>
      </c>
      <c r="D179" s="12">
        <v>43865</v>
      </c>
      <c r="E179" s="13" t="s">
        <v>461</v>
      </c>
      <c r="F179" s="13" t="s">
        <v>158</v>
      </c>
      <c r="G179" s="14" t="s">
        <v>34</v>
      </c>
      <c r="H179" s="15">
        <f>HYPERLINK("https://docs.wto.org/imrd/directdoc.asp?DDFDocuments/t/G/SPS/NUSA3112A1.DOCX","EN")</f>
      </c>
      <c r="I179" s="15">
        <f>HYPERLINK("https://docs.wto.org/imrd/directdoc.asp?DDFDocuments/u/G/SPS/NUSA3112A1.DOCX","FR")</f>
      </c>
      <c r="J179" s="15">
        <f>HYPERLINK("https://docs.wto.org/imrd/directdoc.asp?DDFDocuments/v/G/SPS/NUSA3112A1.DOCX","ES")</f>
      </c>
    </row>
    <row r="180">
      <c r="A180" s="10" t="s">
        <v>462</v>
      </c>
      <c r="B180" s="11" t="s">
        <v>365</v>
      </c>
      <c r="C180" s="10" t="s">
        <v>18</v>
      </c>
      <c r="D180" s="12">
        <v>43864</v>
      </c>
      <c r="E180" s="13" t="s">
        <v>463</v>
      </c>
      <c r="F180" s="13" t="s">
        <v>158</v>
      </c>
      <c r="G180" s="14"/>
      <c r="H180" s="15">
        <f>HYPERLINK("https://docs.wto.org/imrd/directdoc.asp?DDFDocuments/t/G/SPS/NCHL621.DOCX","EN")</f>
      </c>
      <c r="I180" s="15">
        <f>HYPERLINK("https://docs.wto.org/imrd/directdoc.asp?DDFDocuments/u/G/SPS/NCHL621.DOCX","FR")</f>
      </c>
      <c r="J180" s="15">
        <f>HYPERLINK("https://docs.wto.org/imrd/directdoc.asp?DDFDocuments/v/G/SPS/NCHL621.DOCX","ES")</f>
      </c>
    </row>
    <row r="181">
      <c r="A181" s="10" t="s">
        <v>464</v>
      </c>
      <c r="B181" s="11" t="s">
        <v>465</v>
      </c>
      <c r="C181" s="10" t="s">
        <v>18</v>
      </c>
      <c r="D181" s="12">
        <v>43864</v>
      </c>
      <c r="E181" s="13" t="s">
        <v>466</v>
      </c>
      <c r="F181" s="13" t="s">
        <v>467</v>
      </c>
      <c r="G181" s="14"/>
      <c r="H181" s="15">
        <f>HYPERLINK("https://docs.wto.org/imrd/directdoc.asp?DDFDocuments/t/G/SPS/NKGZ10.DOCX","EN")</f>
      </c>
      <c r="I181" s="15">
        <f>HYPERLINK("https://docs.wto.org/imrd/directdoc.asp?DDFDocuments/u/G/SPS/NKGZ10.DOCX","FR")</f>
      </c>
      <c r="J181" s="15">
        <f>HYPERLINK("https://docs.wto.org/imrd/directdoc.asp?DDFDocuments/v/G/SPS/NKGZ10.DOCX","ES")</f>
      </c>
    </row>
    <row r="182">
      <c r="A182" s="10" t="s">
        <v>468</v>
      </c>
      <c r="B182" s="11" t="s">
        <v>145</v>
      </c>
      <c r="C182" s="10" t="s">
        <v>54</v>
      </c>
      <c r="D182" s="12">
        <v>43864</v>
      </c>
      <c r="E182" s="13" t="s">
        <v>469</v>
      </c>
      <c r="F182" s="13" t="s">
        <v>470</v>
      </c>
      <c r="G182" s="14" t="s">
        <v>471</v>
      </c>
      <c r="H182" s="15">
        <f>HYPERLINK("https://docs.wto.org/imrd/directdoc.asp?DDFDocuments/t/G/SPS/NPHL425A1.DOCX","EN")</f>
      </c>
      <c r="I182" s="15">
        <f>HYPERLINK("https://docs.wto.org/imrd/directdoc.asp?DDFDocuments/u/G/SPS/NPHL425A1.DOCX","FR")</f>
      </c>
      <c r="J182" s="15">
        <f>HYPERLINK("https://docs.wto.org/imrd/directdoc.asp?DDFDocuments/v/G/SPS/NPHL425A1.DOCX","ES")</f>
      </c>
    </row>
    <row r="183">
      <c r="A183" s="10" t="s">
        <v>472</v>
      </c>
      <c r="B183" s="11" t="s">
        <v>11</v>
      </c>
      <c r="C183" s="10" t="s">
        <v>18</v>
      </c>
      <c r="D183" s="12">
        <v>43864</v>
      </c>
      <c r="E183" s="13" t="s">
        <v>473</v>
      </c>
      <c r="F183" s="13" t="s">
        <v>144</v>
      </c>
      <c r="G183" s="14"/>
      <c r="H183" s="15">
        <f>HYPERLINK("https://docs.wto.org/imrd/directdoc.asp?DDFDocuments/t/G/SPS/NRUS177.DOCX","EN")</f>
      </c>
      <c r="I183" s="15">
        <f>HYPERLINK("https://docs.wto.org/imrd/directdoc.asp?DDFDocuments/u/G/SPS/NRUS177.DOCX","FR")</f>
      </c>
      <c r="J183" s="15">
        <f>HYPERLINK("https://docs.wto.org/imrd/directdoc.asp?DDFDocuments/v/G/SPS/NRUS177.DOCX","ES")</f>
      </c>
    </row>
    <row r="184">
      <c r="A184" s="10" t="s">
        <v>474</v>
      </c>
      <c r="B184" s="11" t="s">
        <v>11</v>
      </c>
      <c r="C184" s="10" t="s">
        <v>12</v>
      </c>
      <c r="D184" s="12">
        <v>43864</v>
      </c>
      <c r="E184" s="13" t="s">
        <v>475</v>
      </c>
      <c r="F184" s="13" t="s">
        <v>476</v>
      </c>
      <c r="G184" s="14" t="s">
        <v>149</v>
      </c>
      <c r="H184" s="15">
        <f>HYPERLINK("https://docs.wto.org/imrd/directdoc.asp?DDFDocuments/t/G/SPS/NRUS178.DOCX","EN")</f>
      </c>
      <c r="I184" s="15">
        <f>HYPERLINK("https://docs.wto.org/imrd/directdoc.asp?DDFDocuments/u/G/SPS/NRUS178.DOCX","FR")</f>
      </c>
      <c r="J184" s="15">
        <f>HYPERLINK("https://docs.wto.org/imrd/directdoc.asp?DDFDocuments/v/G/SPS/NRUS178.DOCX","ES")</f>
      </c>
    </row>
    <row r="185">
      <c r="A185" s="10" t="s">
        <v>477</v>
      </c>
      <c r="B185" s="11" t="s">
        <v>207</v>
      </c>
      <c r="C185" s="10" t="s">
        <v>18</v>
      </c>
      <c r="D185" s="12">
        <v>43864</v>
      </c>
      <c r="E185" s="13" t="s">
        <v>478</v>
      </c>
      <c r="F185" s="13" t="s">
        <v>24</v>
      </c>
      <c r="G185" s="14"/>
      <c r="H185" s="15">
        <f>HYPERLINK("https://docs.wto.org/imrd/directdoc.asp?DDFDocuments/t/G/SPS/NTZA32.DOCX","EN")</f>
      </c>
      <c r="I185" s="15">
        <f>HYPERLINK("https://docs.wto.org/imrd/directdoc.asp?DDFDocuments/u/G/SPS/NTZA32.DOCX","FR")</f>
      </c>
      <c r="J185" s="15">
        <f>HYPERLINK("https://docs.wto.org/imrd/directdoc.asp?DDFDocuments/v/G/SPS/NTZA32.DOCX","ES")</f>
      </c>
    </row>
    <row r="186">
      <c r="A186" s="10" t="s">
        <v>479</v>
      </c>
      <c r="B186" s="11" t="s">
        <v>82</v>
      </c>
      <c r="C186" s="10" t="s">
        <v>18</v>
      </c>
      <c r="D186" s="12">
        <v>43861</v>
      </c>
      <c r="E186" s="13" t="s">
        <v>480</v>
      </c>
      <c r="F186" s="13" t="s">
        <v>481</v>
      </c>
      <c r="G186" s="14"/>
      <c r="H186" s="15">
        <f>HYPERLINK("https://docs.wto.org/imrd/directdoc.asp?DDFDocuments/t/G/SPS/NEU363.DOCX","EN")</f>
      </c>
      <c r="I186" s="15">
        <f>HYPERLINK("https://docs.wto.org/imrd/directdoc.asp?DDFDocuments/u/G/SPS/NEU363.DOCX","FR")</f>
      </c>
      <c r="J186" s="15">
        <f>HYPERLINK("https://docs.wto.org/imrd/directdoc.asp?DDFDocuments/v/G/SPS/NEU363.DOCX","ES")</f>
      </c>
    </row>
    <row r="187">
      <c r="A187" s="10" t="s">
        <v>482</v>
      </c>
      <c r="B187" s="11" t="s">
        <v>53</v>
      </c>
      <c r="C187" s="10" t="s">
        <v>12</v>
      </c>
      <c r="D187" s="12">
        <v>43860</v>
      </c>
      <c r="E187" s="13" t="s">
        <v>55</v>
      </c>
      <c r="F187" s="13" t="s">
        <v>56</v>
      </c>
      <c r="G187" s="14" t="s">
        <v>57</v>
      </c>
      <c r="H187" s="15">
        <f>HYPERLINK("https://docs.wto.org/imrd/directdoc.asp?DDFDocuments/t/G/SPS/NSAU422.DOCX","EN")</f>
      </c>
      <c r="I187" s="15">
        <f>HYPERLINK("https://docs.wto.org/imrd/directdoc.asp?DDFDocuments/u/G/SPS/NSAU422.DOCX","FR")</f>
      </c>
      <c r="J187" s="15">
        <f>HYPERLINK("https://docs.wto.org/imrd/directdoc.asp?DDFDocuments/v/G/SPS/NSAU422.DOCX","ES")</f>
      </c>
    </row>
    <row r="188">
      <c r="A188" s="10" t="s">
        <v>483</v>
      </c>
      <c r="B188" s="11" t="s">
        <v>53</v>
      </c>
      <c r="C188" s="10" t="s">
        <v>12</v>
      </c>
      <c r="D188" s="12">
        <v>43860</v>
      </c>
      <c r="E188" s="13" t="s">
        <v>55</v>
      </c>
      <c r="F188" s="13" t="s">
        <v>56</v>
      </c>
      <c r="G188" s="14" t="s">
        <v>484</v>
      </c>
      <c r="H188" s="15">
        <f>HYPERLINK("https://docs.wto.org/imrd/directdoc.asp?DDFDocuments/t/G/SPS/NSAU423.DOCX","EN")</f>
      </c>
      <c r="I188" s="15">
        <f>HYPERLINK("https://docs.wto.org/imrd/directdoc.asp?DDFDocuments/u/G/SPS/NSAU423.DOCX","FR")</f>
      </c>
      <c r="J188" s="15">
        <f>HYPERLINK("https://docs.wto.org/imrd/directdoc.asp?DDFDocuments/v/G/SPS/NSAU423.DOCX","ES")</f>
      </c>
    </row>
    <row r="189">
      <c r="A189" s="10" t="s">
        <v>485</v>
      </c>
      <c r="B189" s="11" t="s">
        <v>164</v>
      </c>
      <c r="C189" s="10" t="s">
        <v>486</v>
      </c>
      <c r="D189" s="12">
        <v>43859</v>
      </c>
      <c r="E189" s="13" t="s">
        <v>19</v>
      </c>
      <c r="F189" s="13" t="s">
        <v>19</v>
      </c>
      <c r="G189" s="14"/>
      <c r="H189" s="15">
        <f>HYPERLINK("https://docs.wto.org/imrd/directdoc.asp?DDFDocuments/q/G/SPS/NCHL610A1.pdf","EN")</f>
      </c>
      <c r="I189" s="15"/>
      <c r="J189" s="15"/>
    </row>
    <row r="190">
      <c r="A190" s="10" t="s">
        <v>485</v>
      </c>
      <c r="B190" s="11" t="s">
        <v>365</v>
      </c>
      <c r="C190" s="10" t="s">
        <v>40</v>
      </c>
      <c r="D190" s="12">
        <v>43859</v>
      </c>
      <c r="E190" s="13" t="s">
        <v>19</v>
      </c>
      <c r="F190" s="13" t="s">
        <v>144</v>
      </c>
      <c r="G190" s="14"/>
      <c r="H190" s="15">
        <f>HYPERLINK("https://docs.wto.org/imrd/directdoc.asp?DDFDocuments/t/G/SPS/NCHL610A1.DOCX","EN")</f>
      </c>
      <c r="I190" s="15">
        <f>HYPERLINK("https://docs.wto.org/imrd/directdoc.asp?DDFDocuments/u/G/SPS/NCHL610A1.DOCX","FR")</f>
      </c>
      <c r="J190" s="15">
        <f>HYPERLINK("https://docs.wto.org/imrd/directdoc.asp?DDFDocuments/v/G/SPS/NCHL610A1.DOCX","ES")</f>
      </c>
    </row>
    <row r="191">
      <c r="A191" s="10" t="s">
        <v>487</v>
      </c>
      <c r="B191" s="11" t="s">
        <v>39</v>
      </c>
      <c r="C191" s="10" t="s">
        <v>12</v>
      </c>
      <c r="D191" s="12">
        <v>43859</v>
      </c>
      <c r="E191" s="13" t="s">
        <v>41</v>
      </c>
      <c r="F191" s="13" t="s">
        <v>56</v>
      </c>
      <c r="G191" s="14" t="s">
        <v>141</v>
      </c>
      <c r="H191" s="15">
        <f>HYPERLINK("https://docs.wto.org/imrd/directdoc.asp?DDFDocuments/t/G/SPS/NKWT65.DOCX","EN")</f>
      </c>
      <c r="I191" s="15">
        <f>HYPERLINK("https://docs.wto.org/imrd/directdoc.asp?DDFDocuments/u/G/SPS/NKWT65.DOCX","FR")</f>
      </c>
      <c r="J191" s="15">
        <f>HYPERLINK("https://docs.wto.org/imrd/directdoc.asp?DDFDocuments/v/G/SPS/NKWT65.DOCX","ES")</f>
      </c>
    </row>
    <row r="192">
      <c r="A192" s="10" t="s">
        <v>488</v>
      </c>
      <c r="B192" s="11" t="s">
        <v>39</v>
      </c>
      <c r="C192" s="10" t="s">
        <v>12</v>
      </c>
      <c r="D192" s="12">
        <v>43859</v>
      </c>
      <c r="E192" s="13" t="s">
        <v>49</v>
      </c>
      <c r="F192" s="13" t="s">
        <v>262</v>
      </c>
      <c r="G192" s="14" t="s">
        <v>489</v>
      </c>
      <c r="H192" s="15">
        <f>HYPERLINK("https://docs.wto.org/imrd/directdoc.asp?DDFDocuments/t/G/SPS/NKWT66.DOCX","EN")</f>
      </c>
      <c r="I192" s="15">
        <f>HYPERLINK("https://docs.wto.org/imrd/directdoc.asp?DDFDocuments/u/G/SPS/NKWT66.DOCX","FR")</f>
      </c>
      <c r="J192" s="15">
        <f>HYPERLINK("https://docs.wto.org/imrd/directdoc.asp?DDFDocuments/v/G/SPS/NKWT66.DOCX","ES")</f>
      </c>
    </row>
    <row r="193">
      <c r="A193" s="10" t="s">
        <v>490</v>
      </c>
      <c r="B193" s="11" t="s">
        <v>39</v>
      </c>
      <c r="C193" s="10" t="s">
        <v>12</v>
      </c>
      <c r="D193" s="12">
        <v>43859</v>
      </c>
      <c r="E193" s="13" t="s">
        <v>41</v>
      </c>
      <c r="F193" s="13" t="s">
        <v>56</v>
      </c>
      <c r="G193" s="14" t="s">
        <v>43</v>
      </c>
      <c r="H193" s="15">
        <f>HYPERLINK("https://docs.wto.org/imrd/directdoc.asp?DDFDocuments/t/G/SPS/NKWT67.DOCX","EN")</f>
      </c>
      <c r="I193" s="15">
        <f>HYPERLINK("https://docs.wto.org/imrd/directdoc.asp?DDFDocuments/u/G/SPS/NKWT67.DOCX","FR")</f>
      </c>
      <c r="J193" s="15">
        <f>HYPERLINK("https://docs.wto.org/imrd/directdoc.asp?DDFDocuments/v/G/SPS/NKWT67.DOCX","ES")</f>
      </c>
    </row>
    <row r="194">
      <c r="A194" s="10" t="s">
        <v>491</v>
      </c>
      <c r="B194" s="11" t="s">
        <v>39</v>
      </c>
      <c r="C194" s="10" t="s">
        <v>12</v>
      </c>
      <c r="D194" s="12">
        <v>43859</v>
      </c>
      <c r="E194" s="13" t="s">
        <v>41</v>
      </c>
      <c r="F194" s="13" t="s">
        <v>138</v>
      </c>
      <c r="G194" s="14" t="s">
        <v>139</v>
      </c>
      <c r="H194" s="15">
        <f>HYPERLINK("https://docs.wto.org/imrd/directdoc.asp?DDFDocuments/t/G/SPS/NKWT68.DOCX","EN")</f>
      </c>
      <c r="I194" s="15">
        <f>HYPERLINK("https://docs.wto.org/imrd/directdoc.asp?DDFDocuments/u/G/SPS/NKWT68.DOCX","FR")</f>
      </c>
      <c r="J194" s="15">
        <f>HYPERLINK("https://docs.wto.org/imrd/directdoc.asp?DDFDocuments/v/G/SPS/NKWT68.DOCX","ES")</f>
      </c>
    </row>
    <row r="195">
      <c r="A195" s="10" t="s">
        <v>492</v>
      </c>
      <c r="B195" s="11" t="s">
        <v>39</v>
      </c>
      <c r="C195" s="10" t="s">
        <v>12</v>
      </c>
      <c r="D195" s="12">
        <v>43859</v>
      </c>
      <c r="E195" s="13" t="s">
        <v>41</v>
      </c>
      <c r="F195" s="13" t="s">
        <v>56</v>
      </c>
      <c r="G195" s="14" t="s">
        <v>337</v>
      </c>
      <c r="H195" s="15">
        <f>HYPERLINK("https://docs.wto.org/imrd/directdoc.asp?DDFDocuments/t/G/SPS/NKWT69.DOCX","EN")</f>
      </c>
      <c r="I195" s="15">
        <f>HYPERLINK("https://docs.wto.org/imrd/directdoc.asp?DDFDocuments/u/G/SPS/NKWT69.DOCX","FR")</f>
      </c>
      <c r="J195" s="15">
        <f>HYPERLINK("https://docs.wto.org/imrd/directdoc.asp?DDFDocuments/v/G/SPS/NKWT69.DOCX","ES")</f>
      </c>
    </row>
    <row r="196">
      <c r="A196" s="10" t="s">
        <v>493</v>
      </c>
      <c r="B196" s="11" t="s">
        <v>39</v>
      </c>
      <c r="C196" s="10" t="s">
        <v>12</v>
      </c>
      <c r="D196" s="12">
        <v>43859</v>
      </c>
      <c r="E196" s="13" t="s">
        <v>41</v>
      </c>
      <c r="F196" s="13" t="s">
        <v>56</v>
      </c>
      <c r="G196" s="14" t="s">
        <v>45</v>
      </c>
      <c r="H196" s="15">
        <f>HYPERLINK("https://docs.wto.org/imrd/directdoc.asp?DDFDocuments/t/G/SPS/NKWT70.DOCX","EN")</f>
      </c>
      <c r="I196" s="15">
        <f>HYPERLINK("https://docs.wto.org/imrd/directdoc.asp?DDFDocuments/u/G/SPS/NKWT70.DOCX","FR")</f>
      </c>
      <c r="J196" s="15">
        <f>HYPERLINK("https://docs.wto.org/imrd/directdoc.asp?DDFDocuments/v/G/SPS/NKWT70.DOCX","ES")</f>
      </c>
    </row>
    <row r="197">
      <c r="A197" s="10" t="s">
        <v>494</v>
      </c>
      <c r="B197" s="11" t="s">
        <v>39</v>
      </c>
      <c r="C197" s="10" t="s">
        <v>12</v>
      </c>
      <c r="D197" s="12">
        <v>43859</v>
      </c>
      <c r="E197" s="13" t="s">
        <v>41</v>
      </c>
      <c r="F197" s="13" t="s">
        <v>56</v>
      </c>
      <c r="G197" s="14" t="s">
        <v>47</v>
      </c>
      <c r="H197" s="15">
        <f>HYPERLINK("https://docs.wto.org/imrd/directdoc.asp?DDFDocuments/t/G/SPS/NKWT71.DOCX","EN")</f>
      </c>
      <c r="I197" s="15">
        <f>HYPERLINK("https://docs.wto.org/imrd/directdoc.asp?DDFDocuments/u/G/SPS/NKWT71.DOCX","FR")</f>
      </c>
      <c r="J197" s="15">
        <f>HYPERLINK("https://docs.wto.org/imrd/directdoc.asp?DDFDocuments/v/G/SPS/NKWT71.DOCX","ES")</f>
      </c>
    </row>
    <row r="198">
      <c r="A198" s="10" t="s">
        <v>495</v>
      </c>
      <c r="B198" s="11" t="s">
        <v>34</v>
      </c>
      <c r="C198" s="10" t="s">
        <v>12</v>
      </c>
      <c r="D198" s="12">
        <v>43858</v>
      </c>
      <c r="E198" s="13" t="s">
        <v>35</v>
      </c>
      <c r="F198" s="13" t="s">
        <v>36</v>
      </c>
      <c r="G198" s="14" t="s">
        <v>496</v>
      </c>
      <c r="H198" s="15">
        <f>HYPERLINK("https://docs.wto.org/imrd/directdoc.asp?DDFDocuments/t/G/SPS/NJPN720.DOCX","EN")</f>
      </c>
      <c r="I198" s="15">
        <f>HYPERLINK("https://docs.wto.org/imrd/directdoc.asp?DDFDocuments/u/G/SPS/NJPN720.DOCX","FR")</f>
      </c>
      <c r="J198" s="15">
        <f>HYPERLINK("https://docs.wto.org/imrd/directdoc.asp?DDFDocuments/v/G/SPS/NJPN720.DOCX","ES")</f>
      </c>
    </row>
    <row r="199">
      <c r="A199" s="10" t="s">
        <v>497</v>
      </c>
      <c r="B199" s="11" t="s">
        <v>34</v>
      </c>
      <c r="C199" s="10" t="s">
        <v>12</v>
      </c>
      <c r="D199" s="12">
        <v>43858</v>
      </c>
      <c r="E199" s="13" t="s">
        <v>131</v>
      </c>
      <c r="F199" s="13" t="s">
        <v>36</v>
      </c>
      <c r="G199" s="14" t="s">
        <v>498</v>
      </c>
      <c r="H199" s="15">
        <f>HYPERLINK("https://docs.wto.org/imrd/directdoc.asp?DDFDocuments/t/G/SPS/NJPN721.DOCX","EN")</f>
      </c>
      <c r="I199" s="15">
        <f>HYPERLINK("https://docs.wto.org/imrd/directdoc.asp?DDFDocuments/u/G/SPS/NJPN721.DOCX","FR")</f>
      </c>
      <c r="J199" s="15">
        <f>HYPERLINK("https://docs.wto.org/imrd/directdoc.asp?DDFDocuments/v/G/SPS/NJPN721.DOCX","ES")</f>
      </c>
    </row>
    <row r="200">
      <c r="A200" s="10" t="s">
        <v>499</v>
      </c>
      <c r="B200" s="11" t="s">
        <v>34</v>
      </c>
      <c r="C200" s="10" t="s">
        <v>12</v>
      </c>
      <c r="D200" s="12">
        <v>43858</v>
      </c>
      <c r="E200" s="13" t="s">
        <v>131</v>
      </c>
      <c r="F200" s="13" t="s">
        <v>36</v>
      </c>
      <c r="G200" s="14" t="s">
        <v>500</v>
      </c>
      <c r="H200" s="15">
        <f>HYPERLINK("https://docs.wto.org/imrd/directdoc.asp?DDFDocuments/t/G/SPS/NJPN722.DOCX","EN")</f>
      </c>
      <c r="I200" s="15">
        <f>HYPERLINK("https://docs.wto.org/imrd/directdoc.asp?DDFDocuments/u/G/SPS/NJPN722.DOCX","FR")</f>
      </c>
      <c r="J200" s="15">
        <f>HYPERLINK("https://docs.wto.org/imrd/directdoc.asp?DDFDocuments/v/G/SPS/NJPN722.DOCX","ES")</f>
      </c>
    </row>
    <row r="201">
      <c r="A201" s="10" t="s">
        <v>501</v>
      </c>
      <c r="B201" s="11" t="s">
        <v>34</v>
      </c>
      <c r="C201" s="10" t="s">
        <v>12</v>
      </c>
      <c r="D201" s="12">
        <v>43858</v>
      </c>
      <c r="E201" s="13" t="s">
        <v>35</v>
      </c>
      <c r="F201" s="13" t="s">
        <v>36</v>
      </c>
      <c r="G201" s="14" t="s">
        <v>502</v>
      </c>
      <c r="H201" s="15">
        <f>HYPERLINK("https://docs.wto.org/imrd/directdoc.asp?DDFDocuments/t/G/SPS/NJPN723.DOCX","EN")</f>
      </c>
      <c r="I201" s="15">
        <f>HYPERLINK("https://docs.wto.org/imrd/directdoc.asp?DDFDocuments/u/G/SPS/NJPN723.DOCX","FR")</f>
      </c>
      <c r="J201" s="15">
        <f>HYPERLINK("https://docs.wto.org/imrd/directdoc.asp?DDFDocuments/v/G/SPS/NJPN723.DOCX","ES")</f>
      </c>
    </row>
    <row r="202">
      <c r="A202" s="10" t="s">
        <v>503</v>
      </c>
      <c r="B202" s="11" t="s">
        <v>343</v>
      </c>
      <c r="C202" s="10" t="s">
        <v>12</v>
      </c>
      <c r="D202" s="12">
        <v>43858</v>
      </c>
      <c r="E202" s="13" t="s">
        <v>504</v>
      </c>
      <c r="F202" s="13" t="s">
        <v>56</v>
      </c>
      <c r="G202" s="14" t="s">
        <v>505</v>
      </c>
      <c r="H202" s="15">
        <f>HYPERLINK("https://docs.wto.org/imrd/directdoc.asp?DDFDocuments/t/G/SPS/NMDA15.DOCX","EN")</f>
      </c>
      <c r="I202" s="15">
        <f>HYPERLINK("https://docs.wto.org/imrd/directdoc.asp?DDFDocuments/u/G/SPS/NMDA15.DOCX","FR")</f>
      </c>
      <c r="J202" s="15">
        <f>HYPERLINK("https://docs.wto.org/imrd/directdoc.asp?DDFDocuments/v/G/SPS/NMDA15.DOCX","ES")</f>
      </c>
    </row>
    <row r="203">
      <c r="A203" s="10" t="s">
        <v>506</v>
      </c>
      <c r="B203" s="11" t="s">
        <v>214</v>
      </c>
      <c r="C203" s="10" t="s">
        <v>12</v>
      </c>
      <c r="D203" s="12">
        <v>43857</v>
      </c>
      <c r="E203" s="13" t="s">
        <v>304</v>
      </c>
      <c r="F203" s="13" t="s">
        <v>56</v>
      </c>
      <c r="G203" s="14" t="s">
        <v>507</v>
      </c>
      <c r="H203" s="15">
        <f>HYPERLINK("https://docs.wto.org/imrd/directdoc.asp?DDFDocuments/t/G/SPS/NARE197.DOCX","EN")</f>
      </c>
      <c r="I203" s="15">
        <f>HYPERLINK("https://docs.wto.org/imrd/directdoc.asp?DDFDocuments/u/G/SPS/NARE197.DOCX","FR")</f>
      </c>
      <c r="J203" s="15">
        <f>HYPERLINK("https://docs.wto.org/imrd/directdoc.asp?DDFDocuments/v/G/SPS/NARE197.DOCX","ES")</f>
      </c>
    </row>
    <row r="204">
      <c r="A204" s="10" t="s">
        <v>508</v>
      </c>
      <c r="B204" s="11" t="s">
        <v>183</v>
      </c>
      <c r="C204" s="10" t="s">
        <v>18</v>
      </c>
      <c r="D204" s="12">
        <v>43857</v>
      </c>
      <c r="E204" s="13" t="s">
        <v>509</v>
      </c>
      <c r="F204" s="13" t="s">
        <v>223</v>
      </c>
      <c r="G204" s="14"/>
      <c r="H204" s="15">
        <f>HYPERLINK("https://docs.wto.org/imrd/directdoc.asp?DDFDocuments/t/G/SPS/NARG235.DOCX","EN")</f>
      </c>
      <c r="I204" s="15">
        <f>HYPERLINK("https://docs.wto.org/imrd/directdoc.asp?DDFDocuments/u/G/SPS/NARG235.DOCX","FR")</f>
      </c>
      <c r="J204" s="15">
        <f>HYPERLINK("https://docs.wto.org/imrd/directdoc.asp?DDFDocuments/v/G/SPS/NARG235.DOCX","ES")</f>
      </c>
    </row>
    <row r="205">
      <c r="A205" s="10" t="s">
        <v>510</v>
      </c>
      <c r="B205" s="11" t="s">
        <v>27</v>
      </c>
      <c r="C205" s="10" t="s">
        <v>12</v>
      </c>
      <c r="D205" s="12">
        <v>43857</v>
      </c>
      <c r="E205" s="13" t="s">
        <v>511</v>
      </c>
      <c r="F205" s="13" t="s">
        <v>117</v>
      </c>
      <c r="G205" s="14"/>
      <c r="H205" s="15">
        <f>HYPERLINK("https://docs.wto.org/imrd/directdoc.asp?DDFDocuments/t/G/SPS/NCRI224.DOCX","EN")</f>
      </c>
      <c r="I205" s="15">
        <f>HYPERLINK("https://docs.wto.org/imrd/directdoc.asp?DDFDocuments/u/G/SPS/NCRI224.DOCX","FR")</f>
      </c>
      <c r="J205" s="15">
        <f>HYPERLINK("https://docs.wto.org/imrd/directdoc.asp?DDFDocuments/v/G/SPS/NCRI224.DOCX","ES")</f>
      </c>
    </row>
    <row r="206">
      <c r="A206" s="10" t="s">
        <v>512</v>
      </c>
      <c r="B206" s="11" t="s">
        <v>53</v>
      </c>
      <c r="C206" s="10" t="s">
        <v>12</v>
      </c>
      <c r="D206" s="12">
        <v>43857</v>
      </c>
      <c r="E206" s="13" t="s">
        <v>513</v>
      </c>
      <c r="F206" s="13" t="s">
        <v>144</v>
      </c>
      <c r="G206" s="14" t="s">
        <v>514</v>
      </c>
      <c r="H206" s="15">
        <f>HYPERLINK("https://docs.wto.org/imrd/directdoc.asp?DDFDocuments/t/G/SPS/NSAU421.DOCX","EN")</f>
      </c>
      <c r="I206" s="15">
        <f>HYPERLINK("https://docs.wto.org/imrd/directdoc.asp?DDFDocuments/u/G/SPS/NSAU421.DOCX","FR")</f>
      </c>
      <c r="J206" s="15">
        <f>HYPERLINK("https://docs.wto.org/imrd/directdoc.asp?DDFDocuments/v/G/SPS/NSAU421.DOCX","ES")</f>
      </c>
    </row>
    <row r="207">
      <c r="A207" s="10" t="s">
        <v>515</v>
      </c>
      <c r="B207" s="11" t="s">
        <v>365</v>
      </c>
      <c r="C207" s="10" t="s">
        <v>18</v>
      </c>
      <c r="D207" s="12">
        <v>43854</v>
      </c>
      <c r="E207" s="13" t="s">
        <v>516</v>
      </c>
      <c r="F207" s="13" t="s">
        <v>262</v>
      </c>
      <c r="G207" s="14"/>
      <c r="H207" s="15">
        <f>HYPERLINK("https://docs.wto.org/imrd/directdoc.asp?DDFDocuments/t/G/SPS/NCHL620.DOCX","EN")</f>
      </c>
      <c r="I207" s="15">
        <f>HYPERLINK("https://docs.wto.org/imrd/directdoc.asp?DDFDocuments/u/G/SPS/NCHL620.DOCX","FR")</f>
      </c>
      <c r="J207" s="15">
        <f>HYPERLINK("https://docs.wto.org/imrd/directdoc.asp?DDFDocuments/v/G/SPS/NCHL620.DOCX","ES")</f>
      </c>
    </row>
    <row r="208">
      <c r="A208" s="10" t="s">
        <v>517</v>
      </c>
      <c r="B208" s="11" t="s">
        <v>87</v>
      </c>
      <c r="C208" s="10" t="s">
        <v>18</v>
      </c>
      <c r="D208" s="12">
        <v>43853</v>
      </c>
      <c r="E208" s="13" t="s">
        <v>518</v>
      </c>
      <c r="F208" s="13" t="s">
        <v>519</v>
      </c>
      <c r="G208" s="14" t="s">
        <v>520</v>
      </c>
      <c r="H208" s="15">
        <f>HYPERLINK("https://docs.wto.org/imrd/directdoc.asp?DDFDocuments/t/G/SPS/NMEX378.DOCX","EN")</f>
      </c>
      <c r="I208" s="15">
        <f>HYPERLINK("https://docs.wto.org/imrd/directdoc.asp?DDFDocuments/u/G/SPS/NMEX378.DOCX","FR")</f>
      </c>
      <c r="J208" s="15">
        <f>HYPERLINK("https://docs.wto.org/imrd/directdoc.asp?DDFDocuments/v/G/SPS/NMEX378.DOCX","ES")</f>
      </c>
    </row>
    <row r="209">
      <c r="A209" s="10" t="s">
        <v>521</v>
      </c>
      <c r="B209" s="11" t="s">
        <v>59</v>
      </c>
      <c r="C209" s="10" t="s">
        <v>40</v>
      </c>
      <c r="D209" s="12">
        <v>43853</v>
      </c>
      <c r="E209" s="13" t="s">
        <v>522</v>
      </c>
      <c r="F209" s="13" t="s">
        <v>368</v>
      </c>
      <c r="G209" s="14" t="s">
        <v>523</v>
      </c>
      <c r="H209" s="15">
        <f>HYPERLINK("https://docs.wto.org/imrd/directdoc.asp?DDFDocuments/t/G/SPS/NTPKM508A1.DOCX","EN")</f>
      </c>
      <c r="I209" s="15">
        <f>HYPERLINK("https://docs.wto.org/imrd/directdoc.asp?DDFDocuments/u/G/SPS/NTPKM508A1.DOCX","FR")</f>
      </c>
      <c r="J209" s="15">
        <f>HYPERLINK("https://docs.wto.org/imrd/directdoc.asp?DDFDocuments/v/G/SPS/NTPKM508A1.DOCX","ES")</f>
      </c>
    </row>
    <row r="210">
      <c r="A210" s="10" t="s">
        <v>524</v>
      </c>
      <c r="B210" s="11" t="s">
        <v>214</v>
      </c>
      <c r="C210" s="10" t="s">
        <v>12</v>
      </c>
      <c r="D210" s="12">
        <v>43852</v>
      </c>
      <c r="E210" s="13" t="s">
        <v>304</v>
      </c>
      <c r="F210" s="13" t="s">
        <v>56</v>
      </c>
      <c r="G210" s="14" t="s">
        <v>432</v>
      </c>
      <c r="H210" s="15">
        <f>HYPERLINK("https://docs.wto.org/imrd/directdoc.asp?DDFDocuments/t/G/SPS/NARE196.DOCX","EN")</f>
      </c>
      <c r="I210" s="15">
        <f>HYPERLINK("https://docs.wto.org/imrd/directdoc.asp?DDFDocuments/u/G/SPS/NARE196.DOCX","FR")</f>
      </c>
      <c r="J210" s="15">
        <f>HYPERLINK("https://docs.wto.org/imrd/directdoc.asp?DDFDocuments/v/G/SPS/NARE196.DOCX","ES")</f>
      </c>
    </row>
    <row r="211">
      <c r="A211" s="10" t="s">
        <v>525</v>
      </c>
      <c r="B211" s="11" t="s">
        <v>286</v>
      </c>
      <c r="C211" s="10" t="s">
        <v>18</v>
      </c>
      <c r="D211" s="12">
        <v>43852</v>
      </c>
      <c r="E211" s="13" t="s">
        <v>526</v>
      </c>
      <c r="F211" s="13" t="s">
        <v>244</v>
      </c>
      <c r="G211" s="14"/>
      <c r="H211" s="15">
        <f>HYPERLINK("https://docs.wto.org/imrd/directdoc.asp?DDFDocuments/t/G/SPS/NPRY30.DOCX","EN")</f>
      </c>
      <c r="I211" s="15">
        <f>HYPERLINK("https://docs.wto.org/imrd/directdoc.asp?DDFDocuments/u/G/SPS/NPRY30.DOCX","FR")</f>
      </c>
      <c r="J211" s="15">
        <f>HYPERLINK("https://docs.wto.org/imrd/directdoc.asp?DDFDocuments/v/G/SPS/NPRY30.DOCX","ES")</f>
      </c>
    </row>
    <row r="212">
      <c r="A212" s="10" t="s">
        <v>527</v>
      </c>
      <c r="B212" s="11" t="s">
        <v>82</v>
      </c>
      <c r="C212" s="10" t="s">
        <v>18</v>
      </c>
      <c r="D212" s="12">
        <v>43851</v>
      </c>
      <c r="E212" s="13" t="s">
        <v>528</v>
      </c>
      <c r="F212" s="13" t="s">
        <v>144</v>
      </c>
      <c r="G212" s="14"/>
      <c r="H212" s="15">
        <f>HYPERLINK("https://docs.wto.org/imrd/directdoc.asp?DDFDocuments/t/G/SPS/NEU362.DOCX","EN")</f>
      </c>
      <c r="I212" s="15">
        <f>HYPERLINK("https://docs.wto.org/imrd/directdoc.asp?DDFDocuments/u/G/SPS/NEU362.DOCX","FR")</f>
      </c>
      <c r="J212" s="15">
        <f>HYPERLINK("https://docs.wto.org/imrd/directdoc.asp?DDFDocuments/v/G/SPS/NEU362.DOCX","ES")</f>
      </c>
    </row>
    <row r="213">
      <c r="A213" s="10" t="s">
        <v>529</v>
      </c>
      <c r="B213" s="11" t="s">
        <v>214</v>
      </c>
      <c r="C213" s="10" t="s">
        <v>54</v>
      </c>
      <c r="D213" s="12">
        <v>43850</v>
      </c>
      <c r="E213" s="13" t="s">
        <v>530</v>
      </c>
      <c r="F213" s="13" t="s">
        <v>531</v>
      </c>
      <c r="G213" s="14" t="s">
        <v>532</v>
      </c>
      <c r="H213" s="15">
        <f>HYPERLINK("https://docs.wto.org/imrd/directdoc.asp?DDFDocuments/t/G/SPS/NARE172A1.DOCX","EN")</f>
      </c>
      <c r="I213" s="15">
        <f>HYPERLINK("https://docs.wto.org/imrd/directdoc.asp?DDFDocuments/u/G/SPS/NARE172A1.DOCX","FR")</f>
      </c>
      <c r="J213" s="15">
        <f>HYPERLINK("https://docs.wto.org/imrd/directdoc.asp?DDFDocuments/v/G/SPS/NARE172A1.DOCX","ES")</f>
      </c>
    </row>
    <row r="214">
      <c r="A214" s="10" t="s">
        <v>533</v>
      </c>
      <c r="B214" s="11" t="s">
        <v>34</v>
      </c>
      <c r="C214" s="10" t="s">
        <v>18</v>
      </c>
      <c r="D214" s="12">
        <v>43850</v>
      </c>
      <c r="E214" s="13" t="s">
        <v>534</v>
      </c>
      <c r="F214" s="13" t="s">
        <v>74</v>
      </c>
      <c r="G214" s="14"/>
      <c r="H214" s="15">
        <f>HYPERLINK("https://docs.wto.org/imrd/directdoc.asp?DDFDocuments/t/G/SPS/NJPN713.DOCX","EN")</f>
      </c>
      <c r="I214" s="15">
        <f>HYPERLINK("https://docs.wto.org/imrd/directdoc.asp?DDFDocuments/u/G/SPS/NJPN713.DOCX","FR")</f>
      </c>
      <c r="J214" s="15">
        <f>HYPERLINK("https://docs.wto.org/imrd/directdoc.asp?DDFDocuments/v/G/SPS/NJPN713.DOCX","ES")</f>
      </c>
    </row>
    <row r="215">
      <c r="A215" s="10" t="s">
        <v>535</v>
      </c>
      <c r="B215" s="11" t="s">
        <v>34</v>
      </c>
      <c r="C215" s="10" t="s">
        <v>18</v>
      </c>
      <c r="D215" s="12">
        <v>43850</v>
      </c>
      <c r="E215" s="13" t="s">
        <v>536</v>
      </c>
      <c r="F215" s="13" t="s">
        <v>74</v>
      </c>
      <c r="G215" s="14"/>
      <c r="H215" s="15">
        <f>HYPERLINK("https://docs.wto.org/imrd/directdoc.asp?DDFDocuments/t/G/SPS/NJPN714.DOCX","EN")</f>
      </c>
      <c r="I215" s="15">
        <f>HYPERLINK("https://docs.wto.org/imrd/directdoc.asp?DDFDocuments/u/G/SPS/NJPN714.DOCX","FR")</f>
      </c>
      <c r="J215" s="15">
        <f>HYPERLINK("https://docs.wto.org/imrd/directdoc.asp?DDFDocuments/v/G/SPS/NJPN714.DOCX","ES")</f>
      </c>
    </row>
    <row r="216">
      <c r="A216" s="10" t="s">
        <v>537</v>
      </c>
      <c r="B216" s="11" t="s">
        <v>34</v>
      </c>
      <c r="C216" s="10" t="s">
        <v>18</v>
      </c>
      <c r="D216" s="12">
        <v>43850</v>
      </c>
      <c r="E216" s="13" t="s">
        <v>538</v>
      </c>
      <c r="F216" s="13" t="s">
        <v>74</v>
      </c>
      <c r="G216" s="14"/>
      <c r="H216" s="15">
        <f>HYPERLINK("https://docs.wto.org/imrd/directdoc.asp?DDFDocuments/t/G/SPS/NJPN715.DOCX","EN")</f>
      </c>
      <c r="I216" s="15">
        <f>HYPERLINK("https://docs.wto.org/imrd/directdoc.asp?DDFDocuments/u/G/SPS/NJPN715.DOCX","FR")</f>
      </c>
      <c r="J216" s="15">
        <f>HYPERLINK("https://docs.wto.org/imrd/directdoc.asp?DDFDocuments/v/G/SPS/NJPN715.DOCX","ES")</f>
      </c>
    </row>
    <row r="217">
      <c r="A217" s="10" t="s">
        <v>539</v>
      </c>
      <c r="B217" s="11" t="s">
        <v>34</v>
      </c>
      <c r="C217" s="10" t="s">
        <v>18</v>
      </c>
      <c r="D217" s="12">
        <v>43850</v>
      </c>
      <c r="E217" s="13" t="s">
        <v>540</v>
      </c>
      <c r="F217" s="13" t="s">
        <v>74</v>
      </c>
      <c r="G217" s="14"/>
      <c r="H217" s="15">
        <f>HYPERLINK("https://docs.wto.org/imrd/directdoc.asp?DDFDocuments/t/G/SPS/NJPN717.DOCX","EN")</f>
      </c>
      <c r="I217" s="15">
        <f>HYPERLINK("https://docs.wto.org/imrd/directdoc.asp?DDFDocuments/u/G/SPS/NJPN717.DOCX","FR")</f>
      </c>
      <c r="J217" s="15">
        <f>HYPERLINK("https://docs.wto.org/imrd/directdoc.asp?DDFDocuments/v/G/SPS/NJPN717.DOCX","ES")</f>
      </c>
    </row>
    <row r="218">
      <c r="A218" s="10" t="s">
        <v>541</v>
      </c>
      <c r="B218" s="11" t="s">
        <v>34</v>
      </c>
      <c r="C218" s="10" t="s">
        <v>18</v>
      </c>
      <c r="D218" s="12">
        <v>43850</v>
      </c>
      <c r="E218" s="13" t="s">
        <v>542</v>
      </c>
      <c r="F218" s="13" t="s">
        <v>74</v>
      </c>
      <c r="G218" s="14"/>
      <c r="H218" s="15">
        <f>HYPERLINK("https://docs.wto.org/imrd/directdoc.asp?DDFDocuments/t/G/SPS/NJPN718.DOCX","EN")</f>
      </c>
      <c r="I218" s="15">
        <f>HYPERLINK("https://docs.wto.org/imrd/directdoc.asp?DDFDocuments/u/G/SPS/NJPN718.DOCX","FR")</f>
      </c>
      <c r="J218" s="15">
        <f>HYPERLINK("https://docs.wto.org/imrd/directdoc.asp?DDFDocuments/v/G/SPS/NJPN718.DOCX","ES")</f>
      </c>
    </row>
    <row r="219">
      <c r="A219" s="10" t="s">
        <v>543</v>
      </c>
      <c r="B219" s="11" t="s">
        <v>34</v>
      </c>
      <c r="C219" s="10" t="s">
        <v>18</v>
      </c>
      <c r="D219" s="12">
        <v>43850</v>
      </c>
      <c r="E219" s="13" t="s">
        <v>544</v>
      </c>
      <c r="F219" s="13" t="s">
        <v>74</v>
      </c>
      <c r="G219" s="14"/>
      <c r="H219" s="15">
        <f>HYPERLINK("https://docs.wto.org/imrd/directdoc.asp?DDFDocuments/t/G/SPS/NJPN719.DOCX","EN")</f>
      </c>
      <c r="I219" s="15">
        <f>HYPERLINK("https://docs.wto.org/imrd/directdoc.asp?DDFDocuments/u/G/SPS/NJPN719.DOCX","FR")</f>
      </c>
      <c r="J219" s="15">
        <f>HYPERLINK("https://docs.wto.org/imrd/directdoc.asp?DDFDocuments/v/G/SPS/NJPN719.DOCX","ES")</f>
      </c>
    </row>
    <row r="220">
      <c r="A220" s="10" t="s">
        <v>545</v>
      </c>
      <c r="B220" s="11" t="s">
        <v>365</v>
      </c>
      <c r="C220" s="10" t="s">
        <v>18</v>
      </c>
      <c r="D220" s="12">
        <v>43847</v>
      </c>
      <c r="E220" s="13" t="s">
        <v>546</v>
      </c>
      <c r="F220" s="13" t="s">
        <v>144</v>
      </c>
      <c r="G220" s="14"/>
      <c r="H220" s="15">
        <f>HYPERLINK("https://docs.wto.org/imrd/directdoc.asp?DDFDocuments/t/G/SPS/NCHL619.DOCX","EN")</f>
      </c>
      <c r="I220" s="15">
        <f>HYPERLINK("https://docs.wto.org/imrd/directdoc.asp?DDFDocuments/u/G/SPS/NCHL619.DOCX","FR")</f>
      </c>
      <c r="J220" s="15">
        <f>HYPERLINK("https://docs.wto.org/imrd/directdoc.asp?DDFDocuments/v/G/SPS/NCHL619.DOCX","ES")</f>
      </c>
    </row>
    <row r="221">
      <c r="A221" s="10" t="s">
        <v>547</v>
      </c>
      <c r="B221" s="11" t="s">
        <v>27</v>
      </c>
      <c r="C221" s="10" t="s">
        <v>40</v>
      </c>
      <c r="D221" s="12">
        <v>43847</v>
      </c>
      <c r="E221" s="13" t="s">
        <v>19</v>
      </c>
      <c r="F221" s="13" t="s">
        <v>32</v>
      </c>
      <c r="G221" s="14"/>
      <c r="H221" s="15">
        <f>HYPERLINK("https://docs.wto.org/imrd/directdoc.asp?DDFDocuments/t/G/SPS/NCRI211A2.DOCX","EN")</f>
      </c>
      <c r="I221" s="15">
        <f>HYPERLINK("https://docs.wto.org/imrd/directdoc.asp?DDFDocuments/u/G/SPS/NCRI211A2.DOCX","FR")</f>
      </c>
      <c r="J221" s="15">
        <f>HYPERLINK("https://docs.wto.org/imrd/directdoc.asp?DDFDocuments/v/G/SPS/NCRI211A2.DOCX","ES")</f>
      </c>
    </row>
    <row r="222">
      <c r="A222" s="10" t="s">
        <v>548</v>
      </c>
      <c r="B222" s="11" t="s">
        <v>214</v>
      </c>
      <c r="C222" s="10" t="s">
        <v>12</v>
      </c>
      <c r="D222" s="12">
        <v>43846</v>
      </c>
      <c r="E222" s="13" t="s">
        <v>304</v>
      </c>
      <c r="F222" s="13" t="s">
        <v>56</v>
      </c>
      <c r="G222" s="14" t="s">
        <v>141</v>
      </c>
      <c r="H222" s="15">
        <f>HYPERLINK("https://docs.wto.org/imrd/directdoc.asp?DDFDocuments/t/G/SPS/NARE194.DOCX","EN")</f>
      </c>
      <c r="I222" s="15">
        <f>HYPERLINK("https://docs.wto.org/imrd/directdoc.asp?DDFDocuments/u/G/SPS/NARE194.DOCX","FR")</f>
      </c>
      <c r="J222" s="15">
        <f>HYPERLINK("https://docs.wto.org/imrd/directdoc.asp?DDFDocuments/v/G/SPS/NARE194.DOCX","ES")</f>
      </c>
    </row>
    <row r="223">
      <c r="A223" s="10" t="s">
        <v>549</v>
      </c>
      <c r="B223" s="11" t="s">
        <v>214</v>
      </c>
      <c r="C223" s="10" t="s">
        <v>12</v>
      </c>
      <c r="D223" s="12">
        <v>43846</v>
      </c>
      <c r="E223" s="13" t="s">
        <v>550</v>
      </c>
      <c r="F223" s="13" t="s">
        <v>56</v>
      </c>
      <c r="G223" s="14" t="s">
        <v>43</v>
      </c>
      <c r="H223" s="15">
        <f>HYPERLINK("https://docs.wto.org/imrd/directdoc.asp?DDFDocuments/t/G/SPS/NARE195.DOCX","EN")</f>
      </c>
      <c r="I223" s="15">
        <f>HYPERLINK("https://docs.wto.org/imrd/directdoc.asp?DDFDocuments/u/G/SPS/NARE195.DOCX","FR")</f>
      </c>
      <c r="J223" s="15">
        <f>HYPERLINK("https://docs.wto.org/imrd/directdoc.asp?DDFDocuments/v/G/SPS/NARE195.DOCX","ES")</f>
      </c>
    </row>
    <row r="224">
      <c r="A224" s="10" t="s">
        <v>551</v>
      </c>
      <c r="B224" s="11" t="s">
        <v>53</v>
      </c>
      <c r="C224" s="10" t="s">
        <v>12</v>
      </c>
      <c r="D224" s="12">
        <v>43846</v>
      </c>
      <c r="E224" s="13" t="s">
        <v>513</v>
      </c>
      <c r="F224" s="13" t="s">
        <v>552</v>
      </c>
      <c r="G224" s="14" t="s">
        <v>95</v>
      </c>
      <c r="H224" s="15">
        <f>HYPERLINK("https://docs.wto.org/imrd/directdoc.asp?DDFDocuments/t/G/SPS/NSAU420.DOCX","EN")</f>
      </c>
      <c r="I224" s="15">
        <f>HYPERLINK("https://docs.wto.org/imrd/directdoc.asp?DDFDocuments/u/G/SPS/NSAU420.DOCX","FR")</f>
      </c>
      <c r="J224" s="15">
        <f>HYPERLINK("https://docs.wto.org/imrd/directdoc.asp?DDFDocuments/v/G/SPS/NSAU420.DOCX","ES")</f>
      </c>
    </row>
    <row r="225">
      <c r="A225" s="10" t="s">
        <v>553</v>
      </c>
      <c r="B225" s="11" t="s">
        <v>214</v>
      </c>
      <c r="C225" s="10" t="s">
        <v>12</v>
      </c>
      <c r="D225" s="12">
        <v>43845</v>
      </c>
      <c r="E225" s="13" t="s">
        <v>304</v>
      </c>
      <c r="F225" s="13" t="s">
        <v>138</v>
      </c>
      <c r="G225" s="14" t="s">
        <v>554</v>
      </c>
      <c r="H225" s="15">
        <f>HYPERLINK("https://docs.wto.org/imrd/directdoc.asp?DDFDocuments/t/G/SPS/NARE193.DOCX","EN")</f>
      </c>
      <c r="I225" s="15">
        <f>HYPERLINK("https://docs.wto.org/imrd/directdoc.asp?DDFDocuments/u/G/SPS/NARE193.DOCX","FR")</f>
      </c>
      <c r="J225" s="15">
        <f>HYPERLINK("https://docs.wto.org/imrd/directdoc.asp?DDFDocuments/v/G/SPS/NARE193.DOCX","ES")</f>
      </c>
    </row>
    <row r="226">
      <c r="A226" s="10" t="s">
        <v>555</v>
      </c>
      <c r="B226" s="11" t="s">
        <v>95</v>
      </c>
      <c r="C226" s="10" t="s">
        <v>18</v>
      </c>
      <c r="D226" s="12">
        <v>43845</v>
      </c>
      <c r="E226" s="13" t="s">
        <v>556</v>
      </c>
      <c r="F226" s="13" t="s">
        <v>74</v>
      </c>
      <c r="G226" s="14"/>
      <c r="H226" s="15">
        <f>HYPERLINK("https://docs.wto.org/imrd/directdoc.asp?DDFDocuments/t/G/SPS/NBRA1621.DOCX","EN")</f>
      </c>
      <c r="I226" s="15">
        <f>HYPERLINK("https://docs.wto.org/imrd/directdoc.asp?DDFDocuments/u/G/SPS/NBRA1621.DOCX","FR")</f>
      </c>
      <c r="J226" s="15">
        <f>HYPERLINK("https://docs.wto.org/imrd/directdoc.asp?DDFDocuments/v/G/SPS/NBRA1621.DOCX","ES")</f>
      </c>
    </row>
    <row r="227">
      <c r="A227" s="10" t="s">
        <v>557</v>
      </c>
      <c r="B227" s="11" t="s">
        <v>95</v>
      </c>
      <c r="C227" s="10" t="s">
        <v>18</v>
      </c>
      <c r="D227" s="12">
        <v>43845</v>
      </c>
      <c r="E227" s="13" t="s">
        <v>558</v>
      </c>
      <c r="F227" s="13" t="s">
        <v>74</v>
      </c>
      <c r="G227" s="14"/>
      <c r="H227" s="15">
        <f>HYPERLINK("https://docs.wto.org/imrd/directdoc.asp?DDFDocuments/t/G/SPS/NBRA1622.DOCX","EN")</f>
      </c>
      <c r="I227" s="15">
        <f>HYPERLINK("https://docs.wto.org/imrd/directdoc.asp?DDFDocuments/u/G/SPS/NBRA1622.DOCX","FR")</f>
      </c>
      <c r="J227" s="15">
        <f>HYPERLINK("https://docs.wto.org/imrd/directdoc.asp?DDFDocuments/v/G/SPS/NBRA1622.DOCX","ES")</f>
      </c>
    </row>
    <row r="228">
      <c r="A228" s="10" t="s">
        <v>559</v>
      </c>
      <c r="B228" s="11" t="s">
        <v>233</v>
      </c>
      <c r="C228" s="10" t="s">
        <v>18</v>
      </c>
      <c r="D228" s="12">
        <v>43845</v>
      </c>
      <c r="E228" s="13" t="s">
        <v>560</v>
      </c>
      <c r="F228" s="13" t="s">
        <v>80</v>
      </c>
      <c r="G228" s="14" t="s">
        <v>95</v>
      </c>
      <c r="H228" s="15">
        <f>HYPERLINK("https://docs.wto.org/imrd/directdoc.asp?DDFDocuments/t/G/SPS/NPER858.DOCX","EN")</f>
      </c>
      <c r="I228" s="15">
        <f>HYPERLINK("https://docs.wto.org/imrd/directdoc.asp?DDFDocuments/u/G/SPS/NPER858.DOCX","FR")</f>
      </c>
      <c r="J228" s="15">
        <f>HYPERLINK("https://docs.wto.org/imrd/directdoc.asp?DDFDocuments/v/G/SPS/NPER858.DOCX","ES")</f>
      </c>
    </row>
    <row r="229">
      <c r="A229" s="10" t="s">
        <v>561</v>
      </c>
      <c r="B229" s="11" t="s">
        <v>233</v>
      </c>
      <c r="C229" s="10" t="s">
        <v>18</v>
      </c>
      <c r="D229" s="12">
        <v>43845</v>
      </c>
      <c r="E229" s="13" t="s">
        <v>560</v>
      </c>
      <c r="F229" s="13" t="s">
        <v>80</v>
      </c>
      <c r="G229" s="14" t="s">
        <v>365</v>
      </c>
      <c r="H229" s="15">
        <f>HYPERLINK("https://docs.wto.org/imrd/directdoc.asp?DDFDocuments/t/G/SPS/NPER859.DOCX","EN")</f>
      </c>
      <c r="I229" s="15">
        <f>HYPERLINK("https://docs.wto.org/imrd/directdoc.asp?DDFDocuments/u/G/SPS/NPER859.DOCX","FR")</f>
      </c>
      <c r="J229" s="15">
        <f>HYPERLINK("https://docs.wto.org/imrd/directdoc.asp?DDFDocuments/v/G/SPS/NPER859.DOCX","ES")</f>
      </c>
    </row>
    <row r="230">
      <c r="A230" s="10" t="s">
        <v>562</v>
      </c>
      <c r="B230" s="11" t="s">
        <v>233</v>
      </c>
      <c r="C230" s="10" t="s">
        <v>18</v>
      </c>
      <c r="D230" s="12">
        <v>43845</v>
      </c>
      <c r="E230" s="13" t="s">
        <v>563</v>
      </c>
      <c r="F230" s="13" t="s">
        <v>158</v>
      </c>
      <c r="G230" s="14" t="s">
        <v>188</v>
      </c>
      <c r="H230" s="15">
        <f>HYPERLINK("https://docs.wto.org/imrd/directdoc.asp?DDFDocuments/t/G/SPS/NPER860.DOCX","EN")</f>
      </c>
      <c r="I230" s="15">
        <f>HYPERLINK("https://docs.wto.org/imrd/directdoc.asp?DDFDocuments/u/G/SPS/NPER860.DOCX","FR")</f>
      </c>
      <c r="J230" s="15">
        <f>HYPERLINK("https://docs.wto.org/imrd/directdoc.asp?DDFDocuments/v/G/SPS/NPER860.DOCX","ES")</f>
      </c>
    </row>
    <row r="231">
      <c r="A231" s="10" t="s">
        <v>564</v>
      </c>
      <c r="B231" s="11" t="s">
        <v>233</v>
      </c>
      <c r="C231" s="10" t="s">
        <v>18</v>
      </c>
      <c r="D231" s="12">
        <v>43845</v>
      </c>
      <c r="E231" s="13" t="s">
        <v>563</v>
      </c>
      <c r="F231" s="13" t="s">
        <v>158</v>
      </c>
      <c r="G231" s="14" t="s">
        <v>188</v>
      </c>
      <c r="H231" s="15">
        <f>HYPERLINK("https://docs.wto.org/imrd/directdoc.asp?DDFDocuments/t/G/SPS/NPER861.DOCX","EN")</f>
      </c>
      <c r="I231" s="15">
        <f>HYPERLINK("https://docs.wto.org/imrd/directdoc.asp?DDFDocuments/u/G/SPS/NPER861.DOCX","FR")</f>
      </c>
      <c r="J231" s="15">
        <f>HYPERLINK("https://docs.wto.org/imrd/directdoc.asp?DDFDocuments/v/G/SPS/NPER861.DOCX","ES")</f>
      </c>
    </row>
    <row r="232">
      <c r="A232" s="10" t="s">
        <v>565</v>
      </c>
      <c r="B232" s="11" t="s">
        <v>233</v>
      </c>
      <c r="C232" s="10" t="s">
        <v>18</v>
      </c>
      <c r="D232" s="12">
        <v>43845</v>
      </c>
      <c r="E232" s="13" t="s">
        <v>566</v>
      </c>
      <c r="F232" s="13" t="s">
        <v>567</v>
      </c>
      <c r="G232" s="14" t="s">
        <v>17</v>
      </c>
      <c r="H232" s="15">
        <f>HYPERLINK("https://docs.wto.org/imrd/directdoc.asp?DDFDocuments/t/G/SPS/NPER862.DOCX","EN")</f>
      </c>
      <c r="I232" s="15">
        <f>HYPERLINK("https://docs.wto.org/imrd/directdoc.asp?DDFDocuments/u/G/SPS/NPER862.DOCX","FR")</f>
      </c>
      <c r="J232" s="15">
        <f>HYPERLINK("https://docs.wto.org/imrd/directdoc.asp?DDFDocuments/v/G/SPS/NPER862.DOCX","ES")</f>
      </c>
    </row>
    <row r="233">
      <c r="A233" s="10" t="s">
        <v>568</v>
      </c>
      <c r="B233" s="11" t="s">
        <v>233</v>
      </c>
      <c r="C233" s="10" t="s">
        <v>18</v>
      </c>
      <c r="D233" s="12">
        <v>43845</v>
      </c>
      <c r="E233" s="13" t="s">
        <v>569</v>
      </c>
      <c r="F233" s="13" t="s">
        <v>144</v>
      </c>
      <c r="G233" s="14" t="s">
        <v>349</v>
      </c>
      <c r="H233" s="15">
        <f>HYPERLINK("https://docs.wto.org/imrd/directdoc.asp?DDFDocuments/t/G/SPS/NPER863.DOCX","EN")</f>
      </c>
      <c r="I233" s="15">
        <f>HYPERLINK("https://docs.wto.org/imrd/directdoc.asp?DDFDocuments/u/G/SPS/NPER863.DOCX","FR")</f>
      </c>
      <c r="J233" s="15">
        <f>HYPERLINK("https://docs.wto.org/imrd/directdoc.asp?DDFDocuments/v/G/SPS/NPER863.DOCX","ES")</f>
      </c>
    </row>
    <row r="234">
      <c r="A234" s="10" t="s">
        <v>570</v>
      </c>
      <c r="B234" s="11" t="s">
        <v>233</v>
      </c>
      <c r="C234" s="10" t="s">
        <v>18</v>
      </c>
      <c r="D234" s="12">
        <v>43845</v>
      </c>
      <c r="E234" s="13" t="s">
        <v>571</v>
      </c>
      <c r="F234" s="13" t="s">
        <v>92</v>
      </c>
      <c r="G234" s="14" t="s">
        <v>572</v>
      </c>
      <c r="H234" s="15">
        <f>HYPERLINK("https://docs.wto.org/imrd/directdoc.asp?DDFDocuments/t/G/SPS/NPER864.DOCX","EN")</f>
      </c>
      <c r="I234" s="15">
        <f>HYPERLINK("https://docs.wto.org/imrd/directdoc.asp?DDFDocuments/u/G/SPS/NPER864.DOCX","FR")</f>
      </c>
      <c r="J234" s="15">
        <f>HYPERLINK("https://docs.wto.org/imrd/directdoc.asp?DDFDocuments/v/G/SPS/NPER864.DOCX","ES")</f>
      </c>
    </row>
    <row r="235">
      <c r="A235" s="10" t="s">
        <v>573</v>
      </c>
      <c r="B235" s="11" t="s">
        <v>233</v>
      </c>
      <c r="C235" s="10" t="s">
        <v>18</v>
      </c>
      <c r="D235" s="12">
        <v>43845</v>
      </c>
      <c r="E235" s="13" t="s">
        <v>574</v>
      </c>
      <c r="F235" s="13" t="s">
        <v>144</v>
      </c>
      <c r="G235" s="14"/>
      <c r="H235" s="15">
        <f>HYPERLINK("https://docs.wto.org/imrd/directdoc.asp?DDFDocuments/t/G/SPS/NPER865.DOCX","EN")</f>
      </c>
      <c r="I235" s="15">
        <f>HYPERLINK("https://docs.wto.org/imrd/directdoc.asp?DDFDocuments/u/G/SPS/NPER865.DOCX","FR")</f>
      </c>
      <c r="J235" s="15">
        <f>HYPERLINK("https://docs.wto.org/imrd/directdoc.asp?DDFDocuments/v/G/SPS/NPER865.DOCX","ES")</f>
      </c>
    </row>
    <row r="236">
      <c r="A236" s="10" t="s">
        <v>575</v>
      </c>
      <c r="B236" s="11" t="s">
        <v>11</v>
      </c>
      <c r="C236" s="10" t="s">
        <v>12</v>
      </c>
      <c r="D236" s="12">
        <v>43845</v>
      </c>
      <c r="E236" s="13" t="s">
        <v>576</v>
      </c>
      <c r="F236" s="13" t="s">
        <v>577</v>
      </c>
      <c r="G236" s="14" t="s">
        <v>149</v>
      </c>
      <c r="H236" s="15">
        <f>HYPERLINK("https://docs.wto.org/imrd/directdoc.asp?DDFDocuments/t/G/SPS/NRUS176.DOCX","EN")</f>
      </c>
      <c r="I236" s="15">
        <f>HYPERLINK("https://docs.wto.org/imrd/directdoc.asp?DDFDocuments/u/G/SPS/NRUS176.DOCX","FR")</f>
      </c>
      <c r="J236" s="15">
        <f>HYPERLINK("https://docs.wto.org/imrd/directdoc.asp?DDFDocuments/v/G/SPS/NRUS176.DOCX","ES")</f>
      </c>
    </row>
    <row r="237">
      <c r="A237" s="10" t="s">
        <v>578</v>
      </c>
      <c r="B237" s="11" t="s">
        <v>95</v>
      </c>
      <c r="C237" s="10" t="s">
        <v>18</v>
      </c>
      <c r="D237" s="12">
        <v>43844</v>
      </c>
      <c r="E237" s="13" t="s">
        <v>579</v>
      </c>
      <c r="F237" s="13" t="s">
        <v>74</v>
      </c>
      <c r="G237" s="14"/>
      <c r="H237" s="15">
        <f>HYPERLINK("https://docs.wto.org/imrd/directdoc.asp?DDFDocuments/t/G/SPS/NBRA1610.DOCX","EN")</f>
      </c>
      <c r="I237" s="15">
        <f>HYPERLINK("https://docs.wto.org/imrd/directdoc.asp?DDFDocuments/u/G/SPS/NBRA1610.DOCX","FR")</f>
      </c>
      <c r="J237" s="15">
        <f>HYPERLINK("https://docs.wto.org/imrd/directdoc.asp?DDFDocuments/v/G/SPS/NBRA1610.DOCX","ES")</f>
      </c>
    </row>
    <row r="238">
      <c r="A238" s="10" t="s">
        <v>580</v>
      </c>
      <c r="B238" s="11" t="s">
        <v>95</v>
      </c>
      <c r="C238" s="10" t="s">
        <v>18</v>
      </c>
      <c r="D238" s="12">
        <v>43844</v>
      </c>
      <c r="E238" s="13" t="s">
        <v>581</v>
      </c>
      <c r="F238" s="13" t="s">
        <v>74</v>
      </c>
      <c r="G238" s="14"/>
      <c r="H238" s="15">
        <f>HYPERLINK("https://docs.wto.org/imrd/directdoc.asp?DDFDocuments/t/G/SPS/NBRA1611.DOCX","EN")</f>
      </c>
      <c r="I238" s="15">
        <f>HYPERLINK("https://docs.wto.org/imrd/directdoc.asp?DDFDocuments/u/G/SPS/NBRA1611.DOCX","FR")</f>
      </c>
      <c r="J238" s="15">
        <f>HYPERLINK("https://docs.wto.org/imrd/directdoc.asp?DDFDocuments/v/G/SPS/NBRA1611.DOCX","ES")</f>
      </c>
    </row>
    <row r="239">
      <c r="A239" s="10" t="s">
        <v>582</v>
      </c>
      <c r="B239" s="11" t="s">
        <v>95</v>
      </c>
      <c r="C239" s="10" t="s">
        <v>18</v>
      </c>
      <c r="D239" s="12">
        <v>43844</v>
      </c>
      <c r="E239" s="13" t="s">
        <v>583</v>
      </c>
      <c r="F239" s="13" t="s">
        <v>74</v>
      </c>
      <c r="G239" s="14"/>
      <c r="H239" s="15">
        <f>HYPERLINK("https://docs.wto.org/imrd/directdoc.asp?DDFDocuments/t/G/SPS/NBRA1612.DOCX","EN")</f>
      </c>
      <c r="I239" s="15">
        <f>HYPERLINK("https://docs.wto.org/imrd/directdoc.asp?DDFDocuments/u/G/SPS/NBRA1612.DOCX","FR")</f>
      </c>
      <c r="J239" s="15">
        <f>HYPERLINK("https://docs.wto.org/imrd/directdoc.asp?DDFDocuments/v/G/SPS/NBRA1612.DOCX","ES")</f>
      </c>
    </row>
    <row r="240">
      <c r="A240" s="10" t="s">
        <v>584</v>
      </c>
      <c r="B240" s="11" t="s">
        <v>95</v>
      </c>
      <c r="C240" s="10" t="s">
        <v>18</v>
      </c>
      <c r="D240" s="12">
        <v>43844</v>
      </c>
      <c r="E240" s="13" t="s">
        <v>585</v>
      </c>
      <c r="F240" s="13" t="s">
        <v>74</v>
      </c>
      <c r="G240" s="14"/>
      <c r="H240" s="15">
        <f>HYPERLINK("https://docs.wto.org/imrd/directdoc.asp?DDFDocuments/t/G/SPS/NBRA1614.DOCX","EN")</f>
      </c>
      <c r="I240" s="15">
        <f>HYPERLINK("https://docs.wto.org/imrd/directdoc.asp?DDFDocuments/u/G/SPS/NBRA1614.DOCX","FR")</f>
      </c>
      <c r="J240" s="15">
        <f>HYPERLINK("https://docs.wto.org/imrd/directdoc.asp?DDFDocuments/v/G/SPS/NBRA1614.DOCX","ES")</f>
      </c>
    </row>
    <row r="241">
      <c r="A241" s="10" t="s">
        <v>586</v>
      </c>
      <c r="B241" s="11" t="s">
        <v>95</v>
      </c>
      <c r="C241" s="10" t="s">
        <v>18</v>
      </c>
      <c r="D241" s="12">
        <v>43844</v>
      </c>
      <c r="E241" s="13" t="s">
        <v>587</v>
      </c>
      <c r="F241" s="13" t="s">
        <v>74</v>
      </c>
      <c r="G241" s="14"/>
      <c r="H241" s="15">
        <f>HYPERLINK("https://docs.wto.org/imrd/directdoc.asp?DDFDocuments/t/G/SPS/NBRA1615.DOCX","EN")</f>
      </c>
      <c r="I241" s="15">
        <f>HYPERLINK("https://docs.wto.org/imrd/directdoc.asp?DDFDocuments/u/G/SPS/NBRA1615.DOCX","FR")</f>
      </c>
      <c r="J241" s="15">
        <f>HYPERLINK("https://docs.wto.org/imrd/directdoc.asp?DDFDocuments/v/G/SPS/NBRA1615.DOCX","ES")</f>
      </c>
    </row>
    <row r="242">
      <c r="A242" s="10" t="s">
        <v>588</v>
      </c>
      <c r="B242" s="11" t="s">
        <v>95</v>
      </c>
      <c r="C242" s="10" t="s">
        <v>18</v>
      </c>
      <c r="D242" s="12">
        <v>43844</v>
      </c>
      <c r="E242" s="13" t="s">
        <v>589</v>
      </c>
      <c r="F242" s="13" t="s">
        <v>74</v>
      </c>
      <c r="G242" s="14"/>
      <c r="H242" s="15">
        <f>HYPERLINK("https://docs.wto.org/imrd/directdoc.asp?DDFDocuments/t/G/SPS/NBRA1616.DOCX","EN")</f>
      </c>
      <c r="I242" s="15">
        <f>HYPERLINK("https://docs.wto.org/imrd/directdoc.asp?DDFDocuments/u/G/SPS/NBRA1616.DOCX","FR")</f>
      </c>
      <c r="J242" s="15">
        <f>HYPERLINK("https://docs.wto.org/imrd/directdoc.asp?DDFDocuments/v/G/SPS/NBRA1616.DOCX","ES")</f>
      </c>
    </row>
    <row r="243">
      <c r="A243" s="10" t="s">
        <v>590</v>
      </c>
      <c r="B243" s="11" t="s">
        <v>95</v>
      </c>
      <c r="C243" s="10" t="s">
        <v>18</v>
      </c>
      <c r="D243" s="12">
        <v>43844</v>
      </c>
      <c r="E243" s="13" t="s">
        <v>591</v>
      </c>
      <c r="F243" s="13" t="s">
        <v>74</v>
      </c>
      <c r="G243" s="14"/>
      <c r="H243" s="15">
        <f>HYPERLINK("https://docs.wto.org/imrd/directdoc.asp?DDFDocuments/t/G/SPS/NBRA1617.DOCX","EN")</f>
      </c>
      <c r="I243" s="15">
        <f>HYPERLINK("https://docs.wto.org/imrd/directdoc.asp?DDFDocuments/u/G/SPS/NBRA1617.DOCX","FR")</f>
      </c>
      <c r="J243" s="15">
        <f>HYPERLINK("https://docs.wto.org/imrd/directdoc.asp?DDFDocuments/v/G/SPS/NBRA1617.DOCX","ES")</f>
      </c>
    </row>
    <row r="244">
      <c r="A244" s="10" t="s">
        <v>592</v>
      </c>
      <c r="B244" s="11" t="s">
        <v>95</v>
      </c>
      <c r="C244" s="10" t="s">
        <v>18</v>
      </c>
      <c r="D244" s="12">
        <v>43844</v>
      </c>
      <c r="E244" s="13" t="s">
        <v>593</v>
      </c>
      <c r="F244" s="13" t="s">
        <v>74</v>
      </c>
      <c r="G244" s="14"/>
      <c r="H244" s="15">
        <f>HYPERLINK("https://docs.wto.org/imrd/directdoc.asp?DDFDocuments/t/G/SPS/NBRA1618.DOCX","EN")</f>
      </c>
      <c r="I244" s="15">
        <f>HYPERLINK("https://docs.wto.org/imrd/directdoc.asp?DDFDocuments/u/G/SPS/NBRA1618.DOCX","FR")</f>
      </c>
      <c r="J244" s="15">
        <f>HYPERLINK("https://docs.wto.org/imrd/directdoc.asp?DDFDocuments/v/G/SPS/NBRA1618.DOCX","ES")</f>
      </c>
    </row>
    <row r="245">
      <c r="A245" s="10" t="s">
        <v>594</v>
      </c>
      <c r="B245" s="11" t="s">
        <v>95</v>
      </c>
      <c r="C245" s="10" t="s">
        <v>18</v>
      </c>
      <c r="D245" s="12">
        <v>43844</v>
      </c>
      <c r="E245" s="13" t="s">
        <v>595</v>
      </c>
      <c r="F245" s="13" t="s">
        <v>74</v>
      </c>
      <c r="G245" s="14"/>
      <c r="H245" s="15">
        <f>HYPERLINK("https://docs.wto.org/imrd/directdoc.asp?DDFDocuments/t/G/SPS/NBRA1619.DOCX","EN")</f>
      </c>
      <c r="I245" s="15">
        <f>HYPERLINK("https://docs.wto.org/imrd/directdoc.asp?DDFDocuments/u/G/SPS/NBRA1619.DOCX","FR")</f>
      </c>
      <c r="J245" s="15">
        <f>HYPERLINK("https://docs.wto.org/imrd/directdoc.asp?DDFDocuments/v/G/SPS/NBRA1619.DOCX","ES")</f>
      </c>
    </row>
    <row r="246">
      <c r="A246" s="10" t="s">
        <v>596</v>
      </c>
      <c r="B246" s="11" t="s">
        <v>95</v>
      </c>
      <c r="C246" s="10" t="s">
        <v>18</v>
      </c>
      <c r="D246" s="12">
        <v>43844</v>
      </c>
      <c r="E246" s="13" t="s">
        <v>589</v>
      </c>
      <c r="F246" s="13" t="s">
        <v>74</v>
      </c>
      <c r="G246" s="14"/>
      <c r="H246" s="15">
        <f>HYPERLINK("https://docs.wto.org/imrd/directdoc.asp?DDFDocuments/t/G/SPS/NBRA1620.DOCX","EN")</f>
      </c>
      <c r="I246" s="15">
        <f>HYPERLINK("https://docs.wto.org/imrd/directdoc.asp?DDFDocuments/u/G/SPS/NBRA1620.DOCX","FR")</f>
      </c>
      <c r="J246" s="15">
        <f>HYPERLINK("https://docs.wto.org/imrd/directdoc.asp?DDFDocuments/v/G/SPS/NBRA1620.DOCX","ES")</f>
      </c>
    </row>
    <row r="247">
      <c r="A247" s="10" t="s">
        <v>597</v>
      </c>
      <c r="B247" s="11" t="s">
        <v>27</v>
      </c>
      <c r="C247" s="10" t="s">
        <v>18</v>
      </c>
      <c r="D247" s="12">
        <v>43844</v>
      </c>
      <c r="E247" s="13" t="s">
        <v>598</v>
      </c>
      <c r="F247" s="13" t="s">
        <v>117</v>
      </c>
      <c r="G247" s="14"/>
      <c r="H247" s="15">
        <f>HYPERLINK("https://docs.wto.org/imrd/directdoc.asp?DDFDocuments/t/G/SPS/NCRI222.DOCX","EN")</f>
      </c>
      <c r="I247" s="15">
        <f>HYPERLINK("https://docs.wto.org/imrd/directdoc.asp?DDFDocuments/u/G/SPS/NCRI222.DOCX","FR")</f>
      </c>
      <c r="J247" s="15">
        <f>HYPERLINK("https://docs.wto.org/imrd/directdoc.asp?DDFDocuments/v/G/SPS/NCRI222.DOCX","ES")</f>
      </c>
    </row>
    <row r="248">
      <c r="A248" s="10" t="s">
        <v>599</v>
      </c>
      <c r="B248" s="11" t="s">
        <v>27</v>
      </c>
      <c r="C248" s="10" t="s">
        <v>18</v>
      </c>
      <c r="D248" s="12">
        <v>43844</v>
      </c>
      <c r="E248" s="13" t="s">
        <v>598</v>
      </c>
      <c r="F248" s="13" t="s">
        <v>117</v>
      </c>
      <c r="G248" s="14"/>
      <c r="H248" s="15">
        <f>HYPERLINK("https://docs.wto.org/imrd/directdoc.asp?DDFDocuments/t/G/SPS/NCRI223.DOCX","EN")</f>
      </c>
      <c r="I248" s="15">
        <f>HYPERLINK("https://docs.wto.org/imrd/directdoc.asp?DDFDocuments/u/G/SPS/NCRI223.DOCX","FR")</f>
      </c>
      <c r="J248" s="15">
        <f>HYPERLINK("https://docs.wto.org/imrd/directdoc.asp?DDFDocuments/v/G/SPS/NCRI223.DOCX","ES")</f>
      </c>
    </row>
    <row r="249">
      <c r="A249" s="10" t="s">
        <v>600</v>
      </c>
      <c r="B249" s="11" t="s">
        <v>82</v>
      </c>
      <c r="C249" s="10" t="s">
        <v>40</v>
      </c>
      <c r="D249" s="12">
        <v>43843</v>
      </c>
      <c r="E249" s="13" t="s">
        <v>601</v>
      </c>
      <c r="F249" s="13" t="s">
        <v>80</v>
      </c>
      <c r="G249" s="14"/>
      <c r="H249" s="15">
        <f>HYPERLINK("https://docs.wto.org/imrd/directdoc.asp?DDFDocuments/t/G/SPS/NEU342A1.DOCX","EN")</f>
      </c>
      <c r="I249" s="15">
        <f>HYPERLINK("https://docs.wto.org/imrd/directdoc.asp?DDFDocuments/u/G/SPS/NEU342A1.DOCX","FR")</f>
      </c>
      <c r="J249" s="15">
        <f>HYPERLINK("https://docs.wto.org/imrd/directdoc.asp?DDFDocuments/v/G/SPS/NEU342A1.DOCX","ES")</f>
      </c>
    </row>
    <row r="250">
      <c r="A250" s="10" t="s">
        <v>602</v>
      </c>
      <c r="B250" s="11" t="s">
        <v>82</v>
      </c>
      <c r="C250" s="10" t="s">
        <v>40</v>
      </c>
      <c r="D250" s="12">
        <v>43843</v>
      </c>
      <c r="E250" s="13" t="s">
        <v>603</v>
      </c>
      <c r="F250" s="13" t="s">
        <v>604</v>
      </c>
      <c r="G250" s="14"/>
      <c r="H250" s="15">
        <f>HYPERLINK("https://docs.wto.org/imrd/directdoc.asp?DDFDocuments/t/G/SPS/NEU348A1.DOCX","EN")</f>
      </c>
      <c r="I250" s="15">
        <f>HYPERLINK("https://docs.wto.org/imrd/directdoc.asp?DDFDocuments/u/G/SPS/NEU348A1.DOCX","FR")</f>
      </c>
      <c r="J250" s="15">
        <f>HYPERLINK("https://docs.wto.org/imrd/directdoc.asp?DDFDocuments/v/G/SPS/NEU348A1.DOCX","ES")</f>
      </c>
    </row>
    <row r="251">
      <c r="A251" s="10" t="s">
        <v>605</v>
      </c>
      <c r="B251" s="11" t="s">
        <v>233</v>
      </c>
      <c r="C251" s="10" t="s">
        <v>18</v>
      </c>
      <c r="D251" s="12">
        <v>43843</v>
      </c>
      <c r="E251" s="13" t="s">
        <v>606</v>
      </c>
      <c r="F251" s="13" t="s">
        <v>607</v>
      </c>
      <c r="G251" s="14" t="s">
        <v>257</v>
      </c>
      <c r="H251" s="15">
        <f>HYPERLINK("https://docs.wto.org/imrd/directdoc.asp?DDFDocuments/t/G/SPS/NPER855.DOCX","EN")</f>
      </c>
      <c r="I251" s="15">
        <f>HYPERLINK("https://docs.wto.org/imrd/directdoc.asp?DDFDocuments/u/G/SPS/NPER855.DOCX","FR")</f>
      </c>
      <c r="J251" s="15">
        <f>HYPERLINK("https://docs.wto.org/imrd/directdoc.asp?DDFDocuments/v/G/SPS/NPER855.DOCX","ES")</f>
      </c>
    </row>
    <row r="252">
      <c r="A252" s="10" t="s">
        <v>608</v>
      </c>
      <c r="B252" s="11" t="s">
        <v>233</v>
      </c>
      <c r="C252" s="10" t="s">
        <v>18</v>
      </c>
      <c r="D252" s="12">
        <v>43843</v>
      </c>
      <c r="E252" s="13" t="s">
        <v>560</v>
      </c>
      <c r="F252" s="13" t="s">
        <v>609</v>
      </c>
      <c r="G252" s="14" t="s">
        <v>79</v>
      </c>
      <c r="H252" s="15">
        <f>HYPERLINK("https://docs.wto.org/imrd/directdoc.asp?DDFDocuments/t/G/SPS/NPER856.DOCX","EN")</f>
      </c>
      <c r="I252" s="15">
        <f>HYPERLINK("https://docs.wto.org/imrd/directdoc.asp?DDFDocuments/u/G/SPS/NPER856.DOCX","FR")</f>
      </c>
      <c r="J252" s="15">
        <f>HYPERLINK("https://docs.wto.org/imrd/directdoc.asp?DDFDocuments/v/G/SPS/NPER856.DOCX","ES")</f>
      </c>
    </row>
    <row r="253">
      <c r="A253" s="10" t="s">
        <v>610</v>
      </c>
      <c r="B253" s="11" t="s">
        <v>233</v>
      </c>
      <c r="C253" s="10" t="s">
        <v>18</v>
      </c>
      <c r="D253" s="12">
        <v>43843</v>
      </c>
      <c r="E253" s="13" t="s">
        <v>560</v>
      </c>
      <c r="F253" s="13" t="s">
        <v>609</v>
      </c>
      <c r="G253" s="14" t="s">
        <v>161</v>
      </c>
      <c r="H253" s="15">
        <f>HYPERLINK("https://docs.wto.org/imrd/directdoc.asp?DDFDocuments/t/G/SPS/NPER857.DOCX","EN")</f>
      </c>
      <c r="I253" s="15">
        <f>HYPERLINK("https://docs.wto.org/imrd/directdoc.asp?DDFDocuments/u/G/SPS/NPER857.DOCX","FR")</f>
      </c>
      <c r="J253" s="15">
        <f>HYPERLINK("https://docs.wto.org/imrd/directdoc.asp?DDFDocuments/v/G/SPS/NPER857.DOCX","ES")</f>
      </c>
    </row>
    <row r="254">
      <c r="A254" s="10" t="s">
        <v>611</v>
      </c>
      <c r="B254" s="11" t="s">
        <v>95</v>
      </c>
      <c r="C254" s="10" t="s">
        <v>18</v>
      </c>
      <c r="D254" s="12">
        <v>43840</v>
      </c>
      <c r="E254" s="13" t="s">
        <v>612</v>
      </c>
      <c r="F254" s="13" t="s">
        <v>613</v>
      </c>
      <c r="G254" s="14"/>
      <c r="H254" s="15">
        <f>HYPERLINK("https://docs.wto.org/imrd/directdoc.asp?DDFDocuments/t/G/SPS/NBRA1607.DOCX","EN")</f>
      </c>
      <c r="I254" s="15">
        <f>HYPERLINK("https://docs.wto.org/imrd/directdoc.asp?DDFDocuments/u/G/SPS/NBRA1607.DOCX","FR")</f>
      </c>
      <c r="J254" s="15">
        <f>HYPERLINK("https://docs.wto.org/imrd/directdoc.asp?DDFDocuments/v/G/SPS/NBRA1607.DOCX","ES")</f>
      </c>
    </row>
    <row r="255">
      <c r="A255" s="10" t="s">
        <v>614</v>
      </c>
      <c r="B255" s="11" t="s">
        <v>153</v>
      </c>
      <c r="C255" s="10" t="s">
        <v>40</v>
      </c>
      <c r="D255" s="12">
        <v>43840</v>
      </c>
      <c r="E255" s="13" t="s">
        <v>615</v>
      </c>
      <c r="F255" s="13" t="s">
        <v>144</v>
      </c>
      <c r="G255" s="14"/>
      <c r="H255" s="15">
        <f>HYPERLINK("https://docs.wto.org/imrd/directdoc.asp?DDFDocuments/t/G/SPS/NKOR660A1.DOCX","EN")</f>
      </c>
      <c r="I255" s="15">
        <f>HYPERLINK("https://docs.wto.org/imrd/directdoc.asp?DDFDocuments/u/G/SPS/NKOR660A1.DOCX","FR")</f>
      </c>
      <c r="J255" s="15">
        <f>HYPERLINK("https://docs.wto.org/imrd/directdoc.asp?DDFDocuments/v/G/SPS/NKOR660A1.DOCX","ES")</f>
      </c>
    </row>
    <row r="256">
      <c r="A256" s="10" t="s">
        <v>616</v>
      </c>
      <c r="B256" s="11" t="s">
        <v>291</v>
      </c>
      <c r="C256" s="10" t="s">
        <v>18</v>
      </c>
      <c r="D256" s="12">
        <v>43840</v>
      </c>
      <c r="E256" s="13" t="s">
        <v>617</v>
      </c>
      <c r="F256" s="13" t="s">
        <v>24</v>
      </c>
      <c r="G256" s="14"/>
      <c r="H256" s="15">
        <f>HYPERLINK("https://docs.wto.org/imrd/directdoc.asp?DDFDocuments/t/G/SPS/NUGA116.DOCX","EN")</f>
      </c>
      <c r="I256" s="15">
        <f>HYPERLINK("https://docs.wto.org/imrd/directdoc.asp?DDFDocuments/u/G/SPS/NUGA116.DOCX","FR")</f>
      </c>
      <c r="J256" s="15">
        <f>HYPERLINK("https://docs.wto.org/imrd/directdoc.asp?DDFDocuments/v/G/SPS/NUGA116.DOCX","ES")</f>
      </c>
    </row>
    <row r="257">
      <c r="A257" s="10" t="s">
        <v>618</v>
      </c>
      <c r="B257" s="11" t="s">
        <v>291</v>
      </c>
      <c r="C257" s="10" t="s">
        <v>18</v>
      </c>
      <c r="D257" s="12">
        <v>43840</v>
      </c>
      <c r="E257" s="13" t="s">
        <v>619</v>
      </c>
      <c r="F257" s="13" t="s">
        <v>24</v>
      </c>
      <c r="G257" s="14"/>
      <c r="H257" s="15">
        <f>HYPERLINK("https://docs.wto.org/imrd/directdoc.asp?DDFDocuments/t/G/SPS/NUGA117.DOCX","EN")</f>
      </c>
      <c r="I257" s="15">
        <f>HYPERLINK("https://docs.wto.org/imrd/directdoc.asp?DDFDocuments/u/G/SPS/NUGA117.DOCX","FR")</f>
      </c>
      <c r="J257" s="15">
        <f>HYPERLINK("https://docs.wto.org/imrd/directdoc.asp?DDFDocuments/v/G/SPS/NUGA117.DOCX","ES")</f>
      </c>
    </row>
    <row r="258">
      <c r="A258" s="10" t="s">
        <v>620</v>
      </c>
      <c r="B258" s="11" t="s">
        <v>53</v>
      </c>
      <c r="C258" s="10" t="s">
        <v>18</v>
      </c>
      <c r="D258" s="12">
        <v>43839</v>
      </c>
      <c r="E258" s="13" t="s">
        <v>621</v>
      </c>
      <c r="F258" s="13" t="s">
        <v>24</v>
      </c>
      <c r="G258" s="14"/>
      <c r="H258" s="15">
        <f>HYPERLINK("https://docs.wto.org/imrd/directdoc.asp?DDFDocuments/t/G/SPS/NARE188.DOCX","EN")</f>
      </c>
      <c r="I258" s="15">
        <f>HYPERLINK("https://docs.wto.org/imrd/directdoc.asp?DDFDocuments/u/G/SPS/NARE188.DOCX","FR")</f>
      </c>
      <c r="J258" s="15">
        <f>HYPERLINK("https://docs.wto.org/imrd/directdoc.asp?DDFDocuments/v/G/SPS/NARE188.DOCX","ES")</f>
      </c>
    </row>
    <row r="259">
      <c r="A259" s="10" t="s">
        <v>620</v>
      </c>
      <c r="B259" s="11" t="s">
        <v>622</v>
      </c>
      <c r="C259" s="10" t="s">
        <v>18</v>
      </c>
      <c r="D259" s="12">
        <v>43839</v>
      </c>
      <c r="E259" s="13" t="s">
        <v>621</v>
      </c>
      <c r="F259" s="13" t="s">
        <v>24</v>
      </c>
      <c r="G259" s="14"/>
      <c r="H259" s="15">
        <f>HYPERLINK("https://docs.wto.org/imrd/directdoc.asp?DDFDocuments/t/G/SPS/NARE188.DOCX","EN")</f>
      </c>
      <c r="I259" s="15">
        <f>HYPERLINK("https://docs.wto.org/imrd/directdoc.asp?DDFDocuments/u/G/SPS/NARE188.DOCX","FR")</f>
      </c>
      <c r="J259" s="15">
        <f>HYPERLINK("https://docs.wto.org/imrd/directdoc.asp?DDFDocuments/v/G/SPS/NARE188.DOCX","ES")</f>
      </c>
    </row>
    <row r="260">
      <c r="A260" s="10" t="s">
        <v>620</v>
      </c>
      <c r="B260" s="11" t="s">
        <v>39</v>
      </c>
      <c r="C260" s="10" t="s">
        <v>18</v>
      </c>
      <c r="D260" s="12">
        <v>43839</v>
      </c>
      <c r="E260" s="13" t="s">
        <v>621</v>
      </c>
      <c r="F260" s="13" t="s">
        <v>24</v>
      </c>
      <c r="G260" s="14"/>
      <c r="H260" s="15">
        <f>HYPERLINK("https://docs.wto.org/imrd/directdoc.asp?DDFDocuments/t/G/SPS/NARE188.DOCX","EN")</f>
      </c>
      <c r="I260" s="15">
        <f>HYPERLINK("https://docs.wto.org/imrd/directdoc.asp?DDFDocuments/u/G/SPS/NARE188.DOCX","FR")</f>
      </c>
      <c r="J260" s="15">
        <f>HYPERLINK("https://docs.wto.org/imrd/directdoc.asp?DDFDocuments/v/G/SPS/NARE188.DOCX","ES")</f>
      </c>
    </row>
    <row r="261">
      <c r="A261" s="10" t="s">
        <v>620</v>
      </c>
      <c r="B261" s="11" t="s">
        <v>623</v>
      </c>
      <c r="C261" s="10" t="s">
        <v>18</v>
      </c>
      <c r="D261" s="12">
        <v>43839</v>
      </c>
      <c r="E261" s="13" t="s">
        <v>621</v>
      </c>
      <c r="F261" s="13" t="s">
        <v>24</v>
      </c>
      <c r="G261" s="14"/>
      <c r="H261" s="15">
        <f>HYPERLINK("https://docs.wto.org/imrd/directdoc.asp?DDFDocuments/t/G/SPS/NARE188.DOCX","EN")</f>
      </c>
      <c r="I261" s="15">
        <f>HYPERLINK("https://docs.wto.org/imrd/directdoc.asp?DDFDocuments/u/G/SPS/NARE188.DOCX","FR")</f>
      </c>
      <c r="J261" s="15">
        <f>HYPERLINK("https://docs.wto.org/imrd/directdoc.asp?DDFDocuments/v/G/SPS/NARE188.DOCX","ES")</f>
      </c>
    </row>
    <row r="262">
      <c r="A262" s="10" t="s">
        <v>620</v>
      </c>
      <c r="B262" s="11" t="s">
        <v>624</v>
      </c>
      <c r="C262" s="10" t="s">
        <v>18</v>
      </c>
      <c r="D262" s="12">
        <v>43839</v>
      </c>
      <c r="E262" s="13" t="s">
        <v>621</v>
      </c>
      <c r="F262" s="13" t="s">
        <v>24</v>
      </c>
      <c r="G262" s="14"/>
      <c r="H262" s="15">
        <f>HYPERLINK("https://docs.wto.org/imrd/directdoc.asp?DDFDocuments/t/G/SPS/NARE188.DOCX","EN")</f>
      </c>
      <c r="I262" s="15">
        <f>HYPERLINK("https://docs.wto.org/imrd/directdoc.asp?DDFDocuments/u/G/SPS/NARE188.DOCX","FR")</f>
      </c>
      <c r="J262" s="15">
        <f>HYPERLINK("https://docs.wto.org/imrd/directdoc.asp?DDFDocuments/v/G/SPS/NARE188.DOCX","ES")</f>
      </c>
    </row>
    <row r="263">
      <c r="A263" s="10" t="s">
        <v>620</v>
      </c>
      <c r="B263" s="11" t="s">
        <v>214</v>
      </c>
      <c r="C263" s="10" t="s">
        <v>18</v>
      </c>
      <c r="D263" s="12">
        <v>43839</v>
      </c>
      <c r="E263" s="13" t="s">
        <v>621</v>
      </c>
      <c r="F263" s="13" t="s">
        <v>24</v>
      </c>
      <c r="G263" s="14"/>
      <c r="H263" s="15">
        <f>HYPERLINK("https://docs.wto.org/imrd/directdoc.asp?DDFDocuments/t/G/SPS/NARE188.DOCX","EN")</f>
      </c>
      <c r="I263" s="15">
        <f>HYPERLINK("https://docs.wto.org/imrd/directdoc.asp?DDFDocuments/u/G/SPS/NARE188.DOCX","FR")</f>
      </c>
      <c r="J263" s="15">
        <f>HYPERLINK("https://docs.wto.org/imrd/directdoc.asp?DDFDocuments/v/G/SPS/NARE188.DOCX","ES")</f>
      </c>
    </row>
    <row r="264">
      <c r="A264" s="10" t="s">
        <v>620</v>
      </c>
      <c r="B264" s="11" t="s">
        <v>625</v>
      </c>
      <c r="C264" s="10" t="s">
        <v>18</v>
      </c>
      <c r="D264" s="12">
        <v>43839</v>
      </c>
      <c r="E264" s="13" t="s">
        <v>621</v>
      </c>
      <c r="F264" s="13" t="s">
        <v>24</v>
      </c>
      <c r="G264" s="14"/>
      <c r="H264" s="15">
        <f>HYPERLINK("https://docs.wto.org/imrd/directdoc.asp?DDFDocuments/t/G/SPS/NARE188.DOCX","EN")</f>
      </c>
      <c r="I264" s="15">
        <f>HYPERLINK("https://docs.wto.org/imrd/directdoc.asp?DDFDocuments/u/G/SPS/NARE188.DOCX","FR")</f>
      </c>
      <c r="J264" s="15">
        <f>HYPERLINK("https://docs.wto.org/imrd/directdoc.asp?DDFDocuments/v/G/SPS/NARE188.DOCX","ES")</f>
      </c>
    </row>
    <row r="265">
      <c r="A265" s="10" t="s">
        <v>626</v>
      </c>
      <c r="B265" s="11" t="s">
        <v>214</v>
      </c>
      <c r="C265" s="10" t="s">
        <v>40</v>
      </c>
      <c r="D265" s="12">
        <v>43839</v>
      </c>
      <c r="E265" s="13" t="s">
        <v>627</v>
      </c>
      <c r="F265" s="13" t="s">
        <v>628</v>
      </c>
      <c r="G265" s="14" t="s">
        <v>629</v>
      </c>
      <c r="H265" s="15">
        <f>HYPERLINK("https://docs.wto.org/imrd/directdoc.asp?DDFDocuments/t/G/SPS/NARE30A1.DOCX","EN")</f>
      </c>
      <c r="I265" s="15">
        <f>HYPERLINK("https://docs.wto.org/imrd/directdoc.asp?DDFDocuments/u/G/SPS/NARE30A1.DOCX","FR")</f>
      </c>
      <c r="J265" s="15">
        <f>HYPERLINK("https://docs.wto.org/imrd/directdoc.asp?DDFDocuments/v/G/SPS/NARE30A1.DOCX","ES")</f>
      </c>
    </row>
    <row r="266">
      <c r="A266" s="10" t="s">
        <v>630</v>
      </c>
      <c r="B266" s="11" t="s">
        <v>95</v>
      </c>
      <c r="C266" s="10" t="s">
        <v>40</v>
      </c>
      <c r="D266" s="12">
        <v>43839</v>
      </c>
      <c r="E266" s="13" t="s">
        <v>631</v>
      </c>
      <c r="F266" s="13" t="s">
        <v>122</v>
      </c>
      <c r="G266" s="14"/>
      <c r="H266" s="15">
        <f>HYPERLINK("https://docs.wto.org/imrd/directdoc.asp?DDFDocuments/t/G/SPS/NBRA1506A1.DOCX","EN")</f>
      </c>
      <c r="I266" s="15">
        <f>HYPERLINK("https://docs.wto.org/imrd/directdoc.asp?DDFDocuments/u/G/SPS/NBRA1506A1.DOCX","FR")</f>
      </c>
      <c r="J266" s="15">
        <f>HYPERLINK("https://docs.wto.org/imrd/directdoc.asp?DDFDocuments/v/G/SPS/NBRA1506A1.DOCX","ES")</f>
      </c>
    </row>
    <row r="267">
      <c r="A267" s="10" t="s">
        <v>632</v>
      </c>
      <c r="B267" s="11" t="s">
        <v>365</v>
      </c>
      <c r="C267" s="10" t="s">
        <v>18</v>
      </c>
      <c r="D267" s="12">
        <v>43839</v>
      </c>
      <c r="E267" s="13" t="s">
        <v>633</v>
      </c>
      <c r="F267" s="13" t="s">
        <v>32</v>
      </c>
      <c r="G267" s="14" t="s">
        <v>183</v>
      </c>
      <c r="H267" s="15">
        <f>HYPERLINK("https://docs.wto.org/imrd/directdoc.asp?DDFDocuments/t/G/SPS/NCHL616.DOCX","EN")</f>
      </c>
      <c r="I267" s="15">
        <f>HYPERLINK("https://docs.wto.org/imrd/directdoc.asp?DDFDocuments/u/G/SPS/NCHL616.DOCX","FR")</f>
      </c>
      <c r="J267" s="15">
        <f>HYPERLINK("https://docs.wto.org/imrd/directdoc.asp?DDFDocuments/v/G/SPS/NCHL616.DOCX","ES")</f>
      </c>
    </row>
    <row r="268">
      <c r="A268" s="10" t="s">
        <v>634</v>
      </c>
      <c r="B268" s="11" t="s">
        <v>365</v>
      </c>
      <c r="C268" s="10" t="s">
        <v>18</v>
      </c>
      <c r="D268" s="12">
        <v>43839</v>
      </c>
      <c r="E268" s="13" t="s">
        <v>635</v>
      </c>
      <c r="F268" s="13" t="s">
        <v>158</v>
      </c>
      <c r="G268" s="14" t="s">
        <v>149</v>
      </c>
      <c r="H268" s="15">
        <f>HYPERLINK("https://docs.wto.org/imrd/directdoc.asp?DDFDocuments/t/G/SPS/NCHL618.DOCX","EN")</f>
      </c>
      <c r="I268" s="15">
        <f>HYPERLINK("https://docs.wto.org/imrd/directdoc.asp?DDFDocuments/u/G/SPS/NCHL618.DOCX","FR")</f>
      </c>
      <c r="J268" s="15">
        <f>HYPERLINK("https://docs.wto.org/imrd/directdoc.asp?DDFDocuments/v/G/SPS/NCHL618.DOCX","ES")</f>
      </c>
    </row>
    <row r="269">
      <c r="A269" s="10" t="s">
        <v>636</v>
      </c>
      <c r="B269" s="11" t="s">
        <v>637</v>
      </c>
      <c r="C269" s="10" t="s">
        <v>18</v>
      </c>
      <c r="D269" s="12">
        <v>43839</v>
      </c>
      <c r="E269" s="13" t="s">
        <v>62</v>
      </c>
      <c r="F269" s="13" t="s">
        <v>638</v>
      </c>
      <c r="G269" s="14"/>
      <c r="H269" s="15">
        <f>HYPERLINK("https://docs.wto.org/imrd/directdoc.asp?DDFDocuments/t/G/SPS/NLKA44.DOCX","EN")</f>
      </c>
      <c r="I269" s="15">
        <f>HYPERLINK("https://docs.wto.org/imrd/directdoc.asp?DDFDocuments/u/G/SPS/NLKA44.DOCX","FR")</f>
      </c>
      <c r="J269" s="15">
        <f>HYPERLINK("https://docs.wto.org/imrd/directdoc.asp?DDFDocuments/v/G/SPS/NLKA44.DOCX","ES")</f>
      </c>
    </row>
    <row r="270">
      <c r="A270" s="10" t="s">
        <v>639</v>
      </c>
      <c r="B270" s="11" t="s">
        <v>11</v>
      </c>
      <c r="C270" s="10" t="s">
        <v>18</v>
      </c>
      <c r="D270" s="12">
        <v>43839</v>
      </c>
      <c r="E270" s="13" t="s">
        <v>640</v>
      </c>
      <c r="F270" s="13" t="s">
        <v>144</v>
      </c>
      <c r="G270" s="14"/>
      <c r="H270" s="15">
        <f>HYPERLINK("https://docs.wto.org/imrd/directdoc.asp?DDFDocuments/t/G/SPS/NRUS175.DOCX","EN")</f>
      </c>
      <c r="I270" s="15">
        <f>HYPERLINK("https://docs.wto.org/imrd/directdoc.asp?DDFDocuments/u/G/SPS/NRUS175.DOCX","FR")</f>
      </c>
      <c r="J270" s="15">
        <f>HYPERLINK("https://docs.wto.org/imrd/directdoc.asp?DDFDocuments/v/G/SPS/NRUS175.DOCX","ES")</f>
      </c>
    </row>
    <row r="271">
      <c r="A271" s="10" t="s">
        <v>641</v>
      </c>
      <c r="B271" s="11" t="s">
        <v>53</v>
      </c>
      <c r="C271" s="10" t="s">
        <v>40</v>
      </c>
      <c r="D271" s="12">
        <v>43839</v>
      </c>
      <c r="E271" s="13" t="s">
        <v>642</v>
      </c>
      <c r="F271" s="13" t="s">
        <v>24</v>
      </c>
      <c r="G271" s="14"/>
      <c r="H271" s="15">
        <f>HYPERLINK("https://docs.wto.org/imrd/directdoc.asp?DDFDocuments/t/G/SPS/NSAU406A1.DOCX","EN")</f>
      </c>
      <c r="I271" s="15">
        <f>HYPERLINK("https://docs.wto.org/imrd/directdoc.asp?DDFDocuments/u/G/SPS/NSAU406A1.DOCX","FR")</f>
      </c>
      <c r="J271" s="15">
        <f>HYPERLINK("https://docs.wto.org/imrd/directdoc.asp?DDFDocuments/v/G/SPS/NSAU406A1.DOCX","ES")</f>
      </c>
    </row>
    <row r="272">
      <c r="A272" s="10" t="s">
        <v>643</v>
      </c>
      <c r="B272" s="11" t="s">
        <v>207</v>
      </c>
      <c r="C272" s="10" t="s">
        <v>18</v>
      </c>
      <c r="D272" s="12">
        <v>43839</v>
      </c>
      <c r="E272" s="13" t="s">
        <v>644</v>
      </c>
      <c r="F272" s="13" t="s">
        <v>24</v>
      </c>
      <c r="G272" s="14"/>
      <c r="H272" s="15">
        <f>HYPERLINK("https://docs.wto.org/imrd/directdoc.asp?DDFDocuments/t/G/SPS/NTZA30.DOCX","EN")</f>
      </c>
      <c r="I272" s="15">
        <f>HYPERLINK("https://docs.wto.org/imrd/directdoc.asp?DDFDocuments/u/G/SPS/NTZA30.DOCX","FR")</f>
      </c>
      <c r="J272" s="15">
        <f>HYPERLINK("https://docs.wto.org/imrd/directdoc.asp?DDFDocuments/v/G/SPS/NTZA30.DOCX","ES")</f>
      </c>
    </row>
    <row r="273">
      <c r="A273" s="10" t="s">
        <v>645</v>
      </c>
      <c r="B273" s="11" t="s">
        <v>207</v>
      </c>
      <c r="C273" s="10" t="s">
        <v>18</v>
      </c>
      <c r="D273" s="12">
        <v>43839</v>
      </c>
      <c r="E273" s="13" t="s">
        <v>646</v>
      </c>
      <c r="F273" s="13" t="s">
        <v>24</v>
      </c>
      <c r="G273" s="14"/>
      <c r="H273" s="15">
        <f>HYPERLINK("https://docs.wto.org/imrd/directdoc.asp?DDFDocuments/t/G/SPS/NTZA31.DOCX","EN")</f>
      </c>
      <c r="I273" s="15">
        <f>HYPERLINK("https://docs.wto.org/imrd/directdoc.asp?DDFDocuments/u/G/SPS/NTZA31.DOCX","FR")</f>
      </c>
      <c r="J273" s="15">
        <f>HYPERLINK("https://docs.wto.org/imrd/directdoc.asp?DDFDocuments/v/G/SPS/NTZA31.DOCX","ES")</f>
      </c>
    </row>
    <row r="274">
      <c r="A274" s="10" t="s">
        <v>647</v>
      </c>
      <c r="B274" s="11" t="s">
        <v>291</v>
      </c>
      <c r="C274" s="10" t="s">
        <v>18</v>
      </c>
      <c r="D274" s="12">
        <v>43839</v>
      </c>
      <c r="E274" s="13" t="s">
        <v>648</v>
      </c>
      <c r="F274" s="13" t="s">
        <v>24</v>
      </c>
      <c r="G274" s="14"/>
      <c r="H274" s="15">
        <f>HYPERLINK("https://docs.wto.org/imrd/directdoc.asp?DDFDocuments/t/G/SPS/NUGA114.DOCX","EN")</f>
      </c>
      <c r="I274" s="15">
        <f>HYPERLINK("https://docs.wto.org/imrd/directdoc.asp?DDFDocuments/u/G/SPS/NUGA114.DOCX","FR")</f>
      </c>
      <c r="J274" s="15">
        <f>HYPERLINK("https://docs.wto.org/imrd/directdoc.asp?DDFDocuments/v/G/SPS/NUGA114.DOCX","ES")</f>
      </c>
    </row>
    <row r="275">
      <c r="A275" s="10" t="s">
        <v>649</v>
      </c>
      <c r="B275" s="11" t="s">
        <v>214</v>
      </c>
      <c r="C275" s="10" t="s">
        <v>12</v>
      </c>
      <c r="D275" s="12">
        <v>43838</v>
      </c>
      <c r="E275" s="13" t="s">
        <v>530</v>
      </c>
      <c r="F275" s="13" t="s">
        <v>650</v>
      </c>
      <c r="G275" s="14" t="s">
        <v>47</v>
      </c>
      <c r="H275" s="15">
        <f>HYPERLINK("https://docs.wto.org/imrd/directdoc.asp?DDFDocuments/t/G/SPS/NARE187.DOCX","EN")</f>
      </c>
      <c r="I275" s="15">
        <f>HYPERLINK("https://docs.wto.org/imrd/directdoc.asp?DDFDocuments/u/G/SPS/NARE187.DOCX","FR")</f>
      </c>
      <c r="J275" s="15">
        <f>HYPERLINK("https://docs.wto.org/imrd/directdoc.asp?DDFDocuments/v/G/SPS/NARE187.DOCX","ES")</f>
      </c>
    </row>
    <row r="276">
      <c r="A276" s="10" t="s">
        <v>651</v>
      </c>
      <c r="B276" s="11" t="s">
        <v>204</v>
      </c>
      <c r="C276" s="10" t="s">
        <v>18</v>
      </c>
      <c r="D276" s="12">
        <v>43838</v>
      </c>
      <c r="E276" s="13" t="s">
        <v>652</v>
      </c>
      <c r="F276" s="13" t="s">
        <v>24</v>
      </c>
      <c r="G276" s="14"/>
      <c r="H276" s="15">
        <f>HYPERLINK("https://docs.wto.org/imrd/directdoc.asp?DDFDocuments/t/G/SPS/NEGY96.DOCX","EN")</f>
      </c>
      <c r="I276" s="15">
        <f>HYPERLINK("https://docs.wto.org/imrd/directdoc.asp?DDFDocuments/u/G/SPS/NEGY96.DOCX","FR")</f>
      </c>
      <c r="J276" s="15">
        <f>HYPERLINK("https://docs.wto.org/imrd/directdoc.asp?DDFDocuments/v/G/SPS/NEGY96.DOCX","ES")</f>
      </c>
    </row>
    <row r="277">
      <c r="A277" s="10" t="s">
        <v>653</v>
      </c>
      <c r="B277" s="11" t="s">
        <v>204</v>
      </c>
      <c r="C277" s="10" t="s">
        <v>18</v>
      </c>
      <c r="D277" s="12">
        <v>43838</v>
      </c>
      <c r="E277" s="13" t="s">
        <v>652</v>
      </c>
      <c r="F277" s="13" t="s">
        <v>24</v>
      </c>
      <c r="G277" s="14"/>
      <c r="H277" s="15">
        <f>HYPERLINK("https://docs.wto.org/imrd/directdoc.asp?DDFDocuments/t/G/SPS/NEGY98.DOCX","EN")</f>
      </c>
      <c r="I277" s="15">
        <f>HYPERLINK("https://docs.wto.org/imrd/directdoc.asp?DDFDocuments/u/G/SPS/NEGY98.DOCX","FR")</f>
      </c>
      <c r="J277" s="15">
        <f>HYPERLINK("https://docs.wto.org/imrd/directdoc.asp?DDFDocuments/v/G/SPS/NEGY98.DOCX","ES")</f>
      </c>
    </row>
    <row r="278">
      <c r="A278" s="10" t="s">
        <v>654</v>
      </c>
      <c r="B278" s="11" t="s">
        <v>195</v>
      </c>
      <c r="C278" s="10" t="s">
        <v>18</v>
      </c>
      <c r="D278" s="12">
        <v>43838</v>
      </c>
      <c r="E278" s="13" t="s">
        <v>655</v>
      </c>
      <c r="F278" s="13" t="s">
        <v>158</v>
      </c>
      <c r="G278" s="14" t="s">
        <v>204</v>
      </c>
      <c r="H278" s="15">
        <f>HYPERLINK("https://docs.wto.org/imrd/directdoc.asp?DDFDocuments/t/G/SPS/NNZL615.DOCX","EN")</f>
      </c>
      <c r="I278" s="15">
        <f>HYPERLINK("https://docs.wto.org/imrd/directdoc.asp?DDFDocuments/u/G/SPS/NNZL615.DOCX","FR")</f>
      </c>
      <c r="J278" s="15">
        <f>HYPERLINK("https://docs.wto.org/imrd/directdoc.asp?DDFDocuments/v/G/SPS/NNZL615.DOCX","ES")</f>
      </c>
    </row>
    <row r="279">
      <c r="A279" s="10" t="s">
        <v>656</v>
      </c>
      <c r="B279" s="11" t="s">
        <v>53</v>
      </c>
      <c r="C279" s="10" t="s">
        <v>54</v>
      </c>
      <c r="D279" s="12">
        <v>43838</v>
      </c>
      <c r="E279" s="13" t="s">
        <v>657</v>
      </c>
      <c r="F279" s="13" t="s">
        <v>658</v>
      </c>
      <c r="G279" s="14" t="s">
        <v>139</v>
      </c>
      <c r="H279" s="15">
        <f>HYPERLINK("https://docs.wto.org/imrd/directdoc.asp?DDFDocuments/t/G/SPS/NSAU383A1.DOCX","EN")</f>
      </c>
      <c r="I279" s="15">
        <f>HYPERLINK("https://docs.wto.org/imrd/directdoc.asp?DDFDocuments/u/G/SPS/NSAU383A1.DOCX","FR")</f>
      </c>
      <c r="J279" s="15">
        <f>HYPERLINK("https://docs.wto.org/imrd/directdoc.asp?DDFDocuments/v/G/SPS/NSAU383A1.DOCX","ES")</f>
      </c>
    </row>
    <row r="280">
      <c r="A280" s="10" t="s">
        <v>659</v>
      </c>
      <c r="B280" s="11" t="s">
        <v>134</v>
      </c>
      <c r="C280" s="10" t="s">
        <v>18</v>
      </c>
      <c r="D280" s="12">
        <v>43838</v>
      </c>
      <c r="E280" s="13" t="s">
        <v>660</v>
      </c>
      <c r="F280" s="13" t="s">
        <v>223</v>
      </c>
      <c r="G280" s="14"/>
      <c r="H280" s="15">
        <f>HYPERLINK("https://docs.wto.org/imrd/directdoc.asp?DDFDocuments/t/G/SPS/NTHA286.DOCX","EN")</f>
      </c>
      <c r="I280" s="15">
        <f>HYPERLINK("https://docs.wto.org/imrd/directdoc.asp?DDFDocuments/u/G/SPS/NTHA286.DOCX","FR")</f>
      </c>
      <c r="J280" s="15">
        <f>HYPERLINK("https://docs.wto.org/imrd/directdoc.asp?DDFDocuments/v/G/SPS/NTHA286.DOCX","ES")</f>
      </c>
    </row>
    <row r="281">
      <c r="A281" s="10" t="s">
        <v>661</v>
      </c>
      <c r="B281" s="11" t="s">
        <v>134</v>
      </c>
      <c r="C281" s="10" t="s">
        <v>18</v>
      </c>
      <c r="D281" s="12">
        <v>43838</v>
      </c>
      <c r="E281" s="13" t="s">
        <v>662</v>
      </c>
      <c r="F281" s="13" t="s">
        <v>223</v>
      </c>
      <c r="G281" s="14"/>
      <c r="H281" s="15">
        <f>HYPERLINK("https://docs.wto.org/imrd/directdoc.asp?DDFDocuments/t/G/SPS/NTHA287.DOCX","EN")</f>
      </c>
      <c r="I281" s="15">
        <f>HYPERLINK("https://docs.wto.org/imrd/directdoc.asp?DDFDocuments/u/G/SPS/NTHA287.DOCX","FR")</f>
      </c>
      <c r="J281" s="15">
        <f>HYPERLINK("https://docs.wto.org/imrd/directdoc.asp?DDFDocuments/v/G/SPS/NTHA287.DOCX","ES")</f>
      </c>
    </row>
    <row r="282">
      <c r="A282" s="10" t="s">
        <v>663</v>
      </c>
      <c r="B282" s="11" t="s">
        <v>134</v>
      </c>
      <c r="C282" s="10" t="s">
        <v>18</v>
      </c>
      <c r="D282" s="12">
        <v>43838</v>
      </c>
      <c r="E282" s="13" t="s">
        <v>664</v>
      </c>
      <c r="F282" s="13" t="s">
        <v>223</v>
      </c>
      <c r="G282" s="14"/>
      <c r="H282" s="15">
        <f>HYPERLINK("https://docs.wto.org/imrd/directdoc.asp?DDFDocuments/t/G/SPS/NTHA288.DOCX","EN")</f>
      </c>
      <c r="I282" s="15">
        <f>HYPERLINK("https://docs.wto.org/imrd/directdoc.asp?DDFDocuments/u/G/SPS/NTHA288.DOCX","FR")</f>
      </c>
      <c r="J282" s="15">
        <f>HYPERLINK("https://docs.wto.org/imrd/directdoc.asp?DDFDocuments/v/G/SPS/NTHA288.DOCX","ES")</f>
      </c>
    </row>
    <row r="283">
      <c r="A283" s="10" t="s">
        <v>665</v>
      </c>
      <c r="B283" s="11" t="s">
        <v>95</v>
      </c>
      <c r="C283" s="10" t="s">
        <v>201</v>
      </c>
      <c r="D283" s="12">
        <v>43837</v>
      </c>
      <c r="E283" s="13" t="s">
        <v>666</v>
      </c>
      <c r="F283" s="13" t="s">
        <v>667</v>
      </c>
      <c r="G283" s="14"/>
      <c r="H283" s="15">
        <f>HYPERLINK("https://docs.wto.org/imrd/directdoc.asp?DDFDocuments/t/G/SPS/NBRA1184A2C1.DOCX","EN")</f>
      </c>
      <c r="I283" s="15">
        <f>HYPERLINK("https://docs.wto.org/imrd/directdoc.asp?DDFDocuments/u/G/SPS/NBRA1184A2C1.DOCX","FR")</f>
      </c>
      <c r="J283" s="15"/>
    </row>
    <row r="284">
      <c r="A284" s="10" t="s">
        <v>668</v>
      </c>
      <c r="B284" s="11" t="s">
        <v>95</v>
      </c>
      <c r="C284" s="10" t="s">
        <v>18</v>
      </c>
      <c r="D284" s="12">
        <v>43837</v>
      </c>
      <c r="E284" s="13" t="s">
        <v>112</v>
      </c>
      <c r="F284" s="13" t="s">
        <v>74</v>
      </c>
      <c r="G284" s="14"/>
      <c r="H284" s="15">
        <f>HYPERLINK("https://docs.wto.org/imrd/directdoc.asp?DDFDocuments/t/G/SPS/NBRA1602.DOCX","EN")</f>
      </c>
      <c r="I284" s="15">
        <f>HYPERLINK("https://docs.wto.org/imrd/directdoc.asp?DDFDocuments/u/G/SPS/NBRA1602.DOCX","FR")</f>
      </c>
      <c r="J284" s="15">
        <f>HYPERLINK("https://docs.wto.org/imrd/directdoc.asp?DDFDocuments/v/G/SPS/NBRA1602.DOCX","ES")</f>
      </c>
    </row>
    <row r="285">
      <c r="A285" s="10" t="s">
        <v>669</v>
      </c>
      <c r="B285" s="11" t="s">
        <v>95</v>
      </c>
      <c r="C285" s="10" t="s">
        <v>18</v>
      </c>
      <c r="D285" s="12">
        <v>43837</v>
      </c>
      <c r="E285" s="13" t="s">
        <v>670</v>
      </c>
      <c r="F285" s="13" t="s">
        <v>74</v>
      </c>
      <c r="G285" s="14"/>
      <c r="H285" s="15">
        <f>HYPERLINK("https://docs.wto.org/imrd/directdoc.asp?DDFDocuments/t/G/SPS/NBRA1603.DOCX","EN")</f>
      </c>
      <c r="I285" s="15">
        <f>HYPERLINK("https://docs.wto.org/imrd/directdoc.asp?DDFDocuments/u/G/SPS/NBRA1603.DOCX","FR")</f>
      </c>
      <c r="J285" s="15">
        <f>HYPERLINK("https://docs.wto.org/imrd/directdoc.asp?DDFDocuments/v/G/SPS/NBRA1603.DOCX","ES")</f>
      </c>
    </row>
    <row r="286">
      <c r="A286" s="10" t="s">
        <v>671</v>
      </c>
      <c r="B286" s="11" t="s">
        <v>95</v>
      </c>
      <c r="C286" s="10" t="s">
        <v>18</v>
      </c>
      <c r="D286" s="12">
        <v>43837</v>
      </c>
      <c r="E286" s="13" t="s">
        <v>672</v>
      </c>
      <c r="F286" s="13" t="s">
        <v>74</v>
      </c>
      <c r="G286" s="14"/>
      <c r="H286" s="15">
        <f>HYPERLINK("https://docs.wto.org/imrd/directdoc.asp?DDFDocuments/t/G/SPS/NBRA1604.DOCX","EN")</f>
      </c>
      <c r="I286" s="15">
        <f>HYPERLINK("https://docs.wto.org/imrd/directdoc.asp?DDFDocuments/u/G/SPS/NBRA1604.DOCX","FR")</f>
      </c>
      <c r="J286" s="15">
        <f>HYPERLINK("https://docs.wto.org/imrd/directdoc.asp?DDFDocuments/v/G/SPS/NBRA1604.DOCX","ES")</f>
      </c>
    </row>
    <row r="287">
      <c r="A287" s="10" t="s">
        <v>673</v>
      </c>
      <c r="B287" s="11" t="s">
        <v>95</v>
      </c>
      <c r="C287" s="10" t="s">
        <v>18</v>
      </c>
      <c r="D287" s="12">
        <v>43837</v>
      </c>
      <c r="E287" s="13" t="s">
        <v>399</v>
      </c>
      <c r="F287" s="13" t="s">
        <v>74</v>
      </c>
      <c r="G287" s="14"/>
      <c r="H287" s="15">
        <f>HYPERLINK("https://docs.wto.org/imrd/directdoc.asp?DDFDocuments/t/G/SPS/NBRA1605.DOCX","EN")</f>
      </c>
      <c r="I287" s="15">
        <f>HYPERLINK("https://docs.wto.org/imrd/directdoc.asp?DDFDocuments/u/G/SPS/NBRA1605.DOCX","FR")</f>
      </c>
      <c r="J287" s="15">
        <f>HYPERLINK("https://docs.wto.org/imrd/directdoc.asp?DDFDocuments/v/G/SPS/NBRA1605.DOCX","ES")</f>
      </c>
    </row>
    <row r="288">
      <c r="A288" s="10" t="s">
        <v>674</v>
      </c>
      <c r="B288" s="11" t="s">
        <v>95</v>
      </c>
      <c r="C288" s="10" t="s">
        <v>18</v>
      </c>
      <c r="D288" s="12">
        <v>43837</v>
      </c>
      <c r="E288" s="13" t="s">
        <v>675</v>
      </c>
      <c r="F288" s="13" t="s">
        <v>74</v>
      </c>
      <c r="G288" s="14"/>
      <c r="H288" s="15">
        <f>HYPERLINK("https://docs.wto.org/imrd/directdoc.asp?DDFDocuments/t/G/SPS/NBRA1606.DOCX","EN")</f>
      </c>
      <c r="I288" s="15">
        <f>HYPERLINK("https://docs.wto.org/imrd/directdoc.asp?DDFDocuments/u/G/SPS/NBRA1606.DOCX","FR")</f>
      </c>
      <c r="J288" s="15">
        <f>HYPERLINK("https://docs.wto.org/imrd/directdoc.asp?DDFDocuments/v/G/SPS/NBRA1606.DOCX","ES")</f>
      </c>
    </row>
    <row r="289">
      <c r="A289" s="10" t="s">
        <v>676</v>
      </c>
      <c r="B289" s="11" t="s">
        <v>72</v>
      </c>
      <c r="C289" s="10" t="s">
        <v>18</v>
      </c>
      <c r="D289" s="12">
        <v>43837</v>
      </c>
      <c r="E289" s="13" t="s">
        <v>73</v>
      </c>
      <c r="F289" s="13" t="s">
        <v>74</v>
      </c>
      <c r="G289" s="14"/>
      <c r="H289" s="15">
        <f>HYPERLINK("https://docs.wto.org/imrd/directdoc.asp?DDFDocuments/t/G/SPS/NCAN1289.DOCX","EN")</f>
      </c>
      <c r="I289" s="15">
        <f>HYPERLINK("https://docs.wto.org/imrd/directdoc.asp?DDFDocuments/u/G/SPS/NCAN1289.DOCX","FR")</f>
      </c>
      <c r="J289" s="15">
        <f>HYPERLINK("https://docs.wto.org/imrd/directdoc.asp?DDFDocuments/v/G/SPS/NCAN1289.DOCX","ES")</f>
      </c>
    </row>
    <row r="290">
      <c r="A290" s="10" t="s">
        <v>677</v>
      </c>
      <c r="B290" s="11" t="s">
        <v>195</v>
      </c>
      <c r="C290" s="10" t="s">
        <v>40</v>
      </c>
      <c r="D290" s="12">
        <v>43837</v>
      </c>
      <c r="E290" s="13" t="s">
        <v>19</v>
      </c>
      <c r="F290" s="13" t="s">
        <v>24</v>
      </c>
      <c r="G290" s="14"/>
      <c r="H290" s="15">
        <f>HYPERLINK("https://docs.wto.org/imrd/directdoc.asp?DDFDocuments/t/G/SPS/NNZL599A1.DOCX","EN")</f>
      </c>
      <c r="I290" s="15">
        <f>HYPERLINK("https://docs.wto.org/imrd/directdoc.asp?DDFDocuments/u/G/SPS/NNZL599A1.DOCX","FR")</f>
      </c>
      <c r="J290" s="15">
        <f>HYPERLINK("https://docs.wto.org/imrd/directdoc.asp?DDFDocuments/v/G/SPS/NNZL599A1.DOCX","ES")</f>
      </c>
    </row>
    <row r="291">
      <c r="A291" s="10" t="s">
        <v>678</v>
      </c>
      <c r="B291" s="11" t="s">
        <v>95</v>
      </c>
      <c r="C291" s="10" t="s">
        <v>18</v>
      </c>
      <c r="D291" s="12">
        <v>43819</v>
      </c>
      <c r="E291" s="13" t="s">
        <v>679</v>
      </c>
      <c r="F291" s="13" t="s">
        <v>80</v>
      </c>
      <c r="G291" s="14" t="s">
        <v>680</v>
      </c>
      <c r="H291" s="15">
        <f>HYPERLINK("https://docs.wto.org/imrd/directdoc.asp?DDFDocuments/t/G/SPS/NBRA1601.DOCX","EN")</f>
      </c>
      <c r="I291" s="15">
        <f>HYPERLINK("https://docs.wto.org/imrd/directdoc.asp?DDFDocuments/u/G/SPS/NBRA1601.DOCX","FR")</f>
      </c>
      <c r="J291" s="15">
        <f>HYPERLINK("https://docs.wto.org/imrd/directdoc.asp?DDFDocuments/v/G/SPS/NBRA1601.DOCX","ES")</f>
      </c>
    </row>
    <row r="292">
      <c r="A292" s="10" t="s">
        <v>681</v>
      </c>
      <c r="B292" s="11" t="s">
        <v>87</v>
      </c>
      <c r="C292" s="10" t="s">
        <v>18</v>
      </c>
      <c r="D292" s="12">
        <v>43819</v>
      </c>
      <c r="E292" s="13" t="s">
        <v>19</v>
      </c>
      <c r="F292" s="13" t="s">
        <v>117</v>
      </c>
      <c r="G292" s="14" t="s">
        <v>11</v>
      </c>
      <c r="H292" s="15">
        <f>HYPERLINK("https://docs.wto.org/imrd/directdoc.asp?DDFDocuments/t/G/SPS/NMEX375.DOCX","EN")</f>
      </c>
      <c r="I292" s="15">
        <f>HYPERLINK("https://docs.wto.org/imrd/directdoc.asp?DDFDocuments/u/G/SPS/NMEX375.DOCX","FR")</f>
      </c>
      <c r="J292" s="15">
        <f>HYPERLINK("https://docs.wto.org/imrd/directdoc.asp?DDFDocuments/v/G/SPS/NMEX375.DOCX","ES")</f>
      </c>
    </row>
    <row r="293">
      <c r="A293" s="10" t="s">
        <v>682</v>
      </c>
      <c r="B293" s="11" t="s">
        <v>87</v>
      </c>
      <c r="C293" s="10" t="s">
        <v>18</v>
      </c>
      <c r="D293" s="12">
        <v>43819</v>
      </c>
      <c r="E293" s="13" t="s">
        <v>683</v>
      </c>
      <c r="F293" s="13" t="s">
        <v>519</v>
      </c>
      <c r="G293" s="14" t="s">
        <v>684</v>
      </c>
      <c r="H293" s="15">
        <f>HYPERLINK("https://docs.wto.org/imrd/directdoc.asp?DDFDocuments/t/G/SPS/NMEX376.DOCX","EN")</f>
      </c>
      <c r="I293" s="15">
        <f>HYPERLINK("https://docs.wto.org/imrd/directdoc.asp?DDFDocuments/u/G/SPS/NMEX376.DOCX","FR")</f>
      </c>
      <c r="J293" s="15">
        <f>HYPERLINK("https://docs.wto.org/imrd/directdoc.asp?DDFDocuments/v/G/SPS/NMEX376.DOCX","ES")</f>
      </c>
    </row>
    <row r="294">
      <c r="A294" s="10" t="s">
        <v>685</v>
      </c>
      <c r="B294" s="11" t="s">
        <v>87</v>
      </c>
      <c r="C294" s="10" t="s">
        <v>18</v>
      </c>
      <c r="D294" s="12">
        <v>43819</v>
      </c>
      <c r="E294" s="13" t="s">
        <v>686</v>
      </c>
      <c r="F294" s="13" t="s">
        <v>117</v>
      </c>
      <c r="G294" s="14" t="s">
        <v>188</v>
      </c>
      <c r="H294" s="15">
        <f>HYPERLINK("https://docs.wto.org/imrd/directdoc.asp?DDFDocuments/t/G/SPS/NMEX377.DOCX","EN")</f>
      </c>
      <c r="I294" s="15">
        <f>HYPERLINK("https://docs.wto.org/imrd/directdoc.asp?DDFDocuments/u/G/SPS/NMEX377.DOCX","FR")</f>
      </c>
      <c r="J294" s="15">
        <f>HYPERLINK("https://docs.wto.org/imrd/directdoc.asp?DDFDocuments/v/G/SPS/NMEX377.DOCX","ES")</f>
      </c>
    </row>
    <row r="295">
      <c r="A295" s="10" t="s">
        <v>687</v>
      </c>
      <c r="B295" s="11" t="s">
        <v>134</v>
      </c>
      <c r="C295" s="10" t="s">
        <v>12</v>
      </c>
      <c r="D295" s="12">
        <v>43819</v>
      </c>
      <c r="E295" s="13" t="s">
        <v>688</v>
      </c>
      <c r="F295" s="13" t="s">
        <v>144</v>
      </c>
      <c r="G295" s="14" t="s">
        <v>689</v>
      </c>
      <c r="H295" s="15">
        <f>HYPERLINK("https://docs.wto.org/imrd/directdoc.asp?DDFDocuments/t/G/SPS/NTHA282.DOCX","EN")</f>
      </c>
      <c r="I295" s="15">
        <f>HYPERLINK("https://docs.wto.org/imrd/directdoc.asp?DDFDocuments/u/G/SPS/NTHA282.DOCX","FR")</f>
      </c>
      <c r="J295" s="15">
        <f>HYPERLINK("https://docs.wto.org/imrd/directdoc.asp?DDFDocuments/v/G/SPS/NTHA282.DOCX","ES")</f>
      </c>
    </row>
    <row r="296">
      <c r="A296" s="10" t="s">
        <v>690</v>
      </c>
      <c r="B296" s="11" t="s">
        <v>134</v>
      </c>
      <c r="C296" s="10" t="s">
        <v>12</v>
      </c>
      <c r="D296" s="12">
        <v>43819</v>
      </c>
      <c r="E296" s="13" t="s">
        <v>688</v>
      </c>
      <c r="F296" s="13" t="s">
        <v>144</v>
      </c>
      <c r="G296" s="14" t="s">
        <v>691</v>
      </c>
      <c r="H296" s="15">
        <f>HYPERLINK("https://docs.wto.org/imrd/directdoc.asp?DDFDocuments/t/G/SPS/NTHA283.DOCX","EN")</f>
      </c>
      <c r="I296" s="15">
        <f>HYPERLINK("https://docs.wto.org/imrd/directdoc.asp?DDFDocuments/u/G/SPS/NTHA283.DOCX","FR")</f>
      </c>
      <c r="J296" s="15">
        <f>HYPERLINK("https://docs.wto.org/imrd/directdoc.asp?DDFDocuments/v/G/SPS/NTHA283.DOCX","ES")</f>
      </c>
    </row>
    <row r="297">
      <c r="A297" s="10" t="s">
        <v>692</v>
      </c>
      <c r="B297" s="11" t="s">
        <v>134</v>
      </c>
      <c r="C297" s="10" t="s">
        <v>12</v>
      </c>
      <c r="D297" s="12">
        <v>43819</v>
      </c>
      <c r="E297" s="13" t="s">
        <v>693</v>
      </c>
      <c r="F297" s="13" t="s">
        <v>229</v>
      </c>
      <c r="G297" s="14" t="s">
        <v>151</v>
      </c>
      <c r="H297" s="15">
        <f>HYPERLINK("https://docs.wto.org/imrd/directdoc.asp?DDFDocuments/t/G/SPS/NTHA284.DOCX","EN")</f>
      </c>
      <c r="I297" s="15">
        <f>HYPERLINK("https://docs.wto.org/imrd/directdoc.asp?DDFDocuments/u/G/SPS/NTHA284.DOCX","FR")</f>
      </c>
      <c r="J297" s="15">
        <f>HYPERLINK("https://docs.wto.org/imrd/directdoc.asp?DDFDocuments/v/G/SPS/NTHA284.DOCX","ES")</f>
      </c>
    </row>
    <row r="298">
      <c r="A298" s="10" t="s">
        <v>694</v>
      </c>
      <c r="B298" s="11" t="s">
        <v>134</v>
      </c>
      <c r="C298" s="10" t="s">
        <v>12</v>
      </c>
      <c r="D298" s="12">
        <v>43819</v>
      </c>
      <c r="E298" s="13" t="s">
        <v>693</v>
      </c>
      <c r="F298" s="13" t="s">
        <v>229</v>
      </c>
      <c r="G298" s="14" t="s">
        <v>168</v>
      </c>
      <c r="H298" s="15">
        <f>HYPERLINK("https://docs.wto.org/imrd/directdoc.asp?DDFDocuments/t/G/SPS/NTHA285.DOCX","EN")</f>
      </c>
      <c r="I298" s="15">
        <f>HYPERLINK("https://docs.wto.org/imrd/directdoc.asp?DDFDocuments/u/G/SPS/NTHA285.DOCX","FR")</f>
      </c>
      <c r="J298" s="15">
        <f>HYPERLINK("https://docs.wto.org/imrd/directdoc.asp?DDFDocuments/v/G/SPS/NTHA285.DOCX","ES")</f>
      </c>
    </row>
    <row r="299">
      <c r="A299" s="10" t="s">
        <v>695</v>
      </c>
      <c r="B299" s="11" t="s">
        <v>95</v>
      </c>
      <c r="C299" s="10" t="s">
        <v>40</v>
      </c>
      <c r="D299" s="12">
        <v>43818</v>
      </c>
      <c r="E299" s="13" t="s">
        <v>19</v>
      </c>
      <c r="F299" s="13" t="s">
        <v>667</v>
      </c>
      <c r="G299" s="14"/>
      <c r="H299" s="15">
        <f>HYPERLINK("https://docs.wto.org/imrd/directdoc.asp?DDFDocuments/t/G/SPS/NBRA1184A2.DOCX","EN")</f>
      </c>
      <c r="I299" s="15">
        <f>HYPERLINK("https://docs.wto.org/imrd/directdoc.asp?DDFDocuments/u/G/SPS/NBRA1184A2.DOCX","FR")</f>
      </c>
      <c r="J299" s="15">
        <f>HYPERLINK("https://docs.wto.org/imrd/directdoc.asp?DDFDocuments/v/G/SPS/NBRA1184A2.DOCX","ES")</f>
      </c>
    </row>
    <row r="300">
      <c r="A300" s="10" t="s">
        <v>696</v>
      </c>
      <c r="B300" s="11" t="s">
        <v>95</v>
      </c>
      <c r="C300" s="10" t="s">
        <v>40</v>
      </c>
      <c r="D300" s="12">
        <v>43818</v>
      </c>
      <c r="E300" s="13" t="s">
        <v>19</v>
      </c>
      <c r="F300" s="13" t="s">
        <v>74</v>
      </c>
      <c r="G300" s="14"/>
      <c r="H300" s="15">
        <f>HYPERLINK("https://docs.wto.org/imrd/directdoc.asp?DDFDocuments/t/G/SPS/NBRA1574A1.DOCX","EN")</f>
      </c>
      <c r="I300" s="15">
        <f>HYPERLINK("https://docs.wto.org/imrd/directdoc.asp?DDFDocuments/u/G/SPS/NBRA1574A1.DOCX","FR")</f>
      </c>
      <c r="J300" s="15">
        <f>HYPERLINK("https://docs.wto.org/imrd/directdoc.asp?DDFDocuments/v/G/SPS/NBRA1574A1.DOCX","ES")</f>
      </c>
    </row>
    <row r="301">
      <c r="A301" s="10" t="s">
        <v>697</v>
      </c>
      <c r="B301" s="11" t="s">
        <v>95</v>
      </c>
      <c r="C301" s="10" t="s">
        <v>40</v>
      </c>
      <c r="D301" s="12">
        <v>43818</v>
      </c>
      <c r="E301" s="13" t="s">
        <v>19</v>
      </c>
      <c r="F301" s="13" t="s">
        <v>74</v>
      </c>
      <c r="G301" s="14"/>
      <c r="H301" s="15">
        <f>HYPERLINK("https://docs.wto.org/imrd/directdoc.asp?DDFDocuments/t/G/SPS/NBRA1575A1.DOCX","EN")</f>
      </c>
      <c r="I301" s="15">
        <f>HYPERLINK("https://docs.wto.org/imrd/directdoc.asp?DDFDocuments/u/G/SPS/NBRA1575A1.DOCX","FR")</f>
      </c>
      <c r="J301" s="15">
        <f>HYPERLINK("https://docs.wto.org/imrd/directdoc.asp?DDFDocuments/v/G/SPS/NBRA1575A1.DOCX","ES")</f>
      </c>
    </row>
    <row r="302">
      <c r="A302" s="10" t="s">
        <v>698</v>
      </c>
      <c r="B302" s="11" t="s">
        <v>95</v>
      </c>
      <c r="C302" s="10" t="s">
        <v>40</v>
      </c>
      <c r="D302" s="12">
        <v>43818</v>
      </c>
      <c r="E302" s="13" t="s">
        <v>19</v>
      </c>
      <c r="F302" s="13" t="s">
        <v>74</v>
      </c>
      <c r="G302" s="14"/>
      <c r="H302" s="15">
        <f>HYPERLINK("https://docs.wto.org/imrd/directdoc.asp?DDFDocuments/t/G/SPS/NBRA1576A1.DOCX","EN")</f>
      </c>
      <c r="I302" s="15">
        <f>HYPERLINK("https://docs.wto.org/imrd/directdoc.asp?DDFDocuments/u/G/SPS/NBRA1576A1.DOCX","FR")</f>
      </c>
      <c r="J302" s="15">
        <f>HYPERLINK("https://docs.wto.org/imrd/directdoc.asp?DDFDocuments/v/G/SPS/NBRA1576A1.DOCX","ES")</f>
      </c>
    </row>
    <row r="303">
      <c r="A303" s="10" t="s">
        <v>699</v>
      </c>
      <c r="B303" s="11" t="s">
        <v>95</v>
      </c>
      <c r="C303" s="10" t="s">
        <v>40</v>
      </c>
      <c r="D303" s="12">
        <v>43818</v>
      </c>
      <c r="E303" s="13" t="s">
        <v>19</v>
      </c>
      <c r="F303" s="13" t="s">
        <v>74</v>
      </c>
      <c r="G303" s="14"/>
      <c r="H303" s="15">
        <f>HYPERLINK("https://docs.wto.org/imrd/directdoc.asp?DDFDocuments/t/G/SPS/NBRA1577A1.DOCX","EN")</f>
      </c>
      <c r="I303" s="15">
        <f>HYPERLINK("https://docs.wto.org/imrd/directdoc.asp?DDFDocuments/u/G/SPS/NBRA1577A1.DOCX","FR")</f>
      </c>
      <c r="J303" s="15">
        <f>HYPERLINK("https://docs.wto.org/imrd/directdoc.asp?DDFDocuments/v/G/SPS/NBRA1577A1.DOCX","ES")</f>
      </c>
    </row>
    <row r="304">
      <c r="A304" s="10" t="s">
        <v>700</v>
      </c>
      <c r="B304" s="11" t="s">
        <v>95</v>
      </c>
      <c r="C304" s="10" t="s">
        <v>18</v>
      </c>
      <c r="D304" s="12">
        <v>43818</v>
      </c>
      <c r="E304" s="13" t="s">
        <v>701</v>
      </c>
      <c r="F304" s="13" t="s">
        <v>74</v>
      </c>
      <c r="G304" s="14"/>
      <c r="H304" s="15">
        <f>HYPERLINK("https://docs.wto.org/imrd/directdoc.asp?DDFDocuments/t/G/SPS/NBRA1593.DOCX","EN")</f>
      </c>
      <c r="I304" s="15">
        <f>HYPERLINK("https://docs.wto.org/imrd/directdoc.asp?DDFDocuments/u/G/SPS/NBRA1593.DOCX","FR")</f>
      </c>
      <c r="J304" s="15">
        <f>HYPERLINK("https://docs.wto.org/imrd/directdoc.asp?DDFDocuments/v/G/SPS/NBRA1593.DOCX","ES")</f>
      </c>
    </row>
    <row r="305">
      <c r="A305" s="10" t="s">
        <v>702</v>
      </c>
      <c r="B305" s="11" t="s">
        <v>95</v>
      </c>
      <c r="C305" s="10" t="s">
        <v>18</v>
      </c>
      <c r="D305" s="12">
        <v>43818</v>
      </c>
      <c r="E305" s="13" t="s">
        <v>703</v>
      </c>
      <c r="F305" s="13" t="s">
        <v>74</v>
      </c>
      <c r="G305" s="14"/>
      <c r="H305" s="15">
        <f>HYPERLINK("https://docs.wto.org/imrd/directdoc.asp?DDFDocuments/t/G/SPS/NBRA1594.DOCX","EN")</f>
      </c>
      <c r="I305" s="15">
        <f>HYPERLINK("https://docs.wto.org/imrd/directdoc.asp?DDFDocuments/u/G/SPS/NBRA1594.DOCX","FR")</f>
      </c>
      <c r="J305" s="15">
        <f>HYPERLINK("https://docs.wto.org/imrd/directdoc.asp?DDFDocuments/v/G/SPS/NBRA1594.DOCX","ES")</f>
      </c>
    </row>
    <row r="306">
      <c r="A306" s="10" t="s">
        <v>704</v>
      </c>
      <c r="B306" s="11" t="s">
        <v>95</v>
      </c>
      <c r="C306" s="10" t="s">
        <v>18</v>
      </c>
      <c r="D306" s="12">
        <v>43818</v>
      </c>
      <c r="E306" s="13" t="s">
        <v>405</v>
      </c>
      <c r="F306" s="13" t="s">
        <v>406</v>
      </c>
      <c r="G306" s="14"/>
      <c r="H306" s="15">
        <f>HYPERLINK("https://docs.wto.org/imrd/directdoc.asp?DDFDocuments/t/G/SPS/NBRA1595.DOCX","EN")</f>
      </c>
      <c r="I306" s="15">
        <f>HYPERLINK("https://docs.wto.org/imrd/directdoc.asp?DDFDocuments/u/G/SPS/NBRA1595.DOCX","FR")</f>
      </c>
      <c r="J306" s="15">
        <f>HYPERLINK("https://docs.wto.org/imrd/directdoc.asp?DDFDocuments/v/G/SPS/NBRA1595.DOCX","ES")</f>
      </c>
    </row>
    <row r="307">
      <c r="A307" s="10" t="s">
        <v>705</v>
      </c>
      <c r="B307" s="11" t="s">
        <v>95</v>
      </c>
      <c r="C307" s="10" t="s">
        <v>18</v>
      </c>
      <c r="D307" s="12">
        <v>43818</v>
      </c>
      <c r="E307" s="13" t="s">
        <v>408</v>
      </c>
      <c r="F307" s="13" t="s">
        <v>74</v>
      </c>
      <c r="G307" s="14"/>
      <c r="H307" s="15">
        <f>HYPERLINK("https://docs.wto.org/imrd/directdoc.asp?DDFDocuments/t/G/SPS/NBRA1597.DOCX","EN")</f>
      </c>
      <c r="I307" s="15">
        <f>HYPERLINK("https://docs.wto.org/imrd/directdoc.asp?DDFDocuments/u/G/SPS/NBRA1597.DOCX","FR")</f>
      </c>
      <c r="J307" s="15">
        <f>HYPERLINK("https://docs.wto.org/imrd/directdoc.asp?DDFDocuments/v/G/SPS/NBRA1597.DOCX","ES")</f>
      </c>
    </row>
    <row r="308">
      <c r="A308" s="10" t="s">
        <v>706</v>
      </c>
      <c r="B308" s="11" t="s">
        <v>95</v>
      </c>
      <c r="C308" s="10" t="s">
        <v>18</v>
      </c>
      <c r="D308" s="12">
        <v>43818</v>
      </c>
      <c r="E308" s="13" t="s">
        <v>410</v>
      </c>
      <c r="F308" s="13" t="s">
        <v>74</v>
      </c>
      <c r="G308" s="14"/>
      <c r="H308" s="15">
        <f>HYPERLINK("https://docs.wto.org/imrd/directdoc.asp?DDFDocuments/t/G/SPS/NBRA1598.DOCX","EN")</f>
      </c>
      <c r="I308" s="15">
        <f>HYPERLINK("https://docs.wto.org/imrd/directdoc.asp?DDFDocuments/u/G/SPS/NBRA1598.DOCX","FR")</f>
      </c>
      <c r="J308" s="15">
        <f>HYPERLINK("https://docs.wto.org/imrd/directdoc.asp?DDFDocuments/v/G/SPS/NBRA1598.DOCX","ES")</f>
      </c>
    </row>
    <row r="309">
      <c r="A309" s="10" t="s">
        <v>707</v>
      </c>
      <c r="B309" s="11" t="s">
        <v>95</v>
      </c>
      <c r="C309" s="10" t="s">
        <v>18</v>
      </c>
      <c r="D309" s="12">
        <v>43818</v>
      </c>
      <c r="E309" s="13" t="s">
        <v>708</v>
      </c>
      <c r="F309" s="13" t="s">
        <v>74</v>
      </c>
      <c r="G309" s="14"/>
      <c r="H309" s="15">
        <f>HYPERLINK("https://docs.wto.org/imrd/directdoc.asp?DDFDocuments/t/G/SPS/NBRA1599.DOCX","EN")</f>
      </c>
      <c r="I309" s="15">
        <f>HYPERLINK("https://docs.wto.org/imrd/directdoc.asp?DDFDocuments/u/G/SPS/NBRA1599.DOCX","FR")</f>
      </c>
      <c r="J309" s="15">
        <f>HYPERLINK("https://docs.wto.org/imrd/directdoc.asp?DDFDocuments/v/G/SPS/NBRA1599.DOCX","ES")</f>
      </c>
    </row>
    <row r="310">
      <c r="A310" s="10" t="s">
        <v>709</v>
      </c>
      <c r="B310" s="11" t="s">
        <v>95</v>
      </c>
      <c r="C310" s="10" t="s">
        <v>18</v>
      </c>
      <c r="D310" s="12">
        <v>43818</v>
      </c>
      <c r="E310" s="13" t="s">
        <v>112</v>
      </c>
      <c r="F310" s="13" t="s">
        <v>74</v>
      </c>
      <c r="G310" s="14"/>
      <c r="H310" s="15">
        <f>HYPERLINK("https://docs.wto.org/imrd/directdoc.asp?DDFDocuments/t/G/SPS/NBRA1600.DOCX","EN")</f>
      </c>
      <c r="I310" s="15">
        <f>HYPERLINK("https://docs.wto.org/imrd/directdoc.asp?DDFDocuments/u/G/SPS/NBRA1600.DOCX","FR")</f>
      </c>
      <c r="J310" s="15">
        <f>HYPERLINK("https://docs.wto.org/imrd/directdoc.asp?DDFDocuments/v/G/SPS/NBRA1600.DOCX","ES")</f>
      </c>
    </row>
    <row r="311">
      <c r="A311" s="10" t="s">
        <v>710</v>
      </c>
      <c r="B311" s="11" t="s">
        <v>207</v>
      </c>
      <c r="C311" s="10" t="s">
        <v>18</v>
      </c>
      <c r="D311" s="12">
        <v>43818</v>
      </c>
      <c r="E311" s="13" t="s">
        <v>711</v>
      </c>
      <c r="F311" s="13" t="s">
        <v>24</v>
      </c>
      <c r="G311" s="14"/>
      <c r="H311" s="15">
        <f>HYPERLINK("https://docs.wto.org/imrd/directdoc.asp?DDFDocuments/t/G/SPS/NTZA25.DOCX","EN")</f>
      </c>
      <c r="I311" s="15">
        <f>HYPERLINK("https://docs.wto.org/imrd/directdoc.asp?DDFDocuments/u/G/SPS/NTZA25.DOCX","FR")</f>
      </c>
      <c r="J311" s="15">
        <f>HYPERLINK("https://docs.wto.org/imrd/directdoc.asp?DDFDocuments/v/G/SPS/NTZA25.DOCX","ES")</f>
      </c>
    </row>
    <row r="312">
      <c r="A312" s="10" t="s">
        <v>712</v>
      </c>
      <c r="B312" s="11" t="s">
        <v>207</v>
      </c>
      <c r="C312" s="10" t="s">
        <v>18</v>
      </c>
      <c r="D312" s="12">
        <v>43818</v>
      </c>
      <c r="E312" s="13" t="s">
        <v>711</v>
      </c>
      <c r="F312" s="13" t="s">
        <v>24</v>
      </c>
      <c r="G312" s="14"/>
      <c r="H312" s="15">
        <f>HYPERLINK("https://docs.wto.org/imrd/directdoc.asp?DDFDocuments/t/G/SPS/NTZA28.DOCX","EN")</f>
      </c>
      <c r="I312" s="15">
        <f>HYPERLINK("https://docs.wto.org/imrd/directdoc.asp?DDFDocuments/u/G/SPS/NTZA28.DOCX","FR")</f>
      </c>
      <c r="J312" s="15">
        <f>HYPERLINK("https://docs.wto.org/imrd/directdoc.asp?DDFDocuments/v/G/SPS/NTZA28.DOCX","ES")</f>
      </c>
    </row>
    <row r="313">
      <c r="A313" s="10" t="s">
        <v>713</v>
      </c>
      <c r="B313" s="11" t="s">
        <v>183</v>
      </c>
      <c r="C313" s="10" t="s">
        <v>18</v>
      </c>
      <c r="D313" s="12">
        <v>43817</v>
      </c>
      <c r="E313" s="13" t="s">
        <v>714</v>
      </c>
      <c r="F313" s="13" t="s">
        <v>609</v>
      </c>
      <c r="G313" s="14" t="s">
        <v>188</v>
      </c>
      <c r="H313" s="15">
        <f>HYPERLINK("https://docs.wto.org/imrd/directdoc.asp?DDFDocuments/t/G/SPS/NARG233.DOCX","EN")</f>
      </c>
      <c r="I313" s="15">
        <f>HYPERLINK("https://docs.wto.org/imrd/directdoc.asp?DDFDocuments/u/G/SPS/NARG233.DOCX","FR")</f>
      </c>
      <c r="J313" s="15">
        <f>HYPERLINK("https://docs.wto.org/imrd/directdoc.asp?DDFDocuments/v/G/SPS/NARG233.DOCX","ES")</f>
      </c>
    </row>
    <row r="314">
      <c r="A314" s="10" t="s">
        <v>715</v>
      </c>
      <c r="B314" s="11" t="s">
        <v>188</v>
      </c>
      <c r="C314" s="10" t="s">
        <v>40</v>
      </c>
      <c r="D314" s="12">
        <v>43817</v>
      </c>
      <c r="E314" s="13" t="s">
        <v>716</v>
      </c>
      <c r="F314" s="13" t="s">
        <v>717</v>
      </c>
      <c r="G314" s="14" t="s">
        <v>365</v>
      </c>
      <c r="H314" s="15">
        <f>HYPERLINK("https://docs.wto.org/imrd/directdoc.asp?DDFDocuments/t/G/SPS/NAUS470A1.DOCX","EN")</f>
      </c>
      <c r="I314" s="15">
        <f>HYPERLINK("https://docs.wto.org/imrd/directdoc.asp?DDFDocuments/u/G/SPS/NAUS470A1.DOCX","FR")</f>
      </c>
      <c r="J314" s="15">
        <f>HYPERLINK("https://docs.wto.org/imrd/directdoc.asp?DDFDocuments/v/G/SPS/NAUS470A1.DOCX","ES")</f>
      </c>
    </row>
    <row r="315">
      <c r="A315" s="10" t="s">
        <v>718</v>
      </c>
      <c r="B315" s="11" t="s">
        <v>95</v>
      </c>
      <c r="C315" s="10" t="s">
        <v>18</v>
      </c>
      <c r="D315" s="12">
        <v>43817</v>
      </c>
      <c r="E315" s="13" t="s">
        <v>399</v>
      </c>
      <c r="F315" s="13" t="s">
        <v>74</v>
      </c>
      <c r="G315" s="14"/>
      <c r="H315" s="15">
        <f>HYPERLINK("https://docs.wto.org/imrd/directdoc.asp?DDFDocuments/t/G/SPS/NBRA1591.DOCX","EN")</f>
      </c>
      <c r="I315" s="15">
        <f>HYPERLINK("https://docs.wto.org/imrd/directdoc.asp?DDFDocuments/u/G/SPS/NBRA1591.DOCX","FR")</f>
      </c>
      <c r="J315" s="15">
        <f>HYPERLINK("https://docs.wto.org/imrd/directdoc.asp?DDFDocuments/v/G/SPS/NBRA1591.DOCX","ES")</f>
      </c>
    </row>
    <row r="316">
      <c r="A316" s="10" t="s">
        <v>719</v>
      </c>
      <c r="B316" s="11" t="s">
        <v>720</v>
      </c>
      <c r="C316" s="10" t="s">
        <v>18</v>
      </c>
      <c r="D316" s="12">
        <v>43817</v>
      </c>
      <c r="E316" s="13" t="s">
        <v>721</v>
      </c>
      <c r="F316" s="13" t="s">
        <v>24</v>
      </c>
      <c r="G316" s="14"/>
      <c r="H316" s="15">
        <f>HYPERLINK("https://docs.wto.org/imrd/directdoc.asp?DDFDocuments/t/G/SPS/NSLV133.DOCX","EN")</f>
      </c>
      <c r="I316" s="15">
        <f>HYPERLINK("https://docs.wto.org/imrd/directdoc.asp?DDFDocuments/u/G/SPS/NSLV133.DOCX","FR")</f>
      </c>
      <c r="J316" s="15">
        <f>HYPERLINK("https://docs.wto.org/imrd/directdoc.asp?DDFDocuments/v/G/SPS/NSLV133.DOCX","ES")</f>
      </c>
    </row>
    <row r="317">
      <c r="A317" s="10" t="s">
        <v>722</v>
      </c>
      <c r="B317" s="11" t="s">
        <v>72</v>
      </c>
      <c r="C317" s="10" t="s">
        <v>18</v>
      </c>
      <c r="D317" s="12">
        <v>43816</v>
      </c>
      <c r="E317" s="13" t="s">
        <v>115</v>
      </c>
      <c r="F317" s="13" t="s">
        <v>74</v>
      </c>
      <c r="G317" s="14"/>
      <c r="H317" s="15">
        <f>HYPERLINK("https://docs.wto.org/imrd/directdoc.asp?DDFDocuments/t/G/SPS/NCAN1288.DOCX","EN")</f>
      </c>
      <c r="I317" s="15">
        <f>HYPERLINK("https://docs.wto.org/imrd/directdoc.asp?DDFDocuments/u/G/SPS/NCAN1288.DOCX","FR")</f>
      </c>
      <c r="J317" s="15">
        <f>HYPERLINK("https://docs.wto.org/imrd/directdoc.asp?DDFDocuments/v/G/SPS/NCAN1288.DOCX","ES")</f>
      </c>
    </row>
    <row r="318">
      <c r="A318" s="10" t="s">
        <v>723</v>
      </c>
      <c r="B318" s="11" t="s">
        <v>34</v>
      </c>
      <c r="C318" s="10" t="s">
        <v>40</v>
      </c>
      <c r="D318" s="12">
        <v>43816</v>
      </c>
      <c r="E318" s="13" t="s">
        <v>724</v>
      </c>
      <c r="F318" s="13" t="s">
        <v>74</v>
      </c>
      <c r="G318" s="14"/>
      <c r="H318" s="15">
        <f>HYPERLINK("https://docs.wto.org/imrd/directdoc.asp?DDFDocuments/t/G/SPS/NJPN631A1.DOCX","EN")</f>
      </c>
      <c r="I318" s="15">
        <f>HYPERLINK("https://docs.wto.org/imrd/directdoc.asp?DDFDocuments/u/G/SPS/NJPN631A1.DOCX","FR")</f>
      </c>
      <c r="J318" s="15">
        <f>HYPERLINK("https://docs.wto.org/imrd/directdoc.asp?DDFDocuments/v/G/SPS/NJPN631A1.DOCX","ES")</f>
      </c>
    </row>
    <row r="319">
      <c r="A319" s="10" t="s">
        <v>725</v>
      </c>
      <c r="B319" s="11" t="s">
        <v>34</v>
      </c>
      <c r="C319" s="10" t="s">
        <v>40</v>
      </c>
      <c r="D319" s="12">
        <v>43816</v>
      </c>
      <c r="E319" s="13" t="s">
        <v>726</v>
      </c>
      <c r="F319" s="13" t="s">
        <v>74</v>
      </c>
      <c r="G319" s="14"/>
      <c r="H319" s="15">
        <f>HYPERLINK("https://docs.wto.org/imrd/directdoc.asp?DDFDocuments/t/G/SPS/NJPN632A1.DOCX","EN")</f>
      </c>
      <c r="I319" s="15">
        <f>HYPERLINK("https://docs.wto.org/imrd/directdoc.asp?DDFDocuments/u/G/SPS/NJPN632A1.DOCX","FR")</f>
      </c>
      <c r="J319" s="15">
        <f>HYPERLINK("https://docs.wto.org/imrd/directdoc.asp?DDFDocuments/v/G/SPS/NJPN632A1.DOCX","ES")</f>
      </c>
    </row>
    <row r="320">
      <c r="A320" s="10" t="s">
        <v>727</v>
      </c>
      <c r="B320" s="11" t="s">
        <v>34</v>
      </c>
      <c r="C320" s="10" t="s">
        <v>40</v>
      </c>
      <c r="D320" s="12">
        <v>43816</v>
      </c>
      <c r="E320" s="13" t="s">
        <v>728</v>
      </c>
      <c r="F320" s="13" t="s">
        <v>74</v>
      </c>
      <c r="G320" s="14"/>
      <c r="H320" s="15">
        <f>HYPERLINK("https://docs.wto.org/imrd/directdoc.asp?DDFDocuments/t/G/SPS/NJPN633A1.DOCX","EN")</f>
      </c>
      <c r="I320" s="15">
        <f>HYPERLINK("https://docs.wto.org/imrd/directdoc.asp?DDFDocuments/u/G/SPS/NJPN633A1.DOCX","FR")</f>
      </c>
      <c r="J320" s="15">
        <f>HYPERLINK("https://docs.wto.org/imrd/directdoc.asp?DDFDocuments/v/G/SPS/NJPN633A1.DOCX","ES")</f>
      </c>
    </row>
    <row r="321">
      <c r="A321" s="10" t="s">
        <v>729</v>
      </c>
      <c r="B321" s="11" t="s">
        <v>34</v>
      </c>
      <c r="C321" s="10" t="s">
        <v>40</v>
      </c>
      <c r="D321" s="12">
        <v>43816</v>
      </c>
      <c r="E321" s="13" t="s">
        <v>730</v>
      </c>
      <c r="F321" s="13" t="s">
        <v>74</v>
      </c>
      <c r="G321" s="14"/>
      <c r="H321" s="15">
        <f>HYPERLINK("https://docs.wto.org/imrd/directdoc.asp?DDFDocuments/t/G/SPS/NJPN634A1.DOCX","EN")</f>
      </c>
      <c r="I321" s="15">
        <f>HYPERLINK("https://docs.wto.org/imrd/directdoc.asp?DDFDocuments/u/G/SPS/NJPN634A1.DOCX","FR")</f>
      </c>
      <c r="J321" s="15">
        <f>HYPERLINK("https://docs.wto.org/imrd/directdoc.asp?DDFDocuments/v/G/SPS/NJPN634A1.DOCX","ES")</f>
      </c>
    </row>
    <row r="322">
      <c r="A322" s="10" t="s">
        <v>731</v>
      </c>
      <c r="B322" s="11" t="s">
        <v>34</v>
      </c>
      <c r="C322" s="10" t="s">
        <v>40</v>
      </c>
      <c r="D322" s="12">
        <v>43816</v>
      </c>
      <c r="E322" s="13" t="s">
        <v>732</v>
      </c>
      <c r="F322" s="13" t="s">
        <v>733</v>
      </c>
      <c r="G322" s="14"/>
      <c r="H322" s="15">
        <f>HYPERLINK("https://docs.wto.org/imrd/directdoc.asp?DDFDocuments/t/G/SPS/NJPN635A1.DOCX","EN")</f>
      </c>
      <c r="I322" s="15">
        <f>HYPERLINK("https://docs.wto.org/imrd/directdoc.asp?DDFDocuments/u/G/SPS/NJPN635A1.DOCX","FR")</f>
      </c>
      <c r="J322" s="15">
        <f>HYPERLINK("https://docs.wto.org/imrd/directdoc.asp?DDFDocuments/v/G/SPS/NJPN635A1.DOCX","ES")</f>
      </c>
    </row>
    <row r="323">
      <c r="A323" s="10" t="s">
        <v>734</v>
      </c>
      <c r="B323" s="11" t="s">
        <v>34</v>
      </c>
      <c r="C323" s="10" t="s">
        <v>40</v>
      </c>
      <c r="D323" s="12">
        <v>43816</v>
      </c>
      <c r="E323" s="13" t="s">
        <v>735</v>
      </c>
      <c r="F323" s="13" t="s">
        <v>733</v>
      </c>
      <c r="G323" s="14"/>
      <c r="H323" s="15">
        <f>HYPERLINK("https://docs.wto.org/imrd/directdoc.asp?DDFDocuments/t/G/SPS/NJPN636A1.DOCX","EN")</f>
      </c>
      <c r="I323" s="15">
        <f>HYPERLINK("https://docs.wto.org/imrd/directdoc.asp?DDFDocuments/u/G/SPS/NJPN636A1.DOCX","FR")</f>
      </c>
      <c r="J323" s="15">
        <f>HYPERLINK("https://docs.wto.org/imrd/directdoc.asp?DDFDocuments/v/G/SPS/NJPN636A1.DOCX","ES")</f>
      </c>
    </row>
    <row r="324">
      <c r="A324" s="10" t="s">
        <v>736</v>
      </c>
      <c r="B324" s="11" t="s">
        <v>34</v>
      </c>
      <c r="C324" s="10" t="s">
        <v>40</v>
      </c>
      <c r="D324" s="12">
        <v>43816</v>
      </c>
      <c r="E324" s="13" t="s">
        <v>737</v>
      </c>
      <c r="F324" s="13" t="s">
        <v>738</v>
      </c>
      <c r="G324" s="14"/>
      <c r="H324" s="15">
        <f>HYPERLINK("https://docs.wto.org/imrd/directdoc.asp?DDFDocuments/t/G/SPS/NJPN637A1.DOCX","EN")</f>
      </c>
      <c r="I324" s="15">
        <f>HYPERLINK("https://docs.wto.org/imrd/directdoc.asp?DDFDocuments/u/G/SPS/NJPN637A1.DOCX","FR")</f>
      </c>
      <c r="J324" s="15">
        <f>HYPERLINK("https://docs.wto.org/imrd/directdoc.asp?DDFDocuments/v/G/SPS/NJPN637A1.DOCX","ES")</f>
      </c>
    </row>
    <row r="325">
      <c r="A325" s="10" t="s">
        <v>739</v>
      </c>
      <c r="B325" s="11" t="s">
        <v>34</v>
      </c>
      <c r="C325" s="10" t="s">
        <v>40</v>
      </c>
      <c r="D325" s="12">
        <v>43816</v>
      </c>
      <c r="E325" s="13" t="s">
        <v>740</v>
      </c>
      <c r="F325" s="13" t="s">
        <v>74</v>
      </c>
      <c r="G325" s="14"/>
      <c r="H325" s="15">
        <f>HYPERLINK("https://docs.wto.org/imrd/directdoc.asp?DDFDocuments/t/G/SPS/NJPN642A1.DOCX","EN")</f>
      </c>
      <c r="I325" s="15">
        <f>HYPERLINK("https://docs.wto.org/imrd/directdoc.asp?DDFDocuments/u/G/SPS/NJPN642A1.DOCX","FR")</f>
      </c>
      <c r="J325" s="15">
        <f>HYPERLINK("https://docs.wto.org/imrd/directdoc.asp?DDFDocuments/v/G/SPS/NJPN642A1.DOCX","ES")</f>
      </c>
    </row>
    <row r="326">
      <c r="A326" s="10" t="s">
        <v>741</v>
      </c>
      <c r="B326" s="11" t="s">
        <v>34</v>
      </c>
      <c r="C326" s="10" t="s">
        <v>40</v>
      </c>
      <c r="D326" s="12">
        <v>43816</v>
      </c>
      <c r="E326" s="13" t="s">
        <v>742</v>
      </c>
      <c r="F326" s="13" t="s">
        <v>74</v>
      </c>
      <c r="G326" s="14"/>
      <c r="H326" s="15">
        <f>HYPERLINK("https://docs.wto.org/imrd/directdoc.asp?DDFDocuments/t/G/SPS/NJPN643A1.DOCX","EN")</f>
      </c>
      <c r="I326" s="15">
        <f>HYPERLINK("https://docs.wto.org/imrd/directdoc.asp?DDFDocuments/u/G/SPS/NJPN643A1.DOCX","FR")</f>
      </c>
      <c r="J326" s="15">
        <f>HYPERLINK("https://docs.wto.org/imrd/directdoc.asp?DDFDocuments/v/G/SPS/NJPN643A1.DOCX","ES")</f>
      </c>
    </row>
    <row r="327">
      <c r="A327" s="10" t="s">
        <v>743</v>
      </c>
      <c r="B327" s="11" t="s">
        <v>34</v>
      </c>
      <c r="C327" s="10" t="s">
        <v>40</v>
      </c>
      <c r="D327" s="12">
        <v>43816</v>
      </c>
      <c r="E327" s="13" t="s">
        <v>744</v>
      </c>
      <c r="F327" s="13" t="s">
        <v>74</v>
      </c>
      <c r="G327" s="14"/>
      <c r="H327" s="15">
        <f>HYPERLINK("https://docs.wto.org/imrd/directdoc.asp?DDFDocuments/t/G/SPS/NJPN644A1.DOCX","EN")</f>
      </c>
      <c r="I327" s="15">
        <f>HYPERLINK("https://docs.wto.org/imrd/directdoc.asp?DDFDocuments/u/G/SPS/NJPN644A1.DOCX","FR")</f>
      </c>
      <c r="J327" s="15">
        <f>HYPERLINK("https://docs.wto.org/imrd/directdoc.asp?DDFDocuments/v/G/SPS/NJPN644A1.DOCX","ES")</f>
      </c>
    </row>
    <row r="328">
      <c r="A328" s="10" t="s">
        <v>745</v>
      </c>
      <c r="B328" s="11" t="s">
        <v>34</v>
      </c>
      <c r="C328" s="10" t="s">
        <v>40</v>
      </c>
      <c r="D328" s="12">
        <v>43816</v>
      </c>
      <c r="E328" s="13" t="s">
        <v>746</v>
      </c>
      <c r="F328" s="13" t="s">
        <v>74</v>
      </c>
      <c r="G328" s="14"/>
      <c r="H328" s="15">
        <f>HYPERLINK("https://docs.wto.org/imrd/directdoc.asp?DDFDocuments/t/G/SPS/NJPN645A1.DOCX","EN")</f>
      </c>
      <c r="I328" s="15">
        <f>HYPERLINK("https://docs.wto.org/imrd/directdoc.asp?DDFDocuments/u/G/SPS/NJPN645A1.DOCX","FR")</f>
      </c>
      <c r="J328" s="15">
        <f>HYPERLINK("https://docs.wto.org/imrd/directdoc.asp?DDFDocuments/v/G/SPS/NJPN645A1.DOCX","ES")</f>
      </c>
    </row>
    <row r="329">
      <c r="A329" s="10" t="s">
        <v>747</v>
      </c>
      <c r="B329" s="11" t="s">
        <v>34</v>
      </c>
      <c r="C329" s="10" t="s">
        <v>40</v>
      </c>
      <c r="D329" s="12">
        <v>43816</v>
      </c>
      <c r="E329" s="13" t="s">
        <v>748</v>
      </c>
      <c r="F329" s="13" t="s">
        <v>74</v>
      </c>
      <c r="G329" s="14"/>
      <c r="H329" s="15">
        <f>HYPERLINK("https://docs.wto.org/imrd/directdoc.asp?DDFDocuments/t/G/SPS/NJPN646A1.DOCX","EN")</f>
      </c>
      <c r="I329" s="15">
        <f>HYPERLINK("https://docs.wto.org/imrd/directdoc.asp?DDFDocuments/u/G/SPS/NJPN646A1.DOCX","FR")</f>
      </c>
      <c r="J329" s="15">
        <f>HYPERLINK("https://docs.wto.org/imrd/directdoc.asp?DDFDocuments/v/G/SPS/NJPN646A1.DOCX","ES")</f>
      </c>
    </row>
    <row r="330">
      <c r="A330" s="10" t="s">
        <v>749</v>
      </c>
      <c r="B330" s="11" t="s">
        <v>34</v>
      </c>
      <c r="C330" s="10" t="s">
        <v>40</v>
      </c>
      <c r="D330" s="12">
        <v>43816</v>
      </c>
      <c r="E330" s="13" t="s">
        <v>19</v>
      </c>
      <c r="F330" s="13" t="s">
        <v>74</v>
      </c>
      <c r="G330" s="14"/>
      <c r="H330" s="15">
        <f>HYPERLINK("https://docs.wto.org/imrd/directdoc.asp?DDFDocuments/t/G/SPS/NJPN647A1.DOCX","EN")</f>
      </c>
      <c r="I330" s="15">
        <f>HYPERLINK("https://docs.wto.org/imrd/directdoc.asp?DDFDocuments/u/G/SPS/NJPN647A1.DOCX","FR")</f>
      </c>
      <c r="J330" s="15">
        <f>HYPERLINK("https://docs.wto.org/imrd/directdoc.asp?DDFDocuments/v/G/SPS/NJPN647A1.DOCX","ES")</f>
      </c>
    </row>
    <row r="331">
      <c r="A331" s="10" t="s">
        <v>750</v>
      </c>
      <c r="B331" s="11" t="s">
        <v>34</v>
      </c>
      <c r="C331" s="10" t="s">
        <v>40</v>
      </c>
      <c r="D331" s="12">
        <v>43816</v>
      </c>
      <c r="E331" s="13" t="s">
        <v>751</v>
      </c>
      <c r="F331" s="13" t="s">
        <v>74</v>
      </c>
      <c r="G331" s="14"/>
      <c r="H331" s="15">
        <f>HYPERLINK("https://docs.wto.org/imrd/directdoc.asp?DDFDocuments/t/G/SPS/NJPN648A1.DOCX","EN")</f>
      </c>
      <c r="I331" s="15">
        <f>HYPERLINK("https://docs.wto.org/imrd/directdoc.asp?DDFDocuments/u/G/SPS/NJPN648A1.DOCX","FR")</f>
      </c>
      <c r="J331" s="15">
        <f>HYPERLINK("https://docs.wto.org/imrd/directdoc.asp?DDFDocuments/v/G/SPS/NJPN648A1.DOCX","ES")</f>
      </c>
    </row>
    <row r="332">
      <c r="A332" s="10" t="s">
        <v>752</v>
      </c>
      <c r="B332" s="11" t="s">
        <v>34</v>
      </c>
      <c r="C332" s="10" t="s">
        <v>40</v>
      </c>
      <c r="D332" s="12">
        <v>43816</v>
      </c>
      <c r="E332" s="13" t="s">
        <v>753</v>
      </c>
      <c r="F332" s="13" t="s">
        <v>754</v>
      </c>
      <c r="G332" s="14"/>
      <c r="H332" s="15">
        <f>HYPERLINK("https://docs.wto.org/imrd/directdoc.asp?DDFDocuments/t/G/SPS/NJPN649A1.DOCX","EN")</f>
      </c>
      <c r="I332" s="15">
        <f>HYPERLINK("https://docs.wto.org/imrd/directdoc.asp?DDFDocuments/u/G/SPS/NJPN649A1.DOCX","FR")</f>
      </c>
      <c r="J332" s="15">
        <f>HYPERLINK("https://docs.wto.org/imrd/directdoc.asp?DDFDocuments/v/G/SPS/NJPN649A1.DOCX","ES")</f>
      </c>
    </row>
    <row r="333">
      <c r="A333" s="10" t="s">
        <v>755</v>
      </c>
      <c r="B333" s="11" t="s">
        <v>34</v>
      </c>
      <c r="C333" s="10" t="s">
        <v>40</v>
      </c>
      <c r="D333" s="12">
        <v>43816</v>
      </c>
      <c r="E333" s="13" t="s">
        <v>756</v>
      </c>
      <c r="F333" s="13" t="s">
        <v>733</v>
      </c>
      <c r="G333" s="14"/>
      <c r="H333" s="15">
        <f>HYPERLINK("https://docs.wto.org/imrd/directdoc.asp?DDFDocuments/t/G/SPS/NJPN650A1.DOCX","EN")</f>
      </c>
      <c r="I333" s="15">
        <f>HYPERLINK("https://docs.wto.org/imrd/directdoc.asp?DDFDocuments/u/G/SPS/NJPN650A1.DOCX","FR")</f>
      </c>
      <c r="J333" s="15">
        <f>HYPERLINK("https://docs.wto.org/imrd/directdoc.asp?DDFDocuments/v/G/SPS/NJPN650A1.DOCX","ES")</f>
      </c>
    </row>
    <row r="334">
      <c r="A334" s="10" t="s">
        <v>757</v>
      </c>
      <c r="B334" s="11" t="s">
        <v>34</v>
      </c>
      <c r="C334" s="10" t="s">
        <v>40</v>
      </c>
      <c r="D334" s="12">
        <v>43816</v>
      </c>
      <c r="E334" s="13" t="s">
        <v>758</v>
      </c>
      <c r="F334" s="13" t="s">
        <v>759</v>
      </c>
      <c r="G334" s="14"/>
      <c r="H334" s="15">
        <f>HYPERLINK("https://docs.wto.org/imrd/directdoc.asp?DDFDocuments/t/G/SPS/NJPN651A1.DOCX","EN")</f>
      </c>
      <c r="I334" s="15">
        <f>HYPERLINK("https://docs.wto.org/imrd/directdoc.asp?DDFDocuments/u/G/SPS/NJPN651A1.DOCX","FR")</f>
      </c>
      <c r="J334" s="15">
        <f>HYPERLINK("https://docs.wto.org/imrd/directdoc.asp?DDFDocuments/v/G/SPS/NJPN651A1.DOCX","ES")</f>
      </c>
    </row>
    <row r="335">
      <c r="A335" s="10" t="s">
        <v>760</v>
      </c>
      <c r="B335" s="11" t="s">
        <v>34</v>
      </c>
      <c r="C335" s="10" t="s">
        <v>18</v>
      </c>
      <c r="D335" s="12">
        <v>43816</v>
      </c>
      <c r="E335" s="13" t="s">
        <v>761</v>
      </c>
      <c r="F335" s="13" t="s">
        <v>74</v>
      </c>
      <c r="G335" s="14"/>
      <c r="H335" s="15">
        <f>HYPERLINK("https://docs.wto.org/imrd/directdoc.asp?DDFDocuments/t/G/SPS/NJPN706.DOCX","EN")</f>
      </c>
      <c r="I335" s="15">
        <f>HYPERLINK("https://docs.wto.org/imrd/directdoc.asp?DDFDocuments/u/G/SPS/NJPN706.DOCX","FR")</f>
      </c>
      <c r="J335" s="15">
        <f>HYPERLINK("https://docs.wto.org/imrd/directdoc.asp?DDFDocuments/v/G/SPS/NJPN706.DOCX","ES")</f>
      </c>
    </row>
    <row r="336">
      <c r="A336" s="10" t="s">
        <v>762</v>
      </c>
      <c r="B336" s="11" t="s">
        <v>34</v>
      </c>
      <c r="C336" s="10" t="s">
        <v>18</v>
      </c>
      <c r="D336" s="12">
        <v>43816</v>
      </c>
      <c r="E336" s="13" t="s">
        <v>763</v>
      </c>
      <c r="F336" s="13" t="s">
        <v>74</v>
      </c>
      <c r="G336" s="14"/>
      <c r="H336" s="15">
        <f>HYPERLINK("https://docs.wto.org/imrd/directdoc.asp?DDFDocuments/t/G/SPS/NJPN707.DOCX","EN")</f>
      </c>
      <c r="I336" s="15">
        <f>HYPERLINK("https://docs.wto.org/imrd/directdoc.asp?DDFDocuments/u/G/SPS/NJPN707.DOCX","FR")</f>
      </c>
      <c r="J336" s="15">
        <f>HYPERLINK("https://docs.wto.org/imrd/directdoc.asp?DDFDocuments/v/G/SPS/NJPN707.DOCX","ES")</f>
      </c>
    </row>
    <row r="337">
      <c r="A337" s="10" t="s">
        <v>764</v>
      </c>
      <c r="B337" s="11" t="s">
        <v>34</v>
      </c>
      <c r="C337" s="10" t="s">
        <v>18</v>
      </c>
      <c r="D337" s="12">
        <v>43816</v>
      </c>
      <c r="E337" s="13" t="s">
        <v>765</v>
      </c>
      <c r="F337" s="13" t="s">
        <v>74</v>
      </c>
      <c r="G337" s="14"/>
      <c r="H337" s="15">
        <f>HYPERLINK("https://docs.wto.org/imrd/directdoc.asp?DDFDocuments/t/G/SPS/NJPN708.DOCX","EN")</f>
      </c>
      <c r="I337" s="15">
        <f>HYPERLINK("https://docs.wto.org/imrd/directdoc.asp?DDFDocuments/u/G/SPS/NJPN708.DOCX","FR")</f>
      </c>
      <c r="J337" s="15">
        <f>HYPERLINK("https://docs.wto.org/imrd/directdoc.asp?DDFDocuments/v/G/SPS/NJPN708.DOCX","ES")</f>
      </c>
    </row>
    <row r="338">
      <c r="A338" s="10" t="s">
        <v>766</v>
      </c>
      <c r="B338" s="11" t="s">
        <v>34</v>
      </c>
      <c r="C338" s="10" t="s">
        <v>18</v>
      </c>
      <c r="D338" s="12">
        <v>43816</v>
      </c>
      <c r="E338" s="13" t="s">
        <v>767</v>
      </c>
      <c r="F338" s="13" t="s">
        <v>74</v>
      </c>
      <c r="G338" s="14"/>
      <c r="H338" s="15">
        <f>HYPERLINK("https://docs.wto.org/imrd/directdoc.asp?DDFDocuments/t/G/SPS/NJPN709.DOCX","EN")</f>
      </c>
      <c r="I338" s="15">
        <f>HYPERLINK("https://docs.wto.org/imrd/directdoc.asp?DDFDocuments/u/G/SPS/NJPN709.DOCX","FR")</f>
      </c>
      <c r="J338" s="15">
        <f>HYPERLINK("https://docs.wto.org/imrd/directdoc.asp?DDFDocuments/v/G/SPS/NJPN709.DOCX","ES")</f>
      </c>
    </row>
    <row r="339">
      <c r="A339" s="10" t="s">
        <v>768</v>
      </c>
      <c r="B339" s="11" t="s">
        <v>34</v>
      </c>
      <c r="C339" s="10" t="s">
        <v>18</v>
      </c>
      <c r="D339" s="12">
        <v>43816</v>
      </c>
      <c r="E339" s="13" t="s">
        <v>769</v>
      </c>
      <c r="F339" s="13" t="s">
        <v>74</v>
      </c>
      <c r="G339" s="14"/>
      <c r="H339" s="15">
        <f>HYPERLINK("https://docs.wto.org/imrd/directdoc.asp?DDFDocuments/t/G/SPS/NJPN710.DOCX","EN")</f>
      </c>
      <c r="I339" s="15">
        <f>HYPERLINK("https://docs.wto.org/imrd/directdoc.asp?DDFDocuments/u/G/SPS/NJPN710.DOCX","FR")</f>
      </c>
      <c r="J339" s="15">
        <f>HYPERLINK("https://docs.wto.org/imrd/directdoc.asp?DDFDocuments/v/G/SPS/NJPN710.DOCX","ES")</f>
      </c>
    </row>
    <row r="340">
      <c r="A340" s="10" t="s">
        <v>770</v>
      </c>
      <c r="B340" s="11" t="s">
        <v>34</v>
      </c>
      <c r="C340" s="10" t="s">
        <v>18</v>
      </c>
      <c r="D340" s="12">
        <v>43816</v>
      </c>
      <c r="E340" s="13" t="s">
        <v>771</v>
      </c>
      <c r="F340" s="13" t="s">
        <v>74</v>
      </c>
      <c r="G340" s="14"/>
      <c r="H340" s="15">
        <f>HYPERLINK("https://docs.wto.org/imrd/directdoc.asp?DDFDocuments/t/G/SPS/NJPN711.DOCX","EN")</f>
      </c>
      <c r="I340" s="15">
        <f>HYPERLINK("https://docs.wto.org/imrd/directdoc.asp?DDFDocuments/u/G/SPS/NJPN711.DOCX","FR")</f>
      </c>
      <c r="J340" s="15">
        <f>HYPERLINK("https://docs.wto.org/imrd/directdoc.asp?DDFDocuments/v/G/SPS/NJPN711.DOCX","ES")</f>
      </c>
    </row>
    <row r="341">
      <c r="A341" s="10" t="s">
        <v>772</v>
      </c>
      <c r="B341" s="11" t="s">
        <v>11</v>
      </c>
      <c r="C341" s="10" t="s">
        <v>18</v>
      </c>
      <c r="D341" s="12">
        <v>43816</v>
      </c>
      <c r="E341" s="13" t="s">
        <v>773</v>
      </c>
      <c r="F341" s="13" t="s">
        <v>144</v>
      </c>
      <c r="G341" s="14"/>
      <c r="H341" s="15">
        <f>HYPERLINK("https://docs.wto.org/imrd/directdoc.asp?DDFDocuments/t/G/SPS/NRUS172.DOCX","EN")</f>
      </c>
      <c r="I341" s="15">
        <f>HYPERLINK("https://docs.wto.org/imrd/directdoc.asp?DDFDocuments/u/G/SPS/NRUS172.DOCX","FR")</f>
      </c>
      <c r="J341" s="15">
        <f>HYPERLINK("https://docs.wto.org/imrd/directdoc.asp?DDFDocuments/v/G/SPS/NRUS172.DOCX","ES")</f>
      </c>
    </row>
    <row r="342">
      <c r="A342" s="10" t="s">
        <v>774</v>
      </c>
      <c r="B342" s="11" t="s">
        <v>53</v>
      </c>
      <c r="C342" s="10" t="s">
        <v>54</v>
      </c>
      <c r="D342" s="12">
        <v>43816</v>
      </c>
      <c r="E342" s="13" t="s">
        <v>282</v>
      </c>
      <c r="F342" s="13" t="s">
        <v>775</v>
      </c>
      <c r="G342" s="14" t="s">
        <v>147</v>
      </c>
      <c r="H342" s="15">
        <f>HYPERLINK("https://docs.wto.org/imrd/directdoc.asp?DDFDocuments/t/G/SPS/NSAU390A1.DOCX","EN")</f>
      </c>
      <c r="I342" s="15">
        <f>HYPERLINK("https://docs.wto.org/imrd/directdoc.asp?DDFDocuments/u/G/SPS/NSAU390A1.DOCX","FR")</f>
      </c>
      <c r="J342" s="15">
        <f>HYPERLINK("https://docs.wto.org/imrd/directdoc.asp?DDFDocuments/v/G/SPS/NSAU390A1.DOCX","ES")</f>
      </c>
    </row>
    <row r="343">
      <c r="A343" s="10" t="s">
        <v>776</v>
      </c>
      <c r="B343" s="11" t="s">
        <v>53</v>
      </c>
      <c r="C343" s="10" t="s">
        <v>54</v>
      </c>
      <c r="D343" s="12">
        <v>43816</v>
      </c>
      <c r="E343" s="13" t="s">
        <v>282</v>
      </c>
      <c r="F343" s="13" t="s">
        <v>552</v>
      </c>
      <c r="G343" s="14" t="s">
        <v>233</v>
      </c>
      <c r="H343" s="15">
        <f>HYPERLINK("https://docs.wto.org/imrd/directdoc.asp?DDFDocuments/t/G/SPS/NSAU392A1.DOCX","EN")</f>
      </c>
      <c r="I343" s="15">
        <f>HYPERLINK("https://docs.wto.org/imrd/directdoc.asp?DDFDocuments/u/G/SPS/NSAU392A1.DOCX","FR")</f>
      </c>
      <c r="J343" s="15">
        <f>HYPERLINK("https://docs.wto.org/imrd/directdoc.asp?DDFDocuments/v/G/SPS/NSAU392A1.DOCX","ES")</f>
      </c>
    </row>
    <row r="344">
      <c r="A344" s="10" t="s">
        <v>777</v>
      </c>
      <c r="B344" s="11" t="s">
        <v>53</v>
      </c>
      <c r="C344" s="10" t="s">
        <v>54</v>
      </c>
      <c r="D344" s="12">
        <v>43816</v>
      </c>
      <c r="E344" s="13" t="s">
        <v>282</v>
      </c>
      <c r="F344" s="13" t="s">
        <v>552</v>
      </c>
      <c r="G344" s="14" t="s">
        <v>365</v>
      </c>
      <c r="H344" s="15">
        <f>HYPERLINK("https://docs.wto.org/imrd/directdoc.asp?DDFDocuments/t/G/SPS/NSAU397A1.DOCX","EN")</f>
      </c>
      <c r="I344" s="15">
        <f>HYPERLINK("https://docs.wto.org/imrd/directdoc.asp?DDFDocuments/u/G/SPS/NSAU397A1.DOCX","FR")</f>
      </c>
      <c r="J344" s="15">
        <f>HYPERLINK("https://docs.wto.org/imrd/directdoc.asp?DDFDocuments/v/G/SPS/NSAU397A1.DOCX","ES")</f>
      </c>
    </row>
    <row r="345">
      <c r="A345" s="10" t="s">
        <v>778</v>
      </c>
      <c r="B345" s="11" t="s">
        <v>53</v>
      </c>
      <c r="C345" s="10" t="s">
        <v>54</v>
      </c>
      <c r="D345" s="12">
        <v>43816</v>
      </c>
      <c r="E345" s="13" t="s">
        <v>282</v>
      </c>
      <c r="F345" s="13" t="s">
        <v>552</v>
      </c>
      <c r="G345" s="14" t="s">
        <v>779</v>
      </c>
      <c r="H345" s="15">
        <f>HYPERLINK("https://docs.wto.org/imrd/directdoc.asp?DDFDocuments/t/G/SPS/NSAU398A1.DOCX","EN")</f>
      </c>
      <c r="I345" s="15">
        <f>HYPERLINK("https://docs.wto.org/imrd/directdoc.asp?DDFDocuments/u/G/SPS/NSAU398A1.DOCX","FR")</f>
      </c>
      <c r="J345" s="15">
        <f>HYPERLINK("https://docs.wto.org/imrd/directdoc.asp?DDFDocuments/v/G/SPS/NSAU398A1.DOCX","ES")</f>
      </c>
    </row>
    <row r="346">
      <c r="A346" s="10" t="s">
        <v>780</v>
      </c>
      <c r="B346" s="11" t="s">
        <v>53</v>
      </c>
      <c r="C346" s="10" t="s">
        <v>12</v>
      </c>
      <c r="D346" s="12">
        <v>43816</v>
      </c>
      <c r="E346" s="13" t="s">
        <v>513</v>
      </c>
      <c r="F346" s="13" t="s">
        <v>775</v>
      </c>
      <c r="G346" s="14" t="s">
        <v>781</v>
      </c>
      <c r="H346" s="15">
        <f>HYPERLINK("https://docs.wto.org/imrd/directdoc.asp?DDFDocuments/t/G/SPS/NSAU412.DOCX","EN")</f>
      </c>
      <c r="I346" s="15">
        <f>HYPERLINK("https://docs.wto.org/imrd/directdoc.asp?DDFDocuments/u/G/SPS/NSAU412.DOCX","FR")</f>
      </c>
      <c r="J346" s="15">
        <f>HYPERLINK("https://docs.wto.org/imrd/directdoc.asp?DDFDocuments/v/G/SPS/NSAU412.DOCX","ES")</f>
      </c>
    </row>
    <row r="347">
      <c r="A347" s="10" t="s">
        <v>782</v>
      </c>
      <c r="B347" s="11" t="s">
        <v>95</v>
      </c>
      <c r="C347" s="10" t="s">
        <v>40</v>
      </c>
      <c r="D347" s="12">
        <v>43815</v>
      </c>
      <c r="E347" s="13" t="s">
        <v>19</v>
      </c>
      <c r="F347" s="13" t="s">
        <v>74</v>
      </c>
      <c r="G347" s="14"/>
      <c r="H347" s="15">
        <f>HYPERLINK("https://docs.wto.org/imrd/directdoc.asp?DDFDocuments/t/G/SPS/NBRA1569A1.DOCX","EN")</f>
      </c>
      <c r="I347" s="15">
        <f>HYPERLINK("https://docs.wto.org/imrd/directdoc.asp?DDFDocuments/u/G/SPS/NBRA1569A1.DOCX","FR")</f>
      </c>
      <c r="J347" s="15">
        <f>HYPERLINK("https://docs.wto.org/imrd/directdoc.asp?DDFDocuments/v/G/SPS/NBRA1569A1.DOCX","ES")</f>
      </c>
    </row>
    <row r="348">
      <c r="A348" s="10" t="s">
        <v>783</v>
      </c>
      <c r="B348" s="11" t="s">
        <v>95</v>
      </c>
      <c r="C348" s="10" t="s">
        <v>40</v>
      </c>
      <c r="D348" s="12">
        <v>43815</v>
      </c>
      <c r="E348" s="13" t="s">
        <v>19</v>
      </c>
      <c r="F348" s="13" t="s">
        <v>74</v>
      </c>
      <c r="G348" s="14"/>
      <c r="H348" s="15">
        <f>HYPERLINK("https://docs.wto.org/imrd/directdoc.asp?DDFDocuments/t/G/SPS/NBRA1571A1.DOCX","EN")</f>
      </c>
      <c r="I348" s="15">
        <f>HYPERLINK("https://docs.wto.org/imrd/directdoc.asp?DDFDocuments/u/G/SPS/NBRA1571A1.DOCX","FR")</f>
      </c>
      <c r="J348" s="15">
        <f>HYPERLINK("https://docs.wto.org/imrd/directdoc.asp?DDFDocuments/v/G/SPS/NBRA1571A1.DOCX","ES")</f>
      </c>
    </row>
    <row r="349">
      <c r="A349" s="10" t="s">
        <v>784</v>
      </c>
      <c r="B349" s="11" t="s">
        <v>95</v>
      </c>
      <c r="C349" s="10" t="s">
        <v>40</v>
      </c>
      <c r="D349" s="12">
        <v>43815</v>
      </c>
      <c r="E349" s="13" t="s">
        <v>19</v>
      </c>
      <c r="F349" s="13" t="s">
        <v>74</v>
      </c>
      <c r="G349" s="14"/>
      <c r="H349" s="15">
        <f>HYPERLINK("https://docs.wto.org/imrd/directdoc.asp?DDFDocuments/t/G/SPS/NBRA1573A1.DOCX","EN")</f>
      </c>
      <c r="I349" s="15">
        <f>HYPERLINK("https://docs.wto.org/imrd/directdoc.asp?DDFDocuments/u/G/SPS/NBRA1573A1.DOCX","FR")</f>
      </c>
      <c r="J349" s="15">
        <f>HYPERLINK("https://docs.wto.org/imrd/directdoc.asp?DDFDocuments/v/G/SPS/NBRA1573A1.DOCX","ES")</f>
      </c>
    </row>
    <row r="350">
      <c r="A350" s="10" t="s">
        <v>785</v>
      </c>
      <c r="B350" s="11" t="s">
        <v>95</v>
      </c>
      <c r="C350" s="10" t="s">
        <v>40</v>
      </c>
      <c r="D350" s="12">
        <v>43815</v>
      </c>
      <c r="E350" s="13" t="s">
        <v>19</v>
      </c>
      <c r="F350" s="13" t="s">
        <v>74</v>
      </c>
      <c r="G350" s="14"/>
      <c r="H350" s="15">
        <f>HYPERLINK("https://docs.wto.org/imrd/directdoc.asp?DDFDocuments/t/G/SPS/NBRA1579A1.DOCX","EN")</f>
      </c>
      <c r="I350" s="15">
        <f>HYPERLINK("https://docs.wto.org/imrd/directdoc.asp?DDFDocuments/u/G/SPS/NBRA1579A1.DOCX","FR")</f>
      </c>
      <c r="J350" s="15">
        <f>HYPERLINK("https://docs.wto.org/imrd/directdoc.asp?DDFDocuments/v/G/SPS/NBRA1579A1.DOCX","ES")</f>
      </c>
    </row>
    <row r="351">
      <c r="A351" s="10" t="s">
        <v>786</v>
      </c>
      <c r="B351" s="11" t="s">
        <v>95</v>
      </c>
      <c r="C351" s="10" t="s">
        <v>40</v>
      </c>
      <c r="D351" s="12">
        <v>43812</v>
      </c>
      <c r="E351" s="13" t="s">
        <v>19</v>
      </c>
      <c r="F351" s="13" t="s">
        <v>787</v>
      </c>
      <c r="G351" s="14"/>
      <c r="H351" s="15">
        <f>HYPERLINK("https://docs.wto.org/imrd/directdoc.asp?DDFDocuments/t/G/SPS/NBRA1553A1.DOCX","EN")</f>
      </c>
      <c r="I351" s="15">
        <f>HYPERLINK("https://docs.wto.org/imrd/directdoc.asp?DDFDocuments/u/G/SPS/NBRA1553A1.DOCX","FR")</f>
      </c>
      <c r="J351" s="15">
        <f>HYPERLINK("https://docs.wto.org/imrd/directdoc.asp?DDFDocuments/v/G/SPS/NBRA1553A1.DOCX","ES")</f>
      </c>
    </row>
    <row r="352">
      <c r="A352" s="10" t="s">
        <v>788</v>
      </c>
      <c r="B352" s="11" t="s">
        <v>95</v>
      </c>
      <c r="C352" s="10" t="s">
        <v>40</v>
      </c>
      <c r="D352" s="12">
        <v>43812</v>
      </c>
      <c r="E352" s="13" t="s">
        <v>19</v>
      </c>
      <c r="F352" s="13" t="s">
        <v>787</v>
      </c>
      <c r="G352" s="14"/>
      <c r="H352" s="15">
        <f>HYPERLINK("https://docs.wto.org/imrd/directdoc.asp?DDFDocuments/t/G/SPS/NBRA1554A1.DOCX","EN")</f>
      </c>
      <c r="I352" s="15">
        <f>HYPERLINK("https://docs.wto.org/imrd/directdoc.asp?DDFDocuments/u/G/SPS/NBRA1554A1.DOCX","FR")</f>
      </c>
      <c r="J352" s="15">
        <f>HYPERLINK("https://docs.wto.org/imrd/directdoc.asp?DDFDocuments/v/G/SPS/NBRA1554A1.DOCX","ES")</f>
      </c>
    </row>
    <row r="353">
      <c r="A353" s="10" t="s">
        <v>789</v>
      </c>
      <c r="B353" s="11" t="s">
        <v>95</v>
      </c>
      <c r="C353" s="10" t="s">
        <v>40</v>
      </c>
      <c r="D353" s="12">
        <v>43812</v>
      </c>
      <c r="E353" s="13" t="s">
        <v>19</v>
      </c>
      <c r="F353" s="13" t="s">
        <v>787</v>
      </c>
      <c r="G353" s="14"/>
      <c r="H353" s="15">
        <f>HYPERLINK("https://docs.wto.org/imrd/directdoc.asp?DDFDocuments/t/G/SPS/NBRA1556A1.DOCX","EN")</f>
      </c>
      <c r="I353" s="15">
        <f>HYPERLINK("https://docs.wto.org/imrd/directdoc.asp?DDFDocuments/u/G/SPS/NBRA1556A1.DOCX","FR")</f>
      </c>
      <c r="J353" s="15">
        <f>HYPERLINK("https://docs.wto.org/imrd/directdoc.asp?DDFDocuments/v/G/SPS/NBRA1556A1.DOCX","ES")</f>
      </c>
    </row>
    <row r="354">
      <c r="A354" s="10" t="s">
        <v>790</v>
      </c>
      <c r="B354" s="11" t="s">
        <v>95</v>
      </c>
      <c r="C354" s="10" t="s">
        <v>40</v>
      </c>
      <c r="D354" s="12">
        <v>43812</v>
      </c>
      <c r="E354" s="13" t="s">
        <v>19</v>
      </c>
      <c r="F354" s="13" t="s">
        <v>787</v>
      </c>
      <c r="G354" s="14"/>
      <c r="H354" s="15">
        <f>HYPERLINK("https://docs.wto.org/imrd/directdoc.asp?DDFDocuments/t/G/SPS/NBRA1560A1.DOCX","EN")</f>
      </c>
      <c r="I354" s="15">
        <f>HYPERLINK("https://docs.wto.org/imrd/directdoc.asp?DDFDocuments/u/G/SPS/NBRA1560A1.DOCX","FR")</f>
      </c>
      <c r="J354" s="15">
        <f>HYPERLINK("https://docs.wto.org/imrd/directdoc.asp?DDFDocuments/v/G/SPS/NBRA1560A1.DOCX","ES")</f>
      </c>
    </row>
    <row r="355">
      <c r="A355" s="10" t="s">
        <v>791</v>
      </c>
      <c r="B355" s="11" t="s">
        <v>95</v>
      </c>
      <c r="C355" s="10" t="s">
        <v>40</v>
      </c>
      <c r="D355" s="12">
        <v>43812</v>
      </c>
      <c r="E355" s="13" t="s">
        <v>19</v>
      </c>
      <c r="F355" s="13" t="s">
        <v>787</v>
      </c>
      <c r="G355" s="14"/>
      <c r="H355" s="15">
        <f>HYPERLINK("https://docs.wto.org/imrd/directdoc.asp?DDFDocuments/t/G/SPS/NBRA1561A1.DOCX","EN")</f>
      </c>
      <c r="I355" s="15">
        <f>HYPERLINK("https://docs.wto.org/imrd/directdoc.asp?DDFDocuments/u/G/SPS/NBRA1561A1.DOCX","FR")</f>
      </c>
      <c r="J355" s="15">
        <f>HYPERLINK("https://docs.wto.org/imrd/directdoc.asp?DDFDocuments/v/G/SPS/NBRA1561A1.DOCX","ES")</f>
      </c>
    </row>
    <row r="356">
      <c r="A356" s="10" t="s">
        <v>792</v>
      </c>
      <c r="B356" s="11" t="s">
        <v>95</v>
      </c>
      <c r="C356" s="10" t="s">
        <v>40</v>
      </c>
      <c r="D356" s="12">
        <v>43812</v>
      </c>
      <c r="E356" s="13" t="s">
        <v>19</v>
      </c>
      <c r="F356" s="13" t="s">
        <v>787</v>
      </c>
      <c r="G356" s="14"/>
      <c r="H356" s="15">
        <f>HYPERLINK("https://docs.wto.org/imrd/directdoc.asp?DDFDocuments/t/G/SPS/NBRA1562A1.DOCX","EN")</f>
      </c>
      <c r="I356" s="15">
        <f>HYPERLINK("https://docs.wto.org/imrd/directdoc.asp?DDFDocuments/u/G/SPS/NBRA1562A1.DOCX","FR")</f>
      </c>
      <c r="J356" s="15">
        <f>HYPERLINK("https://docs.wto.org/imrd/directdoc.asp?DDFDocuments/v/G/SPS/NBRA1562A1.DOCX","ES")</f>
      </c>
    </row>
    <row r="357">
      <c r="A357" s="10" t="s">
        <v>793</v>
      </c>
      <c r="B357" s="11" t="s">
        <v>95</v>
      </c>
      <c r="C357" s="10" t="s">
        <v>40</v>
      </c>
      <c r="D357" s="12">
        <v>43812</v>
      </c>
      <c r="E357" s="13" t="s">
        <v>19</v>
      </c>
      <c r="F357" s="13" t="s">
        <v>787</v>
      </c>
      <c r="G357" s="14"/>
      <c r="H357" s="15">
        <f>HYPERLINK("https://docs.wto.org/imrd/directdoc.asp?DDFDocuments/t/G/SPS/NBRA1563A1.DOCX","EN")</f>
      </c>
      <c r="I357" s="15">
        <f>HYPERLINK("https://docs.wto.org/imrd/directdoc.asp?DDFDocuments/u/G/SPS/NBRA1563A1.DOCX","FR")</f>
      </c>
      <c r="J357" s="15">
        <f>HYPERLINK("https://docs.wto.org/imrd/directdoc.asp?DDFDocuments/v/G/SPS/NBRA1563A1.DOCX","ES")</f>
      </c>
    </row>
    <row r="358">
      <c r="A358" s="10" t="s">
        <v>794</v>
      </c>
      <c r="B358" s="11" t="s">
        <v>95</v>
      </c>
      <c r="C358" s="10" t="s">
        <v>40</v>
      </c>
      <c r="D358" s="12">
        <v>43812</v>
      </c>
      <c r="E358" s="13" t="s">
        <v>19</v>
      </c>
      <c r="F358" s="13" t="s">
        <v>787</v>
      </c>
      <c r="G358" s="14"/>
      <c r="H358" s="15">
        <f>HYPERLINK("https://docs.wto.org/imrd/directdoc.asp?DDFDocuments/t/G/SPS/NBRA1564A1.DOCX","EN")</f>
      </c>
      <c r="I358" s="15">
        <f>HYPERLINK("https://docs.wto.org/imrd/directdoc.asp?DDFDocuments/u/G/SPS/NBRA1564A1.DOCX","FR")</f>
      </c>
      <c r="J358" s="15">
        <f>HYPERLINK("https://docs.wto.org/imrd/directdoc.asp?DDFDocuments/v/G/SPS/NBRA1564A1.DOCX","ES")</f>
      </c>
    </row>
    <row r="359">
      <c r="A359" s="10" t="s">
        <v>795</v>
      </c>
      <c r="B359" s="11" t="s">
        <v>95</v>
      </c>
      <c r="C359" s="10" t="s">
        <v>40</v>
      </c>
      <c r="D359" s="12">
        <v>43812</v>
      </c>
      <c r="E359" s="13" t="s">
        <v>19</v>
      </c>
      <c r="F359" s="13" t="s">
        <v>787</v>
      </c>
      <c r="G359" s="14"/>
      <c r="H359" s="15">
        <f>HYPERLINK("https://docs.wto.org/imrd/directdoc.asp?DDFDocuments/t/G/SPS/NBRA1565A1.DOCX","EN")</f>
      </c>
      <c r="I359" s="15">
        <f>HYPERLINK("https://docs.wto.org/imrd/directdoc.asp?DDFDocuments/u/G/SPS/NBRA1565A1.DOCX","FR")</f>
      </c>
      <c r="J359" s="15">
        <f>HYPERLINK("https://docs.wto.org/imrd/directdoc.asp?DDFDocuments/v/G/SPS/NBRA1565A1.DOCX","ES")</f>
      </c>
    </row>
    <row r="360">
      <c r="A360" s="10" t="s">
        <v>796</v>
      </c>
      <c r="B360" s="11" t="s">
        <v>95</v>
      </c>
      <c r="C360" s="10" t="s">
        <v>18</v>
      </c>
      <c r="D360" s="12">
        <v>43812</v>
      </c>
      <c r="E360" s="13" t="s">
        <v>797</v>
      </c>
      <c r="F360" s="13" t="s">
        <v>798</v>
      </c>
      <c r="G360" s="14"/>
      <c r="H360" s="15">
        <f>HYPERLINK("https://docs.wto.org/imrd/directdoc.asp?DDFDocuments/t/G/SPS/NBRA1584.DOCX","EN")</f>
      </c>
      <c r="I360" s="15">
        <f>HYPERLINK("https://docs.wto.org/imrd/directdoc.asp?DDFDocuments/u/G/SPS/NBRA1584.DOCX","FR")</f>
      </c>
      <c r="J360" s="15">
        <f>HYPERLINK("https://docs.wto.org/imrd/directdoc.asp?DDFDocuments/v/G/SPS/NBRA1584.DOCX","ES")</f>
      </c>
    </row>
    <row r="361">
      <c r="A361" s="10" t="s">
        <v>799</v>
      </c>
      <c r="B361" s="11" t="s">
        <v>95</v>
      </c>
      <c r="C361" s="10" t="s">
        <v>18</v>
      </c>
      <c r="D361" s="12">
        <v>43812</v>
      </c>
      <c r="E361" s="13" t="s">
        <v>800</v>
      </c>
      <c r="F361" s="13" t="s">
        <v>798</v>
      </c>
      <c r="G361" s="14"/>
      <c r="H361" s="15">
        <f>HYPERLINK("https://docs.wto.org/imrd/directdoc.asp?DDFDocuments/t/G/SPS/NBRA1585.DOCX","EN")</f>
      </c>
      <c r="I361" s="15">
        <f>HYPERLINK("https://docs.wto.org/imrd/directdoc.asp?DDFDocuments/u/G/SPS/NBRA1585.DOCX","FR")</f>
      </c>
      <c r="J361" s="15">
        <f>HYPERLINK("https://docs.wto.org/imrd/directdoc.asp?DDFDocuments/v/G/SPS/NBRA1585.DOCX","ES")</f>
      </c>
    </row>
    <row r="362">
      <c r="A362" s="10" t="s">
        <v>801</v>
      </c>
      <c r="B362" s="11" t="s">
        <v>95</v>
      </c>
      <c r="C362" s="10" t="s">
        <v>18</v>
      </c>
      <c r="D362" s="12">
        <v>43812</v>
      </c>
      <c r="E362" s="13" t="s">
        <v>802</v>
      </c>
      <c r="F362" s="13" t="s">
        <v>798</v>
      </c>
      <c r="G362" s="14"/>
      <c r="H362" s="15">
        <f>HYPERLINK("https://docs.wto.org/imrd/directdoc.asp?DDFDocuments/t/G/SPS/NBRA1586.DOCX","EN")</f>
      </c>
      <c r="I362" s="15">
        <f>HYPERLINK("https://docs.wto.org/imrd/directdoc.asp?DDFDocuments/u/G/SPS/NBRA1586.DOCX","FR")</f>
      </c>
      <c r="J362" s="15">
        <f>HYPERLINK("https://docs.wto.org/imrd/directdoc.asp?DDFDocuments/v/G/SPS/NBRA1586.DOCX","ES")</f>
      </c>
    </row>
    <row r="363">
      <c r="A363" s="10" t="s">
        <v>803</v>
      </c>
      <c r="B363" s="11" t="s">
        <v>95</v>
      </c>
      <c r="C363" s="10" t="s">
        <v>18</v>
      </c>
      <c r="D363" s="12">
        <v>43812</v>
      </c>
      <c r="E363" s="13" t="s">
        <v>804</v>
      </c>
      <c r="F363" s="13" t="s">
        <v>80</v>
      </c>
      <c r="G363" s="14" t="s">
        <v>204</v>
      </c>
      <c r="H363" s="15">
        <f>HYPERLINK("https://docs.wto.org/imrd/directdoc.asp?DDFDocuments/t/G/SPS/NBRA1587.DOCX","EN")</f>
      </c>
      <c r="I363" s="15">
        <f>HYPERLINK("https://docs.wto.org/imrd/directdoc.asp?DDFDocuments/u/G/SPS/NBRA1587.DOCX","FR")</f>
      </c>
      <c r="J363" s="15">
        <f>HYPERLINK("https://docs.wto.org/imrd/directdoc.asp?DDFDocuments/v/G/SPS/NBRA1587.DOCX","ES")</f>
      </c>
    </row>
    <row r="364">
      <c r="A364" s="10" t="s">
        <v>805</v>
      </c>
      <c r="B364" s="11" t="s">
        <v>95</v>
      </c>
      <c r="C364" s="10" t="s">
        <v>18</v>
      </c>
      <c r="D364" s="12">
        <v>43812</v>
      </c>
      <c r="E364" s="13" t="s">
        <v>806</v>
      </c>
      <c r="F364" s="13" t="s">
        <v>80</v>
      </c>
      <c r="G364" s="14" t="s">
        <v>204</v>
      </c>
      <c r="H364" s="15">
        <f>HYPERLINK("https://docs.wto.org/imrd/directdoc.asp?DDFDocuments/t/G/SPS/NBRA1588.DOCX","EN")</f>
      </c>
      <c r="I364" s="15">
        <f>HYPERLINK("https://docs.wto.org/imrd/directdoc.asp?DDFDocuments/u/G/SPS/NBRA1588.DOCX","FR")</f>
      </c>
      <c r="J364" s="15">
        <f>HYPERLINK("https://docs.wto.org/imrd/directdoc.asp?DDFDocuments/v/G/SPS/NBRA1588.DOCX","ES")</f>
      </c>
    </row>
    <row r="365">
      <c r="A365" s="10" t="s">
        <v>807</v>
      </c>
      <c r="B365" s="11" t="s">
        <v>124</v>
      </c>
      <c r="C365" s="10" t="s">
        <v>201</v>
      </c>
      <c r="D365" s="12">
        <v>43812</v>
      </c>
      <c r="E365" s="13" t="s">
        <v>808</v>
      </c>
      <c r="F365" s="13" t="s">
        <v>809</v>
      </c>
      <c r="G365" s="14"/>
      <c r="H365" s="15">
        <f>HYPERLINK("https://docs.wto.org/imrd/directdoc.asp?DDFDocuments/t/G/SPS/NIDN125C1.DOCX","EN")</f>
      </c>
      <c r="I365" s="15">
        <f>HYPERLINK("https://docs.wto.org/imrd/directdoc.asp?DDFDocuments/u/G/SPS/NIDN125C1.DOCX","FR")</f>
      </c>
      <c r="J365" s="15">
        <f>HYPERLINK("https://docs.wto.org/imrd/directdoc.asp?DDFDocuments/v/G/SPS/NIDN125C1.DOCX","ES")</f>
      </c>
    </row>
    <row r="366">
      <c r="A366" s="10" t="s">
        <v>810</v>
      </c>
      <c r="B366" s="11" t="s">
        <v>95</v>
      </c>
      <c r="C366" s="10" t="s">
        <v>18</v>
      </c>
      <c r="D366" s="12">
        <v>43811</v>
      </c>
      <c r="E366" s="13" t="s">
        <v>811</v>
      </c>
      <c r="F366" s="13" t="s">
        <v>24</v>
      </c>
      <c r="G366" s="14"/>
      <c r="H366" s="15">
        <f>HYPERLINK("https://docs.wto.org/imrd/directdoc.asp?DDFDocuments/t/G/SPS/NBRA1582.DOCX","EN")</f>
      </c>
      <c r="I366" s="15">
        <f>HYPERLINK("https://docs.wto.org/imrd/directdoc.asp?DDFDocuments/u/G/SPS/NBRA1582.DOCX","FR")</f>
      </c>
      <c r="J366" s="15">
        <f>HYPERLINK("https://docs.wto.org/imrd/directdoc.asp?DDFDocuments/v/G/SPS/NBRA1582.DOCX","ES")</f>
      </c>
    </row>
    <row r="367">
      <c r="A367" s="10" t="s">
        <v>812</v>
      </c>
      <c r="B367" s="11" t="s">
        <v>27</v>
      </c>
      <c r="C367" s="10" t="s">
        <v>18</v>
      </c>
      <c r="D367" s="12">
        <v>43811</v>
      </c>
      <c r="E367" s="13" t="s">
        <v>813</v>
      </c>
      <c r="F367" s="13" t="s">
        <v>32</v>
      </c>
      <c r="G367" s="14"/>
      <c r="H367" s="15">
        <f>HYPERLINK("https://docs.wto.org/imrd/directdoc.asp?DDFDocuments/t/G/SPS/NCRI220.DOCX","EN")</f>
      </c>
      <c r="I367" s="15">
        <f>HYPERLINK("https://docs.wto.org/imrd/directdoc.asp?DDFDocuments/u/G/SPS/NCRI220.DOCX","FR")</f>
      </c>
      <c r="J367" s="15">
        <f>HYPERLINK("https://docs.wto.org/imrd/directdoc.asp?DDFDocuments/v/G/SPS/NCRI220.DOCX","ES")</f>
      </c>
    </row>
    <row r="368">
      <c r="A368" s="10" t="s">
        <v>814</v>
      </c>
      <c r="B368" s="11" t="s">
        <v>82</v>
      </c>
      <c r="C368" s="10" t="s">
        <v>18</v>
      </c>
      <c r="D368" s="12">
        <v>43811</v>
      </c>
      <c r="E368" s="13" t="s">
        <v>83</v>
      </c>
      <c r="F368" s="13" t="s">
        <v>74</v>
      </c>
      <c r="G368" s="14"/>
      <c r="H368" s="15">
        <f>HYPERLINK("https://docs.wto.org/imrd/directdoc.asp?DDFDocuments/t/G/SPS/NEU360.DOCX","EN")</f>
      </c>
      <c r="I368" s="15">
        <f>HYPERLINK("https://docs.wto.org/imrd/directdoc.asp?DDFDocuments/u/G/SPS/NEU360.DOCX","FR")</f>
      </c>
      <c r="J368" s="15">
        <f>HYPERLINK("https://docs.wto.org/imrd/directdoc.asp?DDFDocuments/v/G/SPS/NEU360.DOCX","ES")</f>
      </c>
    </row>
    <row r="369">
      <c r="A369" s="10" t="s">
        <v>815</v>
      </c>
      <c r="B369" s="11" t="s">
        <v>124</v>
      </c>
      <c r="C369" s="10" t="s">
        <v>18</v>
      </c>
      <c r="D369" s="12">
        <v>43811</v>
      </c>
      <c r="E369" s="13" t="s">
        <v>816</v>
      </c>
      <c r="F369" s="13" t="s">
        <v>817</v>
      </c>
      <c r="G369" s="14"/>
      <c r="H369" s="15">
        <f>HYPERLINK("https://docs.wto.org/imrd/directdoc.asp?DDFDocuments/t/G/SPS/NIDN130.DOCX","EN")</f>
      </c>
      <c r="I369" s="15">
        <f>HYPERLINK("https://docs.wto.org/imrd/directdoc.asp?DDFDocuments/u/G/SPS/NIDN130.DOCX","FR")</f>
      </c>
      <c r="J369" s="15">
        <f>HYPERLINK("https://docs.wto.org/imrd/directdoc.asp?DDFDocuments/v/G/SPS/NIDN130.DOCX","ES")</f>
      </c>
    </row>
    <row r="370">
      <c r="A370" s="10" t="s">
        <v>818</v>
      </c>
      <c r="B370" s="11" t="s">
        <v>145</v>
      </c>
      <c r="C370" s="10" t="s">
        <v>40</v>
      </c>
      <c r="D370" s="12">
        <v>43811</v>
      </c>
      <c r="E370" s="13" t="s">
        <v>19</v>
      </c>
      <c r="F370" s="13" t="s">
        <v>819</v>
      </c>
      <c r="G370" s="14"/>
      <c r="H370" s="15">
        <f>HYPERLINK("https://docs.wto.org/imrd/directdoc.asp?DDFDocuments/t/G/SPS/NPHL371A1.DOCX","EN")</f>
      </c>
      <c r="I370" s="15">
        <f>HYPERLINK("https://docs.wto.org/imrd/directdoc.asp?DDFDocuments/u/G/SPS/NPHL371A1.DOCX","FR")</f>
      </c>
      <c r="J370" s="15">
        <f>HYPERLINK("https://docs.wto.org/imrd/directdoc.asp?DDFDocuments/v/G/SPS/NPHL371A1.DOCX","ES")</f>
      </c>
    </row>
    <row r="371">
      <c r="A371" s="10" t="s">
        <v>820</v>
      </c>
      <c r="B371" s="11" t="s">
        <v>59</v>
      </c>
      <c r="C371" s="10" t="s">
        <v>18</v>
      </c>
      <c r="D371" s="12">
        <v>43811</v>
      </c>
      <c r="E371" s="13" t="s">
        <v>232</v>
      </c>
      <c r="F371" s="13" t="s">
        <v>158</v>
      </c>
      <c r="G371" s="14" t="s">
        <v>233</v>
      </c>
      <c r="H371" s="15">
        <f>HYPERLINK("https://docs.wto.org/imrd/directdoc.asp?DDFDocuments/t/G/SPS/NTPKM517.DOCX","EN")</f>
      </c>
      <c r="I371" s="15">
        <f>HYPERLINK("https://docs.wto.org/imrd/directdoc.asp?DDFDocuments/u/G/SPS/NTPKM517.DOCX","FR")</f>
      </c>
      <c r="J371" s="15">
        <f>HYPERLINK("https://docs.wto.org/imrd/directdoc.asp?DDFDocuments/v/G/SPS/NTPKM517.DOCX","ES")</f>
      </c>
    </row>
    <row r="372">
      <c r="A372" s="10" t="s">
        <v>821</v>
      </c>
      <c r="B372" s="11" t="s">
        <v>72</v>
      </c>
      <c r="C372" s="10" t="s">
        <v>54</v>
      </c>
      <c r="D372" s="12">
        <v>43810</v>
      </c>
      <c r="E372" s="13" t="s">
        <v>192</v>
      </c>
      <c r="F372" s="13" t="s">
        <v>92</v>
      </c>
      <c r="G372" s="14" t="s">
        <v>193</v>
      </c>
      <c r="H372" s="15">
        <f>HYPERLINK("https://docs.wto.org/imrd/directdoc.asp?DDFDocuments/t/G/SPS/NCAN1244A6.DOCX","EN")</f>
      </c>
      <c r="I372" s="15">
        <f>HYPERLINK("https://docs.wto.org/imrd/directdoc.asp?DDFDocuments/u/G/SPS/NCAN1244A6.DOCX","FR")</f>
      </c>
      <c r="J372" s="15">
        <f>HYPERLINK("https://docs.wto.org/imrd/directdoc.asp?DDFDocuments/v/G/SPS/NCAN1244A6.DOCX","ES")</f>
      </c>
    </row>
    <row r="373">
      <c r="A373" s="10" t="s">
        <v>822</v>
      </c>
      <c r="B373" s="11" t="s">
        <v>637</v>
      </c>
      <c r="C373" s="10" t="s">
        <v>40</v>
      </c>
      <c r="D373" s="12">
        <v>43810</v>
      </c>
      <c r="E373" s="13" t="s">
        <v>19</v>
      </c>
      <c r="F373" s="13" t="s">
        <v>823</v>
      </c>
      <c r="G373" s="14"/>
      <c r="H373" s="15">
        <f>HYPERLINK("https://docs.wto.org/imrd/directdoc.asp?DDFDocuments/t/G/SPS/NLKA41A1.DOCX","EN")</f>
      </c>
      <c r="I373" s="15">
        <f>HYPERLINK("https://docs.wto.org/imrd/directdoc.asp?DDFDocuments/u/G/SPS/NLKA41A1.DOCX","FR")</f>
      </c>
      <c r="J373" s="15">
        <f>HYPERLINK("https://docs.wto.org/imrd/directdoc.asp?DDFDocuments/v/G/SPS/NLKA41A1.DOCX","ES")</f>
      </c>
    </row>
    <row r="374">
      <c r="A374" s="10" t="s">
        <v>824</v>
      </c>
      <c r="B374" s="11" t="s">
        <v>214</v>
      </c>
      <c r="C374" s="10" t="s">
        <v>201</v>
      </c>
      <c r="D374" s="12">
        <v>43805</v>
      </c>
      <c r="E374" s="13" t="s">
        <v>825</v>
      </c>
      <c r="F374" s="13" t="s">
        <v>826</v>
      </c>
      <c r="G374" s="14" t="s">
        <v>22</v>
      </c>
      <c r="H374" s="15">
        <f>HYPERLINK("https://docs.wto.org/imrd/directdoc.asp?DDFDocuments/t/G/SPS/NARE180A1C1.DOCX","EN")</f>
      </c>
      <c r="I374" s="15">
        <f>HYPERLINK("https://docs.wto.org/imrd/directdoc.asp?DDFDocuments/u/G/SPS/NARE180A1C1.DOCX","FR")</f>
      </c>
      <c r="J374" s="15">
        <f>HYPERLINK("https://docs.wto.org/imrd/directdoc.asp?DDFDocuments/v/G/SPS/NARE180A1C1.DOCX","ES")</f>
      </c>
    </row>
    <row r="375">
      <c r="A375" s="10" t="s">
        <v>824</v>
      </c>
      <c r="B375" s="11" t="s">
        <v>622</v>
      </c>
      <c r="C375" s="10" t="s">
        <v>201</v>
      </c>
      <c r="D375" s="12">
        <v>43805</v>
      </c>
      <c r="E375" s="13" t="s">
        <v>825</v>
      </c>
      <c r="F375" s="13" t="s">
        <v>826</v>
      </c>
      <c r="G375" s="14" t="s">
        <v>22</v>
      </c>
      <c r="H375" s="15">
        <f>HYPERLINK("https://docs.wto.org/imrd/directdoc.asp?DDFDocuments/t/G/SPS/NARE180A1C1.DOCX","EN")</f>
      </c>
      <c r="I375" s="15">
        <f>HYPERLINK("https://docs.wto.org/imrd/directdoc.asp?DDFDocuments/u/G/SPS/NARE180A1C1.DOCX","FR")</f>
      </c>
      <c r="J375" s="15">
        <f>HYPERLINK("https://docs.wto.org/imrd/directdoc.asp?DDFDocuments/v/G/SPS/NARE180A1C1.DOCX","ES")</f>
      </c>
    </row>
    <row r="376">
      <c r="A376" s="10" t="s">
        <v>824</v>
      </c>
      <c r="B376" s="11" t="s">
        <v>39</v>
      </c>
      <c r="C376" s="10" t="s">
        <v>201</v>
      </c>
      <c r="D376" s="12">
        <v>43805</v>
      </c>
      <c r="E376" s="13" t="s">
        <v>825</v>
      </c>
      <c r="F376" s="13" t="s">
        <v>826</v>
      </c>
      <c r="G376" s="14" t="s">
        <v>22</v>
      </c>
      <c r="H376" s="15">
        <f>HYPERLINK("https://docs.wto.org/imrd/directdoc.asp?DDFDocuments/t/G/SPS/NARE180A1C1.DOCX","EN")</f>
      </c>
      <c r="I376" s="15">
        <f>HYPERLINK("https://docs.wto.org/imrd/directdoc.asp?DDFDocuments/u/G/SPS/NARE180A1C1.DOCX","FR")</f>
      </c>
      <c r="J376" s="15">
        <f>HYPERLINK("https://docs.wto.org/imrd/directdoc.asp?DDFDocuments/v/G/SPS/NARE180A1C1.DOCX","ES")</f>
      </c>
    </row>
    <row r="377">
      <c r="A377" s="10" t="s">
        <v>824</v>
      </c>
      <c r="B377" s="11" t="s">
        <v>623</v>
      </c>
      <c r="C377" s="10" t="s">
        <v>201</v>
      </c>
      <c r="D377" s="12">
        <v>43805</v>
      </c>
      <c r="E377" s="13" t="s">
        <v>825</v>
      </c>
      <c r="F377" s="13" t="s">
        <v>826</v>
      </c>
      <c r="G377" s="14" t="s">
        <v>22</v>
      </c>
      <c r="H377" s="15">
        <f>HYPERLINK("https://docs.wto.org/imrd/directdoc.asp?DDFDocuments/t/G/SPS/NARE180A1C1.DOCX","EN")</f>
      </c>
      <c r="I377" s="15">
        <f>HYPERLINK("https://docs.wto.org/imrd/directdoc.asp?DDFDocuments/u/G/SPS/NARE180A1C1.DOCX","FR")</f>
      </c>
      <c r="J377" s="15">
        <f>HYPERLINK("https://docs.wto.org/imrd/directdoc.asp?DDFDocuments/v/G/SPS/NARE180A1C1.DOCX","ES")</f>
      </c>
    </row>
    <row r="378">
      <c r="A378" s="10" t="s">
        <v>824</v>
      </c>
      <c r="B378" s="11" t="s">
        <v>624</v>
      </c>
      <c r="C378" s="10" t="s">
        <v>201</v>
      </c>
      <c r="D378" s="12">
        <v>43805</v>
      </c>
      <c r="E378" s="13" t="s">
        <v>825</v>
      </c>
      <c r="F378" s="13" t="s">
        <v>826</v>
      </c>
      <c r="G378" s="14" t="s">
        <v>22</v>
      </c>
      <c r="H378" s="15">
        <f>HYPERLINK("https://docs.wto.org/imrd/directdoc.asp?DDFDocuments/t/G/SPS/NARE180A1C1.DOCX","EN")</f>
      </c>
      <c r="I378" s="15">
        <f>HYPERLINK("https://docs.wto.org/imrd/directdoc.asp?DDFDocuments/u/G/SPS/NARE180A1C1.DOCX","FR")</f>
      </c>
      <c r="J378" s="15">
        <f>HYPERLINK("https://docs.wto.org/imrd/directdoc.asp?DDFDocuments/v/G/SPS/NARE180A1C1.DOCX","ES")</f>
      </c>
    </row>
    <row r="379">
      <c r="A379" s="10" t="s">
        <v>824</v>
      </c>
      <c r="B379" s="11" t="s">
        <v>53</v>
      </c>
      <c r="C379" s="10" t="s">
        <v>201</v>
      </c>
      <c r="D379" s="12">
        <v>43805</v>
      </c>
      <c r="E379" s="13" t="s">
        <v>825</v>
      </c>
      <c r="F379" s="13" t="s">
        <v>826</v>
      </c>
      <c r="G379" s="14" t="s">
        <v>22</v>
      </c>
      <c r="H379" s="15">
        <f>HYPERLINK("https://docs.wto.org/imrd/directdoc.asp?DDFDocuments/t/G/SPS/NARE180A1C1.DOCX","EN")</f>
      </c>
      <c r="I379" s="15">
        <f>HYPERLINK("https://docs.wto.org/imrd/directdoc.asp?DDFDocuments/u/G/SPS/NARE180A1C1.DOCX","FR")</f>
      </c>
      <c r="J379" s="15">
        <f>HYPERLINK("https://docs.wto.org/imrd/directdoc.asp?DDFDocuments/v/G/SPS/NARE180A1C1.DOCX","ES")</f>
      </c>
    </row>
    <row r="380">
      <c r="A380" s="10" t="s">
        <v>824</v>
      </c>
      <c r="B380" s="11" t="s">
        <v>625</v>
      </c>
      <c r="C380" s="10" t="s">
        <v>201</v>
      </c>
      <c r="D380" s="12">
        <v>43805</v>
      </c>
      <c r="E380" s="13" t="s">
        <v>825</v>
      </c>
      <c r="F380" s="13" t="s">
        <v>826</v>
      </c>
      <c r="G380" s="14" t="s">
        <v>22</v>
      </c>
      <c r="H380" s="15">
        <f>HYPERLINK("https://docs.wto.org/imrd/directdoc.asp?DDFDocuments/t/G/SPS/NARE180A1C1.DOCX","EN")</f>
      </c>
      <c r="I380" s="15">
        <f>HYPERLINK("https://docs.wto.org/imrd/directdoc.asp?DDFDocuments/u/G/SPS/NARE180A1C1.DOCX","FR")</f>
      </c>
      <c r="J380" s="15">
        <f>HYPERLINK("https://docs.wto.org/imrd/directdoc.asp?DDFDocuments/v/G/SPS/NARE180A1C1.DOCX","ES")</f>
      </c>
    </row>
    <row r="381">
      <c r="A381" s="10" t="s">
        <v>827</v>
      </c>
      <c r="B381" s="11" t="s">
        <v>622</v>
      </c>
      <c r="C381" s="10" t="s">
        <v>201</v>
      </c>
      <c r="D381" s="12">
        <v>43805</v>
      </c>
      <c r="E381" s="13" t="s">
        <v>825</v>
      </c>
      <c r="F381" s="13" t="s">
        <v>339</v>
      </c>
      <c r="G381" s="14" t="s">
        <v>22</v>
      </c>
      <c r="H381" s="15">
        <f>HYPERLINK("https://docs.wto.org/imrd/directdoc.asp?DDFDocuments/t/G/SPS/NARE180C2.DOCX","EN")</f>
      </c>
      <c r="I381" s="15">
        <f>HYPERLINK("https://docs.wto.org/imrd/directdoc.asp?DDFDocuments/u/G/SPS/NARE180C2.DOCX","FR")</f>
      </c>
      <c r="J381" s="15">
        <f>HYPERLINK("https://docs.wto.org/imrd/directdoc.asp?DDFDocuments/v/G/SPS/NARE180C2.DOCX","ES")</f>
      </c>
    </row>
    <row r="382">
      <c r="A382" s="10" t="s">
        <v>827</v>
      </c>
      <c r="B382" s="11" t="s">
        <v>214</v>
      </c>
      <c r="C382" s="10" t="s">
        <v>201</v>
      </c>
      <c r="D382" s="12">
        <v>43805</v>
      </c>
      <c r="E382" s="13" t="s">
        <v>825</v>
      </c>
      <c r="F382" s="13" t="s">
        <v>339</v>
      </c>
      <c r="G382" s="14" t="s">
        <v>22</v>
      </c>
      <c r="H382" s="15">
        <f>HYPERLINK("https://docs.wto.org/imrd/directdoc.asp?DDFDocuments/t/G/SPS/NARE180C2.DOCX","EN")</f>
      </c>
      <c r="I382" s="15">
        <f>HYPERLINK("https://docs.wto.org/imrd/directdoc.asp?DDFDocuments/u/G/SPS/NARE180C2.DOCX","FR")</f>
      </c>
      <c r="J382" s="15">
        <f>HYPERLINK("https://docs.wto.org/imrd/directdoc.asp?DDFDocuments/v/G/SPS/NARE180C2.DOCX","ES")</f>
      </c>
    </row>
    <row r="383">
      <c r="A383" s="10" t="s">
        <v>827</v>
      </c>
      <c r="B383" s="11" t="s">
        <v>39</v>
      </c>
      <c r="C383" s="10" t="s">
        <v>201</v>
      </c>
      <c r="D383" s="12">
        <v>43805</v>
      </c>
      <c r="E383" s="13" t="s">
        <v>825</v>
      </c>
      <c r="F383" s="13" t="s">
        <v>339</v>
      </c>
      <c r="G383" s="14" t="s">
        <v>22</v>
      </c>
      <c r="H383" s="15">
        <f>HYPERLINK("https://docs.wto.org/imrd/directdoc.asp?DDFDocuments/t/G/SPS/NARE180C2.DOCX","EN")</f>
      </c>
      <c r="I383" s="15">
        <f>HYPERLINK("https://docs.wto.org/imrd/directdoc.asp?DDFDocuments/u/G/SPS/NARE180C2.DOCX","FR")</f>
      </c>
      <c r="J383" s="15">
        <f>HYPERLINK("https://docs.wto.org/imrd/directdoc.asp?DDFDocuments/v/G/SPS/NARE180C2.DOCX","ES")</f>
      </c>
    </row>
    <row r="384">
      <c r="A384" s="10" t="s">
        <v>827</v>
      </c>
      <c r="B384" s="11" t="s">
        <v>623</v>
      </c>
      <c r="C384" s="10" t="s">
        <v>201</v>
      </c>
      <c r="D384" s="12">
        <v>43805</v>
      </c>
      <c r="E384" s="13" t="s">
        <v>825</v>
      </c>
      <c r="F384" s="13" t="s">
        <v>339</v>
      </c>
      <c r="G384" s="14" t="s">
        <v>22</v>
      </c>
      <c r="H384" s="15">
        <f>HYPERLINK("https://docs.wto.org/imrd/directdoc.asp?DDFDocuments/t/G/SPS/NARE180C2.DOCX","EN")</f>
      </c>
      <c r="I384" s="15">
        <f>HYPERLINK("https://docs.wto.org/imrd/directdoc.asp?DDFDocuments/u/G/SPS/NARE180C2.DOCX","FR")</f>
      </c>
      <c r="J384" s="15">
        <f>HYPERLINK("https://docs.wto.org/imrd/directdoc.asp?DDFDocuments/v/G/SPS/NARE180C2.DOCX","ES")</f>
      </c>
    </row>
    <row r="385">
      <c r="A385" s="10" t="s">
        <v>827</v>
      </c>
      <c r="B385" s="11" t="s">
        <v>624</v>
      </c>
      <c r="C385" s="10" t="s">
        <v>201</v>
      </c>
      <c r="D385" s="12">
        <v>43805</v>
      </c>
      <c r="E385" s="13" t="s">
        <v>825</v>
      </c>
      <c r="F385" s="13" t="s">
        <v>339</v>
      </c>
      <c r="G385" s="14" t="s">
        <v>22</v>
      </c>
      <c r="H385" s="15">
        <f>HYPERLINK("https://docs.wto.org/imrd/directdoc.asp?DDFDocuments/t/G/SPS/NARE180C2.DOCX","EN")</f>
      </c>
      <c r="I385" s="15">
        <f>HYPERLINK("https://docs.wto.org/imrd/directdoc.asp?DDFDocuments/u/G/SPS/NARE180C2.DOCX","FR")</f>
      </c>
      <c r="J385" s="15">
        <f>HYPERLINK("https://docs.wto.org/imrd/directdoc.asp?DDFDocuments/v/G/SPS/NARE180C2.DOCX","ES")</f>
      </c>
    </row>
    <row r="386">
      <c r="A386" s="10" t="s">
        <v>827</v>
      </c>
      <c r="B386" s="11" t="s">
        <v>53</v>
      </c>
      <c r="C386" s="10" t="s">
        <v>201</v>
      </c>
      <c r="D386" s="12">
        <v>43805</v>
      </c>
      <c r="E386" s="13" t="s">
        <v>825</v>
      </c>
      <c r="F386" s="13" t="s">
        <v>339</v>
      </c>
      <c r="G386" s="14" t="s">
        <v>22</v>
      </c>
      <c r="H386" s="15">
        <f>HYPERLINK("https://docs.wto.org/imrd/directdoc.asp?DDFDocuments/t/G/SPS/NARE180C2.DOCX","EN")</f>
      </c>
      <c r="I386" s="15">
        <f>HYPERLINK("https://docs.wto.org/imrd/directdoc.asp?DDFDocuments/u/G/SPS/NARE180C2.DOCX","FR")</f>
      </c>
      <c r="J386" s="15">
        <f>HYPERLINK("https://docs.wto.org/imrd/directdoc.asp?DDFDocuments/v/G/SPS/NARE180C2.DOCX","ES")</f>
      </c>
    </row>
    <row r="387">
      <c r="A387" s="10" t="s">
        <v>827</v>
      </c>
      <c r="B387" s="11" t="s">
        <v>625</v>
      </c>
      <c r="C387" s="10" t="s">
        <v>201</v>
      </c>
      <c r="D387" s="12">
        <v>43805</v>
      </c>
      <c r="E387" s="13" t="s">
        <v>825</v>
      </c>
      <c r="F387" s="13" t="s">
        <v>339</v>
      </c>
      <c r="G387" s="14" t="s">
        <v>22</v>
      </c>
      <c r="H387" s="15">
        <f>HYPERLINK("https://docs.wto.org/imrd/directdoc.asp?DDFDocuments/t/G/SPS/NARE180C2.DOCX","EN")</f>
      </c>
      <c r="I387" s="15">
        <f>HYPERLINK("https://docs.wto.org/imrd/directdoc.asp?DDFDocuments/u/G/SPS/NARE180C2.DOCX","FR")</f>
      </c>
      <c r="J387" s="15">
        <f>HYPERLINK("https://docs.wto.org/imrd/directdoc.asp?DDFDocuments/v/G/SPS/NARE180C2.DOCX","ES")</f>
      </c>
    </row>
    <row r="388">
      <c r="A388" s="10" t="s">
        <v>828</v>
      </c>
      <c r="B388" s="11" t="s">
        <v>214</v>
      </c>
      <c r="C388" s="10" t="s">
        <v>201</v>
      </c>
      <c r="D388" s="12">
        <v>43805</v>
      </c>
      <c r="E388" s="13" t="s">
        <v>825</v>
      </c>
      <c r="F388" s="13" t="s">
        <v>826</v>
      </c>
      <c r="G388" s="14" t="s">
        <v>141</v>
      </c>
      <c r="H388" s="15">
        <f>HYPERLINK("https://docs.wto.org/imrd/directdoc.asp?DDFDocuments/t/G/SPS/NARE181A1C1.DOCX","EN")</f>
      </c>
      <c r="I388" s="15">
        <f>HYPERLINK("https://docs.wto.org/imrd/directdoc.asp?DDFDocuments/u/G/SPS/NARE181A1C1.DOCX","FR")</f>
      </c>
      <c r="J388" s="15">
        <f>HYPERLINK("https://docs.wto.org/imrd/directdoc.asp?DDFDocuments/v/G/SPS/NARE181A1C1.DOCX","ES")</f>
      </c>
    </row>
    <row r="389">
      <c r="A389" s="10" t="s">
        <v>828</v>
      </c>
      <c r="B389" s="11" t="s">
        <v>622</v>
      </c>
      <c r="C389" s="10" t="s">
        <v>201</v>
      </c>
      <c r="D389" s="12">
        <v>43805</v>
      </c>
      <c r="E389" s="13" t="s">
        <v>825</v>
      </c>
      <c r="F389" s="13" t="s">
        <v>826</v>
      </c>
      <c r="G389" s="14" t="s">
        <v>141</v>
      </c>
      <c r="H389" s="15">
        <f>HYPERLINK("https://docs.wto.org/imrd/directdoc.asp?DDFDocuments/t/G/SPS/NARE181A1C1.DOCX","EN")</f>
      </c>
      <c r="I389" s="15">
        <f>HYPERLINK("https://docs.wto.org/imrd/directdoc.asp?DDFDocuments/u/G/SPS/NARE181A1C1.DOCX","FR")</f>
      </c>
      <c r="J389" s="15">
        <f>HYPERLINK("https://docs.wto.org/imrd/directdoc.asp?DDFDocuments/v/G/SPS/NARE181A1C1.DOCX","ES")</f>
      </c>
    </row>
    <row r="390">
      <c r="A390" s="10" t="s">
        <v>828</v>
      </c>
      <c r="B390" s="11" t="s">
        <v>39</v>
      </c>
      <c r="C390" s="10" t="s">
        <v>201</v>
      </c>
      <c r="D390" s="12">
        <v>43805</v>
      </c>
      <c r="E390" s="13" t="s">
        <v>825</v>
      </c>
      <c r="F390" s="13" t="s">
        <v>826</v>
      </c>
      <c r="G390" s="14" t="s">
        <v>141</v>
      </c>
      <c r="H390" s="15">
        <f>HYPERLINK("https://docs.wto.org/imrd/directdoc.asp?DDFDocuments/t/G/SPS/NARE181A1C1.DOCX","EN")</f>
      </c>
      <c r="I390" s="15">
        <f>HYPERLINK("https://docs.wto.org/imrd/directdoc.asp?DDFDocuments/u/G/SPS/NARE181A1C1.DOCX","FR")</f>
      </c>
      <c r="J390" s="15">
        <f>HYPERLINK("https://docs.wto.org/imrd/directdoc.asp?DDFDocuments/v/G/SPS/NARE181A1C1.DOCX","ES")</f>
      </c>
    </row>
    <row r="391">
      <c r="A391" s="10" t="s">
        <v>828</v>
      </c>
      <c r="B391" s="11" t="s">
        <v>623</v>
      </c>
      <c r="C391" s="10" t="s">
        <v>201</v>
      </c>
      <c r="D391" s="12">
        <v>43805</v>
      </c>
      <c r="E391" s="13" t="s">
        <v>825</v>
      </c>
      <c r="F391" s="13" t="s">
        <v>826</v>
      </c>
      <c r="G391" s="14" t="s">
        <v>141</v>
      </c>
      <c r="H391" s="15">
        <f>HYPERLINK("https://docs.wto.org/imrd/directdoc.asp?DDFDocuments/t/G/SPS/NARE181A1C1.DOCX","EN")</f>
      </c>
      <c r="I391" s="15">
        <f>HYPERLINK("https://docs.wto.org/imrd/directdoc.asp?DDFDocuments/u/G/SPS/NARE181A1C1.DOCX","FR")</f>
      </c>
      <c r="J391" s="15">
        <f>HYPERLINK("https://docs.wto.org/imrd/directdoc.asp?DDFDocuments/v/G/SPS/NARE181A1C1.DOCX","ES")</f>
      </c>
    </row>
    <row r="392">
      <c r="A392" s="10" t="s">
        <v>828</v>
      </c>
      <c r="B392" s="11" t="s">
        <v>624</v>
      </c>
      <c r="C392" s="10" t="s">
        <v>201</v>
      </c>
      <c r="D392" s="12">
        <v>43805</v>
      </c>
      <c r="E392" s="13" t="s">
        <v>825</v>
      </c>
      <c r="F392" s="13" t="s">
        <v>826</v>
      </c>
      <c r="G392" s="14" t="s">
        <v>141</v>
      </c>
      <c r="H392" s="15">
        <f>HYPERLINK("https://docs.wto.org/imrd/directdoc.asp?DDFDocuments/t/G/SPS/NARE181A1C1.DOCX","EN")</f>
      </c>
      <c r="I392" s="15">
        <f>HYPERLINK("https://docs.wto.org/imrd/directdoc.asp?DDFDocuments/u/G/SPS/NARE181A1C1.DOCX","FR")</f>
      </c>
      <c r="J392" s="15">
        <f>HYPERLINK("https://docs.wto.org/imrd/directdoc.asp?DDFDocuments/v/G/SPS/NARE181A1C1.DOCX","ES")</f>
      </c>
    </row>
    <row r="393">
      <c r="A393" s="10" t="s">
        <v>828</v>
      </c>
      <c r="B393" s="11" t="s">
        <v>53</v>
      </c>
      <c r="C393" s="10" t="s">
        <v>201</v>
      </c>
      <c r="D393" s="12">
        <v>43805</v>
      </c>
      <c r="E393" s="13" t="s">
        <v>825</v>
      </c>
      <c r="F393" s="13" t="s">
        <v>826</v>
      </c>
      <c r="G393" s="14" t="s">
        <v>141</v>
      </c>
      <c r="H393" s="15">
        <f>HYPERLINK("https://docs.wto.org/imrd/directdoc.asp?DDFDocuments/t/G/SPS/NARE181A1C1.DOCX","EN")</f>
      </c>
      <c r="I393" s="15">
        <f>HYPERLINK("https://docs.wto.org/imrd/directdoc.asp?DDFDocuments/u/G/SPS/NARE181A1C1.DOCX","FR")</f>
      </c>
      <c r="J393" s="15">
        <f>HYPERLINK("https://docs.wto.org/imrd/directdoc.asp?DDFDocuments/v/G/SPS/NARE181A1C1.DOCX","ES")</f>
      </c>
    </row>
    <row r="394">
      <c r="A394" s="10" t="s">
        <v>828</v>
      </c>
      <c r="B394" s="11" t="s">
        <v>625</v>
      </c>
      <c r="C394" s="10" t="s">
        <v>201</v>
      </c>
      <c r="D394" s="12">
        <v>43805</v>
      </c>
      <c r="E394" s="13" t="s">
        <v>825</v>
      </c>
      <c r="F394" s="13" t="s">
        <v>826</v>
      </c>
      <c r="G394" s="14" t="s">
        <v>141</v>
      </c>
      <c r="H394" s="15">
        <f>HYPERLINK("https://docs.wto.org/imrd/directdoc.asp?DDFDocuments/t/G/SPS/NARE181A1C1.DOCX","EN")</f>
      </c>
      <c r="I394" s="15">
        <f>HYPERLINK("https://docs.wto.org/imrd/directdoc.asp?DDFDocuments/u/G/SPS/NARE181A1C1.DOCX","FR")</f>
      </c>
      <c r="J394" s="15">
        <f>HYPERLINK("https://docs.wto.org/imrd/directdoc.asp?DDFDocuments/v/G/SPS/NARE181A1C1.DOCX","ES")</f>
      </c>
    </row>
    <row r="395">
      <c r="A395" s="10" t="s">
        <v>829</v>
      </c>
      <c r="B395" s="11" t="s">
        <v>214</v>
      </c>
      <c r="C395" s="10" t="s">
        <v>201</v>
      </c>
      <c r="D395" s="12">
        <v>43805</v>
      </c>
      <c r="E395" s="13" t="s">
        <v>825</v>
      </c>
      <c r="F395" s="13" t="s">
        <v>339</v>
      </c>
      <c r="G395" s="14" t="s">
        <v>141</v>
      </c>
      <c r="H395" s="15">
        <f>HYPERLINK("https://docs.wto.org/imrd/directdoc.asp?DDFDocuments/t/G/SPS/NARE181C2.DOCX","EN")</f>
      </c>
      <c r="I395" s="15">
        <f>HYPERLINK("https://docs.wto.org/imrd/directdoc.asp?DDFDocuments/u/G/SPS/NARE181C2.DOCX","FR")</f>
      </c>
      <c r="J395" s="15">
        <f>HYPERLINK("https://docs.wto.org/imrd/directdoc.asp?DDFDocuments/v/G/SPS/NARE181C2.DOCX","ES")</f>
      </c>
    </row>
    <row r="396">
      <c r="A396" s="10" t="s">
        <v>829</v>
      </c>
      <c r="B396" s="11" t="s">
        <v>622</v>
      </c>
      <c r="C396" s="10" t="s">
        <v>201</v>
      </c>
      <c r="D396" s="12">
        <v>43805</v>
      </c>
      <c r="E396" s="13" t="s">
        <v>825</v>
      </c>
      <c r="F396" s="13" t="s">
        <v>339</v>
      </c>
      <c r="G396" s="14" t="s">
        <v>141</v>
      </c>
      <c r="H396" s="15">
        <f>HYPERLINK("https://docs.wto.org/imrd/directdoc.asp?DDFDocuments/t/G/SPS/NARE181C2.DOCX","EN")</f>
      </c>
      <c r="I396" s="15">
        <f>HYPERLINK("https://docs.wto.org/imrd/directdoc.asp?DDFDocuments/u/G/SPS/NARE181C2.DOCX","FR")</f>
      </c>
      <c r="J396" s="15">
        <f>HYPERLINK("https://docs.wto.org/imrd/directdoc.asp?DDFDocuments/v/G/SPS/NARE181C2.DOCX","ES")</f>
      </c>
    </row>
    <row r="397">
      <c r="A397" s="10" t="s">
        <v>829</v>
      </c>
      <c r="B397" s="11" t="s">
        <v>39</v>
      </c>
      <c r="C397" s="10" t="s">
        <v>201</v>
      </c>
      <c r="D397" s="12">
        <v>43805</v>
      </c>
      <c r="E397" s="13" t="s">
        <v>825</v>
      </c>
      <c r="F397" s="13" t="s">
        <v>339</v>
      </c>
      <c r="G397" s="14" t="s">
        <v>141</v>
      </c>
      <c r="H397" s="15">
        <f>HYPERLINK("https://docs.wto.org/imrd/directdoc.asp?DDFDocuments/t/G/SPS/NARE181C2.DOCX","EN")</f>
      </c>
      <c r="I397" s="15">
        <f>HYPERLINK("https://docs.wto.org/imrd/directdoc.asp?DDFDocuments/u/G/SPS/NARE181C2.DOCX","FR")</f>
      </c>
      <c r="J397" s="15">
        <f>HYPERLINK("https://docs.wto.org/imrd/directdoc.asp?DDFDocuments/v/G/SPS/NARE181C2.DOCX","ES")</f>
      </c>
    </row>
    <row r="398">
      <c r="A398" s="10" t="s">
        <v>829</v>
      </c>
      <c r="B398" s="11" t="s">
        <v>623</v>
      </c>
      <c r="C398" s="10" t="s">
        <v>201</v>
      </c>
      <c r="D398" s="12">
        <v>43805</v>
      </c>
      <c r="E398" s="13" t="s">
        <v>825</v>
      </c>
      <c r="F398" s="13" t="s">
        <v>339</v>
      </c>
      <c r="G398" s="14" t="s">
        <v>141</v>
      </c>
      <c r="H398" s="15">
        <f>HYPERLINK("https://docs.wto.org/imrd/directdoc.asp?DDFDocuments/t/G/SPS/NARE181C2.DOCX","EN")</f>
      </c>
      <c r="I398" s="15">
        <f>HYPERLINK("https://docs.wto.org/imrd/directdoc.asp?DDFDocuments/u/G/SPS/NARE181C2.DOCX","FR")</f>
      </c>
      <c r="J398" s="15">
        <f>HYPERLINK("https://docs.wto.org/imrd/directdoc.asp?DDFDocuments/v/G/SPS/NARE181C2.DOCX","ES")</f>
      </c>
    </row>
    <row r="399">
      <c r="A399" s="10" t="s">
        <v>829</v>
      </c>
      <c r="B399" s="11" t="s">
        <v>624</v>
      </c>
      <c r="C399" s="10" t="s">
        <v>201</v>
      </c>
      <c r="D399" s="12">
        <v>43805</v>
      </c>
      <c r="E399" s="13" t="s">
        <v>825</v>
      </c>
      <c r="F399" s="13" t="s">
        <v>339</v>
      </c>
      <c r="G399" s="14" t="s">
        <v>141</v>
      </c>
      <c r="H399" s="15">
        <f>HYPERLINK("https://docs.wto.org/imrd/directdoc.asp?DDFDocuments/t/G/SPS/NARE181C2.DOCX","EN")</f>
      </c>
      <c r="I399" s="15">
        <f>HYPERLINK("https://docs.wto.org/imrd/directdoc.asp?DDFDocuments/u/G/SPS/NARE181C2.DOCX","FR")</f>
      </c>
      <c r="J399" s="15">
        <f>HYPERLINK("https://docs.wto.org/imrd/directdoc.asp?DDFDocuments/v/G/SPS/NARE181C2.DOCX","ES")</f>
      </c>
    </row>
    <row r="400">
      <c r="A400" s="10" t="s">
        <v>829</v>
      </c>
      <c r="B400" s="11" t="s">
        <v>53</v>
      </c>
      <c r="C400" s="10" t="s">
        <v>201</v>
      </c>
      <c r="D400" s="12">
        <v>43805</v>
      </c>
      <c r="E400" s="13" t="s">
        <v>825</v>
      </c>
      <c r="F400" s="13" t="s">
        <v>339</v>
      </c>
      <c r="G400" s="14" t="s">
        <v>141</v>
      </c>
      <c r="H400" s="15">
        <f>HYPERLINK("https://docs.wto.org/imrd/directdoc.asp?DDFDocuments/t/G/SPS/NARE181C2.DOCX","EN")</f>
      </c>
      <c r="I400" s="15">
        <f>HYPERLINK("https://docs.wto.org/imrd/directdoc.asp?DDFDocuments/u/G/SPS/NARE181C2.DOCX","FR")</f>
      </c>
      <c r="J400" s="15">
        <f>HYPERLINK("https://docs.wto.org/imrd/directdoc.asp?DDFDocuments/v/G/SPS/NARE181C2.DOCX","ES")</f>
      </c>
    </row>
    <row r="401">
      <c r="A401" s="10" t="s">
        <v>829</v>
      </c>
      <c r="B401" s="11" t="s">
        <v>625</v>
      </c>
      <c r="C401" s="10" t="s">
        <v>201</v>
      </c>
      <c r="D401" s="12">
        <v>43805</v>
      </c>
      <c r="E401" s="13" t="s">
        <v>825</v>
      </c>
      <c r="F401" s="13" t="s">
        <v>339</v>
      </c>
      <c r="G401" s="14" t="s">
        <v>141</v>
      </c>
      <c r="H401" s="15">
        <f>HYPERLINK("https://docs.wto.org/imrd/directdoc.asp?DDFDocuments/t/G/SPS/NARE181C2.DOCX","EN")</f>
      </c>
      <c r="I401" s="15">
        <f>HYPERLINK("https://docs.wto.org/imrd/directdoc.asp?DDFDocuments/u/G/SPS/NARE181C2.DOCX","FR")</f>
      </c>
      <c r="J401" s="15">
        <f>HYPERLINK("https://docs.wto.org/imrd/directdoc.asp?DDFDocuments/v/G/SPS/NARE181C2.DOCX","ES")</f>
      </c>
    </row>
    <row r="402">
      <c r="A402" s="10" t="s">
        <v>830</v>
      </c>
      <c r="B402" s="11" t="s">
        <v>365</v>
      </c>
      <c r="C402" s="10" t="s">
        <v>40</v>
      </c>
      <c r="D402" s="12">
        <v>43805</v>
      </c>
      <c r="E402" s="13" t="s">
        <v>19</v>
      </c>
      <c r="F402" s="13" t="s">
        <v>19</v>
      </c>
      <c r="G402" s="14"/>
      <c r="H402" s="15">
        <f>HYPERLINK("https://docs.wto.org/imrd/directdoc.asp?DDFDocuments/t/G/SPS/NCHL554A2.DOCX","EN")</f>
      </c>
      <c r="I402" s="15">
        <f>HYPERLINK("https://docs.wto.org/imrd/directdoc.asp?DDFDocuments/u/G/SPS/NCHL554A2.DOCX","FR")</f>
      </c>
      <c r="J402" s="15">
        <f>HYPERLINK("https://docs.wto.org/imrd/directdoc.asp?DDFDocuments/v/G/SPS/NCHL554A2.DOCX","ES")</f>
      </c>
    </row>
    <row r="403">
      <c r="A403" s="10" t="s">
        <v>831</v>
      </c>
      <c r="B403" s="11" t="s">
        <v>82</v>
      </c>
      <c r="C403" s="10" t="s">
        <v>54</v>
      </c>
      <c r="D403" s="12">
        <v>43805</v>
      </c>
      <c r="E403" s="13" t="s">
        <v>832</v>
      </c>
      <c r="F403" s="13" t="s">
        <v>833</v>
      </c>
      <c r="G403" s="14"/>
      <c r="H403" s="15">
        <f>HYPERLINK("https://docs.wto.org/imrd/directdoc.asp?DDFDocuments/t/G/SPS/NEU234A1.DOCX","EN")</f>
      </c>
      <c r="I403" s="15">
        <f>HYPERLINK("https://docs.wto.org/imrd/directdoc.asp?DDFDocuments/u/G/SPS/NEU234A1.DOCX","FR")</f>
      </c>
      <c r="J403" s="15">
        <f>HYPERLINK("https://docs.wto.org/imrd/directdoc.asp?DDFDocuments/v/G/SPS/NEU234A1.DOCX","ES")</f>
      </c>
    </row>
    <row r="404">
      <c r="A404" s="10" t="s">
        <v>834</v>
      </c>
      <c r="B404" s="11" t="s">
        <v>34</v>
      </c>
      <c r="C404" s="10" t="s">
        <v>18</v>
      </c>
      <c r="D404" s="12">
        <v>43805</v>
      </c>
      <c r="E404" s="13" t="s">
        <v>835</v>
      </c>
      <c r="F404" s="13" t="s">
        <v>74</v>
      </c>
      <c r="G404" s="14"/>
      <c r="H404" s="15">
        <f>HYPERLINK("https://docs.wto.org/imrd/directdoc.asp?DDFDocuments/t/G/SPS/NJPN700.DOCX","EN")</f>
      </c>
      <c r="I404" s="15">
        <f>HYPERLINK("https://docs.wto.org/imrd/directdoc.asp?DDFDocuments/u/G/SPS/NJPN700.DOCX","FR")</f>
      </c>
      <c r="J404" s="15">
        <f>HYPERLINK("https://docs.wto.org/imrd/directdoc.asp?DDFDocuments/v/G/SPS/NJPN700.DOCX","ES")</f>
      </c>
    </row>
    <row r="405">
      <c r="A405" s="10" t="s">
        <v>836</v>
      </c>
      <c r="B405" s="11" t="s">
        <v>34</v>
      </c>
      <c r="C405" s="10" t="s">
        <v>18</v>
      </c>
      <c r="D405" s="12">
        <v>43805</v>
      </c>
      <c r="E405" s="13" t="s">
        <v>837</v>
      </c>
      <c r="F405" s="13" t="s">
        <v>74</v>
      </c>
      <c r="G405" s="14"/>
      <c r="H405" s="15">
        <f>HYPERLINK("https://docs.wto.org/imrd/directdoc.asp?DDFDocuments/t/G/SPS/NJPN701.DOCX","EN")</f>
      </c>
      <c r="I405" s="15">
        <f>HYPERLINK("https://docs.wto.org/imrd/directdoc.asp?DDFDocuments/u/G/SPS/NJPN701.DOCX","FR")</f>
      </c>
      <c r="J405" s="15">
        <f>HYPERLINK("https://docs.wto.org/imrd/directdoc.asp?DDFDocuments/v/G/SPS/NJPN701.DOCX","ES")</f>
      </c>
    </row>
    <row r="406">
      <c r="A406" s="10" t="s">
        <v>838</v>
      </c>
      <c r="B406" s="11" t="s">
        <v>34</v>
      </c>
      <c r="C406" s="10" t="s">
        <v>18</v>
      </c>
      <c r="D406" s="12">
        <v>43805</v>
      </c>
      <c r="E406" s="13" t="s">
        <v>839</v>
      </c>
      <c r="F406" s="13" t="s">
        <v>74</v>
      </c>
      <c r="G406" s="14"/>
      <c r="H406" s="15">
        <f>HYPERLINK("https://docs.wto.org/imrd/directdoc.asp?DDFDocuments/t/G/SPS/NJPN702.DOCX","EN")</f>
      </c>
      <c r="I406" s="15">
        <f>HYPERLINK("https://docs.wto.org/imrd/directdoc.asp?DDFDocuments/u/G/SPS/NJPN702.DOCX","FR")</f>
      </c>
      <c r="J406" s="15">
        <f>HYPERLINK("https://docs.wto.org/imrd/directdoc.asp?DDFDocuments/v/G/SPS/NJPN702.DOCX","ES")</f>
      </c>
    </row>
    <row r="407">
      <c r="A407" s="10" t="s">
        <v>840</v>
      </c>
      <c r="B407" s="11" t="s">
        <v>34</v>
      </c>
      <c r="C407" s="10" t="s">
        <v>18</v>
      </c>
      <c r="D407" s="12">
        <v>43805</v>
      </c>
      <c r="E407" s="13" t="s">
        <v>841</v>
      </c>
      <c r="F407" s="13" t="s">
        <v>74</v>
      </c>
      <c r="G407" s="14"/>
      <c r="H407" s="15">
        <f>HYPERLINK("https://docs.wto.org/imrd/directdoc.asp?DDFDocuments/t/G/SPS/NJPN703.DOCX","EN")</f>
      </c>
      <c r="I407" s="15">
        <f>HYPERLINK("https://docs.wto.org/imrd/directdoc.asp?DDFDocuments/u/G/SPS/NJPN703.DOCX","FR")</f>
      </c>
      <c r="J407" s="15">
        <f>HYPERLINK("https://docs.wto.org/imrd/directdoc.asp?DDFDocuments/v/G/SPS/NJPN703.DOCX","ES")</f>
      </c>
    </row>
    <row r="408">
      <c r="A408" s="10" t="s">
        <v>842</v>
      </c>
      <c r="B408" s="11" t="s">
        <v>34</v>
      </c>
      <c r="C408" s="10" t="s">
        <v>18</v>
      </c>
      <c r="D408" s="12">
        <v>43805</v>
      </c>
      <c r="E408" s="13" t="s">
        <v>843</v>
      </c>
      <c r="F408" s="13" t="s">
        <v>74</v>
      </c>
      <c r="G408" s="14"/>
      <c r="H408" s="15">
        <f>HYPERLINK("https://docs.wto.org/imrd/directdoc.asp?DDFDocuments/t/G/SPS/NJPN704.DOCX","EN")</f>
      </c>
      <c r="I408" s="15">
        <f>HYPERLINK("https://docs.wto.org/imrd/directdoc.asp?DDFDocuments/u/G/SPS/NJPN704.DOCX","FR")</f>
      </c>
      <c r="J408" s="15">
        <f>HYPERLINK("https://docs.wto.org/imrd/directdoc.asp?DDFDocuments/v/G/SPS/NJPN704.DOCX","ES")</f>
      </c>
    </row>
    <row r="409">
      <c r="A409" s="10" t="s">
        <v>844</v>
      </c>
      <c r="B409" s="11" t="s">
        <v>34</v>
      </c>
      <c r="C409" s="10" t="s">
        <v>18</v>
      </c>
      <c r="D409" s="12">
        <v>43805</v>
      </c>
      <c r="E409" s="13" t="s">
        <v>845</v>
      </c>
      <c r="F409" s="13" t="s">
        <v>733</v>
      </c>
      <c r="G409" s="14"/>
      <c r="H409" s="15">
        <f>HYPERLINK("https://docs.wto.org/imrd/directdoc.asp?DDFDocuments/t/G/SPS/NJPN705.DOCX","EN")</f>
      </c>
      <c r="I409" s="15">
        <f>HYPERLINK("https://docs.wto.org/imrd/directdoc.asp?DDFDocuments/u/G/SPS/NJPN705.DOCX","FR")</f>
      </c>
      <c r="J409" s="15">
        <f>HYPERLINK("https://docs.wto.org/imrd/directdoc.asp?DDFDocuments/v/G/SPS/NJPN705.DOCX","ES")</f>
      </c>
    </row>
    <row r="410">
      <c r="A410" s="10" t="s">
        <v>846</v>
      </c>
      <c r="B410" s="11" t="s">
        <v>847</v>
      </c>
      <c r="C410" s="10" t="s">
        <v>18</v>
      </c>
      <c r="D410" s="12">
        <v>43805</v>
      </c>
      <c r="E410" s="13" t="s">
        <v>848</v>
      </c>
      <c r="F410" s="13" t="s">
        <v>262</v>
      </c>
      <c r="G410" s="14"/>
      <c r="H410" s="15">
        <f>HYPERLINK("https://docs.wto.org/imrd/directdoc.asp?DDFDocuments/t/G/SPS/NSWZ5.DOCX","EN")</f>
      </c>
      <c r="I410" s="15">
        <f>HYPERLINK("https://docs.wto.org/imrd/directdoc.asp?DDFDocuments/u/G/SPS/NSWZ5.DOCX","FR")</f>
      </c>
      <c r="J410" s="15">
        <f>HYPERLINK("https://docs.wto.org/imrd/directdoc.asp?DDFDocuments/v/G/SPS/NSWZ5.DOCX","ES")</f>
      </c>
    </row>
    <row r="411">
      <c r="A411" s="10" t="s">
        <v>849</v>
      </c>
      <c r="B411" s="11" t="s">
        <v>847</v>
      </c>
      <c r="C411" s="10" t="s">
        <v>18</v>
      </c>
      <c r="D411" s="12">
        <v>43805</v>
      </c>
      <c r="E411" s="13" t="s">
        <v>850</v>
      </c>
      <c r="F411" s="13" t="s">
        <v>262</v>
      </c>
      <c r="G411" s="14"/>
      <c r="H411" s="15">
        <f>HYPERLINK("https://docs.wto.org/imrd/directdoc.asp?DDFDocuments/t/G/SPS/NSWZ7.DOCX","EN")</f>
      </c>
      <c r="I411" s="15">
        <f>HYPERLINK("https://docs.wto.org/imrd/directdoc.asp?DDFDocuments/u/G/SPS/NSWZ7.DOCX","FR")</f>
      </c>
      <c r="J411" s="15">
        <f>HYPERLINK("https://docs.wto.org/imrd/directdoc.asp?DDFDocuments/v/G/SPS/NSWZ7.DOCX","ES")</f>
      </c>
    </row>
    <row r="412">
      <c r="A412" s="10" t="s">
        <v>851</v>
      </c>
      <c r="B412" s="11" t="s">
        <v>59</v>
      </c>
      <c r="C412" s="10" t="s">
        <v>40</v>
      </c>
      <c r="D412" s="12">
        <v>43804</v>
      </c>
      <c r="E412" s="13" t="s">
        <v>852</v>
      </c>
      <c r="F412" s="13" t="s">
        <v>80</v>
      </c>
      <c r="G412" s="14" t="s">
        <v>853</v>
      </c>
      <c r="H412" s="15">
        <f>HYPERLINK("https://docs.wto.org/imrd/directdoc.asp?DDFDocuments/t/G/SPS/NTPKM511A1.DOCX","EN")</f>
      </c>
      <c r="I412" s="15">
        <f>HYPERLINK("https://docs.wto.org/imrd/directdoc.asp?DDFDocuments/u/G/SPS/NTPKM511A1.DOCX","FR")</f>
      </c>
      <c r="J412" s="15">
        <f>HYPERLINK("https://docs.wto.org/imrd/directdoc.asp?DDFDocuments/v/G/SPS/NTPKM511A1.DOCX","ES")</f>
      </c>
    </row>
    <row r="413">
      <c r="A413" s="10" t="s">
        <v>854</v>
      </c>
      <c r="B413" s="11" t="s">
        <v>188</v>
      </c>
      <c r="C413" s="10" t="s">
        <v>40</v>
      </c>
      <c r="D413" s="12">
        <v>43803</v>
      </c>
      <c r="E413" s="13" t="s">
        <v>855</v>
      </c>
      <c r="F413" s="13" t="s">
        <v>19</v>
      </c>
      <c r="G413" s="14"/>
      <c r="H413" s="15">
        <f>HYPERLINK("https://docs.wto.org/imrd/directdoc.asp?DDFDocuments/t/G/SPS/NAUS445A2.DOCX","EN")</f>
      </c>
      <c r="I413" s="15">
        <f>HYPERLINK("https://docs.wto.org/imrd/directdoc.asp?DDFDocuments/u/G/SPS/NAUS445A2.DOCX","FR")</f>
      </c>
      <c r="J413" s="15">
        <f>HYPERLINK("https://docs.wto.org/imrd/directdoc.asp?DDFDocuments/v/G/SPS/NAUS445A2.DOCX","ES")</f>
      </c>
    </row>
    <row r="414">
      <c r="A414" s="10" t="s">
        <v>856</v>
      </c>
      <c r="B414" s="11" t="s">
        <v>161</v>
      </c>
      <c r="C414" s="10" t="s">
        <v>40</v>
      </c>
      <c r="D414" s="12">
        <v>43803</v>
      </c>
      <c r="E414" s="13" t="s">
        <v>857</v>
      </c>
      <c r="F414" s="13" t="s">
        <v>19</v>
      </c>
      <c r="G414" s="14"/>
      <c r="H414" s="15">
        <f>HYPERLINK("https://docs.wto.org/imrd/directdoc.asp?DDFDocuments/t/G/SPS/NUSA2929A1.DOCX","EN")</f>
      </c>
      <c r="I414" s="15">
        <f>HYPERLINK("https://docs.wto.org/imrd/directdoc.asp?DDFDocuments/u/G/SPS/NUSA2929A1.DOCX","FR")</f>
      </c>
      <c r="J414" s="15">
        <f>HYPERLINK("https://docs.wto.org/imrd/directdoc.asp?DDFDocuments/v/G/SPS/NUSA2929A1.DOCX","ES")</f>
      </c>
    </row>
    <row r="415">
      <c r="A415" s="10" t="s">
        <v>858</v>
      </c>
      <c r="B415" s="11" t="s">
        <v>161</v>
      </c>
      <c r="C415" s="10" t="s">
        <v>40</v>
      </c>
      <c r="D415" s="12">
        <v>43803</v>
      </c>
      <c r="E415" s="13" t="s">
        <v>859</v>
      </c>
      <c r="F415" s="13" t="s">
        <v>19</v>
      </c>
      <c r="G415" s="14" t="s">
        <v>151</v>
      </c>
      <c r="H415" s="15">
        <f>HYPERLINK("https://docs.wto.org/imrd/directdoc.asp?DDFDocuments/t/G/SPS/NUSA3024A1.DOCX","EN")</f>
      </c>
      <c r="I415" s="15">
        <f>HYPERLINK("https://docs.wto.org/imrd/directdoc.asp?DDFDocuments/u/G/SPS/NUSA3024A1.DOCX","FR")</f>
      </c>
      <c r="J415" s="15">
        <f>HYPERLINK("https://docs.wto.org/imrd/directdoc.asp?DDFDocuments/v/G/SPS/NUSA3024A1.DOCX","ES")</f>
      </c>
    </row>
    <row r="416">
      <c r="A416" s="10" t="s">
        <v>860</v>
      </c>
      <c r="B416" s="11" t="s">
        <v>161</v>
      </c>
      <c r="C416" s="10" t="s">
        <v>40</v>
      </c>
      <c r="D416" s="12">
        <v>43803</v>
      </c>
      <c r="E416" s="13" t="s">
        <v>859</v>
      </c>
      <c r="F416" s="13" t="s">
        <v>19</v>
      </c>
      <c r="G416" s="14" t="s">
        <v>149</v>
      </c>
      <c r="H416" s="15">
        <f>HYPERLINK("https://docs.wto.org/imrd/directdoc.asp?DDFDocuments/t/G/SPS/NUSA3025A1.DOCX","EN")</f>
      </c>
      <c r="I416" s="15">
        <f>HYPERLINK("https://docs.wto.org/imrd/directdoc.asp?DDFDocuments/u/G/SPS/NUSA3025A1.DOCX","FR")</f>
      </c>
      <c r="J416" s="15">
        <f>HYPERLINK("https://docs.wto.org/imrd/directdoc.asp?DDFDocuments/v/G/SPS/NUSA3025A1.DOCX","ES")</f>
      </c>
    </row>
    <row r="417">
      <c r="A417" s="10" t="s">
        <v>861</v>
      </c>
      <c r="B417" s="11" t="s">
        <v>161</v>
      </c>
      <c r="C417" s="10" t="s">
        <v>40</v>
      </c>
      <c r="D417" s="12">
        <v>43803</v>
      </c>
      <c r="E417" s="13" t="s">
        <v>859</v>
      </c>
      <c r="F417" s="13" t="s">
        <v>19</v>
      </c>
      <c r="G417" s="14" t="s">
        <v>134</v>
      </c>
      <c r="H417" s="15">
        <f>HYPERLINK("https://docs.wto.org/imrd/directdoc.asp?DDFDocuments/t/G/SPS/NUSA3026A1.DOCX","EN")</f>
      </c>
      <c r="I417" s="15">
        <f>HYPERLINK("https://docs.wto.org/imrd/directdoc.asp?DDFDocuments/u/G/SPS/NUSA3026A1.DOCX","FR")</f>
      </c>
      <c r="J417" s="15">
        <f>HYPERLINK("https://docs.wto.org/imrd/directdoc.asp?DDFDocuments/v/G/SPS/NUSA3026A1.DOCX","ES")</f>
      </c>
    </row>
    <row r="418">
      <c r="A418" s="10" t="s">
        <v>862</v>
      </c>
      <c r="B418" s="11" t="s">
        <v>161</v>
      </c>
      <c r="C418" s="10" t="s">
        <v>18</v>
      </c>
      <c r="D418" s="12">
        <v>43803</v>
      </c>
      <c r="E418" s="13" t="s">
        <v>863</v>
      </c>
      <c r="F418" s="13" t="s">
        <v>864</v>
      </c>
      <c r="G418" s="14"/>
      <c r="H418" s="15">
        <f>HYPERLINK("https://docs.wto.org/imrd/directdoc.asp?DDFDocuments/t/G/SPS/NUSA3139.DOCX","EN")</f>
      </c>
      <c r="I418" s="15">
        <f>HYPERLINK("https://docs.wto.org/imrd/directdoc.asp?DDFDocuments/u/G/SPS/NUSA3139.DOCX","FR")</f>
      </c>
      <c r="J418" s="15">
        <f>HYPERLINK("https://docs.wto.org/imrd/directdoc.asp?DDFDocuments/v/G/SPS/NUSA3139.DOCX","ES")</f>
      </c>
    </row>
    <row r="419">
      <c r="A419" s="10" t="s">
        <v>865</v>
      </c>
      <c r="B419" s="11" t="s">
        <v>866</v>
      </c>
      <c r="C419" s="10" t="s">
        <v>18</v>
      </c>
      <c r="D419" s="12">
        <v>43802</v>
      </c>
      <c r="E419" s="13" t="s">
        <v>867</v>
      </c>
      <c r="F419" s="13" t="s">
        <v>868</v>
      </c>
      <c r="G419" s="14"/>
      <c r="H419" s="15">
        <f>HYPERLINK("https://docs.wto.org/imrd/directdoc.asp?DDFDocuments/t/G/SPS/NBOL19.DOCX","EN")</f>
      </c>
      <c r="I419" s="15">
        <f>HYPERLINK("https://docs.wto.org/imrd/directdoc.asp?DDFDocuments/u/G/SPS/NBOL19.DOCX","FR")</f>
      </c>
      <c r="J419" s="15">
        <f>HYPERLINK("https://docs.wto.org/imrd/directdoc.asp?DDFDocuments/v/G/SPS/NBOL19.DOCX","ES")</f>
      </c>
    </row>
    <row r="420">
      <c r="A420" s="10" t="s">
        <v>869</v>
      </c>
      <c r="B420" s="11" t="s">
        <v>291</v>
      </c>
      <c r="C420" s="10" t="s">
        <v>18</v>
      </c>
      <c r="D420" s="12">
        <v>43802</v>
      </c>
      <c r="E420" s="13" t="s">
        <v>870</v>
      </c>
      <c r="F420" s="13" t="s">
        <v>24</v>
      </c>
      <c r="G420" s="14"/>
      <c r="H420" s="15">
        <f>HYPERLINK("https://docs.wto.org/imrd/directdoc.asp?DDFDocuments/t/G/SPS/NUGA108.DOCX","EN")</f>
      </c>
      <c r="I420" s="15">
        <f>HYPERLINK("https://docs.wto.org/imrd/directdoc.asp?DDFDocuments/u/G/SPS/NUGA108.DOCX","FR")</f>
      </c>
      <c r="J420" s="15">
        <f>HYPERLINK("https://docs.wto.org/imrd/directdoc.asp?DDFDocuments/v/G/SPS/NUGA108.DOCX","ES")</f>
      </c>
    </row>
    <row r="421">
      <c r="A421" s="10" t="s">
        <v>871</v>
      </c>
      <c r="B421" s="11" t="s">
        <v>291</v>
      </c>
      <c r="C421" s="10" t="s">
        <v>18</v>
      </c>
      <c r="D421" s="12">
        <v>43802</v>
      </c>
      <c r="E421" s="13" t="s">
        <v>872</v>
      </c>
      <c r="F421" s="13" t="s">
        <v>873</v>
      </c>
      <c r="G421" s="14"/>
      <c r="H421" s="15">
        <f>HYPERLINK("https://docs.wto.org/imrd/directdoc.asp?DDFDocuments/t/G/SPS/NUGA109.DOCX","EN")</f>
      </c>
      <c r="I421" s="15">
        <f>HYPERLINK("https://docs.wto.org/imrd/directdoc.asp?DDFDocuments/u/G/SPS/NUGA109.DOCX","FR")</f>
      </c>
      <c r="J421" s="15">
        <f>HYPERLINK("https://docs.wto.org/imrd/directdoc.asp?DDFDocuments/v/G/SPS/NUGA109.DOCX","ES")</f>
      </c>
    </row>
    <row r="422">
      <c r="A422" s="10" t="s">
        <v>874</v>
      </c>
      <c r="B422" s="11" t="s">
        <v>72</v>
      </c>
      <c r="C422" s="10" t="s">
        <v>18</v>
      </c>
      <c r="D422" s="12">
        <v>43797</v>
      </c>
      <c r="E422" s="13" t="s">
        <v>243</v>
      </c>
      <c r="F422" s="13" t="s">
        <v>244</v>
      </c>
      <c r="G422" s="14"/>
      <c r="H422" s="15">
        <f>HYPERLINK("https://docs.wto.org/imrd/directdoc.asp?DDFDocuments/t/G/SPS/NCAN1285.DOCX","EN")</f>
      </c>
      <c r="I422" s="15">
        <f>HYPERLINK("https://docs.wto.org/imrd/directdoc.asp?DDFDocuments/u/G/SPS/NCAN1285.DOCX","FR")</f>
      </c>
      <c r="J422" s="15">
        <f>HYPERLINK("https://docs.wto.org/imrd/directdoc.asp?DDFDocuments/v/G/SPS/NCAN1285.DOCX","ES")</f>
      </c>
    </row>
    <row r="423">
      <c r="A423" s="10" t="s">
        <v>875</v>
      </c>
      <c r="B423" s="11" t="s">
        <v>124</v>
      </c>
      <c r="C423" s="10" t="s">
        <v>18</v>
      </c>
      <c r="D423" s="12">
        <v>43797</v>
      </c>
      <c r="E423" s="13" t="s">
        <v>808</v>
      </c>
      <c r="F423" s="13" t="s">
        <v>809</v>
      </c>
      <c r="G423" s="14"/>
      <c r="H423" s="15">
        <f>HYPERLINK("https://docs.wto.org/imrd/directdoc.asp?DDFDocuments/t/G/SPS/NIDN125.DOCX","EN")</f>
      </c>
      <c r="I423" s="15">
        <f>HYPERLINK("https://docs.wto.org/imrd/directdoc.asp?DDFDocuments/u/G/SPS/NIDN125.DOCX","FR")</f>
      </c>
      <c r="J423" s="15">
        <f>HYPERLINK("https://docs.wto.org/imrd/directdoc.asp?DDFDocuments/v/G/SPS/NIDN125.DOCX","ES")</f>
      </c>
    </row>
    <row r="424">
      <c r="A424" s="10" t="s">
        <v>876</v>
      </c>
      <c r="B424" s="11" t="s">
        <v>34</v>
      </c>
      <c r="C424" s="10" t="s">
        <v>40</v>
      </c>
      <c r="D424" s="12">
        <v>43797</v>
      </c>
      <c r="E424" s="13" t="s">
        <v>877</v>
      </c>
      <c r="F424" s="13" t="s">
        <v>19</v>
      </c>
      <c r="G424" s="14"/>
      <c r="H424" s="15">
        <f>HYPERLINK("https://docs.wto.org/imrd/directdoc.asp?DDFDocuments/t/G/SPS/NJPN611A1.DOCX","EN")</f>
      </c>
      <c r="I424" s="15">
        <f>HYPERLINK("https://docs.wto.org/imrd/directdoc.asp?DDFDocuments/u/G/SPS/NJPN611A1.DOCX","FR")</f>
      </c>
      <c r="J424" s="15">
        <f>HYPERLINK("https://docs.wto.org/imrd/directdoc.asp?DDFDocuments/v/G/SPS/NJPN611A1.DOCX","ES")</f>
      </c>
    </row>
    <row r="425">
      <c r="A425" s="10" t="s">
        <v>878</v>
      </c>
      <c r="B425" s="11" t="s">
        <v>34</v>
      </c>
      <c r="C425" s="10" t="s">
        <v>40</v>
      </c>
      <c r="D425" s="12">
        <v>43797</v>
      </c>
      <c r="E425" s="13" t="s">
        <v>879</v>
      </c>
      <c r="F425" s="13" t="s">
        <v>19</v>
      </c>
      <c r="G425" s="14"/>
      <c r="H425" s="15">
        <f>HYPERLINK("https://docs.wto.org/imrd/directdoc.asp?DDFDocuments/t/G/SPS/NJPN612A1.DOCX","EN")</f>
      </c>
      <c r="I425" s="15">
        <f>HYPERLINK("https://docs.wto.org/imrd/directdoc.asp?DDFDocuments/u/G/SPS/NJPN612A1.DOCX","FR")</f>
      </c>
      <c r="J425" s="15">
        <f>HYPERLINK("https://docs.wto.org/imrd/directdoc.asp?DDFDocuments/v/G/SPS/NJPN612A1.DOCX","ES")</f>
      </c>
    </row>
    <row r="426">
      <c r="A426" s="10" t="s">
        <v>880</v>
      </c>
      <c r="B426" s="11" t="s">
        <v>34</v>
      </c>
      <c r="C426" s="10" t="s">
        <v>40</v>
      </c>
      <c r="D426" s="12">
        <v>43797</v>
      </c>
      <c r="E426" s="13" t="s">
        <v>881</v>
      </c>
      <c r="F426" s="13" t="s">
        <v>19</v>
      </c>
      <c r="G426" s="14"/>
      <c r="H426" s="15">
        <f>HYPERLINK("https://docs.wto.org/imrd/directdoc.asp?DDFDocuments/t/G/SPS/NJPN613A1.DOCX","EN")</f>
      </c>
      <c r="I426" s="15">
        <f>HYPERLINK("https://docs.wto.org/imrd/directdoc.asp?DDFDocuments/u/G/SPS/NJPN613A1.DOCX","FR")</f>
      </c>
      <c r="J426" s="15">
        <f>HYPERLINK("https://docs.wto.org/imrd/directdoc.asp?DDFDocuments/v/G/SPS/NJPN613A1.DOCX","ES")</f>
      </c>
    </row>
    <row r="427">
      <c r="A427" s="10" t="s">
        <v>882</v>
      </c>
      <c r="B427" s="11" t="s">
        <v>34</v>
      </c>
      <c r="C427" s="10" t="s">
        <v>40</v>
      </c>
      <c r="D427" s="12">
        <v>43797</v>
      </c>
      <c r="E427" s="13" t="s">
        <v>883</v>
      </c>
      <c r="F427" s="13" t="s">
        <v>19</v>
      </c>
      <c r="G427" s="14"/>
      <c r="H427" s="15">
        <f>HYPERLINK("https://docs.wto.org/imrd/directdoc.asp?DDFDocuments/t/G/SPS/NJPN615A1.DOCX","EN")</f>
      </c>
      <c r="I427" s="15">
        <f>HYPERLINK("https://docs.wto.org/imrd/directdoc.asp?DDFDocuments/u/G/SPS/NJPN615A1.DOCX","FR")</f>
      </c>
      <c r="J427" s="15">
        <f>HYPERLINK("https://docs.wto.org/imrd/directdoc.asp?DDFDocuments/v/G/SPS/NJPN615A1.DOCX","ES")</f>
      </c>
    </row>
    <row r="428">
      <c r="A428" s="10" t="s">
        <v>884</v>
      </c>
      <c r="B428" s="11" t="s">
        <v>34</v>
      </c>
      <c r="C428" s="10" t="s">
        <v>40</v>
      </c>
      <c r="D428" s="12">
        <v>43797</v>
      </c>
      <c r="E428" s="13" t="s">
        <v>885</v>
      </c>
      <c r="F428" s="13" t="s">
        <v>19</v>
      </c>
      <c r="G428" s="14"/>
      <c r="H428" s="15">
        <f>HYPERLINK("https://docs.wto.org/imrd/directdoc.asp?DDFDocuments/t/G/SPS/NJPN616A1.DOCX","EN")</f>
      </c>
      <c r="I428" s="15">
        <f>HYPERLINK("https://docs.wto.org/imrd/directdoc.asp?DDFDocuments/u/G/SPS/NJPN616A1.DOCX","FR")</f>
      </c>
      <c r="J428" s="15">
        <f>HYPERLINK("https://docs.wto.org/imrd/directdoc.asp?DDFDocuments/v/G/SPS/NJPN616A1.DOCX","ES")</f>
      </c>
    </row>
    <row r="429">
      <c r="A429" s="10" t="s">
        <v>886</v>
      </c>
      <c r="B429" s="11" t="s">
        <v>34</v>
      </c>
      <c r="C429" s="10" t="s">
        <v>40</v>
      </c>
      <c r="D429" s="12">
        <v>43797</v>
      </c>
      <c r="E429" s="13" t="s">
        <v>887</v>
      </c>
      <c r="F429" s="13" t="s">
        <v>19</v>
      </c>
      <c r="G429" s="14"/>
      <c r="H429" s="15">
        <f>HYPERLINK("https://docs.wto.org/imrd/directdoc.asp?DDFDocuments/t/G/SPS/NJPN617A1.DOCX","EN")</f>
      </c>
      <c r="I429" s="15">
        <f>HYPERLINK("https://docs.wto.org/imrd/directdoc.asp?DDFDocuments/u/G/SPS/NJPN617A1.DOCX","FR")</f>
      </c>
      <c r="J429" s="15">
        <f>HYPERLINK("https://docs.wto.org/imrd/directdoc.asp?DDFDocuments/v/G/SPS/NJPN617A1.DOCX","ES")</f>
      </c>
    </row>
    <row r="430">
      <c r="A430" s="10" t="s">
        <v>888</v>
      </c>
      <c r="B430" s="11" t="s">
        <v>207</v>
      </c>
      <c r="C430" s="10" t="s">
        <v>18</v>
      </c>
      <c r="D430" s="12">
        <v>43797</v>
      </c>
      <c r="E430" s="13" t="s">
        <v>120</v>
      </c>
      <c r="F430" s="13" t="s">
        <v>122</v>
      </c>
      <c r="G430" s="14"/>
      <c r="H430" s="15">
        <f>HYPERLINK("https://docs.wto.org/imrd/directdoc.asp?DDFDocuments/t/G/SPS/NTZA10.DOCX","EN")</f>
      </c>
      <c r="I430" s="15">
        <f>HYPERLINK("https://docs.wto.org/imrd/directdoc.asp?DDFDocuments/u/G/SPS/NTZA10.DOCX","FR")</f>
      </c>
      <c r="J430" s="15">
        <f>HYPERLINK("https://docs.wto.org/imrd/directdoc.asp?DDFDocuments/v/G/SPS/NTZA10.DOCX","ES")</f>
      </c>
    </row>
    <row r="431">
      <c r="A431" s="10" t="s">
        <v>889</v>
      </c>
      <c r="B431" s="11" t="s">
        <v>207</v>
      </c>
      <c r="C431" s="10" t="s">
        <v>18</v>
      </c>
      <c r="D431" s="12">
        <v>43797</v>
      </c>
      <c r="E431" s="13" t="s">
        <v>890</v>
      </c>
      <c r="F431" s="13" t="s">
        <v>24</v>
      </c>
      <c r="G431" s="14"/>
      <c r="H431" s="15">
        <f>HYPERLINK("https://docs.wto.org/imrd/directdoc.asp?DDFDocuments/t/G/SPS/NTZA11.DOCX","EN")</f>
      </c>
      <c r="I431" s="15">
        <f>HYPERLINK("https://docs.wto.org/imrd/directdoc.asp?DDFDocuments/u/G/SPS/NTZA11.DOCX","FR")</f>
      </c>
      <c r="J431" s="15">
        <f>HYPERLINK("https://docs.wto.org/imrd/directdoc.asp?DDFDocuments/v/G/SPS/NTZA11.DOCX","ES")</f>
      </c>
    </row>
    <row r="432">
      <c r="A432" s="10" t="s">
        <v>891</v>
      </c>
      <c r="B432" s="11" t="s">
        <v>207</v>
      </c>
      <c r="C432" s="10" t="s">
        <v>18</v>
      </c>
      <c r="D432" s="12">
        <v>43797</v>
      </c>
      <c r="E432" s="13" t="s">
        <v>890</v>
      </c>
      <c r="F432" s="13" t="s">
        <v>24</v>
      </c>
      <c r="G432" s="14"/>
      <c r="H432" s="15">
        <f>HYPERLINK("https://docs.wto.org/imrd/directdoc.asp?DDFDocuments/t/G/SPS/NTZA12.DOCX","EN")</f>
      </c>
      <c r="I432" s="15">
        <f>HYPERLINK("https://docs.wto.org/imrd/directdoc.asp?DDFDocuments/u/G/SPS/NTZA12.DOCX","FR")</f>
      </c>
      <c r="J432" s="15">
        <f>HYPERLINK("https://docs.wto.org/imrd/directdoc.asp?DDFDocuments/v/G/SPS/NTZA12.DOCX","ES")</f>
      </c>
    </row>
    <row r="433">
      <c r="A433" s="10" t="s">
        <v>892</v>
      </c>
      <c r="B433" s="11" t="s">
        <v>207</v>
      </c>
      <c r="C433" s="10" t="s">
        <v>18</v>
      </c>
      <c r="D433" s="12">
        <v>43797</v>
      </c>
      <c r="E433" s="13" t="s">
        <v>120</v>
      </c>
      <c r="F433" s="13" t="s">
        <v>122</v>
      </c>
      <c r="G433" s="14"/>
      <c r="H433" s="15">
        <f>HYPERLINK("https://docs.wto.org/imrd/directdoc.asp?DDFDocuments/t/G/SPS/NTZA13.DOCX","EN")</f>
      </c>
      <c r="I433" s="15">
        <f>HYPERLINK("https://docs.wto.org/imrd/directdoc.asp?DDFDocuments/u/G/SPS/NTZA13.DOCX","FR")</f>
      </c>
      <c r="J433" s="15">
        <f>HYPERLINK("https://docs.wto.org/imrd/directdoc.asp?DDFDocuments/v/G/SPS/NTZA13.DOCX","ES")</f>
      </c>
    </row>
    <row r="434">
      <c r="A434" s="10" t="s">
        <v>893</v>
      </c>
      <c r="B434" s="11" t="s">
        <v>207</v>
      </c>
      <c r="C434" s="10" t="s">
        <v>18</v>
      </c>
      <c r="D434" s="12">
        <v>43797</v>
      </c>
      <c r="E434" s="13" t="s">
        <v>894</v>
      </c>
      <c r="F434" s="13" t="s">
        <v>122</v>
      </c>
      <c r="G434" s="14"/>
      <c r="H434" s="15">
        <f>HYPERLINK("https://docs.wto.org/imrd/directdoc.asp?DDFDocuments/t/G/SPS/NTZA14.DOCX","EN")</f>
      </c>
      <c r="I434" s="15">
        <f>HYPERLINK("https://docs.wto.org/imrd/directdoc.asp?DDFDocuments/u/G/SPS/NTZA14.DOCX","FR")</f>
      </c>
      <c r="J434" s="15">
        <f>HYPERLINK("https://docs.wto.org/imrd/directdoc.asp?DDFDocuments/v/G/SPS/NTZA14.DOCX","ES")</f>
      </c>
    </row>
    <row r="435">
      <c r="A435" s="10" t="s">
        <v>895</v>
      </c>
      <c r="B435" s="11" t="s">
        <v>207</v>
      </c>
      <c r="C435" s="10" t="s">
        <v>18</v>
      </c>
      <c r="D435" s="12">
        <v>43797</v>
      </c>
      <c r="E435" s="13" t="s">
        <v>890</v>
      </c>
      <c r="F435" s="13" t="s">
        <v>24</v>
      </c>
      <c r="G435" s="14"/>
      <c r="H435" s="15">
        <f>HYPERLINK("https://docs.wto.org/imrd/directdoc.asp?DDFDocuments/t/G/SPS/NTZA16.DOCX","EN")</f>
      </c>
      <c r="I435" s="15">
        <f>HYPERLINK("https://docs.wto.org/imrd/directdoc.asp?DDFDocuments/u/G/SPS/NTZA16.DOCX","FR")</f>
      </c>
      <c r="J435" s="15">
        <f>HYPERLINK("https://docs.wto.org/imrd/directdoc.asp?DDFDocuments/v/G/SPS/NTZA16.DOCX","ES")</f>
      </c>
    </row>
    <row r="436">
      <c r="A436" s="10" t="s">
        <v>896</v>
      </c>
      <c r="B436" s="11" t="s">
        <v>207</v>
      </c>
      <c r="C436" s="10" t="s">
        <v>18</v>
      </c>
      <c r="D436" s="12">
        <v>43797</v>
      </c>
      <c r="E436" s="13" t="s">
        <v>890</v>
      </c>
      <c r="F436" s="13" t="s">
        <v>24</v>
      </c>
      <c r="G436" s="14"/>
      <c r="H436" s="15">
        <f>HYPERLINK("https://docs.wto.org/imrd/directdoc.asp?DDFDocuments/t/G/SPS/NTZA17.DOCX","EN")</f>
      </c>
      <c r="I436" s="15">
        <f>HYPERLINK("https://docs.wto.org/imrd/directdoc.asp?DDFDocuments/u/G/SPS/NTZA17.DOCX","FR")</f>
      </c>
      <c r="J436" s="15">
        <f>HYPERLINK("https://docs.wto.org/imrd/directdoc.asp?DDFDocuments/v/G/SPS/NTZA17.DOCX","ES")</f>
      </c>
    </row>
    <row r="437">
      <c r="A437" s="10" t="s">
        <v>897</v>
      </c>
      <c r="B437" s="11" t="s">
        <v>207</v>
      </c>
      <c r="C437" s="10" t="s">
        <v>18</v>
      </c>
      <c r="D437" s="12">
        <v>43797</v>
      </c>
      <c r="E437" s="13" t="s">
        <v>898</v>
      </c>
      <c r="F437" s="13" t="s">
        <v>24</v>
      </c>
      <c r="G437" s="14"/>
      <c r="H437" s="15">
        <f>HYPERLINK("https://docs.wto.org/imrd/directdoc.asp?DDFDocuments/t/G/SPS/NTZA18.DOCX","EN")</f>
      </c>
      <c r="I437" s="15">
        <f>HYPERLINK("https://docs.wto.org/imrd/directdoc.asp?DDFDocuments/u/G/SPS/NTZA18.DOCX","FR")</f>
      </c>
      <c r="J437" s="15">
        <f>HYPERLINK("https://docs.wto.org/imrd/directdoc.asp?DDFDocuments/v/G/SPS/NTZA18.DOCX","ES")</f>
      </c>
    </row>
    <row r="438">
      <c r="A438" s="10" t="s">
        <v>899</v>
      </c>
      <c r="B438" s="11" t="s">
        <v>207</v>
      </c>
      <c r="C438" s="10" t="s">
        <v>18</v>
      </c>
      <c r="D438" s="12">
        <v>43797</v>
      </c>
      <c r="E438" s="13" t="s">
        <v>23</v>
      </c>
      <c r="F438" s="13" t="s">
        <v>24</v>
      </c>
      <c r="G438" s="14"/>
      <c r="H438" s="15">
        <f>HYPERLINK("https://docs.wto.org/imrd/directdoc.asp?DDFDocuments/t/G/SPS/NTZA19.DOCX","EN")</f>
      </c>
      <c r="I438" s="15">
        <f>HYPERLINK("https://docs.wto.org/imrd/directdoc.asp?DDFDocuments/u/G/SPS/NTZA19.DOCX","FR")</f>
      </c>
      <c r="J438" s="15">
        <f>HYPERLINK("https://docs.wto.org/imrd/directdoc.asp?DDFDocuments/v/G/SPS/NTZA19.DOCX","ES")</f>
      </c>
    </row>
    <row r="439">
      <c r="A439" s="10" t="s">
        <v>900</v>
      </c>
      <c r="B439" s="11" t="s">
        <v>207</v>
      </c>
      <c r="C439" s="10" t="s">
        <v>18</v>
      </c>
      <c r="D439" s="12">
        <v>43797</v>
      </c>
      <c r="E439" s="13" t="s">
        <v>23</v>
      </c>
      <c r="F439" s="13" t="s">
        <v>24</v>
      </c>
      <c r="G439" s="14"/>
      <c r="H439" s="15">
        <f>HYPERLINK("https://docs.wto.org/imrd/directdoc.asp?DDFDocuments/t/G/SPS/NTZA20.DOCX","EN")</f>
      </c>
      <c r="I439" s="15">
        <f>HYPERLINK("https://docs.wto.org/imrd/directdoc.asp?DDFDocuments/u/G/SPS/NTZA20.DOCX","FR")</f>
      </c>
      <c r="J439" s="15">
        <f>HYPERLINK("https://docs.wto.org/imrd/directdoc.asp?DDFDocuments/v/G/SPS/NTZA20.DOCX","ES")</f>
      </c>
    </row>
    <row r="440">
      <c r="A440" s="10" t="s">
        <v>901</v>
      </c>
      <c r="B440" s="11" t="s">
        <v>207</v>
      </c>
      <c r="C440" s="10" t="s">
        <v>18</v>
      </c>
      <c r="D440" s="12">
        <v>43797</v>
      </c>
      <c r="E440" s="13" t="s">
        <v>23</v>
      </c>
      <c r="F440" s="13" t="s">
        <v>24</v>
      </c>
      <c r="G440" s="14"/>
      <c r="H440" s="15">
        <f>HYPERLINK("https://docs.wto.org/imrd/directdoc.asp?DDFDocuments/t/G/SPS/NTZA21.DOCX","EN")</f>
      </c>
      <c r="I440" s="15">
        <f>HYPERLINK("https://docs.wto.org/imrd/directdoc.asp?DDFDocuments/u/G/SPS/NTZA21.DOCX","FR")</f>
      </c>
      <c r="J440" s="15">
        <f>HYPERLINK("https://docs.wto.org/imrd/directdoc.asp?DDFDocuments/v/G/SPS/NTZA21.DOCX","ES")</f>
      </c>
    </row>
    <row r="441">
      <c r="A441" s="10" t="s">
        <v>902</v>
      </c>
      <c r="B441" s="11" t="s">
        <v>207</v>
      </c>
      <c r="C441" s="10" t="s">
        <v>18</v>
      </c>
      <c r="D441" s="12">
        <v>43797</v>
      </c>
      <c r="E441" s="13" t="s">
        <v>23</v>
      </c>
      <c r="F441" s="13" t="s">
        <v>24</v>
      </c>
      <c r="G441" s="14"/>
      <c r="H441" s="15">
        <f>HYPERLINK("https://docs.wto.org/imrd/directdoc.asp?DDFDocuments/t/G/SPS/NTZA22.DOCX","EN")</f>
      </c>
      <c r="I441" s="15">
        <f>HYPERLINK("https://docs.wto.org/imrd/directdoc.asp?DDFDocuments/u/G/SPS/NTZA22.DOCX","FR")</f>
      </c>
      <c r="J441" s="15">
        <f>HYPERLINK("https://docs.wto.org/imrd/directdoc.asp?DDFDocuments/v/G/SPS/NTZA22.DOCX","ES")</f>
      </c>
    </row>
    <row r="442">
      <c r="A442" s="10" t="s">
        <v>903</v>
      </c>
      <c r="B442" s="11" t="s">
        <v>207</v>
      </c>
      <c r="C442" s="10" t="s">
        <v>18</v>
      </c>
      <c r="D442" s="12">
        <v>43797</v>
      </c>
      <c r="E442" s="13" t="s">
        <v>23</v>
      </c>
      <c r="F442" s="13" t="s">
        <v>24</v>
      </c>
      <c r="G442" s="14"/>
      <c r="H442" s="15">
        <f>HYPERLINK("https://docs.wto.org/imrd/directdoc.asp?DDFDocuments/t/G/SPS/NTZA23.DOCX","EN")</f>
      </c>
      <c r="I442" s="15">
        <f>HYPERLINK("https://docs.wto.org/imrd/directdoc.asp?DDFDocuments/u/G/SPS/NTZA23.DOCX","FR")</f>
      </c>
      <c r="J442" s="15">
        <f>HYPERLINK("https://docs.wto.org/imrd/directdoc.asp?DDFDocuments/v/G/SPS/NTZA23.DOCX","ES")</f>
      </c>
    </row>
    <row r="443">
      <c r="A443" s="10" t="s">
        <v>904</v>
      </c>
      <c r="B443" s="11" t="s">
        <v>207</v>
      </c>
      <c r="C443" s="10" t="s">
        <v>18</v>
      </c>
      <c r="D443" s="12">
        <v>43797</v>
      </c>
      <c r="E443" s="13" t="s">
        <v>905</v>
      </c>
      <c r="F443" s="13" t="s">
        <v>24</v>
      </c>
      <c r="G443" s="14"/>
      <c r="H443" s="15">
        <f>HYPERLINK("https://docs.wto.org/imrd/directdoc.asp?DDFDocuments/t/G/SPS/NTZA3.DOCX","EN")</f>
      </c>
      <c r="I443" s="15">
        <f>HYPERLINK("https://docs.wto.org/imrd/directdoc.asp?DDFDocuments/u/G/SPS/NTZA3.DOCX","FR")</f>
      </c>
      <c r="J443" s="15">
        <f>HYPERLINK("https://docs.wto.org/imrd/directdoc.asp?DDFDocuments/v/G/SPS/NTZA3.DOCX","ES")</f>
      </c>
    </row>
    <row r="444">
      <c r="A444" s="10" t="s">
        <v>906</v>
      </c>
      <c r="B444" s="11" t="s">
        <v>207</v>
      </c>
      <c r="C444" s="10" t="s">
        <v>18</v>
      </c>
      <c r="D444" s="12">
        <v>43797</v>
      </c>
      <c r="E444" s="13" t="s">
        <v>905</v>
      </c>
      <c r="F444" s="13" t="s">
        <v>24</v>
      </c>
      <c r="G444" s="14"/>
      <c r="H444" s="15">
        <f>HYPERLINK("https://docs.wto.org/imrd/directdoc.asp?DDFDocuments/t/G/SPS/NTZA4.DOCX","EN")</f>
      </c>
      <c r="I444" s="15">
        <f>HYPERLINK("https://docs.wto.org/imrd/directdoc.asp?DDFDocuments/u/G/SPS/NTZA4.DOCX","FR")</f>
      </c>
      <c r="J444" s="15">
        <f>HYPERLINK("https://docs.wto.org/imrd/directdoc.asp?DDFDocuments/v/G/SPS/NTZA4.DOCX","ES")</f>
      </c>
    </row>
    <row r="445">
      <c r="A445" s="10" t="s">
        <v>907</v>
      </c>
      <c r="B445" s="11" t="s">
        <v>207</v>
      </c>
      <c r="C445" s="10" t="s">
        <v>18</v>
      </c>
      <c r="D445" s="12">
        <v>43797</v>
      </c>
      <c r="E445" s="13" t="s">
        <v>890</v>
      </c>
      <c r="F445" s="13" t="s">
        <v>908</v>
      </c>
      <c r="G445" s="14"/>
      <c r="H445" s="15">
        <f>HYPERLINK("https://docs.wto.org/imrd/directdoc.asp?DDFDocuments/t/G/SPS/NTZA5.DOCX","EN")</f>
      </c>
      <c r="I445" s="15">
        <f>HYPERLINK("https://docs.wto.org/imrd/directdoc.asp?DDFDocuments/u/G/SPS/NTZA5.DOCX","FR")</f>
      </c>
      <c r="J445" s="15">
        <f>HYPERLINK("https://docs.wto.org/imrd/directdoc.asp?DDFDocuments/v/G/SPS/NTZA5.DOCX","ES")</f>
      </c>
    </row>
    <row r="446">
      <c r="A446" s="10" t="s">
        <v>909</v>
      </c>
      <c r="B446" s="11" t="s">
        <v>207</v>
      </c>
      <c r="C446" s="10" t="s">
        <v>18</v>
      </c>
      <c r="D446" s="12">
        <v>43797</v>
      </c>
      <c r="E446" s="13" t="s">
        <v>890</v>
      </c>
      <c r="F446" s="13" t="s">
        <v>24</v>
      </c>
      <c r="G446" s="14"/>
      <c r="H446" s="15">
        <f>HYPERLINK("https://docs.wto.org/imrd/directdoc.asp?DDFDocuments/t/G/SPS/NTZA6.DOCX","EN")</f>
      </c>
      <c r="I446" s="15">
        <f>HYPERLINK("https://docs.wto.org/imrd/directdoc.asp?DDFDocuments/u/G/SPS/NTZA6.DOCX","FR")</f>
      </c>
      <c r="J446" s="15">
        <f>HYPERLINK("https://docs.wto.org/imrd/directdoc.asp?DDFDocuments/v/G/SPS/NTZA6.DOCX","ES")</f>
      </c>
    </row>
    <row r="447">
      <c r="A447" s="10" t="s">
        <v>910</v>
      </c>
      <c r="B447" s="11" t="s">
        <v>207</v>
      </c>
      <c r="C447" s="10" t="s">
        <v>18</v>
      </c>
      <c r="D447" s="12">
        <v>43797</v>
      </c>
      <c r="E447" s="13" t="s">
        <v>890</v>
      </c>
      <c r="F447" s="13" t="s">
        <v>24</v>
      </c>
      <c r="G447" s="14"/>
      <c r="H447" s="15">
        <f>HYPERLINK("https://docs.wto.org/imrd/directdoc.asp?DDFDocuments/t/G/SPS/NTZA8.DOCX","EN")</f>
      </c>
      <c r="I447" s="15">
        <f>HYPERLINK("https://docs.wto.org/imrd/directdoc.asp?DDFDocuments/u/G/SPS/NTZA8.DOCX","FR")</f>
      </c>
      <c r="J447" s="15">
        <f>HYPERLINK("https://docs.wto.org/imrd/directdoc.asp?DDFDocuments/v/G/SPS/NTZA8.DOCX","ES")</f>
      </c>
    </row>
    <row r="448">
      <c r="A448" s="10" t="s">
        <v>911</v>
      </c>
      <c r="B448" s="11" t="s">
        <v>207</v>
      </c>
      <c r="C448" s="10" t="s">
        <v>18</v>
      </c>
      <c r="D448" s="12">
        <v>43797</v>
      </c>
      <c r="E448" s="13" t="s">
        <v>890</v>
      </c>
      <c r="F448" s="13" t="s">
        <v>24</v>
      </c>
      <c r="G448" s="14"/>
      <c r="H448" s="15">
        <f>HYPERLINK("https://docs.wto.org/imrd/directdoc.asp?DDFDocuments/t/G/SPS/NTZA9.DOCX","EN")</f>
      </c>
      <c r="I448" s="15">
        <f>HYPERLINK("https://docs.wto.org/imrd/directdoc.asp?DDFDocuments/u/G/SPS/NTZA9.DOCX","FR")</f>
      </c>
      <c r="J448" s="15">
        <f>HYPERLINK("https://docs.wto.org/imrd/directdoc.asp?DDFDocuments/v/G/SPS/NTZA9.DOCX","ES")</f>
      </c>
    </row>
    <row r="449">
      <c r="A449" s="10" t="s">
        <v>912</v>
      </c>
      <c r="B449" s="11" t="s">
        <v>161</v>
      </c>
      <c r="C449" s="10" t="s">
        <v>40</v>
      </c>
      <c r="D449" s="12">
        <v>43797</v>
      </c>
      <c r="E449" s="13" t="s">
        <v>913</v>
      </c>
      <c r="F449" s="13" t="s">
        <v>19</v>
      </c>
      <c r="G449" s="14"/>
      <c r="H449" s="15">
        <f>HYPERLINK("https://docs.wto.org/imrd/directdoc.asp?DDFDocuments/t/G/SPS/NUSA3076A1.DOCX","EN")</f>
      </c>
      <c r="I449" s="15">
        <f>HYPERLINK("https://docs.wto.org/imrd/directdoc.asp?DDFDocuments/u/G/SPS/NUSA3076A1.DOCX","FR")</f>
      </c>
      <c r="J449" s="15">
        <f>HYPERLINK("https://docs.wto.org/imrd/directdoc.asp?DDFDocuments/v/G/SPS/NUSA3076A1.DOCX","ES")</f>
      </c>
    </row>
    <row r="450">
      <c r="A450" s="10" t="s">
        <v>914</v>
      </c>
      <c r="B450" s="11" t="s">
        <v>39</v>
      </c>
      <c r="C450" s="10" t="s">
        <v>201</v>
      </c>
      <c r="D450" s="12">
        <v>43796</v>
      </c>
      <c r="E450" s="13" t="s">
        <v>825</v>
      </c>
      <c r="F450" s="13" t="s">
        <v>339</v>
      </c>
      <c r="G450" s="14" t="s">
        <v>22</v>
      </c>
      <c r="H450" s="15">
        <f>HYPERLINK("https://docs.wto.org/imrd/directdoc.asp?DDFDocuments/t/G/SPS/NARE180C1.DOCX","EN")</f>
      </c>
      <c r="I450" s="15">
        <f>HYPERLINK("https://docs.wto.org/imrd/directdoc.asp?DDFDocuments/u/G/SPS/NARE180C1.DOCX","FR")</f>
      </c>
      <c r="J450" s="15">
        <f>HYPERLINK("https://docs.wto.org/imrd/directdoc.asp?DDFDocuments/v/G/SPS/NARE180C1.DOCX","ES")</f>
      </c>
    </row>
    <row r="451">
      <c r="A451" s="10" t="s">
        <v>914</v>
      </c>
      <c r="B451" s="11" t="s">
        <v>214</v>
      </c>
      <c r="C451" s="10" t="s">
        <v>201</v>
      </c>
      <c r="D451" s="12">
        <v>43796</v>
      </c>
      <c r="E451" s="13" t="s">
        <v>825</v>
      </c>
      <c r="F451" s="13" t="s">
        <v>339</v>
      </c>
      <c r="G451" s="14" t="s">
        <v>22</v>
      </c>
      <c r="H451" s="15">
        <f>HYPERLINK("https://docs.wto.org/imrd/directdoc.asp?DDFDocuments/t/G/SPS/NARE180C1.DOCX","EN")</f>
      </c>
      <c r="I451" s="15">
        <f>HYPERLINK("https://docs.wto.org/imrd/directdoc.asp?DDFDocuments/u/G/SPS/NARE180C1.DOCX","FR")</f>
      </c>
      <c r="J451" s="15">
        <f>HYPERLINK("https://docs.wto.org/imrd/directdoc.asp?DDFDocuments/v/G/SPS/NARE180C1.DOCX","ES")</f>
      </c>
    </row>
    <row r="452">
      <c r="A452" s="10" t="s">
        <v>914</v>
      </c>
      <c r="B452" s="11" t="s">
        <v>622</v>
      </c>
      <c r="C452" s="10" t="s">
        <v>201</v>
      </c>
      <c r="D452" s="12">
        <v>43796</v>
      </c>
      <c r="E452" s="13" t="s">
        <v>825</v>
      </c>
      <c r="F452" s="13" t="s">
        <v>339</v>
      </c>
      <c r="G452" s="14" t="s">
        <v>22</v>
      </c>
      <c r="H452" s="15">
        <f>HYPERLINK("https://docs.wto.org/imrd/directdoc.asp?DDFDocuments/t/G/SPS/NARE180C1.DOCX","EN")</f>
      </c>
      <c r="I452" s="15">
        <f>HYPERLINK("https://docs.wto.org/imrd/directdoc.asp?DDFDocuments/u/G/SPS/NARE180C1.DOCX","FR")</f>
      </c>
      <c r="J452" s="15">
        <f>HYPERLINK("https://docs.wto.org/imrd/directdoc.asp?DDFDocuments/v/G/SPS/NARE180C1.DOCX","ES")</f>
      </c>
    </row>
    <row r="453">
      <c r="A453" s="10" t="s">
        <v>914</v>
      </c>
      <c r="B453" s="11" t="s">
        <v>623</v>
      </c>
      <c r="C453" s="10" t="s">
        <v>201</v>
      </c>
      <c r="D453" s="12">
        <v>43796</v>
      </c>
      <c r="E453" s="13" t="s">
        <v>825</v>
      </c>
      <c r="F453" s="13" t="s">
        <v>339</v>
      </c>
      <c r="G453" s="14" t="s">
        <v>22</v>
      </c>
      <c r="H453" s="15">
        <f>HYPERLINK("https://docs.wto.org/imrd/directdoc.asp?DDFDocuments/t/G/SPS/NARE180C1.DOCX","EN")</f>
      </c>
      <c r="I453" s="15">
        <f>HYPERLINK("https://docs.wto.org/imrd/directdoc.asp?DDFDocuments/u/G/SPS/NARE180C1.DOCX","FR")</f>
      </c>
      <c r="J453" s="15">
        <f>HYPERLINK("https://docs.wto.org/imrd/directdoc.asp?DDFDocuments/v/G/SPS/NARE180C1.DOCX","ES")</f>
      </c>
    </row>
    <row r="454">
      <c r="A454" s="10" t="s">
        <v>914</v>
      </c>
      <c r="B454" s="11" t="s">
        <v>624</v>
      </c>
      <c r="C454" s="10" t="s">
        <v>201</v>
      </c>
      <c r="D454" s="12">
        <v>43796</v>
      </c>
      <c r="E454" s="13" t="s">
        <v>825</v>
      </c>
      <c r="F454" s="13" t="s">
        <v>339</v>
      </c>
      <c r="G454" s="14" t="s">
        <v>22</v>
      </c>
      <c r="H454" s="15">
        <f>HYPERLINK("https://docs.wto.org/imrd/directdoc.asp?DDFDocuments/t/G/SPS/NARE180C1.DOCX","EN")</f>
      </c>
      <c r="I454" s="15">
        <f>HYPERLINK("https://docs.wto.org/imrd/directdoc.asp?DDFDocuments/u/G/SPS/NARE180C1.DOCX","FR")</f>
      </c>
      <c r="J454" s="15">
        <f>HYPERLINK("https://docs.wto.org/imrd/directdoc.asp?DDFDocuments/v/G/SPS/NARE180C1.DOCX","ES")</f>
      </c>
    </row>
    <row r="455">
      <c r="A455" s="10" t="s">
        <v>914</v>
      </c>
      <c r="B455" s="11" t="s">
        <v>53</v>
      </c>
      <c r="C455" s="10" t="s">
        <v>201</v>
      </c>
      <c r="D455" s="12">
        <v>43796</v>
      </c>
      <c r="E455" s="13" t="s">
        <v>825</v>
      </c>
      <c r="F455" s="13" t="s">
        <v>339</v>
      </c>
      <c r="G455" s="14" t="s">
        <v>22</v>
      </c>
      <c r="H455" s="15">
        <f>HYPERLINK("https://docs.wto.org/imrd/directdoc.asp?DDFDocuments/t/G/SPS/NARE180C1.DOCX","EN")</f>
      </c>
      <c r="I455" s="15">
        <f>HYPERLINK("https://docs.wto.org/imrd/directdoc.asp?DDFDocuments/u/G/SPS/NARE180C1.DOCX","FR")</f>
      </c>
      <c r="J455" s="15">
        <f>HYPERLINK("https://docs.wto.org/imrd/directdoc.asp?DDFDocuments/v/G/SPS/NARE180C1.DOCX","ES")</f>
      </c>
    </row>
    <row r="456">
      <c r="A456" s="10" t="s">
        <v>914</v>
      </c>
      <c r="B456" s="11" t="s">
        <v>625</v>
      </c>
      <c r="C456" s="10" t="s">
        <v>201</v>
      </c>
      <c r="D456" s="12">
        <v>43796</v>
      </c>
      <c r="E456" s="13" t="s">
        <v>825</v>
      </c>
      <c r="F456" s="13" t="s">
        <v>339</v>
      </c>
      <c r="G456" s="14" t="s">
        <v>22</v>
      </c>
      <c r="H456" s="15">
        <f>HYPERLINK("https://docs.wto.org/imrd/directdoc.asp?DDFDocuments/t/G/SPS/NARE180C1.DOCX","EN")</f>
      </c>
      <c r="I456" s="15">
        <f>HYPERLINK("https://docs.wto.org/imrd/directdoc.asp?DDFDocuments/u/G/SPS/NARE180C1.DOCX","FR")</f>
      </c>
      <c r="J456" s="15">
        <f>HYPERLINK("https://docs.wto.org/imrd/directdoc.asp?DDFDocuments/v/G/SPS/NARE180C1.DOCX","ES")</f>
      </c>
    </row>
    <row r="457">
      <c r="A457" s="10" t="s">
        <v>915</v>
      </c>
      <c r="B457" s="11" t="s">
        <v>214</v>
      </c>
      <c r="C457" s="10" t="s">
        <v>201</v>
      </c>
      <c r="D457" s="12">
        <v>43796</v>
      </c>
      <c r="E457" s="13" t="s">
        <v>825</v>
      </c>
      <c r="F457" s="13" t="s">
        <v>339</v>
      </c>
      <c r="G457" s="14" t="s">
        <v>141</v>
      </c>
      <c r="H457" s="15">
        <f>HYPERLINK("https://docs.wto.org/imrd/directdoc.asp?DDFDocuments/t/G/SPS/NARE181C1.DOCX","EN")</f>
      </c>
      <c r="I457" s="15">
        <f>HYPERLINK("https://docs.wto.org/imrd/directdoc.asp?DDFDocuments/u/G/SPS/NARE181C1.DOCX","FR")</f>
      </c>
      <c r="J457" s="15">
        <f>HYPERLINK("https://docs.wto.org/imrd/directdoc.asp?DDFDocuments/v/G/SPS/NARE181C1.DOCX","ES")</f>
      </c>
    </row>
    <row r="458">
      <c r="A458" s="10" t="s">
        <v>915</v>
      </c>
      <c r="B458" s="11" t="s">
        <v>622</v>
      </c>
      <c r="C458" s="10" t="s">
        <v>201</v>
      </c>
      <c r="D458" s="12">
        <v>43796</v>
      </c>
      <c r="E458" s="13" t="s">
        <v>825</v>
      </c>
      <c r="F458" s="13" t="s">
        <v>339</v>
      </c>
      <c r="G458" s="14" t="s">
        <v>141</v>
      </c>
      <c r="H458" s="15">
        <f>HYPERLINK("https://docs.wto.org/imrd/directdoc.asp?DDFDocuments/t/G/SPS/NARE181C1.DOCX","EN")</f>
      </c>
      <c r="I458" s="15">
        <f>HYPERLINK("https://docs.wto.org/imrd/directdoc.asp?DDFDocuments/u/G/SPS/NARE181C1.DOCX","FR")</f>
      </c>
      <c r="J458" s="15">
        <f>HYPERLINK("https://docs.wto.org/imrd/directdoc.asp?DDFDocuments/v/G/SPS/NARE181C1.DOCX","ES")</f>
      </c>
    </row>
    <row r="459">
      <c r="A459" s="10" t="s">
        <v>915</v>
      </c>
      <c r="B459" s="11" t="s">
        <v>623</v>
      </c>
      <c r="C459" s="10" t="s">
        <v>201</v>
      </c>
      <c r="D459" s="12">
        <v>43796</v>
      </c>
      <c r="E459" s="13" t="s">
        <v>825</v>
      </c>
      <c r="F459" s="13" t="s">
        <v>339</v>
      </c>
      <c r="G459" s="14" t="s">
        <v>141</v>
      </c>
      <c r="H459" s="15">
        <f>HYPERLINK("https://docs.wto.org/imrd/directdoc.asp?DDFDocuments/t/G/SPS/NARE181C1.DOCX","EN")</f>
      </c>
      <c r="I459" s="15">
        <f>HYPERLINK("https://docs.wto.org/imrd/directdoc.asp?DDFDocuments/u/G/SPS/NARE181C1.DOCX","FR")</f>
      </c>
      <c r="J459" s="15">
        <f>HYPERLINK("https://docs.wto.org/imrd/directdoc.asp?DDFDocuments/v/G/SPS/NARE181C1.DOCX","ES")</f>
      </c>
    </row>
    <row r="460">
      <c r="A460" s="10" t="s">
        <v>915</v>
      </c>
      <c r="B460" s="11" t="s">
        <v>624</v>
      </c>
      <c r="C460" s="10" t="s">
        <v>201</v>
      </c>
      <c r="D460" s="12">
        <v>43796</v>
      </c>
      <c r="E460" s="13" t="s">
        <v>825</v>
      </c>
      <c r="F460" s="13" t="s">
        <v>339</v>
      </c>
      <c r="G460" s="14" t="s">
        <v>141</v>
      </c>
      <c r="H460" s="15">
        <f>HYPERLINK("https://docs.wto.org/imrd/directdoc.asp?DDFDocuments/t/G/SPS/NARE181C1.DOCX","EN")</f>
      </c>
      <c r="I460" s="15">
        <f>HYPERLINK("https://docs.wto.org/imrd/directdoc.asp?DDFDocuments/u/G/SPS/NARE181C1.DOCX","FR")</f>
      </c>
      <c r="J460" s="15">
        <f>HYPERLINK("https://docs.wto.org/imrd/directdoc.asp?DDFDocuments/v/G/SPS/NARE181C1.DOCX","ES")</f>
      </c>
    </row>
    <row r="461">
      <c r="A461" s="10" t="s">
        <v>915</v>
      </c>
      <c r="B461" s="11" t="s">
        <v>53</v>
      </c>
      <c r="C461" s="10" t="s">
        <v>201</v>
      </c>
      <c r="D461" s="12">
        <v>43796</v>
      </c>
      <c r="E461" s="13" t="s">
        <v>825</v>
      </c>
      <c r="F461" s="13" t="s">
        <v>339</v>
      </c>
      <c r="G461" s="14" t="s">
        <v>141</v>
      </c>
      <c r="H461" s="15">
        <f>HYPERLINK("https://docs.wto.org/imrd/directdoc.asp?DDFDocuments/t/G/SPS/NARE181C1.DOCX","EN")</f>
      </c>
      <c r="I461" s="15">
        <f>HYPERLINK("https://docs.wto.org/imrd/directdoc.asp?DDFDocuments/u/G/SPS/NARE181C1.DOCX","FR")</f>
      </c>
      <c r="J461" s="15">
        <f>HYPERLINK("https://docs.wto.org/imrd/directdoc.asp?DDFDocuments/v/G/SPS/NARE181C1.DOCX","ES")</f>
      </c>
    </row>
    <row r="462">
      <c r="A462" s="10" t="s">
        <v>915</v>
      </c>
      <c r="B462" s="11" t="s">
        <v>625</v>
      </c>
      <c r="C462" s="10" t="s">
        <v>201</v>
      </c>
      <c r="D462" s="12">
        <v>43796</v>
      </c>
      <c r="E462" s="13" t="s">
        <v>825</v>
      </c>
      <c r="F462" s="13" t="s">
        <v>339</v>
      </c>
      <c r="G462" s="14" t="s">
        <v>141</v>
      </c>
      <c r="H462" s="15">
        <f>HYPERLINK("https://docs.wto.org/imrd/directdoc.asp?DDFDocuments/t/G/SPS/NARE181C1.DOCX","EN")</f>
      </c>
      <c r="I462" s="15">
        <f>HYPERLINK("https://docs.wto.org/imrd/directdoc.asp?DDFDocuments/u/G/SPS/NARE181C1.DOCX","FR")</f>
      </c>
      <c r="J462" s="15">
        <f>HYPERLINK("https://docs.wto.org/imrd/directdoc.asp?DDFDocuments/v/G/SPS/NARE181C1.DOCX","ES")</f>
      </c>
    </row>
    <row r="463">
      <c r="A463" s="10" t="s">
        <v>915</v>
      </c>
      <c r="B463" s="11" t="s">
        <v>39</v>
      </c>
      <c r="C463" s="10" t="s">
        <v>201</v>
      </c>
      <c r="D463" s="12">
        <v>43796</v>
      </c>
      <c r="E463" s="13" t="s">
        <v>825</v>
      </c>
      <c r="F463" s="13" t="s">
        <v>339</v>
      </c>
      <c r="G463" s="14" t="s">
        <v>141</v>
      </c>
      <c r="H463" s="15">
        <f>HYPERLINK("https://docs.wto.org/imrd/directdoc.asp?DDFDocuments/t/G/SPS/NARE181C1.DOCX","EN")</f>
      </c>
      <c r="I463" s="15">
        <f>HYPERLINK("https://docs.wto.org/imrd/directdoc.asp?DDFDocuments/u/G/SPS/NARE181C1.DOCX","FR")</f>
      </c>
      <c r="J463" s="15">
        <f>HYPERLINK("https://docs.wto.org/imrd/directdoc.asp?DDFDocuments/v/G/SPS/NARE181C1.DOCX","ES")</f>
      </c>
    </row>
    <row r="464">
      <c r="A464" s="10" t="s">
        <v>916</v>
      </c>
      <c r="B464" s="11" t="s">
        <v>39</v>
      </c>
      <c r="C464" s="10" t="s">
        <v>18</v>
      </c>
      <c r="D464" s="12">
        <v>43796</v>
      </c>
      <c r="E464" s="13" t="s">
        <v>917</v>
      </c>
      <c r="F464" s="13" t="s">
        <v>138</v>
      </c>
      <c r="G464" s="14" t="s">
        <v>87</v>
      </c>
      <c r="H464" s="15">
        <f>HYPERLINK("https://docs.wto.org/imrd/directdoc.asp?DDFDocuments/t/G/SPS/NKWT53R1.DOCX","EN")</f>
      </c>
      <c r="I464" s="15">
        <f>HYPERLINK("https://docs.wto.org/imrd/directdoc.asp?DDFDocuments/u/G/SPS/NKWT53R1.DOCX","FR")</f>
      </c>
      <c r="J464" s="15">
        <f>HYPERLINK("https://docs.wto.org/imrd/directdoc.asp?DDFDocuments/v/G/SPS/NKWT53R1.DOCX","ES")</f>
      </c>
    </row>
    <row r="465">
      <c r="A465" s="10" t="s">
        <v>918</v>
      </c>
      <c r="B465" s="11" t="s">
        <v>39</v>
      </c>
      <c r="C465" s="10" t="s">
        <v>18</v>
      </c>
      <c r="D465" s="12">
        <v>43796</v>
      </c>
      <c r="E465" s="13" t="s">
        <v>825</v>
      </c>
      <c r="F465" s="13" t="s">
        <v>262</v>
      </c>
      <c r="G465" s="14" t="s">
        <v>919</v>
      </c>
      <c r="H465" s="15">
        <f>HYPERLINK("https://docs.wto.org/imrd/directdoc.asp?DDFDocuments/t/G/SPS/NKWT56R1.DOCX","EN")</f>
      </c>
      <c r="I465" s="15">
        <f>HYPERLINK("https://docs.wto.org/imrd/directdoc.asp?DDFDocuments/u/G/SPS/NKWT56R1.DOCX","FR")</f>
      </c>
      <c r="J465" s="15">
        <f>HYPERLINK("https://docs.wto.org/imrd/directdoc.asp?DDFDocuments/v/G/SPS/NKWT56R1.DOCX","ES")</f>
      </c>
    </row>
    <row r="466">
      <c r="A466" s="10" t="s">
        <v>920</v>
      </c>
      <c r="B466" s="11" t="s">
        <v>39</v>
      </c>
      <c r="C466" s="10" t="s">
        <v>18</v>
      </c>
      <c r="D466" s="12">
        <v>43796</v>
      </c>
      <c r="E466" s="13" t="s">
        <v>825</v>
      </c>
      <c r="F466" s="13" t="s">
        <v>262</v>
      </c>
      <c r="G466" s="14" t="s">
        <v>156</v>
      </c>
      <c r="H466" s="15">
        <f>HYPERLINK("https://docs.wto.org/imrd/directdoc.asp?DDFDocuments/t/G/SPS/NKWT57R1.DOCX","EN")</f>
      </c>
      <c r="I466" s="15">
        <f>HYPERLINK("https://docs.wto.org/imrd/directdoc.asp?DDFDocuments/u/G/SPS/NKWT57R1.DOCX","FR")</f>
      </c>
      <c r="J466" s="15">
        <f>HYPERLINK("https://docs.wto.org/imrd/directdoc.asp?DDFDocuments/v/G/SPS/NKWT57R1.DOCX","ES")</f>
      </c>
    </row>
    <row r="467">
      <c r="A467" s="10" t="s">
        <v>921</v>
      </c>
      <c r="B467" s="11" t="s">
        <v>39</v>
      </c>
      <c r="C467" s="10" t="s">
        <v>18</v>
      </c>
      <c r="D467" s="12">
        <v>43796</v>
      </c>
      <c r="E467" s="13" t="s">
        <v>825</v>
      </c>
      <c r="F467" s="13" t="s">
        <v>389</v>
      </c>
      <c r="G467" s="14" t="s">
        <v>572</v>
      </c>
      <c r="H467" s="15">
        <f>HYPERLINK("https://docs.wto.org/imrd/directdoc.asp?DDFDocuments/t/G/SPS/NKWT58R1.DOCX","EN")</f>
      </c>
      <c r="I467" s="15">
        <f>HYPERLINK("https://docs.wto.org/imrd/directdoc.asp?DDFDocuments/u/G/SPS/NKWT58R1.DOCX","FR")</f>
      </c>
      <c r="J467" s="15">
        <f>HYPERLINK("https://docs.wto.org/imrd/directdoc.asp?DDFDocuments/v/G/SPS/NKWT58R1.DOCX","ES")</f>
      </c>
    </row>
    <row r="468">
      <c r="A468" s="10" t="s">
        <v>922</v>
      </c>
      <c r="B468" s="11" t="s">
        <v>39</v>
      </c>
      <c r="C468" s="10" t="s">
        <v>18</v>
      </c>
      <c r="D468" s="12">
        <v>43796</v>
      </c>
      <c r="E468" s="13" t="s">
        <v>825</v>
      </c>
      <c r="F468" s="13" t="s">
        <v>262</v>
      </c>
      <c r="G468" s="14" t="s">
        <v>923</v>
      </c>
      <c r="H468" s="15">
        <f>HYPERLINK("https://docs.wto.org/imrd/directdoc.asp?DDFDocuments/t/G/SPS/NKWT59R1.DOCX","EN")</f>
      </c>
      <c r="I468" s="15">
        <f>HYPERLINK("https://docs.wto.org/imrd/directdoc.asp?DDFDocuments/u/G/SPS/NKWT59R1.DOCX","FR")</f>
      </c>
      <c r="J468" s="15">
        <f>HYPERLINK("https://docs.wto.org/imrd/directdoc.asp?DDFDocuments/v/G/SPS/NKWT59R1.DOCX","ES")</f>
      </c>
    </row>
    <row r="469">
      <c r="A469" s="10" t="s">
        <v>924</v>
      </c>
      <c r="B469" s="11" t="s">
        <v>53</v>
      </c>
      <c r="C469" s="10" t="s">
        <v>54</v>
      </c>
      <c r="D469" s="12">
        <v>43796</v>
      </c>
      <c r="E469" s="13" t="s">
        <v>657</v>
      </c>
      <c r="F469" s="13" t="s">
        <v>925</v>
      </c>
      <c r="G469" s="14" t="s">
        <v>365</v>
      </c>
      <c r="H469" s="15">
        <f>HYPERLINK("https://docs.wto.org/imrd/directdoc.asp?DDFDocuments/t/G/SPS/NSAU408A1.DOCX","EN")</f>
      </c>
      <c r="I469" s="15">
        <f>HYPERLINK("https://docs.wto.org/imrd/directdoc.asp?DDFDocuments/u/G/SPS/NSAU408A1.DOCX","FR")</f>
      </c>
      <c r="J469" s="15">
        <f>HYPERLINK("https://docs.wto.org/imrd/directdoc.asp?DDFDocuments/v/G/SPS/NSAU408A1.DOCX","ES")</f>
      </c>
    </row>
    <row r="470">
      <c r="A470" s="10" t="s">
        <v>926</v>
      </c>
      <c r="B470" s="11" t="s">
        <v>291</v>
      </c>
      <c r="C470" s="10" t="s">
        <v>18</v>
      </c>
      <c r="D470" s="12">
        <v>43796</v>
      </c>
      <c r="E470" s="13" t="s">
        <v>927</v>
      </c>
      <c r="F470" s="13" t="s">
        <v>24</v>
      </c>
      <c r="G470" s="14"/>
      <c r="H470" s="15">
        <f>HYPERLINK("https://docs.wto.org/imrd/directdoc.asp?DDFDocuments/t/G/SPS/NUGA100.DOCX","EN")</f>
      </c>
      <c r="I470" s="15">
        <f>HYPERLINK("https://docs.wto.org/imrd/directdoc.asp?DDFDocuments/u/G/SPS/NUGA100.DOCX","FR")</f>
      </c>
      <c r="J470" s="15">
        <f>HYPERLINK("https://docs.wto.org/imrd/directdoc.asp?DDFDocuments/v/G/SPS/NUGA100.DOCX","ES")</f>
      </c>
    </row>
    <row r="471">
      <c r="A471" s="10" t="s">
        <v>928</v>
      </c>
      <c r="B471" s="11" t="s">
        <v>291</v>
      </c>
      <c r="C471" s="10" t="s">
        <v>18</v>
      </c>
      <c r="D471" s="12">
        <v>43796</v>
      </c>
      <c r="E471" s="13" t="s">
        <v>929</v>
      </c>
      <c r="F471" s="13" t="s">
        <v>24</v>
      </c>
      <c r="G471" s="14"/>
      <c r="H471" s="15">
        <f>HYPERLINK("https://docs.wto.org/imrd/directdoc.asp?DDFDocuments/t/G/SPS/NUGA101.DOCX","EN")</f>
      </c>
      <c r="I471" s="15">
        <f>HYPERLINK("https://docs.wto.org/imrd/directdoc.asp?DDFDocuments/u/G/SPS/NUGA101.DOCX","FR")</f>
      </c>
      <c r="J471" s="15">
        <f>HYPERLINK("https://docs.wto.org/imrd/directdoc.asp?DDFDocuments/v/G/SPS/NUGA101.DOCX","ES")</f>
      </c>
    </row>
    <row r="472">
      <c r="A472" s="10" t="s">
        <v>930</v>
      </c>
      <c r="B472" s="11" t="s">
        <v>291</v>
      </c>
      <c r="C472" s="10" t="s">
        <v>18</v>
      </c>
      <c r="D472" s="12">
        <v>43796</v>
      </c>
      <c r="E472" s="13" t="s">
        <v>931</v>
      </c>
      <c r="F472" s="13" t="s">
        <v>24</v>
      </c>
      <c r="G472" s="14"/>
      <c r="H472" s="15">
        <f>HYPERLINK("https://docs.wto.org/imrd/directdoc.asp?DDFDocuments/t/G/SPS/NUGA104.DOCX","EN")</f>
      </c>
      <c r="I472" s="15">
        <f>HYPERLINK("https://docs.wto.org/imrd/directdoc.asp?DDFDocuments/u/G/SPS/NUGA104.DOCX","FR")</f>
      </c>
      <c r="J472" s="15">
        <f>HYPERLINK("https://docs.wto.org/imrd/directdoc.asp?DDFDocuments/v/G/SPS/NUGA104.DOCX","ES")</f>
      </c>
    </row>
    <row r="473">
      <c r="A473" s="10" t="s">
        <v>932</v>
      </c>
      <c r="B473" s="11" t="s">
        <v>291</v>
      </c>
      <c r="C473" s="10" t="s">
        <v>18</v>
      </c>
      <c r="D473" s="12">
        <v>43796</v>
      </c>
      <c r="E473" s="13" t="s">
        <v>933</v>
      </c>
      <c r="F473" s="13" t="s">
        <v>908</v>
      </c>
      <c r="G473" s="14"/>
      <c r="H473" s="15">
        <f>HYPERLINK("https://docs.wto.org/imrd/directdoc.asp?DDFDocuments/t/G/SPS/NUGA106.DOCX","EN")</f>
      </c>
      <c r="I473" s="15">
        <f>HYPERLINK("https://docs.wto.org/imrd/directdoc.asp?DDFDocuments/u/G/SPS/NUGA106.DOCX","FR")</f>
      </c>
      <c r="J473" s="15">
        <f>HYPERLINK("https://docs.wto.org/imrd/directdoc.asp?DDFDocuments/v/G/SPS/NUGA106.DOCX","ES")</f>
      </c>
    </row>
    <row r="474">
      <c r="A474" s="10" t="s">
        <v>934</v>
      </c>
      <c r="B474" s="11" t="s">
        <v>291</v>
      </c>
      <c r="C474" s="10" t="s">
        <v>18</v>
      </c>
      <c r="D474" s="12">
        <v>43796</v>
      </c>
      <c r="E474" s="13" t="s">
        <v>935</v>
      </c>
      <c r="F474" s="13" t="s">
        <v>908</v>
      </c>
      <c r="G474" s="14"/>
      <c r="H474" s="15">
        <f>HYPERLINK("https://docs.wto.org/imrd/directdoc.asp?DDFDocuments/t/G/SPS/NUGA107.DOCX","EN")</f>
      </c>
      <c r="I474" s="15">
        <f>HYPERLINK("https://docs.wto.org/imrd/directdoc.asp?DDFDocuments/u/G/SPS/NUGA107.DOCX","FR")</f>
      </c>
      <c r="J474" s="15">
        <f>HYPERLINK("https://docs.wto.org/imrd/directdoc.asp?DDFDocuments/v/G/SPS/NUGA107.DOCX","ES")</f>
      </c>
    </row>
    <row r="475">
      <c r="A475" s="10" t="s">
        <v>936</v>
      </c>
      <c r="B475" s="11" t="s">
        <v>161</v>
      </c>
      <c r="C475" s="10" t="s">
        <v>12</v>
      </c>
      <c r="D475" s="12">
        <v>43796</v>
      </c>
      <c r="E475" s="13" t="s">
        <v>937</v>
      </c>
      <c r="F475" s="13" t="s">
        <v>609</v>
      </c>
      <c r="G475" s="14"/>
      <c r="H475" s="15">
        <f>HYPERLINK("https://docs.wto.org/imrd/directdoc.asp?DDFDocuments/t/G/SPS/NUSA3136.DOCX","EN")</f>
      </c>
      <c r="I475" s="15">
        <f>HYPERLINK("https://docs.wto.org/imrd/directdoc.asp?DDFDocuments/u/G/SPS/NUSA3136.DOCX","FR")</f>
      </c>
      <c r="J475" s="15">
        <f>HYPERLINK("https://docs.wto.org/imrd/directdoc.asp?DDFDocuments/v/G/SPS/NUSA3136.DOCX","ES")</f>
      </c>
    </row>
    <row r="476">
      <c r="A476" s="10" t="s">
        <v>938</v>
      </c>
      <c r="B476" s="11" t="s">
        <v>161</v>
      </c>
      <c r="C476" s="10" t="s">
        <v>18</v>
      </c>
      <c r="D476" s="12">
        <v>43796</v>
      </c>
      <c r="E476" s="13" t="s">
        <v>939</v>
      </c>
      <c r="F476" s="13" t="s">
        <v>74</v>
      </c>
      <c r="G476" s="14"/>
      <c r="H476" s="15">
        <f>HYPERLINK("https://docs.wto.org/imrd/directdoc.asp?DDFDocuments/t/G/SPS/NUSA3138.DOCX","EN")</f>
      </c>
      <c r="I476" s="15">
        <f>HYPERLINK("https://docs.wto.org/imrd/directdoc.asp?DDFDocuments/u/G/SPS/NUSA3138.DOCX","FR")</f>
      </c>
      <c r="J476" s="15">
        <f>HYPERLINK("https://docs.wto.org/imrd/directdoc.asp?DDFDocuments/v/G/SPS/NUSA3138.DOCX","ES")</f>
      </c>
    </row>
    <row r="477">
      <c r="A477" s="10" t="s">
        <v>940</v>
      </c>
      <c r="B477" s="11" t="s">
        <v>151</v>
      </c>
      <c r="C477" s="10" t="s">
        <v>18</v>
      </c>
      <c r="D477" s="12">
        <v>43796</v>
      </c>
      <c r="E477" s="13" t="s">
        <v>941</v>
      </c>
      <c r="F477" s="13" t="s">
        <v>24</v>
      </c>
      <c r="G477" s="14"/>
      <c r="H477" s="15">
        <f>HYPERLINK("https://docs.wto.org/imrd/directdoc.asp?DDFDocuments/t/G/SPS/NVNM108.DOCX","EN")</f>
      </c>
      <c r="I477" s="15">
        <f>HYPERLINK("https://docs.wto.org/imrd/directdoc.asp?DDFDocuments/u/G/SPS/NVNM108.DOCX","FR")</f>
      </c>
      <c r="J477" s="15">
        <f>HYPERLINK("https://docs.wto.org/imrd/directdoc.asp?DDFDocuments/v/G/SPS/NVNM108.DOCX","ES")</f>
      </c>
    </row>
    <row r="478">
      <c r="A478" s="10" t="s">
        <v>942</v>
      </c>
      <c r="B478" s="11" t="s">
        <v>214</v>
      </c>
      <c r="C478" s="10" t="s">
        <v>201</v>
      </c>
      <c r="D478" s="12">
        <v>43795</v>
      </c>
      <c r="E478" s="13" t="s">
        <v>917</v>
      </c>
      <c r="F478" s="13" t="s">
        <v>138</v>
      </c>
      <c r="G478" s="14" t="s">
        <v>87</v>
      </c>
      <c r="H478" s="15">
        <f>HYPERLINK("https://docs.wto.org/imrd/directdoc.asp?DDFDocuments/t/G/SPS/NARE179C1.DOCX","EN")</f>
      </c>
      <c r="I478" s="15">
        <f>HYPERLINK("https://docs.wto.org/imrd/directdoc.asp?DDFDocuments/u/G/SPS/NARE179C1.DOCX","FR")</f>
      </c>
      <c r="J478" s="15">
        <f>HYPERLINK("https://docs.wto.org/imrd/directdoc.asp?DDFDocuments/v/G/SPS/NARE179C1.DOCX","ES")</f>
      </c>
    </row>
    <row r="479">
      <c r="A479" s="10" t="s">
        <v>942</v>
      </c>
      <c r="B479" s="11" t="s">
        <v>622</v>
      </c>
      <c r="C479" s="10" t="s">
        <v>201</v>
      </c>
      <c r="D479" s="12">
        <v>43795</v>
      </c>
      <c r="E479" s="13" t="s">
        <v>917</v>
      </c>
      <c r="F479" s="13" t="s">
        <v>138</v>
      </c>
      <c r="G479" s="14" t="s">
        <v>87</v>
      </c>
      <c r="H479" s="15">
        <f>HYPERLINK("https://docs.wto.org/imrd/directdoc.asp?DDFDocuments/t/G/SPS/NARE179C1.DOCX","EN")</f>
      </c>
      <c r="I479" s="15">
        <f>HYPERLINK("https://docs.wto.org/imrd/directdoc.asp?DDFDocuments/u/G/SPS/NARE179C1.DOCX","FR")</f>
      </c>
      <c r="J479" s="15">
        <f>HYPERLINK("https://docs.wto.org/imrd/directdoc.asp?DDFDocuments/v/G/SPS/NARE179C1.DOCX","ES")</f>
      </c>
    </row>
    <row r="480">
      <c r="A480" s="10" t="s">
        <v>942</v>
      </c>
      <c r="B480" s="11" t="s">
        <v>623</v>
      </c>
      <c r="C480" s="10" t="s">
        <v>201</v>
      </c>
      <c r="D480" s="12">
        <v>43795</v>
      </c>
      <c r="E480" s="13" t="s">
        <v>917</v>
      </c>
      <c r="F480" s="13" t="s">
        <v>138</v>
      </c>
      <c r="G480" s="14" t="s">
        <v>87</v>
      </c>
      <c r="H480" s="15">
        <f>HYPERLINK("https://docs.wto.org/imrd/directdoc.asp?DDFDocuments/t/G/SPS/NARE179C1.DOCX","EN")</f>
      </c>
      <c r="I480" s="15">
        <f>HYPERLINK("https://docs.wto.org/imrd/directdoc.asp?DDFDocuments/u/G/SPS/NARE179C1.DOCX","FR")</f>
      </c>
      <c r="J480" s="15">
        <f>HYPERLINK("https://docs.wto.org/imrd/directdoc.asp?DDFDocuments/v/G/SPS/NARE179C1.DOCX","ES")</f>
      </c>
    </row>
    <row r="481">
      <c r="A481" s="10" t="s">
        <v>942</v>
      </c>
      <c r="B481" s="11" t="s">
        <v>624</v>
      </c>
      <c r="C481" s="10" t="s">
        <v>201</v>
      </c>
      <c r="D481" s="12">
        <v>43795</v>
      </c>
      <c r="E481" s="13" t="s">
        <v>917</v>
      </c>
      <c r="F481" s="13" t="s">
        <v>138</v>
      </c>
      <c r="G481" s="14" t="s">
        <v>87</v>
      </c>
      <c r="H481" s="15">
        <f>HYPERLINK("https://docs.wto.org/imrd/directdoc.asp?DDFDocuments/t/G/SPS/NARE179C1.DOCX","EN")</f>
      </c>
      <c r="I481" s="15">
        <f>HYPERLINK("https://docs.wto.org/imrd/directdoc.asp?DDFDocuments/u/G/SPS/NARE179C1.DOCX","FR")</f>
      </c>
      <c r="J481" s="15">
        <f>HYPERLINK("https://docs.wto.org/imrd/directdoc.asp?DDFDocuments/v/G/SPS/NARE179C1.DOCX","ES")</f>
      </c>
    </row>
    <row r="482">
      <c r="A482" s="10" t="s">
        <v>942</v>
      </c>
      <c r="B482" s="11" t="s">
        <v>53</v>
      </c>
      <c r="C482" s="10" t="s">
        <v>201</v>
      </c>
      <c r="D482" s="12">
        <v>43795</v>
      </c>
      <c r="E482" s="13" t="s">
        <v>917</v>
      </c>
      <c r="F482" s="13" t="s">
        <v>138</v>
      </c>
      <c r="G482" s="14" t="s">
        <v>87</v>
      </c>
      <c r="H482" s="15">
        <f>HYPERLINK("https://docs.wto.org/imrd/directdoc.asp?DDFDocuments/t/G/SPS/NARE179C1.DOCX","EN")</f>
      </c>
      <c r="I482" s="15">
        <f>HYPERLINK("https://docs.wto.org/imrd/directdoc.asp?DDFDocuments/u/G/SPS/NARE179C1.DOCX","FR")</f>
      </c>
      <c r="J482" s="15">
        <f>HYPERLINK("https://docs.wto.org/imrd/directdoc.asp?DDFDocuments/v/G/SPS/NARE179C1.DOCX","ES")</f>
      </c>
    </row>
    <row r="483">
      <c r="A483" s="10" t="s">
        <v>942</v>
      </c>
      <c r="B483" s="11" t="s">
        <v>625</v>
      </c>
      <c r="C483" s="10" t="s">
        <v>201</v>
      </c>
      <c r="D483" s="12">
        <v>43795</v>
      </c>
      <c r="E483" s="13" t="s">
        <v>917</v>
      </c>
      <c r="F483" s="13" t="s">
        <v>138</v>
      </c>
      <c r="G483" s="14" t="s">
        <v>87</v>
      </c>
      <c r="H483" s="15">
        <f>HYPERLINK("https://docs.wto.org/imrd/directdoc.asp?DDFDocuments/t/G/SPS/NARE179C1.DOCX","EN")</f>
      </c>
      <c r="I483" s="15">
        <f>HYPERLINK("https://docs.wto.org/imrd/directdoc.asp?DDFDocuments/u/G/SPS/NARE179C1.DOCX","FR")</f>
      </c>
      <c r="J483" s="15">
        <f>HYPERLINK("https://docs.wto.org/imrd/directdoc.asp?DDFDocuments/v/G/SPS/NARE179C1.DOCX","ES")</f>
      </c>
    </row>
    <row r="484">
      <c r="A484" s="10" t="s">
        <v>943</v>
      </c>
      <c r="B484" s="11" t="s">
        <v>214</v>
      </c>
      <c r="C484" s="10" t="s">
        <v>201</v>
      </c>
      <c r="D484" s="12">
        <v>43795</v>
      </c>
      <c r="E484" s="13" t="s">
        <v>825</v>
      </c>
      <c r="F484" s="13" t="s">
        <v>339</v>
      </c>
      <c r="G484" s="14" t="s">
        <v>919</v>
      </c>
      <c r="H484" s="15">
        <f>HYPERLINK("https://docs.wto.org/imrd/directdoc.asp?DDFDocuments/t/G/SPS/NARE182C1.DOCX","EN")</f>
      </c>
      <c r="I484" s="15">
        <f>HYPERLINK("https://docs.wto.org/imrd/directdoc.asp?DDFDocuments/u/G/SPS/NARE182C1.DOCX","FR")</f>
      </c>
      <c r="J484" s="15">
        <f>HYPERLINK("https://docs.wto.org/imrd/directdoc.asp?DDFDocuments/v/G/SPS/NARE182C1.DOCX","ES")</f>
      </c>
    </row>
    <row r="485">
      <c r="A485" s="10" t="s">
        <v>943</v>
      </c>
      <c r="B485" s="11" t="s">
        <v>622</v>
      </c>
      <c r="C485" s="10" t="s">
        <v>201</v>
      </c>
      <c r="D485" s="12">
        <v>43795</v>
      </c>
      <c r="E485" s="13" t="s">
        <v>825</v>
      </c>
      <c r="F485" s="13" t="s">
        <v>339</v>
      </c>
      <c r="G485" s="14" t="s">
        <v>919</v>
      </c>
      <c r="H485" s="15">
        <f>HYPERLINK("https://docs.wto.org/imrd/directdoc.asp?DDFDocuments/t/G/SPS/NARE182C1.DOCX","EN")</f>
      </c>
      <c r="I485" s="15">
        <f>HYPERLINK("https://docs.wto.org/imrd/directdoc.asp?DDFDocuments/u/G/SPS/NARE182C1.DOCX","FR")</f>
      </c>
      <c r="J485" s="15">
        <f>HYPERLINK("https://docs.wto.org/imrd/directdoc.asp?DDFDocuments/v/G/SPS/NARE182C1.DOCX","ES")</f>
      </c>
    </row>
    <row r="486">
      <c r="A486" s="10" t="s">
        <v>943</v>
      </c>
      <c r="B486" s="11" t="s">
        <v>623</v>
      </c>
      <c r="C486" s="10" t="s">
        <v>201</v>
      </c>
      <c r="D486" s="12">
        <v>43795</v>
      </c>
      <c r="E486" s="13" t="s">
        <v>825</v>
      </c>
      <c r="F486" s="13" t="s">
        <v>339</v>
      </c>
      <c r="G486" s="14" t="s">
        <v>919</v>
      </c>
      <c r="H486" s="15">
        <f>HYPERLINK("https://docs.wto.org/imrd/directdoc.asp?DDFDocuments/t/G/SPS/NARE182C1.DOCX","EN")</f>
      </c>
      <c r="I486" s="15">
        <f>HYPERLINK("https://docs.wto.org/imrd/directdoc.asp?DDFDocuments/u/G/SPS/NARE182C1.DOCX","FR")</f>
      </c>
      <c r="J486" s="15">
        <f>HYPERLINK("https://docs.wto.org/imrd/directdoc.asp?DDFDocuments/v/G/SPS/NARE182C1.DOCX","ES")</f>
      </c>
    </row>
    <row r="487">
      <c r="A487" s="10" t="s">
        <v>943</v>
      </c>
      <c r="B487" s="11" t="s">
        <v>624</v>
      </c>
      <c r="C487" s="10" t="s">
        <v>201</v>
      </c>
      <c r="D487" s="12">
        <v>43795</v>
      </c>
      <c r="E487" s="13" t="s">
        <v>825</v>
      </c>
      <c r="F487" s="13" t="s">
        <v>339</v>
      </c>
      <c r="G487" s="14" t="s">
        <v>919</v>
      </c>
      <c r="H487" s="15">
        <f>HYPERLINK("https://docs.wto.org/imrd/directdoc.asp?DDFDocuments/t/G/SPS/NARE182C1.DOCX","EN")</f>
      </c>
      <c r="I487" s="15">
        <f>HYPERLINK("https://docs.wto.org/imrd/directdoc.asp?DDFDocuments/u/G/SPS/NARE182C1.DOCX","FR")</f>
      </c>
      <c r="J487" s="15">
        <f>HYPERLINK("https://docs.wto.org/imrd/directdoc.asp?DDFDocuments/v/G/SPS/NARE182C1.DOCX","ES")</f>
      </c>
    </row>
    <row r="488">
      <c r="A488" s="10" t="s">
        <v>943</v>
      </c>
      <c r="B488" s="11" t="s">
        <v>53</v>
      </c>
      <c r="C488" s="10" t="s">
        <v>201</v>
      </c>
      <c r="D488" s="12">
        <v>43795</v>
      </c>
      <c r="E488" s="13" t="s">
        <v>825</v>
      </c>
      <c r="F488" s="13" t="s">
        <v>339</v>
      </c>
      <c r="G488" s="14" t="s">
        <v>919</v>
      </c>
      <c r="H488" s="15">
        <f>HYPERLINK("https://docs.wto.org/imrd/directdoc.asp?DDFDocuments/t/G/SPS/NARE182C1.DOCX","EN")</f>
      </c>
      <c r="I488" s="15">
        <f>HYPERLINK("https://docs.wto.org/imrd/directdoc.asp?DDFDocuments/u/G/SPS/NARE182C1.DOCX","FR")</f>
      </c>
      <c r="J488" s="15">
        <f>HYPERLINK("https://docs.wto.org/imrd/directdoc.asp?DDFDocuments/v/G/SPS/NARE182C1.DOCX","ES")</f>
      </c>
    </row>
    <row r="489">
      <c r="A489" s="10" t="s">
        <v>943</v>
      </c>
      <c r="B489" s="11" t="s">
        <v>625</v>
      </c>
      <c r="C489" s="10" t="s">
        <v>201</v>
      </c>
      <c r="D489" s="12">
        <v>43795</v>
      </c>
      <c r="E489" s="13" t="s">
        <v>825</v>
      </c>
      <c r="F489" s="13" t="s">
        <v>339</v>
      </c>
      <c r="G489" s="14" t="s">
        <v>919</v>
      </c>
      <c r="H489" s="15">
        <f>HYPERLINK("https://docs.wto.org/imrd/directdoc.asp?DDFDocuments/t/G/SPS/NARE182C1.DOCX","EN")</f>
      </c>
      <c r="I489" s="15">
        <f>HYPERLINK("https://docs.wto.org/imrd/directdoc.asp?DDFDocuments/u/G/SPS/NARE182C1.DOCX","FR")</f>
      </c>
      <c r="J489" s="15">
        <f>HYPERLINK("https://docs.wto.org/imrd/directdoc.asp?DDFDocuments/v/G/SPS/NARE182C1.DOCX","ES")</f>
      </c>
    </row>
    <row r="490">
      <c r="A490" s="10" t="s">
        <v>944</v>
      </c>
      <c r="B490" s="11" t="s">
        <v>214</v>
      </c>
      <c r="C490" s="10" t="s">
        <v>201</v>
      </c>
      <c r="D490" s="12">
        <v>43795</v>
      </c>
      <c r="E490" s="13" t="s">
        <v>825</v>
      </c>
      <c r="F490" s="13" t="s">
        <v>262</v>
      </c>
      <c r="G490" s="14" t="s">
        <v>156</v>
      </c>
      <c r="H490" s="15">
        <f>HYPERLINK("https://docs.wto.org/imrd/directdoc.asp?DDFDocuments/t/G/SPS/NARE183C1.DOCX","EN")</f>
      </c>
      <c r="I490" s="15">
        <f>HYPERLINK("https://docs.wto.org/imrd/directdoc.asp?DDFDocuments/u/G/SPS/NARE183C1.DOCX","FR")</f>
      </c>
      <c r="J490" s="15">
        <f>HYPERLINK("https://docs.wto.org/imrd/directdoc.asp?DDFDocuments/v/G/SPS/NARE183C1.DOCX","ES")</f>
      </c>
    </row>
    <row r="491">
      <c r="A491" s="10" t="s">
        <v>944</v>
      </c>
      <c r="B491" s="11" t="s">
        <v>622</v>
      </c>
      <c r="C491" s="10" t="s">
        <v>201</v>
      </c>
      <c r="D491" s="12">
        <v>43795</v>
      </c>
      <c r="E491" s="13" t="s">
        <v>825</v>
      </c>
      <c r="F491" s="13" t="s">
        <v>262</v>
      </c>
      <c r="G491" s="14" t="s">
        <v>156</v>
      </c>
      <c r="H491" s="15">
        <f>HYPERLINK("https://docs.wto.org/imrd/directdoc.asp?DDFDocuments/t/G/SPS/NARE183C1.DOCX","EN")</f>
      </c>
      <c r="I491" s="15">
        <f>HYPERLINK("https://docs.wto.org/imrd/directdoc.asp?DDFDocuments/u/G/SPS/NARE183C1.DOCX","FR")</f>
      </c>
      <c r="J491" s="15">
        <f>HYPERLINK("https://docs.wto.org/imrd/directdoc.asp?DDFDocuments/v/G/SPS/NARE183C1.DOCX","ES")</f>
      </c>
    </row>
    <row r="492">
      <c r="A492" s="10" t="s">
        <v>944</v>
      </c>
      <c r="B492" s="11" t="s">
        <v>623</v>
      </c>
      <c r="C492" s="10" t="s">
        <v>201</v>
      </c>
      <c r="D492" s="12">
        <v>43795</v>
      </c>
      <c r="E492" s="13" t="s">
        <v>825</v>
      </c>
      <c r="F492" s="13" t="s">
        <v>262</v>
      </c>
      <c r="G492" s="14" t="s">
        <v>156</v>
      </c>
      <c r="H492" s="15">
        <f>HYPERLINK("https://docs.wto.org/imrd/directdoc.asp?DDFDocuments/t/G/SPS/NARE183C1.DOCX","EN")</f>
      </c>
      <c r="I492" s="15">
        <f>HYPERLINK("https://docs.wto.org/imrd/directdoc.asp?DDFDocuments/u/G/SPS/NARE183C1.DOCX","FR")</f>
      </c>
      <c r="J492" s="15">
        <f>HYPERLINK("https://docs.wto.org/imrd/directdoc.asp?DDFDocuments/v/G/SPS/NARE183C1.DOCX","ES")</f>
      </c>
    </row>
    <row r="493">
      <c r="A493" s="10" t="s">
        <v>944</v>
      </c>
      <c r="B493" s="11" t="s">
        <v>624</v>
      </c>
      <c r="C493" s="10" t="s">
        <v>201</v>
      </c>
      <c r="D493" s="12">
        <v>43795</v>
      </c>
      <c r="E493" s="13" t="s">
        <v>825</v>
      </c>
      <c r="F493" s="13" t="s">
        <v>262</v>
      </c>
      <c r="G493" s="14" t="s">
        <v>156</v>
      </c>
      <c r="H493" s="15">
        <f>HYPERLINK("https://docs.wto.org/imrd/directdoc.asp?DDFDocuments/t/G/SPS/NARE183C1.DOCX","EN")</f>
      </c>
      <c r="I493" s="15">
        <f>HYPERLINK("https://docs.wto.org/imrd/directdoc.asp?DDFDocuments/u/G/SPS/NARE183C1.DOCX","FR")</f>
      </c>
      <c r="J493" s="15">
        <f>HYPERLINK("https://docs.wto.org/imrd/directdoc.asp?DDFDocuments/v/G/SPS/NARE183C1.DOCX","ES")</f>
      </c>
    </row>
    <row r="494">
      <c r="A494" s="10" t="s">
        <v>944</v>
      </c>
      <c r="B494" s="11" t="s">
        <v>53</v>
      </c>
      <c r="C494" s="10" t="s">
        <v>201</v>
      </c>
      <c r="D494" s="12">
        <v>43795</v>
      </c>
      <c r="E494" s="13" t="s">
        <v>825</v>
      </c>
      <c r="F494" s="13" t="s">
        <v>262</v>
      </c>
      <c r="G494" s="14" t="s">
        <v>156</v>
      </c>
      <c r="H494" s="15">
        <f>HYPERLINK("https://docs.wto.org/imrd/directdoc.asp?DDFDocuments/t/G/SPS/NARE183C1.DOCX","EN")</f>
      </c>
      <c r="I494" s="15">
        <f>HYPERLINK("https://docs.wto.org/imrd/directdoc.asp?DDFDocuments/u/G/SPS/NARE183C1.DOCX","FR")</f>
      </c>
      <c r="J494" s="15">
        <f>HYPERLINK("https://docs.wto.org/imrd/directdoc.asp?DDFDocuments/v/G/SPS/NARE183C1.DOCX","ES")</f>
      </c>
    </row>
    <row r="495">
      <c r="A495" s="10" t="s">
        <v>944</v>
      </c>
      <c r="B495" s="11" t="s">
        <v>625</v>
      </c>
      <c r="C495" s="10" t="s">
        <v>201</v>
      </c>
      <c r="D495" s="12">
        <v>43795</v>
      </c>
      <c r="E495" s="13" t="s">
        <v>825</v>
      </c>
      <c r="F495" s="13" t="s">
        <v>262</v>
      </c>
      <c r="G495" s="14" t="s">
        <v>156</v>
      </c>
      <c r="H495" s="15">
        <f>HYPERLINK("https://docs.wto.org/imrd/directdoc.asp?DDFDocuments/t/G/SPS/NARE183C1.DOCX","EN")</f>
      </c>
      <c r="I495" s="15">
        <f>HYPERLINK("https://docs.wto.org/imrd/directdoc.asp?DDFDocuments/u/G/SPS/NARE183C1.DOCX","FR")</f>
      </c>
      <c r="J495" s="15">
        <f>HYPERLINK("https://docs.wto.org/imrd/directdoc.asp?DDFDocuments/v/G/SPS/NARE183C1.DOCX","ES")</f>
      </c>
    </row>
    <row r="496">
      <c r="A496" s="10" t="s">
        <v>945</v>
      </c>
      <c r="B496" s="11" t="s">
        <v>214</v>
      </c>
      <c r="C496" s="10" t="s">
        <v>201</v>
      </c>
      <c r="D496" s="12">
        <v>43795</v>
      </c>
      <c r="E496" s="13" t="s">
        <v>825</v>
      </c>
      <c r="F496" s="13" t="s">
        <v>389</v>
      </c>
      <c r="G496" s="14" t="s">
        <v>572</v>
      </c>
      <c r="H496" s="15">
        <f>HYPERLINK("https://docs.wto.org/imrd/directdoc.asp?DDFDocuments/t/G/SPS/NARE185C1.DOCX","EN")</f>
      </c>
      <c r="I496" s="15">
        <f>HYPERLINK("https://docs.wto.org/imrd/directdoc.asp?DDFDocuments/u/G/SPS/NARE185C1.DOCX","FR")</f>
      </c>
      <c r="J496" s="15">
        <f>HYPERLINK("https://docs.wto.org/imrd/directdoc.asp?DDFDocuments/v/G/SPS/NARE185C1.DOCX","ES")</f>
      </c>
    </row>
    <row r="497">
      <c r="A497" s="10" t="s">
        <v>945</v>
      </c>
      <c r="B497" s="11" t="s">
        <v>622</v>
      </c>
      <c r="C497" s="10" t="s">
        <v>201</v>
      </c>
      <c r="D497" s="12">
        <v>43795</v>
      </c>
      <c r="E497" s="13" t="s">
        <v>825</v>
      </c>
      <c r="F497" s="13" t="s">
        <v>389</v>
      </c>
      <c r="G497" s="14" t="s">
        <v>572</v>
      </c>
      <c r="H497" s="15">
        <f>HYPERLINK("https://docs.wto.org/imrd/directdoc.asp?DDFDocuments/t/G/SPS/NARE185C1.DOCX","EN")</f>
      </c>
      <c r="I497" s="15">
        <f>HYPERLINK("https://docs.wto.org/imrd/directdoc.asp?DDFDocuments/u/G/SPS/NARE185C1.DOCX","FR")</f>
      </c>
      <c r="J497" s="15">
        <f>HYPERLINK("https://docs.wto.org/imrd/directdoc.asp?DDFDocuments/v/G/SPS/NARE185C1.DOCX","ES")</f>
      </c>
    </row>
    <row r="498">
      <c r="A498" s="10" t="s">
        <v>945</v>
      </c>
      <c r="B498" s="11" t="s">
        <v>623</v>
      </c>
      <c r="C498" s="10" t="s">
        <v>201</v>
      </c>
      <c r="D498" s="12">
        <v>43795</v>
      </c>
      <c r="E498" s="13" t="s">
        <v>825</v>
      </c>
      <c r="F498" s="13" t="s">
        <v>389</v>
      </c>
      <c r="G498" s="14" t="s">
        <v>572</v>
      </c>
      <c r="H498" s="15">
        <f>HYPERLINK("https://docs.wto.org/imrd/directdoc.asp?DDFDocuments/t/G/SPS/NARE185C1.DOCX","EN")</f>
      </c>
      <c r="I498" s="15">
        <f>HYPERLINK("https://docs.wto.org/imrd/directdoc.asp?DDFDocuments/u/G/SPS/NARE185C1.DOCX","FR")</f>
      </c>
      <c r="J498" s="15">
        <f>HYPERLINK("https://docs.wto.org/imrd/directdoc.asp?DDFDocuments/v/G/SPS/NARE185C1.DOCX","ES")</f>
      </c>
    </row>
    <row r="499">
      <c r="A499" s="10" t="s">
        <v>945</v>
      </c>
      <c r="B499" s="11" t="s">
        <v>624</v>
      </c>
      <c r="C499" s="10" t="s">
        <v>201</v>
      </c>
      <c r="D499" s="12">
        <v>43795</v>
      </c>
      <c r="E499" s="13" t="s">
        <v>825</v>
      </c>
      <c r="F499" s="13" t="s">
        <v>389</v>
      </c>
      <c r="G499" s="14" t="s">
        <v>572</v>
      </c>
      <c r="H499" s="15">
        <f>HYPERLINK("https://docs.wto.org/imrd/directdoc.asp?DDFDocuments/t/G/SPS/NARE185C1.DOCX","EN")</f>
      </c>
      <c r="I499" s="15">
        <f>HYPERLINK("https://docs.wto.org/imrd/directdoc.asp?DDFDocuments/u/G/SPS/NARE185C1.DOCX","FR")</f>
      </c>
      <c r="J499" s="15">
        <f>HYPERLINK("https://docs.wto.org/imrd/directdoc.asp?DDFDocuments/v/G/SPS/NARE185C1.DOCX","ES")</f>
      </c>
    </row>
    <row r="500">
      <c r="A500" s="10" t="s">
        <v>945</v>
      </c>
      <c r="B500" s="11" t="s">
        <v>53</v>
      </c>
      <c r="C500" s="10" t="s">
        <v>201</v>
      </c>
      <c r="D500" s="12">
        <v>43795</v>
      </c>
      <c r="E500" s="13" t="s">
        <v>825</v>
      </c>
      <c r="F500" s="13" t="s">
        <v>389</v>
      </c>
      <c r="G500" s="14" t="s">
        <v>572</v>
      </c>
      <c r="H500" s="15">
        <f>HYPERLINK("https://docs.wto.org/imrd/directdoc.asp?DDFDocuments/t/G/SPS/NARE185C1.DOCX","EN")</f>
      </c>
      <c r="I500" s="15">
        <f>HYPERLINK("https://docs.wto.org/imrd/directdoc.asp?DDFDocuments/u/G/SPS/NARE185C1.DOCX","FR")</f>
      </c>
      <c r="J500" s="15">
        <f>HYPERLINK("https://docs.wto.org/imrd/directdoc.asp?DDFDocuments/v/G/SPS/NARE185C1.DOCX","ES")</f>
      </c>
    </row>
    <row r="501">
      <c r="A501" s="10" t="s">
        <v>945</v>
      </c>
      <c r="B501" s="11" t="s">
        <v>625</v>
      </c>
      <c r="C501" s="10" t="s">
        <v>201</v>
      </c>
      <c r="D501" s="12">
        <v>43795</v>
      </c>
      <c r="E501" s="13" t="s">
        <v>825</v>
      </c>
      <c r="F501" s="13" t="s">
        <v>389</v>
      </c>
      <c r="G501" s="14" t="s">
        <v>572</v>
      </c>
      <c r="H501" s="15">
        <f>HYPERLINK("https://docs.wto.org/imrd/directdoc.asp?DDFDocuments/t/G/SPS/NARE185C1.DOCX","EN")</f>
      </c>
      <c r="I501" s="15">
        <f>HYPERLINK("https://docs.wto.org/imrd/directdoc.asp?DDFDocuments/u/G/SPS/NARE185C1.DOCX","FR")</f>
      </c>
      <c r="J501" s="15">
        <f>HYPERLINK("https://docs.wto.org/imrd/directdoc.asp?DDFDocuments/v/G/SPS/NARE185C1.DOCX","ES")</f>
      </c>
    </row>
    <row r="502">
      <c r="A502" s="10" t="s">
        <v>946</v>
      </c>
      <c r="B502" s="11" t="s">
        <v>214</v>
      </c>
      <c r="C502" s="10" t="s">
        <v>201</v>
      </c>
      <c r="D502" s="12">
        <v>43795</v>
      </c>
      <c r="E502" s="13" t="s">
        <v>825</v>
      </c>
      <c r="F502" s="13" t="s">
        <v>262</v>
      </c>
      <c r="G502" s="14" t="s">
        <v>923</v>
      </c>
      <c r="H502" s="15">
        <f>HYPERLINK("https://docs.wto.org/imrd/directdoc.asp?DDFDocuments/t/G/SPS/NARE186C1.DOCX","EN")</f>
      </c>
      <c r="I502" s="15">
        <f>HYPERLINK("https://docs.wto.org/imrd/directdoc.asp?DDFDocuments/u/G/SPS/NARE186C1.DOCX","FR")</f>
      </c>
      <c r="J502" s="15">
        <f>HYPERLINK("https://docs.wto.org/imrd/directdoc.asp?DDFDocuments/v/G/SPS/NARE186C1.DOCX","ES")</f>
      </c>
    </row>
    <row r="503">
      <c r="A503" s="10" t="s">
        <v>946</v>
      </c>
      <c r="B503" s="11" t="s">
        <v>622</v>
      </c>
      <c r="C503" s="10" t="s">
        <v>201</v>
      </c>
      <c r="D503" s="12">
        <v>43795</v>
      </c>
      <c r="E503" s="13" t="s">
        <v>825</v>
      </c>
      <c r="F503" s="13" t="s">
        <v>262</v>
      </c>
      <c r="G503" s="14" t="s">
        <v>923</v>
      </c>
      <c r="H503" s="15">
        <f>HYPERLINK("https://docs.wto.org/imrd/directdoc.asp?DDFDocuments/t/G/SPS/NARE186C1.DOCX","EN")</f>
      </c>
      <c r="I503" s="15">
        <f>HYPERLINK("https://docs.wto.org/imrd/directdoc.asp?DDFDocuments/u/G/SPS/NARE186C1.DOCX","FR")</f>
      </c>
      <c r="J503" s="15">
        <f>HYPERLINK("https://docs.wto.org/imrd/directdoc.asp?DDFDocuments/v/G/SPS/NARE186C1.DOCX","ES")</f>
      </c>
    </row>
    <row r="504">
      <c r="A504" s="10" t="s">
        <v>946</v>
      </c>
      <c r="B504" s="11" t="s">
        <v>623</v>
      </c>
      <c r="C504" s="10" t="s">
        <v>201</v>
      </c>
      <c r="D504" s="12">
        <v>43795</v>
      </c>
      <c r="E504" s="13" t="s">
        <v>825</v>
      </c>
      <c r="F504" s="13" t="s">
        <v>262</v>
      </c>
      <c r="G504" s="14" t="s">
        <v>923</v>
      </c>
      <c r="H504" s="15">
        <f>HYPERLINK("https://docs.wto.org/imrd/directdoc.asp?DDFDocuments/t/G/SPS/NARE186C1.DOCX","EN")</f>
      </c>
      <c r="I504" s="15">
        <f>HYPERLINK("https://docs.wto.org/imrd/directdoc.asp?DDFDocuments/u/G/SPS/NARE186C1.DOCX","FR")</f>
      </c>
      <c r="J504" s="15">
        <f>HYPERLINK("https://docs.wto.org/imrd/directdoc.asp?DDFDocuments/v/G/SPS/NARE186C1.DOCX","ES")</f>
      </c>
    </row>
    <row r="505">
      <c r="A505" s="10" t="s">
        <v>946</v>
      </c>
      <c r="B505" s="11" t="s">
        <v>624</v>
      </c>
      <c r="C505" s="10" t="s">
        <v>201</v>
      </c>
      <c r="D505" s="12">
        <v>43795</v>
      </c>
      <c r="E505" s="13" t="s">
        <v>825</v>
      </c>
      <c r="F505" s="13" t="s">
        <v>262</v>
      </c>
      <c r="G505" s="14" t="s">
        <v>923</v>
      </c>
      <c r="H505" s="15">
        <f>HYPERLINK("https://docs.wto.org/imrd/directdoc.asp?DDFDocuments/t/G/SPS/NARE186C1.DOCX","EN")</f>
      </c>
      <c r="I505" s="15">
        <f>HYPERLINK("https://docs.wto.org/imrd/directdoc.asp?DDFDocuments/u/G/SPS/NARE186C1.DOCX","FR")</f>
      </c>
      <c r="J505" s="15">
        <f>HYPERLINK("https://docs.wto.org/imrd/directdoc.asp?DDFDocuments/v/G/SPS/NARE186C1.DOCX","ES")</f>
      </c>
    </row>
    <row r="506">
      <c r="A506" s="10" t="s">
        <v>946</v>
      </c>
      <c r="B506" s="11" t="s">
        <v>53</v>
      </c>
      <c r="C506" s="10" t="s">
        <v>201</v>
      </c>
      <c r="D506" s="12">
        <v>43795</v>
      </c>
      <c r="E506" s="13" t="s">
        <v>825</v>
      </c>
      <c r="F506" s="13" t="s">
        <v>262</v>
      </c>
      <c r="G506" s="14" t="s">
        <v>923</v>
      </c>
      <c r="H506" s="15">
        <f>HYPERLINK("https://docs.wto.org/imrd/directdoc.asp?DDFDocuments/t/G/SPS/NARE186C1.DOCX","EN")</f>
      </c>
      <c r="I506" s="15">
        <f>HYPERLINK("https://docs.wto.org/imrd/directdoc.asp?DDFDocuments/u/G/SPS/NARE186C1.DOCX","FR")</f>
      </c>
      <c r="J506" s="15">
        <f>HYPERLINK("https://docs.wto.org/imrd/directdoc.asp?DDFDocuments/v/G/SPS/NARE186C1.DOCX","ES")</f>
      </c>
    </row>
    <row r="507">
      <c r="A507" s="10" t="s">
        <v>946</v>
      </c>
      <c r="B507" s="11" t="s">
        <v>625</v>
      </c>
      <c r="C507" s="10" t="s">
        <v>201</v>
      </c>
      <c r="D507" s="12">
        <v>43795</v>
      </c>
      <c r="E507" s="13" t="s">
        <v>825</v>
      </c>
      <c r="F507" s="13" t="s">
        <v>262</v>
      </c>
      <c r="G507" s="14" t="s">
        <v>923</v>
      </c>
      <c r="H507" s="15">
        <f>HYPERLINK("https://docs.wto.org/imrd/directdoc.asp?DDFDocuments/t/G/SPS/NARE186C1.DOCX","EN")</f>
      </c>
      <c r="I507" s="15">
        <f>HYPERLINK("https://docs.wto.org/imrd/directdoc.asp?DDFDocuments/u/G/SPS/NARE186C1.DOCX","FR")</f>
      </c>
      <c r="J507" s="15">
        <f>HYPERLINK("https://docs.wto.org/imrd/directdoc.asp?DDFDocuments/v/G/SPS/NARE186C1.DOCX","ES")</f>
      </c>
    </row>
    <row r="508">
      <c r="A508" s="10" t="s">
        <v>947</v>
      </c>
      <c r="B508" s="11" t="s">
        <v>82</v>
      </c>
      <c r="C508" s="10" t="s">
        <v>40</v>
      </c>
      <c r="D508" s="12">
        <v>43795</v>
      </c>
      <c r="E508" s="13" t="s">
        <v>603</v>
      </c>
      <c r="F508" s="13" t="s">
        <v>19</v>
      </c>
      <c r="G508" s="14"/>
      <c r="H508" s="15">
        <f>HYPERLINK("https://docs.wto.org/imrd/directdoc.asp?DDFDocuments/t/G/SPS/NEU320A1.DOCX","EN")</f>
      </c>
      <c r="I508" s="15">
        <f>HYPERLINK("https://docs.wto.org/imrd/directdoc.asp?DDFDocuments/u/G/SPS/NEU320A1.DOCX","FR")</f>
      </c>
      <c r="J508" s="15">
        <f>HYPERLINK("https://docs.wto.org/imrd/directdoc.asp?DDFDocuments/v/G/SPS/NEU320A1.DOCX","ES")</f>
      </c>
    </row>
    <row r="509">
      <c r="A509" s="10" t="s">
        <v>948</v>
      </c>
      <c r="B509" s="11" t="s">
        <v>82</v>
      </c>
      <c r="C509" s="10" t="s">
        <v>40</v>
      </c>
      <c r="D509" s="12">
        <v>43795</v>
      </c>
      <c r="E509" s="13" t="s">
        <v>949</v>
      </c>
      <c r="F509" s="13" t="s">
        <v>19</v>
      </c>
      <c r="G509" s="14"/>
      <c r="H509" s="15">
        <f>HYPERLINK("https://docs.wto.org/imrd/directdoc.asp?DDFDocuments/t/G/SPS/NEU339A1.DOCX","EN")</f>
      </c>
      <c r="I509" s="15">
        <f>HYPERLINK("https://docs.wto.org/imrd/directdoc.asp?DDFDocuments/u/G/SPS/NEU339A1.DOCX","FR")</f>
      </c>
      <c r="J509" s="15">
        <f>HYPERLINK("https://docs.wto.org/imrd/directdoc.asp?DDFDocuments/v/G/SPS/NEU339A1.DOCX","ES")</f>
      </c>
    </row>
    <row r="510">
      <c r="A510" s="10" t="s">
        <v>950</v>
      </c>
      <c r="B510" s="11" t="s">
        <v>82</v>
      </c>
      <c r="C510" s="10" t="s">
        <v>40</v>
      </c>
      <c r="D510" s="12">
        <v>43795</v>
      </c>
      <c r="E510" s="13" t="s">
        <v>951</v>
      </c>
      <c r="F510" s="13" t="s">
        <v>19</v>
      </c>
      <c r="G510" s="14"/>
      <c r="H510" s="15">
        <f>HYPERLINK("https://docs.wto.org/imrd/directdoc.asp?DDFDocuments/t/G/SPS/NEU343A1.DOCX","EN")</f>
      </c>
      <c r="I510" s="15">
        <f>HYPERLINK("https://docs.wto.org/imrd/directdoc.asp?DDFDocuments/u/G/SPS/NEU343A1.DOCX","FR")</f>
      </c>
      <c r="J510" s="15">
        <f>HYPERLINK("https://docs.wto.org/imrd/directdoc.asp?DDFDocuments/v/G/SPS/NEU343A1.DOCX","ES")</f>
      </c>
    </row>
    <row r="511">
      <c r="A511" s="10" t="s">
        <v>952</v>
      </c>
      <c r="B511" s="11" t="s">
        <v>365</v>
      </c>
      <c r="C511" s="10" t="s">
        <v>18</v>
      </c>
      <c r="D511" s="12">
        <v>43794</v>
      </c>
      <c r="E511" s="13" t="s">
        <v>953</v>
      </c>
      <c r="F511" s="13" t="s">
        <v>144</v>
      </c>
      <c r="G511" s="14"/>
      <c r="H511" s="15">
        <f>HYPERLINK("https://docs.wto.org/imrd/directdoc.asp?DDFDocuments/t/G/SPS/NCHL611.DOCX","EN")</f>
      </c>
      <c r="I511" s="15">
        <f>HYPERLINK("https://docs.wto.org/imrd/directdoc.asp?DDFDocuments/u/G/SPS/NCHL611.DOCX","FR")</f>
      </c>
      <c r="J511" s="15">
        <f>HYPERLINK("https://docs.wto.org/imrd/directdoc.asp?DDFDocuments/v/G/SPS/NCHL611.DOCX","ES")</f>
      </c>
    </row>
    <row r="512">
      <c r="A512" s="10" t="s">
        <v>954</v>
      </c>
      <c r="B512" s="11" t="s">
        <v>34</v>
      </c>
      <c r="C512" s="10" t="s">
        <v>18</v>
      </c>
      <c r="D512" s="12">
        <v>43790</v>
      </c>
      <c r="E512" s="13" t="s">
        <v>955</v>
      </c>
      <c r="F512" s="13" t="s">
        <v>24</v>
      </c>
      <c r="G512" s="14"/>
      <c r="H512" s="15">
        <f>HYPERLINK("https://docs.wto.org/imrd/directdoc.asp?DDFDocuments/t/G/SPS/NJPN691.DOCX","EN")</f>
      </c>
      <c r="I512" s="15">
        <f>HYPERLINK("https://docs.wto.org/imrd/directdoc.asp?DDFDocuments/u/G/SPS/NJPN691.DOCX","FR")</f>
      </c>
      <c r="J512" s="15">
        <f>HYPERLINK("https://docs.wto.org/imrd/directdoc.asp?DDFDocuments/v/G/SPS/NJPN691.DOCX","ES")</f>
      </c>
    </row>
    <row r="513">
      <c r="A513" s="10" t="s">
        <v>956</v>
      </c>
      <c r="B513" s="11" t="s">
        <v>34</v>
      </c>
      <c r="C513" s="10" t="s">
        <v>18</v>
      </c>
      <c r="D513" s="12">
        <v>43790</v>
      </c>
      <c r="E513" s="13" t="s">
        <v>957</v>
      </c>
      <c r="F513" s="13" t="s">
        <v>24</v>
      </c>
      <c r="G513" s="14"/>
      <c r="H513" s="15">
        <f>HYPERLINK("https://docs.wto.org/imrd/directdoc.asp?DDFDocuments/t/G/SPS/NJPN692.DOCX","EN")</f>
      </c>
      <c r="I513" s="15">
        <f>HYPERLINK("https://docs.wto.org/imrd/directdoc.asp?DDFDocuments/u/G/SPS/NJPN692.DOCX","FR")</f>
      </c>
      <c r="J513" s="15">
        <f>HYPERLINK("https://docs.wto.org/imrd/directdoc.asp?DDFDocuments/v/G/SPS/NJPN692.DOCX","ES")</f>
      </c>
    </row>
    <row r="514">
      <c r="A514" s="10" t="s">
        <v>958</v>
      </c>
      <c r="B514" s="11" t="s">
        <v>34</v>
      </c>
      <c r="C514" s="10" t="s">
        <v>18</v>
      </c>
      <c r="D514" s="12">
        <v>43790</v>
      </c>
      <c r="E514" s="13" t="s">
        <v>959</v>
      </c>
      <c r="F514" s="13" t="s">
        <v>74</v>
      </c>
      <c r="G514" s="14"/>
      <c r="H514" s="15">
        <f>HYPERLINK("https://docs.wto.org/imrd/directdoc.asp?DDFDocuments/t/G/SPS/NJPN693.DOCX","EN")</f>
      </c>
      <c r="I514" s="15">
        <f>HYPERLINK("https://docs.wto.org/imrd/directdoc.asp?DDFDocuments/u/G/SPS/NJPN693.DOCX","FR")</f>
      </c>
      <c r="J514" s="15">
        <f>HYPERLINK("https://docs.wto.org/imrd/directdoc.asp?DDFDocuments/v/G/SPS/NJPN693.DOCX","ES")</f>
      </c>
    </row>
    <row r="515">
      <c r="A515" s="10" t="s">
        <v>960</v>
      </c>
      <c r="B515" s="11" t="s">
        <v>34</v>
      </c>
      <c r="C515" s="10" t="s">
        <v>18</v>
      </c>
      <c r="D515" s="12">
        <v>43790</v>
      </c>
      <c r="E515" s="13" t="s">
        <v>961</v>
      </c>
      <c r="F515" s="13" t="s">
        <v>74</v>
      </c>
      <c r="G515" s="14"/>
      <c r="H515" s="15">
        <f>HYPERLINK("https://docs.wto.org/imrd/directdoc.asp?DDFDocuments/t/G/SPS/NJPN694.DOCX","EN")</f>
      </c>
      <c r="I515" s="15">
        <f>HYPERLINK("https://docs.wto.org/imrd/directdoc.asp?DDFDocuments/u/G/SPS/NJPN694.DOCX","FR")</f>
      </c>
      <c r="J515" s="15">
        <f>HYPERLINK("https://docs.wto.org/imrd/directdoc.asp?DDFDocuments/v/G/SPS/NJPN694.DOCX","ES")</f>
      </c>
    </row>
    <row r="516">
      <c r="A516" s="10" t="s">
        <v>962</v>
      </c>
      <c r="B516" s="11" t="s">
        <v>34</v>
      </c>
      <c r="C516" s="10" t="s">
        <v>18</v>
      </c>
      <c r="D516" s="12">
        <v>43790</v>
      </c>
      <c r="E516" s="13" t="s">
        <v>963</v>
      </c>
      <c r="F516" s="13" t="s">
        <v>74</v>
      </c>
      <c r="G516" s="14"/>
      <c r="H516" s="15">
        <f>HYPERLINK("https://docs.wto.org/imrd/directdoc.asp?DDFDocuments/t/G/SPS/NJPN695.DOCX","EN")</f>
      </c>
      <c r="I516" s="15">
        <f>HYPERLINK("https://docs.wto.org/imrd/directdoc.asp?DDFDocuments/u/G/SPS/NJPN695.DOCX","FR")</f>
      </c>
      <c r="J516" s="15">
        <f>HYPERLINK("https://docs.wto.org/imrd/directdoc.asp?DDFDocuments/v/G/SPS/NJPN695.DOCX","ES")</f>
      </c>
    </row>
    <row r="517">
      <c r="A517" s="10" t="s">
        <v>964</v>
      </c>
      <c r="B517" s="11" t="s">
        <v>34</v>
      </c>
      <c r="C517" s="10" t="s">
        <v>18</v>
      </c>
      <c r="D517" s="12">
        <v>43790</v>
      </c>
      <c r="E517" s="13" t="s">
        <v>965</v>
      </c>
      <c r="F517" s="13" t="s">
        <v>74</v>
      </c>
      <c r="G517" s="14"/>
      <c r="H517" s="15">
        <f>HYPERLINK("https://docs.wto.org/imrd/directdoc.asp?DDFDocuments/t/G/SPS/NJPN696.DOCX","EN")</f>
      </c>
      <c r="I517" s="15">
        <f>HYPERLINK("https://docs.wto.org/imrd/directdoc.asp?DDFDocuments/u/G/SPS/NJPN696.DOCX","FR")</f>
      </c>
      <c r="J517" s="15">
        <f>HYPERLINK("https://docs.wto.org/imrd/directdoc.asp?DDFDocuments/v/G/SPS/NJPN696.DOCX","ES")</f>
      </c>
    </row>
    <row r="518">
      <c r="A518" s="10" t="s">
        <v>966</v>
      </c>
      <c r="B518" s="11" t="s">
        <v>34</v>
      </c>
      <c r="C518" s="10" t="s">
        <v>18</v>
      </c>
      <c r="D518" s="12">
        <v>43790</v>
      </c>
      <c r="E518" s="13" t="s">
        <v>967</v>
      </c>
      <c r="F518" s="13" t="s">
        <v>759</v>
      </c>
      <c r="G518" s="14"/>
      <c r="H518" s="15">
        <f>HYPERLINK("https://docs.wto.org/imrd/directdoc.asp?DDFDocuments/t/G/SPS/NJPN697.DOCX","EN")</f>
      </c>
      <c r="I518" s="15">
        <f>HYPERLINK("https://docs.wto.org/imrd/directdoc.asp?DDFDocuments/u/G/SPS/NJPN697.DOCX","FR")</f>
      </c>
      <c r="J518" s="15">
        <f>HYPERLINK("https://docs.wto.org/imrd/directdoc.asp?DDFDocuments/v/G/SPS/NJPN697.DOCX","ES")</f>
      </c>
    </row>
    <row r="519">
      <c r="A519" s="10" t="s">
        <v>968</v>
      </c>
      <c r="B519" s="11" t="s">
        <v>195</v>
      </c>
      <c r="C519" s="10" t="s">
        <v>12</v>
      </c>
      <c r="D519" s="12">
        <v>43790</v>
      </c>
      <c r="E519" s="13" t="s">
        <v>969</v>
      </c>
      <c r="F519" s="13" t="s">
        <v>158</v>
      </c>
      <c r="G519" s="14" t="s">
        <v>161</v>
      </c>
      <c r="H519" s="15">
        <f>HYPERLINK("https://docs.wto.org/imrd/directdoc.asp?DDFDocuments/t/G/SPS/NNZL605.DOCX","EN")</f>
      </c>
      <c r="I519" s="15">
        <f>HYPERLINK("https://docs.wto.org/imrd/directdoc.asp?DDFDocuments/u/G/SPS/NNZL605.DOCX","FR")</f>
      </c>
      <c r="J519" s="15">
        <f>HYPERLINK("https://docs.wto.org/imrd/directdoc.asp?DDFDocuments/v/G/SPS/NNZL605.DOCX","ES")</f>
      </c>
    </row>
    <row r="520">
      <c r="A520" s="10" t="s">
        <v>970</v>
      </c>
      <c r="B520" s="11" t="s">
        <v>365</v>
      </c>
      <c r="C520" s="10" t="s">
        <v>18</v>
      </c>
      <c r="D520" s="12">
        <v>43789</v>
      </c>
      <c r="E520" s="13" t="s">
        <v>971</v>
      </c>
      <c r="F520" s="13" t="s">
        <v>144</v>
      </c>
      <c r="G520" s="14"/>
      <c r="H520" s="15">
        <f>HYPERLINK("https://docs.wto.org/imrd/directdoc.asp?DDFDocuments/t/G/SPS/NCHL599R2.DOCX","EN")</f>
      </c>
      <c r="I520" s="15">
        <f>HYPERLINK("https://docs.wto.org/imrd/directdoc.asp?DDFDocuments/u/G/SPS/NCHL599R2.DOCX","FR")</f>
      </c>
      <c r="J520" s="15">
        <f>HYPERLINK("https://docs.wto.org/imrd/directdoc.asp?DDFDocuments/v/G/SPS/NCHL599R2.DOCX","ES")</f>
      </c>
    </row>
    <row r="521">
      <c r="A521" s="10" t="s">
        <v>972</v>
      </c>
      <c r="B521" s="11" t="s">
        <v>87</v>
      </c>
      <c r="C521" s="10" t="s">
        <v>40</v>
      </c>
      <c r="D521" s="12">
        <v>43787</v>
      </c>
      <c r="E521" s="13" t="s">
        <v>19</v>
      </c>
      <c r="F521" s="13" t="s">
        <v>19</v>
      </c>
      <c r="G521" s="14"/>
      <c r="H521" s="15">
        <f>HYPERLINK("https://docs.wto.org/imrd/directdoc.asp?DDFDocuments/t/G/SPS/NMEX369A1.DOCX","EN")</f>
      </c>
      <c r="I521" s="15">
        <f>HYPERLINK("https://docs.wto.org/imrd/directdoc.asp?DDFDocuments/u/G/SPS/NMEX369A1.DOCX","FR")</f>
      </c>
      <c r="J521" s="15">
        <f>HYPERLINK("https://docs.wto.org/imrd/directdoc.asp?DDFDocuments/v/G/SPS/NMEX369A1.DOCX","ES")</f>
      </c>
    </row>
    <row r="522">
      <c r="A522" s="10" t="s">
        <v>973</v>
      </c>
      <c r="B522" s="11" t="s">
        <v>87</v>
      </c>
      <c r="C522" s="10" t="s">
        <v>40</v>
      </c>
      <c r="D522" s="12">
        <v>43787</v>
      </c>
      <c r="E522" s="13" t="s">
        <v>19</v>
      </c>
      <c r="F522" s="13" t="s">
        <v>19</v>
      </c>
      <c r="G522" s="14"/>
      <c r="H522" s="15">
        <f>HYPERLINK("https://docs.wto.org/imrd/directdoc.asp?DDFDocuments/t/G/SPS/NMEX370A1.DOCX","EN")</f>
      </c>
      <c r="I522" s="15">
        <f>HYPERLINK("https://docs.wto.org/imrd/directdoc.asp?DDFDocuments/u/G/SPS/NMEX370A1.DOCX","FR")</f>
      </c>
      <c r="J522" s="15">
        <f>HYPERLINK("https://docs.wto.org/imrd/directdoc.asp?DDFDocuments/v/G/SPS/NMEX370A1.DOCX","ES")</f>
      </c>
    </row>
    <row r="523">
      <c r="A523" s="10" t="s">
        <v>974</v>
      </c>
      <c r="B523" s="11" t="s">
        <v>161</v>
      </c>
      <c r="C523" s="10" t="s">
        <v>18</v>
      </c>
      <c r="D523" s="12">
        <v>43787</v>
      </c>
      <c r="E523" s="13" t="s">
        <v>975</v>
      </c>
      <c r="F523" s="13" t="s">
        <v>864</v>
      </c>
      <c r="G523" s="14"/>
      <c r="H523" s="15">
        <f>HYPERLINK("https://docs.wto.org/imrd/directdoc.asp?DDFDocuments/t/G/SPS/NUSA3132.DOCX","EN")</f>
      </c>
      <c r="I523" s="15">
        <f>HYPERLINK("https://docs.wto.org/imrd/directdoc.asp?DDFDocuments/u/G/SPS/NUSA3132.DOCX","FR")</f>
      </c>
      <c r="J523" s="15">
        <f>HYPERLINK("https://docs.wto.org/imrd/directdoc.asp?DDFDocuments/v/G/SPS/NUSA3132.DOCX","ES")</f>
      </c>
    </row>
    <row r="524">
      <c r="A524" s="10" t="s">
        <v>976</v>
      </c>
      <c r="B524" s="11" t="s">
        <v>161</v>
      </c>
      <c r="C524" s="10" t="s">
        <v>18</v>
      </c>
      <c r="D524" s="12">
        <v>43787</v>
      </c>
      <c r="E524" s="13" t="s">
        <v>977</v>
      </c>
      <c r="F524" s="13" t="s">
        <v>864</v>
      </c>
      <c r="G524" s="14"/>
      <c r="H524" s="15">
        <f>HYPERLINK("https://docs.wto.org/imrd/directdoc.asp?DDFDocuments/t/G/SPS/NUSA3133.DOCX","EN")</f>
      </c>
      <c r="I524" s="15">
        <f>HYPERLINK("https://docs.wto.org/imrd/directdoc.asp?DDFDocuments/u/G/SPS/NUSA3133.DOCX","FR")</f>
      </c>
      <c r="J524" s="15">
        <f>HYPERLINK("https://docs.wto.org/imrd/directdoc.asp?DDFDocuments/v/G/SPS/NUSA3133.DOCX","ES")</f>
      </c>
    </row>
    <row r="525">
      <c r="A525" s="10" t="s">
        <v>978</v>
      </c>
      <c r="B525" s="11" t="s">
        <v>161</v>
      </c>
      <c r="C525" s="10" t="s">
        <v>979</v>
      </c>
      <c r="D525" s="12">
        <v>43784</v>
      </c>
      <c r="E525" s="13" t="s">
        <v>859</v>
      </c>
      <c r="F525" s="13" t="s">
        <v>980</v>
      </c>
      <c r="G525" s="14"/>
      <c r="H525" s="15">
        <f>HYPERLINK("https://docs.wto.org/imrd/directdoc.asp?DDFDocuments/t/G/SPS/NEQVUSA2.DOCX","EN")</f>
      </c>
      <c r="I525" s="15">
        <f>HYPERLINK("https://docs.wto.org/imrd/directdoc.asp?DDFDocuments/u/G/SPS/NEQVUSA2.DOCX","FR")</f>
      </c>
      <c r="J525" s="15">
        <f>HYPERLINK("https://docs.wto.org/imrd/directdoc.asp?DDFDocuments/v/G/SPS/NEQVUSA2.DOCX","ES")</f>
      </c>
    </row>
    <row r="526">
      <c r="A526" s="10" t="s">
        <v>981</v>
      </c>
      <c r="B526" s="11" t="s">
        <v>161</v>
      </c>
      <c r="C526" s="10" t="s">
        <v>979</v>
      </c>
      <c r="D526" s="12">
        <v>43784</v>
      </c>
      <c r="E526" s="13" t="s">
        <v>859</v>
      </c>
      <c r="F526" s="13" t="s">
        <v>980</v>
      </c>
      <c r="G526" s="14"/>
      <c r="H526" s="15">
        <f>HYPERLINK("https://docs.wto.org/imrd/directdoc.asp?DDFDocuments/t/G/SPS/NEQVUSA3.DOCX","EN")</f>
      </c>
      <c r="I526" s="15">
        <f>HYPERLINK("https://docs.wto.org/imrd/directdoc.asp?DDFDocuments/u/G/SPS/NEQVUSA3.DOCX","FR")</f>
      </c>
      <c r="J526" s="15">
        <f>HYPERLINK("https://docs.wto.org/imrd/directdoc.asp?DDFDocuments/v/G/SPS/NEQVUSA3.DOCX","ES")</f>
      </c>
    </row>
    <row r="527">
      <c r="A527" s="10" t="s">
        <v>982</v>
      </c>
      <c r="B527" s="11" t="s">
        <v>161</v>
      </c>
      <c r="C527" s="10" t="s">
        <v>979</v>
      </c>
      <c r="D527" s="12">
        <v>43784</v>
      </c>
      <c r="E527" s="13" t="s">
        <v>859</v>
      </c>
      <c r="F527" s="13" t="s">
        <v>980</v>
      </c>
      <c r="G527" s="14"/>
      <c r="H527" s="15">
        <f>HYPERLINK("https://docs.wto.org/imrd/directdoc.asp?DDFDocuments/t/G/SPS/NEQVUSA5.DOCX","EN")</f>
      </c>
      <c r="I527" s="15">
        <f>HYPERLINK("https://docs.wto.org/imrd/directdoc.asp?DDFDocuments/u/G/SPS/NEQVUSA5.DOCX","FR")</f>
      </c>
      <c r="J527" s="15">
        <f>HYPERLINK("https://docs.wto.org/imrd/directdoc.asp?DDFDocuments/v/G/SPS/NEQVUSA5.DOCX","ES")</f>
      </c>
    </row>
    <row r="528">
      <c r="A528" s="10" t="s">
        <v>983</v>
      </c>
      <c r="B528" s="11" t="s">
        <v>82</v>
      </c>
      <c r="C528" s="10" t="s">
        <v>40</v>
      </c>
      <c r="D528" s="12">
        <v>43782</v>
      </c>
      <c r="E528" s="13" t="s">
        <v>984</v>
      </c>
      <c r="F528" s="13" t="s">
        <v>19</v>
      </c>
      <c r="G528" s="14"/>
      <c r="H528" s="15">
        <f>HYPERLINK("https://docs.wto.org/imrd/directdoc.asp?DDFDocuments/t/G/SPS/NEU313A1.DOCX","EN")</f>
      </c>
      <c r="I528" s="15">
        <f>HYPERLINK("https://docs.wto.org/imrd/directdoc.asp?DDFDocuments/u/G/SPS/NEU313A1.DOCX","FR")</f>
      </c>
      <c r="J528" s="15">
        <f>HYPERLINK("https://docs.wto.org/imrd/directdoc.asp?DDFDocuments/v/G/SPS/NEU313A1.DOCX","ES")</f>
      </c>
    </row>
    <row r="529">
      <c r="A529" s="10" t="s">
        <v>985</v>
      </c>
      <c r="B529" s="11" t="s">
        <v>134</v>
      </c>
      <c r="C529" s="10" t="s">
        <v>12</v>
      </c>
      <c r="D529" s="12">
        <v>43782</v>
      </c>
      <c r="E529" s="13" t="s">
        <v>986</v>
      </c>
      <c r="F529" s="13" t="s">
        <v>144</v>
      </c>
      <c r="G529" s="14" t="s">
        <v>149</v>
      </c>
      <c r="H529" s="15">
        <f>HYPERLINK("https://docs.wto.org/imrd/directdoc.asp?DDFDocuments/t/G/SPS/NTHA280.DOCX","EN")</f>
      </c>
      <c r="I529" s="15">
        <f>HYPERLINK("https://docs.wto.org/imrd/directdoc.asp?DDFDocuments/u/G/SPS/NTHA280.DOCX","FR")</f>
      </c>
      <c r="J529" s="15">
        <f>HYPERLINK("https://docs.wto.org/imrd/directdoc.asp?DDFDocuments/v/G/SPS/NTHA280.DOCX","ES")</f>
      </c>
    </row>
    <row r="530">
      <c r="A530" s="10" t="s">
        <v>987</v>
      </c>
      <c r="B530" s="11" t="s">
        <v>134</v>
      </c>
      <c r="C530" s="10" t="s">
        <v>12</v>
      </c>
      <c r="D530" s="12">
        <v>43782</v>
      </c>
      <c r="E530" s="13" t="s">
        <v>986</v>
      </c>
      <c r="F530" s="13" t="s">
        <v>144</v>
      </c>
      <c r="G530" s="14" t="s">
        <v>151</v>
      </c>
      <c r="H530" s="15">
        <f>HYPERLINK("https://docs.wto.org/imrd/directdoc.asp?DDFDocuments/t/G/SPS/NTHA281.DOCX","EN")</f>
      </c>
      <c r="I530" s="15">
        <f>HYPERLINK("https://docs.wto.org/imrd/directdoc.asp?DDFDocuments/u/G/SPS/NTHA281.DOCX","FR")</f>
      </c>
      <c r="J530" s="15">
        <f>HYPERLINK("https://docs.wto.org/imrd/directdoc.asp?DDFDocuments/v/G/SPS/NTHA281.DOCX","ES")</f>
      </c>
    </row>
    <row r="531">
      <c r="A531" s="10" t="s">
        <v>988</v>
      </c>
      <c r="B531" s="11" t="s">
        <v>145</v>
      </c>
      <c r="C531" s="10" t="s">
        <v>40</v>
      </c>
      <c r="D531" s="12">
        <v>43781</v>
      </c>
      <c r="E531" s="13" t="s">
        <v>989</v>
      </c>
      <c r="F531" s="13" t="s">
        <v>310</v>
      </c>
      <c r="G531" s="14"/>
      <c r="H531" s="15">
        <f>HYPERLINK("https://docs.wto.org/imrd/directdoc.asp?DDFDocuments/t/G/SPS/NPHL412A1.DOCX","EN")</f>
      </c>
      <c r="I531" s="15">
        <f>HYPERLINK("https://docs.wto.org/imrd/directdoc.asp?DDFDocuments/u/G/SPS/NPHL412A1.DOCX","FR")</f>
      </c>
      <c r="J531" s="15">
        <f>HYPERLINK("https://docs.wto.org/imrd/directdoc.asp?DDFDocuments/v/G/SPS/NPHL412A1.DOCX","ES")</f>
      </c>
    </row>
    <row r="532">
      <c r="A532" s="10" t="s">
        <v>990</v>
      </c>
      <c r="B532" s="11" t="s">
        <v>168</v>
      </c>
      <c r="C532" s="10" t="s">
        <v>18</v>
      </c>
      <c r="D532" s="12">
        <v>43781</v>
      </c>
      <c r="E532" s="13" t="s">
        <v>991</v>
      </c>
      <c r="F532" s="13" t="s">
        <v>992</v>
      </c>
      <c r="G532" s="14"/>
      <c r="H532" s="15">
        <f>HYPERLINK("https://docs.wto.org/imrd/directdoc.asp?DDFDocuments/t/G/SPS/NZAF65.DOCX","EN")</f>
      </c>
      <c r="I532" s="15">
        <f>HYPERLINK("https://docs.wto.org/imrd/directdoc.asp?DDFDocuments/u/G/SPS/NZAF65.DOCX","FR")</f>
      </c>
      <c r="J532" s="15">
        <f>HYPERLINK("https://docs.wto.org/imrd/directdoc.asp?DDFDocuments/v/G/SPS/NZAF65.DOCX","ES")</f>
      </c>
    </row>
    <row r="533">
      <c r="A533" s="10" t="s">
        <v>993</v>
      </c>
      <c r="B533" s="11" t="s">
        <v>134</v>
      </c>
      <c r="C533" s="10" t="s">
        <v>12</v>
      </c>
      <c r="D533" s="12">
        <v>43780</v>
      </c>
      <c r="E533" s="13" t="s">
        <v>986</v>
      </c>
      <c r="F533" s="13" t="s">
        <v>144</v>
      </c>
      <c r="G533" s="14" t="s">
        <v>853</v>
      </c>
      <c r="H533" s="15">
        <f>HYPERLINK("https://docs.wto.org/imrd/directdoc.asp?DDFDocuments/t/G/SPS/NTHA277.DOCX","EN")</f>
      </c>
      <c r="I533" s="15">
        <f>HYPERLINK("https://docs.wto.org/imrd/directdoc.asp?DDFDocuments/u/G/SPS/NTHA277.DOCX","FR")</f>
      </c>
      <c r="J533" s="15">
        <f>HYPERLINK("https://docs.wto.org/imrd/directdoc.asp?DDFDocuments/v/G/SPS/NTHA277.DOCX","ES")</f>
      </c>
    </row>
    <row r="534">
      <c r="A534" s="10" t="s">
        <v>994</v>
      </c>
      <c r="B534" s="11" t="s">
        <v>134</v>
      </c>
      <c r="C534" s="10" t="s">
        <v>12</v>
      </c>
      <c r="D534" s="12">
        <v>43780</v>
      </c>
      <c r="E534" s="13" t="s">
        <v>986</v>
      </c>
      <c r="F534" s="13" t="s">
        <v>144</v>
      </c>
      <c r="G534" s="14" t="s">
        <v>145</v>
      </c>
      <c r="H534" s="15">
        <f>HYPERLINK("https://docs.wto.org/imrd/directdoc.asp?DDFDocuments/t/G/SPS/NTHA278.DOCX","EN")</f>
      </c>
      <c r="I534" s="15">
        <f>HYPERLINK("https://docs.wto.org/imrd/directdoc.asp?DDFDocuments/u/G/SPS/NTHA278.DOCX","FR")</f>
      </c>
      <c r="J534" s="15">
        <f>HYPERLINK("https://docs.wto.org/imrd/directdoc.asp?DDFDocuments/v/G/SPS/NTHA278.DOCX","ES")</f>
      </c>
    </row>
    <row r="535">
      <c r="A535" s="10" t="s">
        <v>995</v>
      </c>
      <c r="B535" s="11" t="s">
        <v>134</v>
      </c>
      <c r="C535" s="10" t="s">
        <v>12</v>
      </c>
      <c r="D535" s="12">
        <v>43780</v>
      </c>
      <c r="E535" s="13" t="s">
        <v>986</v>
      </c>
      <c r="F535" s="13" t="s">
        <v>92</v>
      </c>
      <c r="G535" s="14" t="s">
        <v>147</v>
      </c>
      <c r="H535" s="15">
        <f>HYPERLINK("https://docs.wto.org/imrd/directdoc.asp?DDFDocuments/t/G/SPS/NTHA279.DOCX","EN")</f>
      </c>
      <c r="I535" s="15">
        <f>HYPERLINK("https://docs.wto.org/imrd/directdoc.asp?DDFDocuments/u/G/SPS/NTHA279.DOCX","FR")</f>
      </c>
      <c r="J535" s="15">
        <f>HYPERLINK("https://docs.wto.org/imrd/directdoc.asp?DDFDocuments/v/G/SPS/NTHA279.DOCX","ES")</f>
      </c>
    </row>
    <row r="536">
      <c r="A536" s="10" t="s">
        <v>996</v>
      </c>
      <c r="B536" s="11" t="s">
        <v>27</v>
      </c>
      <c r="C536" s="10" t="s">
        <v>40</v>
      </c>
      <c r="D536" s="12">
        <v>43777</v>
      </c>
      <c r="E536" s="13" t="s">
        <v>19</v>
      </c>
      <c r="F536" s="13" t="s">
        <v>19</v>
      </c>
      <c r="G536" s="14"/>
      <c r="H536" s="15">
        <f>HYPERLINK("https://docs.wto.org/imrd/directdoc.asp?DDFDocuments/t/G/SPS/NCRI209A3.DOCX","EN")</f>
      </c>
      <c r="I536" s="15">
        <f>HYPERLINK("https://docs.wto.org/imrd/directdoc.asp?DDFDocuments/u/G/SPS/NCRI209A3.DOCX","FR")</f>
      </c>
      <c r="J536" s="15">
        <f>HYPERLINK("https://docs.wto.org/imrd/directdoc.asp?DDFDocuments/v/G/SPS/NCRI209A3.DOCX","ES")</f>
      </c>
    </row>
    <row r="537">
      <c r="A537" s="10" t="s">
        <v>997</v>
      </c>
      <c r="B537" s="11" t="s">
        <v>523</v>
      </c>
      <c r="C537" s="10" t="s">
        <v>40</v>
      </c>
      <c r="D537" s="12">
        <v>43777</v>
      </c>
      <c r="E537" s="13" t="s">
        <v>998</v>
      </c>
      <c r="F537" s="13" t="s">
        <v>310</v>
      </c>
      <c r="G537" s="14"/>
      <c r="H537" s="15">
        <f>HYPERLINK("https://docs.wto.org/imrd/directdoc.asp?DDFDocuments/t/G/SPS/NTUR57A1.DOCX","EN")</f>
      </c>
      <c r="I537" s="15">
        <f>HYPERLINK("https://docs.wto.org/imrd/directdoc.asp?DDFDocuments/u/G/SPS/NTUR57A1.DOCX","FR")</f>
      </c>
      <c r="J537" s="15">
        <f>HYPERLINK("https://docs.wto.org/imrd/directdoc.asp?DDFDocuments/v/G/SPS/NTUR57A1.DOCX","ES")</f>
      </c>
    </row>
    <row r="538">
      <c r="A538" s="10" t="s">
        <v>999</v>
      </c>
      <c r="B538" s="11" t="s">
        <v>161</v>
      </c>
      <c r="C538" s="10" t="s">
        <v>18</v>
      </c>
      <c r="D538" s="12">
        <v>43777</v>
      </c>
      <c r="E538" s="13" t="s">
        <v>1000</v>
      </c>
      <c r="F538" s="13" t="s">
        <v>864</v>
      </c>
      <c r="G538" s="14"/>
      <c r="H538" s="15">
        <f>HYPERLINK("https://docs.wto.org/imrd/directdoc.asp?DDFDocuments/t/G/SPS/NUSA3131.DOCX","EN")</f>
      </c>
      <c r="I538" s="15">
        <f>HYPERLINK("https://docs.wto.org/imrd/directdoc.asp?DDFDocuments/u/G/SPS/NUSA3131.DOCX","FR")</f>
      </c>
      <c r="J538" s="15">
        <f>HYPERLINK("https://docs.wto.org/imrd/directdoc.asp?DDFDocuments/v/G/SPS/NUSA3131.DOCX","ES")</f>
      </c>
    </row>
    <row r="539">
      <c r="A539" s="10" t="s">
        <v>1001</v>
      </c>
      <c r="B539" s="11" t="s">
        <v>156</v>
      </c>
      <c r="C539" s="10" t="s">
        <v>12</v>
      </c>
      <c r="D539" s="12">
        <v>43776</v>
      </c>
      <c r="E539" s="13" t="s">
        <v>1002</v>
      </c>
      <c r="F539" s="13" t="s">
        <v>1003</v>
      </c>
      <c r="G539" s="14" t="s">
        <v>1004</v>
      </c>
      <c r="H539" s="15">
        <f>HYPERLINK("https://docs.wto.org/imrd/directdoc.asp?DDFDocuments/t/G/SPS/NKAZ46.DOCX","EN")</f>
      </c>
      <c r="I539" s="15">
        <f>HYPERLINK("https://docs.wto.org/imrd/directdoc.asp?DDFDocuments/u/G/SPS/NKAZ46.DOCX","FR")</f>
      </c>
      <c r="J539" s="15">
        <f>HYPERLINK("https://docs.wto.org/imrd/directdoc.asp?DDFDocuments/v/G/SPS/NKAZ46.DOCX","ES")</f>
      </c>
    </row>
    <row r="540">
      <c r="A540" s="10" t="s">
        <v>1005</v>
      </c>
      <c r="B540" s="11" t="s">
        <v>156</v>
      </c>
      <c r="C540" s="10" t="s">
        <v>12</v>
      </c>
      <c r="D540" s="12">
        <v>43776</v>
      </c>
      <c r="E540" s="13" t="s">
        <v>1006</v>
      </c>
      <c r="F540" s="13" t="s">
        <v>389</v>
      </c>
      <c r="G540" s="14" t="s">
        <v>1007</v>
      </c>
      <c r="H540" s="15">
        <f>HYPERLINK("https://docs.wto.org/imrd/directdoc.asp?DDFDocuments/t/G/SPS/NKAZ47.DOCX","EN")</f>
      </c>
      <c r="I540" s="15">
        <f>HYPERLINK("https://docs.wto.org/imrd/directdoc.asp?DDFDocuments/u/G/SPS/NKAZ47.DOCX","FR")</f>
      </c>
      <c r="J540" s="15">
        <f>HYPERLINK("https://docs.wto.org/imrd/directdoc.asp?DDFDocuments/v/G/SPS/NKAZ47.DOCX","ES")</f>
      </c>
    </row>
    <row r="541">
      <c r="A541" s="10" t="s">
        <v>1008</v>
      </c>
      <c r="B541" s="11" t="s">
        <v>156</v>
      </c>
      <c r="C541" s="10" t="s">
        <v>12</v>
      </c>
      <c r="D541" s="12">
        <v>43776</v>
      </c>
      <c r="E541" s="13" t="s">
        <v>1009</v>
      </c>
      <c r="F541" s="13" t="s">
        <v>1010</v>
      </c>
      <c r="G541" s="14" t="s">
        <v>853</v>
      </c>
      <c r="H541" s="15">
        <f>HYPERLINK("https://docs.wto.org/imrd/directdoc.asp?DDFDocuments/t/G/SPS/NKAZ48.DOCX","EN")</f>
      </c>
      <c r="I541" s="15">
        <f>HYPERLINK("https://docs.wto.org/imrd/directdoc.asp?DDFDocuments/u/G/SPS/NKAZ48.DOCX","FR")</f>
      </c>
      <c r="J541" s="15">
        <f>HYPERLINK("https://docs.wto.org/imrd/directdoc.asp?DDFDocuments/v/G/SPS/NKAZ48.DOCX","ES")</f>
      </c>
    </row>
    <row r="542">
      <c r="A542" s="10" t="s">
        <v>1011</v>
      </c>
      <c r="B542" s="11" t="s">
        <v>1012</v>
      </c>
      <c r="C542" s="10" t="s">
        <v>18</v>
      </c>
      <c r="D542" s="12">
        <v>43776</v>
      </c>
      <c r="E542" s="13" t="s">
        <v>1013</v>
      </c>
      <c r="F542" s="13" t="s">
        <v>455</v>
      </c>
      <c r="G542" s="14"/>
      <c r="H542" s="15">
        <f>HYPERLINK("https://docs.wto.org/imrd/directdoc.asp?DDFDocuments/t/G/SPS/NTGO12.DOCX","EN")</f>
      </c>
      <c r="I542" s="15">
        <f>HYPERLINK("https://docs.wto.org/imrd/directdoc.asp?DDFDocuments/u/G/SPS/NTGO12.DOCX","FR")</f>
      </c>
      <c r="J542" s="15">
        <f>HYPERLINK("https://docs.wto.org/imrd/directdoc.asp?DDFDocuments/v/G/SPS/NTGO12.DOCX","ES")</f>
      </c>
    </row>
    <row r="543">
      <c r="A543" s="10" t="s">
        <v>1014</v>
      </c>
      <c r="B543" s="11" t="s">
        <v>291</v>
      </c>
      <c r="C543" s="10" t="s">
        <v>18</v>
      </c>
      <c r="D543" s="12">
        <v>43776</v>
      </c>
      <c r="E543" s="13" t="s">
        <v>1015</v>
      </c>
      <c r="F543" s="13" t="s">
        <v>24</v>
      </c>
      <c r="G543" s="14"/>
      <c r="H543" s="15">
        <f>HYPERLINK("https://docs.wto.org/imrd/directdoc.asp?DDFDocuments/t/G/SPS/NUGA90.DOCX","EN")</f>
      </c>
      <c r="I543" s="15">
        <f>HYPERLINK("https://docs.wto.org/imrd/directdoc.asp?DDFDocuments/u/G/SPS/NUGA90.DOCX","FR")</f>
      </c>
      <c r="J543" s="15">
        <f>HYPERLINK("https://docs.wto.org/imrd/directdoc.asp?DDFDocuments/v/G/SPS/NUGA90.DOCX","ES")</f>
      </c>
    </row>
    <row r="544">
      <c r="A544" s="10" t="s">
        <v>1016</v>
      </c>
      <c r="B544" s="11" t="s">
        <v>291</v>
      </c>
      <c r="C544" s="10" t="s">
        <v>18</v>
      </c>
      <c r="D544" s="12">
        <v>43776</v>
      </c>
      <c r="E544" s="13" t="s">
        <v>1017</v>
      </c>
      <c r="F544" s="13" t="s">
        <v>24</v>
      </c>
      <c r="G544" s="14"/>
      <c r="H544" s="15">
        <f>HYPERLINK("https://docs.wto.org/imrd/directdoc.asp?DDFDocuments/t/G/SPS/NUGA93.DOCX","EN")</f>
      </c>
      <c r="I544" s="15">
        <f>HYPERLINK("https://docs.wto.org/imrd/directdoc.asp?DDFDocuments/u/G/SPS/NUGA93.DOCX","FR")</f>
      </c>
      <c r="J544" s="15">
        <f>HYPERLINK("https://docs.wto.org/imrd/directdoc.asp?DDFDocuments/v/G/SPS/NUGA93.DOCX","ES")</f>
      </c>
    </row>
    <row r="545">
      <c r="A545" s="10" t="s">
        <v>1018</v>
      </c>
      <c r="B545" s="11" t="s">
        <v>291</v>
      </c>
      <c r="C545" s="10" t="s">
        <v>18</v>
      </c>
      <c r="D545" s="12">
        <v>43776</v>
      </c>
      <c r="E545" s="13" t="s">
        <v>1019</v>
      </c>
      <c r="F545" s="13" t="s">
        <v>24</v>
      </c>
      <c r="G545" s="14"/>
      <c r="H545" s="15">
        <f>HYPERLINK("https://docs.wto.org/imrd/directdoc.asp?DDFDocuments/t/G/SPS/NUGA94.DOCX","EN")</f>
      </c>
      <c r="I545" s="15">
        <f>HYPERLINK("https://docs.wto.org/imrd/directdoc.asp?DDFDocuments/u/G/SPS/NUGA94.DOCX","FR")</f>
      </c>
      <c r="J545" s="15">
        <f>HYPERLINK("https://docs.wto.org/imrd/directdoc.asp?DDFDocuments/v/G/SPS/NUGA94.DOCX","ES")</f>
      </c>
    </row>
    <row r="546">
      <c r="A546" s="10" t="s">
        <v>1020</v>
      </c>
      <c r="B546" s="11" t="s">
        <v>161</v>
      </c>
      <c r="C546" s="10" t="s">
        <v>18</v>
      </c>
      <c r="D546" s="12">
        <v>43776</v>
      </c>
      <c r="E546" s="13" t="s">
        <v>1021</v>
      </c>
      <c r="F546" s="13" t="s">
        <v>864</v>
      </c>
      <c r="G546" s="14"/>
      <c r="H546" s="15">
        <f>HYPERLINK("https://docs.wto.org/imrd/directdoc.asp?DDFDocuments/t/G/SPS/NUSA3126.DOCX","EN")</f>
      </c>
      <c r="I546" s="15">
        <f>HYPERLINK("https://docs.wto.org/imrd/directdoc.asp?DDFDocuments/u/G/SPS/NUSA3126.DOCX","FR")</f>
      </c>
      <c r="J546" s="15">
        <f>HYPERLINK("https://docs.wto.org/imrd/directdoc.asp?DDFDocuments/v/G/SPS/NUSA3126.DOCX","ES")</f>
      </c>
    </row>
    <row r="547">
      <c r="A547" s="10" t="s">
        <v>1022</v>
      </c>
      <c r="B547" s="11" t="s">
        <v>161</v>
      </c>
      <c r="C547" s="10" t="s">
        <v>18</v>
      </c>
      <c r="D547" s="12">
        <v>43776</v>
      </c>
      <c r="E547" s="13" t="s">
        <v>1023</v>
      </c>
      <c r="F547" s="13" t="s">
        <v>864</v>
      </c>
      <c r="G547" s="14"/>
      <c r="H547" s="15">
        <f>HYPERLINK("https://docs.wto.org/imrd/directdoc.asp?DDFDocuments/t/G/SPS/NUSA3128.DOCX","EN")</f>
      </c>
      <c r="I547" s="15">
        <f>HYPERLINK("https://docs.wto.org/imrd/directdoc.asp?DDFDocuments/u/G/SPS/NUSA3128.DOCX","FR")</f>
      </c>
      <c r="J547" s="15">
        <f>HYPERLINK("https://docs.wto.org/imrd/directdoc.asp?DDFDocuments/v/G/SPS/NUSA3128.DOCX","ES")</f>
      </c>
    </row>
    <row r="548">
      <c r="A548" s="10" t="s">
        <v>1024</v>
      </c>
      <c r="B548" s="11" t="s">
        <v>72</v>
      </c>
      <c r="C548" s="10" t="s">
        <v>40</v>
      </c>
      <c r="D548" s="12">
        <v>43775</v>
      </c>
      <c r="E548" s="13" t="s">
        <v>1025</v>
      </c>
      <c r="F548" s="13" t="s">
        <v>19</v>
      </c>
      <c r="G548" s="14" t="s">
        <v>1026</v>
      </c>
      <c r="H548" s="15">
        <f>HYPERLINK("https://docs.wto.org/imrd/directdoc.asp?DDFDocuments/t/G/SPS/NCAN1234A1.DOCX","EN")</f>
      </c>
      <c r="I548" s="15">
        <f>HYPERLINK("https://docs.wto.org/imrd/directdoc.asp?DDFDocuments/u/G/SPS/NCAN1234A1.DOCX","FR")</f>
      </c>
      <c r="J548" s="15">
        <f>HYPERLINK("https://docs.wto.org/imrd/directdoc.asp?DDFDocuments/v/G/SPS/NCAN1234A1.DOCX","ES")</f>
      </c>
    </row>
    <row r="549">
      <c r="A549" s="10" t="s">
        <v>1027</v>
      </c>
      <c r="B549" s="11" t="s">
        <v>153</v>
      </c>
      <c r="C549" s="10" t="s">
        <v>18</v>
      </c>
      <c r="D549" s="12">
        <v>43775</v>
      </c>
      <c r="E549" s="13" t="s">
        <v>1028</v>
      </c>
      <c r="F549" s="13" t="s">
        <v>144</v>
      </c>
      <c r="G549" s="14"/>
      <c r="H549" s="15">
        <f>HYPERLINK("https://docs.wto.org/imrd/directdoc.asp?DDFDocuments/t/G/SPS/NKOR668.DOCX","EN")</f>
      </c>
      <c r="I549" s="15">
        <f>HYPERLINK("https://docs.wto.org/imrd/directdoc.asp?DDFDocuments/u/G/SPS/NKOR668.DOCX","FR")</f>
      </c>
      <c r="J549" s="15">
        <f>HYPERLINK("https://docs.wto.org/imrd/directdoc.asp?DDFDocuments/v/G/SPS/NKOR668.DOCX","ES")</f>
      </c>
    </row>
    <row r="550">
      <c r="A550" s="10" t="s">
        <v>1029</v>
      </c>
      <c r="B550" s="11" t="s">
        <v>161</v>
      </c>
      <c r="C550" s="10" t="s">
        <v>18</v>
      </c>
      <c r="D550" s="12">
        <v>43775</v>
      </c>
      <c r="E550" s="13" t="s">
        <v>1030</v>
      </c>
      <c r="F550" s="13" t="s">
        <v>864</v>
      </c>
      <c r="G550" s="14"/>
      <c r="H550" s="15">
        <f>HYPERLINK("https://docs.wto.org/imrd/directdoc.asp?DDFDocuments/t/G/SPS/NUSA3121.DOCX","EN")</f>
      </c>
      <c r="I550" s="15">
        <f>HYPERLINK("https://docs.wto.org/imrd/directdoc.asp?DDFDocuments/u/G/SPS/NUSA3121.DOCX","FR")</f>
      </c>
      <c r="J550" s="15">
        <f>HYPERLINK("https://docs.wto.org/imrd/directdoc.asp?DDFDocuments/v/G/SPS/NUSA3121.DOCX","ES")</f>
      </c>
    </row>
    <row r="551">
      <c r="A551" s="10" t="s">
        <v>1031</v>
      </c>
      <c r="B551" s="11" t="s">
        <v>161</v>
      </c>
      <c r="C551" s="10" t="s">
        <v>18</v>
      </c>
      <c r="D551" s="12">
        <v>43775</v>
      </c>
      <c r="E551" s="13" t="s">
        <v>1032</v>
      </c>
      <c r="F551" s="13" t="s">
        <v>74</v>
      </c>
      <c r="G551" s="14"/>
      <c r="H551" s="15">
        <f>HYPERLINK("https://docs.wto.org/imrd/directdoc.asp?DDFDocuments/t/G/SPS/NUSA3122.DOCX","EN")</f>
      </c>
      <c r="I551" s="15">
        <f>HYPERLINK("https://docs.wto.org/imrd/directdoc.asp?DDFDocuments/u/G/SPS/NUSA3122.DOCX","FR")</f>
      </c>
      <c r="J551" s="15">
        <f>HYPERLINK("https://docs.wto.org/imrd/directdoc.asp?DDFDocuments/v/G/SPS/NUSA3122.DOCX","ES")</f>
      </c>
    </row>
    <row r="552">
      <c r="A552" s="10" t="s">
        <v>1033</v>
      </c>
      <c r="B552" s="11" t="s">
        <v>233</v>
      </c>
      <c r="C552" s="10" t="s">
        <v>18</v>
      </c>
      <c r="D552" s="12">
        <v>43774</v>
      </c>
      <c r="E552" s="13" t="s">
        <v>1034</v>
      </c>
      <c r="F552" s="13" t="s">
        <v>223</v>
      </c>
      <c r="G552" s="14" t="s">
        <v>195</v>
      </c>
      <c r="H552" s="15">
        <f>HYPERLINK("https://docs.wto.org/imrd/directdoc.asp?DDFDocuments/t/G/SPS/NPER854.DOCX","EN")</f>
      </c>
      <c r="I552" s="15">
        <f>HYPERLINK("https://docs.wto.org/imrd/directdoc.asp?DDFDocuments/u/G/SPS/NPER854.DOCX","FR")</f>
      </c>
      <c r="J552" s="15">
        <f>HYPERLINK("https://docs.wto.org/imrd/directdoc.asp?DDFDocuments/v/G/SPS/NPER854.DOCX","ES")</f>
      </c>
    </row>
    <row r="553">
      <c r="A553" s="10" t="s">
        <v>1035</v>
      </c>
      <c r="B553" s="11" t="s">
        <v>188</v>
      </c>
      <c r="C553" s="10" t="s">
        <v>12</v>
      </c>
      <c r="D553" s="12">
        <v>43773</v>
      </c>
      <c r="E553" s="13" t="s">
        <v>1036</v>
      </c>
      <c r="F553" s="13" t="s">
        <v>1037</v>
      </c>
      <c r="G553" s="14"/>
      <c r="H553" s="15">
        <f>HYPERLINK("https://docs.wto.org/imrd/directdoc.asp?DDFDocuments/t/G/SPS/NAUS488.DOCX","EN")</f>
      </c>
      <c r="I553" s="15">
        <f>HYPERLINK("https://docs.wto.org/imrd/directdoc.asp?DDFDocuments/u/G/SPS/NAUS488.DOCX","FR")</f>
      </c>
      <c r="J553" s="15">
        <f>HYPERLINK("https://docs.wto.org/imrd/directdoc.asp?DDFDocuments/v/G/SPS/NAUS488.DOCX","ES")</f>
      </c>
    </row>
    <row r="554">
      <c r="A554" s="10" t="s">
        <v>1038</v>
      </c>
      <c r="B554" s="11" t="s">
        <v>156</v>
      </c>
      <c r="C554" s="10" t="s">
        <v>54</v>
      </c>
      <c r="D554" s="12">
        <v>43773</v>
      </c>
      <c r="E554" s="13" t="s">
        <v>1039</v>
      </c>
      <c r="F554" s="13" t="s">
        <v>310</v>
      </c>
      <c r="G554" s="14" t="s">
        <v>1040</v>
      </c>
      <c r="H554" s="15">
        <f>HYPERLINK("https://docs.wto.org/imrd/directdoc.asp?DDFDocuments/t/G/SPS/NKAZ15A1.DOCX","EN")</f>
      </c>
      <c r="I554" s="15">
        <f>HYPERLINK("https://docs.wto.org/imrd/directdoc.asp?DDFDocuments/u/G/SPS/NKAZ15A1.DOCX","FR")</f>
      </c>
      <c r="J554" s="15">
        <f>HYPERLINK("https://docs.wto.org/imrd/directdoc.asp?DDFDocuments/v/G/SPS/NKAZ15A1.DOCX","ES")</f>
      </c>
    </row>
    <row r="555">
      <c r="A555" s="10" t="s">
        <v>1041</v>
      </c>
      <c r="B555" s="11" t="s">
        <v>156</v>
      </c>
      <c r="C555" s="10" t="s">
        <v>54</v>
      </c>
      <c r="D555" s="12">
        <v>43773</v>
      </c>
      <c r="E555" s="13" t="s">
        <v>1039</v>
      </c>
      <c r="F555" s="13" t="s">
        <v>310</v>
      </c>
      <c r="G555" s="14" t="s">
        <v>1042</v>
      </c>
      <c r="H555" s="15">
        <f>HYPERLINK("https://docs.wto.org/imrd/directdoc.asp?DDFDocuments/t/G/SPS/NKAZ16A1.DOCX","EN")</f>
      </c>
      <c r="I555" s="15">
        <f>HYPERLINK("https://docs.wto.org/imrd/directdoc.asp?DDFDocuments/u/G/SPS/NKAZ16A1.DOCX","FR")</f>
      </c>
      <c r="J555" s="15">
        <f>HYPERLINK("https://docs.wto.org/imrd/directdoc.asp?DDFDocuments/v/G/SPS/NKAZ16A1.DOCX","ES")</f>
      </c>
    </row>
    <row r="556">
      <c r="A556" s="10" t="s">
        <v>1043</v>
      </c>
      <c r="B556" s="11" t="s">
        <v>156</v>
      </c>
      <c r="C556" s="10" t="s">
        <v>54</v>
      </c>
      <c r="D556" s="12">
        <v>43773</v>
      </c>
      <c r="E556" s="13" t="s">
        <v>1044</v>
      </c>
      <c r="F556" s="13" t="s">
        <v>925</v>
      </c>
      <c r="G556" s="14" t="s">
        <v>257</v>
      </c>
      <c r="H556" s="15">
        <f>HYPERLINK("https://docs.wto.org/imrd/directdoc.asp?DDFDocuments/t/G/SPS/NKAZ21A1.DOCX","EN")</f>
      </c>
      <c r="I556" s="15">
        <f>HYPERLINK("https://docs.wto.org/imrd/directdoc.asp?DDFDocuments/u/G/SPS/NKAZ21A1.DOCX","FR")</f>
      </c>
      <c r="J556" s="15">
        <f>HYPERLINK("https://docs.wto.org/imrd/directdoc.asp?DDFDocuments/v/G/SPS/NKAZ21A1.DOCX","ES")</f>
      </c>
    </row>
    <row r="557">
      <c r="A557" s="10" t="s">
        <v>1045</v>
      </c>
      <c r="B557" s="11" t="s">
        <v>156</v>
      </c>
      <c r="C557" s="10" t="s">
        <v>12</v>
      </c>
      <c r="D557" s="12">
        <v>43773</v>
      </c>
      <c r="E557" s="13" t="s">
        <v>1046</v>
      </c>
      <c r="F557" s="13" t="s">
        <v>389</v>
      </c>
      <c r="G557" s="14" t="s">
        <v>1047</v>
      </c>
      <c r="H557" s="15">
        <f>HYPERLINK("https://docs.wto.org/imrd/directdoc.asp?DDFDocuments/t/G/SPS/NKAZ45.DOCX","EN")</f>
      </c>
      <c r="I557" s="15">
        <f>HYPERLINK("https://docs.wto.org/imrd/directdoc.asp?DDFDocuments/u/G/SPS/NKAZ45.DOCX","FR")</f>
      </c>
      <c r="J557" s="15">
        <f>HYPERLINK("https://docs.wto.org/imrd/directdoc.asp?DDFDocuments/v/G/SPS/NKAZ45.DOCX","ES")</f>
      </c>
    </row>
    <row r="558">
      <c r="A558" s="10" t="s">
        <v>1048</v>
      </c>
      <c r="B558" s="11" t="s">
        <v>156</v>
      </c>
      <c r="C558" s="10" t="s">
        <v>54</v>
      </c>
      <c r="D558" s="12">
        <v>43773</v>
      </c>
      <c r="E558" s="13" t="s">
        <v>1049</v>
      </c>
      <c r="F558" s="13" t="s">
        <v>925</v>
      </c>
      <c r="G558" s="14" t="s">
        <v>11</v>
      </c>
      <c r="H558" s="15">
        <f>HYPERLINK("https://docs.wto.org/imrd/directdoc.asp?DDFDocuments/t/G/SPS/NKAZ6A1.DOCX","EN")</f>
      </c>
      <c r="I558" s="15">
        <f>HYPERLINK("https://docs.wto.org/imrd/directdoc.asp?DDFDocuments/u/G/SPS/NKAZ6A1.DOCX","FR")</f>
      </c>
      <c r="J558" s="15">
        <f>HYPERLINK("https://docs.wto.org/imrd/directdoc.asp?DDFDocuments/v/G/SPS/NKAZ6A1.DOCX","ES")</f>
      </c>
    </row>
    <row r="559">
      <c r="A559" s="10" t="s">
        <v>1050</v>
      </c>
      <c r="B559" s="11" t="s">
        <v>156</v>
      </c>
      <c r="C559" s="10" t="s">
        <v>54</v>
      </c>
      <c r="D559" s="12">
        <v>43773</v>
      </c>
      <c r="E559" s="13" t="s">
        <v>1051</v>
      </c>
      <c r="F559" s="13" t="s">
        <v>310</v>
      </c>
      <c r="G559" s="14" t="s">
        <v>11</v>
      </c>
      <c r="H559" s="15">
        <f>HYPERLINK("https://docs.wto.org/imrd/directdoc.asp?DDFDocuments/t/G/SPS/NKAZ7A1.DOCX","EN")</f>
      </c>
      <c r="I559" s="15">
        <f>HYPERLINK("https://docs.wto.org/imrd/directdoc.asp?DDFDocuments/u/G/SPS/NKAZ7A1.DOCX","FR")</f>
      </c>
      <c r="J559" s="15">
        <f>HYPERLINK("https://docs.wto.org/imrd/directdoc.asp?DDFDocuments/v/G/SPS/NKAZ7A1.DOCX","ES")</f>
      </c>
    </row>
    <row r="560">
      <c r="A560" s="10" t="s">
        <v>1052</v>
      </c>
      <c r="B560" s="11" t="s">
        <v>622</v>
      </c>
      <c r="C560" s="10" t="s">
        <v>18</v>
      </c>
      <c r="D560" s="12">
        <v>43770</v>
      </c>
      <c r="E560" s="13" t="s">
        <v>825</v>
      </c>
      <c r="F560" s="13" t="s">
        <v>389</v>
      </c>
      <c r="G560" s="14" t="s">
        <v>572</v>
      </c>
      <c r="H560" s="15">
        <f>HYPERLINK("https://docs.wto.org/imrd/directdoc.asp?DDFDocuments/t/G/SPS/NARE185.DOCX","EN")</f>
      </c>
      <c r="I560" s="15">
        <f>HYPERLINK("https://docs.wto.org/imrd/directdoc.asp?DDFDocuments/u/G/SPS/NARE185.DOCX","FR")</f>
      </c>
      <c r="J560" s="15">
        <f>HYPERLINK("https://docs.wto.org/imrd/directdoc.asp?DDFDocuments/v/G/SPS/NARE185.DOCX","ES")</f>
      </c>
    </row>
    <row r="561">
      <c r="A561" s="10" t="s">
        <v>1052</v>
      </c>
      <c r="B561" s="11" t="s">
        <v>39</v>
      </c>
      <c r="C561" s="10" t="s">
        <v>18</v>
      </c>
      <c r="D561" s="12">
        <v>43770</v>
      </c>
      <c r="E561" s="13" t="s">
        <v>825</v>
      </c>
      <c r="F561" s="13" t="s">
        <v>389</v>
      </c>
      <c r="G561" s="14" t="s">
        <v>572</v>
      </c>
      <c r="H561" s="15">
        <f>HYPERLINK("https://docs.wto.org/imrd/directdoc.asp?DDFDocuments/t/G/SPS/NARE185.DOCX","EN")</f>
      </c>
      <c r="I561" s="15">
        <f>HYPERLINK("https://docs.wto.org/imrd/directdoc.asp?DDFDocuments/u/G/SPS/NARE185.DOCX","FR")</f>
      </c>
      <c r="J561" s="15">
        <f>HYPERLINK("https://docs.wto.org/imrd/directdoc.asp?DDFDocuments/v/G/SPS/NARE185.DOCX","ES")</f>
      </c>
    </row>
    <row r="562">
      <c r="A562" s="10" t="s">
        <v>1052</v>
      </c>
      <c r="B562" s="11" t="s">
        <v>623</v>
      </c>
      <c r="C562" s="10" t="s">
        <v>18</v>
      </c>
      <c r="D562" s="12">
        <v>43770</v>
      </c>
      <c r="E562" s="13" t="s">
        <v>825</v>
      </c>
      <c r="F562" s="13" t="s">
        <v>389</v>
      </c>
      <c r="G562" s="14" t="s">
        <v>572</v>
      </c>
      <c r="H562" s="15">
        <f>HYPERLINK("https://docs.wto.org/imrd/directdoc.asp?DDFDocuments/t/G/SPS/NARE185.DOCX","EN")</f>
      </c>
      <c r="I562" s="15">
        <f>HYPERLINK("https://docs.wto.org/imrd/directdoc.asp?DDFDocuments/u/G/SPS/NARE185.DOCX","FR")</f>
      </c>
      <c r="J562" s="15">
        <f>HYPERLINK("https://docs.wto.org/imrd/directdoc.asp?DDFDocuments/v/G/SPS/NARE185.DOCX","ES")</f>
      </c>
    </row>
    <row r="563">
      <c r="A563" s="10" t="s">
        <v>1052</v>
      </c>
      <c r="B563" s="11" t="s">
        <v>624</v>
      </c>
      <c r="C563" s="10" t="s">
        <v>18</v>
      </c>
      <c r="D563" s="12">
        <v>43770</v>
      </c>
      <c r="E563" s="13" t="s">
        <v>825</v>
      </c>
      <c r="F563" s="13" t="s">
        <v>389</v>
      </c>
      <c r="G563" s="14" t="s">
        <v>572</v>
      </c>
      <c r="H563" s="15">
        <f>HYPERLINK("https://docs.wto.org/imrd/directdoc.asp?DDFDocuments/t/G/SPS/NARE185.DOCX","EN")</f>
      </c>
      <c r="I563" s="15">
        <f>HYPERLINK("https://docs.wto.org/imrd/directdoc.asp?DDFDocuments/u/G/SPS/NARE185.DOCX","FR")</f>
      </c>
      <c r="J563" s="15">
        <f>HYPERLINK("https://docs.wto.org/imrd/directdoc.asp?DDFDocuments/v/G/SPS/NARE185.DOCX","ES")</f>
      </c>
    </row>
    <row r="564">
      <c r="A564" s="10" t="s">
        <v>1052</v>
      </c>
      <c r="B564" s="11" t="s">
        <v>53</v>
      </c>
      <c r="C564" s="10" t="s">
        <v>18</v>
      </c>
      <c r="D564" s="12">
        <v>43770</v>
      </c>
      <c r="E564" s="13" t="s">
        <v>825</v>
      </c>
      <c r="F564" s="13" t="s">
        <v>389</v>
      </c>
      <c r="G564" s="14" t="s">
        <v>572</v>
      </c>
      <c r="H564" s="15">
        <f>HYPERLINK("https://docs.wto.org/imrd/directdoc.asp?DDFDocuments/t/G/SPS/NARE185.DOCX","EN")</f>
      </c>
      <c r="I564" s="15">
        <f>HYPERLINK("https://docs.wto.org/imrd/directdoc.asp?DDFDocuments/u/G/SPS/NARE185.DOCX","FR")</f>
      </c>
      <c r="J564" s="15">
        <f>HYPERLINK("https://docs.wto.org/imrd/directdoc.asp?DDFDocuments/v/G/SPS/NARE185.DOCX","ES")</f>
      </c>
    </row>
    <row r="565">
      <c r="A565" s="10" t="s">
        <v>1052</v>
      </c>
      <c r="B565" s="11" t="s">
        <v>214</v>
      </c>
      <c r="C565" s="10" t="s">
        <v>18</v>
      </c>
      <c r="D565" s="12">
        <v>43770</v>
      </c>
      <c r="E565" s="13" t="s">
        <v>825</v>
      </c>
      <c r="F565" s="13" t="s">
        <v>389</v>
      </c>
      <c r="G565" s="14" t="s">
        <v>572</v>
      </c>
      <c r="H565" s="15">
        <f>HYPERLINK("https://docs.wto.org/imrd/directdoc.asp?DDFDocuments/t/G/SPS/NARE185.DOCX","EN")</f>
      </c>
      <c r="I565" s="15">
        <f>HYPERLINK("https://docs.wto.org/imrd/directdoc.asp?DDFDocuments/u/G/SPS/NARE185.DOCX","FR")</f>
      </c>
      <c r="J565" s="15">
        <f>HYPERLINK("https://docs.wto.org/imrd/directdoc.asp?DDFDocuments/v/G/SPS/NARE185.DOCX","ES")</f>
      </c>
    </row>
    <row r="566">
      <c r="A566" s="10" t="s">
        <v>1052</v>
      </c>
      <c r="B566" s="11" t="s">
        <v>625</v>
      </c>
      <c r="C566" s="10" t="s">
        <v>18</v>
      </c>
      <c r="D566" s="12">
        <v>43770</v>
      </c>
      <c r="E566" s="13" t="s">
        <v>825</v>
      </c>
      <c r="F566" s="13" t="s">
        <v>389</v>
      </c>
      <c r="G566" s="14" t="s">
        <v>572</v>
      </c>
      <c r="H566" s="15">
        <f>HYPERLINK("https://docs.wto.org/imrd/directdoc.asp?DDFDocuments/t/G/SPS/NARE185.DOCX","EN")</f>
      </c>
      <c r="I566" s="15">
        <f>HYPERLINK("https://docs.wto.org/imrd/directdoc.asp?DDFDocuments/u/G/SPS/NARE185.DOCX","FR")</f>
      </c>
      <c r="J566" s="15">
        <f>HYPERLINK("https://docs.wto.org/imrd/directdoc.asp?DDFDocuments/v/G/SPS/NARE185.DOCX","ES")</f>
      </c>
    </row>
    <row r="567">
      <c r="A567" s="10" t="s">
        <v>1053</v>
      </c>
      <c r="B567" s="11" t="s">
        <v>622</v>
      </c>
      <c r="C567" s="10" t="s">
        <v>18</v>
      </c>
      <c r="D567" s="12">
        <v>43770</v>
      </c>
      <c r="E567" s="13" t="s">
        <v>825</v>
      </c>
      <c r="F567" s="13" t="s">
        <v>262</v>
      </c>
      <c r="G567" s="14" t="s">
        <v>923</v>
      </c>
      <c r="H567" s="15">
        <f>HYPERLINK("https://docs.wto.org/imrd/directdoc.asp?DDFDocuments/t/G/SPS/NARE186.DOCX","EN")</f>
      </c>
      <c r="I567" s="15">
        <f>HYPERLINK("https://docs.wto.org/imrd/directdoc.asp?DDFDocuments/u/G/SPS/NARE186.DOCX","FR")</f>
      </c>
      <c r="J567" s="15">
        <f>HYPERLINK("https://docs.wto.org/imrd/directdoc.asp?DDFDocuments/v/G/SPS/NARE186.DOCX","ES")</f>
      </c>
    </row>
    <row r="568">
      <c r="A568" s="10" t="s">
        <v>1053</v>
      </c>
      <c r="B568" s="11" t="s">
        <v>39</v>
      </c>
      <c r="C568" s="10" t="s">
        <v>18</v>
      </c>
      <c r="D568" s="12">
        <v>43770</v>
      </c>
      <c r="E568" s="13" t="s">
        <v>825</v>
      </c>
      <c r="F568" s="13" t="s">
        <v>262</v>
      </c>
      <c r="G568" s="14" t="s">
        <v>923</v>
      </c>
      <c r="H568" s="15">
        <f>HYPERLINK("https://docs.wto.org/imrd/directdoc.asp?DDFDocuments/t/G/SPS/NARE186.DOCX","EN")</f>
      </c>
      <c r="I568" s="15">
        <f>HYPERLINK("https://docs.wto.org/imrd/directdoc.asp?DDFDocuments/u/G/SPS/NARE186.DOCX","FR")</f>
      </c>
      <c r="J568" s="15">
        <f>HYPERLINK("https://docs.wto.org/imrd/directdoc.asp?DDFDocuments/v/G/SPS/NARE186.DOCX","ES")</f>
      </c>
    </row>
    <row r="569">
      <c r="A569" s="10" t="s">
        <v>1053</v>
      </c>
      <c r="B569" s="11" t="s">
        <v>623</v>
      </c>
      <c r="C569" s="10" t="s">
        <v>18</v>
      </c>
      <c r="D569" s="12">
        <v>43770</v>
      </c>
      <c r="E569" s="13" t="s">
        <v>825</v>
      </c>
      <c r="F569" s="13" t="s">
        <v>262</v>
      </c>
      <c r="G569" s="14" t="s">
        <v>923</v>
      </c>
      <c r="H569" s="15">
        <f>HYPERLINK("https://docs.wto.org/imrd/directdoc.asp?DDFDocuments/t/G/SPS/NARE186.DOCX","EN")</f>
      </c>
      <c r="I569" s="15">
        <f>HYPERLINK("https://docs.wto.org/imrd/directdoc.asp?DDFDocuments/u/G/SPS/NARE186.DOCX","FR")</f>
      </c>
      <c r="J569" s="15">
        <f>HYPERLINK("https://docs.wto.org/imrd/directdoc.asp?DDFDocuments/v/G/SPS/NARE186.DOCX","ES")</f>
      </c>
    </row>
    <row r="570">
      <c r="A570" s="10" t="s">
        <v>1053</v>
      </c>
      <c r="B570" s="11" t="s">
        <v>624</v>
      </c>
      <c r="C570" s="10" t="s">
        <v>18</v>
      </c>
      <c r="D570" s="12">
        <v>43770</v>
      </c>
      <c r="E570" s="13" t="s">
        <v>825</v>
      </c>
      <c r="F570" s="13" t="s">
        <v>262</v>
      </c>
      <c r="G570" s="14" t="s">
        <v>923</v>
      </c>
      <c r="H570" s="15">
        <f>HYPERLINK("https://docs.wto.org/imrd/directdoc.asp?DDFDocuments/t/G/SPS/NARE186.DOCX","EN")</f>
      </c>
      <c r="I570" s="15">
        <f>HYPERLINK("https://docs.wto.org/imrd/directdoc.asp?DDFDocuments/u/G/SPS/NARE186.DOCX","FR")</f>
      </c>
      <c r="J570" s="15">
        <f>HYPERLINK("https://docs.wto.org/imrd/directdoc.asp?DDFDocuments/v/G/SPS/NARE186.DOCX","ES")</f>
      </c>
    </row>
    <row r="571">
      <c r="A571" s="10" t="s">
        <v>1053</v>
      </c>
      <c r="B571" s="11" t="s">
        <v>53</v>
      </c>
      <c r="C571" s="10" t="s">
        <v>18</v>
      </c>
      <c r="D571" s="12">
        <v>43770</v>
      </c>
      <c r="E571" s="13" t="s">
        <v>825</v>
      </c>
      <c r="F571" s="13" t="s">
        <v>262</v>
      </c>
      <c r="G571" s="14" t="s">
        <v>923</v>
      </c>
      <c r="H571" s="15">
        <f>HYPERLINK("https://docs.wto.org/imrd/directdoc.asp?DDFDocuments/t/G/SPS/NARE186.DOCX","EN")</f>
      </c>
      <c r="I571" s="15">
        <f>HYPERLINK("https://docs.wto.org/imrd/directdoc.asp?DDFDocuments/u/G/SPS/NARE186.DOCX","FR")</f>
      </c>
      <c r="J571" s="15">
        <f>HYPERLINK("https://docs.wto.org/imrd/directdoc.asp?DDFDocuments/v/G/SPS/NARE186.DOCX","ES")</f>
      </c>
    </row>
    <row r="572">
      <c r="A572" s="10" t="s">
        <v>1053</v>
      </c>
      <c r="B572" s="11" t="s">
        <v>214</v>
      </c>
      <c r="C572" s="10" t="s">
        <v>18</v>
      </c>
      <c r="D572" s="12">
        <v>43770</v>
      </c>
      <c r="E572" s="13" t="s">
        <v>825</v>
      </c>
      <c r="F572" s="13" t="s">
        <v>262</v>
      </c>
      <c r="G572" s="14" t="s">
        <v>923</v>
      </c>
      <c r="H572" s="15">
        <f>HYPERLINK("https://docs.wto.org/imrd/directdoc.asp?DDFDocuments/t/G/SPS/NARE186.DOCX","EN")</f>
      </c>
      <c r="I572" s="15">
        <f>HYPERLINK("https://docs.wto.org/imrd/directdoc.asp?DDFDocuments/u/G/SPS/NARE186.DOCX","FR")</f>
      </c>
      <c r="J572" s="15">
        <f>HYPERLINK("https://docs.wto.org/imrd/directdoc.asp?DDFDocuments/v/G/SPS/NARE186.DOCX","ES")</f>
      </c>
    </row>
    <row r="573">
      <c r="A573" s="10" t="s">
        <v>1053</v>
      </c>
      <c r="B573" s="11" t="s">
        <v>625</v>
      </c>
      <c r="C573" s="10" t="s">
        <v>18</v>
      </c>
      <c r="D573" s="12">
        <v>43770</v>
      </c>
      <c r="E573" s="13" t="s">
        <v>825</v>
      </c>
      <c r="F573" s="13" t="s">
        <v>262</v>
      </c>
      <c r="G573" s="14" t="s">
        <v>923</v>
      </c>
      <c r="H573" s="15">
        <f>HYPERLINK("https://docs.wto.org/imrd/directdoc.asp?DDFDocuments/t/G/SPS/NARE186.DOCX","EN")</f>
      </c>
      <c r="I573" s="15">
        <f>HYPERLINK("https://docs.wto.org/imrd/directdoc.asp?DDFDocuments/u/G/SPS/NARE186.DOCX","FR")</f>
      </c>
      <c r="J573" s="15">
        <f>HYPERLINK("https://docs.wto.org/imrd/directdoc.asp?DDFDocuments/v/G/SPS/NARE186.DOCX","ES")</f>
      </c>
    </row>
    <row r="574">
      <c r="A574" s="10" t="s">
        <v>1054</v>
      </c>
      <c r="B574" s="11" t="s">
        <v>195</v>
      </c>
      <c r="C574" s="10" t="s">
        <v>18</v>
      </c>
      <c r="D574" s="12">
        <v>43769</v>
      </c>
      <c r="E574" s="13" t="s">
        <v>1055</v>
      </c>
      <c r="F574" s="13" t="s">
        <v>223</v>
      </c>
      <c r="G574" s="14"/>
      <c r="H574" s="15">
        <f>HYPERLINK("https://docs.wto.org/imrd/directdoc.asp?DDFDocuments/t/G/SPS/NNZL604.DOCX","EN")</f>
      </c>
      <c r="I574" s="15">
        <f>HYPERLINK("https://docs.wto.org/imrd/directdoc.asp?DDFDocuments/u/G/SPS/NNZL604.DOCX","FR")</f>
      </c>
      <c r="J574" s="15">
        <f>HYPERLINK("https://docs.wto.org/imrd/directdoc.asp?DDFDocuments/v/G/SPS/NNZL604.DOCX","ES")</f>
      </c>
    </row>
    <row r="575">
      <c r="A575" s="10" t="s">
        <v>1056</v>
      </c>
      <c r="B575" s="11" t="s">
        <v>59</v>
      </c>
      <c r="C575" s="10" t="s">
        <v>40</v>
      </c>
      <c r="D575" s="12">
        <v>43769</v>
      </c>
      <c r="E575" s="13" t="s">
        <v>1057</v>
      </c>
      <c r="F575" s="13" t="s">
        <v>19</v>
      </c>
      <c r="G575" s="14" t="s">
        <v>161</v>
      </c>
      <c r="H575" s="15">
        <f>HYPERLINK("https://docs.wto.org/imrd/directdoc.asp?DDFDocuments/t/G/SPS/NTPKM475A1.DOCX","EN")</f>
      </c>
      <c r="I575" s="15">
        <f>HYPERLINK("https://docs.wto.org/imrd/directdoc.asp?DDFDocuments/u/G/SPS/NTPKM475A1.DOCX","FR")</f>
      </c>
      <c r="J575" s="15">
        <f>HYPERLINK("https://docs.wto.org/imrd/directdoc.asp?DDFDocuments/v/G/SPS/NTPKM475A1.DOCX","ES")</f>
      </c>
    </row>
    <row r="576">
      <c r="A576" s="10" t="s">
        <v>1058</v>
      </c>
      <c r="B576" s="11" t="s">
        <v>53</v>
      </c>
      <c r="C576" s="10" t="s">
        <v>12</v>
      </c>
      <c r="D576" s="12">
        <v>43767</v>
      </c>
      <c r="E576" s="13" t="s">
        <v>657</v>
      </c>
      <c r="F576" s="13" t="s">
        <v>229</v>
      </c>
      <c r="G576" s="14" t="s">
        <v>365</v>
      </c>
      <c r="H576" s="15">
        <f>HYPERLINK("https://docs.wto.org/imrd/directdoc.asp?DDFDocuments/t/G/SPS/NSAU408.DOCX","EN")</f>
      </c>
      <c r="I576" s="15">
        <f>HYPERLINK("https://docs.wto.org/imrd/directdoc.asp?DDFDocuments/u/G/SPS/NSAU408.DOCX","FR")</f>
      </c>
      <c r="J576" s="15">
        <f>HYPERLINK("https://docs.wto.org/imrd/directdoc.asp?DDFDocuments/v/G/SPS/NSAU408.DOCX","ES")</f>
      </c>
    </row>
    <row r="577">
      <c r="A577" s="10" t="s">
        <v>1059</v>
      </c>
      <c r="B577" s="11" t="s">
        <v>79</v>
      </c>
      <c r="C577" s="10" t="s">
        <v>54</v>
      </c>
      <c r="D577" s="12">
        <v>43766</v>
      </c>
      <c r="E577" s="13" t="s">
        <v>19</v>
      </c>
      <c r="F577" s="13" t="s">
        <v>925</v>
      </c>
      <c r="G577" s="14"/>
      <c r="H577" s="15">
        <f>HYPERLINK("https://docs.wto.org/imrd/directdoc.asp?DDFDocuments/t/G/SPS/NCOL308A2.DOCX","EN")</f>
      </c>
      <c r="I577" s="15">
        <f>HYPERLINK("https://docs.wto.org/imrd/directdoc.asp?DDFDocuments/u/G/SPS/NCOL308A2.DOCX","FR")</f>
      </c>
      <c r="J577" s="15">
        <f>HYPERLINK("https://docs.wto.org/imrd/directdoc.asp?DDFDocuments/v/G/SPS/NCOL308A2.DOCX","ES")</f>
      </c>
    </row>
    <row r="578">
      <c r="A578" s="10" t="s">
        <v>1060</v>
      </c>
      <c r="B578" s="11" t="s">
        <v>349</v>
      </c>
      <c r="C578" s="10" t="s">
        <v>40</v>
      </c>
      <c r="D578" s="12">
        <v>43766</v>
      </c>
      <c r="E578" s="13" t="s">
        <v>19</v>
      </c>
      <c r="F578" s="13" t="s">
        <v>19</v>
      </c>
      <c r="G578" s="14"/>
      <c r="H578" s="15">
        <f>HYPERLINK("https://docs.wto.org/imrd/directdoc.asp?DDFDocuments/t/G/SPS/NECU175A1.DOCX","EN")</f>
      </c>
      <c r="I578" s="15">
        <f>HYPERLINK("https://docs.wto.org/imrd/directdoc.asp?DDFDocuments/u/G/SPS/NECU175A1.DOCX","FR")</f>
      </c>
      <c r="J578" s="15">
        <f>HYPERLINK("https://docs.wto.org/imrd/directdoc.asp?DDFDocuments/v/G/SPS/NECU175A1.DOCX","ES")</f>
      </c>
    </row>
    <row r="579">
      <c r="A579" s="10" t="s">
        <v>1061</v>
      </c>
      <c r="B579" s="11" t="s">
        <v>349</v>
      </c>
      <c r="C579" s="10" t="s">
        <v>40</v>
      </c>
      <c r="D579" s="12">
        <v>43766</v>
      </c>
      <c r="E579" s="13" t="s">
        <v>19</v>
      </c>
      <c r="F579" s="13" t="s">
        <v>19</v>
      </c>
      <c r="G579" s="14"/>
      <c r="H579" s="15">
        <f>HYPERLINK("https://docs.wto.org/imrd/directdoc.asp?DDFDocuments/t/G/SPS/NECU180A1.DOCX","EN")</f>
      </c>
      <c r="I579" s="15">
        <f>HYPERLINK("https://docs.wto.org/imrd/directdoc.asp?DDFDocuments/u/G/SPS/NECU180A1.DOCX","FR")</f>
      </c>
      <c r="J579" s="15">
        <f>HYPERLINK("https://docs.wto.org/imrd/directdoc.asp?DDFDocuments/v/G/SPS/NECU180A1.DOCX","ES")</f>
      </c>
    </row>
    <row r="580">
      <c r="A580" s="10" t="s">
        <v>1062</v>
      </c>
      <c r="B580" s="11" t="s">
        <v>11</v>
      </c>
      <c r="C580" s="10" t="s">
        <v>12</v>
      </c>
      <c r="D580" s="12">
        <v>43766</v>
      </c>
      <c r="E580" s="13" t="s">
        <v>1063</v>
      </c>
      <c r="F580" s="13" t="s">
        <v>262</v>
      </c>
      <c r="G580" s="14" t="s">
        <v>1064</v>
      </c>
      <c r="H580" s="15">
        <f>HYPERLINK("https://docs.wto.org/imrd/directdoc.asp?DDFDocuments/t/G/SPS/NRUS167.DOCX","EN")</f>
      </c>
      <c r="I580" s="15">
        <f>HYPERLINK("https://docs.wto.org/imrd/directdoc.asp?DDFDocuments/u/G/SPS/NRUS167.DOCX","FR")</f>
      </c>
      <c r="J580" s="15">
        <f>HYPERLINK("https://docs.wto.org/imrd/directdoc.asp?DDFDocuments/v/G/SPS/NRUS167.DOCX","ES")</f>
      </c>
    </row>
    <row r="581">
      <c r="A581" s="10" t="s">
        <v>1065</v>
      </c>
      <c r="B581" s="11" t="s">
        <v>11</v>
      </c>
      <c r="C581" s="10" t="s">
        <v>12</v>
      </c>
      <c r="D581" s="12">
        <v>43766</v>
      </c>
      <c r="E581" s="13" t="s">
        <v>1063</v>
      </c>
      <c r="F581" s="13" t="s">
        <v>262</v>
      </c>
      <c r="G581" s="14" t="s">
        <v>853</v>
      </c>
      <c r="H581" s="15">
        <f>HYPERLINK("https://docs.wto.org/imrd/directdoc.asp?DDFDocuments/t/G/SPS/NRUS168.DOCX","EN")</f>
      </c>
      <c r="I581" s="15">
        <f>HYPERLINK("https://docs.wto.org/imrd/directdoc.asp?DDFDocuments/u/G/SPS/NRUS168.DOCX","FR")</f>
      </c>
      <c r="J581" s="15">
        <f>HYPERLINK("https://docs.wto.org/imrd/directdoc.asp?DDFDocuments/v/G/SPS/NRUS168.DOCX","ES")</f>
      </c>
    </row>
    <row r="582">
      <c r="A582" s="10" t="s">
        <v>1066</v>
      </c>
      <c r="B582" s="11" t="s">
        <v>11</v>
      </c>
      <c r="C582" s="10" t="s">
        <v>12</v>
      </c>
      <c r="D582" s="12">
        <v>43766</v>
      </c>
      <c r="E582" s="13" t="s">
        <v>1063</v>
      </c>
      <c r="F582" s="13" t="s">
        <v>262</v>
      </c>
      <c r="G582" s="14" t="s">
        <v>689</v>
      </c>
      <c r="H582" s="15">
        <f>HYPERLINK("https://docs.wto.org/imrd/directdoc.asp?DDFDocuments/t/G/SPS/NRUS169.DOCX","EN")</f>
      </c>
      <c r="I582" s="15">
        <f>HYPERLINK("https://docs.wto.org/imrd/directdoc.asp?DDFDocuments/u/G/SPS/NRUS169.DOCX","FR")</f>
      </c>
      <c r="J582" s="15">
        <f>HYPERLINK("https://docs.wto.org/imrd/directdoc.asp?DDFDocuments/v/G/SPS/NRUS169.DOCX","ES")</f>
      </c>
    </row>
    <row r="583">
      <c r="A583" s="10" t="s">
        <v>1067</v>
      </c>
      <c r="B583" s="11" t="s">
        <v>153</v>
      </c>
      <c r="C583" s="10" t="s">
        <v>12</v>
      </c>
      <c r="D583" s="12">
        <v>43762</v>
      </c>
      <c r="E583" s="13" t="s">
        <v>1068</v>
      </c>
      <c r="F583" s="13" t="s">
        <v>567</v>
      </c>
      <c r="G583" s="14"/>
      <c r="H583" s="15">
        <f>HYPERLINK("https://docs.wto.org/imrd/directdoc.asp?DDFDocuments/t/G/SPS/NKOR666.DOCX","EN")</f>
      </c>
      <c r="I583" s="15">
        <f>HYPERLINK("https://docs.wto.org/imrd/directdoc.asp?DDFDocuments/u/G/SPS/NKOR666.DOCX","FR")</f>
      </c>
      <c r="J583" s="15">
        <f>HYPERLINK("https://docs.wto.org/imrd/directdoc.asp?DDFDocuments/v/G/SPS/NKOR666.DOCX","ES")</f>
      </c>
    </row>
    <row r="584">
      <c r="A584" s="10" t="s">
        <v>1069</v>
      </c>
      <c r="B584" s="11" t="s">
        <v>82</v>
      </c>
      <c r="C584" s="10" t="s">
        <v>12</v>
      </c>
      <c r="D584" s="12">
        <v>43761</v>
      </c>
      <c r="E584" s="13" t="s">
        <v>1070</v>
      </c>
      <c r="F584" s="13" t="s">
        <v>717</v>
      </c>
      <c r="G584" s="14" t="s">
        <v>1071</v>
      </c>
      <c r="H584" s="15">
        <f>HYPERLINK("https://docs.wto.org/imrd/directdoc.asp?DDFDocuments/t/G/SPS/NEU358.DOCX","EN")</f>
      </c>
      <c r="I584" s="15">
        <f>HYPERLINK("https://docs.wto.org/imrd/directdoc.asp?DDFDocuments/u/G/SPS/NEU358.DOCX","FR")</f>
      </c>
      <c r="J584" s="15">
        <f>HYPERLINK("https://docs.wto.org/imrd/directdoc.asp?DDFDocuments/v/G/SPS/NEU358.DOCX","ES")</f>
      </c>
    </row>
    <row r="585">
      <c r="A585" s="10" t="s">
        <v>1072</v>
      </c>
      <c r="B585" s="11" t="s">
        <v>214</v>
      </c>
      <c r="C585" s="10" t="s">
        <v>54</v>
      </c>
      <c r="D585" s="12">
        <v>43760</v>
      </c>
      <c r="E585" s="13" t="s">
        <v>530</v>
      </c>
      <c r="F585" s="13" t="s">
        <v>925</v>
      </c>
      <c r="G585" s="14" t="s">
        <v>1073</v>
      </c>
      <c r="H585" s="15">
        <f>HYPERLINK("https://docs.wto.org/imrd/directdoc.asp?DDFDocuments/t/G/SPS/NARE163A1.DOCX","EN")</f>
      </c>
      <c r="I585" s="15">
        <f>HYPERLINK("https://docs.wto.org/imrd/directdoc.asp?DDFDocuments/u/G/SPS/NARE163A1.DOCX","FR")</f>
      </c>
      <c r="J585" s="15">
        <f>HYPERLINK("https://docs.wto.org/imrd/directdoc.asp?DDFDocuments/v/G/SPS/NARE163A1.DOCX","ES")</f>
      </c>
    </row>
    <row r="586">
      <c r="A586" s="10" t="s">
        <v>1074</v>
      </c>
      <c r="B586" s="11" t="s">
        <v>214</v>
      </c>
      <c r="C586" s="10" t="s">
        <v>12</v>
      </c>
      <c r="D586" s="12">
        <v>43760</v>
      </c>
      <c r="E586" s="13" t="s">
        <v>1075</v>
      </c>
      <c r="F586" s="13" t="s">
        <v>389</v>
      </c>
      <c r="G586" s="14" t="s">
        <v>1076</v>
      </c>
      <c r="H586" s="15">
        <f>HYPERLINK("https://docs.wto.org/imrd/directdoc.asp?DDFDocuments/t/G/SPS/NARE184.DOCX","EN")</f>
      </c>
      <c r="I586" s="15">
        <f>HYPERLINK("https://docs.wto.org/imrd/directdoc.asp?DDFDocuments/u/G/SPS/NARE184.DOCX","FR")</f>
      </c>
      <c r="J586" s="15">
        <f>HYPERLINK("https://docs.wto.org/imrd/directdoc.asp?DDFDocuments/v/G/SPS/NARE184.DOCX","ES")</f>
      </c>
    </row>
    <row r="587">
      <c r="A587" s="10" t="s">
        <v>1077</v>
      </c>
      <c r="B587" s="11" t="s">
        <v>95</v>
      </c>
      <c r="C587" s="10" t="s">
        <v>18</v>
      </c>
      <c r="D587" s="12">
        <v>43760</v>
      </c>
      <c r="E587" s="13" t="s">
        <v>1078</v>
      </c>
      <c r="F587" s="13" t="s">
        <v>864</v>
      </c>
      <c r="G587" s="14"/>
      <c r="H587" s="15">
        <f>HYPERLINK("https://docs.wto.org/imrd/directdoc.asp?DDFDocuments/t/G/SPS/NBRA1580.DOCX","EN")</f>
      </c>
      <c r="I587" s="15">
        <f>HYPERLINK("https://docs.wto.org/imrd/directdoc.asp?DDFDocuments/u/G/SPS/NBRA1580.DOCX","FR")</f>
      </c>
      <c r="J587" s="15">
        <f>HYPERLINK("https://docs.wto.org/imrd/directdoc.asp?DDFDocuments/v/G/SPS/NBRA1580.DOCX","ES")</f>
      </c>
    </row>
    <row r="588">
      <c r="A588" s="10" t="s">
        <v>1079</v>
      </c>
      <c r="B588" s="11" t="s">
        <v>204</v>
      </c>
      <c r="C588" s="10" t="s">
        <v>18</v>
      </c>
      <c r="D588" s="12">
        <v>43760</v>
      </c>
      <c r="E588" s="13" t="s">
        <v>1080</v>
      </c>
      <c r="F588" s="13" t="s">
        <v>24</v>
      </c>
      <c r="G588" s="14"/>
      <c r="H588" s="15">
        <f>HYPERLINK("https://docs.wto.org/imrd/directdoc.asp?DDFDocuments/t/G/SPS/NEGY94.DOCX","EN")</f>
      </c>
      <c r="I588" s="15">
        <f>HYPERLINK("https://docs.wto.org/imrd/directdoc.asp?DDFDocuments/u/G/SPS/NEGY94.DOCX","FR")</f>
      </c>
      <c r="J588" s="15">
        <f>HYPERLINK("https://docs.wto.org/imrd/directdoc.asp?DDFDocuments/v/G/SPS/NEGY94.DOCX","ES")</f>
      </c>
    </row>
    <row r="589">
      <c r="A589" s="10" t="s">
        <v>1081</v>
      </c>
      <c r="B589" s="11" t="s">
        <v>204</v>
      </c>
      <c r="C589" s="10" t="s">
        <v>18</v>
      </c>
      <c r="D589" s="12">
        <v>43760</v>
      </c>
      <c r="E589" s="13" t="s">
        <v>1082</v>
      </c>
      <c r="F589" s="13" t="s">
        <v>24</v>
      </c>
      <c r="G589" s="14"/>
      <c r="H589" s="15">
        <f>HYPERLINK("https://docs.wto.org/imrd/directdoc.asp?DDFDocuments/t/G/SPS/NEGY95.DOCX","EN")</f>
      </c>
      <c r="I589" s="15">
        <f>HYPERLINK("https://docs.wto.org/imrd/directdoc.asp?DDFDocuments/u/G/SPS/NEGY95.DOCX","FR")</f>
      </c>
      <c r="J589" s="15">
        <f>HYPERLINK("https://docs.wto.org/imrd/directdoc.asp?DDFDocuments/v/G/SPS/NEGY95.DOCX","ES")</f>
      </c>
    </row>
    <row r="590">
      <c r="A590" s="10" t="s">
        <v>1083</v>
      </c>
      <c r="B590" s="11" t="s">
        <v>34</v>
      </c>
      <c r="C590" s="10" t="s">
        <v>12</v>
      </c>
      <c r="D590" s="12">
        <v>43760</v>
      </c>
      <c r="E590" s="13" t="s">
        <v>35</v>
      </c>
      <c r="F590" s="13" t="s">
        <v>36</v>
      </c>
      <c r="G590" s="14" t="s">
        <v>1084</v>
      </c>
      <c r="H590" s="15">
        <f>HYPERLINK("https://docs.wto.org/imrd/directdoc.asp?DDFDocuments/t/G/SPS/NJPN688.DOCX","EN")</f>
      </c>
      <c r="I590" s="15">
        <f>HYPERLINK("https://docs.wto.org/imrd/directdoc.asp?DDFDocuments/u/G/SPS/NJPN688.DOCX","FR")</f>
      </c>
      <c r="J590" s="15">
        <f>HYPERLINK("https://docs.wto.org/imrd/directdoc.asp?DDFDocuments/v/G/SPS/NJPN688.DOCX","ES")</f>
      </c>
    </row>
    <row r="591">
      <c r="A591" s="10" t="s">
        <v>1085</v>
      </c>
      <c r="B591" s="11" t="s">
        <v>161</v>
      </c>
      <c r="C591" s="10" t="s">
        <v>18</v>
      </c>
      <c r="D591" s="12">
        <v>43760</v>
      </c>
      <c r="E591" s="13" t="s">
        <v>1086</v>
      </c>
      <c r="F591" s="13" t="s">
        <v>158</v>
      </c>
      <c r="G591" s="14" t="s">
        <v>59</v>
      </c>
      <c r="H591" s="15">
        <f>HYPERLINK("https://docs.wto.org/imrd/directdoc.asp?DDFDocuments/t/G/SPS/NUSA3118.DOCX","EN")</f>
      </c>
      <c r="I591" s="15">
        <f>HYPERLINK("https://docs.wto.org/imrd/directdoc.asp?DDFDocuments/u/G/SPS/NUSA3118.DOCX","FR")</f>
      </c>
      <c r="J591" s="15">
        <f>HYPERLINK("https://docs.wto.org/imrd/directdoc.asp?DDFDocuments/v/G/SPS/NUSA3118.DOCX","ES")</f>
      </c>
    </row>
    <row r="592">
      <c r="A592" s="10" t="s">
        <v>1087</v>
      </c>
      <c r="B592" s="11" t="s">
        <v>349</v>
      </c>
      <c r="C592" s="10" t="s">
        <v>18</v>
      </c>
      <c r="D592" s="12">
        <v>43759</v>
      </c>
      <c r="E592" s="13" t="s">
        <v>1088</v>
      </c>
      <c r="F592" s="13" t="s">
        <v>1089</v>
      </c>
      <c r="G592" s="14" t="s">
        <v>365</v>
      </c>
      <c r="H592" s="15">
        <f>HYPERLINK("https://docs.wto.org/imrd/directdoc.asp?DDFDocuments/t/G/SPS/NECU226.DOCX","EN")</f>
      </c>
      <c r="I592" s="15">
        <f>HYPERLINK("https://docs.wto.org/imrd/directdoc.asp?DDFDocuments/u/G/SPS/NECU226.DOCX","FR")</f>
      </c>
      <c r="J592" s="15">
        <f>HYPERLINK("https://docs.wto.org/imrd/directdoc.asp?DDFDocuments/v/G/SPS/NECU226.DOCX","ES")</f>
      </c>
    </row>
    <row r="593">
      <c r="A593" s="10" t="s">
        <v>1090</v>
      </c>
      <c r="B593" s="11" t="s">
        <v>349</v>
      </c>
      <c r="C593" s="10" t="s">
        <v>18</v>
      </c>
      <c r="D593" s="12">
        <v>43759</v>
      </c>
      <c r="E593" s="13" t="s">
        <v>1091</v>
      </c>
      <c r="F593" s="13" t="s">
        <v>1092</v>
      </c>
      <c r="G593" s="14" t="s">
        <v>1093</v>
      </c>
      <c r="H593" s="15">
        <f>HYPERLINK("https://docs.wto.org/imrd/directdoc.asp?DDFDocuments/t/G/SPS/NECU227.DOCX","EN")</f>
      </c>
      <c r="I593" s="15">
        <f>HYPERLINK("https://docs.wto.org/imrd/directdoc.asp?DDFDocuments/u/G/SPS/NECU227.DOCX","FR")</f>
      </c>
      <c r="J593" s="15">
        <f>HYPERLINK("https://docs.wto.org/imrd/directdoc.asp?DDFDocuments/v/G/SPS/NECU227.DOCX","ES")</f>
      </c>
    </row>
    <row r="594">
      <c r="A594" s="10" t="s">
        <v>1094</v>
      </c>
      <c r="B594" s="11" t="s">
        <v>161</v>
      </c>
      <c r="C594" s="10" t="s">
        <v>40</v>
      </c>
      <c r="D594" s="12">
        <v>43759</v>
      </c>
      <c r="E594" s="13" t="s">
        <v>1095</v>
      </c>
      <c r="F594" s="13" t="s">
        <v>19</v>
      </c>
      <c r="G594" s="14" t="s">
        <v>1096</v>
      </c>
      <c r="H594" s="15">
        <f>HYPERLINK("https://docs.wto.org/imrd/directdoc.asp?DDFDocuments/t/G/SPS/NUSA3053A1.DOCX","EN")</f>
      </c>
      <c r="I594" s="15">
        <f>HYPERLINK("https://docs.wto.org/imrd/directdoc.asp?DDFDocuments/u/G/SPS/NUSA3053A1.DOCX","FR")</f>
      </c>
      <c r="J594" s="15">
        <f>HYPERLINK("https://docs.wto.org/imrd/directdoc.asp?DDFDocuments/v/G/SPS/NUSA3053A1.DOCX","ES")</f>
      </c>
    </row>
    <row r="595">
      <c r="A595" s="10" t="s">
        <v>1097</v>
      </c>
      <c r="B595" s="11" t="s">
        <v>161</v>
      </c>
      <c r="C595" s="10" t="s">
        <v>18</v>
      </c>
      <c r="D595" s="12">
        <v>43759</v>
      </c>
      <c r="E595" s="13" t="s">
        <v>1098</v>
      </c>
      <c r="F595" s="13" t="s">
        <v>144</v>
      </c>
      <c r="G595" s="14" t="s">
        <v>87</v>
      </c>
      <c r="H595" s="15">
        <f>HYPERLINK("https://docs.wto.org/imrd/directdoc.asp?DDFDocuments/t/G/SPS/NUSA3117.DOCX","EN")</f>
      </c>
      <c r="I595" s="15">
        <f>HYPERLINK("https://docs.wto.org/imrd/directdoc.asp?DDFDocuments/u/G/SPS/NUSA3117.DOCX","FR")</f>
      </c>
      <c r="J595" s="15">
        <f>HYPERLINK("https://docs.wto.org/imrd/directdoc.asp?DDFDocuments/v/G/SPS/NUSA3117.DOCX","ES")</f>
      </c>
    </row>
    <row r="596">
      <c r="A596" s="10" t="s">
        <v>1099</v>
      </c>
      <c r="B596" s="11" t="s">
        <v>365</v>
      </c>
      <c r="C596" s="10" t="s">
        <v>18</v>
      </c>
      <c r="D596" s="12">
        <v>43756</v>
      </c>
      <c r="E596" s="13" t="s">
        <v>1100</v>
      </c>
      <c r="F596" s="13" t="s">
        <v>144</v>
      </c>
      <c r="G596" s="14"/>
      <c r="H596" s="15">
        <f>HYPERLINK("https://docs.wto.org/imrd/directdoc.asp?DDFDocuments/t/G/SPS/NCHL610.DOCX","EN")</f>
      </c>
      <c r="I596" s="15">
        <f>HYPERLINK("https://docs.wto.org/imrd/directdoc.asp?DDFDocuments/u/G/SPS/NCHL610.DOCX","FR")</f>
      </c>
      <c r="J596" s="15">
        <f>HYPERLINK("https://docs.wto.org/imrd/directdoc.asp?DDFDocuments/v/G/SPS/NCHL610.DOCX","ES")</f>
      </c>
    </row>
    <row r="597">
      <c r="A597" s="10" t="s">
        <v>1101</v>
      </c>
      <c r="B597" s="11" t="s">
        <v>87</v>
      </c>
      <c r="C597" s="10" t="s">
        <v>40</v>
      </c>
      <c r="D597" s="12">
        <v>43756</v>
      </c>
      <c r="E597" s="13" t="s">
        <v>19</v>
      </c>
      <c r="F597" s="13" t="s">
        <v>19</v>
      </c>
      <c r="G597" s="14"/>
      <c r="H597" s="15">
        <f>HYPERLINK("https://docs.wto.org/imrd/directdoc.asp?DDFDocuments/t/G/SPS/NMEX368A1.DOCX","EN")</f>
      </c>
      <c r="I597" s="15">
        <f>HYPERLINK("https://docs.wto.org/imrd/directdoc.asp?DDFDocuments/u/G/SPS/NMEX368A1.DOCX","FR")</f>
      </c>
      <c r="J597" s="15">
        <f>HYPERLINK("https://docs.wto.org/imrd/directdoc.asp?DDFDocuments/v/G/SPS/NMEX368A1.DOCX","ES")</f>
      </c>
    </row>
    <row r="598">
      <c r="A598" s="10" t="s">
        <v>1102</v>
      </c>
      <c r="B598" s="11" t="s">
        <v>145</v>
      </c>
      <c r="C598" s="10" t="s">
        <v>54</v>
      </c>
      <c r="D598" s="12">
        <v>43756</v>
      </c>
      <c r="E598" s="13" t="s">
        <v>19</v>
      </c>
      <c r="F598" s="13" t="s">
        <v>925</v>
      </c>
      <c r="G598" s="14" t="s">
        <v>1103</v>
      </c>
      <c r="H598" s="15">
        <f>HYPERLINK("https://docs.wto.org/imrd/directdoc.asp?DDFDocuments/t/G/SPS/NPHL105A2.DOCX","EN")</f>
      </c>
      <c r="I598" s="15">
        <f>HYPERLINK("https://docs.wto.org/imrd/directdoc.asp?DDFDocuments/u/G/SPS/NPHL105A2.DOCX","FR")</f>
      </c>
      <c r="J598" s="15">
        <f>HYPERLINK("https://docs.wto.org/imrd/directdoc.asp?DDFDocuments/v/G/SPS/NPHL105A2.DOCX","ES")</f>
      </c>
    </row>
    <row r="599">
      <c r="A599" s="10" t="s">
        <v>1104</v>
      </c>
      <c r="B599" s="11" t="s">
        <v>59</v>
      </c>
      <c r="C599" s="10" t="s">
        <v>18</v>
      </c>
      <c r="D599" s="12">
        <v>43756</v>
      </c>
      <c r="E599" s="13" t="s">
        <v>285</v>
      </c>
      <c r="F599" s="13" t="s">
        <v>24</v>
      </c>
      <c r="G599" s="14"/>
      <c r="H599" s="15">
        <f>HYPERLINK("https://docs.wto.org/imrd/directdoc.asp?DDFDocuments/t/G/SPS/NTPKM466R1.DOCX","EN")</f>
      </c>
      <c r="I599" s="15">
        <f>HYPERLINK("https://docs.wto.org/imrd/directdoc.asp?DDFDocuments/u/G/SPS/NTPKM466R1.DOCX","FR")</f>
      </c>
      <c r="J599" s="15">
        <f>HYPERLINK("https://docs.wto.org/imrd/directdoc.asp?DDFDocuments/v/G/SPS/NTPKM466R1.DOCX","ES")</f>
      </c>
    </row>
    <row r="600">
      <c r="A600" s="10" t="s">
        <v>1105</v>
      </c>
      <c r="B600" s="11" t="s">
        <v>188</v>
      </c>
      <c r="C600" s="10" t="s">
        <v>18</v>
      </c>
      <c r="D600" s="12">
        <v>43755</v>
      </c>
      <c r="E600" s="13" t="s">
        <v>1106</v>
      </c>
      <c r="F600" s="13" t="s">
        <v>158</v>
      </c>
      <c r="G600" s="14" t="s">
        <v>139</v>
      </c>
      <c r="H600" s="15">
        <f>HYPERLINK("https://docs.wto.org/imrd/directdoc.asp?DDFDocuments/t/G/SPS/NAUS487.DOCX","EN")</f>
      </c>
      <c r="I600" s="15">
        <f>HYPERLINK("https://docs.wto.org/imrd/directdoc.asp?DDFDocuments/u/G/SPS/NAUS487.DOCX","FR")</f>
      </c>
      <c r="J600" s="15">
        <f>HYPERLINK("https://docs.wto.org/imrd/directdoc.asp?DDFDocuments/v/G/SPS/NAUS487.DOCX","ES")</f>
      </c>
    </row>
    <row r="601">
      <c r="A601" s="10" t="s">
        <v>1107</v>
      </c>
      <c r="B601" s="11" t="s">
        <v>156</v>
      </c>
      <c r="C601" s="10" t="s">
        <v>12</v>
      </c>
      <c r="D601" s="12">
        <v>43755</v>
      </c>
      <c r="E601" s="13" t="s">
        <v>322</v>
      </c>
      <c r="F601" s="13" t="s">
        <v>389</v>
      </c>
      <c r="G601" s="14" t="s">
        <v>1108</v>
      </c>
      <c r="H601" s="15">
        <f>HYPERLINK("https://docs.wto.org/imrd/directdoc.asp?DDFDocuments/t/G/SPS/NKAZ44.DOCX","EN")</f>
      </c>
      <c r="I601" s="15">
        <f>HYPERLINK("https://docs.wto.org/imrd/directdoc.asp?DDFDocuments/u/G/SPS/NKAZ44.DOCX","FR")</f>
      </c>
      <c r="J601" s="15">
        <f>HYPERLINK("https://docs.wto.org/imrd/directdoc.asp?DDFDocuments/v/G/SPS/NKAZ44.DOCX","ES")</f>
      </c>
    </row>
    <row r="602">
      <c r="A602" s="10" t="s">
        <v>1109</v>
      </c>
      <c r="B602" s="11" t="s">
        <v>156</v>
      </c>
      <c r="C602" s="10" t="s">
        <v>12</v>
      </c>
      <c r="D602" s="12">
        <v>43754</v>
      </c>
      <c r="E602" s="13" t="s">
        <v>1110</v>
      </c>
      <c r="F602" s="13" t="s">
        <v>389</v>
      </c>
      <c r="G602" s="14" t="s">
        <v>1111</v>
      </c>
      <c r="H602" s="15">
        <f>HYPERLINK("https://docs.wto.org/imrd/directdoc.asp?DDFDocuments/t/G/SPS/NKAZ42.DOCX","EN")</f>
      </c>
      <c r="I602" s="15">
        <f>HYPERLINK("https://docs.wto.org/imrd/directdoc.asp?DDFDocuments/u/G/SPS/NKAZ42.DOCX","FR")</f>
      </c>
      <c r="J602" s="15">
        <f>HYPERLINK("https://docs.wto.org/imrd/directdoc.asp?DDFDocuments/v/G/SPS/NKAZ42.DOCX","ES")</f>
      </c>
    </row>
    <row r="603">
      <c r="A603" s="10" t="s">
        <v>1112</v>
      </c>
      <c r="B603" s="11" t="s">
        <v>156</v>
      </c>
      <c r="C603" s="10" t="s">
        <v>12</v>
      </c>
      <c r="D603" s="12">
        <v>43754</v>
      </c>
      <c r="E603" s="13" t="s">
        <v>1113</v>
      </c>
      <c r="F603" s="13" t="s">
        <v>389</v>
      </c>
      <c r="G603" s="14" t="s">
        <v>1114</v>
      </c>
      <c r="H603" s="15">
        <f>HYPERLINK("https://docs.wto.org/imrd/directdoc.asp?DDFDocuments/t/G/SPS/NKAZ43.DOCX","EN")</f>
      </c>
      <c r="I603" s="15">
        <f>HYPERLINK("https://docs.wto.org/imrd/directdoc.asp?DDFDocuments/u/G/SPS/NKAZ43.DOCX","FR")</f>
      </c>
      <c r="J603" s="15">
        <f>HYPERLINK("https://docs.wto.org/imrd/directdoc.asp?DDFDocuments/v/G/SPS/NKAZ43.DOCX","ES")</f>
      </c>
    </row>
    <row r="604">
      <c r="A604" s="10" t="s">
        <v>1115</v>
      </c>
      <c r="B604" s="11" t="s">
        <v>53</v>
      </c>
      <c r="C604" s="10" t="s">
        <v>54</v>
      </c>
      <c r="D604" s="12">
        <v>43753</v>
      </c>
      <c r="E604" s="13" t="s">
        <v>657</v>
      </c>
      <c r="F604" s="13" t="s">
        <v>925</v>
      </c>
      <c r="G604" s="14" t="s">
        <v>34</v>
      </c>
      <c r="H604" s="15">
        <f>HYPERLINK("https://docs.wto.org/imrd/directdoc.asp?DDFDocuments/t/G/SPS/NSAU226A1.DOCX","EN")</f>
      </c>
      <c r="I604" s="15">
        <f>HYPERLINK("https://docs.wto.org/imrd/directdoc.asp?DDFDocuments/u/G/SPS/NSAU226A1.DOCX","FR")</f>
      </c>
      <c r="J604" s="15">
        <f>HYPERLINK("https://docs.wto.org/imrd/directdoc.asp?DDFDocuments/v/G/SPS/NSAU226A1.DOCX","ES")</f>
      </c>
    </row>
    <row r="605">
      <c r="A605" s="10" t="s">
        <v>1116</v>
      </c>
      <c r="B605" s="11" t="s">
        <v>53</v>
      </c>
      <c r="C605" s="10" t="s">
        <v>54</v>
      </c>
      <c r="D605" s="12">
        <v>43753</v>
      </c>
      <c r="E605" s="13" t="s">
        <v>657</v>
      </c>
      <c r="F605" s="13" t="s">
        <v>925</v>
      </c>
      <c r="G605" s="14" t="s">
        <v>11</v>
      </c>
      <c r="H605" s="15">
        <f>HYPERLINK("https://docs.wto.org/imrd/directdoc.asp?DDFDocuments/t/G/SPS/NSAU229A1.DOCX","EN")</f>
      </c>
      <c r="I605" s="15">
        <f>HYPERLINK("https://docs.wto.org/imrd/directdoc.asp?DDFDocuments/u/G/SPS/NSAU229A1.DOCX","FR")</f>
      </c>
      <c r="J605" s="15">
        <f>HYPERLINK("https://docs.wto.org/imrd/directdoc.asp?DDFDocuments/v/G/SPS/NSAU229A1.DOCX","ES")</f>
      </c>
    </row>
    <row r="606">
      <c r="A606" s="10" t="s">
        <v>1117</v>
      </c>
      <c r="B606" s="11" t="s">
        <v>53</v>
      </c>
      <c r="C606" s="10" t="s">
        <v>54</v>
      </c>
      <c r="D606" s="12">
        <v>43753</v>
      </c>
      <c r="E606" s="13" t="s">
        <v>657</v>
      </c>
      <c r="F606" s="13" t="s">
        <v>925</v>
      </c>
      <c r="G606" s="14" t="s">
        <v>1118</v>
      </c>
      <c r="H606" s="15">
        <f>HYPERLINK("https://docs.wto.org/imrd/directdoc.asp?DDFDocuments/t/G/SPS/NSAU230A1.DOCX","EN")</f>
      </c>
      <c r="I606" s="15">
        <f>HYPERLINK("https://docs.wto.org/imrd/directdoc.asp?DDFDocuments/u/G/SPS/NSAU230A1.DOCX","FR")</f>
      </c>
      <c r="J606" s="15">
        <f>HYPERLINK("https://docs.wto.org/imrd/directdoc.asp?DDFDocuments/v/G/SPS/NSAU230A1.DOCX","ES")</f>
      </c>
    </row>
    <row r="607">
      <c r="A607" s="10" t="s">
        <v>1119</v>
      </c>
      <c r="B607" s="11" t="s">
        <v>53</v>
      </c>
      <c r="C607" s="10" t="s">
        <v>54</v>
      </c>
      <c r="D607" s="12">
        <v>43753</v>
      </c>
      <c r="E607" s="13" t="s">
        <v>657</v>
      </c>
      <c r="F607" s="13" t="s">
        <v>925</v>
      </c>
      <c r="G607" s="14" t="s">
        <v>1120</v>
      </c>
      <c r="H607" s="15">
        <f>HYPERLINK("https://docs.wto.org/imrd/directdoc.asp?DDFDocuments/t/G/SPS/NSAU235A1.DOCX","EN")</f>
      </c>
      <c r="I607" s="15">
        <f>HYPERLINK("https://docs.wto.org/imrd/directdoc.asp?DDFDocuments/u/G/SPS/NSAU235A1.DOCX","FR")</f>
      </c>
      <c r="J607" s="15">
        <f>HYPERLINK("https://docs.wto.org/imrd/directdoc.asp?DDFDocuments/v/G/SPS/NSAU235A1.DOCX","ES")</f>
      </c>
    </row>
    <row r="608">
      <c r="A608" s="10" t="s">
        <v>1121</v>
      </c>
      <c r="B608" s="11" t="s">
        <v>53</v>
      </c>
      <c r="C608" s="10" t="s">
        <v>54</v>
      </c>
      <c r="D608" s="12">
        <v>43753</v>
      </c>
      <c r="E608" s="13" t="s">
        <v>657</v>
      </c>
      <c r="F608" s="13" t="s">
        <v>925</v>
      </c>
      <c r="G608" s="14" t="s">
        <v>1122</v>
      </c>
      <c r="H608" s="15">
        <f>HYPERLINK("https://docs.wto.org/imrd/directdoc.asp?DDFDocuments/t/G/SPS/NSAU251A1.DOCX","EN")</f>
      </c>
      <c r="I608" s="15">
        <f>HYPERLINK("https://docs.wto.org/imrd/directdoc.asp?DDFDocuments/u/G/SPS/NSAU251A1.DOCX","FR")</f>
      </c>
      <c r="J608" s="15">
        <f>HYPERLINK("https://docs.wto.org/imrd/directdoc.asp?DDFDocuments/v/G/SPS/NSAU251A1.DOCX","ES")</f>
      </c>
    </row>
    <row r="609">
      <c r="A609" s="10" t="s">
        <v>1123</v>
      </c>
      <c r="B609" s="11" t="s">
        <v>53</v>
      </c>
      <c r="C609" s="10" t="s">
        <v>54</v>
      </c>
      <c r="D609" s="12">
        <v>43753</v>
      </c>
      <c r="E609" s="13" t="s">
        <v>657</v>
      </c>
      <c r="F609" s="13" t="s">
        <v>925</v>
      </c>
      <c r="G609" s="14" t="s">
        <v>1124</v>
      </c>
      <c r="H609" s="15">
        <f>HYPERLINK("https://docs.wto.org/imrd/directdoc.asp?DDFDocuments/t/G/SPS/NSAU254A1.DOCX","EN")</f>
      </c>
      <c r="I609" s="15">
        <f>HYPERLINK("https://docs.wto.org/imrd/directdoc.asp?DDFDocuments/u/G/SPS/NSAU254A1.DOCX","FR")</f>
      </c>
      <c r="J609" s="15">
        <f>HYPERLINK("https://docs.wto.org/imrd/directdoc.asp?DDFDocuments/v/G/SPS/NSAU254A1.DOCX","ES")</f>
      </c>
    </row>
    <row r="610">
      <c r="A610" s="10" t="s">
        <v>1125</v>
      </c>
      <c r="B610" s="11" t="s">
        <v>53</v>
      </c>
      <c r="C610" s="10" t="s">
        <v>54</v>
      </c>
      <c r="D610" s="12">
        <v>43753</v>
      </c>
      <c r="E610" s="13" t="s">
        <v>657</v>
      </c>
      <c r="F610" s="13" t="s">
        <v>925</v>
      </c>
      <c r="G610" s="14" t="s">
        <v>572</v>
      </c>
      <c r="H610" s="15">
        <f>HYPERLINK("https://docs.wto.org/imrd/directdoc.asp?DDFDocuments/t/G/SPS/NSAU257A1.DOCX","EN")</f>
      </c>
      <c r="I610" s="15">
        <f>HYPERLINK("https://docs.wto.org/imrd/directdoc.asp?DDFDocuments/u/G/SPS/NSAU257A1.DOCX","FR")</f>
      </c>
      <c r="J610" s="15">
        <f>HYPERLINK("https://docs.wto.org/imrd/directdoc.asp?DDFDocuments/v/G/SPS/NSAU257A1.DOCX","ES")</f>
      </c>
    </row>
    <row r="611">
      <c r="A611" s="10" t="s">
        <v>1126</v>
      </c>
      <c r="B611" s="11" t="s">
        <v>53</v>
      </c>
      <c r="C611" s="10" t="s">
        <v>54</v>
      </c>
      <c r="D611" s="12">
        <v>43753</v>
      </c>
      <c r="E611" s="13" t="s">
        <v>657</v>
      </c>
      <c r="F611" s="13" t="s">
        <v>925</v>
      </c>
      <c r="G611" s="14" t="s">
        <v>1127</v>
      </c>
      <c r="H611" s="15">
        <f>HYPERLINK("https://docs.wto.org/imrd/directdoc.asp?DDFDocuments/t/G/SPS/NSAU296A1.DOCX","EN")</f>
      </c>
      <c r="I611" s="15">
        <f>HYPERLINK("https://docs.wto.org/imrd/directdoc.asp?DDFDocuments/u/G/SPS/NSAU296A1.DOCX","FR")</f>
      </c>
      <c r="J611" s="15">
        <f>HYPERLINK("https://docs.wto.org/imrd/directdoc.asp?DDFDocuments/v/G/SPS/NSAU296A1.DOCX","ES")</f>
      </c>
    </row>
    <row r="612">
      <c r="A612" s="10" t="s">
        <v>1128</v>
      </c>
      <c r="B612" s="11" t="s">
        <v>53</v>
      </c>
      <c r="C612" s="10" t="s">
        <v>54</v>
      </c>
      <c r="D612" s="12">
        <v>43753</v>
      </c>
      <c r="E612" s="13" t="s">
        <v>657</v>
      </c>
      <c r="F612" s="13" t="s">
        <v>925</v>
      </c>
      <c r="G612" s="14" t="s">
        <v>1129</v>
      </c>
      <c r="H612" s="15">
        <f>HYPERLINK("https://docs.wto.org/imrd/directdoc.asp?DDFDocuments/t/G/SPS/NSAU371A1.DOCX","EN")</f>
      </c>
      <c r="I612" s="15">
        <f>HYPERLINK("https://docs.wto.org/imrd/directdoc.asp?DDFDocuments/u/G/SPS/NSAU371A1.DOCX","FR")</f>
      </c>
      <c r="J612" s="15">
        <f>HYPERLINK("https://docs.wto.org/imrd/directdoc.asp?DDFDocuments/v/G/SPS/NSAU371A1.DOCX","ES")</f>
      </c>
    </row>
    <row r="613">
      <c r="A613" s="10" t="s">
        <v>1130</v>
      </c>
      <c r="B613" s="11" t="s">
        <v>53</v>
      </c>
      <c r="C613" s="10" t="s">
        <v>54</v>
      </c>
      <c r="D613" s="12">
        <v>43753</v>
      </c>
      <c r="E613" s="13" t="s">
        <v>657</v>
      </c>
      <c r="F613" s="13" t="s">
        <v>925</v>
      </c>
      <c r="G613" s="14" t="s">
        <v>39</v>
      </c>
      <c r="H613" s="15">
        <f>HYPERLINK("https://docs.wto.org/imrd/directdoc.asp?DDFDocuments/t/G/SPS/NSAU391A1.DOCX","EN")</f>
      </c>
      <c r="I613" s="15">
        <f>HYPERLINK("https://docs.wto.org/imrd/directdoc.asp?DDFDocuments/u/G/SPS/NSAU391A1.DOCX","FR")</f>
      </c>
      <c r="J613" s="15">
        <f>HYPERLINK("https://docs.wto.org/imrd/directdoc.asp?DDFDocuments/v/G/SPS/NSAU391A1.DOCX","ES")</f>
      </c>
    </row>
    <row r="614">
      <c r="A614" s="10" t="s">
        <v>1131</v>
      </c>
      <c r="B614" s="11" t="s">
        <v>1096</v>
      </c>
      <c r="C614" s="10" t="s">
        <v>201</v>
      </c>
      <c r="D614" s="12">
        <v>43753</v>
      </c>
      <c r="E614" s="13" t="s">
        <v>1132</v>
      </c>
      <c r="F614" s="13" t="s">
        <v>144</v>
      </c>
      <c r="G614" s="14"/>
      <c r="H614" s="15">
        <f>HYPERLINK("https://docs.wto.org/imrd/directdoc.asp?DDFDocuments/t/G/SPS/NSGP62C1.DOCX","EN")</f>
      </c>
      <c r="I614" s="15"/>
      <c r="J614" s="15"/>
    </row>
    <row r="615">
      <c r="A615" s="10" t="s">
        <v>1133</v>
      </c>
      <c r="B615" s="11" t="s">
        <v>1096</v>
      </c>
      <c r="C615" s="10" t="s">
        <v>201</v>
      </c>
      <c r="D615" s="12">
        <v>43753</v>
      </c>
      <c r="E615" s="13" t="s">
        <v>1134</v>
      </c>
      <c r="F615" s="13" t="s">
        <v>144</v>
      </c>
      <c r="G615" s="14"/>
      <c r="H615" s="15">
        <f>HYPERLINK("https://docs.wto.org/imrd/directdoc.asp?DDFDocuments/t/G/SPS/NSGP62C1R1.DOCX","EN")</f>
      </c>
      <c r="I615" s="15"/>
      <c r="J615" s="15"/>
    </row>
    <row r="616">
      <c r="A616" s="10" t="s">
        <v>1135</v>
      </c>
      <c r="B616" s="11" t="s">
        <v>188</v>
      </c>
      <c r="C616" s="10" t="s">
        <v>18</v>
      </c>
      <c r="D616" s="12">
        <v>43752</v>
      </c>
      <c r="E616" s="13" t="s">
        <v>1136</v>
      </c>
      <c r="F616" s="13" t="s">
        <v>74</v>
      </c>
      <c r="G616" s="14"/>
      <c r="H616" s="15">
        <f>HYPERLINK("https://docs.wto.org/imrd/directdoc.asp?DDFDocuments/t/G/SPS/NAUS483.DOCX","EN")</f>
      </c>
      <c r="I616" s="15">
        <f>HYPERLINK("https://docs.wto.org/imrd/directdoc.asp?DDFDocuments/u/G/SPS/NAUS483.DOCX","FR")</f>
      </c>
      <c r="J616" s="15">
        <f>HYPERLINK("https://docs.wto.org/imrd/directdoc.asp?DDFDocuments/v/G/SPS/NAUS483.DOCX","ES")</f>
      </c>
    </row>
    <row r="617">
      <c r="A617" s="10" t="s">
        <v>1137</v>
      </c>
      <c r="B617" s="11" t="s">
        <v>365</v>
      </c>
      <c r="C617" s="10" t="s">
        <v>18</v>
      </c>
      <c r="D617" s="12">
        <v>43752</v>
      </c>
      <c r="E617" s="13" t="s">
        <v>1138</v>
      </c>
      <c r="F617" s="13" t="s">
        <v>1139</v>
      </c>
      <c r="G617" s="14"/>
      <c r="H617" s="15">
        <f>HYPERLINK("https://docs.wto.org/imrd/directdoc.asp?DDFDocuments/t/G/SPS/NCHL581R1.DOCX","EN")</f>
      </c>
      <c r="I617" s="15">
        <f>HYPERLINK("https://docs.wto.org/imrd/directdoc.asp?DDFDocuments/u/G/SPS/NCHL581R1.DOCX","FR")</f>
      </c>
      <c r="J617" s="15">
        <f>HYPERLINK("https://docs.wto.org/imrd/directdoc.asp?DDFDocuments/v/G/SPS/NCHL581R1.DOCX","ES")</f>
      </c>
    </row>
    <row r="618">
      <c r="A618" s="10" t="s">
        <v>1140</v>
      </c>
      <c r="B618" s="11" t="s">
        <v>1096</v>
      </c>
      <c r="C618" s="10" t="s">
        <v>18</v>
      </c>
      <c r="D618" s="12">
        <v>43752</v>
      </c>
      <c r="E618" s="13" t="s">
        <v>1134</v>
      </c>
      <c r="F618" s="13" t="s">
        <v>144</v>
      </c>
      <c r="G618" s="14"/>
      <c r="H618" s="15">
        <f>HYPERLINK("https://docs.wto.org/imrd/directdoc.asp?DDFDocuments/t/G/SPS/NSGP62.DOCX","EN")</f>
      </c>
      <c r="I618" s="15">
        <f>HYPERLINK("https://docs.wto.org/imrd/directdoc.asp?DDFDocuments/u/G/SPS/NSGP62.DOCX","FR")</f>
      </c>
      <c r="J618" s="15">
        <f>HYPERLINK("https://docs.wto.org/imrd/directdoc.asp?DDFDocuments/v/G/SPS/NSGP62.DOCX","ES")</f>
      </c>
    </row>
    <row r="619">
      <c r="A619" s="10" t="s">
        <v>1141</v>
      </c>
      <c r="B619" s="11" t="s">
        <v>365</v>
      </c>
      <c r="C619" s="10" t="s">
        <v>12</v>
      </c>
      <c r="D619" s="12">
        <v>43749</v>
      </c>
      <c r="E619" s="13" t="s">
        <v>1142</v>
      </c>
      <c r="F619" s="13" t="s">
        <v>158</v>
      </c>
      <c r="G619" s="14" t="s">
        <v>27</v>
      </c>
      <c r="H619" s="15">
        <f>HYPERLINK("https://docs.wto.org/imrd/directdoc.asp?DDFDocuments/t/G/SPS/NCHL609.DOCX","EN")</f>
      </c>
      <c r="I619" s="15">
        <f>HYPERLINK("https://docs.wto.org/imrd/directdoc.asp?DDFDocuments/u/G/SPS/NCHL609.DOCX","FR")</f>
      </c>
      <c r="J619" s="15">
        <f>HYPERLINK("https://docs.wto.org/imrd/directdoc.asp?DDFDocuments/v/G/SPS/NCHL609.DOCX","ES")</f>
      </c>
    </row>
    <row r="620">
      <c r="A620" s="10" t="s">
        <v>1143</v>
      </c>
      <c r="B620" s="11" t="s">
        <v>183</v>
      </c>
      <c r="C620" s="10" t="s">
        <v>18</v>
      </c>
      <c r="D620" s="12">
        <v>43748</v>
      </c>
      <c r="E620" s="13" t="s">
        <v>222</v>
      </c>
      <c r="F620" s="13" t="s">
        <v>223</v>
      </c>
      <c r="G620" s="14"/>
      <c r="H620" s="15">
        <f>HYPERLINK("https://docs.wto.org/imrd/directdoc.asp?DDFDocuments/t/G/SPS/NARG232.DOCX","EN")</f>
      </c>
      <c r="I620" s="15">
        <f>HYPERLINK("https://docs.wto.org/imrd/directdoc.asp?DDFDocuments/u/G/SPS/NARG232.DOCX","FR")</f>
      </c>
      <c r="J620" s="15">
        <f>HYPERLINK("https://docs.wto.org/imrd/directdoc.asp?DDFDocuments/v/G/SPS/NARG232.DOCX","ES")</f>
      </c>
    </row>
    <row r="621">
      <c r="A621" s="10" t="s">
        <v>1144</v>
      </c>
      <c r="B621" s="11" t="s">
        <v>34</v>
      </c>
      <c r="C621" s="10" t="s">
        <v>18</v>
      </c>
      <c r="D621" s="12">
        <v>43748</v>
      </c>
      <c r="E621" s="13" t="s">
        <v>1145</v>
      </c>
      <c r="F621" s="13" t="s">
        <v>1146</v>
      </c>
      <c r="G621" s="14"/>
      <c r="H621" s="15">
        <f>HYPERLINK("https://docs.wto.org/imrd/directdoc.asp?DDFDocuments/t/G/SPS/NJPN686.DOCX","EN")</f>
      </c>
      <c r="I621" s="15">
        <f>HYPERLINK("https://docs.wto.org/imrd/directdoc.asp?DDFDocuments/u/G/SPS/NJPN686.DOCX","FR")</f>
      </c>
      <c r="J621" s="15">
        <f>HYPERLINK("https://docs.wto.org/imrd/directdoc.asp?DDFDocuments/v/G/SPS/NJPN686.DOCX","ES")</f>
      </c>
    </row>
    <row r="622">
      <c r="A622" s="10" t="s">
        <v>1147</v>
      </c>
      <c r="B622" s="11" t="s">
        <v>59</v>
      </c>
      <c r="C622" s="10" t="s">
        <v>40</v>
      </c>
      <c r="D622" s="12">
        <v>43748</v>
      </c>
      <c r="E622" s="13" t="s">
        <v>1148</v>
      </c>
      <c r="F622" s="13" t="s">
        <v>310</v>
      </c>
      <c r="G622" s="14"/>
      <c r="H622" s="15">
        <f>HYPERLINK("https://docs.wto.org/imrd/directdoc.asp?DDFDocuments/t/G/SPS/NTPKM461A1.DOCX","EN")</f>
      </c>
      <c r="I622" s="15">
        <f>HYPERLINK("https://docs.wto.org/imrd/directdoc.asp?DDFDocuments/u/G/SPS/NTPKM461A1.DOCX","FR")</f>
      </c>
      <c r="J622" s="15">
        <f>HYPERLINK("https://docs.wto.org/imrd/directdoc.asp?DDFDocuments/v/G/SPS/NTPKM461A1.DOCX","ES")</f>
      </c>
    </row>
    <row r="623">
      <c r="A623" s="10" t="s">
        <v>1149</v>
      </c>
      <c r="B623" s="11" t="s">
        <v>87</v>
      </c>
      <c r="C623" s="10" t="s">
        <v>18</v>
      </c>
      <c r="D623" s="12">
        <v>43747</v>
      </c>
      <c r="E623" s="13" t="s">
        <v>1150</v>
      </c>
      <c r="F623" s="13" t="s">
        <v>1151</v>
      </c>
      <c r="G623" s="14" t="s">
        <v>1093</v>
      </c>
      <c r="H623" s="15">
        <f>HYPERLINK("https://docs.wto.org/imrd/directdoc.asp?DDFDocuments/t/G/SPS/NMEX371.DOCX","EN")</f>
      </c>
      <c r="I623" s="15">
        <f>HYPERLINK("https://docs.wto.org/imrd/directdoc.asp?DDFDocuments/u/G/SPS/NMEX371.DOCX","FR")</f>
      </c>
      <c r="J623" s="15">
        <f>HYPERLINK("https://docs.wto.org/imrd/directdoc.asp?DDFDocuments/v/G/SPS/NMEX371.DOCX","ES")</f>
      </c>
    </row>
    <row r="624">
      <c r="A624" s="10" t="s">
        <v>1152</v>
      </c>
      <c r="B624" s="11" t="s">
        <v>87</v>
      </c>
      <c r="C624" s="10" t="s">
        <v>18</v>
      </c>
      <c r="D624" s="12">
        <v>43747</v>
      </c>
      <c r="E624" s="13" t="s">
        <v>1153</v>
      </c>
      <c r="F624" s="13" t="s">
        <v>32</v>
      </c>
      <c r="G624" s="14" t="s">
        <v>79</v>
      </c>
      <c r="H624" s="15">
        <f>HYPERLINK("https://docs.wto.org/imrd/directdoc.asp?DDFDocuments/t/G/SPS/NMEX372.DOCX","EN")</f>
      </c>
      <c r="I624" s="15">
        <f>HYPERLINK("https://docs.wto.org/imrd/directdoc.asp?DDFDocuments/u/G/SPS/NMEX372.DOCX","FR")</f>
      </c>
      <c r="J624" s="15">
        <f>HYPERLINK("https://docs.wto.org/imrd/directdoc.asp?DDFDocuments/v/G/SPS/NMEX372.DOCX","ES")</f>
      </c>
    </row>
    <row r="625">
      <c r="A625" s="10" t="s">
        <v>1154</v>
      </c>
      <c r="B625" s="11" t="s">
        <v>87</v>
      </c>
      <c r="C625" s="10" t="s">
        <v>18</v>
      </c>
      <c r="D625" s="12">
        <v>43747</v>
      </c>
      <c r="E625" s="13" t="s">
        <v>1155</v>
      </c>
      <c r="F625" s="13" t="s">
        <v>1151</v>
      </c>
      <c r="G625" s="14" t="s">
        <v>1093</v>
      </c>
      <c r="H625" s="15">
        <f>HYPERLINK("https://docs.wto.org/imrd/directdoc.asp?DDFDocuments/t/G/SPS/NMEX373.DOCX","EN")</f>
      </c>
      <c r="I625" s="15">
        <f>HYPERLINK("https://docs.wto.org/imrd/directdoc.asp?DDFDocuments/u/G/SPS/NMEX373.DOCX","FR")</f>
      </c>
      <c r="J625" s="15">
        <f>HYPERLINK("https://docs.wto.org/imrd/directdoc.asp?DDFDocuments/v/G/SPS/NMEX373.DOCX","ES")</f>
      </c>
    </row>
    <row r="626">
      <c r="A626" s="10" t="s">
        <v>1156</v>
      </c>
      <c r="B626" s="11" t="s">
        <v>87</v>
      </c>
      <c r="C626" s="10" t="s">
        <v>18</v>
      </c>
      <c r="D626" s="12">
        <v>43747</v>
      </c>
      <c r="E626" s="13" t="s">
        <v>1157</v>
      </c>
      <c r="F626" s="13" t="s">
        <v>1151</v>
      </c>
      <c r="G626" s="14" t="s">
        <v>1093</v>
      </c>
      <c r="H626" s="15">
        <f>HYPERLINK("https://docs.wto.org/imrd/directdoc.asp?DDFDocuments/t/G/SPS/NMEX374.DOCX","EN")</f>
      </c>
      <c r="I626" s="15">
        <f>HYPERLINK("https://docs.wto.org/imrd/directdoc.asp?DDFDocuments/u/G/SPS/NMEX374.DOCX","FR")</f>
      </c>
      <c r="J626" s="15">
        <f>HYPERLINK("https://docs.wto.org/imrd/directdoc.asp?DDFDocuments/v/G/SPS/NMEX374.DOCX","ES")</f>
      </c>
    </row>
    <row r="627">
      <c r="A627" s="10" t="s">
        <v>1158</v>
      </c>
      <c r="B627" s="11" t="s">
        <v>214</v>
      </c>
      <c r="C627" s="10" t="s">
        <v>40</v>
      </c>
      <c r="D627" s="12">
        <v>43745</v>
      </c>
      <c r="E627" s="13" t="s">
        <v>1159</v>
      </c>
      <c r="F627" s="13" t="s">
        <v>310</v>
      </c>
      <c r="G627" s="14"/>
      <c r="H627" s="15">
        <f>HYPERLINK("https://docs.wto.org/imrd/directdoc.asp?DDFDocuments/t/G/SPS/NARE142A3.DOCX","EN")</f>
      </c>
      <c r="I627" s="15">
        <f>HYPERLINK("https://docs.wto.org/imrd/directdoc.asp?DDFDocuments/u/G/SPS/NARE142A3.DOCX","FR")</f>
      </c>
      <c r="J627" s="15">
        <f>HYPERLINK("https://docs.wto.org/imrd/directdoc.asp?DDFDocuments/v/G/SPS/NARE142A3.DOCX","ES")</f>
      </c>
    </row>
    <row r="628">
      <c r="A628" s="10" t="s">
        <v>1160</v>
      </c>
      <c r="B628" s="11" t="s">
        <v>183</v>
      </c>
      <c r="C628" s="10" t="s">
        <v>18</v>
      </c>
      <c r="D628" s="12">
        <v>43745</v>
      </c>
      <c r="E628" s="13" t="s">
        <v>1161</v>
      </c>
      <c r="F628" s="13" t="s">
        <v>32</v>
      </c>
      <c r="G628" s="14" t="s">
        <v>365</v>
      </c>
      <c r="H628" s="15">
        <f>HYPERLINK("https://docs.wto.org/imrd/directdoc.asp?DDFDocuments/t/G/SPS/NARG231.DOCX","EN")</f>
      </c>
      <c r="I628" s="15">
        <f>HYPERLINK("https://docs.wto.org/imrd/directdoc.asp?DDFDocuments/u/G/SPS/NARG231.DOCX","FR")</f>
      </c>
      <c r="J628" s="15">
        <f>HYPERLINK("https://docs.wto.org/imrd/directdoc.asp?DDFDocuments/v/G/SPS/NARG231.DOCX","ES")</f>
      </c>
    </row>
    <row r="629">
      <c r="A629" s="10" t="s">
        <v>1162</v>
      </c>
      <c r="B629" s="11" t="s">
        <v>53</v>
      </c>
      <c r="C629" s="10" t="s">
        <v>18</v>
      </c>
      <c r="D629" s="12">
        <v>43745</v>
      </c>
      <c r="E629" s="13" t="s">
        <v>1163</v>
      </c>
      <c r="F629" s="13" t="s">
        <v>24</v>
      </c>
      <c r="G629" s="14"/>
      <c r="H629" s="15">
        <f>HYPERLINK("https://docs.wto.org/imrd/directdoc.asp?DDFDocuments/t/G/SPS/NSAU406.DOCX","EN")</f>
      </c>
      <c r="I629" s="15">
        <f>HYPERLINK("https://docs.wto.org/imrd/directdoc.asp?DDFDocuments/u/G/SPS/NSAU406.DOCX","FR")</f>
      </c>
      <c r="J629" s="15">
        <f>HYPERLINK("https://docs.wto.org/imrd/directdoc.asp?DDFDocuments/v/G/SPS/NSAU406.DOCX","ES")</f>
      </c>
    </row>
    <row r="630">
      <c r="A630" s="10" t="s">
        <v>1164</v>
      </c>
      <c r="B630" s="11" t="s">
        <v>365</v>
      </c>
      <c r="C630" s="10" t="s">
        <v>18</v>
      </c>
      <c r="D630" s="12">
        <v>43741</v>
      </c>
      <c r="E630" s="13" t="s">
        <v>1165</v>
      </c>
      <c r="F630" s="13" t="s">
        <v>223</v>
      </c>
      <c r="G630" s="14" t="s">
        <v>183</v>
      </c>
      <c r="H630" s="15">
        <f>HYPERLINK("https://docs.wto.org/imrd/directdoc.asp?DDFDocuments/t/G/SPS/NCHL608.DOCX","EN")</f>
      </c>
      <c r="I630" s="15">
        <f>HYPERLINK("https://docs.wto.org/imrd/directdoc.asp?DDFDocuments/u/G/SPS/NCHL608.DOCX","FR")</f>
      </c>
      <c r="J630" s="15">
        <f>HYPERLINK("https://docs.wto.org/imrd/directdoc.asp?DDFDocuments/v/G/SPS/NCHL608.DOCX","ES")</f>
      </c>
    </row>
    <row r="631">
      <c r="A631" s="10" t="s">
        <v>1166</v>
      </c>
      <c r="B631" s="11" t="s">
        <v>82</v>
      </c>
      <c r="C631" s="10" t="s">
        <v>40</v>
      </c>
      <c r="D631" s="12">
        <v>43741</v>
      </c>
      <c r="E631" s="13" t="s">
        <v>603</v>
      </c>
      <c r="F631" s="13" t="s">
        <v>19</v>
      </c>
      <c r="G631" s="14"/>
      <c r="H631" s="15">
        <f>HYPERLINK("https://docs.wto.org/imrd/directdoc.asp?DDFDocuments/t/G/SPS/NEU319A1.DOCX","EN")</f>
      </c>
      <c r="I631" s="15">
        <f>HYPERLINK("https://docs.wto.org/imrd/directdoc.asp?DDFDocuments/u/G/SPS/NEU319A1.DOCX","FR")</f>
      </c>
      <c r="J631" s="15">
        <f>HYPERLINK("https://docs.wto.org/imrd/directdoc.asp?DDFDocuments/v/G/SPS/NEU319A1.DOCX","ES")</f>
      </c>
    </row>
    <row r="632">
      <c r="A632" s="10" t="s">
        <v>1167</v>
      </c>
      <c r="B632" s="11" t="s">
        <v>82</v>
      </c>
      <c r="C632" s="10" t="s">
        <v>12</v>
      </c>
      <c r="D632" s="12">
        <v>43740</v>
      </c>
      <c r="E632" s="13" t="s">
        <v>1168</v>
      </c>
      <c r="F632" s="13" t="s">
        <v>609</v>
      </c>
      <c r="G632" s="14"/>
      <c r="H632" s="15">
        <f>HYPERLINK("https://docs.wto.org/imrd/directdoc.asp?DDFDocuments/t/G/SPS/NEU350.DOCX","EN")</f>
      </c>
      <c r="I632" s="15">
        <f>HYPERLINK("https://docs.wto.org/imrd/directdoc.asp?DDFDocuments/u/G/SPS/NEU350.DOCX","FR")</f>
      </c>
      <c r="J632" s="15">
        <f>HYPERLINK("https://docs.wto.org/imrd/directdoc.asp?DDFDocuments/v/G/SPS/NEU350.DOCX","ES")</f>
      </c>
    </row>
    <row r="633">
      <c r="A633" s="10" t="s">
        <v>1169</v>
      </c>
      <c r="B633" s="11" t="s">
        <v>72</v>
      </c>
      <c r="C633" s="10" t="s">
        <v>54</v>
      </c>
      <c r="D633" s="12">
        <v>43739</v>
      </c>
      <c r="E633" s="13" t="s">
        <v>192</v>
      </c>
      <c r="F633" s="13" t="s">
        <v>92</v>
      </c>
      <c r="G633" s="14" t="s">
        <v>1170</v>
      </c>
      <c r="H633" s="15">
        <f>HYPERLINK("https://docs.wto.org/imrd/directdoc.asp?DDFDocuments/t/G/SPS/NCAN1244A5.DOCX","EN")</f>
      </c>
      <c r="I633" s="15">
        <f>HYPERLINK("https://docs.wto.org/imrd/directdoc.asp?DDFDocuments/u/G/SPS/NCAN1244A5.DOCX","FR")</f>
      </c>
      <c r="J633" s="15">
        <f>HYPERLINK("https://docs.wto.org/imrd/directdoc.asp?DDFDocuments/v/G/SPS/NCAN1244A5.DOCX","ES")</f>
      </c>
    </row>
    <row r="634">
      <c r="A634" s="10" t="s">
        <v>1171</v>
      </c>
      <c r="B634" s="11" t="s">
        <v>27</v>
      </c>
      <c r="C634" s="10" t="s">
        <v>40</v>
      </c>
      <c r="D634" s="12">
        <v>43739</v>
      </c>
      <c r="E634" s="13" t="s">
        <v>19</v>
      </c>
      <c r="F634" s="13" t="s">
        <v>19</v>
      </c>
      <c r="G634" s="14"/>
      <c r="H634" s="15">
        <f>HYPERLINK("https://docs.wto.org/imrd/directdoc.asp?DDFDocuments/t/G/SPS/NCRI217A1.DOCX","EN")</f>
      </c>
      <c r="I634" s="15">
        <f>HYPERLINK("https://docs.wto.org/imrd/directdoc.asp?DDFDocuments/u/G/SPS/NCRI217A1.DOCX","FR")</f>
      </c>
      <c r="J634" s="15">
        <f>HYPERLINK("https://docs.wto.org/imrd/directdoc.asp?DDFDocuments/v/G/SPS/NCRI217A1.DOCX","ES")</f>
      </c>
    </row>
    <row r="635">
      <c r="A635" s="10" t="s">
        <v>1172</v>
      </c>
      <c r="B635" s="11" t="s">
        <v>27</v>
      </c>
      <c r="C635" s="10" t="s">
        <v>12</v>
      </c>
      <c r="D635" s="12">
        <v>43739</v>
      </c>
      <c r="E635" s="13" t="s">
        <v>1173</v>
      </c>
      <c r="F635" s="13" t="s">
        <v>138</v>
      </c>
      <c r="G635" s="14" t="s">
        <v>365</v>
      </c>
      <c r="H635" s="15">
        <f>HYPERLINK("https://docs.wto.org/imrd/directdoc.asp?DDFDocuments/t/G/SPS/NCRI218.DOCX","EN")</f>
      </c>
      <c r="I635" s="15">
        <f>HYPERLINK("https://docs.wto.org/imrd/directdoc.asp?DDFDocuments/u/G/SPS/NCRI218.DOCX","FR")</f>
      </c>
      <c r="J635" s="15">
        <f>HYPERLINK("https://docs.wto.org/imrd/directdoc.asp?DDFDocuments/v/G/SPS/NCRI218.DOCX","ES")</f>
      </c>
    </row>
    <row r="636">
      <c r="A636" s="10" t="s">
        <v>1174</v>
      </c>
      <c r="B636" s="11" t="s">
        <v>145</v>
      </c>
      <c r="C636" s="10" t="s">
        <v>12</v>
      </c>
      <c r="D636" s="12">
        <v>43739</v>
      </c>
      <c r="E636" s="13" t="s">
        <v>1175</v>
      </c>
      <c r="F636" s="13" t="s">
        <v>144</v>
      </c>
      <c r="G636" s="14" t="s">
        <v>1176</v>
      </c>
      <c r="H636" s="15">
        <f>HYPERLINK("https://docs.wto.org/imrd/directdoc.asp?DDFDocuments/t/G/SPS/NPHL447.DOCX","EN")</f>
      </c>
      <c r="I636" s="15">
        <f>HYPERLINK("https://docs.wto.org/imrd/directdoc.asp?DDFDocuments/u/G/SPS/NPHL447.DOCX","FR")</f>
      </c>
      <c r="J636" s="15">
        <f>HYPERLINK("https://docs.wto.org/imrd/directdoc.asp?DDFDocuments/v/G/SPS/NPHL447.DOCX","ES")</f>
      </c>
    </row>
    <row r="637">
      <c r="A637" s="10" t="s">
        <v>1177</v>
      </c>
      <c r="B637" s="11" t="s">
        <v>161</v>
      </c>
      <c r="C637" s="10" t="s">
        <v>18</v>
      </c>
      <c r="D637" s="12">
        <v>43739</v>
      </c>
      <c r="E637" s="13" t="s">
        <v>939</v>
      </c>
      <c r="F637" s="13" t="s">
        <v>864</v>
      </c>
      <c r="G637" s="14"/>
      <c r="H637" s="15">
        <f>HYPERLINK("https://docs.wto.org/imrd/directdoc.asp?DDFDocuments/t/G/SPS/NUSA3110.DOCX","EN")</f>
      </c>
      <c r="I637" s="15">
        <f>HYPERLINK("https://docs.wto.org/imrd/directdoc.asp?DDFDocuments/u/G/SPS/NUSA3110.DOCX","FR")</f>
      </c>
      <c r="J637" s="15">
        <f>HYPERLINK("https://docs.wto.org/imrd/directdoc.asp?DDFDocuments/v/G/SPS/NUSA3110.DOCX","ES")</f>
      </c>
    </row>
    <row r="638">
      <c r="A638" s="10" t="s">
        <v>1178</v>
      </c>
      <c r="B638" s="11" t="s">
        <v>161</v>
      </c>
      <c r="C638" s="10" t="s">
        <v>18</v>
      </c>
      <c r="D638" s="12">
        <v>43739</v>
      </c>
      <c r="E638" s="13" t="s">
        <v>461</v>
      </c>
      <c r="F638" s="13" t="s">
        <v>158</v>
      </c>
      <c r="G638" s="14" t="s">
        <v>34</v>
      </c>
      <c r="H638" s="15">
        <f>HYPERLINK("https://docs.wto.org/imrd/directdoc.asp?DDFDocuments/t/G/SPS/NUSA3112.DOCX","EN")</f>
      </c>
      <c r="I638" s="15">
        <f>HYPERLINK("https://docs.wto.org/imrd/directdoc.asp?DDFDocuments/u/G/SPS/NUSA3112.DOCX","FR")</f>
      </c>
      <c r="J638" s="15">
        <f>HYPERLINK("https://docs.wto.org/imrd/directdoc.asp?DDFDocuments/v/G/SPS/NUSA3112.DOCX","ES")</f>
      </c>
    </row>
    <row r="639">
      <c r="A639" s="10" t="s">
        <v>1179</v>
      </c>
      <c r="B639" s="11" t="s">
        <v>161</v>
      </c>
      <c r="C639" s="10" t="s">
        <v>18</v>
      </c>
      <c r="D639" s="12">
        <v>43739</v>
      </c>
      <c r="E639" s="13" t="s">
        <v>1180</v>
      </c>
      <c r="F639" s="13" t="s">
        <v>158</v>
      </c>
      <c r="G639" s="14" t="s">
        <v>34</v>
      </c>
      <c r="H639" s="15">
        <f>HYPERLINK("https://docs.wto.org/imrd/directdoc.asp?DDFDocuments/t/G/SPS/NUSA3113.DOCX","EN")</f>
      </c>
      <c r="I639" s="15">
        <f>HYPERLINK("https://docs.wto.org/imrd/directdoc.asp?DDFDocuments/u/G/SPS/NUSA3113.DOCX","FR")</f>
      </c>
      <c r="J639" s="15">
        <f>HYPERLINK("https://docs.wto.org/imrd/directdoc.asp?DDFDocuments/v/G/SPS/NUSA3113.DOCX","ES")</f>
      </c>
    </row>
    <row r="640">
      <c r="A640" s="10" t="s">
        <v>1181</v>
      </c>
      <c r="B640" s="11" t="s">
        <v>59</v>
      </c>
      <c r="C640" s="10" t="s">
        <v>40</v>
      </c>
      <c r="D640" s="12">
        <v>43738</v>
      </c>
      <c r="E640" s="13" t="s">
        <v>1182</v>
      </c>
      <c r="F640" s="13" t="s">
        <v>19</v>
      </c>
      <c r="G640" s="14"/>
      <c r="H640" s="15">
        <f>HYPERLINK("https://docs.wto.org/imrd/directdoc.asp?DDFDocuments/t/G/SPS/NTPKM502A1.DOCX","EN")</f>
      </c>
      <c r="I640" s="15">
        <f>HYPERLINK("https://docs.wto.org/imrd/directdoc.asp?DDFDocuments/u/G/SPS/NTPKM502A1.DOCX","FR")</f>
      </c>
      <c r="J640" s="15">
        <f>HYPERLINK("https://docs.wto.org/imrd/directdoc.asp?DDFDocuments/v/G/SPS/NTPKM502A1.DOCX","ES")</f>
      </c>
    </row>
    <row r="641">
      <c r="A641" s="10" t="s">
        <v>1183</v>
      </c>
      <c r="B641" s="11" t="s">
        <v>59</v>
      </c>
      <c r="C641" s="10" t="s">
        <v>18</v>
      </c>
      <c r="D641" s="12">
        <v>43738</v>
      </c>
      <c r="E641" s="13" t="s">
        <v>1184</v>
      </c>
      <c r="F641" s="13" t="s">
        <v>144</v>
      </c>
      <c r="G641" s="14"/>
      <c r="H641" s="15">
        <f>HYPERLINK("https://docs.wto.org/imrd/directdoc.asp?DDFDocuments/t/G/SPS/NTPKM512.DOCX","EN")</f>
      </c>
      <c r="I641" s="15">
        <f>HYPERLINK("https://docs.wto.org/imrd/directdoc.asp?DDFDocuments/u/G/SPS/NTPKM512.DOCX","FR")</f>
      </c>
      <c r="J641" s="15">
        <f>HYPERLINK("https://docs.wto.org/imrd/directdoc.asp?DDFDocuments/v/G/SPS/NTPKM512.DOCX","ES")</f>
      </c>
    </row>
    <row r="642">
      <c r="A642" s="10" t="s">
        <v>1185</v>
      </c>
      <c r="B642" s="11" t="s">
        <v>286</v>
      </c>
      <c r="C642" s="10" t="s">
        <v>54</v>
      </c>
      <c r="D642" s="12">
        <v>43735</v>
      </c>
      <c r="E642" s="13" t="s">
        <v>19</v>
      </c>
      <c r="F642" s="13" t="s">
        <v>1186</v>
      </c>
      <c r="G642" s="14"/>
      <c r="H642" s="15">
        <f>HYPERLINK("https://docs.wto.org/imrd/directdoc.asp?DDFDocuments/t/G/SPS/NPRY28A1.DOCX","EN")</f>
      </c>
      <c r="I642" s="15">
        <f>HYPERLINK("https://docs.wto.org/imrd/directdoc.asp?DDFDocuments/u/G/SPS/NPRY28A1.DOCX","FR")</f>
      </c>
      <c r="J642" s="15">
        <f>HYPERLINK("https://docs.wto.org/imrd/directdoc.asp?DDFDocuments/v/G/SPS/NPRY28A1.DOCX","ES")</f>
      </c>
    </row>
    <row r="643">
      <c r="A643" s="10" t="s">
        <v>1187</v>
      </c>
      <c r="B643" s="11" t="s">
        <v>134</v>
      </c>
      <c r="C643" s="10" t="s">
        <v>12</v>
      </c>
      <c r="D643" s="12">
        <v>43734</v>
      </c>
      <c r="E643" s="13" t="s">
        <v>1188</v>
      </c>
      <c r="F643" s="13" t="s">
        <v>138</v>
      </c>
      <c r="G643" s="14" t="s">
        <v>149</v>
      </c>
      <c r="H643" s="15">
        <f>HYPERLINK("https://docs.wto.org/imrd/directdoc.asp?DDFDocuments/t/G/SPS/NTHA269.DOCX","EN")</f>
      </c>
      <c r="I643" s="15">
        <f>HYPERLINK("https://docs.wto.org/imrd/directdoc.asp?DDFDocuments/u/G/SPS/NTHA269.DOCX","FR")</f>
      </c>
      <c r="J643" s="15">
        <f>HYPERLINK("https://docs.wto.org/imrd/directdoc.asp?DDFDocuments/v/G/SPS/NTHA269.DOCX","ES")</f>
      </c>
    </row>
    <row r="644">
      <c r="A644" s="10" t="s">
        <v>1189</v>
      </c>
      <c r="B644" s="11" t="s">
        <v>134</v>
      </c>
      <c r="C644" s="10" t="s">
        <v>12</v>
      </c>
      <c r="D644" s="12">
        <v>43734</v>
      </c>
      <c r="E644" s="13" t="s">
        <v>1188</v>
      </c>
      <c r="F644" s="13" t="s">
        <v>138</v>
      </c>
      <c r="G644" s="14" t="s">
        <v>59</v>
      </c>
      <c r="H644" s="15">
        <f>HYPERLINK("https://docs.wto.org/imrd/directdoc.asp?DDFDocuments/t/G/SPS/NTHA270.DOCX","EN")</f>
      </c>
      <c r="I644" s="15">
        <f>HYPERLINK("https://docs.wto.org/imrd/directdoc.asp?DDFDocuments/u/G/SPS/NTHA270.DOCX","FR")</f>
      </c>
      <c r="J644" s="15">
        <f>HYPERLINK("https://docs.wto.org/imrd/directdoc.asp?DDFDocuments/v/G/SPS/NTHA270.DOCX","ES")</f>
      </c>
    </row>
    <row r="645">
      <c r="A645" s="10" t="s">
        <v>1190</v>
      </c>
      <c r="B645" s="11" t="s">
        <v>134</v>
      </c>
      <c r="C645" s="10" t="s">
        <v>12</v>
      </c>
      <c r="D645" s="12">
        <v>43734</v>
      </c>
      <c r="E645" s="13" t="s">
        <v>1191</v>
      </c>
      <c r="F645" s="13" t="s">
        <v>138</v>
      </c>
      <c r="G645" s="14" t="s">
        <v>180</v>
      </c>
      <c r="H645" s="15">
        <f>HYPERLINK("https://docs.wto.org/imrd/directdoc.asp?DDFDocuments/t/G/SPS/NTHA271.DOCX","EN")</f>
      </c>
      <c r="I645" s="15">
        <f>HYPERLINK("https://docs.wto.org/imrd/directdoc.asp?DDFDocuments/u/G/SPS/NTHA271.DOCX","FR")</f>
      </c>
      <c r="J645" s="15">
        <f>HYPERLINK("https://docs.wto.org/imrd/directdoc.asp?DDFDocuments/v/G/SPS/NTHA271.DOCX","ES")</f>
      </c>
    </row>
    <row r="646">
      <c r="A646" s="10" t="s">
        <v>1192</v>
      </c>
      <c r="B646" s="11" t="s">
        <v>134</v>
      </c>
      <c r="C646" s="10" t="s">
        <v>12</v>
      </c>
      <c r="D646" s="12">
        <v>43734</v>
      </c>
      <c r="E646" s="13" t="s">
        <v>1191</v>
      </c>
      <c r="F646" s="13" t="s">
        <v>389</v>
      </c>
      <c r="G646" s="14" t="s">
        <v>47</v>
      </c>
      <c r="H646" s="15">
        <f>HYPERLINK("https://docs.wto.org/imrd/directdoc.asp?DDFDocuments/t/G/SPS/NTHA272.DOCX","EN")</f>
      </c>
      <c r="I646" s="15">
        <f>HYPERLINK("https://docs.wto.org/imrd/directdoc.asp?DDFDocuments/u/G/SPS/NTHA272.DOCX","FR")</f>
      </c>
      <c r="J646" s="15">
        <f>HYPERLINK("https://docs.wto.org/imrd/directdoc.asp?DDFDocuments/v/G/SPS/NTHA272.DOCX","ES")</f>
      </c>
    </row>
    <row r="647">
      <c r="A647" s="10" t="s">
        <v>1193</v>
      </c>
      <c r="B647" s="11" t="s">
        <v>134</v>
      </c>
      <c r="C647" s="10" t="s">
        <v>12</v>
      </c>
      <c r="D647" s="12">
        <v>43734</v>
      </c>
      <c r="E647" s="13" t="s">
        <v>1191</v>
      </c>
      <c r="F647" s="13" t="s">
        <v>389</v>
      </c>
      <c r="G647" s="14" t="s">
        <v>141</v>
      </c>
      <c r="H647" s="15">
        <f>HYPERLINK("https://docs.wto.org/imrd/directdoc.asp?DDFDocuments/t/G/SPS/NTHA273.DOCX","EN")</f>
      </c>
      <c r="I647" s="15">
        <f>HYPERLINK("https://docs.wto.org/imrd/directdoc.asp?DDFDocuments/u/G/SPS/NTHA273.DOCX","FR")</f>
      </c>
      <c r="J647" s="15">
        <f>HYPERLINK("https://docs.wto.org/imrd/directdoc.asp?DDFDocuments/v/G/SPS/NTHA273.DOCX","ES")</f>
      </c>
    </row>
    <row r="648">
      <c r="A648" s="10" t="s">
        <v>1194</v>
      </c>
      <c r="B648" s="11" t="s">
        <v>134</v>
      </c>
      <c r="C648" s="10" t="s">
        <v>12</v>
      </c>
      <c r="D648" s="12">
        <v>43734</v>
      </c>
      <c r="E648" s="13" t="s">
        <v>1191</v>
      </c>
      <c r="F648" s="13" t="s">
        <v>389</v>
      </c>
      <c r="G648" s="14" t="s">
        <v>257</v>
      </c>
      <c r="H648" s="15">
        <f>HYPERLINK("https://docs.wto.org/imrd/directdoc.asp?DDFDocuments/t/G/SPS/NTHA274.DOCX","EN")</f>
      </c>
      <c r="I648" s="15">
        <f>HYPERLINK("https://docs.wto.org/imrd/directdoc.asp?DDFDocuments/u/G/SPS/NTHA274.DOCX","FR")</f>
      </c>
      <c r="J648" s="15">
        <f>HYPERLINK("https://docs.wto.org/imrd/directdoc.asp?DDFDocuments/v/G/SPS/NTHA274.DOCX","ES")</f>
      </c>
    </row>
    <row r="649">
      <c r="A649" s="10" t="s">
        <v>1195</v>
      </c>
      <c r="B649" s="11" t="s">
        <v>95</v>
      </c>
      <c r="C649" s="10" t="s">
        <v>18</v>
      </c>
      <c r="D649" s="12">
        <v>43733</v>
      </c>
      <c r="E649" s="13" t="s">
        <v>1196</v>
      </c>
      <c r="F649" s="13" t="s">
        <v>74</v>
      </c>
      <c r="G649" s="14"/>
      <c r="H649" s="15">
        <f>HYPERLINK("https://docs.wto.org/imrd/directdoc.asp?DDFDocuments/t/G/SPS/NBRA1568.DOCX","EN")</f>
      </c>
      <c r="I649" s="15">
        <f>HYPERLINK("https://docs.wto.org/imrd/directdoc.asp?DDFDocuments/u/G/SPS/NBRA1568.DOCX","FR")</f>
      </c>
      <c r="J649" s="15">
        <f>HYPERLINK("https://docs.wto.org/imrd/directdoc.asp?DDFDocuments/v/G/SPS/NBRA1568.DOCX","ES")</f>
      </c>
    </row>
    <row r="650">
      <c r="A650" s="10" t="s">
        <v>1197</v>
      </c>
      <c r="B650" s="11" t="s">
        <v>95</v>
      </c>
      <c r="C650" s="10" t="s">
        <v>18</v>
      </c>
      <c r="D650" s="12">
        <v>43733</v>
      </c>
      <c r="E650" s="13" t="s">
        <v>1198</v>
      </c>
      <c r="F650" s="13" t="s">
        <v>74</v>
      </c>
      <c r="G650" s="14"/>
      <c r="H650" s="15">
        <f>HYPERLINK("https://docs.wto.org/imrd/directdoc.asp?DDFDocuments/t/G/SPS/NBRA1569.DOCX","EN")</f>
      </c>
      <c r="I650" s="15">
        <f>HYPERLINK("https://docs.wto.org/imrd/directdoc.asp?DDFDocuments/u/G/SPS/NBRA1569.DOCX","FR")</f>
      </c>
      <c r="J650" s="15">
        <f>HYPERLINK("https://docs.wto.org/imrd/directdoc.asp?DDFDocuments/v/G/SPS/NBRA1569.DOCX","ES")</f>
      </c>
    </row>
    <row r="651">
      <c r="A651" s="10" t="s">
        <v>1199</v>
      </c>
      <c r="B651" s="11" t="s">
        <v>95</v>
      </c>
      <c r="C651" s="10" t="s">
        <v>18</v>
      </c>
      <c r="D651" s="12">
        <v>43733</v>
      </c>
      <c r="E651" s="13" t="s">
        <v>1198</v>
      </c>
      <c r="F651" s="13" t="s">
        <v>74</v>
      </c>
      <c r="G651" s="14"/>
      <c r="H651" s="15">
        <f>HYPERLINK("https://docs.wto.org/imrd/directdoc.asp?DDFDocuments/t/G/SPS/NBRA1570.DOCX","EN")</f>
      </c>
      <c r="I651" s="15">
        <f>HYPERLINK("https://docs.wto.org/imrd/directdoc.asp?DDFDocuments/u/G/SPS/NBRA1570.DOCX","FR")</f>
      </c>
      <c r="J651" s="15">
        <f>HYPERLINK("https://docs.wto.org/imrd/directdoc.asp?DDFDocuments/v/G/SPS/NBRA1570.DOCX","ES")</f>
      </c>
    </row>
    <row r="652">
      <c r="A652" s="10" t="s">
        <v>1200</v>
      </c>
      <c r="B652" s="11" t="s">
        <v>95</v>
      </c>
      <c r="C652" s="10" t="s">
        <v>18</v>
      </c>
      <c r="D652" s="12">
        <v>43733</v>
      </c>
      <c r="E652" s="13" t="s">
        <v>1198</v>
      </c>
      <c r="F652" s="13" t="s">
        <v>74</v>
      </c>
      <c r="G652" s="14"/>
      <c r="H652" s="15">
        <f>HYPERLINK("https://docs.wto.org/imrd/directdoc.asp?DDFDocuments/t/G/SPS/NBRA1571.DOCX","EN")</f>
      </c>
      <c r="I652" s="15">
        <f>HYPERLINK("https://docs.wto.org/imrd/directdoc.asp?DDFDocuments/u/G/SPS/NBRA1571.DOCX","FR")</f>
      </c>
      <c r="J652" s="15">
        <f>HYPERLINK("https://docs.wto.org/imrd/directdoc.asp?DDFDocuments/v/G/SPS/NBRA1571.DOCX","ES")</f>
      </c>
    </row>
    <row r="653">
      <c r="A653" s="10" t="s">
        <v>1201</v>
      </c>
      <c r="B653" s="11" t="s">
        <v>95</v>
      </c>
      <c r="C653" s="10" t="s">
        <v>18</v>
      </c>
      <c r="D653" s="12">
        <v>43733</v>
      </c>
      <c r="E653" s="13" t="s">
        <v>1202</v>
      </c>
      <c r="F653" s="13" t="s">
        <v>74</v>
      </c>
      <c r="G653" s="14"/>
      <c r="H653" s="15">
        <f>HYPERLINK("https://docs.wto.org/imrd/directdoc.asp?DDFDocuments/t/G/SPS/NBRA1572.DOCX","EN")</f>
      </c>
      <c r="I653" s="15">
        <f>HYPERLINK("https://docs.wto.org/imrd/directdoc.asp?DDFDocuments/u/G/SPS/NBRA1572.DOCX","FR")</f>
      </c>
      <c r="J653" s="15">
        <f>HYPERLINK("https://docs.wto.org/imrd/directdoc.asp?DDFDocuments/v/G/SPS/NBRA1572.DOCX","ES")</f>
      </c>
    </row>
    <row r="654">
      <c r="A654" s="10" t="s">
        <v>1203</v>
      </c>
      <c r="B654" s="11" t="s">
        <v>95</v>
      </c>
      <c r="C654" s="10" t="s">
        <v>18</v>
      </c>
      <c r="D654" s="12">
        <v>43733</v>
      </c>
      <c r="E654" s="13" t="s">
        <v>1204</v>
      </c>
      <c r="F654" s="13" t="s">
        <v>74</v>
      </c>
      <c r="G654" s="14"/>
      <c r="H654" s="15">
        <f>HYPERLINK("https://docs.wto.org/imrd/directdoc.asp?DDFDocuments/t/G/SPS/NBRA1573.DOCX","EN")</f>
      </c>
      <c r="I654" s="15">
        <f>HYPERLINK("https://docs.wto.org/imrd/directdoc.asp?DDFDocuments/u/G/SPS/NBRA1573.DOCX","FR")</f>
      </c>
      <c r="J654" s="15">
        <f>HYPERLINK("https://docs.wto.org/imrd/directdoc.asp?DDFDocuments/v/G/SPS/NBRA1573.DOCX","ES")</f>
      </c>
    </row>
    <row r="655">
      <c r="A655" s="10" t="s">
        <v>1205</v>
      </c>
      <c r="B655" s="11" t="s">
        <v>95</v>
      </c>
      <c r="C655" s="10" t="s">
        <v>18</v>
      </c>
      <c r="D655" s="12">
        <v>43733</v>
      </c>
      <c r="E655" s="13" t="s">
        <v>1206</v>
      </c>
      <c r="F655" s="13" t="s">
        <v>74</v>
      </c>
      <c r="G655" s="14"/>
      <c r="H655" s="15">
        <f>HYPERLINK("https://docs.wto.org/imrd/directdoc.asp?DDFDocuments/t/G/SPS/NBRA1574.DOCX","EN")</f>
      </c>
      <c r="I655" s="15">
        <f>HYPERLINK("https://docs.wto.org/imrd/directdoc.asp?DDFDocuments/u/G/SPS/NBRA1574.DOCX","FR")</f>
      </c>
      <c r="J655" s="15">
        <f>HYPERLINK("https://docs.wto.org/imrd/directdoc.asp?DDFDocuments/v/G/SPS/NBRA1574.DOCX","ES")</f>
      </c>
    </row>
    <row r="656">
      <c r="A656" s="10" t="s">
        <v>1207</v>
      </c>
      <c r="B656" s="11" t="s">
        <v>95</v>
      </c>
      <c r="C656" s="10" t="s">
        <v>18</v>
      </c>
      <c r="D656" s="12">
        <v>43733</v>
      </c>
      <c r="E656" s="13" t="s">
        <v>1208</v>
      </c>
      <c r="F656" s="13" t="s">
        <v>74</v>
      </c>
      <c r="G656" s="14"/>
      <c r="H656" s="15">
        <f>HYPERLINK("https://docs.wto.org/imrd/directdoc.asp?DDFDocuments/t/G/SPS/NBRA1575.DOCX","EN")</f>
      </c>
      <c r="I656" s="15">
        <f>HYPERLINK("https://docs.wto.org/imrd/directdoc.asp?DDFDocuments/u/G/SPS/NBRA1575.DOCX","FR")</f>
      </c>
      <c r="J656" s="15">
        <f>HYPERLINK("https://docs.wto.org/imrd/directdoc.asp?DDFDocuments/v/G/SPS/NBRA1575.DOCX","ES")</f>
      </c>
    </row>
    <row r="657">
      <c r="A657" s="10" t="s">
        <v>1209</v>
      </c>
      <c r="B657" s="11" t="s">
        <v>95</v>
      </c>
      <c r="C657" s="10" t="s">
        <v>18</v>
      </c>
      <c r="D657" s="12">
        <v>43733</v>
      </c>
      <c r="E657" s="13" t="s">
        <v>1210</v>
      </c>
      <c r="F657" s="13" t="s">
        <v>74</v>
      </c>
      <c r="G657" s="14"/>
      <c r="H657" s="15">
        <f>HYPERLINK("https://docs.wto.org/imrd/directdoc.asp?DDFDocuments/t/G/SPS/NBRA1576.DOCX","EN")</f>
      </c>
      <c r="I657" s="15">
        <f>HYPERLINK("https://docs.wto.org/imrd/directdoc.asp?DDFDocuments/u/G/SPS/NBRA1576.DOCX","FR")</f>
      </c>
      <c r="J657" s="15">
        <f>HYPERLINK("https://docs.wto.org/imrd/directdoc.asp?DDFDocuments/v/G/SPS/NBRA1576.DOCX","ES")</f>
      </c>
    </row>
    <row r="658">
      <c r="A658" s="10" t="s">
        <v>1211</v>
      </c>
      <c r="B658" s="11" t="s">
        <v>95</v>
      </c>
      <c r="C658" s="10" t="s">
        <v>18</v>
      </c>
      <c r="D658" s="12">
        <v>43733</v>
      </c>
      <c r="E658" s="13" t="s">
        <v>1212</v>
      </c>
      <c r="F658" s="13" t="s">
        <v>74</v>
      </c>
      <c r="G658" s="14"/>
      <c r="H658" s="15">
        <f>HYPERLINK("https://docs.wto.org/imrd/directdoc.asp?DDFDocuments/t/G/SPS/NBRA1577.DOCX","EN")</f>
      </c>
      <c r="I658" s="15">
        <f>HYPERLINK("https://docs.wto.org/imrd/directdoc.asp?DDFDocuments/u/G/SPS/NBRA1577.DOCX","FR")</f>
      </c>
      <c r="J658" s="15">
        <f>HYPERLINK("https://docs.wto.org/imrd/directdoc.asp?DDFDocuments/v/G/SPS/NBRA1577.DOCX","ES")</f>
      </c>
    </row>
    <row r="659">
      <c r="A659" s="10" t="s">
        <v>1213</v>
      </c>
      <c r="B659" s="11" t="s">
        <v>95</v>
      </c>
      <c r="C659" s="10" t="s">
        <v>18</v>
      </c>
      <c r="D659" s="12">
        <v>43733</v>
      </c>
      <c r="E659" s="13" t="s">
        <v>112</v>
      </c>
      <c r="F659" s="13" t="s">
        <v>74</v>
      </c>
      <c r="G659" s="14"/>
      <c r="H659" s="15">
        <f>HYPERLINK("https://docs.wto.org/imrd/directdoc.asp?DDFDocuments/t/G/SPS/NBRA1579.DOCX","EN")</f>
      </c>
      <c r="I659" s="15">
        <f>HYPERLINK("https://docs.wto.org/imrd/directdoc.asp?DDFDocuments/u/G/SPS/NBRA1579.DOCX","FR")</f>
      </c>
      <c r="J659" s="15">
        <f>HYPERLINK("https://docs.wto.org/imrd/directdoc.asp?DDFDocuments/v/G/SPS/NBRA1579.DOCX","ES")</f>
      </c>
    </row>
    <row r="660">
      <c r="A660" s="10" t="s">
        <v>1214</v>
      </c>
      <c r="B660" s="11" t="s">
        <v>233</v>
      </c>
      <c r="C660" s="10" t="s">
        <v>18</v>
      </c>
      <c r="D660" s="12">
        <v>43733</v>
      </c>
      <c r="E660" s="13" t="s">
        <v>560</v>
      </c>
      <c r="F660" s="13" t="s">
        <v>80</v>
      </c>
      <c r="G660" s="14" t="s">
        <v>79</v>
      </c>
      <c r="H660" s="15">
        <f>HYPERLINK("https://docs.wto.org/imrd/directdoc.asp?DDFDocuments/t/G/SPS/NPER852.DOCX","EN")</f>
      </c>
      <c r="I660" s="15">
        <f>HYPERLINK("https://docs.wto.org/imrd/directdoc.asp?DDFDocuments/u/G/SPS/NPER852.DOCX","FR")</f>
      </c>
      <c r="J660" s="15">
        <f>HYPERLINK("https://docs.wto.org/imrd/directdoc.asp?DDFDocuments/v/G/SPS/NPER852.DOCX","ES")</f>
      </c>
    </row>
    <row r="661">
      <c r="A661" s="10" t="s">
        <v>1215</v>
      </c>
      <c r="B661" s="11" t="s">
        <v>233</v>
      </c>
      <c r="C661" s="10" t="s">
        <v>18</v>
      </c>
      <c r="D661" s="12">
        <v>43733</v>
      </c>
      <c r="E661" s="13" t="s">
        <v>560</v>
      </c>
      <c r="F661" s="13" t="s">
        <v>80</v>
      </c>
      <c r="G661" s="14" t="s">
        <v>79</v>
      </c>
      <c r="H661" s="15">
        <f>HYPERLINK("https://docs.wto.org/imrd/directdoc.asp?DDFDocuments/t/G/SPS/NPER853.DOCX","EN")</f>
      </c>
      <c r="I661" s="15">
        <f>HYPERLINK("https://docs.wto.org/imrd/directdoc.asp?DDFDocuments/u/G/SPS/NPER853.DOCX","FR")</f>
      </c>
      <c r="J661" s="15">
        <f>HYPERLINK("https://docs.wto.org/imrd/directdoc.asp?DDFDocuments/v/G/SPS/NPER853.DOCX","ES")</f>
      </c>
    </row>
    <row r="662">
      <c r="A662" s="10" t="s">
        <v>1216</v>
      </c>
      <c r="B662" s="11" t="s">
        <v>59</v>
      </c>
      <c r="C662" s="10" t="s">
        <v>18</v>
      </c>
      <c r="D662" s="12">
        <v>43733</v>
      </c>
      <c r="E662" s="13" t="s">
        <v>852</v>
      </c>
      <c r="F662" s="13" t="s">
        <v>80</v>
      </c>
      <c r="G662" s="14" t="s">
        <v>853</v>
      </c>
      <c r="H662" s="15">
        <f>HYPERLINK("https://docs.wto.org/imrd/directdoc.asp?DDFDocuments/t/G/SPS/NTPKM511.DOCX","EN")</f>
      </c>
      <c r="I662" s="15">
        <f>HYPERLINK("https://docs.wto.org/imrd/directdoc.asp?DDFDocuments/u/G/SPS/NTPKM511.DOCX","FR")</f>
      </c>
      <c r="J662" s="15">
        <f>HYPERLINK("https://docs.wto.org/imrd/directdoc.asp?DDFDocuments/v/G/SPS/NTPKM511.DOCX","ES")</f>
      </c>
    </row>
    <row r="663">
      <c r="A663" s="10" t="s">
        <v>1217</v>
      </c>
      <c r="B663" s="11" t="s">
        <v>161</v>
      </c>
      <c r="C663" s="10" t="s">
        <v>18</v>
      </c>
      <c r="D663" s="12">
        <v>43733</v>
      </c>
      <c r="E663" s="13" t="s">
        <v>1021</v>
      </c>
      <c r="F663" s="13" t="s">
        <v>864</v>
      </c>
      <c r="G663" s="14"/>
      <c r="H663" s="15">
        <f>HYPERLINK("https://docs.wto.org/imrd/directdoc.asp?DDFDocuments/t/G/SPS/NUSA3107.DOCX","EN")</f>
      </c>
      <c r="I663" s="15">
        <f>HYPERLINK("https://docs.wto.org/imrd/directdoc.asp?DDFDocuments/u/G/SPS/NUSA3107.DOCX","FR")</f>
      </c>
      <c r="J663" s="15">
        <f>HYPERLINK("https://docs.wto.org/imrd/directdoc.asp?DDFDocuments/v/G/SPS/NUSA3107.DOCX","ES")</f>
      </c>
    </row>
    <row r="664">
      <c r="A664" s="10" t="s">
        <v>1218</v>
      </c>
      <c r="B664" s="11" t="s">
        <v>79</v>
      </c>
      <c r="C664" s="10" t="s">
        <v>18</v>
      </c>
      <c r="D664" s="12">
        <v>43731</v>
      </c>
      <c r="E664" s="13" t="s">
        <v>1219</v>
      </c>
      <c r="F664" s="13" t="s">
        <v>80</v>
      </c>
      <c r="G664" s="14"/>
      <c r="H664" s="15">
        <f>HYPERLINK("https://docs.wto.org/imrd/directdoc.asp?DDFDocuments/t/G/SPS/NCOL314.DOCX","EN")</f>
      </c>
      <c r="I664" s="15">
        <f>HYPERLINK("https://docs.wto.org/imrd/directdoc.asp?DDFDocuments/u/G/SPS/NCOL314.DOCX","FR")</f>
      </c>
      <c r="J664" s="15">
        <f>HYPERLINK("https://docs.wto.org/imrd/directdoc.asp?DDFDocuments/v/G/SPS/NCOL314.DOCX","ES")</f>
      </c>
    </row>
    <row r="665">
      <c r="A665" s="10" t="s">
        <v>1220</v>
      </c>
      <c r="B665" s="11" t="s">
        <v>34</v>
      </c>
      <c r="C665" s="10" t="s">
        <v>12</v>
      </c>
      <c r="D665" s="12">
        <v>43731</v>
      </c>
      <c r="E665" s="13" t="s">
        <v>131</v>
      </c>
      <c r="F665" s="13" t="s">
        <v>229</v>
      </c>
      <c r="G665" s="14" t="s">
        <v>1221</v>
      </c>
      <c r="H665" s="15">
        <f>HYPERLINK("https://docs.wto.org/imrd/directdoc.asp?DDFDocuments/t/G/SPS/NJPN683.DOCX","EN")</f>
      </c>
      <c r="I665" s="15">
        <f>HYPERLINK("https://docs.wto.org/imrd/directdoc.asp?DDFDocuments/u/G/SPS/NJPN683.DOCX","FR")</f>
      </c>
      <c r="J665" s="15">
        <f>HYPERLINK("https://docs.wto.org/imrd/directdoc.asp?DDFDocuments/v/G/SPS/NJPN683.DOCX","ES")</f>
      </c>
    </row>
    <row r="666">
      <c r="A666" s="10" t="s">
        <v>1222</v>
      </c>
      <c r="B666" s="11" t="s">
        <v>233</v>
      </c>
      <c r="C666" s="10" t="s">
        <v>18</v>
      </c>
      <c r="D666" s="12">
        <v>43731</v>
      </c>
      <c r="E666" s="13" t="s">
        <v>1223</v>
      </c>
      <c r="F666" s="13" t="s">
        <v>24</v>
      </c>
      <c r="G666" s="14" t="s">
        <v>779</v>
      </c>
      <c r="H666" s="15">
        <f>HYPERLINK("https://docs.wto.org/imrd/directdoc.asp?DDFDocuments/t/G/SPS/NPER851.DOCX","EN")</f>
      </c>
      <c r="I666" s="15">
        <f>HYPERLINK("https://docs.wto.org/imrd/directdoc.asp?DDFDocuments/u/G/SPS/NPER851.DOCX","FR")</f>
      </c>
      <c r="J666" s="15">
        <f>HYPERLINK("https://docs.wto.org/imrd/directdoc.asp?DDFDocuments/v/G/SPS/NPER851.DOCX","ES")</f>
      </c>
    </row>
    <row r="667">
      <c r="A667" s="10" t="s">
        <v>1224</v>
      </c>
      <c r="B667" s="11" t="s">
        <v>161</v>
      </c>
      <c r="C667" s="10" t="s">
        <v>40</v>
      </c>
      <c r="D667" s="12">
        <v>43731</v>
      </c>
      <c r="E667" s="13" t="s">
        <v>1225</v>
      </c>
      <c r="F667" s="13" t="s">
        <v>19</v>
      </c>
      <c r="G667" s="14"/>
      <c r="H667" s="15">
        <f>HYPERLINK("https://docs.wto.org/imrd/directdoc.asp?DDFDocuments/t/G/SPS/NUSA2979A2.DOCX","EN")</f>
      </c>
      <c r="I667" s="15">
        <f>HYPERLINK("https://docs.wto.org/imrd/directdoc.asp?DDFDocuments/u/G/SPS/NUSA2979A2.DOCX","FR")</f>
      </c>
      <c r="J667" s="15">
        <f>HYPERLINK("https://docs.wto.org/imrd/directdoc.asp?DDFDocuments/v/G/SPS/NUSA2979A2.DOCX","ES")</f>
      </c>
    </row>
    <row r="668">
      <c r="A668" s="10" t="s">
        <v>1226</v>
      </c>
      <c r="B668" s="11" t="s">
        <v>161</v>
      </c>
      <c r="C668" s="10" t="s">
        <v>40</v>
      </c>
      <c r="D668" s="12">
        <v>43731</v>
      </c>
      <c r="E668" s="13" t="s">
        <v>1227</v>
      </c>
      <c r="F668" s="13" t="s">
        <v>19</v>
      </c>
      <c r="G668" s="14" t="s">
        <v>349</v>
      </c>
      <c r="H668" s="15">
        <f>HYPERLINK("https://docs.wto.org/imrd/directdoc.asp?DDFDocuments/t/G/SPS/NUSA2995A1.DOCX","EN")</f>
      </c>
      <c r="I668" s="15">
        <f>HYPERLINK("https://docs.wto.org/imrd/directdoc.asp?DDFDocuments/u/G/SPS/NUSA2995A1.DOCX","FR")</f>
      </c>
      <c r="J668" s="15">
        <f>HYPERLINK("https://docs.wto.org/imrd/directdoc.asp?DDFDocuments/v/G/SPS/NUSA2995A1.DOCX","ES")</f>
      </c>
    </row>
    <row r="669">
      <c r="A669" s="10" t="s">
        <v>1228</v>
      </c>
      <c r="B669" s="11" t="s">
        <v>59</v>
      </c>
      <c r="C669" s="10" t="s">
        <v>18</v>
      </c>
      <c r="D669" s="12">
        <v>43728</v>
      </c>
      <c r="E669" s="13" t="s">
        <v>522</v>
      </c>
      <c r="F669" s="13" t="s">
        <v>368</v>
      </c>
      <c r="G669" s="14" t="s">
        <v>523</v>
      </c>
      <c r="H669" s="15">
        <f>HYPERLINK("https://docs.wto.org/imrd/directdoc.asp?DDFDocuments/t/G/SPS/NTPKM508.DOCX","EN")</f>
      </c>
      <c r="I669" s="15">
        <f>HYPERLINK("https://docs.wto.org/imrd/directdoc.asp?DDFDocuments/u/G/SPS/NTPKM508.DOCX","FR")</f>
      </c>
      <c r="J669" s="15">
        <f>HYPERLINK("https://docs.wto.org/imrd/directdoc.asp?DDFDocuments/v/G/SPS/NTPKM508.DOCX","ES")</f>
      </c>
    </row>
    <row r="670">
      <c r="A670" s="10" t="s">
        <v>1229</v>
      </c>
      <c r="B670" s="11" t="s">
        <v>349</v>
      </c>
      <c r="C670" s="10" t="s">
        <v>18</v>
      </c>
      <c r="D670" s="12">
        <v>43727</v>
      </c>
      <c r="E670" s="13" t="s">
        <v>1230</v>
      </c>
      <c r="F670" s="13" t="s">
        <v>609</v>
      </c>
      <c r="G670" s="14" t="s">
        <v>195</v>
      </c>
      <c r="H670" s="15">
        <f>HYPERLINK("https://docs.wto.org/imrd/directdoc.asp?DDFDocuments/t/G/SPS/NECU224.DOCX","EN")</f>
      </c>
      <c r="I670" s="15">
        <f>HYPERLINK("https://docs.wto.org/imrd/directdoc.asp?DDFDocuments/u/G/SPS/NECU224.DOCX","FR")</f>
      </c>
      <c r="J670" s="15">
        <f>HYPERLINK("https://docs.wto.org/imrd/directdoc.asp?DDFDocuments/v/G/SPS/NECU224.DOCX","ES")</f>
      </c>
    </row>
    <row r="671">
      <c r="A671" s="10" t="s">
        <v>1231</v>
      </c>
      <c r="B671" s="11" t="s">
        <v>183</v>
      </c>
      <c r="C671" s="10" t="s">
        <v>201</v>
      </c>
      <c r="D671" s="12">
        <v>43726</v>
      </c>
      <c r="E671" s="13" t="s">
        <v>19</v>
      </c>
      <c r="F671" s="13" t="s">
        <v>158</v>
      </c>
      <c r="G671" s="14"/>
      <c r="H671" s="15">
        <f>HYPERLINK("https://docs.wto.org/imrd/directdoc.asp?DDFDocuments/t/G/SPS/NARG226A1C1.DOCX","EN")</f>
      </c>
      <c r="I671" s="15">
        <f>HYPERLINK("https://docs.wto.org/imrd/directdoc.asp?DDFDocuments/u/G/SPS/NARG226A1C1.DOCX","FR")</f>
      </c>
      <c r="J671" s="15">
        <f>HYPERLINK("https://docs.wto.org/imrd/directdoc.asp?DDFDocuments/v/G/SPS/NARG226A1C1.DOCX","ES")</f>
      </c>
    </row>
    <row r="672">
      <c r="A672" s="10" t="s">
        <v>1232</v>
      </c>
      <c r="B672" s="11" t="s">
        <v>95</v>
      </c>
      <c r="C672" s="10" t="s">
        <v>40</v>
      </c>
      <c r="D672" s="12">
        <v>43726</v>
      </c>
      <c r="E672" s="13" t="s">
        <v>1233</v>
      </c>
      <c r="F672" s="13" t="s">
        <v>19</v>
      </c>
      <c r="G672" s="14"/>
      <c r="H672" s="15">
        <f>HYPERLINK("https://docs.wto.org/imrd/directdoc.asp?DDFDocuments/t/G/SPS/NBRA1466A1.DOCX","EN")</f>
      </c>
      <c r="I672" s="15">
        <f>HYPERLINK("https://docs.wto.org/imrd/directdoc.asp?DDFDocuments/u/G/SPS/NBRA1466A1.DOCX","FR")</f>
      </c>
      <c r="J672" s="15">
        <f>HYPERLINK("https://docs.wto.org/imrd/directdoc.asp?DDFDocuments/v/G/SPS/NBRA1466A1.DOCX","ES")</f>
      </c>
    </row>
    <row r="673">
      <c r="A673" s="10" t="s">
        <v>1234</v>
      </c>
      <c r="B673" s="11" t="s">
        <v>153</v>
      </c>
      <c r="C673" s="10" t="s">
        <v>40</v>
      </c>
      <c r="D673" s="12">
        <v>43726</v>
      </c>
      <c r="E673" s="13" t="s">
        <v>185</v>
      </c>
      <c r="F673" s="13" t="s">
        <v>186</v>
      </c>
      <c r="G673" s="14"/>
      <c r="H673" s="15">
        <f>HYPERLINK("https://docs.wto.org/imrd/directdoc.asp?DDFDocuments/t/G/SPS/NKOR212A13.DOCX","EN")</f>
      </c>
      <c r="I673" s="15">
        <f>HYPERLINK("https://docs.wto.org/imrd/directdoc.asp?DDFDocuments/u/G/SPS/NKOR212A13.DOCX","FR")</f>
      </c>
      <c r="J673" s="15">
        <f>HYPERLINK("https://docs.wto.org/imrd/directdoc.asp?DDFDocuments/v/G/SPS/NKOR212A13.DOCX","ES")</f>
      </c>
    </row>
    <row r="674">
      <c r="A674" s="10" t="s">
        <v>1235</v>
      </c>
      <c r="B674" s="11" t="s">
        <v>145</v>
      </c>
      <c r="C674" s="10" t="s">
        <v>12</v>
      </c>
      <c r="D674" s="12">
        <v>43726</v>
      </c>
      <c r="E674" s="13" t="s">
        <v>1175</v>
      </c>
      <c r="F674" s="13" t="s">
        <v>262</v>
      </c>
      <c r="G674" s="14" t="s">
        <v>180</v>
      </c>
      <c r="H674" s="15">
        <f>HYPERLINK("https://docs.wto.org/imrd/directdoc.asp?DDFDocuments/t/G/SPS/NPHL445.DOCX","EN")</f>
      </c>
      <c r="I674" s="15">
        <f>HYPERLINK("https://docs.wto.org/imrd/directdoc.asp?DDFDocuments/u/G/SPS/NPHL445.DOCX","FR")</f>
      </c>
      <c r="J674" s="15">
        <f>HYPERLINK("https://docs.wto.org/imrd/directdoc.asp?DDFDocuments/v/G/SPS/NPHL445.DOCX","ES")</f>
      </c>
    </row>
    <row r="675">
      <c r="A675" s="10" t="s">
        <v>1236</v>
      </c>
      <c r="B675" s="11" t="s">
        <v>145</v>
      </c>
      <c r="C675" s="10" t="s">
        <v>12</v>
      </c>
      <c r="D675" s="12">
        <v>43726</v>
      </c>
      <c r="E675" s="13" t="s">
        <v>1175</v>
      </c>
      <c r="F675" s="13" t="s">
        <v>262</v>
      </c>
      <c r="G675" s="14" t="s">
        <v>554</v>
      </c>
      <c r="H675" s="15">
        <f>HYPERLINK("https://docs.wto.org/imrd/directdoc.asp?DDFDocuments/t/G/SPS/NPHL446.DOCX","EN")</f>
      </c>
      <c r="I675" s="15">
        <f>HYPERLINK("https://docs.wto.org/imrd/directdoc.asp?DDFDocuments/u/G/SPS/NPHL446.DOCX","FR")</f>
      </c>
      <c r="J675" s="15">
        <f>HYPERLINK("https://docs.wto.org/imrd/directdoc.asp?DDFDocuments/v/G/SPS/NPHL446.DOCX","ES")</f>
      </c>
    </row>
    <row r="676">
      <c r="A676" s="10" t="s">
        <v>1237</v>
      </c>
      <c r="B676" s="11" t="s">
        <v>53</v>
      </c>
      <c r="C676" s="10" t="s">
        <v>54</v>
      </c>
      <c r="D676" s="12">
        <v>43726</v>
      </c>
      <c r="E676" s="13" t="s">
        <v>1238</v>
      </c>
      <c r="F676" s="13" t="s">
        <v>925</v>
      </c>
      <c r="G676" s="14" t="s">
        <v>226</v>
      </c>
      <c r="H676" s="15">
        <f>HYPERLINK("https://docs.wto.org/imrd/directdoc.asp?DDFDocuments/t/G/SPS/NSAU255A1.DOCX","EN")</f>
      </c>
      <c r="I676" s="15">
        <f>HYPERLINK("https://docs.wto.org/imrd/directdoc.asp?DDFDocuments/u/G/SPS/NSAU255A1.DOCX","FR")</f>
      </c>
      <c r="J676" s="15">
        <f>HYPERLINK("https://docs.wto.org/imrd/directdoc.asp?DDFDocuments/v/G/SPS/NSAU255A1.DOCX","ES")</f>
      </c>
    </row>
    <row r="677">
      <c r="A677" s="10" t="s">
        <v>1239</v>
      </c>
      <c r="B677" s="11" t="s">
        <v>291</v>
      </c>
      <c r="C677" s="10" t="s">
        <v>18</v>
      </c>
      <c r="D677" s="12">
        <v>43726</v>
      </c>
      <c r="E677" s="13" t="s">
        <v>1240</v>
      </c>
      <c r="F677" s="13" t="s">
        <v>24</v>
      </c>
      <c r="G677" s="14"/>
      <c r="H677" s="15">
        <f>HYPERLINK("https://docs.wto.org/imrd/directdoc.asp?DDFDocuments/t/G/SPS/NUGA89.DOCX","EN")</f>
      </c>
      <c r="I677" s="15">
        <f>HYPERLINK("https://docs.wto.org/imrd/directdoc.asp?DDFDocuments/u/G/SPS/NUGA89.DOCX","FR")</f>
      </c>
      <c r="J677" s="15">
        <f>HYPERLINK("https://docs.wto.org/imrd/directdoc.asp?DDFDocuments/v/G/SPS/NUGA89.DOCX","ES")</f>
      </c>
    </row>
    <row r="678">
      <c r="A678" s="10" t="s">
        <v>1241</v>
      </c>
      <c r="B678" s="11" t="s">
        <v>95</v>
      </c>
      <c r="C678" s="10" t="s">
        <v>18</v>
      </c>
      <c r="D678" s="12">
        <v>43725</v>
      </c>
      <c r="E678" s="13" t="s">
        <v>1242</v>
      </c>
      <c r="F678" s="13" t="s">
        <v>787</v>
      </c>
      <c r="G678" s="14"/>
      <c r="H678" s="15">
        <f>HYPERLINK("https://docs.wto.org/imrd/directdoc.asp?DDFDocuments/t/G/SPS/NBRA1547.DOCX","EN")</f>
      </c>
      <c r="I678" s="15">
        <f>HYPERLINK("https://docs.wto.org/imrd/directdoc.asp?DDFDocuments/u/G/SPS/NBRA1547.DOCX","FR")</f>
      </c>
      <c r="J678" s="15">
        <f>HYPERLINK("https://docs.wto.org/imrd/directdoc.asp?DDFDocuments/v/G/SPS/NBRA1547.DOCX","ES")</f>
      </c>
    </row>
    <row r="679">
      <c r="A679" s="10" t="s">
        <v>1243</v>
      </c>
      <c r="B679" s="11" t="s">
        <v>95</v>
      </c>
      <c r="C679" s="10" t="s">
        <v>18</v>
      </c>
      <c r="D679" s="12">
        <v>43725</v>
      </c>
      <c r="E679" s="13" t="s">
        <v>1244</v>
      </c>
      <c r="F679" s="13" t="s">
        <v>787</v>
      </c>
      <c r="G679" s="14"/>
      <c r="H679" s="15">
        <f>HYPERLINK("https://docs.wto.org/imrd/directdoc.asp?DDFDocuments/t/G/SPS/NBRA1548.DOCX","EN")</f>
      </c>
      <c r="I679" s="15">
        <f>HYPERLINK("https://docs.wto.org/imrd/directdoc.asp?DDFDocuments/u/G/SPS/NBRA1548.DOCX","FR")</f>
      </c>
      <c r="J679" s="15">
        <f>HYPERLINK("https://docs.wto.org/imrd/directdoc.asp?DDFDocuments/v/G/SPS/NBRA1548.DOCX","ES")</f>
      </c>
    </row>
    <row r="680">
      <c r="A680" s="10" t="s">
        <v>1245</v>
      </c>
      <c r="B680" s="11" t="s">
        <v>95</v>
      </c>
      <c r="C680" s="10" t="s">
        <v>18</v>
      </c>
      <c r="D680" s="12">
        <v>43725</v>
      </c>
      <c r="E680" s="13" t="s">
        <v>1246</v>
      </c>
      <c r="F680" s="13" t="s">
        <v>787</v>
      </c>
      <c r="G680" s="14"/>
      <c r="H680" s="15">
        <f>HYPERLINK("https://docs.wto.org/imrd/directdoc.asp?DDFDocuments/t/G/SPS/NBRA1553.DOCX","EN")</f>
      </c>
      <c r="I680" s="15">
        <f>HYPERLINK("https://docs.wto.org/imrd/directdoc.asp?DDFDocuments/u/G/SPS/NBRA1553.DOCX","FR")</f>
      </c>
      <c r="J680" s="15">
        <f>HYPERLINK("https://docs.wto.org/imrd/directdoc.asp?DDFDocuments/v/G/SPS/NBRA1553.DOCX","ES")</f>
      </c>
    </row>
    <row r="681">
      <c r="A681" s="10" t="s">
        <v>1247</v>
      </c>
      <c r="B681" s="11" t="s">
        <v>95</v>
      </c>
      <c r="C681" s="10" t="s">
        <v>18</v>
      </c>
      <c r="D681" s="12">
        <v>43725</v>
      </c>
      <c r="E681" s="13" t="s">
        <v>1248</v>
      </c>
      <c r="F681" s="13" t="s">
        <v>787</v>
      </c>
      <c r="G681" s="14"/>
      <c r="H681" s="15">
        <f>HYPERLINK("https://docs.wto.org/imrd/directdoc.asp?DDFDocuments/t/G/SPS/NBRA1554.DOCX","EN")</f>
      </c>
      <c r="I681" s="15">
        <f>HYPERLINK("https://docs.wto.org/imrd/directdoc.asp?DDFDocuments/u/G/SPS/NBRA1554.DOCX","FR")</f>
      </c>
      <c r="J681" s="15">
        <f>HYPERLINK("https://docs.wto.org/imrd/directdoc.asp?DDFDocuments/v/G/SPS/NBRA1554.DOCX","ES")</f>
      </c>
    </row>
    <row r="682">
      <c r="A682" s="10" t="s">
        <v>1249</v>
      </c>
      <c r="B682" s="11" t="s">
        <v>95</v>
      </c>
      <c r="C682" s="10" t="s">
        <v>18</v>
      </c>
      <c r="D682" s="12">
        <v>43725</v>
      </c>
      <c r="E682" s="13" t="s">
        <v>1250</v>
      </c>
      <c r="F682" s="13" t="s">
        <v>787</v>
      </c>
      <c r="G682" s="14"/>
      <c r="H682" s="15">
        <f>HYPERLINK("https://docs.wto.org/imrd/directdoc.asp?DDFDocuments/t/G/SPS/NBRA1556.DOCX","EN")</f>
      </c>
      <c r="I682" s="15">
        <f>HYPERLINK("https://docs.wto.org/imrd/directdoc.asp?DDFDocuments/u/G/SPS/NBRA1556.DOCX","FR")</f>
      </c>
      <c r="J682" s="15">
        <f>HYPERLINK("https://docs.wto.org/imrd/directdoc.asp?DDFDocuments/v/G/SPS/NBRA1556.DOCX","ES")</f>
      </c>
    </row>
    <row r="683">
      <c r="A683" s="10" t="s">
        <v>1251</v>
      </c>
      <c r="B683" s="11" t="s">
        <v>95</v>
      </c>
      <c r="C683" s="10" t="s">
        <v>18</v>
      </c>
      <c r="D683" s="12">
        <v>43725</v>
      </c>
      <c r="E683" s="13" t="s">
        <v>1242</v>
      </c>
      <c r="F683" s="13" t="s">
        <v>787</v>
      </c>
      <c r="G683" s="14"/>
      <c r="H683" s="15">
        <f>HYPERLINK("https://docs.wto.org/imrd/directdoc.asp?DDFDocuments/t/G/SPS/NBRA1560.DOCX","EN")</f>
      </c>
      <c r="I683" s="15">
        <f>HYPERLINK("https://docs.wto.org/imrd/directdoc.asp?DDFDocuments/u/G/SPS/NBRA1560.DOCX","FR")</f>
      </c>
      <c r="J683" s="15">
        <f>HYPERLINK("https://docs.wto.org/imrd/directdoc.asp?DDFDocuments/v/G/SPS/NBRA1560.DOCX","ES")</f>
      </c>
    </row>
    <row r="684">
      <c r="A684" s="10" t="s">
        <v>1252</v>
      </c>
      <c r="B684" s="11" t="s">
        <v>95</v>
      </c>
      <c r="C684" s="10" t="s">
        <v>18</v>
      </c>
      <c r="D684" s="12">
        <v>43725</v>
      </c>
      <c r="E684" s="13" t="s">
        <v>1253</v>
      </c>
      <c r="F684" s="13" t="s">
        <v>787</v>
      </c>
      <c r="G684" s="14"/>
      <c r="H684" s="15">
        <f>HYPERLINK("https://docs.wto.org/imrd/directdoc.asp?DDFDocuments/t/G/SPS/NBRA1561.DOCX","EN")</f>
      </c>
      <c r="I684" s="15">
        <f>HYPERLINK("https://docs.wto.org/imrd/directdoc.asp?DDFDocuments/u/G/SPS/NBRA1561.DOCX","FR")</f>
      </c>
      <c r="J684" s="15">
        <f>HYPERLINK("https://docs.wto.org/imrd/directdoc.asp?DDFDocuments/v/G/SPS/NBRA1561.DOCX","ES")</f>
      </c>
    </row>
    <row r="685">
      <c r="A685" s="10" t="s">
        <v>1254</v>
      </c>
      <c r="B685" s="11" t="s">
        <v>95</v>
      </c>
      <c r="C685" s="10" t="s">
        <v>18</v>
      </c>
      <c r="D685" s="12">
        <v>43725</v>
      </c>
      <c r="E685" s="13" t="s">
        <v>1255</v>
      </c>
      <c r="F685" s="13" t="s">
        <v>787</v>
      </c>
      <c r="G685" s="14"/>
      <c r="H685" s="15">
        <f>HYPERLINK("https://docs.wto.org/imrd/directdoc.asp?DDFDocuments/t/G/SPS/NBRA1562.DOCX","EN")</f>
      </c>
      <c r="I685" s="15">
        <f>HYPERLINK("https://docs.wto.org/imrd/directdoc.asp?DDFDocuments/u/G/SPS/NBRA1562.DOCX","FR")</f>
      </c>
      <c r="J685" s="15">
        <f>HYPERLINK("https://docs.wto.org/imrd/directdoc.asp?DDFDocuments/v/G/SPS/NBRA1562.DOCX","ES")</f>
      </c>
    </row>
    <row r="686">
      <c r="A686" s="10" t="s">
        <v>1256</v>
      </c>
      <c r="B686" s="11" t="s">
        <v>95</v>
      </c>
      <c r="C686" s="10" t="s">
        <v>18</v>
      </c>
      <c r="D686" s="12">
        <v>43725</v>
      </c>
      <c r="E686" s="13" t="s">
        <v>1257</v>
      </c>
      <c r="F686" s="13" t="s">
        <v>787</v>
      </c>
      <c r="G686" s="14"/>
      <c r="H686" s="15">
        <f>HYPERLINK("https://docs.wto.org/imrd/directdoc.asp?DDFDocuments/t/G/SPS/NBRA1563.DOCX","EN")</f>
      </c>
      <c r="I686" s="15">
        <f>HYPERLINK("https://docs.wto.org/imrd/directdoc.asp?DDFDocuments/u/G/SPS/NBRA1563.DOCX","FR")</f>
      </c>
      <c r="J686" s="15">
        <f>HYPERLINK("https://docs.wto.org/imrd/directdoc.asp?DDFDocuments/v/G/SPS/NBRA1563.DOCX","ES")</f>
      </c>
    </row>
    <row r="687">
      <c r="A687" s="10" t="s">
        <v>1258</v>
      </c>
      <c r="B687" s="11" t="s">
        <v>95</v>
      </c>
      <c r="C687" s="10" t="s">
        <v>18</v>
      </c>
      <c r="D687" s="12">
        <v>43725</v>
      </c>
      <c r="E687" s="13" t="s">
        <v>112</v>
      </c>
      <c r="F687" s="13" t="s">
        <v>787</v>
      </c>
      <c r="G687" s="14"/>
      <c r="H687" s="15">
        <f>HYPERLINK("https://docs.wto.org/imrd/directdoc.asp?DDFDocuments/t/G/SPS/NBRA1564.DOCX","EN")</f>
      </c>
      <c r="I687" s="15">
        <f>HYPERLINK("https://docs.wto.org/imrd/directdoc.asp?DDFDocuments/u/G/SPS/NBRA1564.DOCX","FR")</f>
      </c>
      <c r="J687" s="15">
        <f>HYPERLINK("https://docs.wto.org/imrd/directdoc.asp?DDFDocuments/v/G/SPS/NBRA1564.DOCX","ES")</f>
      </c>
    </row>
    <row r="688">
      <c r="A688" s="10" t="s">
        <v>1259</v>
      </c>
      <c r="B688" s="11" t="s">
        <v>95</v>
      </c>
      <c r="C688" s="10" t="s">
        <v>18</v>
      </c>
      <c r="D688" s="12">
        <v>43725</v>
      </c>
      <c r="E688" s="13" t="s">
        <v>1260</v>
      </c>
      <c r="F688" s="13" t="s">
        <v>787</v>
      </c>
      <c r="G688" s="14"/>
      <c r="H688" s="15">
        <f>HYPERLINK("https://docs.wto.org/imrd/directdoc.asp?DDFDocuments/t/G/SPS/NBRA1565.DOCX","EN")</f>
      </c>
      <c r="I688" s="15">
        <f>HYPERLINK("https://docs.wto.org/imrd/directdoc.asp?DDFDocuments/u/G/SPS/NBRA1565.DOCX","FR")</f>
      </c>
      <c r="J688" s="15">
        <f>HYPERLINK("https://docs.wto.org/imrd/directdoc.asp?DDFDocuments/v/G/SPS/NBRA1565.DOCX","ES")</f>
      </c>
    </row>
    <row r="689">
      <c r="A689" s="10" t="s">
        <v>1261</v>
      </c>
      <c r="B689" s="11" t="s">
        <v>82</v>
      </c>
      <c r="C689" s="10" t="s">
        <v>18</v>
      </c>
      <c r="D689" s="12">
        <v>43725</v>
      </c>
      <c r="E689" s="13" t="s">
        <v>603</v>
      </c>
      <c r="F689" s="13" t="s">
        <v>74</v>
      </c>
      <c r="G689" s="14"/>
      <c r="H689" s="15">
        <f>HYPERLINK("https://docs.wto.org/imrd/directdoc.asp?DDFDocuments/t/G/SPS/NEU347.DOCX","EN")</f>
      </c>
      <c r="I689" s="15">
        <f>HYPERLINK("https://docs.wto.org/imrd/directdoc.asp?DDFDocuments/u/G/SPS/NEU347.DOCX","FR")</f>
      </c>
      <c r="J689" s="15">
        <f>HYPERLINK("https://docs.wto.org/imrd/directdoc.asp?DDFDocuments/v/G/SPS/NEU347.DOCX","ES")</f>
      </c>
    </row>
    <row r="690">
      <c r="A690" s="10" t="s">
        <v>1262</v>
      </c>
      <c r="B690" s="11" t="s">
        <v>82</v>
      </c>
      <c r="C690" s="10" t="s">
        <v>18</v>
      </c>
      <c r="D690" s="12">
        <v>43725</v>
      </c>
      <c r="E690" s="13" t="s">
        <v>603</v>
      </c>
      <c r="F690" s="13" t="s">
        <v>74</v>
      </c>
      <c r="G690" s="14"/>
      <c r="H690" s="15">
        <f>HYPERLINK("https://docs.wto.org/imrd/directdoc.asp?DDFDocuments/t/G/SPS/NEU348.DOCX","EN")</f>
      </c>
      <c r="I690" s="15">
        <f>HYPERLINK("https://docs.wto.org/imrd/directdoc.asp?DDFDocuments/u/G/SPS/NEU348.DOCX","FR")</f>
      </c>
      <c r="J690" s="15">
        <f>HYPERLINK("https://docs.wto.org/imrd/directdoc.asp?DDFDocuments/v/G/SPS/NEU348.DOCX","ES")</f>
      </c>
    </row>
    <row r="691">
      <c r="A691" s="10" t="s">
        <v>1263</v>
      </c>
      <c r="B691" s="11" t="s">
        <v>188</v>
      </c>
      <c r="C691" s="10" t="s">
        <v>40</v>
      </c>
      <c r="D691" s="12">
        <v>43721</v>
      </c>
      <c r="E691" s="13" t="s">
        <v>1264</v>
      </c>
      <c r="F691" s="13" t="s">
        <v>19</v>
      </c>
      <c r="G691" s="14" t="s">
        <v>134</v>
      </c>
      <c r="H691" s="15">
        <f>HYPERLINK("https://docs.wto.org/imrd/directdoc.asp?DDFDocuments/t/G/SPS/NAUS481A1.DOCX","EN")</f>
      </c>
      <c r="I691" s="15">
        <f>HYPERLINK("https://docs.wto.org/imrd/directdoc.asp?DDFDocuments/u/G/SPS/NAUS481A1.DOCX","FR")</f>
      </c>
      <c r="J691" s="15">
        <f>HYPERLINK("https://docs.wto.org/imrd/directdoc.asp?DDFDocuments/v/G/SPS/NAUS481A1.DOCX","ES")</f>
      </c>
    </row>
    <row r="692">
      <c r="A692" s="10" t="s">
        <v>1265</v>
      </c>
      <c r="B692" s="11" t="s">
        <v>72</v>
      </c>
      <c r="C692" s="10" t="s">
        <v>54</v>
      </c>
      <c r="D692" s="12">
        <v>43721</v>
      </c>
      <c r="E692" s="13" t="s">
        <v>192</v>
      </c>
      <c r="F692" s="13" t="s">
        <v>92</v>
      </c>
      <c r="G692" s="14" t="s">
        <v>1266</v>
      </c>
      <c r="H692" s="15">
        <f>HYPERLINK("https://docs.wto.org/imrd/directdoc.asp?DDFDocuments/t/G/SPS/NCAN1244A4.DOCX","EN")</f>
      </c>
      <c r="I692" s="15">
        <f>HYPERLINK("https://docs.wto.org/imrd/directdoc.asp?DDFDocuments/u/G/SPS/NCAN1244A4.DOCX","FR")</f>
      </c>
      <c r="J692" s="15">
        <f>HYPERLINK("https://docs.wto.org/imrd/directdoc.asp?DDFDocuments/v/G/SPS/NCAN1244A4.DOCX","ES")</f>
      </c>
    </row>
    <row r="693">
      <c r="A693" s="10" t="s">
        <v>1267</v>
      </c>
      <c r="B693" s="11" t="s">
        <v>188</v>
      </c>
      <c r="C693" s="10" t="s">
        <v>40</v>
      </c>
      <c r="D693" s="12">
        <v>43720</v>
      </c>
      <c r="E693" s="13" t="s">
        <v>198</v>
      </c>
      <c r="F693" s="13" t="s">
        <v>1268</v>
      </c>
      <c r="G693" s="14"/>
      <c r="H693" s="15">
        <f>HYPERLINK("https://docs.wto.org/imrd/directdoc.asp?DDFDocuments/t/G/SPS/NAUS433A2.DOCX","EN")</f>
      </c>
      <c r="I693" s="15">
        <f>HYPERLINK("https://docs.wto.org/imrd/directdoc.asp?DDFDocuments/u/G/SPS/NAUS433A2.DOCX","FR")</f>
      </c>
      <c r="J693" s="15">
        <f>HYPERLINK("https://docs.wto.org/imrd/directdoc.asp?DDFDocuments/v/G/SPS/NAUS433A2.DOCX","ES")</f>
      </c>
    </row>
    <row r="694">
      <c r="A694" s="10" t="s">
        <v>1269</v>
      </c>
      <c r="B694" s="11" t="s">
        <v>188</v>
      </c>
      <c r="C694" s="10" t="s">
        <v>40</v>
      </c>
      <c r="D694" s="12">
        <v>43720</v>
      </c>
      <c r="E694" s="13" t="s">
        <v>855</v>
      </c>
      <c r="F694" s="13" t="s">
        <v>19</v>
      </c>
      <c r="G694" s="14"/>
      <c r="H694" s="15">
        <f>HYPERLINK("https://docs.wto.org/imrd/directdoc.asp?DDFDocuments/t/G/SPS/NAUS445A1.DOCX","EN")</f>
      </c>
      <c r="I694" s="15">
        <f>HYPERLINK("https://docs.wto.org/imrd/directdoc.asp?DDFDocuments/u/G/SPS/NAUS445A1.DOCX","FR")</f>
      </c>
      <c r="J694" s="15">
        <f>HYPERLINK("https://docs.wto.org/imrd/directdoc.asp?DDFDocuments/v/G/SPS/NAUS445A1.DOCX","ES")</f>
      </c>
    </row>
    <row r="695">
      <c r="A695" s="10" t="s">
        <v>1270</v>
      </c>
      <c r="B695" s="11" t="s">
        <v>637</v>
      </c>
      <c r="C695" s="10" t="s">
        <v>18</v>
      </c>
      <c r="D695" s="12">
        <v>43720</v>
      </c>
      <c r="E695" s="13" t="s">
        <v>1271</v>
      </c>
      <c r="F695" s="13" t="s">
        <v>823</v>
      </c>
      <c r="G695" s="14"/>
      <c r="H695" s="15">
        <f>HYPERLINK("https://docs.wto.org/imrd/directdoc.asp?DDFDocuments/t/G/SPS/NLKA41.DOCX","EN")</f>
      </c>
      <c r="I695" s="15">
        <f>HYPERLINK("https://docs.wto.org/imrd/directdoc.asp?DDFDocuments/u/G/SPS/NLKA41.DOCX","FR")</f>
      </c>
      <c r="J695" s="15">
        <f>HYPERLINK("https://docs.wto.org/imrd/directdoc.asp?DDFDocuments/v/G/SPS/NLKA41.DOCX","ES")</f>
      </c>
    </row>
    <row r="696">
      <c r="A696" s="10" t="s">
        <v>1272</v>
      </c>
      <c r="B696" s="11" t="s">
        <v>195</v>
      </c>
      <c r="C696" s="10" t="s">
        <v>12</v>
      </c>
      <c r="D696" s="12">
        <v>43720</v>
      </c>
      <c r="E696" s="13" t="s">
        <v>1273</v>
      </c>
      <c r="F696" s="13" t="s">
        <v>607</v>
      </c>
      <c r="G696" s="14" t="s">
        <v>1274</v>
      </c>
      <c r="H696" s="15">
        <f>HYPERLINK("https://docs.wto.org/imrd/directdoc.asp?DDFDocuments/t/G/SPS/NNZL602.DOCX","EN")</f>
      </c>
      <c r="I696" s="15">
        <f>HYPERLINK("https://docs.wto.org/imrd/directdoc.asp?DDFDocuments/u/G/SPS/NNZL602.DOCX","FR")</f>
      </c>
      <c r="J696" s="15">
        <f>HYPERLINK("https://docs.wto.org/imrd/directdoc.asp?DDFDocuments/v/G/SPS/NNZL602.DOCX","ES")</f>
      </c>
    </row>
    <row r="697">
      <c r="A697" s="10" t="s">
        <v>1275</v>
      </c>
      <c r="B697" s="11" t="s">
        <v>183</v>
      </c>
      <c r="C697" s="10" t="s">
        <v>18</v>
      </c>
      <c r="D697" s="12">
        <v>43719</v>
      </c>
      <c r="E697" s="13" t="s">
        <v>1276</v>
      </c>
      <c r="F697" s="13" t="s">
        <v>223</v>
      </c>
      <c r="G697" s="14" t="s">
        <v>95</v>
      </c>
      <c r="H697" s="15">
        <f>HYPERLINK("https://docs.wto.org/imrd/directdoc.asp?DDFDocuments/t/G/SPS/NARG230.DOCX","EN")</f>
      </c>
      <c r="I697" s="15">
        <f>HYPERLINK("https://docs.wto.org/imrd/directdoc.asp?DDFDocuments/u/G/SPS/NARG230.DOCX","FR")</f>
      </c>
      <c r="J697" s="15">
        <f>HYPERLINK("https://docs.wto.org/imrd/directdoc.asp?DDFDocuments/v/G/SPS/NARG230.DOCX","ES")</f>
      </c>
    </row>
    <row r="698">
      <c r="A698" s="10" t="s">
        <v>1277</v>
      </c>
      <c r="B698" s="11" t="s">
        <v>95</v>
      </c>
      <c r="C698" s="10" t="s">
        <v>18</v>
      </c>
      <c r="D698" s="12">
        <v>43719</v>
      </c>
      <c r="E698" s="13" t="s">
        <v>1278</v>
      </c>
      <c r="F698" s="13" t="s">
        <v>80</v>
      </c>
      <c r="G698" s="14" t="s">
        <v>1279</v>
      </c>
      <c r="H698" s="15">
        <f>HYPERLINK("https://docs.wto.org/imrd/directdoc.asp?DDFDocuments/t/G/SPS/NBRA1543.DOCX","EN")</f>
      </c>
      <c r="I698" s="15">
        <f>HYPERLINK("https://docs.wto.org/imrd/directdoc.asp?DDFDocuments/u/G/SPS/NBRA1543.DOCX","FR")</f>
      </c>
      <c r="J698" s="15">
        <f>HYPERLINK("https://docs.wto.org/imrd/directdoc.asp?DDFDocuments/v/G/SPS/NBRA1543.DOCX","ES")</f>
      </c>
    </row>
    <row r="699">
      <c r="A699" s="10" t="s">
        <v>1280</v>
      </c>
      <c r="B699" s="11" t="s">
        <v>95</v>
      </c>
      <c r="C699" s="10" t="s">
        <v>18</v>
      </c>
      <c r="D699" s="12">
        <v>43719</v>
      </c>
      <c r="E699" s="13" t="s">
        <v>1281</v>
      </c>
      <c r="F699" s="13" t="s">
        <v>1282</v>
      </c>
      <c r="G699" s="14" t="s">
        <v>1279</v>
      </c>
      <c r="H699" s="15">
        <f>HYPERLINK("https://docs.wto.org/imrd/directdoc.asp?DDFDocuments/t/G/SPS/NBRA1544.DOCX","EN")</f>
      </c>
      <c r="I699" s="15">
        <f>HYPERLINK("https://docs.wto.org/imrd/directdoc.asp?DDFDocuments/u/G/SPS/NBRA1544.DOCX","FR")</f>
      </c>
      <c r="J699" s="15">
        <f>HYPERLINK("https://docs.wto.org/imrd/directdoc.asp?DDFDocuments/v/G/SPS/NBRA1544.DOCX","ES")</f>
      </c>
    </row>
    <row r="700">
      <c r="A700" s="10" t="s">
        <v>1283</v>
      </c>
      <c r="B700" s="11" t="s">
        <v>139</v>
      </c>
      <c r="C700" s="10" t="s">
        <v>18</v>
      </c>
      <c r="D700" s="12">
        <v>43719</v>
      </c>
      <c r="E700" s="13" t="s">
        <v>1284</v>
      </c>
      <c r="F700" s="13" t="s">
        <v>24</v>
      </c>
      <c r="G700" s="14"/>
      <c r="H700" s="15">
        <f>HYPERLINK("https://docs.wto.org/imrd/directdoc.asp?DDFDocuments/t/G/SPS/NIND243.DOCX","EN")</f>
      </c>
      <c r="I700" s="15">
        <f>HYPERLINK("https://docs.wto.org/imrd/directdoc.asp?DDFDocuments/u/G/SPS/NIND243.DOCX","FR")</f>
      </c>
      <c r="J700" s="15">
        <f>HYPERLINK("https://docs.wto.org/imrd/directdoc.asp?DDFDocuments/v/G/SPS/NIND243.DOCX","ES")</f>
      </c>
    </row>
    <row r="701">
      <c r="A701" s="10" t="s">
        <v>1285</v>
      </c>
      <c r="B701" s="11" t="s">
        <v>188</v>
      </c>
      <c r="C701" s="10" t="s">
        <v>40</v>
      </c>
      <c r="D701" s="12">
        <v>43718</v>
      </c>
      <c r="E701" s="13" t="s">
        <v>1286</v>
      </c>
      <c r="F701" s="13" t="s">
        <v>19</v>
      </c>
      <c r="G701" s="14" t="s">
        <v>1287</v>
      </c>
      <c r="H701" s="15">
        <f>HYPERLINK("https://docs.wto.org/imrd/directdoc.asp?DDFDocuments/t/G/SPS/NAUS459A1.DOCX","EN")</f>
      </c>
      <c r="I701" s="15">
        <f>HYPERLINK("https://docs.wto.org/imrd/directdoc.asp?DDFDocuments/u/G/SPS/NAUS459A1.DOCX","FR")</f>
      </c>
      <c r="J701" s="15">
        <f>HYPERLINK("https://docs.wto.org/imrd/directdoc.asp?DDFDocuments/v/G/SPS/NAUS459A1.DOCX","ES")</f>
      </c>
    </row>
    <row r="702">
      <c r="A702" s="10" t="s">
        <v>1288</v>
      </c>
      <c r="B702" s="11" t="s">
        <v>95</v>
      </c>
      <c r="C702" s="10" t="s">
        <v>18</v>
      </c>
      <c r="D702" s="12">
        <v>43718</v>
      </c>
      <c r="E702" s="13" t="s">
        <v>1289</v>
      </c>
      <c r="F702" s="13" t="s">
        <v>144</v>
      </c>
      <c r="G702" s="14" t="s">
        <v>1279</v>
      </c>
      <c r="H702" s="15">
        <f>HYPERLINK("https://docs.wto.org/imrd/directdoc.asp?DDFDocuments/t/G/SPS/NBRA1538.DOCX","EN")</f>
      </c>
      <c r="I702" s="15">
        <f>HYPERLINK("https://docs.wto.org/imrd/directdoc.asp?DDFDocuments/u/G/SPS/NBRA1538.DOCX","FR")</f>
      </c>
      <c r="J702" s="15">
        <f>HYPERLINK("https://docs.wto.org/imrd/directdoc.asp?DDFDocuments/v/G/SPS/NBRA1538.DOCX","ES")</f>
      </c>
    </row>
    <row r="703">
      <c r="A703" s="10" t="s">
        <v>1290</v>
      </c>
      <c r="B703" s="11" t="s">
        <v>95</v>
      </c>
      <c r="C703" s="10" t="s">
        <v>18</v>
      </c>
      <c r="D703" s="12">
        <v>43718</v>
      </c>
      <c r="E703" s="13" t="s">
        <v>1291</v>
      </c>
      <c r="F703" s="13" t="s">
        <v>144</v>
      </c>
      <c r="G703" s="14" t="s">
        <v>1279</v>
      </c>
      <c r="H703" s="15">
        <f>HYPERLINK("https://docs.wto.org/imrd/directdoc.asp?DDFDocuments/t/G/SPS/NBRA1539.DOCX","EN")</f>
      </c>
      <c r="I703" s="15">
        <f>HYPERLINK("https://docs.wto.org/imrd/directdoc.asp?DDFDocuments/u/G/SPS/NBRA1539.DOCX","FR")</f>
      </c>
      <c r="J703" s="15">
        <f>HYPERLINK("https://docs.wto.org/imrd/directdoc.asp?DDFDocuments/v/G/SPS/NBRA1539.DOCX","ES")</f>
      </c>
    </row>
    <row r="704">
      <c r="A704" s="10" t="s">
        <v>1292</v>
      </c>
      <c r="B704" s="11" t="s">
        <v>95</v>
      </c>
      <c r="C704" s="10" t="s">
        <v>18</v>
      </c>
      <c r="D704" s="12">
        <v>43718</v>
      </c>
      <c r="E704" s="13" t="s">
        <v>1293</v>
      </c>
      <c r="F704" s="13" t="s">
        <v>144</v>
      </c>
      <c r="G704" s="14" t="s">
        <v>1279</v>
      </c>
      <c r="H704" s="15">
        <f>HYPERLINK("https://docs.wto.org/imrd/directdoc.asp?DDFDocuments/t/G/SPS/NBRA1540.DOCX","EN")</f>
      </c>
      <c r="I704" s="15">
        <f>HYPERLINK("https://docs.wto.org/imrd/directdoc.asp?DDFDocuments/u/G/SPS/NBRA1540.DOCX","FR")</f>
      </c>
      <c r="J704" s="15">
        <f>HYPERLINK("https://docs.wto.org/imrd/directdoc.asp?DDFDocuments/v/G/SPS/NBRA1540.DOCX","ES")</f>
      </c>
    </row>
    <row r="705">
      <c r="A705" s="10" t="s">
        <v>1294</v>
      </c>
      <c r="B705" s="11" t="s">
        <v>95</v>
      </c>
      <c r="C705" s="10" t="s">
        <v>18</v>
      </c>
      <c r="D705" s="12">
        <v>43718</v>
      </c>
      <c r="E705" s="13" t="s">
        <v>1295</v>
      </c>
      <c r="F705" s="13" t="s">
        <v>144</v>
      </c>
      <c r="G705" s="14" t="s">
        <v>1279</v>
      </c>
      <c r="H705" s="15">
        <f>HYPERLINK("https://docs.wto.org/imrd/directdoc.asp?DDFDocuments/t/G/SPS/NBRA1541.DOCX","EN")</f>
      </c>
      <c r="I705" s="15">
        <f>HYPERLINK("https://docs.wto.org/imrd/directdoc.asp?DDFDocuments/u/G/SPS/NBRA1541.DOCX","FR")</f>
      </c>
      <c r="J705" s="15">
        <f>HYPERLINK("https://docs.wto.org/imrd/directdoc.asp?DDFDocuments/v/G/SPS/NBRA1541.DOCX","ES")</f>
      </c>
    </row>
    <row r="706">
      <c r="A706" s="10" t="s">
        <v>1296</v>
      </c>
      <c r="B706" s="11" t="s">
        <v>95</v>
      </c>
      <c r="C706" s="10" t="s">
        <v>18</v>
      </c>
      <c r="D706" s="12">
        <v>43718</v>
      </c>
      <c r="E706" s="13" t="s">
        <v>1297</v>
      </c>
      <c r="F706" s="13" t="s">
        <v>80</v>
      </c>
      <c r="G706" s="14" t="s">
        <v>1279</v>
      </c>
      <c r="H706" s="15">
        <f>HYPERLINK("https://docs.wto.org/imrd/directdoc.asp?DDFDocuments/t/G/SPS/NBRA1542.DOCX","EN")</f>
      </c>
      <c r="I706" s="15">
        <f>HYPERLINK("https://docs.wto.org/imrd/directdoc.asp?DDFDocuments/u/G/SPS/NBRA1542.DOCX","FR")</f>
      </c>
      <c r="J706" s="15">
        <f>HYPERLINK("https://docs.wto.org/imrd/directdoc.asp?DDFDocuments/v/G/SPS/NBRA1542.DOCX","ES")</f>
      </c>
    </row>
    <row r="707">
      <c r="A707" s="10" t="s">
        <v>1298</v>
      </c>
      <c r="B707" s="11" t="s">
        <v>153</v>
      </c>
      <c r="C707" s="10" t="s">
        <v>54</v>
      </c>
      <c r="D707" s="12">
        <v>43718</v>
      </c>
      <c r="E707" s="13" t="s">
        <v>1299</v>
      </c>
      <c r="F707" s="13" t="s">
        <v>1300</v>
      </c>
      <c r="G707" s="14" t="s">
        <v>1301</v>
      </c>
      <c r="H707" s="15">
        <f>HYPERLINK("https://docs.wto.org/imrd/directdoc.asp?DDFDocuments/t/G/SPS/NKOR248A16.DOCX","EN")</f>
      </c>
      <c r="I707" s="15">
        <f>HYPERLINK("https://docs.wto.org/imrd/directdoc.asp?DDFDocuments/u/G/SPS/NKOR248A16.DOCX","FR")</f>
      </c>
      <c r="J707" s="15">
        <f>HYPERLINK("https://docs.wto.org/imrd/directdoc.asp?DDFDocuments/v/G/SPS/NKOR248A16.DOCX","ES")</f>
      </c>
    </row>
    <row r="708">
      <c r="A708" s="10" t="s">
        <v>1302</v>
      </c>
      <c r="B708" s="11" t="s">
        <v>291</v>
      </c>
      <c r="C708" s="10" t="s">
        <v>18</v>
      </c>
      <c r="D708" s="12">
        <v>43718</v>
      </c>
      <c r="E708" s="13" t="s">
        <v>1303</v>
      </c>
      <c r="F708" s="13" t="s">
        <v>24</v>
      </c>
      <c r="G708" s="14"/>
      <c r="H708" s="15">
        <f>HYPERLINK("https://docs.wto.org/imrd/directdoc.asp?DDFDocuments/t/G/SPS/NUGA87.DOCX","EN")</f>
      </c>
      <c r="I708" s="15">
        <f>HYPERLINK("https://docs.wto.org/imrd/directdoc.asp?DDFDocuments/u/G/SPS/NUGA87.DOCX","FR")</f>
      </c>
      <c r="J708" s="15">
        <f>HYPERLINK("https://docs.wto.org/imrd/directdoc.asp?DDFDocuments/v/G/SPS/NUGA87.DOCX","ES")</f>
      </c>
    </row>
    <row r="709">
      <c r="A709" s="10" t="s">
        <v>1304</v>
      </c>
      <c r="B709" s="11" t="s">
        <v>622</v>
      </c>
      <c r="C709" s="10" t="s">
        <v>18</v>
      </c>
      <c r="D709" s="12">
        <v>43717</v>
      </c>
      <c r="E709" s="13" t="s">
        <v>825</v>
      </c>
      <c r="F709" s="13" t="s">
        <v>262</v>
      </c>
      <c r="G709" s="14" t="s">
        <v>156</v>
      </c>
      <c r="H709" s="15">
        <f>HYPERLINK("https://docs.wto.org/imrd/directdoc.asp?DDFDocuments/t/G/SPS/NARE183.DOCX","EN")</f>
      </c>
      <c r="I709" s="15">
        <f>HYPERLINK("https://docs.wto.org/imrd/directdoc.asp?DDFDocuments/u/G/SPS/NARE183.DOCX","FR")</f>
      </c>
      <c r="J709" s="15">
        <f>HYPERLINK("https://docs.wto.org/imrd/directdoc.asp?DDFDocuments/v/G/SPS/NARE183.DOCX","ES")</f>
      </c>
    </row>
    <row r="710">
      <c r="A710" s="10" t="s">
        <v>1304</v>
      </c>
      <c r="B710" s="11" t="s">
        <v>39</v>
      </c>
      <c r="C710" s="10" t="s">
        <v>18</v>
      </c>
      <c r="D710" s="12">
        <v>43717</v>
      </c>
      <c r="E710" s="13" t="s">
        <v>825</v>
      </c>
      <c r="F710" s="13" t="s">
        <v>262</v>
      </c>
      <c r="G710" s="14" t="s">
        <v>156</v>
      </c>
      <c r="H710" s="15">
        <f>HYPERLINK("https://docs.wto.org/imrd/directdoc.asp?DDFDocuments/t/G/SPS/NARE183.DOCX","EN")</f>
      </c>
      <c r="I710" s="15">
        <f>HYPERLINK("https://docs.wto.org/imrd/directdoc.asp?DDFDocuments/u/G/SPS/NARE183.DOCX","FR")</f>
      </c>
      <c r="J710" s="15">
        <f>HYPERLINK("https://docs.wto.org/imrd/directdoc.asp?DDFDocuments/v/G/SPS/NARE183.DOCX","ES")</f>
      </c>
    </row>
    <row r="711">
      <c r="A711" s="10" t="s">
        <v>1304</v>
      </c>
      <c r="B711" s="11" t="s">
        <v>623</v>
      </c>
      <c r="C711" s="10" t="s">
        <v>18</v>
      </c>
      <c r="D711" s="12">
        <v>43717</v>
      </c>
      <c r="E711" s="13" t="s">
        <v>825</v>
      </c>
      <c r="F711" s="13" t="s">
        <v>262</v>
      </c>
      <c r="G711" s="14" t="s">
        <v>156</v>
      </c>
      <c r="H711" s="15">
        <f>HYPERLINK("https://docs.wto.org/imrd/directdoc.asp?DDFDocuments/t/G/SPS/NARE183.DOCX","EN")</f>
      </c>
      <c r="I711" s="15">
        <f>HYPERLINK("https://docs.wto.org/imrd/directdoc.asp?DDFDocuments/u/G/SPS/NARE183.DOCX","FR")</f>
      </c>
      <c r="J711" s="15">
        <f>HYPERLINK("https://docs.wto.org/imrd/directdoc.asp?DDFDocuments/v/G/SPS/NARE183.DOCX","ES")</f>
      </c>
    </row>
    <row r="712">
      <c r="A712" s="10" t="s">
        <v>1304</v>
      </c>
      <c r="B712" s="11" t="s">
        <v>624</v>
      </c>
      <c r="C712" s="10" t="s">
        <v>18</v>
      </c>
      <c r="D712" s="12">
        <v>43717</v>
      </c>
      <c r="E712" s="13" t="s">
        <v>825</v>
      </c>
      <c r="F712" s="13" t="s">
        <v>262</v>
      </c>
      <c r="G712" s="14" t="s">
        <v>156</v>
      </c>
      <c r="H712" s="15">
        <f>HYPERLINK("https://docs.wto.org/imrd/directdoc.asp?DDFDocuments/t/G/SPS/NARE183.DOCX","EN")</f>
      </c>
      <c r="I712" s="15">
        <f>HYPERLINK("https://docs.wto.org/imrd/directdoc.asp?DDFDocuments/u/G/SPS/NARE183.DOCX","FR")</f>
      </c>
      <c r="J712" s="15">
        <f>HYPERLINK("https://docs.wto.org/imrd/directdoc.asp?DDFDocuments/v/G/SPS/NARE183.DOCX","ES")</f>
      </c>
    </row>
    <row r="713">
      <c r="A713" s="10" t="s">
        <v>1304</v>
      </c>
      <c r="B713" s="11" t="s">
        <v>53</v>
      </c>
      <c r="C713" s="10" t="s">
        <v>18</v>
      </c>
      <c r="D713" s="12">
        <v>43717</v>
      </c>
      <c r="E713" s="13" t="s">
        <v>825</v>
      </c>
      <c r="F713" s="13" t="s">
        <v>262</v>
      </c>
      <c r="G713" s="14" t="s">
        <v>156</v>
      </c>
      <c r="H713" s="15">
        <f>HYPERLINK("https://docs.wto.org/imrd/directdoc.asp?DDFDocuments/t/G/SPS/NARE183.DOCX","EN")</f>
      </c>
      <c r="I713" s="15">
        <f>HYPERLINK("https://docs.wto.org/imrd/directdoc.asp?DDFDocuments/u/G/SPS/NARE183.DOCX","FR")</f>
      </c>
      <c r="J713" s="15">
        <f>HYPERLINK("https://docs.wto.org/imrd/directdoc.asp?DDFDocuments/v/G/SPS/NARE183.DOCX","ES")</f>
      </c>
    </row>
    <row r="714">
      <c r="A714" s="10" t="s">
        <v>1304</v>
      </c>
      <c r="B714" s="11" t="s">
        <v>214</v>
      </c>
      <c r="C714" s="10" t="s">
        <v>18</v>
      </c>
      <c r="D714" s="12">
        <v>43717</v>
      </c>
      <c r="E714" s="13" t="s">
        <v>825</v>
      </c>
      <c r="F714" s="13" t="s">
        <v>262</v>
      </c>
      <c r="G714" s="14" t="s">
        <v>156</v>
      </c>
      <c r="H714" s="15">
        <f>HYPERLINK("https://docs.wto.org/imrd/directdoc.asp?DDFDocuments/t/G/SPS/NARE183.DOCX","EN")</f>
      </c>
      <c r="I714" s="15">
        <f>HYPERLINK("https://docs.wto.org/imrd/directdoc.asp?DDFDocuments/u/G/SPS/NARE183.DOCX","FR")</f>
      </c>
      <c r="J714" s="15">
        <f>HYPERLINK("https://docs.wto.org/imrd/directdoc.asp?DDFDocuments/v/G/SPS/NARE183.DOCX","ES")</f>
      </c>
    </row>
    <row r="715">
      <c r="A715" s="10" t="s">
        <v>1304</v>
      </c>
      <c r="B715" s="11" t="s">
        <v>625</v>
      </c>
      <c r="C715" s="10" t="s">
        <v>18</v>
      </c>
      <c r="D715" s="12">
        <v>43717</v>
      </c>
      <c r="E715" s="13" t="s">
        <v>825</v>
      </c>
      <c r="F715" s="13" t="s">
        <v>262</v>
      </c>
      <c r="G715" s="14" t="s">
        <v>156</v>
      </c>
      <c r="H715" s="15">
        <f>HYPERLINK("https://docs.wto.org/imrd/directdoc.asp?DDFDocuments/t/G/SPS/NARE183.DOCX","EN")</f>
      </c>
      <c r="I715" s="15">
        <f>HYPERLINK("https://docs.wto.org/imrd/directdoc.asp?DDFDocuments/u/G/SPS/NARE183.DOCX","FR")</f>
      </c>
      <c r="J715" s="15">
        <f>HYPERLINK("https://docs.wto.org/imrd/directdoc.asp?DDFDocuments/v/G/SPS/NARE183.DOCX","ES")</f>
      </c>
    </row>
    <row r="716">
      <c r="A716" s="10" t="s">
        <v>1305</v>
      </c>
      <c r="B716" s="11" t="s">
        <v>183</v>
      </c>
      <c r="C716" s="10" t="s">
        <v>40</v>
      </c>
      <c r="D716" s="12">
        <v>43717</v>
      </c>
      <c r="E716" s="13" t="s">
        <v>19</v>
      </c>
      <c r="F716" s="13" t="s">
        <v>158</v>
      </c>
      <c r="G716" s="14"/>
      <c r="H716" s="15">
        <f>HYPERLINK("https://docs.wto.org/imrd/directdoc.asp?DDFDocuments/t/G/SPS/NARG226A1.DOCX","EN")</f>
      </c>
      <c r="I716" s="15">
        <f>HYPERLINK("https://docs.wto.org/imrd/directdoc.asp?DDFDocuments/u/G/SPS/NARG226A1.DOCX","FR")</f>
      </c>
      <c r="J716" s="15">
        <f>HYPERLINK("https://docs.wto.org/imrd/directdoc.asp?DDFDocuments/v/G/SPS/NARG226A1.DOCX","ES")</f>
      </c>
    </row>
    <row r="717">
      <c r="A717" s="10" t="s">
        <v>1306</v>
      </c>
      <c r="B717" s="11" t="s">
        <v>183</v>
      </c>
      <c r="C717" s="10" t="s">
        <v>40</v>
      </c>
      <c r="D717" s="12">
        <v>43717</v>
      </c>
      <c r="E717" s="13" t="s">
        <v>19</v>
      </c>
      <c r="F717" s="13" t="s">
        <v>158</v>
      </c>
      <c r="G717" s="14"/>
      <c r="H717" s="15">
        <f>HYPERLINK("https://docs.wto.org/imrd/directdoc.asp?DDFDocuments/t/G/SPS/NARG227A1.DOCX","EN")</f>
      </c>
      <c r="I717" s="15">
        <f>HYPERLINK("https://docs.wto.org/imrd/directdoc.asp?DDFDocuments/u/G/SPS/NARG227A1.DOCX","FR")</f>
      </c>
      <c r="J717" s="15">
        <f>HYPERLINK("https://docs.wto.org/imrd/directdoc.asp?DDFDocuments/v/G/SPS/NARG227A1.DOCX","ES")</f>
      </c>
    </row>
    <row r="718">
      <c r="A718" s="10" t="s">
        <v>1307</v>
      </c>
      <c r="B718" s="11" t="s">
        <v>183</v>
      </c>
      <c r="C718" s="10" t="s">
        <v>40</v>
      </c>
      <c r="D718" s="12">
        <v>43717</v>
      </c>
      <c r="E718" s="13" t="s">
        <v>19</v>
      </c>
      <c r="F718" s="13" t="s">
        <v>158</v>
      </c>
      <c r="G718" s="14"/>
      <c r="H718" s="15">
        <f>HYPERLINK("https://docs.wto.org/imrd/directdoc.asp?DDFDocuments/t/G/SPS/NARG228A1.DOCX","EN")</f>
      </c>
      <c r="I718" s="15">
        <f>HYPERLINK("https://docs.wto.org/imrd/directdoc.asp?DDFDocuments/u/G/SPS/NARG228A1.DOCX","FR")</f>
      </c>
      <c r="J718" s="15">
        <f>HYPERLINK("https://docs.wto.org/imrd/directdoc.asp?DDFDocuments/v/G/SPS/NARG228A1.DOCX","ES")</f>
      </c>
    </row>
    <row r="719">
      <c r="A719" s="10" t="s">
        <v>1308</v>
      </c>
      <c r="B719" s="11" t="s">
        <v>82</v>
      </c>
      <c r="C719" s="10" t="s">
        <v>18</v>
      </c>
      <c r="D719" s="12">
        <v>43717</v>
      </c>
      <c r="E719" s="13" t="s">
        <v>603</v>
      </c>
      <c r="F719" s="13" t="s">
        <v>74</v>
      </c>
      <c r="G719" s="14"/>
      <c r="H719" s="15">
        <f>HYPERLINK("https://docs.wto.org/imrd/directdoc.asp?DDFDocuments/t/G/SPS/NEU343.DOCX","EN")</f>
      </c>
      <c r="I719" s="15">
        <f>HYPERLINK("https://docs.wto.org/imrd/directdoc.asp?DDFDocuments/u/G/SPS/NEU343.DOCX","FR")</f>
      </c>
      <c r="J719" s="15">
        <f>HYPERLINK("https://docs.wto.org/imrd/directdoc.asp?DDFDocuments/v/G/SPS/NEU343.DOCX","ES")</f>
      </c>
    </row>
    <row r="720">
      <c r="A720" s="10" t="s">
        <v>1309</v>
      </c>
      <c r="B720" s="11" t="s">
        <v>195</v>
      </c>
      <c r="C720" s="10" t="s">
        <v>18</v>
      </c>
      <c r="D720" s="12">
        <v>43717</v>
      </c>
      <c r="E720" s="13" t="s">
        <v>1310</v>
      </c>
      <c r="F720" s="13" t="s">
        <v>24</v>
      </c>
      <c r="G720" s="14"/>
      <c r="H720" s="15">
        <f>HYPERLINK("https://docs.wto.org/imrd/directdoc.asp?DDFDocuments/t/G/SPS/NNZL599.DOCX","EN")</f>
      </c>
      <c r="I720" s="15">
        <f>HYPERLINK("https://docs.wto.org/imrd/directdoc.asp?DDFDocuments/u/G/SPS/NNZL599.DOCX","FR")</f>
      </c>
      <c r="J720" s="15">
        <f>HYPERLINK("https://docs.wto.org/imrd/directdoc.asp?DDFDocuments/v/G/SPS/NNZL599.DOCX","ES")</f>
      </c>
    </row>
    <row r="721">
      <c r="A721" s="10" t="s">
        <v>1311</v>
      </c>
      <c r="B721" s="11" t="s">
        <v>82</v>
      </c>
      <c r="C721" s="10" t="s">
        <v>40</v>
      </c>
      <c r="D721" s="12">
        <v>43711</v>
      </c>
      <c r="E721" s="13" t="s">
        <v>603</v>
      </c>
      <c r="F721" s="13" t="s">
        <v>19</v>
      </c>
      <c r="G721" s="14"/>
      <c r="H721" s="15">
        <f>HYPERLINK("https://docs.wto.org/imrd/directdoc.asp?DDFDocuments/t/G/SPS/NEU288A1.DOCX","EN")</f>
      </c>
      <c r="I721" s="15">
        <f>HYPERLINK("https://docs.wto.org/imrd/directdoc.asp?DDFDocuments/u/G/SPS/NEU288A1.DOCX","FR")</f>
      </c>
      <c r="J721" s="15">
        <f>HYPERLINK("https://docs.wto.org/imrd/directdoc.asp?DDFDocuments/v/G/SPS/NEU288A1.DOCX","ES")</f>
      </c>
    </row>
    <row r="722">
      <c r="A722" s="10" t="s">
        <v>1312</v>
      </c>
      <c r="B722" s="11" t="s">
        <v>82</v>
      </c>
      <c r="C722" s="10" t="s">
        <v>40</v>
      </c>
      <c r="D722" s="12">
        <v>43711</v>
      </c>
      <c r="E722" s="13" t="s">
        <v>1313</v>
      </c>
      <c r="F722" s="13" t="s">
        <v>19</v>
      </c>
      <c r="G722" s="14"/>
      <c r="H722" s="15">
        <f>HYPERLINK("https://docs.wto.org/imrd/directdoc.asp?DDFDocuments/t/G/SPS/NEU321A1.DOCX","EN")</f>
      </c>
      <c r="I722" s="15">
        <f>HYPERLINK("https://docs.wto.org/imrd/directdoc.asp?DDFDocuments/u/G/SPS/NEU321A1.DOCX","FR")</f>
      </c>
      <c r="J722" s="15">
        <f>HYPERLINK("https://docs.wto.org/imrd/directdoc.asp?DDFDocuments/v/G/SPS/NEU321A1.DOCX","ES")</f>
      </c>
    </row>
    <row r="723">
      <c r="A723" s="10" t="s">
        <v>1314</v>
      </c>
      <c r="B723" s="11" t="s">
        <v>188</v>
      </c>
      <c r="C723" s="10" t="s">
        <v>18</v>
      </c>
      <c r="D723" s="12">
        <v>43710</v>
      </c>
      <c r="E723" s="13" t="s">
        <v>441</v>
      </c>
      <c r="F723" s="13" t="s">
        <v>144</v>
      </c>
      <c r="G723" s="14"/>
      <c r="H723" s="15">
        <f>HYPERLINK("https://docs.wto.org/imrd/directdoc.asp?DDFDocuments/t/G/SPS/NAUS482.DOCX","EN")</f>
      </c>
      <c r="I723" s="15">
        <f>HYPERLINK("https://docs.wto.org/imrd/directdoc.asp?DDFDocuments/u/G/SPS/NAUS482.DOCX","FR")</f>
      </c>
      <c r="J723" s="15">
        <f>HYPERLINK("https://docs.wto.org/imrd/directdoc.asp?DDFDocuments/v/G/SPS/NAUS482.DOCX","ES")</f>
      </c>
    </row>
    <row r="724">
      <c r="A724" s="10" t="s">
        <v>1315</v>
      </c>
      <c r="B724" s="11" t="s">
        <v>82</v>
      </c>
      <c r="C724" s="10" t="s">
        <v>40</v>
      </c>
      <c r="D724" s="12">
        <v>43710</v>
      </c>
      <c r="E724" s="13" t="s">
        <v>1316</v>
      </c>
      <c r="F724" s="13" t="s">
        <v>19</v>
      </c>
      <c r="G724" s="14"/>
      <c r="H724" s="15">
        <f>HYPERLINK("https://docs.wto.org/imrd/directdoc.asp?DDFDocuments/t/G/SPS/NEU311A1.DOCX","EN")</f>
      </c>
      <c r="I724" s="15">
        <f>HYPERLINK("https://docs.wto.org/imrd/directdoc.asp?DDFDocuments/u/G/SPS/NEU311A1.DOCX","FR")</f>
      </c>
      <c r="J724" s="15">
        <f>HYPERLINK("https://docs.wto.org/imrd/directdoc.asp?DDFDocuments/v/G/SPS/NEU311A1.DOCX","ES")</f>
      </c>
    </row>
    <row r="725">
      <c r="A725" s="10" t="s">
        <v>1317</v>
      </c>
      <c r="B725" s="11" t="s">
        <v>183</v>
      </c>
      <c r="C725" s="10" t="s">
        <v>18</v>
      </c>
      <c r="D725" s="12">
        <v>43707</v>
      </c>
      <c r="E725" s="13" t="s">
        <v>1318</v>
      </c>
      <c r="F725" s="13" t="s">
        <v>158</v>
      </c>
      <c r="G725" s="14"/>
      <c r="H725" s="15">
        <f>HYPERLINK("https://docs.wto.org/imrd/directdoc.asp?DDFDocuments/t/G/SPS/NARG229.DOCX","EN")</f>
      </c>
      <c r="I725" s="15">
        <f>HYPERLINK("https://docs.wto.org/imrd/directdoc.asp?DDFDocuments/u/G/SPS/NARG229.DOCX","FR")</f>
      </c>
      <c r="J725" s="15">
        <f>HYPERLINK("https://docs.wto.org/imrd/directdoc.asp?DDFDocuments/v/G/SPS/NARG229.DOCX","ES")</f>
      </c>
    </row>
    <row r="726">
      <c r="A726" s="10" t="s">
        <v>1319</v>
      </c>
      <c r="B726" s="11" t="s">
        <v>365</v>
      </c>
      <c r="C726" s="10" t="s">
        <v>201</v>
      </c>
      <c r="D726" s="12">
        <v>43707</v>
      </c>
      <c r="E726" s="13" t="s">
        <v>19</v>
      </c>
      <c r="F726" s="13" t="s">
        <v>310</v>
      </c>
      <c r="G726" s="14"/>
      <c r="H726" s="15"/>
      <c r="I726" s="15"/>
      <c r="J726" s="15">
        <f>HYPERLINK("https://docs.wto.org/imrd/directdoc.asp?DDFDocuments/v/G/SPS/NCHL599A2C1.DOCX","ES")</f>
      </c>
    </row>
    <row r="727">
      <c r="A727" s="10" t="s">
        <v>1320</v>
      </c>
      <c r="B727" s="11" t="s">
        <v>365</v>
      </c>
      <c r="C727" s="10" t="s">
        <v>18</v>
      </c>
      <c r="D727" s="12">
        <v>43707</v>
      </c>
      <c r="E727" s="13" t="s">
        <v>971</v>
      </c>
      <c r="F727" s="13" t="s">
        <v>144</v>
      </c>
      <c r="G727" s="14"/>
      <c r="H727" s="15">
        <f>HYPERLINK("https://docs.wto.org/imrd/directdoc.asp?DDFDocuments/t/G/SPS/NCHL599R1.DOCX","EN")</f>
      </c>
      <c r="I727" s="15">
        <f>HYPERLINK("https://docs.wto.org/imrd/directdoc.asp?DDFDocuments/u/G/SPS/NCHL599R1.DOCX","FR")</f>
      </c>
      <c r="J727" s="15">
        <f>HYPERLINK("https://docs.wto.org/imrd/directdoc.asp?DDFDocuments/v/G/SPS/NCHL599R1.DOCX","ES")</f>
      </c>
    </row>
    <row r="728">
      <c r="A728" s="10" t="s">
        <v>1321</v>
      </c>
      <c r="B728" s="11" t="s">
        <v>79</v>
      </c>
      <c r="C728" s="10" t="s">
        <v>54</v>
      </c>
      <c r="D728" s="12">
        <v>43707</v>
      </c>
      <c r="E728" s="13" t="s">
        <v>19</v>
      </c>
      <c r="F728" s="13" t="s">
        <v>310</v>
      </c>
      <c r="G728" s="14"/>
      <c r="H728" s="15">
        <f>HYPERLINK("https://docs.wto.org/imrd/directdoc.asp?DDFDocuments/t/G/SPS/NCOL308A1.DOCX","EN")</f>
      </c>
      <c r="I728" s="15">
        <f>HYPERLINK("https://docs.wto.org/imrd/directdoc.asp?DDFDocuments/u/G/SPS/NCOL308A1.DOCX","FR")</f>
      </c>
      <c r="J728" s="15">
        <f>HYPERLINK("https://docs.wto.org/imrd/directdoc.asp?DDFDocuments/v/G/SPS/NCOL308A1.DOCX","ES")</f>
      </c>
    </row>
    <row r="729">
      <c r="A729" s="10" t="s">
        <v>1322</v>
      </c>
      <c r="B729" s="11" t="s">
        <v>379</v>
      </c>
      <c r="C729" s="10" t="s">
        <v>18</v>
      </c>
      <c r="D729" s="12">
        <v>43707</v>
      </c>
      <c r="E729" s="13" t="s">
        <v>1323</v>
      </c>
      <c r="F729" s="13" t="s">
        <v>24</v>
      </c>
      <c r="G729" s="14"/>
      <c r="H729" s="15">
        <f>HYPERLINK("https://docs.wto.org/imrd/directdoc.asp?DDFDocuments/t/G/SPS/NGTM73.DOCX","EN")</f>
      </c>
      <c r="I729" s="15">
        <f>HYPERLINK("https://docs.wto.org/imrd/directdoc.asp?DDFDocuments/u/G/SPS/NGTM73.DOCX","FR")</f>
      </c>
      <c r="J729" s="15">
        <f>HYPERLINK("https://docs.wto.org/imrd/directdoc.asp?DDFDocuments/v/G/SPS/NGTM73.DOCX","ES")</f>
      </c>
    </row>
    <row r="730">
      <c r="A730" s="10" t="s">
        <v>1324</v>
      </c>
      <c r="B730" s="11" t="s">
        <v>365</v>
      </c>
      <c r="C730" s="10" t="s">
        <v>40</v>
      </c>
      <c r="D730" s="12">
        <v>43706</v>
      </c>
      <c r="E730" s="13" t="s">
        <v>19</v>
      </c>
      <c r="F730" s="13" t="s">
        <v>310</v>
      </c>
      <c r="G730" s="14"/>
      <c r="H730" s="15">
        <f>HYPERLINK("https://docs.wto.org/imrd/directdoc.asp?DDFDocuments/t/G/SPS/NCHL599A2.DOCX","EN")</f>
      </c>
      <c r="I730" s="15">
        <f>HYPERLINK("https://docs.wto.org/imrd/directdoc.asp?DDFDocuments/u/G/SPS/NCHL599A2.DOCX","FR")</f>
      </c>
      <c r="J730" s="15">
        <f>HYPERLINK("https://docs.wto.org/imrd/directdoc.asp?DDFDocuments/v/G/SPS/NCHL599A2.DOCX","ES")</f>
      </c>
    </row>
    <row r="731">
      <c r="A731" s="10" t="s">
        <v>1325</v>
      </c>
      <c r="B731" s="11" t="s">
        <v>153</v>
      </c>
      <c r="C731" s="10" t="s">
        <v>18</v>
      </c>
      <c r="D731" s="12">
        <v>43706</v>
      </c>
      <c r="E731" s="13" t="s">
        <v>615</v>
      </c>
      <c r="F731" s="13" t="s">
        <v>144</v>
      </c>
      <c r="G731" s="14"/>
      <c r="H731" s="15">
        <f>HYPERLINK("https://docs.wto.org/imrd/directdoc.asp?DDFDocuments/t/G/SPS/NKOR660.DOCX","EN")</f>
      </c>
      <c r="I731" s="15">
        <f>HYPERLINK("https://docs.wto.org/imrd/directdoc.asp?DDFDocuments/u/G/SPS/NKOR660.DOCX","FR")</f>
      </c>
      <c r="J731" s="15">
        <f>HYPERLINK("https://docs.wto.org/imrd/directdoc.asp?DDFDocuments/v/G/SPS/NKOR660.DOCX","ES")</f>
      </c>
    </row>
    <row r="732">
      <c r="A732" s="10" t="s">
        <v>1326</v>
      </c>
      <c r="B732" s="11" t="s">
        <v>87</v>
      </c>
      <c r="C732" s="10" t="s">
        <v>40</v>
      </c>
      <c r="D732" s="12">
        <v>43706</v>
      </c>
      <c r="E732" s="13" t="s">
        <v>19</v>
      </c>
      <c r="F732" s="13" t="s">
        <v>19</v>
      </c>
      <c r="G732" s="14"/>
      <c r="H732" s="15">
        <f>HYPERLINK("https://docs.wto.org/imrd/directdoc.asp?DDFDocuments/t/G/SPS/NMEX259A1.DOCX","EN")</f>
      </c>
      <c r="I732" s="15">
        <f>HYPERLINK("https://docs.wto.org/imrd/directdoc.asp?DDFDocuments/u/G/SPS/NMEX259A1.DOCX","FR")</f>
      </c>
      <c r="J732" s="15">
        <f>HYPERLINK("https://docs.wto.org/imrd/directdoc.asp?DDFDocuments/v/G/SPS/NMEX259A1.DOCX","ES")</f>
      </c>
    </row>
    <row r="733">
      <c r="A733" s="10" t="s">
        <v>1327</v>
      </c>
      <c r="B733" s="11" t="s">
        <v>59</v>
      </c>
      <c r="C733" s="10" t="s">
        <v>40</v>
      </c>
      <c r="D733" s="12">
        <v>43706</v>
      </c>
      <c r="E733" s="13" t="s">
        <v>1328</v>
      </c>
      <c r="F733" s="13" t="s">
        <v>19</v>
      </c>
      <c r="G733" s="14"/>
      <c r="H733" s="15">
        <f>HYPERLINK("https://docs.wto.org/imrd/directdoc.asp?DDFDocuments/t/G/SPS/NTPKM501A1.DOCX","EN")</f>
      </c>
      <c r="I733" s="15">
        <f>HYPERLINK("https://docs.wto.org/imrd/directdoc.asp?DDFDocuments/u/G/SPS/NTPKM501A1.DOCX","FR")</f>
      </c>
      <c r="J733" s="15">
        <f>HYPERLINK("https://docs.wto.org/imrd/directdoc.asp?DDFDocuments/v/G/SPS/NTPKM501A1.DOCX","ES")</f>
      </c>
    </row>
    <row r="734">
      <c r="A734" s="10" t="s">
        <v>1329</v>
      </c>
      <c r="B734" s="11" t="s">
        <v>365</v>
      </c>
      <c r="C734" s="10" t="s">
        <v>18</v>
      </c>
      <c r="D734" s="12">
        <v>43705</v>
      </c>
      <c r="E734" s="13" t="s">
        <v>1330</v>
      </c>
      <c r="F734" s="13" t="s">
        <v>992</v>
      </c>
      <c r="G734" s="14" t="s">
        <v>1331</v>
      </c>
      <c r="H734" s="15">
        <f>HYPERLINK("https://docs.wto.org/imrd/directdoc.asp?DDFDocuments/t/G/SPS/NCHL606.DOCX","EN")</f>
      </c>
      <c r="I734" s="15">
        <f>HYPERLINK("https://docs.wto.org/imrd/directdoc.asp?DDFDocuments/u/G/SPS/NCHL606.DOCX","FR")</f>
      </c>
      <c r="J734" s="15">
        <f>HYPERLINK("https://docs.wto.org/imrd/directdoc.asp?DDFDocuments/v/G/SPS/NCHL606.DOCX","ES")</f>
      </c>
    </row>
    <row r="735">
      <c r="A735" s="10" t="s">
        <v>1332</v>
      </c>
      <c r="B735" s="11" t="s">
        <v>27</v>
      </c>
      <c r="C735" s="10" t="s">
        <v>40</v>
      </c>
      <c r="D735" s="12">
        <v>43705</v>
      </c>
      <c r="E735" s="13" t="s">
        <v>19</v>
      </c>
      <c r="F735" s="13" t="s">
        <v>19</v>
      </c>
      <c r="G735" s="14"/>
      <c r="H735" s="15">
        <f>HYPERLINK("https://docs.wto.org/imrd/directdoc.asp?DDFDocuments/t/G/SPS/NCRI207A2.DOCX","EN")</f>
      </c>
      <c r="I735" s="15">
        <f>HYPERLINK("https://docs.wto.org/imrd/directdoc.asp?DDFDocuments/u/G/SPS/NCRI207A2.DOCX","FR")</f>
      </c>
      <c r="J735" s="15">
        <f>HYPERLINK("https://docs.wto.org/imrd/directdoc.asp?DDFDocuments/v/G/SPS/NCRI207A2.DOCX","ES")</f>
      </c>
    </row>
    <row r="736">
      <c r="A736" s="10" t="s">
        <v>1333</v>
      </c>
      <c r="B736" s="11" t="s">
        <v>59</v>
      </c>
      <c r="C736" s="10" t="s">
        <v>40</v>
      </c>
      <c r="D736" s="12">
        <v>43705</v>
      </c>
      <c r="E736" s="13" t="s">
        <v>1334</v>
      </c>
      <c r="F736" s="13" t="s">
        <v>19</v>
      </c>
      <c r="G736" s="14"/>
      <c r="H736" s="15">
        <f>HYPERLINK("https://docs.wto.org/imrd/directdoc.asp?DDFDocuments/t/G/SPS/NTPKM462A1.DOCX","EN")</f>
      </c>
      <c r="I736" s="15">
        <f>HYPERLINK("https://docs.wto.org/imrd/directdoc.asp?DDFDocuments/u/G/SPS/NTPKM462A1.DOCX","FR")</f>
      </c>
      <c r="J736" s="15">
        <f>HYPERLINK("https://docs.wto.org/imrd/directdoc.asp?DDFDocuments/v/G/SPS/NTPKM462A1.DOCX","ES")</f>
      </c>
    </row>
    <row r="737">
      <c r="A737" s="10" t="s">
        <v>1335</v>
      </c>
      <c r="B737" s="11" t="s">
        <v>168</v>
      </c>
      <c r="C737" s="10" t="s">
        <v>40</v>
      </c>
      <c r="D737" s="12">
        <v>43704</v>
      </c>
      <c r="E737" s="13" t="s">
        <v>1336</v>
      </c>
      <c r="F737" s="13" t="s">
        <v>19</v>
      </c>
      <c r="G737" s="14"/>
      <c r="H737" s="15">
        <f>HYPERLINK("https://docs.wto.org/imrd/directdoc.asp?DDFDocuments/t/G/SPS/NZAF62A1.DOCX","EN")</f>
      </c>
      <c r="I737" s="15">
        <f>HYPERLINK("https://docs.wto.org/imrd/directdoc.asp?DDFDocuments/u/G/SPS/NZAF62A1.DOCX","FR")</f>
      </c>
      <c r="J737" s="15">
        <f>HYPERLINK("https://docs.wto.org/imrd/directdoc.asp?DDFDocuments/v/G/SPS/NZAF62A1.DOCX","ES")</f>
      </c>
    </row>
    <row r="738">
      <c r="A738" s="10" t="s">
        <v>1337</v>
      </c>
      <c r="B738" s="11" t="s">
        <v>183</v>
      </c>
      <c r="C738" s="10" t="s">
        <v>18</v>
      </c>
      <c r="D738" s="12">
        <v>43699</v>
      </c>
      <c r="E738" s="13" t="s">
        <v>1338</v>
      </c>
      <c r="F738" s="13" t="s">
        <v>158</v>
      </c>
      <c r="G738" s="14" t="s">
        <v>151</v>
      </c>
      <c r="H738" s="15">
        <f>HYPERLINK("https://docs.wto.org/imrd/directdoc.asp?DDFDocuments/t/G/SPS/NARG227.DOCX","EN")</f>
      </c>
      <c r="I738" s="15">
        <f>HYPERLINK("https://docs.wto.org/imrd/directdoc.asp?DDFDocuments/u/G/SPS/NARG227.DOCX","FR")</f>
      </c>
      <c r="J738" s="15">
        <f>HYPERLINK("https://docs.wto.org/imrd/directdoc.asp?DDFDocuments/v/G/SPS/NARG227.DOCX","ES")</f>
      </c>
    </row>
    <row r="739">
      <c r="A739" s="10" t="s">
        <v>1339</v>
      </c>
      <c r="B739" s="11" t="s">
        <v>183</v>
      </c>
      <c r="C739" s="10" t="s">
        <v>18</v>
      </c>
      <c r="D739" s="12">
        <v>43699</v>
      </c>
      <c r="E739" s="13" t="s">
        <v>1340</v>
      </c>
      <c r="F739" s="13" t="s">
        <v>158</v>
      </c>
      <c r="G739" s="14" t="s">
        <v>151</v>
      </c>
      <c r="H739" s="15">
        <f>HYPERLINK("https://docs.wto.org/imrd/directdoc.asp?DDFDocuments/t/G/SPS/NARG228.DOCX","EN")</f>
      </c>
      <c r="I739" s="15">
        <f>HYPERLINK("https://docs.wto.org/imrd/directdoc.asp?DDFDocuments/u/G/SPS/NARG228.DOCX","FR")</f>
      </c>
      <c r="J739" s="15">
        <f>HYPERLINK("https://docs.wto.org/imrd/directdoc.asp?DDFDocuments/v/G/SPS/NARG228.DOCX","ES")</f>
      </c>
    </row>
    <row r="740">
      <c r="A740" s="10" t="s">
        <v>1341</v>
      </c>
      <c r="B740" s="11" t="s">
        <v>95</v>
      </c>
      <c r="C740" s="10" t="s">
        <v>201</v>
      </c>
      <c r="D740" s="12">
        <v>43699</v>
      </c>
      <c r="E740" s="13" t="s">
        <v>19</v>
      </c>
      <c r="F740" s="13" t="s">
        <v>1342</v>
      </c>
      <c r="G740" s="14"/>
      <c r="H740" s="15">
        <f>HYPERLINK("https://docs.wto.org/imrd/directdoc.asp?DDFDocuments/t/G/SPS/NBRA1530C1.DOCX","EN")</f>
      </c>
      <c r="I740" s="15"/>
      <c r="J740" s="15">
        <f>HYPERLINK("https://docs.wto.org/imrd/directdoc.asp?DDFDocuments/v/G/SPS/NBRA1530C1.DOCX","ES")</f>
      </c>
    </row>
    <row r="741">
      <c r="A741" s="10" t="s">
        <v>1343</v>
      </c>
      <c r="B741" s="11" t="s">
        <v>95</v>
      </c>
      <c r="C741" s="10" t="s">
        <v>201</v>
      </c>
      <c r="D741" s="12">
        <v>43699</v>
      </c>
      <c r="E741" s="13" t="s">
        <v>19</v>
      </c>
      <c r="F741" s="13" t="s">
        <v>262</v>
      </c>
      <c r="G741" s="14"/>
      <c r="H741" s="15">
        <f>HYPERLINK("https://docs.wto.org/imrd/directdoc.asp?DDFDocuments/t/G/SPS/NBRA1531C1.DOCX","EN")</f>
      </c>
      <c r="I741" s="15"/>
      <c r="J741" s="15">
        <f>HYPERLINK("https://docs.wto.org/imrd/directdoc.asp?DDFDocuments/v/G/SPS/NBRA1531C1.DOCX","ES")</f>
      </c>
    </row>
    <row r="742">
      <c r="A742" s="10" t="s">
        <v>1344</v>
      </c>
      <c r="B742" s="11" t="s">
        <v>233</v>
      </c>
      <c r="C742" s="10" t="s">
        <v>40</v>
      </c>
      <c r="D742" s="12">
        <v>43699</v>
      </c>
      <c r="E742" s="13" t="s">
        <v>19</v>
      </c>
      <c r="F742" s="13" t="s">
        <v>19</v>
      </c>
      <c r="G742" s="14"/>
      <c r="H742" s="15">
        <f>HYPERLINK("https://docs.wto.org/imrd/directdoc.asp?DDFDocuments/t/G/SPS/NPER826A1.DOCX","EN")</f>
      </c>
      <c r="I742" s="15">
        <f>HYPERLINK("https://docs.wto.org/imrd/directdoc.asp?DDFDocuments/u/G/SPS/NPER826A1.DOCX","FR")</f>
      </c>
      <c r="J742" s="15">
        <f>HYPERLINK("https://docs.wto.org/imrd/directdoc.asp?DDFDocuments/v/G/SPS/NPER826A1.DOCX","ES")</f>
      </c>
    </row>
    <row r="743">
      <c r="A743" s="10" t="s">
        <v>1345</v>
      </c>
      <c r="B743" s="11" t="s">
        <v>188</v>
      </c>
      <c r="C743" s="10" t="s">
        <v>40</v>
      </c>
      <c r="D743" s="12">
        <v>43698</v>
      </c>
      <c r="E743" s="13" t="s">
        <v>1346</v>
      </c>
      <c r="F743" s="13" t="s">
        <v>19</v>
      </c>
      <c r="G743" s="14" t="s">
        <v>59</v>
      </c>
      <c r="H743" s="15">
        <f>HYPERLINK("https://docs.wto.org/imrd/directdoc.asp?DDFDocuments/t/G/SPS/NAUS457A1.DOCX","EN")</f>
      </c>
      <c r="I743" s="15">
        <f>HYPERLINK("https://docs.wto.org/imrd/directdoc.asp?DDFDocuments/u/G/SPS/NAUS457A1.DOCX","FR")</f>
      </c>
      <c r="J743" s="15">
        <f>HYPERLINK("https://docs.wto.org/imrd/directdoc.asp?DDFDocuments/v/G/SPS/NAUS457A1.DOCX","ES")</f>
      </c>
    </row>
    <row r="744">
      <c r="A744" s="10" t="s">
        <v>1347</v>
      </c>
      <c r="B744" s="11" t="s">
        <v>139</v>
      </c>
      <c r="C744" s="10" t="s">
        <v>18</v>
      </c>
      <c r="D744" s="12">
        <v>43697</v>
      </c>
      <c r="E744" s="13" t="s">
        <v>1348</v>
      </c>
      <c r="F744" s="13" t="s">
        <v>229</v>
      </c>
      <c r="G744" s="14"/>
      <c r="H744" s="15">
        <f>HYPERLINK("https://docs.wto.org/imrd/directdoc.asp?DDFDocuments/t/G/SPS/NIND150R1.DOCX","EN")</f>
      </c>
      <c r="I744" s="15">
        <f>HYPERLINK("https://docs.wto.org/imrd/directdoc.asp?DDFDocuments/u/G/SPS/NIND150R1.DOCX","FR")</f>
      </c>
      <c r="J744" s="15">
        <f>HYPERLINK("https://docs.wto.org/imrd/directdoc.asp?DDFDocuments/v/G/SPS/NIND150R1.DOCX","ES")</f>
      </c>
    </row>
    <row r="745">
      <c r="A745" s="10" t="s">
        <v>1349</v>
      </c>
      <c r="B745" s="11" t="s">
        <v>139</v>
      </c>
      <c r="C745" s="10" t="s">
        <v>201</v>
      </c>
      <c r="D745" s="12">
        <v>43697</v>
      </c>
      <c r="E745" s="13" t="s">
        <v>19</v>
      </c>
      <c r="F745" s="13" t="s">
        <v>138</v>
      </c>
      <c r="G745" s="14"/>
      <c r="H745" s="15">
        <f>HYPERLINK("https://docs.wto.org/imrd/directdoc.asp?DDFDocuments/t/G/SPS/NIND241C1.DOCX","EN")</f>
      </c>
      <c r="I745" s="15"/>
      <c r="J745" s="15"/>
    </row>
    <row r="746">
      <c r="A746" s="10" t="s">
        <v>1350</v>
      </c>
      <c r="B746" s="11" t="s">
        <v>79</v>
      </c>
      <c r="C746" s="10" t="s">
        <v>12</v>
      </c>
      <c r="D746" s="12">
        <v>43696</v>
      </c>
      <c r="E746" s="13" t="s">
        <v>1351</v>
      </c>
      <c r="F746" s="13" t="s">
        <v>80</v>
      </c>
      <c r="G746" s="14"/>
      <c r="H746" s="15">
        <f>HYPERLINK("https://docs.wto.org/imrd/directdoc.asp?DDFDocuments/t/G/SPS/NCOL312.DOCX","EN")</f>
      </c>
      <c r="I746" s="15">
        <f>HYPERLINK("https://docs.wto.org/imrd/directdoc.asp?DDFDocuments/u/G/SPS/NCOL312.DOCX","FR")</f>
      </c>
      <c r="J746" s="15">
        <f>HYPERLINK("https://docs.wto.org/imrd/directdoc.asp?DDFDocuments/v/G/SPS/NCOL312.DOCX","ES")</f>
      </c>
    </row>
    <row r="747">
      <c r="A747" s="10" t="s">
        <v>1352</v>
      </c>
      <c r="B747" s="11" t="s">
        <v>95</v>
      </c>
      <c r="C747" s="10" t="s">
        <v>18</v>
      </c>
      <c r="D747" s="12">
        <v>43692</v>
      </c>
      <c r="E747" s="13" t="s">
        <v>579</v>
      </c>
      <c r="F747" s="13" t="s">
        <v>74</v>
      </c>
      <c r="G747" s="14"/>
      <c r="H747" s="15">
        <f>HYPERLINK("https://docs.wto.org/imrd/directdoc.asp?DDFDocuments/t/G/SPS/NBRA1532.DOCX","EN")</f>
      </c>
      <c r="I747" s="15">
        <f>HYPERLINK("https://docs.wto.org/imrd/directdoc.asp?DDFDocuments/u/G/SPS/NBRA1532.DOCX","FR")</f>
      </c>
      <c r="J747" s="15">
        <f>HYPERLINK("https://docs.wto.org/imrd/directdoc.asp?DDFDocuments/v/G/SPS/NBRA1532.DOCX","ES")</f>
      </c>
    </row>
    <row r="748">
      <c r="A748" s="10" t="s">
        <v>1353</v>
      </c>
      <c r="B748" s="11" t="s">
        <v>95</v>
      </c>
      <c r="C748" s="10" t="s">
        <v>18</v>
      </c>
      <c r="D748" s="12">
        <v>43692</v>
      </c>
      <c r="E748" s="13" t="s">
        <v>1354</v>
      </c>
      <c r="F748" s="13" t="s">
        <v>74</v>
      </c>
      <c r="G748" s="14"/>
      <c r="H748" s="15">
        <f>HYPERLINK("https://docs.wto.org/imrd/directdoc.asp?DDFDocuments/t/G/SPS/NBRA1534.DOCX","EN")</f>
      </c>
      <c r="I748" s="15">
        <f>HYPERLINK("https://docs.wto.org/imrd/directdoc.asp?DDFDocuments/u/G/SPS/NBRA1534.DOCX","FR")</f>
      </c>
      <c r="J748" s="15">
        <f>HYPERLINK("https://docs.wto.org/imrd/directdoc.asp?DDFDocuments/v/G/SPS/NBRA1534.DOCX","ES")</f>
      </c>
    </row>
    <row r="749">
      <c r="A749" s="10" t="s">
        <v>1355</v>
      </c>
      <c r="B749" s="11" t="s">
        <v>95</v>
      </c>
      <c r="C749" s="10" t="s">
        <v>18</v>
      </c>
      <c r="D749" s="12">
        <v>43692</v>
      </c>
      <c r="E749" s="13" t="s">
        <v>1356</v>
      </c>
      <c r="F749" s="13" t="s">
        <v>74</v>
      </c>
      <c r="G749" s="14"/>
      <c r="H749" s="15">
        <f>HYPERLINK("https://docs.wto.org/imrd/directdoc.asp?DDFDocuments/t/G/SPS/NBRA1535.DOCX","EN")</f>
      </c>
      <c r="I749" s="15">
        <f>HYPERLINK("https://docs.wto.org/imrd/directdoc.asp?DDFDocuments/u/G/SPS/NBRA1535.DOCX","FR")</f>
      </c>
      <c r="J749" s="15">
        <f>HYPERLINK("https://docs.wto.org/imrd/directdoc.asp?DDFDocuments/v/G/SPS/NBRA1535.DOCX","ES")</f>
      </c>
    </row>
    <row r="750">
      <c r="A750" s="10" t="s">
        <v>1357</v>
      </c>
      <c r="B750" s="11" t="s">
        <v>95</v>
      </c>
      <c r="C750" s="10" t="s">
        <v>18</v>
      </c>
      <c r="D750" s="12">
        <v>43692</v>
      </c>
      <c r="E750" s="13" t="s">
        <v>1358</v>
      </c>
      <c r="F750" s="13" t="s">
        <v>74</v>
      </c>
      <c r="G750" s="14"/>
      <c r="H750" s="15">
        <f>HYPERLINK("https://docs.wto.org/imrd/directdoc.asp?DDFDocuments/t/G/SPS/NBRA1536.DOCX","EN")</f>
      </c>
      <c r="I750" s="15">
        <f>HYPERLINK("https://docs.wto.org/imrd/directdoc.asp?DDFDocuments/u/G/SPS/NBRA1536.DOCX","FR")</f>
      </c>
      <c r="J750" s="15">
        <f>HYPERLINK("https://docs.wto.org/imrd/directdoc.asp?DDFDocuments/v/G/SPS/NBRA1536.DOCX","ES")</f>
      </c>
    </row>
    <row r="751">
      <c r="A751" s="10" t="s">
        <v>1359</v>
      </c>
      <c r="B751" s="11" t="s">
        <v>79</v>
      </c>
      <c r="C751" s="10" t="s">
        <v>18</v>
      </c>
      <c r="D751" s="12">
        <v>43692</v>
      </c>
      <c r="E751" s="13" t="s">
        <v>1360</v>
      </c>
      <c r="F751" s="13" t="s">
        <v>80</v>
      </c>
      <c r="G751" s="14"/>
      <c r="H751" s="15">
        <f>HYPERLINK("https://docs.wto.org/imrd/directdoc.asp?DDFDocuments/t/G/SPS/NCOL311.DOCX","EN")</f>
      </c>
      <c r="I751" s="15">
        <f>HYPERLINK("https://docs.wto.org/imrd/directdoc.asp?DDFDocuments/u/G/SPS/NCOL311.DOCX","FR")</f>
      </c>
      <c r="J751" s="15">
        <f>HYPERLINK("https://docs.wto.org/imrd/directdoc.asp?DDFDocuments/v/G/SPS/NCOL311.DOCX","ES")</f>
      </c>
    </row>
    <row r="752">
      <c r="A752" s="10" t="s">
        <v>1361</v>
      </c>
      <c r="B752" s="11" t="s">
        <v>27</v>
      </c>
      <c r="C752" s="10" t="s">
        <v>40</v>
      </c>
      <c r="D752" s="12">
        <v>43692</v>
      </c>
      <c r="E752" s="13" t="s">
        <v>19</v>
      </c>
      <c r="F752" s="13" t="s">
        <v>19</v>
      </c>
      <c r="G752" s="14"/>
      <c r="H752" s="15">
        <f>HYPERLINK("https://docs.wto.org/imrd/directdoc.asp?DDFDocuments/t/G/SPS/NCRI206A2.DOCX","EN")</f>
      </c>
      <c r="I752" s="15">
        <f>HYPERLINK("https://docs.wto.org/imrd/directdoc.asp?DDFDocuments/u/G/SPS/NCRI206A2.DOCX","FR")</f>
      </c>
      <c r="J752" s="15">
        <f>HYPERLINK("https://docs.wto.org/imrd/directdoc.asp?DDFDocuments/v/G/SPS/NCRI206A2.DOCX","ES")</f>
      </c>
    </row>
    <row r="753">
      <c r="A753" s="10" t="s">
        <v>1362</v>
      </c>
      <c r="B753" s="11" t="s">
        <v>156</v>
      </c>
      <c r="C753" s="10" t="s">
        <v>12</v>
      </c>
      <c r="D753" s="12">
        <v>43692</v>
      </c>
      <c r="E753" s="13" t="s">
        <v>1363</v>
      </c>
      <c r="F753" s="13" t="s">
        <v>1364</v>
      </c>
      <c r="G753" s="14" t="s">
        <v>1365</v>
      </c>
      <c r="H753" s="15">
        <f>HYPERLINK("https://docs.wto.org/imrd/directdoc.asp?DDFDocuments/t/G/SPS/NKAZ40.DOCX","EN")</f>
      </c>
      <c r="I753" s="15">
        <f>HYPERLINK("https://docs.wto.org/imrd/directdoc.asp?DDFDocuments/u/G/SPS/NKAZ40.DOCX","FR")</f>
      </c>
      <c r="J753" s="15">
        <f>HYPERLINK("https://docs.wto.org/imrd/directdoc.asp?DDFDocuments/v/G/SPS/NKAZ40.DOCX","ES")</f>
      </c>
    </row>
    <row r="754">
      <c r="A754" s="10" t="s">
        <v>1366</v>
      </c>
      <c r="B754" s="11" t="s">
        <v>156</v>
      </c>
      <c r="C754" s="10" t="s">
        <v>12</v>
      </c>
      <c r="D754" s="12">
        <v>43692</v>
      </c>
      <c r="E754" s="13" t="s">
        <v>1367</v>
      </c>
      <c r="F754" s="13" t="s">
        <v>1368</v>
      </c>
      <c r="G754" s="14" t="s">
        <v>1369</v>
      </c>
      <c r="H754" s="15">
        <f>HYPERLINK("https://docs.wto.org/imrd/directdoc.asp?DDFDocuments/t/G/SPS/NKAZ41.DOCX","EN")</f>
      </c>
      <c r="I754" s="15">
        <f>HYPERLINK("https://docs.wto.org/imrd/directdoc.asp?DDFDocuments/u/G/SPS/NKAZ41.DOCX","FR")</f>
      </c>
      <c r="J754" s="15">
        <f>HYPERLINK("https://docs.wto.org/imrd/directdoc.asp?DDFDocuments/v/G/SPS/NKAZ41.DOCX","ES")</f>
      </c>
    </row>
    <row r="755">
      <c r="A755" s="10" t="s">
        <v>1370</v>
      </c>
      <c r="B755" s="11" t="s">
        <v>11</v>
      </c>
      <c r="C755" s="10" t="s">
        <v>12</v>
      </c>
      <c r="D755" s="12">
        <v>43692</v>
      </c>
      <c r="E755" s="13" t="s">
        <v>1371</v>
      </c>
      <c r="F755" s="13" t="s">
        <v>158</v>
      </c>
      <c r="G755" s="14" t="s">
        <v>149</v>
      </c>
      <c r="H755" s="15">
        <f>HYPERLINK("https://docs.wto.org/imrd/directdoc.asp?DDFDocuments/t/G/SPS/NRUS165.DOCX","EN")</f>
      </c>
      <c r="I755" s="15">
        <f>HYPERLINK("https://docs.wto.org/imrd/directdoc.asp?DDFDocuments/u/G/SPS/NRUS165.DOCX","FR")</f>
      </c>
      <c r="J755" s="15">
        <f>HYPERLINK("https://docs.wto.org/imrd/directdoc.asp?DDFDocuments/v/G/SPS/NRUS165.DOCX","ES")</f>
      </c>
    </row>
    <row r="756">
      <c r="A756" s="10" t="s">
        <v>1372</v>
      </c>
      <c r="B756" s="11" t="s">
        <v>11</v>
      </c>
      <c r="C756" s="10" t="s">
        <v>12</v>
      </c>
      <c r="D756" s="12">
        <v>43692</v>
      </c>
      <c r="E756" s="13" t="s">
        <v>1373</v>
      </c>
      <c r="F756" s="13" t="s">
        <v>262</v>
      </c>
      <c r="G756" s="14" t="s">
        <v>1374</v>
      </c>
      <c r="H756" s="15">
        <f>HYPERLINK("https://docs.wto.org/imrd/directdoc.asp?DDFDocuments/t/G/SPS/NRUS166.DOCX","EN")</f>
      </c>
      <c r="I756" s="15">
        <f>HYPERLINK("https://docs.wto.org/imrd/directdoc.asp?DDFDocuments/u/G/SPS/NRUS166.DOCX","FR")</f>
      </c>
      <c r="J756" s="15">
        <f>HYPERLINK("https://docs.wto.org/imrd/directdoc.asp?DDFDocuments/v/G/SPS/NRUS166.DOCX","ES")</f>
      </c>
    </row>
    <row r="757">
      <c r="A757" s="10" t="s">
        <v>1375</v>
      </c>
      <c r="B757" s="11" t="s">
        <v>72</v>
      </c>
      <c r="C757" s="10" t="s">
        <v>54</v>
      </c>
      <c r="D757" s="12">
        <v>43691</v>
      </c>
      <c r="E757" s="13" t="s">
        <v>1376</v>
      </c>
      <c r="F757" s="13" t="s">
        <v>92</v>
      </c>
      <c r="G757" s="14" t="s">
        <v>193</v>
      </c>
      <c r="H757" s="15">
        <f>HYPERLINK("https://docs.wto.org/imrd/directdoc.asp?DDFDocuments/t/G/SPS/NCAN1244A3.DOCX","EN")</f>
      </c>
      <c r="I757" s="15">
        <f>HYPERLINK("https://docs.wto.org/imrd/directdoc.asp?DDFDocuments/u/G/SPS/NCAN1244A3.DOCX","FR")</f>
      </c>
      <c r="J757" s="15">
        <f>HYPERLINK("https://docs.wto.org/imrd/directdoc.asp?DDFDocuments/v/G/SPS/NCAN1244A3.DOCX","ES")</f>
      </c>
    </row>
    <row r="758">
      <c r="A758" s="10" t="s">
        <v>1377</v>
      </c>
      <c r="B758" s="11" t="s">
        <v>365</v>
      </c>
      <c r="C758" s="10" t="s">
        <v>18</v>
      </c>
      <c r="D758" s="12">
        <v>43691</v>
      </c>
      <c r="E758" s="13" t="s">
        <v>1378</v>
      </c>
      <c r="F758" s="13" t="s">
        <v>158</v>
      </c>
      <c r="G758" s="14" t="s">
        <v>151</v>
      </c>
      <c r="H758" s="15">
        <f>HYPERLINK("https://docs.wto.org/imrd/directdoc.asp?DDFDocuments/t/G/SPS/NCHL604.DOCX","EN")</f>
      </c>
      <c r="I758" s="15">
        <f>HYPERLINK("https://docs.wto.org/imrd/directdoc.asp?DDFDocuments/u/G/SPS/NCHL604.DOCX","FR")</f>
      </c>
      <c r="J758" s="15">
        <f>HYPERLINK("https://docs.wto.org/imrd/directdoc.asp?DDFDocuments/v/G/SPS/NCHL604.DOCX","ES")</f>
      </c>
    </row>
    <row r="759">
      <c r="A759" s="10" t="s">
        <v>1379</v>
      </c>
      <c r="B759" s="11" t="s">
        <v>27</v>
      </c>
      <c r="C759" s="10" t="s">
        <v>40</v>
      </c>
      <c r="D759" s="12">
        <v>43691</v>
      </c>
      <c r="E759" s="13" t="s">
        <v>19</v>
      </c>
      <c r="F759" s="13" t="s">
        <v>19</v>
      </c>
      <c r="G759" s="14"/>
      <c r="H759" s="15">
        <f>HYPERLINK("https://docs.wto.org/imrd/directdoc.asp?DDFDocuments/t/G/SPS/NCRI205A2.DOCX","EN")</f>
      </c>
      <c r="I759" s="15">
        <f>HYPERLINK("https://docs.wto.org/imrd/directdoc.asp?DDFDocuments/u/G/SPS/NCRI205A2.DOCX","FR")</f>
      </c>
      <c r="J759" s="15">
        <f>HYPERLINK("https://docs.wto.org/imrd/directdoc.asp?DDFDocuments/v/G/SPS/NCRI205A2.DOCX","ES")</f>
      </c>
    </row>
    <row r="760">
      <c r="A760" s="10" t="s">
        <v>1380</v>
      </c>
      <c r="B760" s="11" t="s">
        <v>233</v>
      </c>
      <c r="C760" s="10" t="s">
        <v>18</v>
      </c>
      <c r="D760" s="12">
        <v>43691</v>
      </c>
      <c r="E760" s="13" t="s">
        <v>1381</v>
      </c>
      <c r="F760" s="13" t="s">
        <v>144</v>
      </c>
      <c r="G760" s="14" t="s">
        <v>779</v>
      </c>
      <c r="H760" s="15">
        <f>HYPERLINK("https://docs.wto.org/imrd/directdoc.asp?DDFDocuments/t/G/SPS/NPER850.DOCX","EN")</f>
      </c>
      <c r="I760" s="15">
        <f>HYPERLINK("https://docs.wto.org/imrd/directdoc.asp?DDFDocuments/u/G/SPS/NPER850.DOCX","FR")</f>
      </c>
      <c r="J760" s="15">
        <f>HYPERLINK("https://docs.wto.org/imrd/directdoc.asp?DDFDocuments/v/G/SPS/NPER850.DOCX","ES")</f>
      </c>
    </row>
    <row r="761">
      <c r="A761" s="10" t="s">
        <v>1382</v>
      </c>
      <c r="B761" s="11" t="s">
        <v>11</v>
      </c>
      <c r="C761" s="10" t="s">
        <v>12</v>
      </c>
      <c r="D761" s="12">
        <v>43691</v>
      </c>
      <c r="E761" s="13" t="s">
        <v>1383</v>
      </c>
      <c r="F761" s="13" t="s">
        <v>1384</v>
      </c>
      <c r="G761" s="14" t="s">
        <v>1385</v>
      </c>
      <c r="H761" s="15">
        <f>HYPERLINK("https://docs.wto.org/imrd/directdoc.asp?DDFDocuments/t/G/SPS/NRUS164.DOCX","EN")</f>
      </c>
      <c r="I761" s="15">
        <f>HYPERLINK("https://docs.wto.org/imrd/directdoc.asp?DDFDocuments/u/G/SPS/NRUS164.DOCX","FR")</f>
      </c>
      <c r="J761" s="15">
        <f>HYPERLINK("https://docs.wto.org/imrd/directdoc.asp?DDFDocuments/v/G/SPS/NRUS164.DOCX","ES")</f>
      </c>
    </row>
    <row r="762">
      <c r="A762" s="10" t="s">
        <v>1386</v>
      </c>
      <c r="B762" s="11" t="s">
        <v>523</v>
      </c>
      <c r="C762" s="10" t="s">
        <v>18</v>
      </c>
      <c r="D762" s="12">
        <v>43691</v>
      </c>
      <c r="E762" s="13" t="s">
        <v>1387</v>
      </c>
      <c r="F762" s="13" t="s">
        <v>144</v>
      </c>
      <c r="G762" s="14"/>
      <c r="H762" s="15">
        <f>HYPERLINK("https://docs.wto.org/imrd/directdoc.asp?DDFDocuments/t/G/SPS/NTUR110.DOCX","EN")</f>
      </c>
      <c r="I762" s="15">
        <f>HYPERLINK("https://docs.wto.org/imrd/directdoc.asp?DDFDocuments/u/G/SPS/NTUR110.DOCX","FR")</f>
      </c>
      <c r="J762" s="15">
        <f>HYPERLINK("https://docs.wto.org/imrd/directdoc.asp?DDFDocuments/v/G/SPS/NTUR110.DOCX","ES")</f>
      </c>
    </row>
    <row r="763">
      <c r="A763" s="10" t="s">
        <v>1388</v>
      </c>
      <c r="B763" s="11" t="s">
        <v>1389</v>
      </c>
      <c r="C763" s="10" t="s">
        <v>12</v>
      </c>
      <c r="D763" s="12">
        <v>43690</v>
      </c>
      <c r="E763" s="13" t="s">
        <v>1390</v>
      </c>
      <c r="F763" s="13" t="s">
        <v>1391</v>
      </c>
      <c r="G763" s="14"/>
      <c r="H763" s="15">
        <f>HYPERLINK("https://docs.wto.org/imrd/directdoc.asp?DDFDocuments/t/G/SPS/NDOM72.DOCX","EN")</f>
      </c>
      <c r="I763" s="15">
        <f>HYPERLINK("https://docs.wto.org/imrd/directdoc.asp?DDFDocuments/u/G/SPS/NDOM72.DOCX","FR")</f>
      </c>
      <c r="J763" s="15">
        <f>HYPERLINK("https://docs.wto.org/imrd/directdoc.asp?DDFDocuments/v/G/SPS/NDOM72.DOCX","ES")</f>
      </c>
    </row>
    <row r="764">
      <c r="A764" s="10" t="s">
        <v>1392</v>
      </c>
      <c r="B764" s="11" t="s">
        <v>87</v>
      </c>
      <c r="C764" s="10" t="s">
        <v>40</v>
      </c>
      <c r="D764" s="12">
        <v>43690</v>
      </c>
      <c r="E764" s="13" t="s">
        <v>19</v>
      </c>
      <c r="F764" s="13" t="s">
        <v>19</v>
      </c>
      <c r="G764" s="14"/>
      <c r="H764" s="15">
        <f>HYPERLINK("https://docs.wto.org/imrd/directdoc.asp?DDFDocuments/t/G/SPS/NMEX359A1.DOCX","EN")</f>
      </c>
      <c r="I764" s="15">
        <f>HYPERLINK("https://docs.wto.org/imrd/directdoc.asp?DDFDocuments/u/G/SPS/NMEX359A1.DOCX","FR")</f>
      </c>
      <c r="J764" s="15">
        <f>HYPERLINK("https://docs.wto.org/imrd/directdoc.asp?DDFDocuments/v/G/SPS/NMEX359A1.DOCX","ES")</f>
      </c>
    </row>
    <row r="765">
      <c r="A765" s="10" t="s">
        <v>1393</v>
      </c>
      <c r="B765" s="11" t="s">
        <v>87</v>
      </c>
      <c r="C765" s="10" t="s">
        <v>40</v>
      </c>
      <c r="D765" s="12">
        <v>43690</v>
      </c>
      <c r="E765" s="13" t="s">
        <v>19</v>
      </c>
      <c r="F765" s="13" t="s">
        <v>19</v>
      </c>
      <c r="G765" s="14"/>
      <c r="H765" s="15">
        <f>HYPERLINK("https://docs.wto.org/imrd/directdoc.asp?DDFDocuments/t/G/SPS/NMEX363A1.DOCX","EN")</f>
      </c>
      <c r="I765" s="15">
        <f>HYPERLINK("https://docs.wto.org/imrd/directdoc.asp?DDFDocuments/u/G/SPS/NMEX363A1.DOCX","FR")</f>
      </c>
      <c r="J765" s="15">
        <f>HYPERLINK("https://docs.wto.org/imrd/directdoc.asp?DDFDocuments/v/G/SPS/NMEX363A1.DOCX","ES")</f>
      </c>
    </row>
    <row r="766">
      <c r="A766" s="10" t="s">
        <v>1394</v>
      </c>
      <c r="B766" s="11" t="s">
        <v>87</v>
      </c>
      <c r="C766" s="10" t="s">
        <v>18</v>
      </c>
      <c r="D766" s="12">
        <v>43690</v>
      </c>
      <c r="E766" s="13" t="s">
        <v>1395</v>
      </c>
      <c r="F766" s="13" t="s">
        <v>1396</v>
      </c>
      <c r="G766" s="14" t="s">
        <v>853</v>
      </c>
      <c r="H766" s="15">
        <f>HYPERLINK("https://docs.wto.org/imrd/directdoc.asp?DDFDocuments/t/G/SPS/NMEX370.DOCX","EN")</f>
      </c>
      <c r="I766" s="15">
        <f>HYPERLINK("https://docs.wto.org/imrd/directdoc.asp?DDFDocuments/u/G/SPS/NMEX370.DOCX","FR")</f>
      </c>
      <c r="J766" s="15">
        <f>HYPERLINK("https://docs.wto.org/imrd/directdoc.asp?DDFDocuments/v/G/SPS/NMEX370.DOCX","ES")</f>
      </c>
    </row>
    <row r="767">
      <c r="A767" s="10" t="s">
        <v>1397</v>
      </c>
      <c r="B767" s="11" t="s">
        <v>183</v>
      </c>
      <c r="C767" s="10" t="s">
        <v>18</v>
      </c>
      <c r="D767" s="12">
        <v>43689</v>
      </c>
      <c r="E767" s="13" t="s">
        <v>1398</v>
      </c>
      <c r="F767" s="13" t="s">
        <v>158</v>
      </c>
      <c r="G767" s="14" t="s">
        <v>233</v>
      </c>
      <c r="H767" s="15">
        <f>HYPERLINK("https://docs.wto.org/imrd/directdoc.asp?DDFDocuments/t/G/SPS/NARG226.DOCX","EN")</f>
      </c>
      <c r="I767" s="15">
        <f>HYPERLINK("https://docs.wto.org/imrd/directdoc.asp?DDFDocuments/u/G/SPS/NARG226.DOCX","FR")</f>
      </c>
      <c r="J767" s="15">
        <f>HYPERLINK("https://docs.wto.org/imrd/directdoc.asp?DDFDocuments/v/G/SPS/NARG226.DOCX","ES")</f>
      </c>
    </row>
    <row r="768">
      <c r="A768" s="10" t="s">
        <v>1399</v>
      </c>
      <c r="B768" s="11" t="s">
        <v>82</v>
      </c>
      <c r="C768" s="10" t="s">
        <v>18</v>
      </c>
      <c r="D768" s="12">
        <v>43689</v>
      </c>
      <c r="E768" s="13" t="s">
        <v>1400</v>
      </c>
      <c r="F768" s="13" t="s">
        <v>80</v>
      </c>
      <c r="G768" s="14"/>
      <c r="H768" s="15">
        <f>HYPERLINK("https://docs.wto.org/imrd/directdoc.asp?DDFDocuments/t/G/SPS/NEU342.DOCX","EN")</f>
      </c>
      <c r="I768" s="15">
        <f>HYPERLINK("https://docs.wto.org/imrd/directdoc.asp?DDFDocuments/u/G/SPS/NEU342.DOCX","FR")</f>
      </c>
      <c r="J768" s="15">
        <f>HYPERLINK("https://docs.wto.org/imrd/directdoc.asp?DDFDocuments/v/G/SPS/NEU342.DOCX","ES")</f>
      </c>
    </row>
    <row r="769">
      <c r="A769" s="10" t="s">
        <v>1401</v>
      </c>
      <c r="B769" s="11" t="s">
        <v>34</v>
      </c>
      <c r="C769" s="10" t="s">
        <v>40</v>
      </c>
      <c r="D769" s="12">
        <v>43689</v>
      </c>
      <c r="E769" s="13" t="s">
        <v>1402</v>
      </c>
      <c r="F769" s="13" t="s">
        <v>19</v>
      </c>
      <c r="G769" s="14"/>
      <c r="H769" s="15">
        <f>HYPERLINK("https://docs.wto.org/imrd/directdoc.asp?DDFDocuments/t/G/SPS/NJPN607A1.DOCX","EN")</f>
      </c>
      <c r="I769" s="15">
        <f>HYPERLINK("https://docs.wto.org/imrd/directdoc.asp?DDFDocuments/u/G/SPS/NJPN607A1.DOCX","FR")</f>
      </c>
      <c r="J769" s="15">
        <f>HYPERLINK("https://docs.wto.org/imrd/directdoc.asp?DDFDocuments/v/G/SPS/NJPN607A1.DOCX","ES")</f>
      </c>
    </row>
    <row r="770">
      <c r="A770" s="10" t="s">
        <v>1403</v>
      </c>
      <c r="B770" s="11" t="s">
        <v>34</v>
      </c>
      <c r="C770" s="10" t="s">
        <v>40</v>
      </c>
      <c r="D770" s="12">
        <v>43689</v>
      </c>
      <c r="E770" s="13" t="s">
        <v>1404</v>
      </c>
      <c r="F770" s="13" t="s">
        <v>19</v>
      </c>
      <c r="G770" s="14"/>
      <c r="H770" s="15">
        <f>HYPERLINK("https://docs.wto.org/imrd/directdoc.asp?DDFDocuments/t/G/SPS/NJPN608A1.DOCX","EN")</f>
      </c>
      <c r="I770" s="15">
        <f>HYPERLINK("https://docs.wto.org/imrd/directdoc.asp?DDFDocuments/u/G/SPS/NJPN608A1.DOCX","FR")</f>
      </c>
      <c r="J770" s="15">
        <f>HYPERLINK("https://docs.wto.org/imrd/directdoc.asp?DDFDocuments/v/G/SPS/NJPN608A1.DOCX","ES")</f>
      </c>
    </row>
    <row r="771">
      <c r="A771" s="10" t="s">
        <v>1405</v>
      </c>
      <c r="B771" s="11" t="s">
        <v>34</v>
      </c>
      <c r="C771" s="10" t="s">
        <v>40</v>
      </c>
      <c r="D771" s="12">
        <v>43689</v>
      </c>
      <c r="E771" s="13" t="s">
        <v>1406</v>
      </c>
      <c r="F771" s="13" t="s">
        <v>19</v>
      </c>
      <c r="G771" s="14"/>
      <c r="H771" s="15">
        <f>HYPERLINK("https://docs.wto.org/imrd/directdoc.asp?DDFDocuments/t/G/SPS/NJPN609A1.DOCX","EN")</f>
      </c>
      <c r="I771" s="15">
        <f>HYPERLINK("https://docs.wto.org/imrd/directdoc.asp?DDFDocuments/u/G/SPS/NJPN609A1.DOCX","FR")</f>
      </c>
      <c r="J771" s="15">
        <f>HYPERLINK("https://docs.wto.org/imrd/directdoc.asp?DDFDocuments/v/G/SPS/NJPN609A1.DOCX","ES")</f>
      </c>
    </row>
    <row r="772">
      <c r="A772" s="10" t="s">
        <v>1407</v>
      </c>
      <c r="B772" s="11" t="s">
        <v>87</v>
      </c>
      <c r="C772" s="10" t="s">
        <v>18</v>
      </c>
      <c r="D772" s="12">
        <v>43689</v>
      </c>
      <c r="E772" s="13" t="s">
        <v>1408</v>
      </c>
      <c r="F772" s="13" t="s">
        <v>117</v>
      </c>
      <c r="G772" s="14" t="s">
        <v>1409</v>
      </c>
      <c r="H772" s="15">
        <f>HYPERLINK("https://docs.wto.org/imrd/directdoc.asp?DDFDocuments/t/G/SPS/NMEX369.DOCX","EN")</f>
      </c>
      <c r="I772" s="15">
        <f>HYPERLINK("https://docs.wto.org/imrd/directdoc.asp?DDFDocuments/u/G/SPS/NMEX369.DOCX","FR")</f>
      </c>
      <c r="J772" s="15">
        <f>HYPERLINK("https://docs.wto.org/imrd/directdoc.asp?DDFDocuments/v/G/SPS/NMEX369.DOCX","ES")</f>
      </c>
    </row>
    <row r="773">
      <c r="A773" s="10" t="s">
        <v>1410</v>
      </c>
      <c r="B773" s="11" t="s">
        <v>233</v>
      </c>
      <c r="C773" s="10" t="s">
        <v>18</v>
      </c>
      <c r="D773" s="12">
        <v>43689</v>
      </c>
      <c r="E773" s="13" t="s">
        <v>1411</v>
      </c>
      <c r="F773" s="13" t="s">
        <v>92</v>
      </c>
      <c r="G773" s="14" t="s">
        <v>1412</v>
      </c>
      <c r="H773" s="15">
        <f>HYPERLINK("https://docs.wto.org/imrd/directdoc.asp?DDFDocuments/t/G/SPS/NPER848.DOCX","EN")</f>
      </c>
      <c r="I773" s="15">
        <f>HYPERLINK("https://docs.wto.org/imrd/directdoc.asp?DDFDocuments/u/G/SPS/NPER848.DOCX","FR")</f>
      </c>
      <c r="J773" s="15">
        <f>HYPERLINK("https://docs.wto.org/imrd/directdoc.asp?DDFDocuments/v/G/SPS/NPER848.DOCX","ES")</f>
      </c>
    </row>
    <row r="774">
      <c r="A774" s="10" t="s">
        <v>1413</v>
      </c>
      <c r="B774" s="11" t="s">
        <v>233</v>
      </c>
      <c r="C774" s="10" t="s">
        <v>18</v>
      </c>
      <c r="D774" s="12">
        <v>43689</v>
      </c>
      <c r="E774" s="13" t="s">
        <v>1414</v>
      </c>
      <c r="F774" s="13" t="s">
        <v>144</v>
      </c>
      <c r="G774" s="14" t="s">
        <v>349</v>
      </c>
      <c r="H774" s="15">
        <f>HYPERLINK("https://docs.wto.org/imrd/directdoc.asp?DDFDocuments/t/G/SPS/NPER849.DOCX","EN")</f>
      </c>
      <c r="I774" s="15">
        <f>HYPERLINK("https://docs.wto.org/imrd/directdoc.asp?DDFDocuments/u/G/SPS/NPER849.DOCX","FR")</f>
      </c>
      <c r="J774" s="15">
        <f>HYPERLINK("https://docs.wto.org/imrd/directdoc.asp?DDFDocuments/v/G/SPS/NPER849.DOCX","ES")</f>
      </c>
    </row>
    <row r="775">
      <c r="A775" s="10" t="s">
        <v>1415</v>
      </c>
      <c r="B775" s="11" t="s">
        <v>365</v>
      </c>
      <c r="C775" s="10" t="s">
        <v>18</v>
      </c>
      <c r="D775" s="12">
        <v>43686</v>
      </c>
      <c r="E775" s="13" t="s">
        <v>1416</v>
      </c>
      <c r="F775" s="13" t="s">
        <v>1417</v>
      </c>
      <c r="G775" s="14" t="s">
        <v>161</v>
      </c>
      <c r="H775" s="15">
        <f>HYPERLINK("https://docs.wto.org/imrd/directdoc.asp?DDFDocuments/t/G/SPS/NCHL603.DOCX","EN")</f>
      </c>
      <c r="I775" s="15">
        <f>HYPERLINK("https://docs.wto.org/imrd/directdoc.asp?DDFDocuments/u/G/SPS/NCHL603.DOCX","FR")</f>
      </c>
      <c r="J775" s="15">
        <f>HYPERLINK("https://docs.wto.org/imrd/directdoc.asp?DDFDocuments/v/G/SPS/NCHL603.DOCX","ES")</f>
      </c>
    </row>
    <row r="776">
      <c r="A776" s="10" t="s">
        <v>1418</v>
      </c>
      <c r="B776" s="11" t="s">
        <v>233</v>
      </c>
      <c r="C776" s="10" t="s">
        <v>18</v>
      </c>
      <c r="D776" s="12">
        <v>43686</v>
      </c>
      <c r="E776" s="13" t="s">
        <v>1419</v>
      </c>
      <c r="F776" s="13" t="s">
        <v>262</v>
      </c>
      <c r="G776" s="14" t="s">
        <v>95</v>
      </c>
      <c r="H776" s="15">
        <f>HYPERLINK("https://docs.wto.org/imrd/directdoc.asp?DDFDocuments/t/G/SPS/NPER846.DOCX","EN")</f>
      </c>
      <c r="I776" s="15">
        <f>HYPERLINK("https://docs.wto.org/imrd/directdoc.asp?DDFDocuments/u/G/SPS/NPER846.DOCX","FR")</f>
      </c>
      <c r="J776" s="15">
        <f>HYPERLINK("https://docs.wto.org/imrd/directdoc.asp?DDFDocuments/v/G/SPS/NPER846.DOCX","ES")</f>
      </c>
    </row>
    <row r="777">
      <c r="A777" s="10" t="s">
        <v>1420</v>
      </c>
      <c r="B777" s="11" t="s">
        <v>59</v>
      </c>
      <c r="C777" s="10" t="s">
        <v>40</v>
      </c>
      <c r="D777" s="12">
        <v>43686</v>
      </c>
      <c r="E777" s="13" t="s">
        <v>1421</v>
      </c>
      <c r="F777" s="13" t="s">
        <v>19</v>
      </c>
      <c r="G777" s="14" t="s">
        <v>572</v>
      </c>
      <c r="H777" s="15">
        <f>HYPERLINK("https://docs.wto.org/imrd/directdoc.asp?DDFDocuments/t/G/SPS/NTPKM489A1.DOCX","EN")</f>
      </c>
      <c r="I777" s="15">
        <f>HYPERLINK("https://docs.wto.org/imrd/directdoc.asp?DDFDocuments/u/G/SPS/NTPKM489A1.DOCX","FR")</f>
      </c>
      <c r="J777" s="15">
        <f>HYPERLINK("https://docs.wto.org/imrd/directdoc.asp?DDFDocuments/v/G/SPS/NTPKM489A1.DOCX","ES")</f>
      </c>
    </row>
    <row r="778">
      <c r="A778" s="10" t="s">
        <v>1422</v>
      </c>
      <c r="B778" s="11" t="s">
        <v>34</v>
      </c>
      <c r="C778" s="10" t="s">
        <v>18</v>
      </c>
      <c r="D778" s="12">
        <v>43685</v>
      </c>
      <c r="E778" s="13" t="s">
        <v>1423</v>
      </c>
      <c r="F778" s="13" t="s">
        <v>733</v>
      </c>
      <c r="G778" s="14"/>
      <c r="H778" s="15">
        <f>HYPERLINK("https://docs.wto.org/imrd/directdoc.asp?DDFDocuments/t/G/SPS/NJPN668.DOCX","EN")</f>
      </c>
      <c r="I778" s="15">
        <f>HYPERLINK("https://docs.wto.org/imrd/directdoc.asp?DDFDocuments/u/G/SPS/NJPN668.DOCX","FR")</f>
      </c>
      <c r="J778" s="15">
        <f>HYPERLINK("https://docs.wto.org/imrd/directdoc.asp?DDFDocuments/v/G/SPS/NJPN668.DOCX","ES")</f>
      </c>
    </row>
    <row r="779">
      <c r="A779" s="10" t="s">
        <v>1424</v>
      </c>
      <c r="B779" s="11" t="s">
        <v>34</v>
      </c>
      <c r="C779" s="10" t="s">
        <v>18</v>
      </c>
      <c r="D779" s="12">
        <v>43685</v>
      </c>
      <c r="E779" s="13" t="s">
        <v>1425</v>
      </c>
      <c r="F779" s="13" t="s">
        <v>74</v>
      </c>
      <c r="G779" s="14"/>
      <c r="H779" s="15">
        <f>HYPERLINK("https://docs.wto.org/imrd/directdoc.asp?DDFDocuments/t/G/SPS/NJPN669.DOCX","EN")</f>
      </c>
      <c r="I779" s="15">
        <f>HYPERLINK("https://docs.wto.org/imrd/directdoc.asp?DDFDocuments/u/G/SPS/NJPN669.DOCX","FR")</f>
      </c>
      <c r="J779" s="15">
        <f>HYPERLINK("https://docs.wto.org/imrd/directdoc.asp?DDFDocuments/v/G/SPS/NJPN669.DOCX","ES")</f>
      </c>
    </row>
    <row r="780">
      <c r="A780" s="10" t="s">
        <v>1426</v>
      </c>
      <c r="B780" s="11" t="s">
        <v>34</v>
      </c>
      <c r="C780" s="10" t="s">
        <v>18</v>
      </c>
      <c r="D780" s="12">
        <v>43685</v>
      </c>
      <c r="E780" s="13" t="s">
        <v>1427</v>
      </c>
      <c r="F780" s="13" t="s">
        <v>74</v>
      </c>
      <c r="G780" s="14"/>
      <c r="H780" s="15">
        <f>HYPERLINK("https://docs.wto.org/imrd/directdoc.asp?DDFDocuments/t/G/SPS/NJPN670.DOCX","EN")</f>
      </c>
      <c r="I780" s="15">
        <f>HYPERLINK("https://docs.wto.org/imrd/directdoc.asp?DDFDocuments/u/G/SPS/NJPN670.DOCX","FR")</f>
      </c>
      <c r="J780" s="15">
        <f>HYPERLINK("https://docs.wto.org/imrd/directdoc.asp?DDFDocuments/v/G/SPS/NJPN670.DOCX","ES")</f>
      </c>
    </row>
    <row r="781">
      <c r="A781" s="10" t="s">
        <v>1428</v>
      </c>
      <c r="B781" s="11" t="s">
        <v>34</v>
      </c>
      <c r="C781" s="10" t="s">
        <v>18</v>
      </c>
      <c r="D781" s="12">
        <v>43685</v>
      </c>
      <c r="E781" s="13" t="s">
        <v>1429</v>
      </c>
      <c r="F781" s="13" t="s">
        <v>74</v>
      </c>
      <c r="G781" s="14"/>
      <c r="H781" s="15">
        <f>HYPERLINK("https://docs.wto.org/imrd/directdoc.asp?DDFDocuments/t/G/SPS/NJPN671.DOCX","EN")</f>
      </c>
      <c r="I781" s="15">
        <f>HYPERLINK("https://docs.wto.org/imrd/directdoc.asp?DDFDocuments/u/G/SPS/NJPN671.DOCX","FR")</f>
      </c>
      <c r="J781" s="15">
        <f>HYPERLINK("https://docs.wto.org/imrd/directdoc.asp?DDFDocuments/v/G/SPS/NJPN671.DOCX","ES")</f>
      </c>
    </row>
    <row r="782">
      <c r="A782" s="10" t="s">
        <v>1430</v>
      </c>
      <c r="B782" s="11" t="s">
        <v>34</v>
      </c>
      <c r="C782" s="10" t="s">
        <v>18</v>
      </c>
      <c r="D782" s="12">
        <v>43685</v>
      </c>
      <c r="E782" s="13" t="s">
        <v>1431</v>
      </c>
      <c r="F782" s="13" t="s">
        <v>74</v>
      </c>
      <c r="G782" s="14"/>
      <c r="H782" s="15">
        <f>HYPERLINK("https://docs.wto.org/imrd/directdoc.asp?DDFDocuments/t/G/SPS/NJPN672.DOCX","EN")</f>
      </c>
      <c r="I782" s="15">
        <f>HYPERLINK("https://docs.wto.org/imrd/directdoc.asp?DDFDocuments/u/G/SPS/NJPN672.DOCX","FR")</f>
      </c>
      <c r="J782" s="15">
        <f>HYPERLINK("https://docs.wto.org/imrd/directdoc.asp?DDFDocuments/v/G/SPS/NJPN672.DOCX","ES")</f>
      </c>
    </row>
    <row r="783">
      <c r="A783" s="10" t="s">
        <v>1432</v>
      </c>
      <c r="B783" s="11" t="s">
        <v>34</v>
      </c>
      <c r="C783" s="10" t="s">
        <v>18</v>
      </c>
      <c r="D783" s="12">
        <v>43685</v>
      </c>
      <c r="E783" s="13" t="s">
        <v>1433</v>
      </c>
      <c r="F783" s="13" t="s">
        <v>74</v>
      </c>
      <c r="G783" s="14"/>
      <c r="H783" s="15">
        <f>HYPERLINK("https://docs.wto.org/imrd/directdoc.asp?DDFDocuments/t/G/SPS/NJPN673.DOCX","EN")</f>
      </c>
      <c r="I783" s="15">
        <f>HYPERLINK("https://docs.wto.org/imrd/directdoc.asp?DDFDocuments/u/G/SPS/NJPN673.DOCX","FR")</f>
      </c>
      <c r="J783" s="15">
        <f>HYPERLINK("https://docs.wto.org/imrd/directdoc.asp?DDFDocuments/v/G/SPS/NJPN673.DOCX","ES")</f>
      </c>
    </row>
    <row r="784">
      <c r="A784" s="10" t="s">
        <v>1434</v>
      </c>
      <c r="B784" s="11" t="s">
        <v>34</v>
      </c>
      <c r="C784" s="10" t="s">
        <v>18</v>
      </c>
      <c r="D784" s="12">
        <v>43685</v>
      </c>
      <c r="E784" s="13" t="s">
        <v>1435</v>
      </c>
      <c r="F784" s="13" t="s">
        <v>74</v>
      </c>
      <c r="G784" s="14"/>
      <c r="H784" s="15">
        <f>HYPERLINK("https://docs.wto.org/imrd/directdoc.asp?DDFDocuments/t/G/SPS/NJPN674.DOCX","EN")</f>
      </c>
      <c r="I784" s="15">
        <f>HYPERLINK("https://docs.wto.org/imrd/directdoc.asp?DDFDocuments/u/G/SPS/NJPN674.DOCX","FR")</f>
      </c>
      <c r="J784" s="15">
        <f>HYPERLINK("https://docs.wto.org/imrd/directdoc.asp?DDFDocuments/v/G/SPS/NJPN674.DOCX","ES")</f>
      </c>
    </row>
    <row r="785">
      <c r="A785" s="10" t="s">
        <v>1436</v>
      </c>
      <c r="B785" s="11" t="s">
        <v>34</v>
      </c>
      <c r="C785" s="10" t="s">
        <v>18</v>
      </c>
      <c r="D785" s="12">
        <v>43685</v>
      </c>
      <c r="E785" s="13" t="s">
        <v>1437</v>
      </c>
      <c r="F785" s="13" t="s">
        <v>733</v>
      </c>
      <c r="G785" s="14"/>
      <c r="H785" s="15">
        <f>HYPERLINK("https://docs.wto.org/imrd/directdoc.asp?DDFDocuments/t/G/SPS/NJPN675.DOCX","EN")</f>
      </c>
      <c r="I785" s="15">
        <f>HYPERLINK("https://docs.wto.org/imrd/directdoc.asp?DDFDocuments/u/G/SPS/NJPN675.DOCX","FR")</f>
      </c>
      <c r="J785" s="15">
        <f>HYPERLINK("https://docs.wto.org/imrd/directdoc.asp?DDFDocuments/v/G/SPS/NJPN675.DOCX","ES")</f>
      </c>
    </row>
    <row r="786">
      <c r="A786" s="10" t="s">
        <v>1438</v>
      </c>
      <c r="B786" s="11" t="s">
        <v>34</v>
      </c>
      <c r="C786" s="10" t="s">
        <v>18</v>
      </c>
      <c r="D786" s="12">
        <v>43685</v>
      </c>
      <c r="E786" s="13" t="s">
        <v>1439</v>
      </c>
      <c r="F786" s="13" t="s">
        <v>74</v>
      </c>
      <c r="G786" s="14"/>
      <c r="H786" s="15">
        <f>HYPERLINK("https://docs.wto.org/imrd/directdoc.asp?DDFDocuments/t/G/SPS/NJPN676.DOCX","EN")</f>
      </c>
      <c r="I786" s="15">
        <f>HYPERLINK("https://docs.wto.org/imrd/directdoc.asp?DDFDocuments/u/G/SPS/NJPN676.DOCX","FR")</f>
      </c>
      <c r="J786" s="15">
        <f>HYPERLINK("https://docs.wto.org/imrd/directdoc.asp?DDFDocuments/v/G/SPS/NJPN676.DOCX","ES")</f>
      </c>
    </row>
    <row r="787">
      <c r="A787" s="10" t="s">
        <v>1440</v>
      </c>
      <c r="B787" s="11" t="s">
        <v>34</v>
      </c>
      <c r="C787" s="10" t="s">
        <v>18</v>
      </c>
      <c r="D787" s="12">
        <v>43685</v>
      </c>
      <c r="E787" s="13" t="s">
        <v>1441</v>
      </c>
      <c r="F787" s="13" t="s">
        <v>74</v>
      </c>
      <c r="G787" s="14"/>
      <c r="H787" s="15">
        <f>HYPERLINK("https://docs.wto.org/imrd/directdoc.asp?DDFDocuments/t/G/SPS/NJPN677.DOCX","EN")</f>
      </c>
      <c r="I787" s="15">
        <f>HYPERLINK("https://docs.wto.org/imrd/directdoc.asp?DDFDocuments/u/G/SPS/NJPN677.DOCX","FR")</f>
      </c>
      <c r="J787" s="15">
        <f>HYPERLINK("https://docs.wto.org/imrd/directdoc.asp?DDFDocuments/v/G/SPS/NJPN677.DOCX","ES")</f>
      </c>
    </row>
    <row r="788">
      <c r="A788" s="10" t="s">
        <v>1442</v>
      </c>
      <c r="B788" s="11" t="s">
        <v>34</v>
      </c>
      <c r="C788" s="10" t="s">
        <v>18</v>
      </c>
      <c r="D788" s="12">
        <v>43685</v>
      </c>
      <c r="E788" s="13" t="s">
        <v>1443</v>
      </c>
      <c r="F788" s="13" t="s">
        <v>74</v>
      </c>
      <c r="G788" s="14"/>
      <c r="H788" s="15">
        <f>HYPERLINK("https://docs.wto.org/imrd/directdoc.asp?DDFDocuments/t/G/SPS/NJPN678.DOCX","EN")</f>
      </c>
      <c r="I788" s="15">
        <f>HYPERLINK("https://docs.wto.org/imrd/directdoc.asp?DDFDocuments/u/G/SPS/NJPN678.DOCX","FR")</f>
      </c>
      <c r="J788" s="15">
        <f>HYPERLINK("https://docs.wto.org/imrd/directdoc.asp?DDFDocuments/v/G/SPS/NJPN678.DOCX","ES")</f>
      </c>
    </row>
    <row r="789">
      <c r="A789" s="10" t="s">
        <v>1444</v>
      </c>
      <c r="B789" s="11" t="s">
        <v>34</v>
      </c>
      <c r="C789" s="10" t="s">
        <v>18</v>
      </c>
      <c r="D789" s="12">
        <v>43685</v>
      </c>
      <c r="E789" s="13" t="s">
        <v>1445</v>
      </c>
      <c r="F789" s="13" t="s">
        <v>864</v>
      </c>
      <c r="G789" s="14"/>
      <c r="H789" s="15">
        <f>HYPERLINK("https://docs.wto.org/imrd/directdoc.asp?DDFDocuments/t/G/SPS/NJPN679.DOCX","EN")</f>
      </c>
      <c r="I789" s="15">
        <f>HYPERLINK("https://docs.wto.org/imrd/directdoc.asp?DDFDocuments/u/G/SPS/NJPN679.DOCX","FR")</f>
      </c>
      <c r="J789" s="15">
        <f>HYPERLINK("https://docs.wto.org/imrd/directdoc.asp?DDFDocuments/v/G/SPS/NJPN679.DOCX","ES")</f>
      </c>
    </row>
    <row r="790">
      <c r="A790" s="10" t="s">
        <v>1446</v>
      </c>
      <c r="B790" s="11" t="s">
        <v>291</v>
      </c>
      <c r="C790" s="10" t="s">
        <v>18</v>
      </c>
      <c r="D790" s="12">
        <v>43685</v>
      </c>
      <c r="E790" s="13" t="s">
        <v>1447</v>
      </c>
      <c r="F790" s="13" t="s">
        <v>24</v>
      </c>
      <c r="G790" s="14"/>
      <c r="H790" s="15">
        <f>HYPERLINK("https://docs.wto.org/imrd/directdoc.asp?DDFDocuments/t/G/SPS/NUGA84.DOCX","EN")</f>
      </c>
      <c r="I790" s="15">
        <f>HYPERLINK("https://docs.wto.org/imrd/directdoc.asp?DDFDocuments/u/G/SPS/NUGA84.DOCX","FR")</f>
      </c>
      <c r="J790" s="15">
        <f>HYPERLINK("https://docs.wto.org/imrd/directdoc.asp?DDFDocuments/v/G/SPS/NUGA84.DOCX","ES")</f>
      </c>
    </row>
    <row r="791">
      <c r="A791" s="10" t="s">
        <v>1448</v>
      </c>
      <c r="B791" s="11" t="s">
        <v>291</v>
      </c>
      <c r="C791" s="10" t="s">
        <v>18</v>
      </c>
      <c r="D791" s="12">
        <v>43685</v>
      </c>
      <c r="E791" s="13" t="s">
        <v>1449</v>
      </c>
      <c r="F791" s="13" t="s">
        <v>908</v>
      </c>
      <c r="G791" s="14"/>
      <c r="H791" s="15">
        <f>HYPERLINK("https://docs.wto.org/imrd/directdoc.asp?DDFDocuments/t/G/SPS/NUGA85.DOCX","EN")</f>
      </c>
      <c r="I791" s="15">
        <f>HYPERLINK("https://docs.wto.org/imrd/directdoc.asp?DDFDocuments/u/G/SPS/NUGA85.DOCX","FR")</f>
      </c>
      <c r="J791" s="15">
        <f>HYPERLINK("https://docs.wto.org/imrd/directdoc.asp?DDFDocuments/v/G/SPS/NUGA85.DOCX","ES")</f>
      </c>
    </row>
    <row r="792">
      <c r="A792" s="10" t="s">
        <v>1450</v>
      </c>
      <c r="B792" s="11" t="s">
        <v>82</v>
      </c>
      <c r="C792" s="10" t="s">
        <v>18</v>
      </c>
      <c r="D792" s="12">
        <v>43684</v>
      </c>
      <c r="E792" s="13" t="s">
        <v>1451</v>
      </c>
      <c r="F792" s="13" t="s">
        <v>24</v>
      </c>
      <c r="G792" s="14"/>
      <c r="H792" s="15">
        <f>HYPERLINK("https://docs.wto.org/imrd/directdoc.asp?DDFDocuments/t/G/SPS/NEU339.DOCX","EN")</f>
      </c>
      <c r="I792" s="15">
        <f>HYPERLINK("https://docs.wto.org/imrd/directdoc.asp?DDFDocuments/u/G/SPS/NEU339.DOCX","FR")</f>
      </c>
      <c r="J792" s="15">
        <f>HYPERLINK("https://docs.wto.org/imrd/directdoc.asp?DDFDocuments/v/G/SPS/NEU339.DOCX","ES")</f>
      </c>
    </row>
    <row r="793">
      <c r="A793" s="10" t="s">
        <v>1452</v>
      </c>
      <c r="B793" s="11" t="s">
        <v>72</v>
      </c>
      <c r="C793" s="10" t="s">
        <v>40</v>
      </c>
      <c r="D793" s="12">
        <v>43683</v>
      </c>
      <c r="E793" s="13" t="s">
        <v>1453</v>
      </c>
      <c r="F793" s="13" t="s">
        <v>19</v>
      </c>
      <c r="G793" s="14"/>
      <c r="H793" s="15">
        <f>HYPERLINK("https://docs.wto.org/imrd/directdoc.asp?DDFDocuments/t/G/SPS/NCAN1231A1.DOCX","EN")</f>
      </c>
      <c r="I793" s="15">
        <f>HYPERLINK("https://docs.wto.org/imrd/directdoc.asp?DDFDocuments/u/G/SPS/NCAN1231A1.DOCX","FR")</f>
      </c>
      <c r="J793" s="15">
        <f>HYPERLINK("https://docs.wto.org/imrd/directdoc.asp?DDFDocuments/v/G/SPS/NCAN1231A1.DOCX","ES")</f>
      </c>
    </row>
    <row r="794">
      <c r="A794" s="10" t="s">
        <v>1454</v>
      </c>
      <c r="B794" s="11" t="s">
        <v>365</v>
      </c>
      <c r="C794" s="10" t="s">
        <v>12</v>
      </c>
      <c r="D794" s="12">
        <v>43683</v>
      </c>
      <c r="E794" s="13" t="s">
        <v>1455</v>
      </c>
      <c r="F794" s="13" t="s">
        <v>609</v>
      </c>
      <c r="G794" s="14"/>
      <c r="H794" s="15">
        <f>HYPERLINK("https://docs.wto.org/imrd/directdoc.asp?DDFDocuments/t/G/SPS/NCHL602.DOCX","EN")</f>
      </c>
      <c r="I794" s="15">
        <f>HYPERLINK("https://docs.wto.org/imrd/directdoc.asp?DDFDocuments/u/G/SPS/NCHL602.DOCX","FR")</f>
      </c>
      <c r="J794" s="15">
        <f>HYPERLINK("https://docs.wto.org/imrd/directdoc.asp?DDFDocuments/v/G/SPS/NCHL602.DOCX","ES")</f>
      </c>
    </row>
    <row r="795">
      <c r="A795" s="10" t="s">
        <v>1456</v>
      </c>
      <c r="B795" s="11" t="s">
        <v>161</v>
      </c>
      <c r="C795" s="10" t="s">
        <v>40</v>
      </c>
      <c r="D795" s="12">
        <v>43682</v>
      </c>
      <c r="E795" s="13" t="s">
        <v>1457</v>
      </c>
      <c r="F795" s="13" t="s">
        <v>19</v>
      </c>
      <c r="G795" s="14"/>
      <c r="H795" s="15">
        <f>HYPERLINK("https://docs.wto.org/imrd/directdoc.asp?DDFDocuments/t/G/SPS/NUSA2888A1.DOCX","EN")</f>
      </c>
      <c r="I795" s="15">
        <f>HYPERLINK("https://docs.wto.org/imrd/directdoc.asp?DDFDocuments/u/G/SPS/NUSA2888A1.DOCX","FR")</f>
      </c>
      <c r="J795" s="15">
        <f>HYPERLINK("https://docs.wto.org/imrd/directdoc.asp?DDFDocuments/v/G/SPS/NUSA2888A1.DOCX","ES")</f>
      </c>
    </row>
    <row r="796">
      <c r="A796" s="10" t="s">
        <v>1458</v>
      </c>
      <c r="B796" s="11" t="s">
        <v>161</v>
      </c>
      <c r="C796" s="10" t="s">
        <v>18</v>
      </c>
      <c r="D796" s="12">
        <v>43682</v>
      </c>
      <c r="E796" s="13" t="s">
        <v>1021</v>
      </c>
      <c r="F796" s="13" t="s">
        <v>74</v>
      </c>
      <c r="G796" s="14"/>
      <c r="H796" s="15">
        <f>HYPERLINK("https://docs.wto.org/imrd/directdoc.asp?DDFDocuments/t/G/SPS/NUSA3092.DOCX","EN")</f>
      </c>
      <c r="I796" s="15">
        <f>HYPERLINK("https://docs.wto.org/imrd/directdoc.asp?DDFDocuments/u/G/SPS/NUSA3092.DOCX","FR")</f>
      </c>
      <c r="J796" s="15">
        <f>HYPERLINK("https://docs.wto.org/imrd/directdoc.asp?DDFDocuments/v/G/SPS/NUSA3092.DOCX","ES")</f>
      </c>
    </row>
    <row r="797">
      <c r="A797" s="10" t="s">
        <v>1459</v>
      </c>
      <c r="B797" s="11" t="s">
        <v>161</v>
      </c>
      <c r="C797" s="10" t="s">
        <v>18</v>
      </c>
      <c r="D797" s="12">
        <v>43682</v>
      </c>
      <c r="E797" s="13" t="s">
        <v>863</v>
      </c>
      <c r="F797" s="13" t="s">
        <v>74</v>
      </c>
      <c r="G797" s="14"/>
      <c r="H797" s="15">
        <f>HYPERLINK("https://docs.wto.org/imrd/directdoc.asp?DDFDocuments/t/G/SPS/NUSA3093.DOCX","EN")</f>
      </c>
      <c r="I797" s="15">
        <f>HYPERLINK("https://docs.wto.org/imrd/directdoc.asp?DDFDocuments/u/G/SPS/NUSA3093.DOCX","FR")</f>
      </c>
      <c r="J797" s="15">
        <f>HYPERLINK("https://docs.wto.org/imrd/directdoc.asp?DDFDocuments/v/G/SPS/NUSA3093.DOCX","ES")</f>
      </c>
    </row>
    <row r="798">
      <c r="A798" s="10" t="s">
        <v>1460</v>
      </c>
      <c r="B798" s="11" t="s">
        <v>34</v>
      </c>
      <c r="C798" s="10" t="s">
        <v>40</v>
      </c>
      <c r="D798" s="12">
        <v>43677</v>
      </c>
      <c r="E798" s="13" t="s">
        <v>1461</v>
      </c>
      <c r="F798" s="13" t="s">
        <v>19</v>
      </c>
      <c r="G798" s="14"/>
      <c r="H798" s="15">
        <f>HYPERLINK("https://docs.wto.org/imrd/directdoc.asp?DDFDocuments/t/G/SPS/NJPN601A1.DOCX","EN")</f>
      </c>
      <c r="I798" s="15">
        <f>HYPERLINK("https://docs.wto.org/imrd/directdoc.asp?DDFDocuments/u/G/SPS/NJPN601A1.DOCX","FR")</f>
      </c>
      <c r="J798" s="15">
        <f>HYPERLINK("https://docs.wto.org/imrd/directdoc.asp?DDFDocuments/v/G/SPS/NJPN601A1.DOCX","ES")</f>
      </c>
    </row>
    <row r="799">
      <c r="A799" s="10" t="s">
        <v>1462</v>
      </c>
      <c r="B799" s="11" t="s">
        <v>34</v>
      </c>
      <c r="C799" s="10" t="s">
        <v>40</v>
      </c>
      <c r="D799" s="12">
        <v>43677</v>
      </c>
      <c r="E799" s="13" t="s">
        <v>1463</v>
      </c>
      <c r="F799" s="13" t="s">
        <v>19</v>
      </c>
      <c r="G799" s="14"/>
      <c r="H799" s="15">
        <f>HYPERLINK("https://docs.wto.org/imrd/directdoc.asp?DDFDocuments/t/G/SPS/NJPN602A1.DOCX","EN")</f>
      </c>
      <c r="I799" s="15">
        <f>HYPERLINK("https://docs.wto.org/imrd/directdoc.asp?DDFDocuments/u/G/SPS/NJPN602A1.DOCX","FR")</f>
      </c>
      <c r="J799" s="15">
        <f>HYPERLINK("https://docs.wto.org/imrd/directdoc.asp?DDFDocuments/v/G/SPS/NJPN602A1.DOCX","ES")</f>
      </c>
    </row>
    <row r="800">
      <c r="A800" s="10" t="s">
        <v>1464</v>
      </c>
      <c r="B800" s="11" t="s">
        <v>34</v>
      </c>
      <c r="C800" s="10" t="s">
        <v>40</v>
      </c>
      <c r="D800" s="12">
        <v>43677</v>
      </c>
      <c r="E800" s="13" t="s">
        <v>1465</v>
      </c>
      <c r="F800" s="13" t="s">
        <v>19</v>
      </c>
      <c r="G800" s="14"/>
      <c r="H800" s="15">
        <f>HYPERLINK("https://docs.wto.org/imrd/directdoc.asp?DDFDocuments/t/G/SPS/NJPN603A1.DOCX","EN")</f>
      </c>
      <c r="I800" s="15">
        <f>HYPERLINK("https://docs.wto.org/imrd/directdoc.asp?DDFDocuments/u/G/SPS/NJPN603A1.DOCX","FR")</f>
      </c>
      <c r="J800" s="15">
        <f>HYPERLINK("https://docs.wto.org/imrd/directdoc.asp?DDFDocuments/v/G/SPS/NJPN603A1.DOCX","ES")</f>
      </c>
    </row>
    <row r="801">
      <c r="A801" s="10" t="s">
        <v>1466</v>
      </c>
      <c r="B801" s="11" t="s">
        <v>34</v>
      </c>
      <c r="C801" s="10" t="s">
        <v>18</v>
      </c>
      <c r="D801" s="12">
        <v>43677</v>
      </c>
      <c r="E801" s="13" t="s">
        <v>1467</v>
      </c>
      <c r="F801" s="13" t="s">
        <v>733</v>
      </c>
      <c r="G801" s="14"/>
      <c r="H801" s="15">
        <f>HYPERLINK("https://docs.wto.org/imrd/directdoc.asp?DDFDocuments/t/G/SPS/NJPN662.DOCX","EN")</f>
      </c>
      <c r="I801" s="15">
        <f>HYPERLINK("https://docs.wto.org/imrd/directdoc.asp?DDFDocuments/u/G/SPS/NJPN662.DOCX","FR")</f>
      </c>
      <c r="J801" s="15">
        <f>HYPERLINK("https://docs.wto.org/imrd/directdoc.asp?DDFDocuments/v/G/SPS/NJPN662.DOCX","ES")</f>
      </c>
    </row>
    <row r="802">
      <c r="A802" s="10" t="s">
        <v>1468</v>
      </c>
      <c r="B802" s="11" t="s">
        <v>34</v>
      </c>
      <c r="C802" s="10" t="s">
        <v>18</v>
      </c>
      <c r="D802" s="12">
        <v>43677</v>
      </c>
      <c r="E802" s="13" t="s">
        <v>1469</v>
      </c>
      <c r="F802" s="13" t="s">
        <v>74</v>
      </c>
      <c r="G802" s="14"/>
      <c r="H802" s="15">
        <f>HYPERLINK("https://docs.wto.org/imrd/directdoc.asp?DDFDocuments/t/G/SPS/NJPN663.DOCX","EN")</f>
      </c>
      <c r="I802" s="15">
        <f>HYPERLINK("https://docs.wto.org/imrd/directdoc.asp?DDFDocuments/u/G/SPS/NJPN663.DOCX","FR")</f>
      </c>
      <c r="J802" s="15">
        <f>HYPERLINK("https://docs.wto.org/imrd/directdoc.asp?DDFDocuments/v/G/SPS/NJPN663.DOCX","ES")</f>
      </c>
    </row>
    <row r="803">
      <c r="A803" s="10" t="s">
        <v>1470</v>
      </c>
      <c r="B803" s="11" t="s">
        <v>34</v>
      </c>
      <c r="C803" s="10" t="s">
        <v>18</v>
      </c>
      <c r="D803" s="12">
        <v>43677</v>
      </c>
      <c r="E803" s="13" t="s">
        <v>1471</v>
      </c>
      <c r="F803" s="13" t="s">
        <v>74</v>
      </c>
      <c r="G803" s="14"/>
      <c r="H803" s="15">
        <f>HYPERLINK("https://docs.wto.org/imrd/directdoc.asp?DDFDocuments/t/G/SPS/NJPN664.DOCX","EN")</f>
      </c>
      <c r="I803" s="15">
        <f>HYPERLINK("https://docs.wto.org/imrd/directdoc.asp?DDFDocuments/u/G/SPS/NJPN664.DOCX","FR")</f>
      </c>
      <c r="J803" s="15">
        <f>HYPERLINK("https://docs.wto.org/imrd/directdoc.asp?DDFDocuments/v/G/SPS/NJPN664.DOCX","ES")</f>
      </c>
    </row>
    <row r="804">
      <c r="A804" s="10" t="s">
        <v>1472</v>
      </c>
      <c r="B804" s="11" t="s">
        <v>34</v>
      </c>
      <c r="C804" s="10" t="s">
        <v>18</v>
      </c>
      <c r="D804" s="12">
        <v>43677</v>
      </c>
      <c r="E804" s="13" t="s">
        <v>1473</v>
      </c>
      <c r="F804" s="13" t="s">
        <v>74</v>
      </c>
      <c r="G804" s="14"/>
      <c r="H804" s="15">
        <f>HYPERLINK("https://docs.wto.org/imrd/directdoc.asp?DDFDocuments/t/G/SPS/NJPN665.DOCX","EN")</f>
      </c>
      <c r="I804" s="15">
        <f>HYPERLINK("https://docs.wto.org/imrd/directdoc.asp?DDFDocuments/u/G/SPS/NJPN665.DOCX","FR")</f>
      </c>
      <c r="J804" s="15">
        <f>HYPERLINK("https://docs.wto.org/imrd/directdoc.asp?DDFDocuments/v/G/SPS/NJPN665.DOCX","ES")</f>
      </c>
    </row>
    <row r="805">
      <c r="A805" s="10" t="s">
        <v>1474</v>
      </c>
      <c r="B805" s="11" t="s">
        <v>34</v>
      </c>
      <c r="C805" s="10" t="s">
        <v>18</v>
      </c>
      <c r="D805" s="12">
        <v>43677</v>
      </c>
      <c r="E805" s="13" t="s">
        <v>1475</v>
      </c>
      <c r="F805" s="13" t="s">
        <v>74</v>
      </c>
      <c r="G805" s="14"/>
      <c r="H805" s="15">
        <f>HYPERLINK("https://docs.wto.org/imrd/directdoc.asp?DDFDocuments/t/G/SPS/NJPN666.DOCX","EN")</f>
      </c>
      <c r="I805" s="15">
        <f>HYPERLINK("https://docs.wto.org/imrd/directdoc.asp?DDFDocuments/u/G/SPS/NJPN666.DOCX","FR")</f>
      </c>
      <c r="J805" s="15">
        <f>HYPERLINK("https://docs.wto.org/imrd/directdoc.asp?DDFDocuments/v/G/SPS/NJPN666.DOCX","ES")</f>
      </c>
    </row>
    <row r="806">
      <c r="A806" s="10" t="s">
        <v>1476</v>
      </c>
      <c r="B806" s="11" t="s">
        <v>34</v>
      </c>
      <c r="C806" s="10" t="s">
        <v>18</v>
      </c>
      <c r="D806" s="12">
        <v>43677</v>
      </c>
      <c r="E806" s="13" t="s">
        <v>1477</v>
      </c>
      <c r="F806" s="13" t="s">
        <v>733</v>
      </c>
      <c r="G806" s="14"/>
      <c r="H806" s="15">
        <f>HYPERLINK("https://docs.wto.org/imrd/directdoc.asp?DDFDocuments/t/G/SPS/NJPN667.DOCX","EN")</f>
      </c>
      <c r="I806" s="15">
        <f>HYPERLINK("https://docs.wto.org/imrd/directdoc.asp?DDFDocuments/u/G/SPS/NJPN667.DOCX","FR")</f>
      </c>
      <c r="J806" s="15">
        <f>HYPERLINK("https://docs.wto.org/imrd/directdoc.asp?DDFDocuments/v/G/SPS/NJPN667.DOCX","ES")</f>
      </c>
    </row>
    <row r="807">
      <c r="A807" s="10" t="s">
        <v>1478</v>
      </c>
      <c r="B807" s="11" t="s">
        <v>34</v>
      </c>
      <c r="C807" s="10" t="s">
        <v>40</v>
      </c>
      <c r="D807" s="12">
        <v>43676</v>
      </c>
      <c r="E807" s="13" t="s">
        <v>1479</v>
      </c>
      <c r="F807" s="13" t="s">
        <v>19</v>
      </c>
      <c r="G807" s="14"/>
      <c r="H807" s="15">
        <f>HYPERLINK("https://docs.wto.org/imrd/directdoc.asp?DDFDocuments/t/G/SPS/NJPN596A1.DOCX","EN")</f>
      </c>
      <c r="I807" s="15">
        <f>HYPERLINK("https://docs.wto.org/imrd/directdoc.asp?DDFDocuments/u/G/SPS/NJPN596A1.DOCX","FR")</f>
      </c>
      <c r="J807" s="15">
        <f>HYPERLINK("https://docs.wto.org/imrd/directdoc.asp?DDFDocuments/v/G/SPS/NJPN596A1.DOCX","ES")</f>
      </c>
    </row>
    <row r="808">
      <c r="A808" s="10" t="s">
        <v>1480</v>
      </c>
      <c r="B808" s="11" t="s">
        <v>34</v>
      </c>
      <c r="C808" s="10" t="s">
        <v>40</v>
      </c>
      <c r="D808" s="12">
        <v>43676</v>
      </c>
      <c r="E808" s="13" t="s">
        <v>1481</v>
      </c>
      <c r="F808" s="13" t="s">
        <v>19</v>
      </c>
      <c r="G808" s="14"/>
      <c r="H808" s="15">
        <f>HYPERLINK("https://docs.wto.org/imrd/directdoc.asp?DDFDocuments/t/G/SPS/NJPN597A1.DOCX","EN")</f>
      </c>
      <c r="I808" s="15">
        <f>HYPERLINK("https://docs.wto.org/imrd/directdoc.asp?DDFDocuments/u/G/SPS/NJPN597A1.DOCX","FR")</f>
      </c>
      <c r="J808" s="15">
        <f>HYPERLINK("https://docs.wto.org/imrd/directdoc.asp?DDFDocuments/v/G/SPS/NJPN597A1.DOCX","ES")</f>
      </c>
    </row>
    <row r="809">
      <c r="A809" s="10" t="s">
        <v>1482</v>
      </c>
      <c r="B809" s="11" t="s">
        <v>34</v>
      </c>
      <c r="C809" s="10" t="s">
        <v>40</v>
      </c>
      <c r="D809" s="12">
        <v>43676</v>
      </c>
      <c r="E809" s="13" t="s">
        <v>1483</v>
      </c>
      <c r="F809" s="13" t="s">
        <v>19</v>
      </c>
      <c r="G809" s="14"/>
      <c r="H809" s="15">
        <f>HYPERLINK("https://docs.wto.org/imrd/directdoc.asp?DDFDocuments/t/G/SPS/NJPN598A1.DOCX","EN")</f>
      </c>
      <c r="I809" s="15">
        <f>HYPERLINK("https://docs.wto.org/imrd/directdoc.asp?DDFDocuments/u/G/SPS/NJPN598A1.DOCX","FR")</f>
      </c>
      <c r="J809" s="15">
        <f>HYPERLINK("https://docs.wto.org/imrd/directdoc.asp?DDFDocuments/v/G/SPS/NJPN598A1.DOCX","ES")</f>
      </c>
    </row>
    <row r="810">
      <c r="A810" s="10" t="s">
        <v>1484</v>
      </c>
      <c r="B810" s="11" t="s">
        <v>34</v>
      </c>
      <c r="C810" s="10" t="s">
        <v>40</v>
      </c>
      <c r="D810" s="12">
        <v>43676</v>
      </c>
      <c r="E810" s="13" t="s">
        <v>1485</v>
      </c>
      <c r="F810" s="13" t="s">
        <v>19</v>
      </c>
      <c r="G810" s="14"/>
      <c r="H810" s="15">
        <f>HYPERLINK("https://docs.wto.org/imrd/directdoc.asp?DDFDocuments/t/G/SPS/NJPN599A1.DOCX","EN")</f>
      </c>
      <c r="I810" s="15">
        <f>HYPERLINK("https://docs.wto.org/imrd/directdoc.asp?DDFDocuments/u/G/SPS/NJPN599A1.DOCX","FR")</f>
      </c>
      <c r="J810" s="15">
        <f>HYPERLINK("https://docs.wto.org/imrd/directdoc.asp?DDFDocuments/v/G/SPS/NJPN599A1.DOCX","ES")</f>
      </c>
    </row>
    <row r="811">
      <c r="A811" s="10" t="s">
        <v>1486</v>
      </c>
      <c r="B811" s="11" t="s">
        <v>34</v>
      </c>
      <c r="C811" s="10" t="s">
        <v>18</v>
      </c>
      <c r="D811" s="12">
        <v>43676</v>
      </c>
      <c r="E811" s="13" t="s">
        <v>1487</v>
      </c>
      <c r="F811" s="13" t="s">
        <v>74</v>
      </c>
      <c r="G811" s="14"/>
      <c r="H811" s="15">
        <f>HYPERLINK("https://docs.wto.org/imrd/directdoc.asp?DDFDocuments/t/G/SPS/NJPN659.DOCX","EN")</f>
      </c>
      <c r="I811" s="15">
        <f>HYPERLINK("https://docs.wto.org/imrd/directdoc.asp?DDFDocuments/u/G/SPS/NJPN659.DOCX","FR")</f>
      </c>
      <c r="J811" s="15">
        <f>HYPERLINK("https://docs.wto.org/imrd/directdoc.asp?DDFDocuments/v/G/SPS/NJPN659.DOCX","ES")</f>
      </c>
    </row>
    <row r="812">
      <c r="A812" s="10" t="s">
        <v>1488</v>
      </c>
      <c r="B812" s="11" t="s">
        <v>34</v>
      </c>
      <c r="C812" s="10" t="s">
        <v>18</v>
      </c>
      <c r="D812" s="12">
        <v>43676</v>
      </c>
      <c r="E812" s="13" t="s">
        <v>837</v>
      </c>
      <c r="F812" s="13" t="s">
        <v>74</v>
      </c>
      <c r="G812" s="14"/>
      <c r="H812" s="15">
        <f>HYPERLINK("https://docs.wto.org/imrd/directdoc.asp?DDFDocuments/t/G/SPS/NJPN660.DOCX","EN")</f>
      </c>
      <c r="I812" s="15">
        <f>HYPERLINK("https://docs.wto.org/imrd/directdoc.asp?DDFDocuments/u/G/SPS/NJPN660.DOCX","FR")</f>
      </c>
      <c r="J812" s="15">
        <f>HYPERLINK("https://docs.wto.org/imrd/directdoc.asp?DDFDocuments/v/G/SPS/NJPN660.DOCX","ES")</f>
      </c>
    </row>
    <row r="813">
      <c r="A813" s="10" t="s">
        <v>1489</v>
      </c>
      <c r="B813" s="11" t="s">
        <v>34</v>
      </c>
      <c r="C813" s="10" t="s">
        <v>18</v>
      </c>
      <c r="D813" s="12">
        <v>43676</v>
      </c>
      <c r="E813" s="13" t="s">
        <v>1490</v>
      </c>
      <c r="F813" s="13" t="s">
        <v>74</v>
      </c>
      <c r="G813" s="14"/>
      <c r="H813" s="15">
        <f>HYPERLINK("https://docs.wto.org/imrd/directdoc.asp?DDFDocuments/t/G/SPS/NJPN661.DOCX","EN")</f>
      </c>
      <c r="I813" s="15">
        <f>HYPERLINK("https://docs.wto.org/imrd/directdoc.asp?DDFDocuments/u/G/SPS/NJPN661.DOCX","FR")</f>
      </c>
      <c r="J813" s="15">
        <f>HYPERLINK("https://docs.wto.org/imrd/directdoc.asp?DDFDocuments/v/G/SPS/NJPN661.DOCX","ES")</f>
      </c>
    </row>
    <row r="814">
      <c r="A814" s="10" t="s">
        <v>1491</v>
      </c>
      <c r="B814" s="11" t="s">
        <v>622</v>
      </c>
      <c r="C814" s="10" t="s">
        <v>18</v>
      </c>
      <c r="D814" s="12">
        <v>43672</v>
      </c>
      <c r="E814" s="13" t="s">
        <v>825</v>
      </c>
      <c r="F814" s="13" t="s">
        <v>339</v>
      </c>
      <c r="G814" s="14" t="s">
        <v>919</v>
      </c>
      <c r="H814" s="15">
        <f>HYPERLINK("https://docs.wto.org/imrd/directdoc.asp?DDFDocuments/t/G/SPS/NARE182.DOCX","EN")</f>
      </c>
      <c r="I814" s="15">
        <f>HYPERLINK("https://docs.wto.org/imrd/directdoc.asp?DDFDocuments/u/G/SPS/NARE182.DOCX","FR")</f>
      </c>
      <c r="J814" s="15">
        <f>HYPERLINK("https://docs.wto.org/imrd/directdoc.asp?DDFDocuments/v/G/SPS/NARE182.DOCX","ES")</f>
      </c>
    </row>
    <row r="815">
      <c r="A815" s="10" t="s">
        <v>1491</v>
      </c>
      <c r="B815" s="11" t="s">
        <v>39</v>
      </c>
      <c r="C815" s="10" t="s">
        <v>18</v>
      </c>
      <c r="D815" s="12">
        <v>43672</v>
      </c>
      <c r="E815" s="13" t="s">
        <v>825</v>
      </c>
      <c r="F815" s="13" t="s">
        <v>339</v>
      </c>
      <c r="G815" s="14" t="s">
        <v>919</v>
      </c>
      <c r="H815" s="15">
        <f>HYPERLINK("https://docs.wto.org/imrd/directdoc.asp?DDFDocuments/t/G/SPS/NARE182.DOCX","EN")</f>
      </c>
      <c r="I815" s="15">
        <f>HYPERLINK("https://docs.wto.org/imrd/directdoc.asp?DDFDocuments/u/G/SPS/NARE182.DOCX","FR")</f>
      </c>
      <c r="J815" s="15">
        <f>HYPERLINK("https://docs.wto.org/imrd/directdoc.asp?DDFDocuments/v/G/SPS/NARE182.DOCX","ES")</f>
      </c>
    </row>
    <row r="816">
      <c r="A816" s="10" t="s">
        <v>1491</v>
      </c>
      <c r="B816" s="11" t="s">
        <v>623</v>
      </c>
      <c r="C816" s="10" t="s">
        <v>18</v>
      </c>
      <c r="D816" s="12">
        <v>43672</v>
      </c>
      <c r="E816" s="13" t="s">
        <v>825</v>
      </c>
      <c r="F816" s="13" t="s">
        <v>339</v>
      </c>
      <c r="G816" s="14" t="s">
        <v>919</v>
      </c>
      <c r="H816" s="15">
        <f>HYPERLINK("https://docs.wto.org/imrd/directdoc.asp?DDFDocuments/t/G/SPS/NARE182.DOCX","EN")</f>
      </c>
      <c r="I816" s="15">
        <f>HYPERLINK("https://docs.wto.org/imrd/directdoc.asp?DDFDocuments/u/G/SPS/NARE182.DOCX","FR")</f>
      </c>
      <c r="J816" s="15">
        <f>HYPERLINK("https://docs.wto.org/imrd/directdoc.asp?DDFDocuments/v/G/SPS/NARE182.DOCX","ES")</f>
      </c>
    </row>
    <row r="817">
      <c r="A817" s="10" t="s">
        <v>1491</v>
      </c>
      <c r="B817" s="11" t="s">
        <v>624</v>
      </c>
      <c r="C817" s="10" t="s">
        <v>18</v>
      </c>
      <c r="D817" s="12">
        <v>43672</v>
      </c>
      <c r="E817" s="13" t="s">
        <v>825</v>
      </c>
      <c r="F817" s="13" t="s">
        <v>339</v>
      </c>
      <c r="G817" s="14" t="s">
        <v>919</v>
      </c>
      <c r="H817" s="15">
        <f>HYPERLINK("https://docs.wto.org/imrd/directdoc.asp?DDFDocuments/t/G/SPS/NARE182.DOCX","EN")</f>
      </c>
      <c r="I817" s="15">
        <f>HYPERLINK("https://docs.wto.org/imrd/directdoc.asp?DDFDocuments/u/G/SPS/NARE182.DOCX","FR")</f>
      </c>
      <c r="J817" s="15">
        <f>HYPERLINK("https://docs.wto.org/imrd/directdoc.asp?DDFDocuments/v/G/SPS/NARE182.DOCX","ES")</f>
      </c>
    </row>
    <row r="818">
      <c r="A818" s="10" t="s">
        <v>1491</v>
      </c>
      <c r="B818" s="11" t="s">
        <v>53</v>
      </c>
      <c r="C818" s="10" t="s">
        <v>18</v>
      </c>
      <c r="D818" s="12">
        <v>43672</v>
      </c>
      <c r="E818" s="13" t="s">
        <v>825</v>
      </c>
      <c r="F818" s="13" t="s">
        <v>339</v>
      </c>
      <c r="G818" s="14" t="s">
        <v>919</v>
      </c>
      <c r="H818" s="15">
        <f>HYPERLINK("https://docs.wto.org/imrd/directdoc.asp?DDFDocuments/t/G/SPS/NARE182.DOCX","EN")</f>
      </c>
      <c r="I818" s="15">
        <f>HYPERLINK("https://docs.wto.org/imrd/directdoc.asp?DDFDocuments/u/G/SPS/NARE182.DOCX","FR")</f>
      </c>
      <c r="J818" s="15">
        <f>HYPERLINK("https://docs.wto.org/imrd/directdoc.asp?DDFDocuments/v/G/SPS/NARE182.DOCX","ES")</f>
      </c>
    </row>
    <row r="819">
      <c r="A819" s="10" t="s">
        <v>1491</v>
      </c>
      <c r="B819" s="11" t="s">
        <v>214</v>
      </c>
      <c r="C819" s="10" t="s">
        <v>18</v>
      </c>
      <c r="D819" s="12">
        <v>43672</v>
      </c>
      <c r="E819" s="13" t="s">
        <v>825</v>
      </c>
      <c r="F819" s="13" t="s">
        <v>339</v>
      </c>
      <c r="G819" s="14" t="s">
        <v>919</v>
      </c>
      <c r="H819" s="15">
        <f>HYPERLINK("https://docs.wto.org/imrd/directdoc.asp?DDFDocuments/t/G/SPS/NARE182.DOCX","EN")</f>
      </c>
      <c r="I819" s="15">
        <f>HYPERLINK("https://docs.wto.org/imrd/directdoc.asp?DDFDocuments/u/G/SPS/NARE182.DOCX","FR")</f>
      </c>
      <c r="J819" s="15">
        <f>HYPERLINK("https://docs.wto.org/imrd/directdoc.asp?DDFDocuments/v/G/SPS/NARE182.DOCX","ES")</f>
      </c>
    </row>
    <row r="820">
      <c r="A820" s="10" t="s">
        <v>1491</v>
      </c>
      <c r="B820" s="11" t="s">
        <v>625</v>
      </c>
      <c r="C820" s="10" t="s">
        <v>18</v>
      </c>
      <c r="D820" s="12">
        <v>43672</v>
      </c>
      <c r="E820" s="13" t="s">
        <v>825</v>
      </c>
      <c r="F820" s="13" t="s">
        <v>339</v>
      </c>
      <c r="G820" s="14" t="s">
        <v>919</v>
      </c>
      <c r="H820" s="15">
        <f>HYPERLINK("https://docs.wto.org/imrd/directdoc.asp?DDFDocuments/t/G/SPS/NARE182.DOCX","EN")</f>
      </c>
      <c r="I820" s="15">
        <f>HYPERLINK("https://docs.wto.org/imrd/directdoc.asp?DDFDocuments/u/G/SPS/NARE182.DOCX","FR")</f>
      </c>
      <c r="J820" s="15">
        <f>HYPERLINK("https://docs.wto.org/imrd/directdoc.asp?DDFDocuments/v/G/SPS/NARE182.DOCX","ES")</f>
      </c>
    </row>
    <row r="821">
      <c r="A821" s="10" t="s">
        <v>1492</v>
      </c>
      <c r="B821" s="11" t="s">
        <v>65</v>
      </c>
      <c r="C821" s="10" t="s">
        <v>18</v>
      </c>
      <c r="D821" s="12">
        <v>43672</v>
      </c>
      <c r="E821" s="13" t="s">
        <v>69</v>
      </c>
      <c r="F821" s="13" t="s">
        <v>1493</v>
      </c>
      <c r="G821" s="14"/>
      <c r="H821" s="15">
        <f>HYPERLINK("https://docs.wto.org/imrd/directdoc.asp?DDFDocuments/t/G/SPS/NCHE74.DOCX","EN")</f>
      </c>
      <c r="I821" s="15">
        <f>HYPERLINK("https://docs.wto.org/imrd/directdoc.asp?DDFDocuments/u/G/SPS/NCHE74.DOCX","FR")</f>
      </c>
      <c r="J821" s="15">
        <f>HYPERLINK("https://docs.wto.org/imrd/directdoc.asp?DDFDocuments/v/G/SPS/NCHE74.DOCX","ES")</f>
      </c>
    </row>
    <row r="822">
      <c r="A822" s="10" t="s">
        <v>1494</v>
      </c>
      <c r="B822" s="11" t="s">
        <v>286</v>
      </c>
      <c r="C822" s="10" t="s">
        <v>18</v>
      </c>
      <c r="D822" s="12">
        <v>43671</v>
      </c>
      <c r="E822" s="13" t="s">
        <v>1495</v>
      </c>
      <c r="F822" s="13" t="s">
        <v>24</v>
      </c>
      <c r="G822" s="14"/>
      <c r="H822" s="15">
        <f>HYPERLINK("https://docs.wto.org/imrd/directdoc.asp?DDFDocuments/t/G/SPS/NPRY29.DOCX","EN")</f>
      </c>
      <c r="I822" s="15">
        <f>HYPERLINK("https://docs.wto.org/imrd/directdoc.asp?DDFDocuments/u/G/SPS/NPRY29.DOCX","FR")</f>
      </c>
      <c r="J822" s="15">
        <f>HYPERLINK("https://docs.wto.org/imrd/directdoc.asp?DDFDocuments/v/G/SPS/NPRY29.DOCX","ES")</f>
      </c>
    </row>
    <row r="823">
      <c r="A823" s="10" t="s">
        <v>1496</v>
      </c>
      <c r="B823" s="11" t="s">
        <v>53</v>
      </c>
      <c r="C823" s="10" t="s">
        <v>40</v>
      </c>
      <c r="D823" s="12">
        <v>43669</v>
      </c>
      <c r="E823" s="13" t="s">
        <v>1497</v>
      </c>
      <c r="F823" s="13" t="s">
        <v>19</v>
      </c>
      <c r="G823" s="14"/>
      <c r="H823" s="15">
        <f>HYPERLINK("https://docs.wto.org/imrd/directdoc.asp?DDFDocuments/t/G/SPS/NSAU355A1.DOCX","EN")</f>
      </c>
      <c r="I823" s="15">
        <f>HYPERLINK("https://docs.wto.org/imrd/directdoc.asp?DDFDocuments/u/G/SPS/NSAU355A1.DOCX","FR")</f>
      </c>
      <c r="J823" s="15">
        <f>HYPERLINK("https://docs.wto.org/imrd/directdoc.asp?DDFDocuments/v/G/SPS/NSAU355A1.DOCX","ES")</f>
      </c>
    </row>
    <row r="824">
      <c r="A824" s="10" t="s">
        <v>1498</v>
      </c>
      <c r="B824" s="11" t="s">
        <v>365</v>
      </c>
      <c r="C824" s="10" t="s">
        <v>18</v>
      </c>
      <c r="D824" s="12">
        <v>43668</v>
      </c>
      <c r="E824" s="13" t="s">
        <v>1499</v>
      </c>
      <c r="F824" s="13" t="s">
        <v>24</v>
      </c>
      <c r="G824" s="14"/>
      <c r="H824" s="15">
        <f>HYPERLINK("https://docs.wto.org/imrd/directdoc.asp?DDFDocuments/t/G/SPS/NCHL601.DOCX","EN")</f>
      </c>
      <c r="I824" s="15">
        <f>HYPERLINK("https://docs.wto.org/imrd/directdoc.asp?DDFDocuments/u/G/SPS/NCHL601.DOCX","FR")</f>
      </c>
      <c r="J824" s="15">
        <f>HYPERLINK("https://docs.wto.org/imrd/directdoc.asp?DDFDocuments/v/G/SPS/NCHL601.DOCX","ES")</f>
      </c>
    </row>
    <row r="825">
      <c r="A825" s="10" t="s">
        <v>1500</v>
      </c>
      <c r="B825" s="11" t="s">
        <v>82</v>
      </c>
      <c r="C825" s="10" t="s">
        <v>40</v>
      </c>
      <c r="D825" s="12">
        <v>43668</v>
      </c>
      <c r="E825" s="13" t="s">
        <v>951</v>
      </c>
      <c r="F825" s="13" t="s">
        <v>74</v>
      </c>
      <c r="G825" s="14"/>
      <c r="H825" s="15">
        <f>HYPERLINK("https://docs.wto.org/imrd/directdoc.asp?DDFDocuments/t/G/SPS/NEU332A1.DOCX","EN")</f>
      </c>
      <c r="I825" s="15">
        <f>HYPERLINK("https://docs.wto.org/imrd/directdoc.asp?DDFDocuments/u/G/SPS/NEU332A1.DOCX","FR")</f>
      </c>
      <c r="J825" s="15">
        <f>HYPERLINK("https://docs.wto.org/imrd/directdoc.asp?DDFDocuments/v/G/SPS/NEU332A1.DOCX","ES")</f>
      </c>
    </row>
    <row r="826">
      <c r="A826" s="10" t="s">
        <v>1501</v>
      </c>
      <c r="B826" s="11" t="s">
        <v>139</v>
      </c>
      <c r="C826" s="10" t="s">
        <v>18</v>
      </c>
      <c r="D826" s="12">
        <v>43668</v>
      </c>
      <c r="E826" s="13" t="s">
        <v>1502</v>
      </c>
      <c r="F826" s="13" t="s">
        <v>24</v>
      </c>
      <c r="G826" s="14"/>
      <c r="H826" s="15">
        <f>HYPERLINK("https://docs.wto.org/imrd/directdoc.asp?DDFDocuments/t/G/SPS/NIND239.DOCX","EN")</f>
      </c>
      <c r="I826" s="15">
        <f>HYPERLINK("https://docs.wto.org/imrd/directdoc.asp?DDFDocuments/u/G/SPS/NIND239.DOCX","FR")</f>
      </c>
      <c r="J826" s="15">
        <f>HYPERLINK("https://docs.wto.org/imrd/directdoc.asp?DDFDocuments/v/G/SPS/NIND239.DOCX","ES")</f>
      </c>
    </row>
    <row r="827">
      <c r="A827" s="10" t="s">
        <v>1503</v>
      </c>
      <c r="B827" s="11" t="s">
        <v>34</v>
      </c>
      <c r="C827" s="10" t="s">
        <v>12</v>
      </c>
      <c r="D827" s="12">
        <v>43668</v>
      </c>
      <c r="E827" s="13" t="s">
        <v>131</v>
      </c>
      <c r="F827" s="13" t="s">
        <v>92</v>
      </c>
      <c r="G827" s="14" t="s">
        <v>1504</v>
      </c>
      <c r="H827" s="15">
        <f>HYPERLINK("https://docs.wto.org/imrd/directdoc.asp?DDFDocuments/t/G/SPS/NJPN658.DOCX","EN")</f>
      </c>
      <c r="I827" s="15">
        <f>HYPERLINK("https://docs.wto.org/imrd/directdoc.asp?DDFDocuments/u/G/SPS/NJPN658.DOCX","FR")</f>
      </c>
      <c r="J827" s="15">
        <f>HYPERLINK("https://docs.wto.org/imrd/directdoc.asp?DDFDocuments/v/G/SPS/NJPN658.DOCX","ES")</f>
      </c>
    </row>
    <row r="828">
      <c r="A828" s="10" t="s">
        <v>1505</v>
      </c>
      <c r="B828" s="11" t="s">
        <v>233</v>
      </c>
      <c r="C828" s="10" t="s">
        <v>18</v>
      </c>
      <c r="D828" s="12">
        <v>43668</v>
      </c>
      <c r="E828" s="13" t="s">
        <v>1506</v>
      </c>
      <c r="F828" s="13" t="s">
        <v>158</v>
      </c>
      <c r="G828" s="14" t="s">
        <v>365</v>
      </c>
      <c r="H828" s="15">
        <f>HYPERLINK("https://docs.wto.org/imrd/directdoc.asp?DDFDocuments/t/G/SPS/NPER842.DOCX","EN")</f>
      </c>
      <c r="I828" s="15">
        <f>HYPERLINK("https://docs.wto.org/imrd/directdoc.asp?DDFDocuments/u/G/SPS/NPER842.DOCX","FR")</f>
      </c>
      <c r="J828" s="15">
        <f>HYPERLINK("https://docs.wto.org/imrd/directdoc.asp?DDFDocuments/v/G/SPS/NPER842.DOCX","ES")</f>
      </c>
    </row>
    <row r="829">
      <c r="A829" s="10" t="s">
        <v>1507</v>
      </c>
      <c r="B829" s="11" t="s">
        <v>233</v>
      </c>
      <c r="C829" s="10" t="s">
        <v>18</v>
      </c>
      <c r="D829" s="12">
        <v>43668</v>
      </c>
      <c r="E829" s="13" t="s">
        <v>1508</v>
      </c>
      <c r="F829" s="13" t="s">
        <v>80</v>
      </c>
      <c r="G829" s="14" t="s">
        <v>168</v>
      </c>
      <c r="H829" s="15">
        <f>HYPERLINK("https://docs.wto.org/imrd/directdoc.asp?DDFDocuments/t/G/SPS/NPER843.DOCX","EN")</f>
      </c>
      <c r="I829" s="15">
        <f>HYPERLINK("https://docs.wto.org/imrd/directdoc.asp?DDFDocuments/u/G/SPS/NPER843.DOCX","FR")</f>
      </c>
      <c r="J829" s="15">
        <f>HYPERLINK("https://docs.wto.org/imrd/directdoc.asp?DDFDocuments/v/G/SPS/NPER843.DOCX","ES")</f>
      </c>
    </row>
    <row r="830">
      <c r="A830" s="10" t="s">
        <v>1509</v>
      </c>
      <c r="B830" s="11" t="s">
        <v>233</v>
      </c>
      <c r="C830" s="10" t="s">
        <v>18</v>
      </c>
      <c r="D830" s="12">
        <v>43668</v>
      </c>
      <c r="E830" s="13" t="s">
        <v>560</v>
      </c>
      <c r="F830" s="13" t="s">
        <v>80</v>
      </c>
      <c r="G830" s="14" t="s">
        <v>95</v>
      </c>
      <c r="H830" s="15">
        <f>HYPERLINK("https://docs.wto.org/imrd/directdoc.asp?DDFDocuments/t/G/SPS/NPER844.DOCX","EN")</f>
      </c>
      <c r="I830" s="15">
        <f>HYPERLINK("https://docs.wto.org/imrd/directdoc.asp?DDFDocuments/u/G/SPS/NPER844.DOCX","FR")</f>
      </c>
      <c r="J830" s="15">
        <f>HYPERLINK("https://docs.wto.org/imrd/directdoc.asp?DDFDocuments/v/G/SPS/NPER844.DOCX","ES")</f>
      </c>
    </row>
    <row r="831">
      <c r="A831" s="10" t="s">
        <v>1510</v>
      </c>
      <c r="B831" s="11" t="s">
        <v>188</v>
      </c>
      <c r="C831" s="10" t="s">
        <v>18</v>
      </c>
      <c r="D831" s="12">
        <v>43665</v>
      </c>
      <c r="E831" s="13" t="s">
        <v>1264</v>
      </c>
      <c r="F831" s="13" t="s">
        <v>24</v>
      </c>
      <c r="G831" s="14" t="s">
        <v>134</v>
      </c>
      <c r="H831" s="15">
        <f>HYPERLINK("https://docs.wto.org/imrd/directdoc.asp?DDFDocuments/t/G/SPS/NAUS481.DOCX","EN")</f>
      </c>
      <c r="I831" s="15">
        <f>HYPERLINK("https://docs.wto.org/imrd/directdoc.asp?DDFDocuments/u/G/SPS/NAUS481.DOCX","FR")</f>
      </c>
      <c r="J831" s="15">
        <f>HYPERLINK("https://docs.wto.org/imrd/directdoc.asp?DDFDocuments/v/G/SPS/NAUS481.DOCX","ES")</f>
      </c>
    </row>
    <row r="832">
      <c r="A832" s="10" t="s">
        <v>1511</v>
      </c>
      <c r="B832" s="11" t="s">
        <v>188</v>
      </c>
      <c r="C832" s="10" t="s">
        <v>54</v>
      </c>
      <c r="D832" s="12">
        <v>43664</v>
      </c>
      <c r="E832" s="13" t="s">
        <v>1512</v>
      </c>
      <c r="F832" s="13" t="s">
        <v>310</v>
      </c>
      <c r="G832" s="14"/>
      <c r="H832" s="15">
        <f>HYPERLINK("https://docs.wto.org/imrd/directdoc.asp?DDFDocuments/t/G/SPS/NAUS376A1.DOCX","EN")</f>
      </c>
      <c r="I832" s="15">
        <f>HYPERLINK("https://docs.wto.org/imrd/directdoc.asp?DDFDocuments/u/G/SPS/NAUS376A1.DOCX","FR")</f>
      </c>
      <c r="J832" s="15">
        <f>HYPERLINK("https://docs.wto.org/imrd/directdoc.asp?DDFDocuments/v/G/SPS/NAUS376A1.DOCX","ES")</f>
      </c>
    </row>
    <row r="833">
      <c r="A833" s="10" t="s">
        <v>1513</v>
      </c>
      <c r="B833" s="11" t="s">
        <v>204</v>
      </c>
      <c r="C833" s="10" t="s">
        <v>18</v>
      </c>
      <c r="D833" s="12">
        <v>43664</v>
      </c>
      <c r="E833" s="13" t="s">
        <v>1514</v>
      </c>
      <c r="F833" s="13" t="s">
        <v>1515</v>
      </c>
      <c r="G833" s="14" t="s">
        <v>1516</v>
      </c>
      <c r="H833" s="15">
        <f>HYPERLINK("https://docs.wto.org/imrd/directdoc.asp?DDFDocuments/t/G/SPS/NEGY93.DOCX","EN")</f>
      </c>
      <c r="I833" s="15">
        <f>HYPERLINK("https://docs.wto.org/imrd/directdoc.asp?DDFDocuments/u/G/SPS/NEGY93.DOCX","FR")</f>
      </c>
      <c r="J833" s="15">
        <f>HYPERLINK("https://docs.wto.org/imrd/directdoc.asp?DDFDocuments/v/G/SPS/NEGY93.DOCX","ES")</f>
      </c>
    </row>
    <row r="834">
      <c r="A834" s="10" t="s">
        <v>1517</v>
      </c>
      <c r="B834" s="11" t="s">
        <v>134</v>
      </c>
      <c r="C834" s="10" t="s">
        <v>40</v>
      </c>
      <c r="D834" s="12">
        <v>43664</v>
      </c>
      <c r="E834" s="13" t="s">
        <v>1518</v>
      </c>
      <c r="F834" s="13" t="s">
        <v>19</v>
      </c>
      <c r="G834" s="14"/>
      <c r="H834" s="15">
        <f>HYPERLINK("https://docs.wto.org/imrd/directdoc.asp?DDFDocuments/t/G/SPS/NTHA246A1.DOCX","EN")</f>
      </c>
      <c r="I834" s="15">
        <f>HYPERLINK("https://docs.wto.org/imrd/directdoc.asp?DDFDocuments/u/G/SPS/NTHA246A1.DOCX","FR")</f>
      </c>
      <c r="J834" s="15">
        <f>HYPERLINK("https://docs.wto.org/imrd/directdoc.asp?DDFDocuments/v/G/SPS/NTHA246A1.DOCX","ES")</f>
      </c>
    </row>
    <row r="835">
      <c r="A835" s="10" t="s">
        <v>1519</v>
      </c>
      <c r="B835" s="11" t="s">
        <v>134</v>
      </c>
      <c r="C835" s="10" t="s">
        <v>40</v>
      </c>
      <c r="D835" s="12">
        <v>43664</v>
      </c>
      <c r="E835" s="13" t="s">
        <v>1520</v>
      </c>
      <c r="F835" s="13" t="s">
        <v>19</v>
      </c>
      <c r="G835" s="14"/>
      <c r="H835" s="15">
        <f>HYPERLINK("https://docs.wto.org/imrd/directdoc.asp?DDFDocuments/t/G/SPS/NTHA252A1.DOCX","EN")</f>
      </c>
      <c r="I835" s="15">
        <f>HYPERLINK("https://docs.wto.org/imrd/directdoc.asp?DDFDocuments/u/G/SPS/NTHA252A1.DOCX","FR")</f>
      </c>
      <c r="J835" s="15">
        <f>HYPERLINK("https://docs.wto.org/imrd/directdoc.asp?DDFDocuments/v/G/SPS/NTHA252A1.DOCX","ES")</f>
      </c>
    </row>
    <row r="836">
      <c r="A836" s="10" t="s">
        <v>1521</v>
      </c>
      <c r="B836" s="11" t="s">
        <v>134</v>
      </c>
      <c r="C836" s="10" t="s">
        <v>40</v>
      </c>
      <c r="D836" s="12">
        <v>43664</v>
      </c>
      <c r="E836" s="13" t="s">
        <v>1522</v>
      </c>
      <c r="F836" s="13" t="s">
        <v>19</v>
      </c>
      <c r="G836" s="14"/>
      <c r="H836" s="15">
        <f>HYPERLINK("https://docs.wto.org/imrd/directdoc.asp?DDFDocuments/t/G/SPS/NTHA253A1.DOCX","EN")</f>
      </c>
      <c r="I836" s="15">
        <f>HYPERLINK("https://docs.wto.org/imrd/directdoc.asp?DDFDocuments/u/G/SPS/NTHA253A1.DOCX","FR")</f>
      </c>
      <c r="J836" s="15">
        <f>HYPERLINK("https://docs.wto.org/imrd/directdoc.asp?DDFDocuments/v/G/SPS/NTHA253A1.DOCX","ES")</f>
      </c>
    </row>
    <row r="837">
      <c r="A837" s="10" t="s">
        <v>1523</v>
      </c>
      <c r="B837" s="11" t="s">
        <v>59</v>
      </c>
      <c r="C837" s="10" t="s">
        <v>40</v>
      </c>
      <c r="D837" s="12">
        <v>43664</v>
      </c>
      <c r="E837" s="13" t="s">
        <v>1524</v>
      </c>
      <c r="F837" s="13" t="s">
        <v>19</v>
      </c>
      <c r="G837" s="14" t="s">
        <v>134</v>
      </c>
      <c r="H837" s="15">
        <f>HYPERLINK("https://docs.wto.org/imrd/directdoc.asp?DDFDocuments/t/G/SPS/NTPKM495A1.DOCX","EN")</f>
      </c>
      <c r="I837" s="15">
        <f>HYPERLINK("https://docs.wto.org/imrd/directdoc.asp?DDFDocuments/u/G/SPS/NTPKM495A1.DOCX","FR")</f>
      </c>
      <c r="J837" s="15">
        <f>HYPERLINK("https://docs.wto.org/imrd/directdoc.asp?DDFDocuments/v/G/SPS/NTPKM495A1.DOCX","ES")</f>
      </c>
    </row>
    <row r="838">
      <c r="A838" s="10" t="s">
        <v>1525</v>
      </c>
      <c r="B838" s="11" t="s">
        <v>145</v>
      </c>
      <c r="C838" s="10" t="s">
        <v>12</v>
      </c>
      <c r="D838" s="12">
        <v>43663</v>
      </c>
      <c r="E838" s="13" t="s">
        <v>1526</v>
      </c>
      <c r="F838" s="13" t="s">
        <v>389</v>
      </c>
      <c r="G838" s="14" t="s">
        <v>226</v>
      </c>
      <c r="H838" s="15">
        <f>HYPERLINK("https://docs.wto.org/imrd/directdoc.asp?DDFDocuments/t/G/SPS/NPHL442.DOCX","EN")</f>
      </c>
      <c r="I838" s="15">
        <f>HYPERLINK("https://docs.wto.org/imrd/directdoc.asp?DDFDocuments/u/G/SPS/NPHL442.DOCX","FR")</f>
      </c>
      <c r="J838" s="15">
        <f>HYPERLINK("https://docs.wto.org/imrd/directdoc.asp?DDFDocuments/v/G/SPS/NPHL442.DOCX","ES")</f>
      </c>
    </row>
    <row r="839">
      <c r="A839" s="10" t="s">
        <v>1527</v>
      </c>
      <c r="B839" s="11" t="s">
        <v>27</v>
      </c>
      <c r="C839" s="10" t="s">
        <v>40</v>
      </c>
      <c r="D839" s="12">
        <v>43662</v>
      </c>
      <c r="E839" s="13" t="s">
        <v>19</v>
      </c>
      <c r="F839" s="13" t="s">
        <v>19</v>
      </c>
      <c r="G839" s="14"/>
      <c r="H839" s="15">
        <f>HYPERLINK("https://docs.wto.org/imrd/directdoc.asp?DDFDocuments/t/G/SPS/NCRI211A1.DOCX","EN")</f>
      </c>
      <c r="I839" s="15">
        <f>HYPERLINK("https://docs.wto.org/imrd/directdoc.asp?DDFDocuments/u/G/SPS/NCRI211A1.DOCX","FR")</f>
      </c>
      <c r="J839" s="15">
        <f>HYPERLINK("https://docs.wto.org/imrd/directdoc.asp?DDFDocuments/v/G/SPS/NCRI211A1.DOCX","ES")</f>
      </c>
    </row>
    <row r="840">
      <c r="A840" s="10" t="s">
        <v>1528</v>
      </c>
      <c r="B840" s="11" t="s">
        <v>82</v>
      </c>
      <c r="C840" s="10" t="s">
        <v>40</v>
      </c>
      <c r="D840" s="12">
        <v>43662</v>
      </c>
      <c r="E840" s="13" t="s">
        <v>603</v>
      </c>
      <c r="F840" s="13" t="s">
        <v>74</v>
      </c>
      <c r="G840" s="14"/>
      <c r="H840" s="15">
        <f>HYPERLINK("https://docs.wto.org/imrd/directdoc.asp?DDFDocuments/t/G/SPS/NEU332.DOCX","EN")</f>
      </c>
      <c r="I840" s="15">
        <f>HYPERLINK("https://docs.wto.org/imrd/directdoc.asp?DDFDocuments/u/G/SPS/NEU332.DOCX","FR")</f>
      </c>
      <c r="J840" s="15">
        <f>HYPERLINK("https://docs.wto.org/imrd/directdoc.asp?DDFDocuments/v/G/SPS/NEU332.DOCX","ES")</f>
      </c>
    </row>
    <row r="841">
      <c r="A841" s="10" t="s">
        <v>1529</v>
      </c>
      <c r="B841" s="11" t="s">
        <v>286</v>
      </c>
      <c r="C841" s="10" t="s">
        <v>12</v>
      </c>
      <c r="D841" s="12">
        <v>43662</v>
      </c>
      <c r="E841" s="13" t="s">
        <v>1530</v>
      </c>
      <c r="F841" s="13" t="s">
        <v>32</v>
      </c>
      <c r="G841" s="14"/>
      <c r="H841" s="15">
        <f>HYPERLINK("https://docs.wto.org/imrd/directdoc.asp?DDFDocuments/t/G/SPS/NPRY28.DOCX","EN")</f>
      </c>
      <c r="I841" s="15">
        <f>HYPERLINK("https://docs.wto.org/imrd/directdoc.asp?DDFDocuments/u/G/SPS/NPRY28.DOCX","FR")</f>
      </c>
      <c r="J841" s="15">
        <f>HYPERLINK("https://docs.wto.org/imrd/directdoc.asp?DDFDocuments/v/G/SPS/NPRY28.DOCX","ES")</f>
      </c>
    </row>
    <row r="842">
      <c r="A842" s="10" t="s">
        <v>1531</v>
      </c>
      <c r="B842" s="11" t="s">
        <v>72</v>
      </c>
      <c r="C842" s="10" t="s">
        <v>40</v>
      </c>
      <c r="D842" s="12">
        <v>43658</v>
      </c>
      <c r="E842" s="13" t="s">
        <v>192</v>
      </c>
      <c r="F842" s="13" t="s">
        <v>92</v>
      </c>
      <c r="G842" s="14" t="s">
        <v>1532</v>
      </c>
      <c r="H842" s="15">
        <f>HYPERLINK("https://docs.wto.org/imrd/directdoc.asp?DDFDocuments/t/G/SPS/NCAN1244A2.DOCX","EN")</f>
      </c>
      <c r="I842" s="15">
        <f>HYPERLINK("https://docs.wto.org/imrd/directdoc.asp?DDFDocuments/u/G/SPS/NCAN1244A2.DOCX","FR")</f>
      </c>
      <c r="J842" s="15">
        <f>HYPERLINK("https://docs.wto.org/imrd/directdoc.asp?DDFDocuments/v/G/SPS/NCAN1244A2.DOCX","ES")</f>
      </c>
    </row>
    <row r="843">
      <c r="A843" s="10" t="s">
        <v>1533</v>
      </c>
      <c r="B843" s="11" t="s">
        <v>82</v>
      </c>
      <c r="C843" s="10" t="s">
        <v>40</v>
      </c>
      <c r="D843" s="12">
        <v>43658</v>
      </c>
      <c r="E843" s="13" t="s">
        <v>603</v>
      </c>
      <c r="F843" s="13" t="s">
        <v>19</v>
      </c>
      <c r="G843" s="14"/>
      <c r="H843" s="15">
        <f>HYPERLINK("https://docs.wto.org/imrd/directdoc.asp?DDFDocuments/t/G/SPS/NEU287A1.DOCX","EN")</f>
      </c>
      <c r="I843" s="15">
        <f>HYPERLINK("https://docs.wto.org/imrd/directdoc.asp?DDFDocuments/u/G/SPS/NEU287A1.DOCX","FR")</f>
      </c>
      <c r="J843" s="15">
        <f>HYPERLINK("https://docs.wto.org/imrd/directdoc.asp?DDFDocuments/v/G/SPS/NEU287A1.DOCX","ES")</f>
      </c>
    </row>
    <row r="844">
      <c r="A844" s="10" t="s">
        <v>1534</v>
      </c>
      <c r="B844" s="11" t="s">
        <v>779</v>
      </c>
      <c r="C844" s="10" t="s">
        <v>18</v>
      </c>
      <c r="D844" s="12">
        <v>43658</v>
      </c>
      <c r="E844" s="13" t="s">
        <v>1535</v>
      </c>
      <c r="F844" s="13" t="s">
        <v>144</v>
      </c>
      <c r="G844" s="14"/>
      <c r="H844" s="15">
        <f>HYPERLINK("https://docs.wto.org/imrd/directdoc.asp?DDFDocuments/t/G/SPS/NURY54.DOCX","EN")</f>
      </c>
      <c r="I844" s="15">
        <f>HYPERLINK("https://docs.wto.org/imrd/directdoc.asp?DDFDocuments/u/G/SPS/NURY54.DOCX","FR")</f>
      </c>
      <c r="J844" s="15">
        <f>HYPERLINK("https://docs.wto.org/imrd/directdoc.asp?DDFDocuments/v/G/SPS/NURY54.DOCX","ES")</f>
      </c>
    </row>
    <row r="845">
      <c r="A845" s="10" t="s">
        <v>1536</v>
      </c>
      <c r="B845" s="11" t="s">
        <v>779</v>
      </c>
      <c r="C845" s="10" t="s">
        <v>18</v>
      </c>
      <c r="D845" s="12">
        <v>43658</v>
      </c>
      <c r="E845" s="13" t="s">
        <v>1537</v>
      </c>
      <c r="F845" s="13" t="s">
        <v>144</v>
      </c>
      <c r="G845" s="14"/>
      <c r="H845" s="15">
        <f>HYPERLINK("https://docs.wto.org/imrd/directdoc.asp?DDFDocuments/t/G/SPS/NURY55.DOCX","EN")</f>
      </c>
      <c r="I845" s="15">
        <f>HYPERLINK("https://docs.wto.org/imrd/directdoc.asp?DDFDocuments/u/G/SPS/NURY55.DOCX","FR")</f>
      </c>
      <c r="J845" s="15">
        <f>HYPERLINK("https://docs.wto.org/imrd/directdoc.asp?DDFDocuments/v/G/SPS/NURY55.DOCX","ES")</f>
      </c>
    </row>
    <row r="846">
      <c r="A846" s="10" t="s">
        <v>1538</v>
      </c>
      <c r="B846" s="11" t="s">
        <v>779</v>
      </c>
      <c r="C846" s="10" t="s">
        <v>18</v>
      </c>
      <c r="D846" s="12">
        <v>43658</v>
      </c>
      <c r="E846" s="13" t="s">
        <v>1539</v>
      </c>
      <c r="F846" s="13" t="s">
        <v>144</v>
      </c>
      <c r="G846" s="14"/>
      <c r="H846" s="15">
        <f>HYPERLINK("https://docs.wto.org/imrd/directdoc.asp?DDFDocuments/t/G/SPS/NURY56.DOCX","EN")</f>
      </c>
      <c r="I846" s="15">
        <f>HYPERLINK("https://docs.wto.org/imrd/directdoc.asp?DDFDocuments/u/G/SPS/NURY56.DOCX","FR")</f>
      </c>
      <c r="J846" s="15">
        <f>HYPERLINK("https://docs.wto.org/imrd/directdoc.asp?DDFDocuments/v/G/SPS/NURY56.DOCX","ES")</f>
      </c>
    </row>
    <row r="847">
      <c r="A847" s="10" t="s">
        <v>1540</v>
      </c>
      <c r="B847" s="11" t="s">
        <v>779</v>
      </c>
      <c r="C847" s="10" t="s">
        <v>18</v>
      </c>
      <c r="D847" s="12">
        <v>43658</v>
      </c>
      <c r="E847" s="13" t="s">
        <v>1541</v>
      </c>
      <c r="F847" s="13" t="s">
        <v>144</v>
      </c>
      <c r="G847" s="14"/>
      <c r="H847" s="15">
        <f>HYPERLINK("https://docs.wto.org/imrd/directdoc.asp?DDFDocuments/t/G/SPS/NURY57.DOCX","EN")</f>
      </c>
      <c r="I847" s="15">
        <f>HYPERLINK("https://docs.wto.org/imrd/directdoc.asp?DDFDocuments/u/G/SPS/NURY57.DOCX","FR")</f>
      </c>
      <c r="J847" s="15">
        <f>HYPERLINK("https://docs.wto.org/imrd/directdoc.asp?DDFDocuments/v/G/SPS/NURY57.DOCX","ES")</f>
      </c>
    </row>
    <row r="848">
      <c r="A848" s="10" t="s">
        <v>1542</v>
      </c>
      <c r="B848" s="11" t="s">
        <v>779</v>
      </c>
      <c r="C848" s="10" t="s">
        <v>18</v>
      </c>
      <c r="D848" s="12">
        <v>43658</v>
      </c>
      <c r="E848" s="13" t="s">
        <v>1543</v>
      </c>
      <c r="F848" s="13" t="s">
        <v>144</v>
      </c>
      <c r="G848" s="14"/>
      <c r="H848" s="15">
        <f>HYPERLINK("https://docs.wto.org/imrd/directdoc.asp?DDFDocuments/t/G/SPS/NURY58.DOCX","EN")</f>
      </c>
      <c r="I848" s="15">
        <f>HYPERLINK("https://docs.wto.org/imrd/directdoc.asp?DDFDocuments/u/G/SPS/NURY58.DOCX","FR")</f>
      </c>
      <c r="J848" s="15">
        <f>HYPERLINK("https://docs.wto.org/imrd/directdoc.asp?DDFDocuments/v/G/SPS/NURY58.DOCX","ES")</f>
      </c>
    </row>
    <row r="849">
      <c r="A849" s="10" t="s">
        <v>1544</v>
      </c>
      <c r="B849" s="11" t="s">
        <v>779</v>
      </c>
      <c r="C849" s="10" t="s">
        <v>18</v>
      </c>
      <c r="D849" s="12">
        <v>43658</v>
      </c>
      <c r="E849" s="13" t="s">
        <v>1545</v>
      </c>
      <c r="F849" s="13" t="s">
        <v>144</v>
      </c>
      <c r="G849" s="14"/>
      <c r="H849" s="15">
        <f>HYPERLINK("https://docs.wto.org/imrd/directdoc.asp?DDFDocuments/t/G/SPS/NURY59.DOCX","EN")</f>
      </c>
      <c r="I849" s="15">
        <f>HYPERLINK("https://docs.wto.org/imrd/directdoc.asp?DDFDocuments/u/G/SPS/NURY59.DOCX","FR")</f>
      </c>
      <c r="J849" s="15">
        <f>HYPERLINK("https://docs.wto.org/imrd/directdoc.asp?DDFDocuments/v/G/SPS/NURY59.DOCX","ES")</f>
      </c>
    </row>
    <row r="850">
      <c r="A850" s="10" t="s">
        <v>1546</v>
      </c>
      <c r="B850" s="11" t="s">
        <v>233</v>
      </c>
      <c r="C850" s="10" t="s">
        <v>18</v>
      </c>
      <c r="D850" s="12">
        <v>43657</v>
      </c>
      <c r="E850" s="13" t="s">
        <v>1547</v>
      </c>
      <c r="F850" s="13" t="s">
        <v>1282</v>
      </c>
      <c r="G850" s="14" t="s">
        <v>720</v>
      </c>
      <c r="H850" s="15">
        <f>HYPERLINK("https://docs.wto.org/imrd/directdoc.asp?DDFDocuments/t/G/SPS/NPER835.DOCX","EN")</f>
      </c>
      <c r="I850" s="15">
        <f>HYPERLINK("https://docs.wto.org/imrd/directdoc.asp?DDFDocuments/u/G/SPS/NPER835.DOCX","FR")</f>
      </c>
      <c r="J850" s="15">
        <f>HYPERLINK("https://docs.wto.org/imrd/directdoc.asp?DDFDocuments/v/G/SPS/NPER835.DOCX","ES")</f>
      </c>
    </row>
    <row r="851">
      <c r="A851" s="10" t="s">
        <v>1548</v>
      </c>
      <c r="B851" s="11" t="s">
        <v>233</v>
      </c>
      <c r="C851" s="10" t="s">
        <v>18</v>
      </c>
      <c r="D851" s="12">
        <v>43657</v>
      </c>
      <c r="E851" s="13" t="s">
        <v>1549</v>
      </c>
      <c r="F851" s="13" t="s">
        <v>1550</v>
      </c>
      <c r="G851" s="14" t="s">
        <v>95</v>
      </c>
      <c r="H851" s="15">
        <f>HYPERLINK("https://docs.wto.org/imrd/directdoc.asp?DDFDocuments/t/G/SPS/NPER836.DOCX","EN")</f>
      </c>
      <c r="I851" s="15">
        <f>HYPERLINK("https://docs.wto.org/imrd/directdoc.asp?DDFDocuments/u/G/SPS/NPER836.DOCX","FR")</f>
      </c>
      <c r="J851" s="15">
        <f>HYPERLINK("https://docs.wto.org/imrd/directdoc.asp?DDFDocuments/v/G/SPS/NPER836.DOCX","ES")</f>
      </c>
    </row>
    <row r="852">
      <c r="A852" s="10" t="s">
        <v>1551</v>
      </c>
      <c r="B852" s="11" t="s">
        <v>233</v>
      </c>
      <c r="C852" s="10" t="s">
        <v>18</v>
      </c>
      <c r="D852" s="12">
        <v>43657</v>
      </c>
      <c r="E852" s="13" t="s">
        <v>1552</v>
      </c>
      <c r="F852" s="13" t="s">
        <v>1553</v>
      </c>
      <c r="G852" s="14" t="s">
        <v>257</v>
      </c>
      <c r="H852" s="15">
        <f>HYPERLINK("https://docs.wto.org/imrd/directdoc.asp?DDFDocuments/t/G/SPS/NPER837.DOCX","EN")</f>
      </c>
      <c r="I852" s="15">
        <f>HYPERLINK("https://docs.wto.org/imrd/directdoc.asp?DDFDocuments/u/G/SPS/NPER837.DOCX","FR")</f>
      </c>
      <c r="J852" s="15">
        <f>HYPERLINK("https://docs.wto.org/imrd/directdoc.asp?DDFDocuments/v/G/SPS/NPER837.DOCX","ES")</f>
      </c>
    </row>
    <row r="853">
      <c r="A853" s="10" t="s">
        <v>1554</v>
      </c>
      <c r="B853" s="11" t="s">
        <v>233</v>
      </c>
      <c r="C853" s="10" t="s">
        <v>18</v>
      </c>
      <c r="D853" s="12">
        <v>43657</v>
      </c>
      <c r="E853" s="13" t="s">
        <v>1555</v>
      </c>
      <c r="F853" s="13" t="s">
        <v>1556</v>
      </c>
      <c r="G853" s="14" t="s">
        <v>257</v>
      </c>
      <c r="H853" s="15">
        <f>HYPERLINK("https://docs.wto.org/imrd/directdoc.asp?DDFDocuments/t/G/SPS/NPER838.DOCX","EN")</f>
      </c>
      <c r="I853" s="15">
        <f>HYPERLINK("https://docs.wto.org/imrd/directdoc.asp?DDFDocuments/u/G/SPS/NPER838.DOCX","FR")</f>
      </c>
      <c r="J853" s="15">
        <f>HYPERLINK("https://docs.wto.org/imrd/directdoc.asp?DDFDocuments/v/G/SPS/NPER838.DOCX","ES")</f>
      </c>
    </row>
    <row r="854">
      <c r="A854" s="10" t="s">
        <v>1557</v>
      </c>
      <c r="B854" s="11" t="s">
        <v>233</v>
      </c>
      <c r="C854" s="10" t="s">
        <v>18</v>
      </c>
      <c r="D854" s="12">
        <v>43657</v>
      </c>
      <c r="E854" s="13" t="s">
        <v>1547</v>
      </c>
      <c r="F854" s="13" t="s">
        <v>1282</v>
      </c>
      <c r="G854" s="14" t="s">
        <v>379</v>
      </c>
      <c r="H854" s="15">
        <f>HYPERLINK("https://docs.wto.org/imrd/directdoc.asp?DDFDocuments/t/G/SPS/NPER839.DOCX","EN")</f>
      </c>
      <c r="I854" s="15">
        <f>HYPERLINK("https://docs.wto.org/imrd/directdoc.asp?DDFDocuments/u/G/SPS/NPER839.DOCX","FR")</f>
      </c>
      <c r="J854" s="15">
        <f>HYPERLINK("https://docs.wto.org/imrd/directdoc.asp?DDFDocuments/v/G/SPS/NPER839.DOCX","ES")</f>
      </c>
    </row>
    <row r="855">
      <c r="A855" s="10" t="s">
        <v>1558</v>
      </c>
      <c r="B855" s="11" t="s">
        <v>1274</v>
      </c>
      <c r="C855" s="10" t="s">
        <v>18</v>
      </c>
      <c r="D855" s="12">
        <v>43656</v>
      </c>
      <c r="E855" s="13" t="s">
        <v>1559</v>
      </c>
      <c r="F855" s="13" t="s">
        <v>144</v>
      </c>
      <c r="G855" s="14"/>
      <c r="H855" s="15">
        <f>HYPERLINK("https://docs.wto.org/imrd/directdoc.asp?DDFDocuments/t/G/SPS/NESP7.DOCX","EN")</f>
      </c>
      <c r="I855" s="15">
        <f>HYPERLINK("https://docs.wto.org/imrd/directdoc.asp?DDFDocuments/u/G/SPS/NESP7.DOCX","FR")</f>
      </c>
      <c r="J855" s="15">
        <f>HYPERLINK("https://docs.wto.org/imrd/directdoc.asp?DDFDocuments/v/G/SPS/NESP7.DOCX","ES")</f>
      </c>
    </row>
    <row r="856">
      <c r="A856" s="10" t="s">
        <v>1560</v>
      </c>
      <c r="B856" s="11" t="s">
        <v>233</v>
      </c>
      <c r="C856" s="10" t="s">
        <v>18</v>
      </c>
      <c r="D856" s="12">
        <v>43656</v>
      </c>
      <c r="E856" s="13" t="s">
        <v>1561</v>
      </c>
      <c r="F856" s="13" t="s">
        <v>223</v>
      </c>
      <c r="G856" s="14" t="s">
        <v>365</v>
      </c>
      <c r="H856" s="15">
        <f>HYPERLINK("https://docs.wto.org/imrd/directdoc.asp?DDFDocuments/t/G/SPS/NPER827.DOCX","EN")</f>
      </c>
      <c r="I856" s="15">
        <f>HYPERLINK("https://docs.wto.org/imrd/directdoc.asp?DDFDocuments/u/G/SPS/NPER827.DOCX","FR")</f>
      </c>
      <c r="J856" s="15">
        <f>HYPERLINK("https://docs.wto.org/imrd/directdoc.asp?DDFDocuments/v/G/SPS/NPER827.DOCX","ES")</f>
      </c>
    </row>
    <row r="857">
      <c r="A857" s="10" t="s">
        <v>1562</v>
      </c>
      <c r="B857" s="11" t="s">
        <v>233</v>
      </c>
      <c r="C857" s="10" t="s">
        <v>18</v>
      </c>
      <c r="D857" s="12">
        <v>43656</v>
      </c>
      <c r="E857" s="13" t="s">
        <v>1547</v>
      </c>
      <c r="F857" s="13" t="s">
        <v>1282</v>
      </c>
      <c r="G857" s="14" t="s">
        <v>1274</v>
      </c>
      <c r="H857" s="15">
        <f>HYPERLINK("https://docs.wto.org/imrd/directdoc.asp?DDFDocuments/t/G/SPS/NPER831.DOCX","EN")</f>
      </c>
      <c r="I857" s="15">
        <f>HYPERLINK("https://docs.wto.org/imrd/directdoc.asp?DDFDocuments/u/G/SPS/NPER831.DOCX","FR")</f>
      </c>
      <c r="J857" s="15">
        <f>HYPERLINK("https://docs.wto.org/imrd/directdoc.asp?DDFDocuments/v/G/SPS/NPER831.DOCX","ES")</f>
      </c>
    </row>
    <row r="858">
      <c r="A858" s="10" t="s">
        <v>1563</v>
      </c>
      <c r="B858" s="11" t="s">
        <v>233</v>
      </c>
      <c r="C858" s="10" t="s">
        <v>18</v>
      </c>
      <c r="D858" s="12">
        <v>43656</v>
      </c>
      <c r="E858" s="13" t="s">
        <v>1547</v>
      </c>
      <c r="F858" s="13" t="s">
        <v>1282</v>
      </c>
      <c r="G858" s="14" t="s">
        <v>79</v>
      </c>
      <c r="H858" s="15">
        <f>HYPERLINK("https://docs.wto.org/imrd/directdoc.asp?DDFDocuments/t/G/SPS/NPER832.DOCX","EN")</f>
      </c>
      <c r="I858" s="15">
        <f>HYPERLINK("https://docs.wto.org/imrd/directdoc.asp?DDFDocuments/u/G/SPS/NPER832.DOCX","FR")</f>
      </c>
      <c r="J858" s="15">
        <f>HYPERLINK("https://docs.wto.org/imrd/directdoc.asp?DDFDocuments/v/G/SPS/NPER832.DOCX","ES")</f>
      </c>
    </row>
    <row r="859">
      <c r="A859" s="10" t="s">
        <v>1564</v>
      </c>
      <c r="B859" s="11" t="s">
        <v>233</v>
      </c>
      <c r="C859" s="10" t="s">
        <v>18</v>
      </c>
      <c r="D859" s="12">
        <v>43656</v>
      </c>
      <c r="E859" s="13" t="s">
        <v>1547</v>
      </c>
      <c r="F859" s="13" t="s">
        <v>1556</v>
      </c>
      <c r="G859" s="14" t="s">
        <v>257</v>
      </c>
      <c r="H859" s="15">
        <f>HYPERLINK("https://docs.wto.org/imrd/directdoc.asp?DDFDocuments/t/G/SPS/NPER833.DOCX","EN")</f>
      </c>
      <c r="I859" s="15">
        <f>HYPERLINK("https://docs.wto.org/imrd/directdoc.asp?DDFDocuments/u/G/SPS/NPER833.DOCX","FR")</f>
      </c>
      <c r="J859" s="15">
        <f>HYPERLINK("https://docs.wto.org/imrd/directdoc.asp?DDFDocuments/v/G/SPS/NPER833.DOCX","ES")</f>
      </c>
    </row>
    <row r="860">
      <c r="A860" s="10" t="s">
        <v>1565</v>
      </c>
      <c r="B860" s="11" t="s">
        <v>233</v>
      </c>
      <c r="C860" s="10" t="s">
        <v>18</v>
      </c>
      <c r="D860" s="12">
        <v>43656</v>
      </c>
      <c r="E860" s="13" t="s">
        <v>1547</v>
      </c>
      <c r="F860" s="13" t="s">
        <v>1282</v>
      </c>
      <c r="G860" s="14" t="s">
        <v>87</v>
      </c>
      <c r="H860" s="15">
        <f>HYPERLINK("https://docs.wto.org/imrd/directdoc.asp?DDFDocuments/t/G/SPS/NPER834.DOCX","EN")</f>
      </c>
      <c r="I860" s="15">
        <f>HYPERLINK("https://docs.wto.org/imrd/directdoc.asp?DDFDocuments/u/G/SPS/NPER834.DOCX","FR")</f>
      </c>
      <c r="J860" s="15">
        <f>HYPERLINK("https://docs.wto.org/imrd/directdoc.asp?DDFDocuments/v/G/SPS/NPER834.DOCX","ES")</f>
      </c>
    </row>
    <row r="861">
      <c r="A861" s="10" t="s">
        <v>1566</v>
      </c>
      <c r="B861" s="11" t="s">
        <v>622</v>
      </c>
      <c r="C861" s="10" t="s">
        <v>40</v>
      </c>
      <c r="D861" s="12">
        <v>43655</v>
      </c>
      <c r="E861" s="13" t="s">
        <v>825</v>
      </c>
      <c r="F861" s="13" t="s">
        <v>826</v>
      </c>
      <c r="G861" s="14" t="s">
        <v>22</v>
      </c>
      <c r="H861" s="15">
        <f>HYPERLINK("https://docs.wto.org/imrd/directdoc.asp?DDFDocuments/t/G/SPS/NARE180A1.DOCX","EN")</f>
      </c>
      <c r="I861" s="15">
        <f>HYPERLINK("https://docs.wto.org/imrd/directdoc.asp?DDFDocuments/u/G/SPS/NARE180A1.DOCX","FR")</f>
      </c>
      <c r="J861" s="15">
        <f>HYPERLINK("https://docs.wto.org/imrd/directdoc.asp?DDFDocuments/v/G/SPS/NARE180A1.DOCX","ES")</f>
      </c>
    </row>
    <row r="862">
      <c r="A862" s="10" t="s">
        <v>1566</v>
      </c>
      <c r="B862" s="11" t="s">
        <v>39</v>
      </c>
      <c r="C862" s="10" t="s">
        <v>40</v>
      </c>
      <c r="D862" s="12">
        <v>43655</v>
      </c>
      <c r="E862" s="13" t="s">
        <v>825</v>
      </c>
      <c r="F862" s="13" t="s">
        <v>826</v>
      </c>
      <c r="G862" s="14" t="s">
        <v>22</v>
      </c>
      <c r="H862" s="15">
        <f>HYPERLINK("https://docs.wto.org/imrd/directdoc.asp?DDFDocuments/t/G/SPS/NARE180A1.DOCX","EN")</f>
      </c>
      <c r="I862" s="15">
        <f>HYPERLINK("https://docs.wto.org/imrd/directdoc.asp?DDFDocuments/u/G/SPS/NARE180A1.DOCX","FR")</f>
      </c>
      <c r="J862" s="15">
        <f>HYPERLINK("https://docs.wto.org/imrd/directdoc.asp?DDFDocuments/v/G/SPS/NARE180A1.DOCX","ES")</f>
      </c>
    </row>
    <row r="863">
      <c r="A863" s="10" t="s">
        <v>1566</v>
      </c>
      <c r="B863" s="11" t="s">
        <v>623</v>
      </c>
      <c r="C863" s="10" t="s">
        <v>40</v>
      </c>
      <c r="D863" s="12">
        <v>43655</v>
      </c>
      <c r="E863" s="13" t="s">
        <v>825</v>
      </c>
      <c r="F863" s="13" t="s">
        <v>826</v>
      </c>
      <c r="G863" s="14" t="s">
        <v>22</v>
      </c>
      <c r="H863" s="15">
        <f>HYPERLINK("https://docs.wto.org/imrd/directdoc.asp?DDFDocuments/t/G/SPS/NARE180A1.DOCX","EN")</f>
      </c>
      <c r="I863" s="15">
        <f>HYPERLINK("https://docs.wto.org/imrd/directdoc.asp?DDFDocuments/u/G/SPS/NARE180A1.DOCX","FR")</f>
      </c>
      <c r="J863" s="15">
        <f>HYPERLINK("https://docs.wto.org/imrd/directdoc.asp?DDFDocuments/v/G/SPS/NARE180A1.DOCX","ES")</f>
      </c>
    </row>
    <row r="864">
      <c r="A864" s="10" t="s">
        <v>1566</v>
      </c>
      <c r="B864" s="11" t="s">
        <v>624</v>
      </c>
      <c r="C864" s="10" t="s">
        <v>40</v>
      </c>
      <c r="D864" s="12">
        <v>43655</v>
      </c>
      <c r="E864" s="13" t="s">
        <v>825</v>
      </c>
      <c r="F864" s="13" t="s">
        <v>826</v>
      </c>
      <c r="G864" s="14" t="s">
        <v>22</v>
      </c>
      <c r="H864" s="15">
        <f>HYPERLINK("https://docs.wto.org/imrd/directdoc.asp?DDFDocuments/t/G/SPS/NARE180A1.DOCX","EN")</f>
      </c>
      <c r="I864" s="15">
        <f>HYPERLINK("https://docs.wto.org/imrd/directdoc.asp?DDFDocuments/u/G/SPS/NARE180A1.DOCX","FR")</f>
      </c>
      <c r="J864" s="15">
        <f>HYPERLINK("https://docs.wto.org/imrd/directdoc.asp?DDFDocuments/v/G/SPS/NARE180A1.DOCX","ES")</f>
      </c>
    </row>
    <row r="865">
      <c r="A865" s="10" t="s">
        <v>1566</v>
      </c>
      <c r="B865" s="11" t="s">
        <v>53</v>
      </c>
      <c r="C865" s="10" t="s">
        <v>40</v>
      </c>
      <c r="D865" s="12">
        <v>43655</v>
      </c>
      <c r="E865" s="13" t="s">
        <v>825</v>
      </c>
      <c r="F865" s="13" t="s">
        <v>826</v>
      </c>
      <c r="G865" s="14" t="s">
        <v>22</v>
      </c>
      <c r="H865" s="15">
        <f>HYPERLINK("https://docs.wto.org/imrd/directdoc.asp?DDFDocuments/t/G/SPS/NARE180A1.DOCX","EN")</f>
      </c>
      <c r="I865" s="15">
        <f>HYPERLINK("https://docs.wto.org/imrd/directdoc.asp?DDFDocuments/u/G/SPS/NARE180A1.DOCX","FR")</f>
      </c>
      <c r="J865" s="15">
        <f>HYPERLINK("https://docs.wto.org/imrd/directdoc.asp?DDFDocuments/v/G/SPS/NARE180A1.DOCX","ES")</f>
      </c>
    </row>
    <row r="866">
      <c r="A866" s="10" t="s">
        <v>1566</v>
      </c>
      <c r="B866" s="11" t="s">
        <v>214</v>
      </c>
      <c r="C866" s="10" t="s">
        <v>40</v>
      </c>
      <c r="D866" s="12">
        <v>43655</v>
      </c>
      <c r="E866" s="13" t="s">
        <v>825</v>
      </c>
      <c r="F866" s="13" t="s">
        <v>826</v>
      </c>
      <c r="G866" s="14" t="s">
        <v>22</v>
      </c>
      <c r="H866" s="15">
        <f>HYPERLINK("https://docs.wto.org/imrd/directdoc.asp?DDFDocuments/t/G/SPS/NARE180A1.DOCX","EN")</f>
      </c>
      <c r="I866" s="15">
        <f>HYPERLINK("https://docs.wto.org/imrd/directdoc.asp?DDFDocuments/u/G/SPS/NARE180A1.DOCX","FR")</f>
      </c>
      <c r="J866" s="15">
        <f>HYPERLINK("https://docs.wto.org/imrd/directdoc.asp?DDFDocuments/v/G/SPS/NARE180A1.DOCX","ES")</f>
      </c>
    </row>
    <row r="867">
      <c r="A867" s="10" t="s">
        <v>1566</v>
      </c>
      <c r="B867" s="11" t="s">
        <v>625</v>
      </c>
      <c r="C867" s="10" t="s">
        <v>40</v>
      </c>
      <c r="D867" s="12">
        <v>43655</v>
      </c>
      <c r="E867" s="13" t="s">
        <v>825</v>
      </c>
      <c r="F867" s="13" t="s">
        <v>826</v>
      </c>
      <c r="G867" s="14" t="s">
        <v>22</v>
      </c>
      <c r="H867" s="15">
        <f>HYPERLINK("https://docs.wto.org/imrd/directdoc.asp?DDFDocuments/t/G/SPS/NARE180A1.DOCX","EN")</f>
      </c>
      <c r="I867" s="15">
        <f>HYPERLINK("https://docs.wto.org/imrd/directdoc.asp?DDFDocuments/u/G/SPS/NARE180A1.DOCX","FR")</f>
      </c>
      <c r="J867" s="15">
        <f>HYPERLINK("https://docs.wto.org/imrd/directdoc.asp?DDFDocuments/v/G/SPS/NARE180A1.DOCX","ES")</f>
      </c>
    </row>
    <row r="868">
      <c r="A868" s="10" t="s">
        <v>1567</v>
      </c>
      <c r="B868" s="11" t="s">
        <v>622</v>
      </c>
      <c r="C868" s="10" t="s">
        <v>40</v>
      </c>
      <c r="D868" s="12">
        <v>43655</v>
      </c>
      <c r="E868" s="13" t="s">
        <v>1568</v>
      </c>
      <c r="F868" s="13" t="s">
        <v>826</v>
      </c>
      <c r="G868" s="14" t="s">
        <v>141</v>
      </c>
      <c r="H868" s="15">
        <f>HYPERLINK("https://docs.wto.org/imrd/directdoc.asp?DDFDocuments/t/G/SPS/NARE181A1.DOCX","EN")</f>
      </c>
      <c r="I868" s="15">
        <f>HYPERLINK("https://docs.wto.org/imrd/directdoc.asp?DDFDocuments/u/G/SPS/NARE181A1.DOCX","FR")</f>
      </c>
      <c r="J868" s="15">
        <f>HYPERLINK("https://docs.wto.org/imrd/directdoc.asp?DDFDocuments/v/G/SPS/NARE181A1.DOCX","ES")</f>
      </c>
    </row>
    <row r="869">
      <c r="A869" s="10" t="s">
        <v>1567</v>
      </c>
      <c r="B869" s="11" t="s">
        <v>39</v>
      </c>
      <c r="C869" s="10" t="s">
        <v>40</v>
      </c>
      <c r="D869" s="12">
        <v>43655</v>
      </c>
      <c r="E869" s="13" t="s">
        <v>1568</v>
      </c>
      <c r="F869" s="13" t="s">
        <v>826</v>
      </c>
      <c r="G869" s="14" t="s">
        <v>141</v>
      </c>
      <c r="H869" s="15">
        <f>HYPERLINK("https://docs.wto.org/imrd/directdoc.asp?DDFDocuments/t/G/SPS/NARE181A1.DOCX","EN")</f>
      </c>
      <c r="I869" s="15">
        <f>HYPERLINK("https://docs.wto.org/imrd/directdoc.asp?DDFDocuments/u/G/SPS/NARE181A1.DOCX","FR")</f>
      </c>
      <c r="J869" s="15">
        <f>HYPERLINK("https://docs.wto.org/imrd/directdoc.asp?DDFDocuments/v/G/SPS/NARE181A1.DOCX","ES")</f>
      </c>
    </row>
    <row r="870">
      <c r="A870" s="10" t="s">
        <v>1567</v>
      </c>
      <c r="B870" s="11" t="s">
        <v>623</v>
      </c>
      <c r="C870" s="10" t="s">
        <v>40</v>
      </c>
      <c r="D870" s="12">
        <v>43655</v>
      </c>
      <c r="E870" s="13" t="s">
        <v>1568</v>
      </c>
      <c r="F870" s="13" t="s">
        <v>826</v>
      </c>
      <c r="G870" s="14" t="s">
        <v>141</v>
      </c>
      <c r="H870" s="15">
        <f>HYPERLINK("https://docs.wto.org/imrd/directdoc.asp?DDFDocuments/t/G/SPS/NARE181A1.DOCX","EN")</f>
      </c>
      <c r="I870" s="15">
        <f>HYPERLINK("https://docs.wto.org/imrd/directdoc.asp?DDFDocuments/u/G/SPS/NARE181A1.DOCX","FR")</f>
      </c>
      <c r="J870" s="15">
        <f>HYPERLINK("https://docs.wto.org/imrd/directdoc.asp?DDFDocuments/v/G/SPS/NARE181A1.DOCX","ES")</f>
      </c>
    </row>
    <row r="871">
      <c r="A871" s="10" t="s">
        <v>1567</v>
      </c>
      <c r="B871" s="11" t="s">
        <v>624</v>
      </c>
      <c r="C871" s="10" t="s">
        <v>40</v>
      </c>
      <c r="D871" s="12">
        <v>43655</v>
      </c>
      <c r="E871" s="13" t="s">
        <v>1568</v>
      </c>
      <c r="F871" s="13" t="s">
        <v>826</v>
      </c>
      <c r="G871" s="14" t="s">
        <v>141</v>
      </c>
      <c r="H871" s="15">
        <f>HYPERLINK("https://docs.wto.org/imrd/directdoc.asp?DDFDocuments/t/G/SPS/NARE181A1.DOCX","EN")</f>
      </c>
      <c r="I871" s="15">
        <f>HYPERLINK("https://docs.wto.org/imrd/directdoc.asp?DDFDocuments/u/G/SPS/NARE181A1.DOCX","FR")</f>
      </c>
      <c r="J871" s="15">
        <f>HYPERLINK("https://docs.wto.org/imrd/directdoc.asp?DDFDocuments/v/G/SPS/NARE181A1.DOCX","ES")</f>
      </c>
    </row>
    <row r="872">
      <c r="A872" s="10" t="s">
        <v>1567</v>
      </c>
      <c r="B872" s="11" t="s">
        <v>53</v>
      </c>
      <c r="C872" s="10" t="s">
        <v>40</v>
      </c>
      <c r="D872" s="12">
        <v>43655</v>
      </c>
      <c r="E872" s="13" t="s">
        <v>1568</v>
      </c>
      <c r="F872" s="13" t="s">
        <v>826</v>
      </c>
      <c r="G872" s="14" t="s">
        <v>141</v>
      </c>
      <c r="H872" s="15">
        <f>HYPERLINK("https://docs.wto.org/imrd/directdoc.asp?DDFDocuments/t/G/SPS/NARE181A1.DOCX","EN")</f>
      </c>
      <c r="I872" s="15">
        <f>HYPERLINK("https://docs.wto.org/imrd/directdoc.asp?DDFDocuments/u/G/SPS/NARE181A1.DOCX","FR")</f>
      </c>
      <c r="J872" s="15">
        <f>HYPERLINK("https://docs.wto.org/imrd/directdoc.asp?DDFDocuments/v/G/SPS/NARE181A1.DOCX","ES")</f>
      </c>
    </row>
    <row r="873">
      <c r="A873" s="10" t="s">
        <v>1567</v>
      </c>
      <c r="B873" s="11" t="s">
        <v>214</v>
      </c>
      <c r="C873" s="10" t="s">
        <v>40</v>
      </c>
      <c r="D873" s="12">
        <v>43655</v>
      </c>
      <c r="E873" s="13" t="s">
        <v>1568</v>
      </c>
      <c r="F873" s="13" t="s">
        <v>826</v>
      </c>
      <c r="G873" s="14" t="s">
        <v>141</v>
      </c>
      <c r="H873" s="15">
        <f>HYPERLINK("https://docs.wto.org/imrd/directdoc.asp?DDFDocuments/t/G/SPS/NARE181A1.DOCX","EN")</f>
      </c>
      <c r="I873" s="15">
        <f>HYPERLINK("https://docs.wto.org/imrd/directdoc.asp?DDFDocuments/u/G/SPS/NARE181A1.DOCX","FR")</f>
      </c>
      <c r="J873" s="15">
        <f>HYPERLINK("https://docs.wto.org/imrd/directdoc.asp?DDFDocuments/v/G/SPS/NARE181A1.DOCX","ES")</f>
      </c>
    </row>
    <row r="874">
      <c r="A874" s="10" t="s">
        <v>1567</v>
      </c>
      <c r="B874" s="11" t="s">
        <v>625</v>
      </c>
      <c r="C874" s="10" t="s">
        <v>40</v>
      </c>
      <c r="D874" s="12">
        <v>43655</v>
      </c>
      <c r="E874" s="13" t="s">
        <v>1568</v>
      </c>
      <c r="F874" s="13" t="s">
        <v>826</v>
      </c>
      <c r="G874" s="14" t="s">
        <v>141</v>
      </c>
      <c r="H874" s="15">
        <f>HYPERLINK("https://docs.wto.org/imrd/directdoc.asp?DDFDocuments/t/G/SPS/NARE181A1.DOCX","EN")</f>
      </c>
      <c r="I874" s="15">
        <f>HYPERLINK("https://docs.wto.org/imrd/directdoc.asp?DDFDocuments/u/G/SPS/NARE181A1.DOCX","FR")</f>
      </c>
      <c r="J874" s="15">
        <f>HYPERLINK("https://docs.wto.org/imrd/directdoc.asp?DDFDocuments/v/G/SPS/NARE181A1.DOCX","ES")</f>
      </c>
    </row>
    <row r="875">
      <c r="A875" s="10" t="s">
        <v>1569</v>
      </c>
      <c r="B875" s="11" t="s">
        <v>72</v>
      </c>
      <c r="C875" s="10" t="s">
        <v>18</v>
      </c>
      <c r="D875" s="12">
        <v>43655</v>
      </c>
      <c r="E875" s="13" t="s">
        <v>1570</v>
      </c>
      <c r="F875" s="13" t="s">
        <v>122</v>
      </c>
      <c r="G875" s="14"/>
      <c r="H875" s="15">
        <f>HYPERLINK("https://docs.wto.org/imrd/directdoc.asp?DDFDocuments/t/G/SPS/NCAN1251.DOCX","EN")</f>
      </c>
      <c r="I875" s="15">
        <f>HYPERLINK("https://docs.wto.org/imrd/directdoc.asp?DDFDocuments/u/G/SPS/NCAN1251.DOCX","FR")</f>
      </c>
      <c r="J875" s="15">
        <f>HYPERLINK("https://docs.wto.org/imrd/directdoc.asp?DDFDocuments/v/G/SPS/NCAN1251.DOCX","ES")</f>
      </c>
    </row>
    <row r="876">
      <c r="A876" s="10" t="s">
        <v>1571</v>
      </c>
      <c r="B876" s="11" t="s">
        <v>188</v>
      </c>
      <c r="C876" s="10" t="s">
        <v>40</v>
      </c>
      <c r="D876" s="12">
        <v>43654</v>
      </c>
      <c r="E876" s="13" t="s">
        <v>1572</v>
      </c>
      <c r="F876" s="13" t="s">
        <v>19</v>
      </c>
      <c r="G876" s="14" t="s">
        <v>1573</v>
      </c>
      <c r="H876" s="15">
        <f>HYPERLINK("https://docs.wto.org/imrd/directdoc.asp?DDFDocuments/t/G/SPS/NAUS460A2.DOCX","EN")</f>
      </c>
      <c r="I876" s="15">
        <f>HYPERLINK("https://docs.wto.org/imrd/directdoc.asp?DDFDocuments/u/G/SPS/NAUS460A2.DOCX","FR")</f>
      </c>
      <c r="J876" s="15">
        <f>HYPERLINK("https://docs.wto.org/imrd/directdoc.asp?DDFDocuments/v/G/SPS/NAUS460A2.DOCX","ES")</f>
      </c>
    </row>
    <row r="877">
      <c r="A877" s="10" t="s">
        <v>1574</v>
      </c>
      <c r="B877" s="11" t="s">
        <v>53</v>
      </c>
      <c r="C877" s="10" t="s">
        <v>12</v>
      </c>
      <c r="D877" s="12">
        <v>43654</v>
      </c>
      <c r="E877" s="13" t="s">
        <v>1575</v>
      </c>
      <c r="F877" s="13" t="s">
        <v>92</v>
      </c>
      <c r="G877" s="14" t="s">
        <v>1576</v>
      </c>
      <c r="H877" s="15">
        <f>HYPERLINK("https://docs.wto.org/imrd/directdoc.asp?DDFDocuments/t/G/SPS/NSAU403.DOCX","EN")</f>
      </c>
      <c r="I877" s="15">
        <f>HYPERLINK("https://docs.wto.org/imrd/directdoc.asp?DDFDocuments/u/G/SPS/NSAU403.DOCX","FR")</f>
      </c>
      <c r="J877" s="15">
        <f>HYPERLINK("https://docs.wto.org/imrd/directdoc.asp?DDFDocuments/v/G/SPS/NSAU403.DOCX","ES")</f>
      </c>
    </row>
    <row r="878">
      <c r="A878" s="10" t="s">
        <v>1577</v>
      </c>
      <c r="B878" s="11" t="s">
        <v>134</v>
      </c>
      <c r="C878" s="10" t="s">
        <v>18</v>
      </c>
      <c r="D878" s="12">
        <v>43654</v>
      </c>
      <c r="E878" s="13" t="s">
        <v>1578</v>
      </c>
      <c r="F878" s="13" t="s">
        <v>223</v>
      </c>
      <c r="G878" s="14"/>
      <c r="H878" s="15">
        <f>HYPERLINK("https://docs.wto.org/imrd/directdoc.asp?DDFDocuments/t/G/SPS/NTHA265.DOCX","EN")</f>
      </c>
      <c r="I878" s="15">
        <f>HYPERLINK("https://docs.wto.org/imrd/directdoc.asp?DDFDocuments/u/G/SPS/NTHA265.DOCX","FR")</f>
      </c>
      <c r="J878" s="15">
        <f>HYPERLINK("https://docs.wto.org/imrd/directdoc.asp?DDFDocuments/v/G/SPS/NTHA265.DOCX","ES")</f>
      </c>
    </row>
    <row r="879">
      <c r="A879" s="10" t="s">
        <v>1579</v>
      </c>
      <c r="B879" s="11" t="s">
        <v>134</v>
      </c>
      <c r="C879" s="10" t="s">
        <v>18</v>
      </c>
      <c r="D879" s="12">
        <v>43654</v>
      </c>
      <c r="E879" s="13" t="s">
        <v>1580</v>
      </c>
      <c r="F879" s="13" t="s">
        <v>223</v>
      </c>
      <c r="G879" s="14"/>
      <c r="H879" s="15">
        <f>HYPERLINK("https://docs.wto.org/imrd/directdoc.asp?DDFDocuments/t/G/SPS/NTHA266.DOCX","EN")</f>
      </c>
      <c r="I879" s="15">
        <f>HYPERLINK("https://docs.wto.org/imrd/directdoc.asp?DDFDocuments/u/G/SPS/NTHA266.DOCX","FR")</f>
      </c>
      <c r="J879" s="15">
        <f>HYPERLINK("https://docs.wto.org/imrd/directdoc.asp?DDFDocuments/v/G/SPS/NTHA266.DOCX","ES")</f>
      </c>
    </row>
    <row r="880">
      <c r="A880" s="10" t="s">
        <v>1581</v>
      </c>
      <c r="B880" s="11" t="s">
        <v>134</v>
      </c>
      <c r="C880" s="10" t="s">
        <v>18</v>
      </c>
      <c r="D880" s="12">
        <v>43654</v>
      </c>
      <c r="E880" s="13" t="s">
        <v>1582</v>
      </c>
      <c r="F880" s="13" t="s">
        <v>223</v>
      </c>
      <c r="G880" s="14"/>
      <c r="H880" s="15">
        <f>HYPERLINK("https://docs.wto.org/imrd/directdoc.asp?DDFDocuments/t/G/SPS/NTHA267.DOCX","EN")</f>
      </c>
      <c r="I880" s="15">
        <f>HYPERLINK("https://docs.wto.org/imrd/directdoc.asp?DDFDocuments/u/G/SPS/NTHA267.DOCX","FR")</f>
      </c>
      <c r="J880" s="15">
        <f>HYPERLINK("https://docs.wto.org/imrd/directdoc.asp?DDFDocuments/v/G/SPS/NTHA267.DOCX","ES")</f>
      </c>
    </row>
    <row r="881">
      <c r="A881" s="10" t="s">
        <v>1583</v>
      </c>
      <c r="B881" s="11" t="s">
        <v>622</v>
      </c>
      <c r="C881" s="10" t="s">
        <v>18</v>
      </c>
      <c r="D881" s="12">
        <v>43651</v>
      </c>
      <c r="E881" s="13" t="s">
        <v>825</v>
      </c>
      <c r="F881" s="13" t="s">
        <v>339</v>
      </c>
      <c r="G881" s="14" t="s">
        <v>141</v>
      </c>
      <c r="H881" s="15">
        <f>HYPERLINK("https://docs.wto.org/imrd/directdoc.asp?DDFDocuments/t/G/SPS/NARE181.DOCX","EN")</f>
      </c>
      <c r="I881" s="15">
        <f>HYPERLINK("https://docs.wto.org/imrd/directdoc.asp?DDFDocuments/u/G/SPS/NARE181.DOCX","FR")</f>
      </c>
      <c r="J881" s="15">
        <f>HYPERLINK("https://docs.wto.org/imrd/directdoc.asp?DDFDocuments/v/G/SPS/NARE181.DOCX","ES")</f>
      </c>
    </row>
    <row r="882">
      <c r="A882" s="10" t="s">
        <v>1583</v>
      </c>
      <c r="B882" s="11" t="s">
        <v>39</v>
      </c>
      <c r="C882" s="10" t="s">
        <v>18</v>
      </c>
      <c r="D882" s="12">
        <v>43651</v>
      </c>
      <c r="E882" s="13" t="s">
        <v>825</v>
      </c>
      <c r="F882" s="13" t="s">
        <v>339</v>
      </c>
      <c r="G882" s="14" t="s">
        <v>141</v>
      </c>
      <c r="H882" s="15">
        <f>HYPERLINK("https://docs.wto.org/imrd/directdoc.asp?DDFDocuments/t/G/SPS/NARE181.DOCX","EN")</f>
      </c>
      <c r="I882" s="15">
        <f>HYPERLINK("https://docs.wto.org/imrd/directdoc.asp?DDFDocuments/u/G/SPS/NARE181.DOCX","FR")</f>
      </c>
      <c r="J882" s="15">
        <f>HYPERLINK("https://docs.wto.org/imrd/directdoc.asp?DDFDocuments/v/G/SPS/NARE181.DOCX","ES")</f>
      </c>
    </row>
    <row r="883">
      <c r="A883" s="10" t="s">
        <v>1583</v>
      </c>
      <c r="B883" s="11" t="s">
        <v>623</v>
      </c>
      <c r="C883" s="10" t="s">
        <v>18</v>
      </c>
      <c r="D883" s="12">
        <v>43651</v>
      </c>
      <c r="E883" s="13" t="s">
        <v>825</v>
      </c>
      <c r="F883" s="13" t="s">
        <v>339</v>
      </c>
      <c r="G883" s="14" t="s">
        <v>141</v>
      </c>
      <c r="H883" s="15">
        <f>HYPERLINK("https://docs.wto.org/imrd/directdoc.asp?DDFDocuments/t/G/SPS/NARE181.DOCX","EN")</f>
      </c>
      <c r="I883" s="15">
        <f>HYPERLINK("https://docs.wto.org/imrd/directdoc.asp?DDFDocuments/u/G/SPS/NARE181.DOCX","FR")</f>
      </c>
      <c r="J883" s="15">
        <f>HYPERLINK("https://docs.wto.org/imrd/directdoc.asp?DDFDocuments/v/G/SPS/NARE181.DOCX","ES")</f>
      </c>
    </row>
    <row r="884">
      <c r="A884" s="10" t="s">
        <v>1583</v>
      </c>
      <c r="B884" s="11" t="s">
        <v>624</v>
      </c>
      <c r="C884" s="10" t="s">
        <v>18</v>
      </c>
      <c r="D884" s="12">
        <v>43651</v>
      </c>
      <c r="E884" s="13" t="s">
        <v>825</v>
      </c>
      <c r="F884" s="13" t="s">
        <v>339</v>
      </c>
      <c r="G884" s="14" t="s">
        <v>141</v>
      </c>
      <c r="H884" s="15">
        <f>HYPERLINK("https://docs.wto.org/imrd/directdoc.asp?DDFDocuments/t/G/SPS/NARE181.DOCX","EN")</f>
      </c>
      <c r="I884" s="15">
        <f>HYPERLINK("https://docs.wto.org/imrd/directdoc.asp?DDFDocuments/u/G/SPS/NARE181.DOCX","FR")</f>
      </c>
      <c r="J884" s="15">
        <f>HYPERLINK("https://docs.wto.org/imrd/directdoc.asp?DDFDocuments/v/G/SPS/NARE181.DOCX","ES")</f>
      </c>
    </row>
    <row r="885">
      <c r="A885" s="10" t="s">
        <v>1583</v>
      </c>
      <c r="B885" s="11" t="s">
        <v>53</v>
      </c>
      <c r="C885" s="10" t="s">
        <v>18</v>
      </c>
      <c r="D885" s="12">
        <v>43651</v>
      </c>
      <c r="E885" s="13" t="s">
        <v>825</v>
      </c>
      <c r="F885" s="13" t="s">
        <v>339</v>
      </c>
      <c r="G885" s="14" t="s">
        <v>141</v>
      </c>
      <c r="H885" s="15">
        <f>HYPERLINK("https://docs.wto.org/imrd/directdoc.asp?DDFDocuments/t/G/SPS/NARE181.DOCX","EN")</f>
      </c>
      <c r="I885" s="15">
        <f>HYPERLINK("https://docs.wto.org/imrd/directdoc.asp?DDFDocuments/u/G/SPS/NARE181.DOCX","FR")</f>
      </c>
      <c r="J885" s="15">
        <f>HYPERLINK("https://docs.wto.org/imrd/directdoc.asp?DDFDocuments/v/G/SPS/NARE181.DOCX","ES")</f>
      </c>
    </row>
    <row r="886">
      <c r="A886" s="10" t="s">
        <v>1583</v>
      </c>
      <c r="B886" s="11" t="s">
        <v>214</v>
      </c>
      <c r="C886" s="10" t="s">
        <v>18</v>
      </c>
      <c r="D886" s="12">
        <v>43651</v>
      </c>
      <c r="E886" s="13" t="s">
        <v>825</v>
      </c>
      <c r="F886" s="13" t="s">
        <v>339</v>
      </c>
      <c r="G886" s="14" t="s">
        <v>141</v>
      </c>
      <c r="H886" s="15">
        <f>HYPERLINK("https://docs.wto.org/imrd/directdoc.asp?DDFDocuments/t/G/SPS/NARE181.DOCX","EN")</f>
      </c>
      <c r="I886" s="15">
        <f>HYPERLINK("https://docs.wto.org/imrd/directdoc.asp?DDFDocuments/u/G/SPS/NARE181.DOCX","FR")</f>
      </c>
      <c r="J886" s="15">
        <f>HYPERLINK("https://docs.wto.org/imrd/directdoc.asp?DDFDocuments/v/G/SPS/NARE181.DOCX","ES")</f>
      </c>
    </row>
    <row r="887">
      <c r="A887" s="10" t="s">
        <v>1583</v>
      </c>
      <c r="B887" s="11" t="s">
        <v>625</v>
      </c>
      <c r="C887" s="10" t="s">
        <v>18</v>
      </c>
      <c r="D887" s="12">
        <v>43651</v>
      </c>
      <c r="E887" s="13" t="s">
        <v>825</v>
      </c>
      <c r="F887" s="13" t="s">
        <v>339</v>
      </c>
      <c r="G887" s="14" t="s">
        <v>141</v>
      </c>
      <c r="H887" s="15">
        <f>HYPERLINK("https://docs.wto.org/imrd/directdoc.asp?DDFDocuments/t/G/SPS/NARE181.DOCX","EN")</f>
      </c>
      <c r="I887" s="15">
        <f>HYPERLINK("https://docs.wto.org/imrd/directdoc.asp?DDFDocuments/u/G/SPS/NARE181.DOCX","FR")</f>
      </c>
      <c r="J887" s="15">
        <f>HYPERLINK("https://docs.wto.org/imrd/directdoc.asp?DDFDocuments/v/G/SPS/NARE181.DOCX","ES")</f>
      </c>
    </row>
    <row r="888">
      <c r="A888" s="10" t="s">
        <v>1584</v>
      </c>
      <c r="B888" s="11" t="s">
        <v>622</v>
      </c>
      <c r="C888" s="10" t="s">
        <v>18</v>
      </c>
      <c r="D888" s="12">
        <v>43650</v>
      </c>
      <c r="E888" s="13" t="s">
        <v>917</v>
      </c>
      <c r="F888" s="13" t="s">
        <v>138</v>
      </c>
      <c r="G888" s="14" t="s">
        <v>87</v>
      </c>
      <c r="H888" s="15">
        <f>HYPERLINK("https://docs.wto.org/imrd/directdoc.asp?DDFDocuments/t/G/SPS/NARE179.DOCX","EN")</f>
      </c>
      <c r="I888" s="15">
        <f>HYPERLINK("https://docs.wto.org/imrd/directdoc.asp?DDFDocuments/u/G/SPS/NARE179.DOCX","FR")</f>
      </c>
      <c r="J888" s="15">
        <f>HYPERLINK("https://docs.wto.org/imrd/directdoc.asp?DDFDocuments/v/G/SPS/NARE179.DOCX","ES")</f>
      </c>
    </row>
    <row r="889">
      <c r="A889" s="10" t="s">
        <v>1584</v>
      </c>
      <c r="B889" s="11" t="s">
        <v>39</v>
      </c>
      <c r="C889" s="10" t="s">
        <v>18</v>
      </c>
      <c r="D889" s="12">
        <v>43650</v>
      </c>
      <c r="E889" s="13" t="s">
        <v>917</v>
      </c>
      <c r="F889" s="13" t="s">
        <v>138</v>
      </c>
      <c r="G889" s="14" t="s">
        <v>87</v>
      </c>
      <c r="H889" s="15">
        <f>HYPERLINK("https://docs.wto.org/imrd/directdoc.asp?DDFDocuments/t/G/SPS/NARE179.DOCX","EN")</f>
      </c>
      <c r="I889" s="15">
        <f>HYPERLINK("https://docs.wto.org/imrd/directdoc.asp?DDFDocuments/u/G/SPS/NARE179.DOCX","FR")</f>
      </c>
      <c r="J889" s="15">
        <f>HYPERLINK("https://docs.wto.org/imrd/directdoc.asp?DDFDocuments/v/G/SPS/NARE179.DOCX","ES")</f>
      </c>
    </row>
    <row r="890">
      <c r="A890" s="10" t="s">
        <v>1584</v>
      </c>
      <c r="B890" s="11" t="s">
        <v>623</v>
      </c>
      <c r="C890" s="10" t="s">
        <v>18</v>
      </c>
      <c r="D890" s="12">
        <v>43650</v>
      </c>
      <c r="E890" s="13" t="s">
        <v>917</v>
      </c>
      <c r="F890" s="13" t="s">
        <v>138</v>
      </c>
      <c r="G890" s="14" t="s">
        <v>87</v>
      </c>
      <c r="H890" s="15">
        <f>HYPERLINK("https://docs.wto.org/imrd/directdoc.asp?DDFDocuments/t/G/SPS/NARE179.DOCX","EN")</f>
      </c>
      <c r="I890" s="15">
        <f>HYPERLINK("https://docs.wto.org/imrd/directdoc.asp?DDFDocuments/u/G/SPS/NARE179.DOCX","FR")</f>
      </c>
      <c r="J890" s="15">
        <f>HYPERLINK("https://docs.wto.org/imrd/directdoc.asp?DDFDocuments/v/G/SPS/NARE179.DOCX","ES")</f>
      </c>
    </row>
    <row r="891">
      <c r="A891" s="10" t="s">
        <v>1584</v>
      </c>
      <c r="B891" s="11" t="s">
        <v>624</v>
      </c>
      <c r="C891" s="10" t="s">
        <v>18</v>
      </c>
      <c r="D891" s="12">
        <v>43650</v>
      </c>
      <c r="E891" s="13" t="s">
        <v>917</v>
      </c>
      <c r="F891" s="13" t="s">
        <v>138</v>
      </c>
      <c r="G891" s="14" t="s">
        <v>87</v>
      </c>
      <c r="H891" s="15">
        <f>HYPERLINK("https://docs.wto.org/imrd/directdoc.asp?DDFDocuments/t/G/SPS/NARE179.DOCX","EN")</f>
      </c>
      <c r="I891" s="15">
        <f>HYPERLINK("https://docs.wto.org/imrd/directdoc.asp?DDFDocuments/u/G/SPS/NARE179.DOCX","FR")</f>
      </c>
      <c r="J891" s="15">
        <f>HYPERLINK("https://docs.wto.org/imrd/directdoc.asp?DDFDocuments/v/G/SPS/NARE179.DOCX","ES")</f>
      </c>
    </row>
    <row r="892">
      <c r="A892" s="10" t="s">
        <v>1584</v>
      </c>
      <c r="B892" s="11" t="s">
        <v>53</v>
      </c>
      <c r="C892" s="10" t="s">
        <v>18</v>
      </c>
      <c r="D892" s="12">
        <v>43650</v>
      </c>
      <c r="E892" s="13" t="s">
        <v>917</v>
      </c>
      <c r="F892" s="13" t="s">
        <v>138</v>
      </c>
      <c r="G892" s="14" t="s">
        <v>87</v>
      </c>
      <c r="H892" s="15">
        <f>HYPERLINK("https://docs.wto.org/imrd/directdoc.asp?DDFDocuments/t/G/SPS/NARE179.DOCX","EN")</f>
      </c>
      <c r="I892" s="15">
        <f>HYPERLINK("https://docs.wto.org/imrd/directdoc.asp?DDFDocuments/u/G/SPS/NARE179.DOCX","FR")</f>
      </c>
      <c r="J892" s="15">
        <f>HYPERLINK("https://docs.wto.org/imrd/directdoc.asp?DDFDocuments/v/G/SPS/NARE179.DOCX","ES")</f>
      </c>
    </row>
    <row r="893">
      <c r="A893" s="10" t="s">
        <v>1584</v>
      </c>
      <c r="B893" s="11" t="s">
        <v>214</v>
      </c>
      <c r="C893" s="10" t="s">
        <v>18</v>
      </c>
      <c r="D893" s="12">
        <v>43650</v>
      </c>
      <c r="E893" s="13" t="s">
        <v>917</v>
      </c>
      <c r="F893" s="13" t="s">
        <v>138</v>
      </c>
      <c r="G893" s="14" t="s">
        <v>87</v>
      </c>
      <c r="H893" s="15">
        <f>HYPERLINK("https://docs.wto.org/imrd/directdoc.asp?DDFDocuments/t/G/SPS/NARE179.DOCX","EN")</f>
      </c>
      <c r="I893" s="15">
        <f>HYPERLINK("https://docs.wto.org/imrd/directdoc.asp?DDFDocuments/u/G/SPS/NARE179.DOCX","FR")</f>
      </c>
      <c r="J893" s="15">
        <f>HYPERLINK("https://docs.wto.org/imrd/directdoc.asp?DDFDocuments/v/G/SPS/NARE179.DOCX","ES")</f>
      </c>
    </row>
    <row r="894">
      <c r="A894" s="10" t="s">
        <v>1584</v>
      </c>
      <c r="B894" s="11" t="s">
        <v>625</v>
      </c>
      <c r="C894" s="10" t="s">
        <v>18</v>
      </c>
      <c r="D894" s="12">
        <v>43650</v>
      </c>
      <c r="E894" s="13" t="s">
        <v>917</v>
      </c>
      <c r="F894" s="13" t="s">
        <v>138</v>
      </c>
      <c r="G894" s="14" t="s">
        <v>87</v>
      </c>
      <c r="H894" s="15">
        <f>HYPERLINK("https://docs.wto.org/imrd/directdoc.asp?DDFDocuments/t/G/SPS/NARE179.DOCX","EN")</f>
      </c>
      <c r="I894" s="15">
        <f>HYPERLINK("https://docs.wto.org/imrd/directdoc.asp?DDFDocuments/u/G/SPS/NARE179.DOCX","FR")</f>
      </c>
      <c r="J894" s="15">
        <f>HYPERLINK("https://docs.wto.org/imrd/directdoc.asp?DDFDocuments/v/G/SPS/NARE179.DOCX","ES")</f>
      </c>
    </row>
    <row r="895">
      <c r="A895" s="10" t="s">
        <v>1585</v>
      </c>
      <c r="B895" s="11" t="s">
        <v>622</v>
      </c>
      <c r="C895" s="10" t="s">
        <v>18</v>
      </c>
      <c r="D895" s="12">
        <v>43650</v>
      </c>
      <c r="E895" s="13" t="s">
        <v>1568</v>
      </c>
      <c r="F895" s="13" t="s">
        <v>339</v>
      </c>
      <c r="G895" s="14" t="s">
        <v>22</v>
      </c>
      <c r="H895" s="15">
        <f>HYPERLINK("https://docs.wto.org/imrd/directdoc.asp?DDFDocuments/t/G/SPS/NARE180.DOCX","EN")</f>
      </c>
      <c r="I895" s="15">
        <f>HYPERLINK("https://docs.wto.org/imrd/directdoc.asp?DDFDocuments/u/G/SPS/NARE180.DOCX","FR")</f>
      </c>
      <c r="J895" s="15">
        <f>HYPERLINK("https://docs.wto.org/imrd/directdoc.asp?DDFDocuments/v/G/SPS/NARE180.DOCX","ES")</f>
      </c>
    </row>
    <row r="896">
      <c r="A896" s="10" t="s">
        <v>1585</v>
      </c>
      <c r="B896" s="11" t="s">
        <v>39</v>
      </c>
      <c r="C896" s="10" t="s">
        <v>18</v>
      </c>
      <c r="D896" s="12">
        <v>43650</v>
      </c>
      <c r="E896" s="13" t="s">
        <v>1568</v>
      </c>
      <c r="F896" s="13" t="s">
        <v>339</v>
      </c>
      <c r="G896" s="14" t="s">
        <v>22</v>
      </c>
      <c r="H896" s="15">
        <f>HYPERLINK("https://docs.wto.org/imrd/directdoc.asp?DDFDocuments/t/G/SPS/NARE180.DOCX","EN")</f>
      </c>
      <c r="I896" s="15">
        <f>HYPERLINK("https://docs.wto.org/imrd/directdoc.asp?DDFDocuments/u/G/SPS/NARE180.DOCX","FR")</f>
      </c>
      <c r="J896" s="15">
        <f>HYPERLINK("https://docs.wto.org/imrd/directdoc.asp?DDFDocuments/v/G/SPS/NARE180.DOCX","ES")</f>
      </c>
    </row>
    <row r="897">
      <c r="A897" s="10" t="s">
        <v>1585</v>
      </c>
      <c r="B897" s="11" t="s">
        <v>623</v>
      </c>
      <c r="C897" s="10" t="s">
        <v>18</v>
      </c>
      <c r="D897" s="12">
        <v>43650</v>
      </c>
      <c r="E897" s="13" t="s">
        <v>1568</v>
      </c>
      <c r="F897" s="13" t="s">
        <v>339</v>
      </c>
      <c r="G897" s="14" t="s">
        <v>22</v>
      </c>
      <c r="H897" s="15">
        <f>HYPERLINK("https://docs.wto.org/imrd/directdoc.asp?DDFDocuments/t/G/SPS/NARE180.DOCX","EN")</f>
      </c>
      <c r="I897" s="15">
        <f>HYPERLINK("https://docs.wto.org/imrd/directdoc.asp?DDFDocuments/u/G/SPS/NARE180.DOCX","FR")</f>
      </c>
      <c r="J897" s="15">
        <f>HYPERLINK("https://docs.wto.org/imrd/directdoc.asp?DDFDocuments/v/G/SPS/NARE180.DOCX","ES")</f>
      </c>
    </row>
    <row r="898">
      <c r="A898" s="10" t="s">
        <v>1585</v>
      </c>
      <c r="B898" s="11" t="s">
        <v>624</v>
      </c>
      <c r="C898" s="10" t="s">
        <v>18</v>
      </c>
      <c r="D898" s="12">
        <v>43650</v>
      </c>
      <c r="E898" s="13" t="s">
        <v>1568</v>
      </c>
      <c r="F898" s="13" t="s">
        <v>339</v>
      </c>
      <c r="G898" s="14" t="s">
        <v>22</v>
      </c>
      <c r="H898" s="15">
        <f>HYPERLINK("https://docs.wto.org/imrd/directdoc.asp?DDFDocuments/t/G/SPS/NARE180.DOCX","EN")</f>
      </c>
      <c r="I898" s="15">
        <f>HYPERLINK("https://docs.wto.org/imrd/directdoc.asp?DDFDocuments/u/G/SPS/NARE180.DOCX","FR")</f>
      </c>
      <c r="J898" s="15">
        <f>HYPERLINK("https://docs.wto.org/imrd/directdoc.asp?DDFDocuments/v/G/SPS/NARE180.DOCX","ES")</f>
      </c>
    </row>
    <row r="899">
      <c r="A899" s="10" t="s">
        <v>1585</v>
      </c>
      <c r="B899" s="11" t="s">
        <v>53</v>
      </c>
      <c r="C899" s="10" t="s">
        <v>18</v>
      </c>
      <c r="D899" s="12">
        <v>43650</v>
      </c>
      <c r="E899" s="13" t="s">
        <v>1568</v>
      </c>
      <c r="F899" s="13" t="s">
        <v>339</v>
      </c>
      <c r="G899" s="14" t="s">
        <v>22</v>
      </c>
      <c r="H899" s="15">
        <f>HYPERLINK("https://docs.wto.org/imrd/directdoc.asp?DDFDocuments/t/G/SPS/NARE180.DOCX","EN")</f>
      </c>
      <c r="I899" s="15">
        <f>HYPERLINK("https://docs.wto.org/imrd/directdoc.asp?DDFDocuments/u/G/SPS/NARE180.DOCX","FR")</f>
      </c>
      <c r="J899" s="15">
        <f>HYPERLINK("https://docs.wto.org/imrd/directdoc.asp?DDFDocuments/v/G/SPS/NARE180.DOCX","ES")</f>
      </c>
    </row>
    <row r="900">
      <c r="A900" s="10" t="s">
        <v>1585</v>
      </c>
      <c r="B900" s="11" t="s">
        <v>214</v>
      </c>
      <c r="C900" s="10" t="s">
        <v>18</v>
      </c>
      <c r="D900" s="12">
        <v>43650</v>
      </c>
      <c r="E900" s="13" t="s">
        <v>1568</v>
      </c>
      <c r="F900" s="13" t="s">
        <v>339</v>
      </c>
      <c r="G900" s="14" t="s">
        <v>22</v>
      </c>
      <c r="H900" s="15">
        <f>HYPERLINK("https://docs.wto.org/imrd/directdoc.asp?DDFDocuments/t/G/SPS/NARE180.DOCX","EN")</f>
      </c>
      <c r="I900" s="15">
        <f>HYPERLINK("https://docs.wto.org/imrd/directdoc.asp?DDFDocuments/u/G/SPS/NARE180.DOCX","FR")</f>
      </c>
      <c r="J900" s="15">
        <f>HYPERLINK("https://docs.wto.org/imrd/directdoc.asp?DDFDocuments/v/G/SPS/NARE180.DOCX","ES")</f>
      </c>
    </row>
    <row r="901">
      <c r="A901" s="10" t="s">
        <v>1585</v>
      </c>
      <c r="B901" s="11" t="s">
        <v>625</v>
      </c>
      <c r="C901" s="10" t="s">
        <v>18</v>
      </c>
      <c r="D901" s="12">
        <v>43650</v>
      </c>
      <c r="E901" s="13" t="s">
        <v>1568</v>
      </c>
      <c r="F901" s="13" t="s">
        <v>339</v>
      </c>
      <c r="G901" s="14" t="s">
        <v>22</v>
      </c>
      <c r="H901" s="15">
        <f>HYPERLINK("https://docs.wto.org/imrd/directdoc.asp?DDFDocuments/t/G/SPS/NARE180.DOCX","EN")</f>
      </c>
      <c r="I901" s="15">
        <f>HYPERLINK("https://docs.wto.org/imrd/directdoc.asp?DDFDocuments/u/G/SPS/NARE180.DOCX","FR")</f>
      </c>
      <c r="J901" s="15">
        <f>HYPERLINK("https://docs.wto.org/imrd/directdoc.asp?DDFDocuments/v/G/SPS/NARE180.DOCX","ES")</f>
      </c>
    </row>
    <row r="902">
      <c r="A902" s="10" t="s">
        <v>1586</v>
      </c>
      <c r="B902" s="11" t="s">
        <v>204</v>
      </c>
      <c r="C902" s="10" t="s">
        <v>40</v>
      </c>
      <c r="D902" s="12">
        <v>43649</v>
      </c>
      <c r="E902" s="13" t="s">
        <v>1587</v>
      </c>
      <c r="F902" s="13" t="s">
        <v>19</v>
      </c>
      <c r="G902" s="14"/>
      <c r="H902" s="15">
        <f>HYPERLINK("https://docs.wto.org/imrd/directdoc.asp?DDFDocuments/t/G/SPS/NEGY39A2.DOCX","EN")</f>
      </c>
      <c r="I902" s="15">
        <f>HYPERLINK("https://docs.wto.org/imrd/directdoc.asp?DDFDocuments/u/G/SPS/NEGY39A2.DOCX","FR")</f>
      </c>
      <c r="J902" s="15">
        <f>HYPERLINK("https://docs.wto.org/imrd/directdoc.asp?DDFDocuments/v/G/SPS/NEGY39A2.DOCX","ES")</f>
      </c>
    </row>
    <row r="903">
      <c r="A903" s="10" t="s">
        <v>1588</v>
      </c>
      <c r="B903" s="11" t="s">
        <v>204</v>
      </c>
      <c r="C903" s="10" t="s">
        <v>40</v>
      </c>
      <c r="D903" s="12">
        <v>43649</v>
      </c>
      <c r="E903" s="13" t="s">
        <v>1589</v>
      </c>
      <c r="F903" s="13" t="s">
        <v>19</v>
      </c>
      <c r="G903" s="14"/>
      <c r="H903" s="15">
        <f>HYPERLINK("https://docs.wto.org/imrd/directdoc.asp?DDFDocuments/t/G/SPS/NEGY88A1.DOCX","EN")</f>
      </c>
      <c r="I903" s="15">
        <f>HYPERLINK("https://docs.wto.org/imrd/directdoc.asp?DDFDocuments/u/G/SPS/NEGY88A1.DOCX","FR")</f>
      </c>
      <c r="J903" s="15">
        <f>HYPERLINK("https://docs.wto.org/imrd/directdoc.asp?DDFDocuments/v/G/SPS/NEGY88A1.DOCX","ES")</f>
      </c>
    </row>
    <row r="904">
      <c r="A904" s="10" t="s">
        <v>1590</v>
      </c>
      <c r="B904" s="11" t="s">
        <v>204</v>
      </c>
      <c r="C904" s="10" t="s">
        <v>40</v>
      </c>
      <c r="D904" s="12">
        <v>43649</v>
      </c>
      <c r="E904" s="13" t="s">
        <v>1589</v>
      </c>
      <c r="F904" s="13" t="s">
        <v>19</v>
      </c>
      <c r="G904" s="14"/>
      <c r="H904" s="15">
        <f>HYPERLINK("https://docs.wto.org/imrd/directdoc.asp?DDFDocuments/t/G/SPS/NEGY89A1.DOCX","EN")</f>
      </c>
      <c r="I904" s="15">
        <f>HYPERLINK("https://docs.wto.org/imrd/directdoc.asp?DDFDocuments/u/G/SPS/NEGY89A1.DOCX","FR")</f>
      </c>
      <c r="J904" s="15">
        <f>HYPERLINK("https://docs.wto.org/imrd/directdoc.asp?DDFDocuments/v/G/SPS/NEGY89A1.DOCX","ES")</f>
      </c>
    </row>
    <row r="905">
      <c r="A905" s="10" t="s">
        <v>1591</v>
      </c>
      <c r="B905" s="11" t="s">
        <v>95</v>
      </c>
      <c r="C905" s="10" t="s">
        <v>18</v>
      </c>
      <c r="D905" s="12">
        <v>43648</v>
      </c>
      <c r="E905" s="13" t="s">
        <v>1592</v>
      </c>
      <c r="F905" s="13" t="s">
        <v>74</v>
      </c>
      <c r="G905" s="14"/>
      <c r="H905" s="15">
        <f>HYPERLINK("https://docs.wto.org/imrd/directdoc.asp?DDFDocuments/t/G/SPS/NBRA1523.DOCX","EN")</f>
      </c>
      <c r="I905" s="15">
        <f>HYPERLINK("https://docs.wto.org/imrd/directdoc.asp?DDFDocuments/u/G/SPS/NBRA1523.DOCX","FR")</f>
      </c>
      <c r="J905" s="15">
        <f>HYPERLINK("https://docs.wto.org/imrd/directdoc.asp?DDFDocuments/v/G/SPS/NBRA1523.DOCX","ES")</f>
      </c>
    </row>
    <row r="906">
      <c r="A906" s="10" t="s">
        <v>1593</v>
      </c>
      <c r="B906" s="11" t="s">
        <v>95</v>
      </c>
      <c r="C906" s="10" t="s">
        <v>18</v>
      </c>
      <c r="D906" s="12">
        <v>43648</v>
      </c>
      <c r="E906" s="13" t="s">
        <v>1594</v>
      </c>
      <c r="F906" s="13" t="s">
        <v>74</v>
      </c>
      <c r="G906" s="14"/>
      <c r="H906" s="15">
        <f>HYPERLINK("https://docs.wto.org/imrd/directdoc.asp?DDFDocuments/t/G/SPS/NBRA1524.DOCX","EN")</f>
      </c>
      <c r="I906" s="15">
        <f>HYPERLINK("https://docs.wto.org/imrd/directdoc.asp?DDFDocuments/u/G/SPS/NBRA1524.DOCX","FR")</f>
      </c>
      <c r="J906" s="15">
        <f>HYPERLINK("https://docs.wto.org/imrd/directdoc.asp?DDFDocuments/v/G/SPS/NBRA1524.DOCX","ES")</f>
      </c>
    </row>
    <row r="907">
      <c r="A907" s="10" t="s">
        <v>1595</v>
      </c>
      <c r="B907" s="11" t="s">
        <v>95</v>
      </c>
      <c r="C907" s="10" t="s">
        <v>18</v>
      </c>
      <c r="D907" s="12">
        <v>43648</v>
      </c>
      <c r="E907" s="13" t="s">
        <v>1596</v>
      </c>
      <c r="F907" s="13" t="s">
        <v>74</v>
      </c>
      <c r="G907" s="14"/>
      <c r="H907" s="15">
        <f>HYPERLINK("https://docs.wto.org/imrd/directdoc.asp?DDFDocuments/t/G/SPS/NBRA1525.DOCX","EN")</f>
      </c>
      <c r="I907" s="15">
        <f>HYPERLINK("https://docs.wto.org/imrd/directdoc.asp?DDFDocuments/u/G/SPS/NBRA1525.DOCX","FR")</f>
      </c>
      <c r="J907" s="15">
        <f>HYPERLINK("https://docs.wto.org/imrd/directdoc.asp?DDFDocuments/v/G/SPS/NBRA1525.DOCX","ES")</f>
      </c>
    </row>
    <row r="908">
      <c r="A908" s="10" t="s">
        <v>1597</v>
      </c>
      <c r="B908" s="11" t="s">
        <v>95</v>
      </c>
      <c r="C908" s="10" t="s">
        <v>18</v>
      </c>
      <c r="D908" s="12">
        <v>43648</v>
      </c>
      <c r="E908" s="13" t="s">
        <v>1598</v>
      </c>
      <c r="F908" s="13" t="s">
        <v>74</v>
      </c>
      <c r="G908" s="14"/>
      <c r="H908" s="15">
        <f>HYPERLINK("https://docs.wto.org/imrd/directdoc.asp?DDFDocuments/t/G/SPS/NBRA1526.DOCX","EN")</f>
      </c>
      <c r="I908" s="15">
        <f>HYPERLINK("https://docs.wto.org/imrd/directdoc.asp?DDFDocuments/u/G/SPS/NBRA1526.DOCX","FR")</f>
      </c>
      <c r="J908" s="15">
        <f>HYPERLINK("https://docs.wto.org/imrd/directdoc.asp?DDFDocuments/v/G/SPS/NBRA1526.DOCX","ES")</f>
      </c>
    </row>
    <row r="909">
      <c r="A909" s="10" t="s">
        <v>1599</v>
      </c>
      <c r="B909" s="11" t="s">
        <v>1600</v>
      </c>
      <c r="C909" s="10" t="s">
        <v>40</v>
      </c>
      <c r="D909" s="12">
        <v>43648</v>
      </c>
      <c r="E909" s="13" t="s">
        <v>19</v>
      </c>
      <c r="F909" s="13" t="s">
        <v>1601</v>
      </c>
      <c r="G909" s="14"/>
      <c r="H909" s="15">
        <f>HYPERLINK("https://docs.wto.org/imrd/directdoc.asp?DDFDocuments/t/G/SPS/NMAR62A1.DOCX","EN")</f>
      </c>
      <c r="I909" s="15">
        <f>HYPERLINK("https://docs.wto.org/imrd/directdoc.asp?DDFDocuments/u/G/SPS/NMAR62A1.DOCX","FR")</f>
      </c>
      <c r="J909" s="15">
        <f>HYPERLINK("https://docs.wto.org/imrd/directdoc.asp?DDFDocuments/v/G/SPS/NMAR62A1.DOCX","ES")</f>
      </c>
    </row>
    <row r="910">
      <c r="A910" s="10" t="s">
        <v>1602</v>
      </c>
      <c r="B910" s="11" t="s">
        <v>195</v>
      </c>
      <c r="C910" s="10" t="s">
        <v>18</v>
      </c>
      <c r="D910" s="12">
        <v>43648</v>
      </c>
      <c r="E910" s="13" t="s">
        <v>1603</v>
      </c>
      <c r="F910" s="13" t="s">
        <v>158</v>
      </c>
      <c r="G910" s="14"/>
      <c r="H910" s="15">
        <f>HYPERLINK("https://docs.wto.org/imrd/directdoc.asp?DDFDocuments/t/G/SPS/NNZL597.DOCX","EN")</f>
      </c>
      <c r="I910" s="15">
        <f>HYPERLINK("https://docs.wto.org/imrd/directdoc.asp?DDFDocuments/u/G/SPS/NNZL597.DOCX","FR")</f>
      </c>
      <c r="J910" s="15">
        <f>HYPERLINK("https://docs.wto.org/imrd/directdoc.asp?DDFDocuments/v/G/SPS/NNZL597.DOCX","ES")</f>
      </c>
    </row>
    <row r="911">
      <c r="A911" s="10" t="s">
        <v>1604</v>
      </c>
      <c r="B911" s="11" t="s">
        <v>145</v>
      </c>
      <c r="C911" s="10" t="s">
        <v>12</v>
      </c>
      <c r="D911" s="12">
        <v>43648</v>
      </c>
      <c r="E911" s="13" t="s">
        <v>1605</v>
      </c>
      <c r="F911" s="13" t="s">
        <v>144</v>
      </c>
      <c r="G911" s="14" t="s">
        <v>1606</v>
      </c>
      <c r="H911" s="15">
        <f>HYPERLINK("https://docs.wto.org/imrd/directdoc.asp?DDFDocuments/t/G/SPS/NPHL441.DOCX","EN")</f>
      </c>
      <c r="I911" s="15">
        <f>HYPERLINK("https://docs.wto.org/imrd/directdoc.asp?DDFDocuments/u/G/SPS/NPHL441.DOCX","FR")</f>
      </c>
      <c r="J911" s="15">
        <f>HYPERLINK("https://docs.wto.org/imrd/directdoc.asp?DDFDocuments/v/G/SPS/NPHL441.DOCX","ES")</f>
      </c>
    </row>
    <row r="912">
      <c r="A912" s="10" t="s">
        <v>1607</v>
      </c>
      <c r="B912" s="11" t="s">
        <v>27</v>
      </c>
      <c r="C912" s="10" t="s">
        <v>18</v>
      </c>
      <c r="D912" s="12">
        <v>43647</v>
      </c>
      <c r="E912" s="13" t="s">
        <v>1608</v>
      </c>
      <c r="F912" s="13" t="s">
        <v>24</v>
      </c>
      <c r="G912" s="14"/>
      <c r="H912" s="15">
        <f>HYPERLINK("https://docs.wto.org/imrd/directdoc.asp?DDFDocuments/t/G/SPS/NCRI217.DOCX","EN")</f>
      </c>
      <c r="I912" s="15">
        <f>HYPERLINK("https://docs.wto.org/imrd/directdoc.asp?DDFDocuments/u/G/SPS/NCRI217.DOCX","FR")</f>
      </c>
      <c r="J912" s="15">
        <f>HYPERLINK("https://docs.wto.org/imrd/directdoc.asp?DDFDocuments/v/G/SPS/NCRI217.DOCX","ES")</f>
      </c>
    </row>
    <row r="913">
      <c r="A913" s="10" t="s">
        <v>1609</v>
      </c>
      <c r="B913" s="11" t="s">
        <v>27</v>
      </c>
      <c r="C913" s="10" t="s">
        <v>18</v>
      </c>
      <c r="D913" s="12">
        <v>43641</v>
      </c>
      <c r="E913" s="13" t="s">
        <v>1610</v>
      </c>
      <c r="F913" s="13" t="s">
        <v>80</v>
      </c>
      <c r="G913" s="14" t="s">
        <v>17</v>
      </c>
      <c r="H913" s="15">
        <f>HYPERLINK("https://docs.wto.org/imrd/directdoc.asp?DDFDocuments/t/G/SPS/NCRI216.DOCX","EN")</f>
      </c>
      <c r="I913" s="15">
        <f>HYPERLINK("https://docs.wto.org/imrd/directdoc.asp?DDFDocuments/u/G/SPS/NCRI216.DOCX","FR")</f>
      </c>
      <c r="J913" s="15">
        <f>HYPERLINK("https://docs.wto.org/imrd/directdoc.asp?DDFDocuments/v/G/SPS/NCRI216.DOCX","ES")</f>
      </c>
    </row>
    <row r="914">
      <c r="A914" s="10" t="s">
        <v>1611</v>
      </c>
      <c r="B914" s="11" t="s">
        <v>27</v>
      </c>
      <c r="C914" s="10" t="s">
        <v>12</v>
      </c>
      <c r="D914" s="12">
        <v>43637</v>
      </c>
      <c r="E914" s="13" t="s">
        <v>1612</v>
      </c>
      <c r="F914" s="13" t="s">
        <v>1037</v>
      </c>
      <c r="G914" s="14" t="s">
        <v>1613</v>
      </c>
      <c r="H914" s="15">
        <f>HYPERLINK("https://docs.wto.org/imrd/directdoc.asp?DDFDocuments/t/G/SPS/NCRI215.DOCX","EN")</f>
      </c>
      <c r="I914" s="15">
        <f>HYPERLINK("https://docs.wto.org/imrd/directdoc.asp?DDFDocuments/u/G/SPS/NCRI215.DOCX","FR")</f>
      </c>
      <c r="J914" s="15">
        <f>HYPERLINK("https://docs.wto.org/imrd/directdoc.asp?DDFDocuments/v/G/SPS/NCRI215.DOCX","ES")</f>
      </c>
    </row>
    <row r="915">
      <c r="A915" s="10" t="s">
        <v>1614</v>
      </c>
      <c r="B915" s="11" t="s">
        <v>139</v>
      </c>
      <c r="C915" s="10" t="s">
        <v>18</v>
      </c>
      <c r="D915" s="12">
        <v>43637</v>
      </c>
      <c r="E915" s="13" t="s">
        <v>1615</v>
      </c>
      <c r="F915" s="13" t="s">
        <v>455</v>
      </c>
      <c r="G915" s="14" t="s">
        <v>684</v>
      </c>
      <c r="H915" s="15">
        <f>HYPERLINK("https://docs.wto.org/imrd/directdoc.asp?DDFDocuments/t/G/SPS/NIND237.DOCX","EN")</f>
      </c>
      <c r="I915" s="15">
        <f>HYPERLINK("https://docs.wto.org/imrd/directdoc.asp?DDFDocuments/u/G/SPS/NIND237.DOCX","FR")</f>
      </c>
      <c r="J915" s="15">
        <f>HYPERLINK("https://docs.wto.org/imrd/directdoc.asp?DDFDocuments/v/G/SPS/NIND237.DOCX","ES")</f>
      </c>
    </row>
    <row r="916">
      <c r="A916" s="10" t="s">
        <v>1616</v>
      </c>
      <c r="B916" s="11" t="s">
        <v>188</v>
      </c>
      <c r="C916" s="10" t="s">
        <v>40</v>
      </c>
      <c r="D916" s="12">
        <v>43636</v>
      </c>
      <c r="E916" s="13" t="s">
        <v>1617</v>
      </c>
      <c r="F916" s="13" t="s">
        <v>19</v>
      </c>
      <c r="G916" s="14"/>
      <c r="H916" s="15">
        <f>HYPERLINK("https://docs.wto.org/imrd/directdoc.asp?DDFDocuments/t/G/SPS/NAUS435A5.DOCX","EN")</f>
      </c>
      <c r="I916" s="15">
        <f>HYPERLINK("https://docs.wto.org/imrd/directdoc.asp?DDFDocuments/u/G/SPS/NAUS435A5.DOCX","FR")</f>
      </c>
      <c r="J916" s="15">
        <f>HYPERLINK("https://docs.wto.org/imrd/directdoc.asp?DDFDocuments/v/G/SPS/NAUS435A5.DOCX","ES")</f>
      </c>
    </row>
    <row r="917">
      <c r="A917" s="10" t="s">
        <v>1618</v>
      </c>
      <c r="B917" s="11" t="s">
        <v>87</v>
      </c>
      <c r="C917" s="10" t="s">
        <v>40</v>
      </c>
      <c r="D917" s="12">
        <v>43636</v>
      </c>
      <c r="E917" s="13" t="s">
        <v>19</v>
      </c>
      <c r="F917" s="13" t="s">
        <v>19</v>
      </c>
      <c r="G917" s="14"/>
      <c r="H917" s="15">
        <f>HYPERLINK("https://docs.wto.org/imrd/directdoc.asp?DDFDocuments/t/G/SPS/NMEX360A1.DOCX","EN")</f>
      </c>
      <c r="I917" s="15">
        <f>HYPERLINK("https://docs.wto.org/imrd/directdoc.asp?DDFDocuments/u/G/SPS/NMEX360A1.DOCX","FR")</f>
      </c>
      <c r="J917" s="15">
        <f>HYPERLINK("https://docs.wto.org/imrd/directdoc.asp?DDFDocuments/v/G/SPS/NMEX360A1.DOCX","ES")</f>
      </c>
    </row>
    <row r="918">
      <c r="A918" s="10" t="s">
        <v>1619</v>
      </c>
      <c r="B918" s="11" t="s">
        <v>87</v>
      </c>
      <c r="C918" s="10" t="s">
        <v>40</v>
      </c>
      <c r="D918" s="12">
        <v>43636</v>
      </c>
      <c r="E918" s="13" t="s">
        <v>19</v>
      </c>
      <c r="F918" s="13" t="s">
        <v>19</v>
      </c>
      <c r="G918" s="14"/>
      <c r="H918" s="15">
        <f>HYPERLINK("https://docs.wto.org/imrd/directdoc.asp?DDFDocuments/t/G/SPS/NMEX362A1.DOCX","EN")</f>
      </c>
      <c r="I918" s="15">
        <f>HYPERLINK("https://docs.wto.org/imrd/directdoc.asp?DDFDocuments/u/G/SPS/NMEX362A1.DOCX","FR")</f>
      </c>
      <c r="J918" s="15">
        <f>HYPERLINK("https://docs.wto.org/imrd/directdoc.asp?DDFDocuments/v/G/SPS/NMEX362A1.DOCX","ES")</f>
      </c>
    </row>
    <row r="919">
      <c r="A919" s="10" t="s">
        <v>1620</v>
      </c>
      <c r="B919" s="11" t="s">
        <v>87</v>
      </c>
      <c r="C919" s="10" t="s">
        <v>40</v>
      </c>
      <c r="D919" s="12">
        <v>43636</v>
      </c>
      <c r="E919" s="13" t="s">
        <v>19</v>
      </c>
      <c r="F919" s="13" t="s">
        <v>19</v>
      </c>
      <c r="G919" s="14"/>
      <c r="H919" s="15">
        <f>HYPERLINK("https://docs.wto.org/imrd/directdoc.asp?DDFDocuments/t/G/SPS/NMEX365A1.DOCX","EN")</f>
      </c>
      <c r="I919" s="15">
        <f>HYPERLINK("https://docs.wto.org/imrd/directdoc.asp?DDFDocuments/u/G/SPS/NMEX365A1.DOCX","FR")</f>
      </c>
      <c r="J919" s="15">
        <f>HYPERLINK("https://docs.wto.org/imrd/directdoc.asp?DDFDocuments/v/G/SPS/NMEX365A1.DOCX","ES")</f>
      </c>
    </row>
    <row r="920">
      <c r="A920" s="10" t="s">
        <v>1621</v>
      </c>
      <c r="B920" s="11" t="s">
        <v>87</v>
      </c>
      <c r="C920" s="10" t="s">
        <v>40</v>
      </c>
      <c r="D920" s="12">
        <v>43636</v>
      </c>
      <c r="E920" s="13" t="s">
        <v>19</v>
      </c>
      <c r="F920" s="13" t="s">
        <v>19</v>
      </c>
      <c r="G920" s="14"/>
      <c r="H920" s="15">
        <f>HYPERLINK("https://docs.wto.org/imrd/directdoc.asp?DDFDocuments/t/G/SPS/NMEX366A1.DOCX","EN")</f>
      </c>
      <c r="I920" s="15">
        <f>HYPERLINK("https://docs.wto.org/imrd/directdoc.asp?DDFDocuments/u/G/SPS/NMEX366A1.DOCX","FR")</f>
      </c>
      <c r="J920" s="15">
        <f>HYPERLINK("https://docs.wto.org/imrd/directdoc.asp?DDFDocuments/v/G/SPS/NMEX366A1.DOCX","ES")</f>
      </c>
    </row>
    <row r="921">
      <c r="A921" s="10" t="s">
        <v>1622</v>
      </c>
      <c r="B921" s="11" t="s">
        <v>87</v>
      </c>
      <c r="C921" s="10" t="s">
        <v>40</v>
      </c>
      <c r="D921" s="12">
        <v>43636</v>
      </c>
      <c r="E921" s="13" t="s">
        <v>19</v>
      </c>
      <c r="F921" s="13" t="s">
        <v>19</v>
      </c>
      <c r="G921" s="14"/>
      <c r="H921" s="15">
        <f>HYPERLINK("https://docs.wto.org/imrd/directdoc.asp?DDFDocuments/t/G/SPS/NMEX367A1.DOCX","EN")</f>
      </c>
      <c r="I921" s="15">
        <f>HYPERLINK("https://docs.wto.org/imrd/directdoc.asp?DDFDocuments/u/G/SPS/NMEX367A1.DOCX","FR")</f>
      </c>
      <c r="J921" s="15">
        <f>HYPERLINK("https://docs.wto.org/imrd/directdoc.asp?DDFDocuments/v/G/SPS/NMEX367A1.DOCX","ES")</f>
      </c>
    </row>
    <row r="922">
      <c r="A922" s="10" t="s">
        <v>1623</v>
      </c>
      <c r="B922" s="11" t="s">
        <v>87</v>
      </c>
      <c r="C922" s="10" t="s">
        <v>18</v>
      </c>
      <c r="D922" s="12">
        <v>43636</v>
      </c>
      <c r="E922" s="13" t="s">
        <v>1624</v>
      </c>
      <c r="F922" s="13" t="s">
        <v>32</v>
      </c>
      <c r="G922" s="14" t="s">
        <v>233</v>
      </c>
      <c r="H922" s="15">
        <f>HYPERLINK("https://docs.wto.org/imrd/directdoc.asp?DDFDocuments/t/G/SPS/NMEX368.DOCX","EN")</f>
      </c>
      <c r="I922" s="15">
        <f>HYPERLINK("https://docs.wto.org/imrd/directdoc.asp?DDFDocuments/u/G/SPS/NMEX368.DOCX","FR")</f>
      </c>
      <c r="J922" s="15">
        <f>HYPERLINK("https://docs.wto.org/imrd/directdoc.asp?DDFDocuments/v/G/SPS/NMEX368.DOCX","ES")</f>
      </c>
    </row>
    <row r="923">
      <c r="A923" s="10" t="s">
        <v>1625</v>
      </c>
      <c r="B923" s="11" t="s">
        <v>233</v>
      </c>
      <c r="C923" s="10" t="s">
        <v>18</v>
      </c>
      <c r="D923" s="12">
        <v>43636</v>
      </c>
      <c r="E923" s="13" t="s">
        <v>1150</v>
      </c>
      <c r="F923" s="13" t="s">
        <v>223</v>
      </c>
      <c r="G923" s="14" t="s">
        <v>95</v>
      </c>
      <c r="H923" s="15">
        <f>HYPERLINK("https://docs.wto.org/imrd/directdoc.asp?DDFDocuments/t/G/SPS/NPER825.DOCX","EN")</f>
      </c>
      <c r="I923" s="15">
        <f>HYPERLINK("https://docs.wto.org/imrd/directdoc.asp?DDFDocuments/u/G/SPS/NPER825.DOCX","FR")</f>
      </c>
      <c r="J923" s="15">
        <f>HYPERLINK("https://docs.wto.org/imrd/directdoc.asp?DDFDocuments/v/G/SPS/NPER825.DOCX","ES")</f>
      </c>
    </row>
    <row r="924">
      <c r="A924" s="10" t="s">
        <v>1626</v>
      </c>
      <c r="B924" s="11" t="s">
        <v>233</v>
      </c>
      <c r="C924" s="10" t="s">
        <v>18</v>
      </c>
      <c r="D924" s="12">
        <v>43636</v>
      </c>
      <c r="E924" s="13" t="s">
        <v>1627</v>
      </c>
      <c r="F924" s="13" t="s">
        <v>158</v>
      </c>
      <c r="G924" s="14" t="s">
        <v>134</v>
      </c>
      <c r="H924" s="15">
        <f>HYPERLINK("https://docs.wto.org/imrd/directdoc.asp?DDFDocuments/t/G/SPS/NPER826.DOCX","EN")</f>
      </c>
      <c r="I924" s="15">
        <f>HYPERLINK("https://docs.wto.org/imrd/directdoc.asp?DDFDocuments/u/G/SPS/NPER826.DOCX","FR")</f>
      </c>
      <c r="J924" s="15">
        <f>HYPERLINK("https://docs.wto.org/imrd/directdoc.asp?DDFDocuments/v/G/SPS/NPER826.DOCX","ES")</f>
      </c>
    </row>
    <row r="925">
      <c r="A925" s="10" t="s">
        <v>1628</v>
      </c>
      <c r="B925" s="11" t="s">
        <v>161</v>
      </c>
      <c r="C925" s="10" t="s">
        <v>18</v>
      </c>
      <c r="D925" s="12">
        <v>43636</v>
      </c>
      <c r="E925" s="13" t="s">
        <v>1629</v>
      </c>
      <c r="F925" s="13" t="s">
        <v>278</v>
      </c>
      <c r="G925" s="14" t="s">
        <v>17</v>
      </c>
      <c r="H925" s="15">
        <f>HYPERLINK("https://docs.wto.org/imrd/directdoc.asp?DDFDocuments/t/G/SPS/NUSA3088.DOCX","EN")</f>
      </c>
      <c r="I925" s="15">
        <f>HYPERLINK("https://docs.wto.org/imrd/directdoc.asp?DDFDocuments/u/G/SPS/NUSA3088.DOCX","FR")</f>
      </c>
      <c r="J925" s="15">
        <f>HYPERLINK("https://docs.wto.org/imrd/directdoc.asp?DDFDocuments/v/G/SPS/NUSA3088.DOCX","ES")</f>
      </c>
    </row>
    <row r="926">
      <c r="A926" s="10" t="s">
        <v>1630</v>
      </c>
      <c r="B926" s="11" t="s">
        <v>188</v>
      </c>
      <c r="C926" s="10" t="s">
        <v>40</v>
      </c>
      <c r="D926" s="12">
        <v>43635</v>
      </c>
      <c r="E926" s="13" t="s">
        <v>1631</v>
      </c>
      <c r="F926" s="13" t="s">
        <v>19</v>
      </c>
      <c r="G926" s="14" t="s">
        <v>1573</v>
      </c>
      <c r="H926" s="15">
        <f>HYPERLINK("https://docs.wto.org/imrd/directdoc.asp?DDFDocuments/t/G/SPS/NAUS460A1.DOCX","EN")</f>
      </c>
      <c r="I926" s="15">
        <f>HYPERLINK("https://docs.wto.org/imrd/directdoc.asp?DDFDocuments/u/G/SPS/NAUS460A1.DOCX","FR")</f>
      </c>
      <c r="J926" s="15">
        <f>HYPERLINK("https://docs.wto.org/imrd/directdoc.asp?DDFDocuments/v/G/SPS/NAUS460A1.DOCX","ES")</f>
      </c>
    </row>
    <row r="927">
      <c r="A927" s="10" t="s">
        <v>1632</v>
      </c>
      <c r="B927" s="11" t="s">
        <v>72</v>
      </c>
      <c r="C927" s="10" t="s">
        <v>18</v>
      </c>
      <c r="D927" s="12">
        <v>43635</v>
      </c>
      <c r="E927" s="13" t="s">
        <v>1633</v>
      </c>
      <c r="F927" s="13" t="s">
        <v>1634</v>
      </c>
      <c r="G927" s="14"/>
      <c r="H927" s="15">
        <f>HYPERLINK("https://docs.wto.org/imrd/directdoc.asp?DDFDocuments/t/G/SPS/NCAN1250.DOCX","EN")</f>
      </c>
      <c r="I927" s="15">
        <f>HYPERLINK("https://docs.wto.org/imrd/directdoc.asp?DDFDocuments/u/G/SPS/NCAN1250.DOCX","FR")</f>
      </c>
      <c r="J927" s="15">
        <f>HYPERLINK("https://docs.wto.org/imrd/directdoc.asp?DDFDocuments/v/G/SPS/NCAN1250.DOCX","ES")</f>
      </c>
    </row>
    <row r="928">
      <c r="A928" s="10" t="s">
        <v>1635</v>
      </c>
      <c r="B928" s="11" t="s">
        <v>53</v>
      </c>
      <c r="C928" s="10" t="s">
        <v>54</v>
      </c>
      <c r="D928" s="12">
        <v>43635</v>
      </c>
      <c r="E928" s="13" t="s">
        <v>1636</v>
      </c>
      <c r="F928" s="13" t="s">
        <v>925</v>
      </c>
      <c r="G928" s="14" t="s">
        <v>1637</v>
      </c>
      <c r="H928" s="15">
        <f>HYPERLINK("https://docs.wto.org/imrd/directdoc.asp?DDFDocuments/t/G/SPS/NSAU353A1.DOCX","EN")</f>
      </c>
      <c r="I928" s="15">
        <f>HYPERLINK("https://docs.wto.org/imrd/directdoc.asp?DDFDocuments/u/G/SPS/NSAU353A1.DOCX","FR")</f>
      </c>
      <c r="J928" s="15">
        <f>HYPERLINK("https://docs.wto.org/imrd/directdoc.asp?DDFDocuments/v/G/SPS/NSAU353A1.DOCX","ES")</f>
      </c>
    </row>
    <row r="929">
      <c r="A929" s="10" t="s">
        <v>1638</v>
      </c>
      <c r="B929" s="11" t="s">
        <v>291</v>
      </c>
      <c r="C929" s="10" t="s">
        <v>18</v>
      </c>
      <c r="D929" s="12">
        <v>43635</v>
      </c>
      <c r="E929" s="13" t="s">
        <v>1639</v>
      </c>
      <c r="F929" s="13" t="s">
        <v>24</v>
      </c>
      <c r="G929" s="14"/>
      <c r="H929" s="15">
        <f>HYPERLINK("https://docs.wto.org/imrd/directdoc.asp?DDFDocuments/t/G/SPS/NUGA82.DOCX","EN")</f>
      </c>
      <c r="I929" s="15">
        <f>HYPERLINK("https://docs.wto.org/imrd/directdoc.asp?DDFDocuments/u/G/SPS/NUGA82.DOCX","FR")</f>
      </c>
      <c r="J929" s="15">
        <f>HYPERLINK("https://docs.wto.org/imrd/directdoc.asp?DDFDocuments/v/G/SPS/NUGA82.DOCX","ES")</f>
      </c>
    </row>
    <row r="930">
      <c r="A930" s="10" t="s">
        <v>1640</v>
      </c>
      <c r="B930" s="11" t="s">
        <v>233</v>
      </c>
      <c r="C930" s="10" t="s">
        <v>18</v>
      </c>
      <c r="D930" s="12">
        <v>43634</v>
      </c>
      <c r="E930" s="13" t="s">
        <v>1641</v>
      </c>
      <c r="F930" s="13" t="s">
        <v>1556</v>
      </c>
      <c r="G930" s="14" t="s">
        <v>1642</v>
      </c>
      <c r="H930" s="15">
        <f>HYPERLINK("https://docs.wto.org/imrd/directdoc.asp?DDFDocuments/t/G/SPS/NPER816.DOCX","EN")</f>
      </c>
      <c r="I930" s="15">
        <f>HYPERLINK("https://docs.wto.org/imrd/directdoc.asp?DDFDocuments/u/G/SPS/NPER816.DOCX","FR")</f>
      </c>
      <c r="J930" s="15">
        <f>HYPERLINK("https://docs.wto.org/imrd/directdoc.asp?DDFDocuments/v/G/SPS/NPER816.DOCX","ES")</f>
      </c>
    </row>
    <row r="931">
      <c r="A931" s="10" t="s">
        <v>1643</v>
      </c>
      <c r="B931" s="11" t="s">
        <v>233</v>
      </c>
      <c r="C931" s="10" t="s">
        <v>18</v>
      </c>
      <c r="D931" s="12">
        <v>43634</v>
      </c>
      <c r="E931" s="13" t="s">
        <v>1547</v>
      </c>
      <c r="F931" s="13" t="s">
        <v>1282</v>
      </c>
      <c r="G931" s="14" t="s">
        <v>161</v>
      </c>
      <c r="H931" s="15">
        <f>HYPERLINK("https://docs.wto.org/imrd/directdoc.asp?DDFDocuments/t/G/SPS/NPER817.DOCX","EN")</f>
      </c>
      <c r="I931" s="15">
        <f>HYPERLINK("https://docs.wto.org/imrd/directdoc.asp?DDFDocuments/u/G/SPS/NPER817.DOCX","FR")</f>
      </c>
      <c r="J931" s="15">
        <f>HYPERLINK("https://docs.wto.org/imrd/directdoc.asp?DDFDocuments/v/G/SPS/NPER817.DOCX","ES")</f>
      </c>
    </row>
    <row r="932">
      <c r="A932" s="10" t="s">
        <v>1644</v>
      </c>
      <c r="B932" s="11" t="s">
        <v>233</v>
      </c>
      <c r="C932" s="10" t="s">
        <v>18</v>
      </c>
      <c r="D932" s="12">
        <v>43634</v>
      </c>
      <c r="E932" s="13" t="s">
        <v>1645</v>
      </c>
      <c r="F932" s="13" t="s">
        <v>1282</v>
      </c>
      <c r="G932" s="14" t="s">
        <v>365</v>
      </c>
      <c r="H932" s="15">
        <f>HYPERLINK("https://docs.wto.org/imrd/directdoc.asp?DDFDocuments/t/G/SPS/NPER818.DOCX","EN")</f>
      </c>
      <c r="I932" s="15">
        <f>HYPERLINK("https://docs.wto.org/imrd/directdoc.asp?DDFDocuments/u/G/SPS/NPER818.DOCX","FR")</f>
      </c>
      <c r="J932" s="15">
        <f>HYPERLINK("https://docs.wto.org/imrd/directdoc.asp?DDFDocuments/v/G/SPS/NPER818.DOCX","ES")</f>
      </c>
    </row>
    <row r="933">
      <c r="A933" s="10" t="s">
        <v>1646</v>
      </c>
      <c r="B933" s="11" t="s">
        <v>233</v>
      </c>
      <c r="C933" s="10" t="s">
        <v>18</v>
      </c>
      <c r="D933" s="12">
        <v>43634</v>
      </c>
      <c r="E933" s="13" t="s">
        <v>1547</v>
      </c>
      <c r="F933" s="13" t="s">
        <v>1282</v>
      </c>
      <c r="G933" s="14" t="s">
        <v>27</v>
      </c>
      <c r="H933" s="15">
        <f>HYPERLINK("https://docs.wto.org/imrd/directdoc.asp?DDFDocuments/t/G/SPS/NPER819.DOCX","EN")</f>
      </c>
      <c r="I933" s="15">
        <f>HYPERLINK("https://docs.wto.org/imrd/directdoc.asp?DDFDocuments/u/G/SPS/NPER819.DOCX","FR")</f>
      </c>
      <c r="J933" s="15">
        <f>HYPERLINK("https://docs.wto.org/imrd/directdoc.asp?DDFDocuments/v/G/SPS/NPER819.DOCX","ES")</f>
      </c>
    </row>
    <row r="934">
      <c r="A934" s="10" t="s">
        <v>1647</v>
      </c>
      <c r="B934" s="11" t="s">
        <v>233</v>
      </c>
      <c r="C934" s="10" t="s">
        <v>18</v>
      </c>
      <c r="D934" s="12">
        <v>43634</v>
      </c>
      <c r="E934" s="13" t="s">
        <v>1648</v>
      </c>
      <c r="F934" s="13" t="s">
        <v>24</v>
      </c>
      <c r="G934" s="14" t="s">
        <v>349</v>
      </c>
      <c r="H934" s="15">
        <f>HYPERLINK("https://docs.wto.org/imrd/directdoc.asp?DDFDocuments/t/G/SPS/NPER820.DOCX","EN")</f>
      </c>
      <c r="I934" s="15">
        <f>HYPERLINK("https://docs.wto.org/imrd/directdoc.asp?DDFDocuments/u/G/SPS/NPER820.DOCX","FR")</f>
      </c>
      <c r="J934" s="15">
        <f>HYPERLINK("https://docs.wto.org/imrd/directdoc.asp?DDFDocuments/v/G/SPS/NPER820.DOCX","ES")</f>
      </c>
    </row>
    <row r="935">
      <c r="A935" s="10" t="s">
        <v>1649</v>
      </c>
      <c r="B935" s="11" t="s">
        <v>233</v>
      </c>
      <c r="C935" s="10" t="s">
        <v>18</v>
      </c>
      <c r="D935" s="12">
        <v>43634</v>
      </c>
      <c r="E935" s="13" t="s">
        <v>1547</v>
      </c>
      <c r="F935" s="13" t="s">
        <v>1282</v>
      </c>
      <c r="G935" s="14" t="s">
        <v>1409</v>
      </c>
      <c r="H935" s="15">
        <f>HYPERLINK("https://docs.wto.org/imrd/directdoc.asp?DDFDocuments/t/G/SPS/NPER822.DOCX","EN")</f>
      </c>
      <c r="I935" s="15">
        <f>HYPERLINK("https://docs.wto.org/imrd/directdoc.asp?DDFDocuments/u/G/SPS/NPER822.DOCX","FR")</f>
      </c>
      <c r="J935" s="15">
        <f>HYPERLINK("https://docs.wto.org/imrd/directdoc.asp?DDFDocuments/v/G/SPS/NPER822.DOCX","ES")</f>
      </c>
    </row>
    <row r="936">
      <c r="A936" s="10" t="s">
        <v>1650</v>
      </c>
      <c r="B936" s="11" t="s">
        <v>233</v>
      </c>
      <c r="C936" s="10" t="s">
        <v>18</v>
      </c>
      <c r="D936" s="12">
        <v>43634</v>
      </c>
      <c r="E936" s="13" t="s">
        <v>1547</v>
      </c>
      <c r="F936" s="13" t="s">
        <v>1282</v>
      </c>
      <c r="G936" s="14" t="s">
        <v>95</v>
      </c>
      <c r="H936" s="15">
        <f>HYPERLINK("https://docs.wto.org/imrd/directdoc.asp?DDFDocuments/t/G/SPS/NPER823.DOCX","EN")</f>
      </c>
      <c r="I936" s="15">
        <f>HYPERLINK("https://docs.wto.org/imrd/directdoc.asp?DDFDocuments/u/G/SPS/NPER823.DOCX","FR")</f>
      </c>
      <c r="J936" s="15">
        <f>HYPERLINK("https://docs.wto.org/imrd/directdoc.asp?DDFDocuments/v/G/SPS/NPER823.DOCX","ES")</f>
      </c>
    </row>
    <row r="937">
      <c r="A937" s="10" t="s">
        <v>1651</v>
      </c>
      <c r="B937" s="11" t="s">
        <v>233</v>
      </c>
      <c r="C937" s="10" t="s">
        <v>18</v>
      </c>
      <c r="D937" s="12">
        <v>43634</v>
      </c>
      <c r="E937" s="13" t="s">
        <v>1547</v>
      </c>
      <c r="F937" s="13" t="s">
        <v>1282</v>
      </c>
      <c r="G937" s="14" t="s">
        <v>183</v>
      </c>
      <c r="H937" s="15">
        <f>HYPERLINK("https://docs.wto.org/imrd/directdoc.asp?DDFDocuments/t/G/SPS/NPER824.DOCX","EN")</f>
      </c>
      <c r="I937" s="15">
        <f>HYPERLINK("https://docs.wto.org/imrd/directdoc.asp?DDFDocuments/u/G/SPS/NPER824.DOCX","FR")</f>
      </c>
      <c r="J937" s="15">
        <f>HYPERLINK("https://docs.wto.org/imrd/directdoc.asp?DDFDocuments/v/G/SPS/NPER824.DOCX","ES")</f>
      </c>
    </row>
    <row r="938">
      <c r="A938" s="10" t="s">
        <v>1652</v>
      </c>
      <c r="B938" s="11" t="s">
        <v>34</v>
      </c>
      <c r="C938" s="10" t="s">
        <v>18</v>
      </c>
      <c r="D938" s="12">
        <v>43633</v>
      </c>
      <c r="E938" s="13" t="s">
        <v>1653</v>
      </c>
      <c r="F938" s="13" t="s">
        <v>74</v>
      </c>
      <c r="G938" s="14"/>
      <c r="H938" s="15">
        <f>HYPERLINK("https://docs.wto.org/imrd/directdoc.asp?DDFDocuments/t/G/SPS/NJPN652.DOCX","EN")</f>
      </c>
      <c r="I938" s="15">
        <f>HYPERLINK("https://docs.wto.org/imrd/directdoc.asp?DDFDocuments/u/G/SPS/NJPN652.DOCX","FR")</f>
      </c>
      <c r="J938" s="15">
        <f>HYPERLINK("https://docs.wto.org/imrd/directdoc.asp?DDFDocuments/v/G/SPS/NJPN652.DOCX","ES")</f>
      </c>
    </row>
    <row r="939">
      <c r="A939" s="10" t="s">
        <v>1654</v>
      </c>
      <c r="B939" s="11" t="s">
        <v>34</v>
      </c>
      <c r="C939" s="10" t="s">
        <v>18</v>
      </c>
      <c r="D939" s="12">
        <v>43633</v>
      </c>
      <c r="E939" s="13" t="s">
        <v>1655</v>
      </c>
      <c r="F939" s="13" t="s">
        <v>74</v>
      </c>
      <c r="G939" s="14"/>
      <c r="H939" s="15">
        <f>HYPERLINK("https://docs.wto.org/imrd/directdoc.asp?DDFDocuments/t/G/SPS/NJPN653.DOCX","EN")</f>
      </c>
      <c r="I939" s="15">
        <f>HYPERLINK("https://docs.wto.org/imrd/directdoc.asp?DDFDocuments/u/G/SPS/NJPN653.DOCX","FR")</f>
      </c>
      <c r="J939" s="15">
        <f>HYPERLINK("https://docs.wto.org/imrd/directdoc.asp?DDFDocuments/v/G/SPS/NJPN653.DOCX","ES")</f>
      </c>
    </row>
    <row r="940">
      <c r="A940" s="10" t="s">
        <v>1656</v>
      </c>
      <c r="B940" s="11" t="s">
        <v>34</v>
      </c>
      <c r="C940" s="10" t="s">
        <v>18</v>
      </c>
      <c r="D940" s="12">
        <v>43633</v>
      </c>
      <c r="E940" s="13" t="s">
        <v>1657</v>
      </c>
      <c r="F940" s="13" t="s">
        <v>74</v>
      </c>
      <c r="G940" s="14"/>
      <c r="H940" s="15">
        <f>HYPERLINK("https://docs.wto.org/imrd/directdoc.asp?DDFDocuments/t/G/SPS/NJPN654.DOCX","EN")</f>
      </c>
      <c r="I940" s="15">
        <f>HYPERLINK("https://docs.wto.org/imrd/directdoc.asp?DDFDocuments/u/G/SPS/NJPN654.DOCX","FR")</f>
      </c>
      <c r="J940" s="15">
        <f>HYPERLINK("https://docs.wto.org/imrd/directdoc.asp?DDFDocuments/v/G/SPS/NJPN654.DOCX","ES")</f>
      </c>
    </row>
    <row r="941">
      <c r="A941" s="10" t="s">
        <v>1658</v>
      </c>
      <c r="B941" s="11" t="s">
        <v>34</v>
      </c>
      <c r="C941" s="10" t="s">
        <v>18</v>
      </c>
      <c r="D941" s="12">
        <v>43633</v>
      </c>
      <c r="E941" s="13" t="s">
        <v>1659</v>
      </c>
      <c r="F941" s="13" t="s">
        <v>74</v>
      </c>
      <c r="G941" s="14"/>
      <c r="H941" s="15">
        <f>HYPERLINK("https://docs.wto.org/imrd/directdoc.asp?DDFDocuments/t/G/SPS/NJPN655.DOCX","EN")</f>
      </c>
      <c r="I941" s="15">
        <f>HYPERLINK("https://docs.wto.org/imrd/directdoc.asp?DDFDocuments/u/G/SPS/NJPN655.DOCX","FR")</f>
      </c>
      <c r="J941" s="15">
        <f>HYPERLINK("https://docs.wto.org/imrd/directdoc.asp?DDFDocuments/v/G/SPS/NJPN655.DOCX","ES")</f>
      </c>
    </row>
    <row r="942">
      <c r="A942" s="10" t="s">
        <v>1660</v>
      </c>
      <c r="B942" s="11" t="s">
        <v>34</v>
      </c>
      <c r="C942" s="10" t="s">
        <v>18</v>
      </c>
      <c r="D942" s="12">
        <v>43633</v>
      </c>
      <c r="E942" s="13" t="s">
        <v>1661</v>
      </c>
      <c r="F942" s="13" t="s">
        <v>733</v>
      </c>
      <c r="G942" s="14"/>
      <c r="H942" s="15">
        <f>HYPERLINK("https://docs.wto.org/imrd/directdoc.asp?DDFDocuments/t/G/SPS/NJPN656.DOCX","EN")</f>
      </c>
      <c r="I942" s="15">
        <f>HYPERLINK("https://docs.wto.org/imrd/directdoc.asp?DDFDocuments/u/G/SPS/NJPN656.DOCX","FR")</f>
      </c>
      <c r="J942" s="15">
        <f>HYPERLINK("https://docs.wto.org/imrd/directdoc.asp?DDFDocuments/v/G/SPS/NJPN656.DOCX","ES")</f>
      </c>
    </row>
    <row r="943">
      <c r="A943" s="10" t="s">
        <v>1662</v>
      </c>
      <c r="B943" s="11" t="s">
        <v>34</v>
      </c>
      <c r="C943" s="10" t="s">
        <v>18</v>
      </c>
      <c r="D943" s="12">
        <v>43633</v>
      </c>
      <c r="E943" s="13" t="s">
        <v>1663</v>
      </c>
      <c r="F943" s="13" t="s">
        <v>733</v>
      </c>
      <c r="G943" s="14"/>
      <c r="H943" s="15">
        <f>HYPERLINK("https://docs.wto.org/imrd/directdoc.asp?DDFDocuments/t/G/SPS/NJPN657.DOCX","EN")</f>
      </c>
      <c r="I943" s="15">
        <f>HYPERLINK("https://docs.wto.org/imrd/directdoc.asp?DDFDocuments/u/G/SPS/NJPN657.DOCX","FR")</f>
      </c>
      <c r="J943" s="15">
        <f>HYPERLINK("https://docs.wto.org/imrd/directdoc.asp?DDFDocuments/v/G/SPS/NJPN657.DOCX","ES")</f>
      </c>
    </row>
    <row r="944">
      <c r="A944" s="10" t="s">
        <v>1664</v>
      </c>
      <c r="B944" s="11" t="s">
        <v>82</v>
      </c>
      <c r="C944" s="10" t="s">
        <v>40</v>
      </c>
      <c r="D944" s="12">
        <v>43629</v>
      </c>
      <c r="E944" s="13" t="s">
        <v>1665</v>
      </c>
      <c r="F944" s="13" t="s">
        <v>19</v>
      </c>
      <c r="G944" s="14"/>
      <c r="H944" s="15">
        <f>HYPERLINK("https://docs.wto.org/imrd/directdoc.asp?DDFDocuments/t/G/SPS/NEU277A1.DOCX","EN")</f>
      </c>
      <c r="I944" s="15">
        <f>HYPERLINK("https://docs.wto.org/imrd/directdoc.asp?DDFDocuments/u/G/SPS/NEU277A1.DOCX","FR")</f>
      </c>
      <c r="J944" s="15">
        <f>HYPERLINK("https://docs.wto.org/imrd/directdoc.asp?DDFDocuments/v/G/SPS/NEU277A1.DOCX","ES")</f>
      </c>
    </row>
    <row r="945">
      <c r="A945" s="10" t="s">
        <v>1666</v>
      </c>
      <c r="B945" s="11" t="s">
        <v>82</v>
      </c>
      <c r="C945" s="10" t="s">
        <v>40</v>
      </c>
      <c r="D945" s="12">
        <v>43629</v>
      </c>
      <c r="E945" s="13" t="s">
        <v>1665</v>
      </c>
      <c r="F945" s="13" t="s">
        <v>19</v>
      </c>
      <c r="G945" s="14"/>
      <c r="H945" s="15">
        <f>HYPERLINK("https://docs.wto.org/imrd/directdoc.asp?DDFDocuments/t/G/SPS/NEU278A1.DOCX","EN")</f>
      </c>
      <c r="I945" s="15">
        <f>HYPERLINK("https://docs.wto.org/imrd/directdoc.asp?DDFDocuments/u/G/SPS/NEU278A1.DOCX","FR")</f>
      </c>
      <c r="J945" s="15">
        <f>HYPERLINK("https://docs.wto.org/imrd/directdoc.asp?DDFDocuments/v/G/SPS/NEU278A1.DOCX","ES")</f>
      </c>
    </row>
    <row r="946">
      <c r="A946" s="10" t="s">
        <v>1667</v>
      </c>
      <c r="B946" s="11" t="s">
        <v>95</v>
      </c>
      <c r="C946" s="10" t="s">
        <v>40</v>
      </c>
      <c r="D946" s="12">
        <v>43628</v>
      </c>
      <c r="E946" s="13" t="s">
        <v>1668</v>
      </c>
      <c r="F946" s="13" t="s">
        <v>19</v>
      </c>
      <c r="G946" s="14"/>
      <c r="H946" s="15">
        <f>HYPERLINK("https://docs.wto.org/imrd/directdoc.asp?DDFDocuments/t/G/SPS/NBRA1487A1.DOCX","EN")</f>
      </c>
      <c r="I946" s="15">
        <f>HYPERLINK("https://docs.wto.org/imrd/directdoc.asp?DDFDocuments/u/G/SPS/NBRA1487A1.DOCX","FR")</f>
      </c>
      <c r="J946" s="15">
        <f>HYPERLINK("https://docs.wto.org/imrd/directdoc.asp?DDFDocuments/v/G/SPS/NBRA1487A1.DOCX","ES")</f>
      </c>
    </row>
    <row r="947">
      <c r="A947" s="10" t="s">
        <v>1669</v>
      </c>
      <c r="B947" s="11" t="s">
        <v>82</v>
      </c>
      <c r="C947" s="10" t="s">
        <v>40</v>
      </c>
      <c r="D947" s="12">
        <v>43628</v>
      </c>
      <c r="E947" s="13" t="s">
        <v>1670</v>
      </c>
      <c r="F947" s="13" t="s">
        <v>19</v>
      </c>
      <c r="G947" s="14"/>
      <c r="H947" s="15">
        <f>HYPERLINK("https://docs.wto.org/imrd/directdoc.asp?DDFDocuments/t/G/SPS/NEU276A1.DOCX","EN")</f>
      </c>
      <c r="I947" s="15">
        <f>HYPERLINK("https://docs.wto.org/imrd/directdoc.asp?DDFDocuments/u/G/SPS/NEU276A1.DOCX","FR")</f>
      </c>
      <c r="J947" s="15">
        <f>HYPERLINK("https://docs.wto.org/imrd/directdoc.asp?DDFDocuments/v/G/SPS/NEU276A1.DOCX","ES")</f>
      </c>
    </row>
    <row r="948">
      <c r="A948" s="10" t="s">
        <v>1671</v>
      </c>
      <c r="B948" s="11" t="s">
        <v>779</v>
      </c>
      <c r="C948" s="10" t="s">
        <v>18</v>
      </c>
      <c r="D948" s="12">
        <v>43628</v>
      </c>
      <c r="E948" s="13" t="s">
        <v>1672</v>
      </c>
      <c r="F948" s="13" t="s">
        <v>144</v>
      </c>
      <c r="G948" s="14"/>
      <c r="H948" s="15">
        <f>HYPERLINK("https://docs.wto.org/imrd/directdoc.asp?DDFDocuments/t/G/SPS/NURY53.DOCX","EN")</f>
      </c>
      <c r="I948" s="15">
        <f>HYPERLINK("https://docs.wto.org/imrd/directdoc.asp?DDFDocuments/u/G/SPS/NURY53.DOCX","FR")</f>
      </c>
      <c r="J948" s="15">
        <f>HYPERLINK("https://docs.wto.org/imrd/directdoc.asp?DDFDocuments/v/G/SPS/NURY53.DOCX","ES")</f>
      </c>
    </row>
    <row r="949">
      <c r="A949" s="10" t="s">
        <v>1673</v>
      </c>
      <c r="B949" s="11" t="s">
        <v>188</v>
      </c>
      <c r="C949" s="10" t="s">
        <v>54</v>
      </c>
      <c r="D949" s="12">
        <v>43623</v>
      </c>
      <c r="E949" s="13" t="s">
        <v>1036</v>
      </c>
      <c r="F949" s="13" t="s">
        <v>310</v>
      </c>
      <c r="G949" s="14"/>
      <c r="H949" s="15">
        <f>HYPERLINK("https://docs.wto.org/imrd/directdoc.asp?DDFDocuments/t/G/SPS/NAUS469A2.DOCX","EN")</f>
      </c>
      <c r="I949" s="15">
        <f>HYPERLINK("https://docs.wto.org/imrd/directdoc.asp?DDFDocuments/u/G/SPS/NAUS469A2.DOCX","FR")</f>
      </c>
      <c r="J949" s="15">
        <f>HYPERLINK("https://docs.wto.org/imrd/directdoc.asp?DDFDocuments/v/G/SPS/NAUS469A2.DOCX","ES")</f>
      </c>
    </row>
    <row r="950">
      <c r="A950" s="10" t="s">
        <v>1674</v>
      </c>
      <c r="B950" s="11" t="s">
        <v>188</v>
      </c>
      <c r="C950" s="10" t="s">
        <v>40</v>
      </c>
      <c r="D950" s="12">
        <v>43623</v>
      </c>
      <c r="E950" s="13" t="s">
        <v>1675</v>
      </c>
      <c r="F950" s="13" t="s">
        <v>19</v>
      </c>
      <c r="G950" s="14"/>
      <c r="H950" s="15">
        <f>HYPERLINK("https://docs.wto.org/imrd/directdoc.asp?DDFDocuments/t/G/SPS/NAUS472A1.DOCX","EN")</f>
      </c>
      <c r="I950" s="15">
        <f>HYPERLINK("https://docs.wto.org/imrd/directdoc.asp?DDFDocuments/u/G/SPS/NAUS472A1.DOCX","FR")</f>
      </c>
      <c r="J950" s="15">
        <f>HYPERLINK("https://docs.wto.org/imrd/directdoc.asp?DDFDocuments/v/G/SPS/NAUS472A1.DOCX","ES")</f>
      </c>
    </row>
    <row r="951">
      <c r="A951" s="10" t="s">
        <v>1676</v>
      </c>
      <c r="B951" s="11" t="s">
        <v>72</v>
      </c>
      <c r="C951" s="10" t="s">
        <v>40</v>
      </c>
      <c r="D951" s="12">
        <v>43623</v>
      </c>
      <c r="E951" s="13" t="s">
        <v>1677</v>
      </c>
      <c r="F951" s="13" t="s">
        <v>19</v>
      </c>
      <c r="G951" s="14"/>
      <c r="H951" s="15">
        <f>HYPERLINK("https://docs.wto.org/imrd/directdoc.asp?DDFDocuments/t/G/SPS/NCAN1241A1.DOCX","EN")</f>
      </c>
      <c r="I951" s="15">
        <f>HYPERLINK("https://docs.wto.org/imrd/directdoc.asp?DDFDocuments/u/G/SPS/NCAN1241A1.DOCX","FR")</f>
      </c>
      <c r="J951" s="15">
        <f>HYPERLINK("https://docs.wto.org/imrd/directdoc.asp?DDFDocuments/v/G/SPS/NCAN1241A1.DOCX","ES")</f>
      </c>
    </row>
    <row r="952">
      <c r="A952" s="10" t="s">
        <v>1678</v>
      </c>
      <c r="B952" s="11" t="s">
        <v>145</v>
      </c>
      <c r="C952" s="10" t="s">
        <v>12</v>
      </c>
      <c r="D952" s="12">
        <v>43623</v>
      </c>
      <c r="E952" s="13" t="s">
        <v>1679</v>
      </c>
      <c r="F952" s="13" t="s">
        <v>144</v>
      </c>
      <c r="G952" s="14" t="s">
        <v>127</v>
      </c>
      <c r="H952" s="15">
        <f>HYPERLINK("https://docs.wto.org/imrd/directdoc.asp?DDFDocuments/t/G/SPS/NPHL439.DOCX","EN")</f>
      </c>
      <c r="I952" s="15">
        <f>HYPERLINK("https://docs.wto.org/imrd/directdoc.asp?DDFDocuments/u/G/SPS/NPHL439.DOCX","FR")</f>
      </c>
      <c r="J952" s="15">
        <f>HYPERLINK("https://docs.wto.org/imrd/directdoc.asp?DDFDocuments/v/G/SPS/NPHL439.DOCX","ES")</f>
      </c>
    </row>
    <row r="953">
      <c r="A953" s="10" t="s">
        <v>1680</v>
      </c>
      <c r="B953" s="11" t="s">
        <v>349</v>
      </c>
      <c r="C953" s="10" t="s">
        <v>18</v>
      </c>
      <c r="D953" s="12">
        <v>43622</v>
      </c>
      <c r="E953" s="13" t="s">
        <v>1681</v>
      </c>
      <c r="F953" s="13" t="s">
        <v>368</v>
      </c>
      <c r="G953" s="14" t="s">
        <v>79</v>
      </c>
      <c r="H953" s="15">
        <f>HYPERLINK("https://docs.wto.org/imrd/directdoc.asp?DDFDocuments/t/G/SPS/NECU222.DOCX","EN")</f>
      </c>
      <c r="I953" s="15">
        <f>HYPERLINK("https://docs.wto.org/imrd/directdoc.asp?DDFDocuments/u/G/SPS/NECU222.DOCX","FR")</f>
      </c>
      <c r="J953" s="15">
        <f>HYPERLINK("https://docs.wto.org/imrd/directdoc.asp?DDFDocuments/v/G/SPS/NECU222.DOCX","ES")</f>
      </c>
    </row>
    <row r="954">
      <c r="A954" s="10" t="s">
        <v>1682</v>
      </c>
      <c r="B954" s="11" t="s">
        <v>59</v>
      </c>
      <c r="C954" s="10" t="s">
        <v>18</v>
      </c>
      <c r="D954" s="12">
        <v>43622</v>
      </c>
      <c r="E954" s="13" t="s">
        <v>1328</v>
      </c>
      <c r="F954" s="13" t="s">
        <v>733</v>
      </c>
      <c r="G954" s="14"/>
      <c r="H954" s="15">
        <f>HYPERLINK("https://docs.wto.org/imrd/directdoc.asp?DDFDocuments/t/G/SPS/NTPKM501.DOCX","EN")</f>
      </c>
      <c r="I954" s="15">
        <f>HYPERLINK("https://docs.wto.org/imrd/directdoc.asp?DDFDocuments/u/G/SPS/NTPKM501.DOCX","FR")</f>
      </c>
      <c r="J954" s="15">
        <f>HYPERLINK("https://docs.wto.org/imrd/directdoc.asp?DDFDocuments/v/G/SPS/NTPKM501.DOCX","ES")</f>
      </c>
    </row>
    <row r="955">
      <c r="A955" s="10" t="s">
        <v>1683</v>
      </c>
      <c r="B955" s="11" t="s">
        <v>59</v>
      </c>
      <c r="C955" s="10" t="s">
        <v>18</v>
      </c>
      <c r="D955" s="12">
        <v>43622</v>
      </c>
      <c r="E955" s="13" t="s">
        <v>1684</v>
      </c>
      <c r="F955" s="13" t="s">
        <v>24</v>
      </c>
      <c r="G955" s="14"/>
      <c r="H955" s="15">
        <f>HYPERLINK("https://docs.wto.org/imrd/directdoc.asp?DDFDocuments/t/G/SPS/NTPKM502.DOCX","EN")</f>
      </c>
      <c r="I955" s="15">
        <f>HYPERLINK("https://docs.wto.org/imrd/directdoc.asp?DDFDocuments/u/G/SPS/NTPKM502.DOCX","FR")</f>
      </c>
      <c r="J955" s="15">
        <f>HYPERLINK("https://docs.wto.org/imrd/directdoc.asp?DDFDocuments/v/G/SPS/NTPKM502.DOCX","ES")</f>
      </c>
    </row>
    <row r="956">
      <c r="A956" s="10" t="s">
        <v>1685</v>
      </c>
      <c r="B956" s="11" t="s">
        <v>95</v>
      </c>
      <c r="C956" s="10" t="s">
        <v>18</v>
      </c>
      <c r="D956" s="12">
        <v>43621</v>
      </c>
      <c r="E956" s="13" t="s">
        <v>1686</v>
      </c>
      <c r="F956" s="13" t="s">
        <v>787</v>
      </c>
      <c r="G956" s="14"/>
      <c r="H956" s="15">
        <f>HYPERLINK("https://docs.wto.org/imrd/directdoc.asp?DDFDocuments/t/G/SPS/NBRA1512.DOCX","EN")</f>
      </c>
      <c r="I956" s="15">
        <f>HYPERLINK("https://docs.wto.org/imrd/directdoc.asp?DDFDocuments/u/G/SPS/NBRA1512.DOCX","FR")</f>
      </c>
      <c r="J956" s="15">
        <f>HYPERLINK("https://docs.wto.org/imrd/directdoc.asp?DDFDocuments/v/G/SPS/NBRA1512.DOCX","ES")</f>
      </c>
    </row>
    <row r="957">
      <c r="A957" s="10" t="s">
        <v>1687</v>
      </c>
      <c r="B957" s="11" t="s">
        <v>95</v>
      </c>
      <c r="C957" s="10" t="s">
        <v>18</v>
      </c>
      <c r="D957" s="12">
        <v>43621</v>
      </c>
      <c r="E957" s="13" t="s">
        <v>1688</v>
      </c>
      <c r="F957" s="13" t="s">
        <v>787</v>
      </c>
      <c r="G957" s="14"/>
      <c r="H957" s="15">
        <f>HYPERLINK("https://docs.wto.org/imrd/directdoc.asp?DDFDocuments/t/G/SPS/NBRA1513.DOCX","EN")</f>
      </c>
      <c r="I957" s="15">
        <f>HYPERLINK("https://docs.wto.org/imrd/directdoc.asp?DDFDocuments/u/G/SPS/NBRA1513.DOCX","FR")</f>
      </c>
      <c r="J957" s="15">
        <f>HYPERLINK("https://docs.wto.org/imrd/directdoc.asp?DDFDocuments/v/G/SPS/NBRA1513.DOCX","ES")</f>
      </c>
    </row>
    <row r="958">
      <c r="A958" s="10" t="s">
        <v>1689</v>
      </c>
      <c r="B958" s="11" t="s">
        <v>95</v>
      </c>
      <c r="C958" s="10" t="s">
        <v>18</v>
      </c>
      <c r="D958" s="12">
        <v>43621</v>
      </c>
      <c r="E958" s="13" t="s">
        <v>399</v>
      </c>
      <c r="F958" s="13" t="s">
        <v>787</v>
      </c>
      <c r="G958" s="14"/>
      <c r="H958" s="15">
        <f>HYPERLINK("https://docs.wto.org/imrd/directdoc.asp?DDFDocuments/t/G/SPS/NBRA1514.DOCX","EN")</f>
      </c>
      <c r="I958" s="15">
        <f>HYPERLINK("https://docs.wto.org/imrd/directdoc.asp?DDFDocuments/u/G/SPS/NBRA1514.DOCX","FR")</f>
      </c>
      <c r="J958" s="15">
        <f>HYPERLINK("https://docs.wto.org/imrd/directdoc.asp?DDFDocuments/v/G/SPS/NBRA1514.DOCX","ES")</f>
      </c>
    </row>
    <row r="959">
      <c r="A959" s="10" t="s">
        <v>1690</v>
      </c>
      <c r="B959" s="11" t="s">
        <v>95</v>
      </c>
      <c r="C959" s="10" t="s">
        <v>18</v>
      </c>
      <c r="D959" s="12">
        <v>43621</v>
      </c>
      <c r="E959" s="13" t="s">
        <v>1691</v>
      </c>
      <c r="F959" s="13" t="s">
        <v>864</v>
      </c>
      <c r="G959" s="14"/>
      <c r="H959" s="15">
        <f>HYPERLINK("https://docs.wto.org/imrd/directdoc.asp?DDFDocuments/t/G/SPS/NBRA1516.DOCX","EN")</f>
      </c>
      <c r="I959" s="15">
        <f>HYPERLINK("https://docs.wto.org/imrd/directdoc.asp?DDFDocuments/u/G/SPS/NBRA1516.DOCX","FR")</f>
      </c>
      <c r="J959" s="15">
        <f>HYPERLINK("https://docs.wto.org/imrd/directdoc.asp?DDFDocuments/v/G/SPS/NBRA1516.DOCX","ES")</f>
      </c>
    </row>
    <row r="960">
      <c r="A960" s="10" t="s">
        <v>1692</v>
      </c>
      <c r="B960" s="11" t="s">
        <v>95</v>
      </c>
      <c r="C960" s="10" t="s">
        <v>18</v>
      </c>
      <c r="D960" s="12">
        <v>43621</v>
      </c>
      <c r="E960" s="13" t="s">
        <v>1693</v>
      </c>
      <c r="F960" s="13" t="s">
        <v>864</v>
      </c>
      <c r="G960" s="14"/>
      <c r="H960" s="15">
        <f>HYPERLINK("https://docs.wto.org/imrd/directdoc.asp?DDFDocuments/t/G/SPS/NBRA1517.DOCX","EN")</f>
      </c>
      <c r="I960" s="15">
        <f>HYPERLINK("https://docs.wto.org/imrd/directdoc.asp?DDFDocuments/u/G/SPS/NBRA1517.DOCX","FR")</f>
      </c>
      <c r="J960" s="15">
        <f>HYPERLINK("https://docs.wto.org/imrd/directdoc.asp?DDFDocuments/v/G/SPS/NBRA1517.DOCX","ES")</f>
      </c>
    </row>
    <row r="961">
      <c r="A961" s="10" t="s">
        <v>1694</v>
      </c>
      <c r="B961" s="11" t="s">
        <v>95</v>
      </c>
      <c r="C961" s="10" t="s">
        <v>18</v>
      </c>
      <c r="D961" s="12">
        <v>43621</v>
      </c>
      <c r="E961" s="13" t="s">
        <v>1695</v>
      </c>
      <c r="F961" s="13" t="s">
        <v>864</v>
      </c>
      <c r="G961" s="14"/>
      <c r="H961" s="15">
        <f>HYPERLINK("https://docs.wto.org/imrd/directdoc.asp?DDFDocuments/t/G/SPS/NBRA1518.DOCX","EN")</f>
      </c>
      <c r="I961" s="15">
        <f>HYPERLINK("https://docs.wto.org/imrd/directdoc.asp?DDFDocuments/u/G/SPS/NBRA1518.DOCX","FR")</f>
      </c>
      <c r="J961" s="15">
        <f>HYPERLINK("https://docs.wto.org/imrd/directdoc.asp?DDFDocuments/v/G/SPS/NBRA1518.DOCX","ES")</f>
      </c>
    </row>
    <row r="962">
      <c r="A962" s="10" t="s">
        <v>1696</v>
      </c>
      <c r="B962" s="11" t="s">
        <v>95</v>
      </c>
      <c r="C962" s="10" t="s">
        <v>18</v>
      </c>
      <c r="D962" s="12">
        <v>43621</v>
      </c>
      <c r="E962" s="13" t="s">
        <v>1697</v>
      </c>
      <c r="F962" s="13" t="s">
        <v>864</v>
      </c>
      <c r="G962" s="14"/>
      <c r="H962" s="15">
        <f>HYPERLINK("https://docs.wto.org/imrd/directdoc.asp?DDFDocuments/t/G/SPS/NBRA1519.DOCX","EN")</f>
      </c>
      <c r="I962" s="15">
        <f>HYPERLINK("https://docs.wto.org/imrd/directdoc.asp?DDFDocuments/u/G/SPS/NBRA1519.DOCX","FR")</f>
      </c>
      <c r="J962" s="15">
        <f>HYPERLINK("https://docs.wto.org/imrd/directdoc.asp?DDFDocuments/v/G/SPS/NBRA1519.DOCX","ES")</f>
      </c>
    </row>
    <row r="963">
      <c r="A963" s="10" t="s">
        <v>1698</v>
      </c>
      <c r="B963" s="11" t="s">
        <v>95</v>
      </c>
      <c r="C963" s="10" t="s">
        <v>18</v>
      </c>
      <c r="D963" s="12">
        <v>43621</v>
      </c>
      <c r="E963" s="13" t="s">
        <v>1699</v>
      </c>
      <c r="F963" s="13" t="s">
        <v>74</v>
      </c>
      <c r="G963" s="14"/>
      <c r="H963" s="15">
        <f>HYPERLINK("https://docs.wto.org/imrd/directdoc.asp?DDFDocuments/t/G/SPS/NBRA1520.DOCX","EN")</f>
      </c>
      <c r="I963" s="15">
        <f>HYPERLINK("https://docs.wto.org/imrd/directdoc.asp?DDFDocuments/u/G/SPS/NBRA1520.DOCX","FR")</f>
      </c>
      <c r="J963" s="15">
        <f>HYPERLINK("https://docs.wto.org/imrd/directdoc.asp?DDFDocuments/v/G/SPS/NBRA1520.DOCX","ES")</f>
      </c>
    </row>
    <row r="964">
      <c r="A964" s="10" t="s">
        <v>1700</v>
      </c>
      <c r="B964" s="11" t="s">
        <v>95</v>
      </c>
      <c r="C964" s="10" t="s">
        <v>18</v>
      </c>
      <c r="D964" s="12">
        <v>43621</v>
      </c>
      <c r="E964" s="13" t="s">
        <v>1701</v>
      </c>
      <c r="F964" s="13" t="s">
        <v>74</v>
      </c>
      <c r="G964" s="14"/>
      <c r="H964" s="15">
        <f>HYPERLINK("https://docs.wto.org/imrd/directdoc.asp?DDFDocuments/t/G/SPS/NBRA1521.DOCX","EN")</f>
      </c>
      <c r="I964" s="15">
        <f>HYPERLINK("https://docs.wto.org/imrd/directdoc.asp?DDFDocuments/u/G/SPS/NBRA1521.DOCX","FR")</f>
      </c>
      <c r="J964" s="15">
        <f>HYPERLINK("https://docs.wto.org/imrd/directdoc.asp?DDFDocuments/v/G/SPS/NBRA1521.DOCX","ES")</f>
      </c>
    </row>
    <row r="965">
      <c r="A965" s="10" t="s">
        <v>1702</v>
      </c>
      <c r="B965" s="11" t="s">
        <v>188</v>
      </c>
      <c r="C965" s="10" t="s">
        <v>40</v>
      </c>
      <c r="D965" s="12">
        <v>43620</v>
      </c>
      <c r="E965" s="13" t="s">
        <v>1703</v>
      </c>
      <c r="F965" s="13" t="s">
        <v>19</v>
      </c>
      <c r="G965" s="14" t="s">
        <v>151</v>
      </c>
      <c r="H965" s="15">
        <f>HYPERLINK("https://docs.wto.org/imrd/directdoc.asp?DDFDocuments/t/G/SPS/NAUS463A1.DOCX","EN")</f>
      </c>
      <c r="I965" s="15">
        <f>HYPERLINK("https://docs.wto.org/imrd/directdoc.asp?DDFDocuments/u/G/SPS/NAUS463A1.DOCX","FR")</f>
      </c>
      <c r="J965" s="15">
        <f>HYPERLINK("https://docs.wto.org/imrd/directdoc.asp?DDFDocuments/v/G/SPS/NAUS463A1.DOCX","ES")</f>
      </c>
    </row>
    <row r="966">
      <c r="A966" s="10" t="s">
        <v>1704</v>
      </c>
      <c r="B966" s="11" t="s">
        <v>188</v>
      </c>
      <c r="C966" s="10" t="s">
        <v>18</v>
      </c>
      <c r="D966" s="12">
        <v>43620</v>
      </c>
      <c r="E966" s="13" t="s">
        <v>397</v>
      </c>
      <c r="F966" s="13" t="s">
        <v>158</v>
      </c>
      <c r="G966" s="14" t="s">
        <v>34</v>
      </c>
      <c r="H966" s="15">
        <f>HYPERLINK("https://docs.wto.org/imrd/directdoc.asp?DDFDocuments/t/G/SPS/NAUS478.DOCX","EN")</f>
      </c>
      <c r="I966" s="15">
        <f>HYPERLINK("https://docs.wto.org/imrd/directdoc.asp?DDFDocuments/u/G/SPS/NAUS478.DOCX","FR")</f>
      </c>
      <c r="J966" s="15">
        <f>HYPERLINK("https://docs.wto.org/imrd/directdoc.asp?DDFDocuments/v/G/SPS/NAUS478.DOCX","ES")</f>
      </c>
    </row>
    <row r="967">
      <c r="A967" s="10" t="s">
        <v>1705</v>
      </c>
      <c r="B967" s="11" t="s">
        <v>95</v>
      </c>
      <c r="C967" s="10" t="s">
        <v>40</v>
      </c>
      <c r="D967" s="12">
        <v>43620</v>
      </c>
      <c r="E967" s="13" t="s">
        <v>1706</v>
      </c>
      <c r="F967" s="13" t="s">
        <v>19</v>
      </c>
      <c r="G967" s="14"/>
      <c r="H967" s="15">
        <f>HYPERLINK("https://docs.wto.org/imrd/directdoc.asp?DDFDocuments/t/G/SPS/NBRA1465A1.DOCX","EN")</f>
      </c>
      <c r="I967" s="15">
        <f>HYPERLINK("https://docs.wto.org/imrd/directdoc.asp?DDFDocuments/u/G/SPS/NBRA1465A1.DOCX","FR")</f>
      </c>
      <c r="J967" s="15">
        <f>HYPERLINK("https://docs.wto.org/imrd/directdoc.asp?DDFDocuments/v/G/SPS/NBRA1465A1.DOCX","ES")</f>
      </c>
    </row>
    <row r="968">
      <c r="A968" s="10" t="s">
        <v>1707</v>
      </c>
      <c r="B968" s="11" t="s">
        <v>72</v>
      </c>
      <c r="C968" s="10" t="s">
        <v>40</v>
      </c>
      <c r="D968" s="12">
        <v>43620</v>
      </c>
      <c r="E968" s="13" t="s">
        <v>1708</v>
      </c>
      <c r="F968" s="13" t="s">
        <v>19</v>
      </c>
      <c r="G968" s="14"/>
      <c r="H968" s="15">
        <f>HYPERLINK("https://docs.wto.org/imrd/directdoc.asp?DDFDocuments/t/G/SPS/NCAN1239A1.DOCX","EN")</f>
      </c>
      <c r="I968" s="15">
        <f>HYPERLINK("https://docs.wto.org/imrd/directdoc.asp?DDFDocuments/u/G/SPS/NCAN1239A1.DOCX","FR")</f>
      </c>
      <c r="J968" s="15">
        <f>HYPERLINK("https://docs.wto.org/imrd/directdoc.asp?DDFDocuments/v/G/SPS/NCAN1239A1.DOCX","ES")</f>
      </c>
    </row>
    <row r="969">
      <c r="A969" s="10" t="s">
        <v>1709</v>
      </c>
      <c r="B969" s="11" t="s">
        <v>349</v>
      </c>
      <c r="C969" s="10" t="s">
        <v>40</v>
      </c>
      <c r="D969" s="12">
        <v>43620</v>
      </c>
      <c r="E969" s="13" t="s">
        <v>19</v>
      </c>
      <c r="F969" s="13" t="s">
        <v>19</v>
      </c>
      <c r="G969" s="14"/>
      <c r="H969" s="15">
        <f>HYPERLINK("https://docs.wto.org/imrd/directdoc.asp?DDFDocuments/t/G/SPS/NECU214A1.DOCX","EN")</f>
      </c>
      <c r="I969" s="15">
        <f>HYPERLINK("https://docs.wto.org/imrd/directdoc.asp?DDFDocuments/u/G/SPS/NECU214A1.DOCX","FR")</f>
      </c>
      <c r="J969" s="15">
        <f>HYPERLINK("https://docs.wto.org/imrd/directdoc.asp?DDFDocuments/v/G/SPS/NECU214A1.DOCX","ES")</f>
      </c>
    </row>
    <row r="970">
      <c r="A970" s="10" t="s">
        <v>1710</v>
      </c>
      <c r="B970" s="11" t="s">
        <v>291</v>
      </c>
      <c r="C970" s="10" t="s">
        <v>18</v>
      </c>
      <c r="D970" s="12">
        <v>43620</v>
      </c>
      <c r="E970" s="13" t="s">
        <v>1711</v>
      </c>
      <c r="F970" s="13" t="s">
        <v>24</v>
      </c>
      <c r="G970" s="14"/>
      <c r="H970" s="15">
        <f>HYPERLINK("https://docs.wto.org/imrd/directdoc.asp?DDFDocuments/t/G/SPS/NUGA81.DOCX","EN")</f>
      </c>
      <c r="I970" s="15">
        <f>HYPERLINK("https://docs.wto.org/imrd/directdoc.asp?DDFDocuments/u/G/SPS/NUGA81.DOCX","FR")</f>
      </c>
      <c r="J970" s="15">
        <f>HYPERLINK("https://docs.wto.org/imrd/directdoc.asp?DDFDocuments/v/G/SPS/NUGA81.DOCX","ES")</f>
      </c>
    </row>
    <row r="971">
      <c r="A971" s="10" t="s">
        <v>1712</v>
      </c>
      <c r="B971" s="11" t="s">
        <v>149</v>
      </c>
      <c r="C971" s="10" t="s">
        <v>18</v>
      </c>
      <c r="D971" s="12">
        <v>43619</v>
      </c>
      <c r="E971" s="13" t="s">
        <v>1713</v>
      </c>
      <c r="F971" s="13" t="s">
        <v>24</v>
      </c>
      <c r="G971" s="14"/>
      <c r="H971" s="15">
        <f>HYPERLINK("https://docs.wto.org/imrd/directdoc.asp?DDFDocuments/t/G/SPS/NCHN1143.DOCX","EN")</f>
      </c>
      <c r="I971" s="15">
        <f>HYPERLINK("https://docs.wto.org/imrd/directdoc.asp?DDFDocuments/u/G/SPS/NCHN1143.DOCX","FR")</f>
      </c>
      <c r="J971" s="15">
        <f>HYPERLINK("https://docs.wto.org/imrd/directdoc.asp?DDFDocuments/v/G/SPS/NCHN1143.DOCX","ES")</f>
      </c>
    </row>
    <row r="972">
      <c r="A972" s="10" t="s">
        <v>1714</v>
      </c>
      <c r="B972" s="11" t="s">
        <v>149</v>
      </c>
      <c r="C972" s="10" t="s">
        <v>18</v>
      </c>
      <c r="D972" s="12">
        <v>43619</v>
      </c>
      <c r="E972" s="13" t="s">
        <v>23</v>
      </c>
      <c r="F972" s="13" t="s">
        <v>24</v>
      </c>
      <c r="G972" s="14"/>
      <c r="H972" s="15">
        <f>HYPERLINK("https://docs.wto.org/imrd/directdoc.asp?DDFDocuments/t/G/SPS/NCHN1144.DOCX","EN")</f>
      </c>
      <c r="I972" s="15">
        <f>HYPERLINK("https://docs.wto.org/imrd/directdoc.asp?DDFDocuments/u/G/SPS/NCHN1144.DOCX","FR")</f>
      </c>
      <c r="J972" s="15">
        <f>HYPERLINK("https://docs.wto.org/imrd/directdoc.asp?DDFDocuments/v/G/SPS/NCHN1144.DOCX","ES")</f>
      </c>
    </row>
    <row r="973">
      <c r="A973" s="10" t="s">
        <v>1715</v>
      </c>
      <c r="B973" s="11" t="s">
        <v>149</v>
      </c>
      <c r="C973" s="10" t="s">
        <v>18</v>
      </c>
      <c r="D973" s="12">
        <v>43619</v>
      </c>
      <c r="E973" s="13" t="s">
        <v>1716</v>
      </c>
      <c r="F973" s="13" t="s">
        <v>24</v>
      </c>
      <c r="G973" s="14"/>
      <c r="H973" s="15">
        <f>HYPERLINK("https://docs.wto.org/imrd/directdoc.asp?DDFDocuments/t/G/SPS/NCHN1145.DOCX","EN")</f>
      </c>
      <c r="I973" s="15">
        <f>HYPERLINK("https://docs.wto.org/imrd/directdoc.asp?DDFDocuments/u/G/SPS/NCHN1145.DOCX","FR")</f>
      </c>
      <c r="J973" s="15">
        <f>HYPERLINK("https://docs.wto.org/imrd/directdoc.asp?DDFDocuments/v/G/SPS/NCHN1145.DOCX","ES")</f>
      </c>
    </row>
    <row r="974">
      <c r="A974" s="10" t="s">
        <v>1717</v>
      </c>
      <c r="B974" s="11" t="s">
        <v>34</v>
      </c>
      <c r="C974" s="10" t="s">
        <v>18</v>
      </c>
      <c r="D974" s="12">
        <v>43619</v>
      </c>
      <c r="E974" s="13" t="s">
        <v>1718</v>
      </c>
      <c r="F974" s="13" t="s">
        <v>74</v>
      </c>
      <c r="G974" s="14"/>
      <c r="H974" s="15">
        <f>HYPERLINK("https://docs.wto.org/imrd/directdoc.asp?DDFDocuments/t/G/SPS/NJPN641.DOCX","EN")</f>
      </c>
      <c r="I974" s="15">
        <f>HYPERLINK("https://docs.wto.org/imrd/directdoc.asp?DDFDocuments/u/G/SPS/NJPN641.DOCX","FR")</f>
      </c>
      <c r="J974" s="15">
        <f>HYPERLINK("https://docs.wto.org/imrd/directdoc.asp?DDFDocuments/v/G/SPS/NJPN641.DOCX","ES")</f>
      </c>
    </row>
    <row r="975">
      <c r="A975" s="10" t="s">
        <v>1719</v>
      </c>
      <c r="B975" s="11" t="s">
        <v>34</v>
      </c>
      <c r="C975" s="10" t="s">
        <v>18</v>
      </c>
      <c r="D975" s="12">
        <v>43619</v>
      </c>
      <c r="E975" s="13" t="s">
        <v>1720</v>
      </c>
      <c r="F975" s="13" t="s">
        <v>74</v>
      </c>
      <c r="G975" s="14"/>
      <c r="H975" s="15">
        <f>HYPERLINK("https://docs.wto.org/imrd/directdoc.asp?DDFDocuments/t/G/SPS/NJPN642.DOCX","EN")</f>
      </c>
      <c r="I975" s="15">
        <f>HYPERLINK("https://docs.wto.org/imrd/directdoc.asp?DDFDocuments/u/G/SPS/NJPN642.DOCX","FR")</f>
      </c>
      <c r="J975" s="15">
        <f>HYPERLINK("https://docs.wto.org/imrd/directdoc.asp?DDFDocuments/v/G/SPS/NJPN642.DOCX","ES")</f>
      </c>
    </row>
    <row r="976">
      <c r="A976" s="10" t="s">
        <v>1721</v>
      </c>
      <c r="B976" s="11" t="s">
        <v>34</v>
      </c>
      <c r="C976" s="10" t="s">
        <v>18</v>
      </c>
      <c r="D976" s="12">
        <v>43619</v>
      </c>
      <c r="E976" s="13" t="s">
        <v>1722</v>
      </c>
      <c r="F976" s="13" t="s">
        <v>74</v>
      </c>
      <c r="G976" s="14"/>
      <c r="H976" s="15">
        <f>HYPERLINK("https://docs.wto.org/imrd/directdoc.asp?DDFDocuments/t/G/SPS/NJPN643.DOCX","EN")</f>
      </c>
      <c r="I976" s="15">
        <f>HYPERLINK("https://docs.wto.org/imrd/directdoc.asp?DDFDocuments/u/G/SPS/NJPN643.DOCX","FR")</f>
      </c>
      <c r="J976" s="15">
        <f>HYPERLINK("https://docs.wto.org/imrd/directdoc.asp?DDFDocuments/v/G/SPS/NJPN643.DOCX","ES")</f>
      </c>
    </row>
    <row r="977">
      <c r="A977" s="10" t="s">
        <v>1723</v>
      </c>
      <c r="B977" s="11" t="s">
        <v>34</v>
      </c>
      <c r="C977" s="10" t="s">
        <v>18</v>
      </c>
      <c r="D977" s="12">
        <v>43619</v>
      </c>
      <c r="E977" s="13" t="s">
        <v>1724</v>
      </c>
      <c r="F977" s="13" t="s">
        <v>74</v>
      </c>
      <c r="G977" s="14"/>
      <c r="H977" s="15">
        <f>HYPERLINK("https://docs.wto.org/imrd/directdoc.asp?DDFDocuments/t/G/SPS/NJPN644.DOCX","EN")</f>
      </c>
      <c r="I977" s="15">
        <f>HYPERLINK("https://docs.wto.org/imrd/directdoc.asp?DDFDocuments/u/G/SPS/NJPN644.DOCX","FR")</f>
      </c>
      <c r="J977" s="15">
        <f>HYPERLINK("https://docs.wto.org/imrd/directdoc.asp?DDFDocuments/v/G/SPS/NJPN644.DOCX","ES")</f>
      </c>
    </row>
    <row r="978">
      <c r="A978" s="10" t="s">
        <v>1725</v>
      </c>
      <c r="B978" s="11" t="s">
        <v>34</v>
      </c>
      <c r="C978" s="10" t="s">
        <v>18</v>
      </c>
      <c r="D978" s="12">
        <v>43619</v>
      </c>
      <c r="E978" s="13" t="s">
        <v>1726</v>
      </c>
      <c r="F978" s="13" t="s">
        <v>74</v>
      </c>
      <c r="G978" s="14"/>
      <c r="H978" s="15">
        <f>HYPERLINK("https://docs.wto.org/imrd/directdoc.asp?DDFDocuments/t/G/SPS/NJPN645.DOCX","EN")</f>
      </c>
      <c r="I978" s="15">
        <f>HYPERLINK("https://docs.wto.org/imrd/directdoc.asp?DDFDocuments/u/G/SPS/NJPN645.DOCX","FR")</f>
      </c>
      <c r="J978" s="15">
        <f>HYPERLINK("https://docs.wto.org/imrd/directdoc.asp?DDFDocuments/v/G/SPS/NJPN645.DOCX","ES")</f>
      </c>
    </row>
    <row r="979">
      <c r="A979" s="10" t="s">
        <v>1727</v>
      </c>
      <c r="B979" s="11" t="s">
        <v>34</v>
      </c>
      <c r="C979" s="10" t="s">
        <v>18</v>
      </c>
      <c r="D979" s="12">
        <v>43619</v>
      </c>
      <c r="E979" s="13" t="s">
        <v>1728</v>
      </c>
      <c r="F979" s="13" t="s">
        <v>74</v>
      </c>
      <c r="G979" s="14"/>
      <c r="H979" s="15">
        <f>HYPERLINK("https://docs.wto.org/imrd/directdoc.asp?DDFDocuments/t/G/SPS/NJPN646.DOCX","EN")</f>
      </c>
      <c r="I979" s="15">
        <f>HYPERLINK("https://docs.wto.org/imrd/directdoc.asp?DDFDocuments/u/G/SPS/NJPN646.DOCX","FR")</f>
      </c>
      <c r="J979" s="15">
        <f>HYPERLINK("https://docs.wto.org/imrd/directdoc.asp?DDFDocuments/v/G/SPS/NJPN646.DOCX","ES")</f>
      </c>
    </row>
    <row r="980">
      <c r="A980" s="10" t="s">
        <v>1729</v>
      </c>
      <c r="B980" s="11" t="s">
        <v>34</v>
      </c>
      <c r="C980" s="10" t="s">
        <v>18</v>
      </c>
      <c r="D980" s="12">
        <v>43619</v>
      </c>
      <c r="E980" s="13" t="s">
        <v>1730</v>
      </c>
      <c r="F980" s="13" t="s">
        <v>74</v>
      </c>
      <c r="G980" s="14"/>
      <c r="H980" s="15">
        <f>HYPERLINK("https://docs.wto.org/imrd/directdoc.asp?DDFDocuments/t/G/SPS/NJPN647.DOCX","EN")</f>
      </c>
      <c r="I980" s="15">
        <f>HYPERLINK("https://docs.wto.org/imrd/directdoc.asp?DDFDocuments/u/G/SPS/NJPN647.DOCX","FR")</f>
      </c>
      <c r="J980" s="15">
        <f>HYPERLINK("https://docs.wto.org/imrd/directdoc.asp?DDFDocuments/v/G/SPS/NJPN647.DOCX","ES")</f>
      </c>
    </row>
    <row r="981">
      <c r="A981" s="10" t="s">
        <v>1731</v>
      </c>
      <c r="B981" s="11" t="s">
        <v>34</v>
      </c>
      <c r="C981" s="10" t="s">
        <v>18</v>
      </c>
      <c r="D981" s="12">
        <v>43619</v>
      </c>
      <c r="E981" s="13" t="s">
        <v>1732</v>
      </c>
      <c r="F981" s="13" t="s">
        <v>74</v>
      </c>
      <c r="G981" s="14"/>
      <c r="H981" s="15">
        <f>HYPERLINK("https://docs.wto.org/imrd/directdoc.asp?DDFDocuments/t/G/SPS/NJPN648.DOCX","EN")</f>
      </c>
      <c r="I981" s="15">
        <f>HYPERLINK("https://docs.wto.org/imrd/directdoc.asp?DDFDocuments/u/G/SPS/NJPN648.DOCX","FR")</f>
      </c>
      <c r="J981" s="15">
        <f>HYPERLINK("https://docs.wto.org/imrd/directdoc.asp?DDFDocuments/v/G/SPS/NJPN648.DOCX","ES")</f>
      </c>
    </row>
    <row r="982">
      <c r="A982" s="10" t="s">
        <v>1733</v>
      </c>
      <c r="B982" s="11" t="s">
        <v>34</v>
      </c>
      <c r="C982" s="10" t="s">
        <v>18</v>
      </c>
      <c r="D982" s="12">
        <v>43619</v>
      </c>
      <c r="E982" s="13" t="s">
        <v>1734</v>
      </c>
      <c r="F982" s="13" t="s">
        <v>754</v>
      </c>
      <c r="G982" s="14"/>
      <c r="H982" s="15">
        <f>HYPERLINK("https://docs.wto.org/imrd/directdoc.asp?DDFDocuments/t/G/SPS/NJPN649.DOCX","EN")</f>
      </c>
      <c r="I982" s="15">
        <f>HYPERLINK("https://docs.wto.org/imrd/directdoc.asp?DDFDocuments/u/G/SPS/NJPN649.DOCX","FR")</f>
      </c>
      <c r="J982" s="15">
        <f>HYPERLINK("https://docs.wto.org/imrd/directdoc.asp?DDFDocuments/v/G/SPS/NJPN649.DOCX","ES")</f>
      </c>
    </row>
    <row r="983">
      <c r="A983" s="10" t="s">
        <v>1735</v>
      </c>
      <c r="B983" s="11" t="s">
        <v>34</v>
      </c>
      <c r="C983" s="10" t="s">
        <v>18</v>
      </c>
      <c r="D983" s="12">
        <v>43619</v>
      </c>
      <c r="E983" s="13" t="s">
        <v>1736</v>
      </c>
      <c r="F983" s="13" t="s">
        <v>733</v>
      </c>
      <c r="G983" s="14"/>
      <c r="H983" s="15">
        <f>HYPERLINK("https://docs.wto.org/imrd/directdoc.asp?DDFDocuments/t/G/SPS/NJPN650.DOCX","EN")</f>
      </c>
      <c r="I983" s="15">
        <f>HYPERLINK("https://docs.wto.org/imrd/directdoc.asp?DDFDocuments/u/G/SPS/NJPN650.DOCX","FR")</f>
      </c>
      <c r="J983" s="15">
        <f>HYPERLINK("https://docs.wto.org/imrd/directdoc.asp?DDFDocuments/v/G/SPS/NJPN650.DOCX","ES")</f>
      </c>
    </row>
    <row r="984">
      <c r="A984" s="10" t="s">
        <v>1737</v>
      </c>
      <c r="B984" s="11" t="s">
        <v>34</v>
      </c>
      <c r="C984" s="10" t="s">
        <v>18</v>
      </c>
      <c r="D984" s="12">
        <v>43619</v>
      </c>
      <c r="E984" s="13" t="s">
        <v>1738</v>
      </c>
      <c r="F984" s="13" t="s">
        <v>759</v>
      </c>
      <c r="G984" s="14"/>
      <c r="H984" s="15">
        <f>HYPERLINK("https://docs.wto.org/imrd/directdoc.asp?DDFDocuments/t/G/SPS/NJPN651.DOCX","EN")</f>
      </c>
      <c r="I984" s="15">
        <f>HYPERLINK("https://docs.wto.org/imrd/directdoc.asp?DDFDocuments/u/G/SPS/NJPN651.DOCX","FR")</f>
      </c>
      <c r="J984" s="15">
        <f>HYPERLINK("https://docs.wto.org/imrd/directdoc.asp?DDFDocuments/v/G/SPS/NJPN651.DOCX","ES")</f>
      </c>
    </row>
    <row r="985">
      <c r="A985" s="10" t="s">
        <v>1739</v>
      </c>
      <c r="B985" s="11" t="s">
        <v>145</v>
      </c>
      <c r="C985" s="10" t="s">
        <v>54</v>
      </c>
      <c r="D985" s="12">
        <v>43619</v>
      </c>
      <c r="E985" s="13" t="s">
        <v>1740</v>
      </c>
      <c r="F985" s="13" t="s">
        <v>925</v>
      </c>
      <c r="G985" s="14" t="s">
        <v>34</v>
      </c>
      <c r="H985" s="15">
        <f>HYPERLINK("https://docs.wto.org/imrd/directdoc.asp?DDFDocuments/t/G/SPS/NPHL430A1.DOCX","EN")</f>
      </c>
      <c r="I985" s="15">
        <f>HYPERLINK("https://docs.wto.org/imrd/directdoc.asp?DDFDocuments/u/G/SPS/NPHL430A1.DOCX","FR")</f>
      </c>
      <c r="J985" s="15">
        <f>HYPERLINK("https://docs.wto.org/imrd/directdoc.asp?DDFDocuments/v/G/SPS/NPHL430A1.DOCX","ES")</f>
      </c>
    </row>
    <row r="986">
      <c r="A986" s="10" t="s">
        <v>1741</v>
      </c>
      <c r="B986" s="11" t="s">
        <v>164</v>
      </c>
      <c r="C986" s="10" t="s">
        <v>18</v>
      </c>
      <c r="D986" s="12">
        <v>43619</v>
      </c>
      <c r="E986" s="13" t="s">
        <v>1742</v>
      </c>
      <c r="F986" s="13" t="s">
        <v>1342</v>
      </c>
      <c r="G986" s="14"/>
      <c r="H986" s="15">
        <f>HYPERLINK("https://docs.wto.org/imrd/directdoc.asp?DDFDocuments/t/G/SPS/NUKR111R1.DOCX","EN")</f>
      </c>
      <c r="I986" s="15">
        <f>HYPERLINK("https://docs.wto.org/imrd/directdoc.asp?DDFDocuments/u/G/SPS/NUKR111R1.DOCX","FR")</f>
      </c>
      <c r="J986" s="15">
        <f>HYPERLINK("https://docs.wto.org/imrd/directdoc.asp?DDFDocuments/v/G/SPS/NUKR111R1.DOCX","ES")</f>
      </c>
    </row>
    <row r="987">
      <c r="A987" s="10" t="s">
        <v>1743</v>
      </c>
      <c r="B987" s="11" t="s">
        <v>349</v>
      </c>
      <c r="C987" s="10" t="s">
        <v>18</v>
      </c>
      <c r="D987" s="12">
        <v>43614</v>
      </c>
      <c r="E987" s="13" t="s">
        <v>1744</v>
      </c>
      <c r="F987" s="13" t="s">
        <v>144</v>
      </c>
      <c r="G987" s="14"/>
      <c r="H987" s="15">
        <f>HYPERLINK("https://docs.wto.org/imrd/directdoc.asp?DDFDocuments/t/G/SPS/NECU220.DOCX","EN")</f>
      </c>
      <c r="I987" s="15">
        <f>HYPERLINK("https://docs.wto.org/imrd/directdoc.asp?DDFDocuments/u/G/SPS/NECU220.DOCX","FR")</f>
      </c>
      <c r="J987" s="15">
        <f>HYPERLINK("https://docs.wto.org/imrd/directdoc.asp?DDFDocuments/v/G/SPS/NECU220.DOCX","ES")</f>
      </c>
    </row>
    <row r="988">
      <c r="A988" s="10" t="s">
        <v>1745</v>
      </c>
      <c r="B988" s="11" t="s">
        <v>233</v>
      </c>
      <c r="C988" s="10" t="s">
        <v>18</v>
      </c>
      <c r="D988" s="12">
        <v>43612</v>
      </c>
      <c r="E988" s="13" t="s">
        <v>1746</v>
      </c>
      <c r="F988" s="13" t="s">
        <v>158</v>
      </c>
      <c r="G988" s="14" t="s">
        <v>95</v>
      </c>
      <c r="H988" s="15">
        <f>HYPERLINK("https://docs.wto.org/imrd/directdoc.asp?DDFDocuments/t/G/SPS/NPER813.DOCX","EN")</f>
      </c>
      <c r="I988" s="15">
        <f>HYPERLINK("https://docs.wto.org/imrd/directdoc.asp?DDFDocuments/u/G/SPS/NPER813.DOCX","FR")</f>
      </c>
      <c r="J988" s="15">
        <f>HYPERLINK("https://docs.wto.org/imrd/directdoc.asp?DDFDocuments/v/G/SPS/NPER813.DOCX","ES")</f>
      </c>
    </row>
    <row r="989">
      <c r="A989" s="10" t="s">
        <v>1747</v>
      </c>
      <c r="B989" s="11" t="s">
        <v>53</v>
      </c>
      <c r="C989" s="10" t="s">
        <v>12</v>
      </c>
      <c r="D989" s="12">
        <v>43612</v>
      </c>
      <c r="E989" s="13" t="s">
        <v>282</v>
      </c>
      <c r="F989" s="13" t="s">
        <v>144</v>
      </c>
      <c r="G989" s="14" t="s">
        <v>365</v>
      </c>
      <c r="H989" s="15">
        <f>HYPERLINK("https://docs.wto.org/imrd/directdoc.asp?DDFDocuments/t/G/SPS/NSAU397.DOCX","EN")</f>
      </c>
      <c r="I989" s="15">
        <f>HYPERLINK("https://docs.wto.org/imrd/directdoc.asp?DDFDocuments/u/G/SPS/NSAU397.DOCX","FR")</f>
      </c>
      <c r="J989" s="15">
        <f>HYPERLINK("https://docs.wto.org/imrd/directdoc.asp?DDFDocuments/v/G/SPS/NSAU397.DOCX","ES")</f>
      </c>
    </row>
    <row r="990">
      <c r="A990" s="10" t="s">
        <v>1748</v>
      </c>
      <c r="B990" s="11" t="s">
        <v>53</v>
      </c>
      <c r="C990" s="10" t="s">
        <v>12</v>
      </c>
      <c r="D990" s="12">
        <v>43612</v>
      </c>
      <c r="E990" s="13" t="s">
        <v>282</v>
      </c>
      <c r="F990" s="13" t="s">
        <v>144</v>
      </c>
      <c r="G990" s="14" t="s">
        <v>779</v>
      </c>
      <c r="H990" s="15">
        <f>HYPERLINK("https://docs.wto.org/imrd/directdoc.asp?DDFDocuments/t/G/SPS/NSAU398.DOCX","EN")</f>
      </c>
      <c r="I990" s="15">
        <f>HYPERLINK("https://docs.wto.org/imrd/directdoc.asp?DDFDocuments/u/G/SPS/NSAU398.DOCX","FR")</f>
      </c>
      <c r="J990" s="15">
        <f>HYPERLINK("https://docs.wto.org/imrd/directdoc.asp?DDFDocuments/v/G/SPS/NSAU398.DOCX","ES")</f>
      </c>
    </row>
    <row r="991">
      <c r="A991" s="10" t="s">
        <v>1749</v>
      </c>
      <c r="B991" s="11" t="s">
        <v>161</v>
      </c>
      <c r="C991" s="10" t="s">
        <v>18</v>
      </c>
      <c r="D991" s="12">
        <v>43612</v>
      </c>
      <c r="E991" s="13" t="s">
        <v>1750</v>
      </c>
      <c r="F991" s="13" t="s">
        <v>864</v>
      </c>
      <c r="G991" s="14"/>
      <c r="H991" s="15">
        <f>HYPERLINK("https://docs.wto.org/imrd/directdoc.asp?DDFDocuments/t/G/SPS/NUSA3078.DOCX","EN")</f>
      </c>
      <c r="I991" s="15">
        <f>HYPERLINK("https://docs.wto.org/imrd/directdoc.asp?DDFDocuments/u/G/SPS/NUSA3078.DOCX","FR")</f>
      </c>
      <c r="J991" s="15">
        <f>HYPERLINK("https://docs.wto.org/imrd/directdoc.asp?DDFDocuments/v/G/SPS/NUSA3078.DOCX","ES")</f>
      </c>
    </row>
    <row r="992">
      <c r="A992" s="10" t="s">
        <v>1751</v>
      </c>
      <c r="B992" s="11" t="s">
        <v>95</v>
      </c>
      <c r="C992" s="10" t="s">
        <v>18</v>
      </c>
      <c r="D992" s="12">
        <v>43609</v>
      </c>
      <c r="E992" s="13" t="s">
        <v>1752</v>
      </c>
      <c r="F992" s="13" t="s">
        <v>368</v>
      </c>
      <c r="G992" s="14" t="s">
        <v>1279</v>
      </c>
      <c r="H992" s="15">
        <f>HYPERLINK("https://docs.wto.org/imrd/directdoc.asp?DDFDocuments/t/G/SPS/NBRA1508.DOCX","EN")</f>
      </c>
      <c r="I992" s="15">
        <f>HYPERLINK("https://docs.wto.org/imrd/directdoc.asp?DDFDocuments/u/G/SPS/NBRA1508.DOCX","FR")</f>
      </c>
      <c r="J992" s="15">
        <f>HYPERLINK("https://docs.wto.org/imrd/directdoc.asp?DDFDocuments/v/G/SPS/NBRA1508.DOCX","ES")</f>
      </c>
    </row>
    <row r="993">
      <c r="A993" s="10" t="s">
        <v>1753</v>
      </c>
      <c r="B993" s="11" t="s">
        <v>95</v>
      </c>
      <c r="C993" s="10" t="s">
        <v>18</v>
      </c>
      <c r="D993" s="12">
        <v>43609</v>
      </c>
      <c r="E993" s="13" t="s">
        <v>1754</v>
      </c>
      <c r="F993" s="13" t="s">
        <v>1282</v>
      </c>
      <c r="G993" s="14"/>
      <c r="H993" s="15">
        <f>HYPERLINK("https://docs.wto.org/imrd/directdoc.asp?DDFDocuments/t/G/SPS/NBRA1510.DOCX","EN")</f>
      </c>
      <c r="I993" s="15">
        <f>HYPERLINK("https://docs.wto.org/imrd/directdoc.asp?DDFDocuments/u/G/SPS/NBRA1510.DOCX","FR")</f>
      </c>
      <c r="J993" s="15">
        <f>HYPERLINK("https://docs.wto.org/imrd/directdoc.asp?DDFDocuments/v/G/SPS/NBRA1510.DOCX","ES")</f>
      </c>
    </row>
    <row r="994">
      <c r="A994" s="10" t="s">
        <v>1755</v>
      </c>
      <c r="B994" s="11" t="s">
        <v>233</v>
      </c>
      <c r="C994" s="10" t="s">
        <v>18</v>
      </c>
      <c r="D994" s="12">
        <v>43609</v>
      </c>
      <c r="E994" s="13" t="s">
        <v>1756</v>
      </c>
      <c r="F994" s="13" t="s">
        <v>158</v>
      </c>
      <c r="G994" s="14" t="s">
        <v>1274</v>
      </c>
      <c r="H994" s="15">
        <f>HYPERLINK("https://docs.wto.org/imrd/directdoc.asp?DDFDocuments/t/G/SPS/NPER812.DOCX","EN")</f>
      </c>
      <c r="I994" s="15">
        <f>HYPERLINK("https://docs.wto.org/imrd/directdoc.asp?DDFDocuments/u/G/SPS/NPER812.DOCX","FR")</f>
      </c>
      <c r="J994" s="15">
        <f>HYPERLINK("https://docs.wto.org/imrd/directdoc.asp?DDFDocuments/v/G/SPS/NPER812.DOCX","ES")</f>
      </c>
    </row>
    <row r="995">
      <c r="A995" s="10" t="s">
        <v>1757</v>
      </c>
      <c r="B995" s="11" t="s">
        <v>161</v>
      </c>
      <c r="C995" s="10" t="s">
        <v>18</v>
      </c>
      <c r="D995" s="12">
        <v>43609</v>
      </c>
      <c r="E995" s="13" t="s">
        <v>1758</v>
      </c>
      <c r="F995" s="13" t="s">
        <v>1759</v>
      </c>
      <c r="G995" s="14"/>
      <c r="H995" s="15">
        <f>HYPERLINK("https://docs.wto.org/imrd/directdoc.asp?DDFDocuments/t/G/SPS/NUSA3077.DOCX","EN")</f>
      </c>
      <c r="I995" s="15">
        <f>HYPERLINK("https://docs.wto.org/imrd/directdoc.asp?DDFDocuments/u/G/SPS/NUSA3077.DOCX","FR")</f>
      </c>
      <c r="J995" s="15">
        <f>HYPERLINK("https://docs.wto.org/imrd/directdoc.asp?DDFDocuments/v/G/SPS/NUSA3077.DOCX","ES")</f>
      </c>
    </row>
    <row r="996">
      <c r="A996" s="10" t="s">
        <v>1760</v>
      </c>
      <c r="B996" s="11" t="s">
        <v>183</v>
      </c>
      <c r="C996" s="10" t="s">
        <v>18</v>
      </c>
      <c r="D996" s="12">
        <v>43608</v>
      </c>
      <c r="E996" s="13" t="s">
        <v>1761</v>
      </c>
      <c r="F996" s="13" t="s">
        <v>1089</v>
      </c>
      <c r="G996" s="14" t="s">
        <v>188</v>
      </c>
      <c r="H996" s="15">
        <f>HYPERLINK("https://docs.wto.org/imrd/directdoc.asp?DDFDocuments/t/G/SPS/NARG224.DOCX","EN")</f>
      </c>
      <c r="I996" s="15">
        <f>HYPERLINK("https://docs.wto.org/imrd/directdoc.asp?DDFDocuments/u/G/SPS/NARG224.DOCX","FR")</f>
      </c>
      <c r="J996" s="15">
        <f>HYPERLINK("https://docs.wto.org/imrd/directdoc.asp?DDFDocuments/v/G/SPS/NARG224.DOCX","ES")</f>
      </c>
    </row>
    <row r="997">
      <c r="A997" s="10" t="s">
        <v>1762</v>
      </c>
      <c r="B997" s="11" t="s">
        <v>183</v>
      </c>
      <c r="C997" s="10" t="s">
        <v>18</v>
      </c>
      <c r="D997" s="12">
        <v>43608</v>
      </c>
      <c r="E997" s="13" t="s">
        <v>1763</v>
      </c>
      <c r="F997" s="13" t="s">
        <v>20</v>
      </c>
      <c r="G997" s="14" t="s">
        <v>684</v>
      </c>
      <c r="H997" s="15">
        <f>HYPERLINK("https://docs.wto.org/imrd/directdoc.asp?DDFDocuments/t/G/SPS/NARG225.DOCX","EN")</f>
      </c>
      <c r="I997" s="15">
        <f>HYPERLINK("https://docs.wto.org/imrd/directdoc.asp?DDFDocuments/u/G/SPS/NARG225.DOCX","FR")</f>
      </c>
      <c r="J997" s="15">
        <f>HYPERLINK("https://docs.wto.org/imrd/directdoc.asp?DDFDocuments/v/G/SPS/NARG225.DOCX","ES")</f>
      </c>
    </row>
    <row r="998">
      <c r="A998" s="10" t="s">
        <v>1764</v>
      </c>
      <c r="B998" s="11" t="s">
        <v>379</v>
      </c>
      <c r="C998" s="10" t="s">
        <v>18</v>
      </c>
      <c r="D998" s="12">
        <v>43608</v>
      </c>
      <c r="E998" s="13" t="s">
        <v>1765</v>
      </c>
      <c r="F998" s="13" t="s">
        <v>283</v>
      </c>
      <c r="G998" s="14"/>
      <c r="H998" s="15">
        <f>HYPERLINK("https://docs.wto.org/imrd/directdoc.asp?DDFDocuments/t/G/SPS/NGTM69.DOCX","EN")</f>
      </c>
      <c r="I998" s="15">
        <f>HYPERLINK("https://docs.wto.org/imrd/directdoc.asp?DDFDocuments/u/G/SPS/NGTM69.DOCX","FR")</f>
      </c>
      <c r="J998" s="15">
        <f>HYPERLINK("https://docs.wto.org/imrd/directdoc.asp?DDFDocuments/v/G/SPS/NGTM69.DOCX","ES")</f>
      </c>
    </row>
    <row r="999">
      <c r="A999" s="10" t="s">
        <v>1766</v>
      </c>
      <c r="B999" s="11" t="s">
        <v>379</v>
      </c>
      <c r="C999" s="10" t="s">
        <v>18</v>
      </c>
      <c r="D999" s="12">
        <v>43608</v>
      </c>
      <c r="E999" s="13" t="s">
        <v>1767</v>
      </c>
      <c r="F999" s="13" t="s">
        <v>283</v>
      </c>
      <c r="G999" s="14"/>
      <c r="H999" s="15">
        <f>HYPERLINK("https://docs.wto.org/imrd/directdoc.asp?DDFDocuments/t/G/SPS/NGTM70.DOCX","EN")</f>
      </c>
      <c r="I999" s="15">
        <f>HYPERLINK("https://docs.wto.org/imrd/directdoc.asp?DDFDocuments/u/G/SPS/NGTM70.DOCX","FR")</f>
      </c>
      <c r="J999" s="15">
        <f>HYPERLINK("https://docs.wto.org/imrd/directdoc.asp?DDFDocuments/v/G/SPS/NGTM70.DOCX","ES")</f>
      </c>
    </row>
    <row r="1000">
      <c r="A1000" s="10" t="s">
        <v>1768</v>
      </c>
      <c r="B1000" s="11" t="s">
        <v>379</v>
      </c>
      <c r="C1000" s="10" t="s">
        <v>18</v>
      </c>
      <c r="D1000" s="12">
        <v>43608</v>
      </c>
      <c r="E1000" s="13" t="s">
        <v>1769</v>
      </c>
      <c r="F1000" s="13" t="s">
        <v>283</v>
      </c>
      <c r="G1000" s="14"/>
      <c r="H1000" s="15">
        <f>HYPERLINK("https://docs.wto.org/imrd/directdoc.asp?DDFDocuments/t/G/SPS/NGTM71.DOCX","EN")</f>
      </c>
      <c r="I1000" s="15">
        <f>HYPERLINK("https://docs.wto.org/imrd/directdoc.asp?DDFDocuments/u/G/SPS/NGTM71.DOCX","FR")</f>
      </c>
      <c r="J1000" s="15">
        <f>HYPERLINK("https://docs.wto.org/imrd/directdoc.asp?DDFDocuments/v/G/SPS/NGTM71.DOCX","ES")</f>
      </c>
    </row>
    <row r="1001">
      <c r="A1001" s="10" t="s">
        <v>1770</v>
      </c>
      <c r="B1001" s="11" t="s">
        <v>379</v>
      </c>
      <c r="C1001" s="10" t="s">
        <v>18</v>
      </c>
      <c r="D1001" s="12">
        <v>43608</v>
      </c>
      <c r="E1001" s="13" t="s">
        <v>1771</v>
      </c>
      <c r="F1001" s="13" t="s">
        <v>1772</v>
      </c>
      <c r="G1001" s="14"/>
      <c r="H1001" s="15">
        <f>HYPERLINK("https://docs.wto.org/imrd/directdoc.asp?DDFDocuments/t/G/SPS/NGTM72.DOCX","EN")</f>
      </c>
      <c r="I1001" s="15">
        <f>HYPERLINK("https://docs.wto.org/imrd/directdoc.asp?DDFDocuments/u/G/SPS/NGTM72.DOCX","FR")</f>
      </c>
      <c r="J1001" s="15">
        <f>HYPERLINK("https://docs.wto.org/imrd/directdoc.asp?DDFDocuments/v/G/SPS/NGTM72.DOCX","ES")</f>
      </c>
    </row>
    <row r="1002">
      <c r="A1002" s="10" t="s">
        <v>1773</v>
      </c>
      <c r="B1002" s="11" t="s">
        <v>79</v>
      </c>
      <c r="C1002" s="10" t="s">
        <v>12</v>
      </c>
      <c r="D1002" s="12">
        <v>43606</v>
      </c>
      <c r="E1002" s="13" t="s">
        <v>1240</v>
      </c>
      <c r="F1002" s="13" t="s">
        <v>717</v>
      </c>
      <c r="G1002" s="14"/>
      <c r="H1002" s="15">
        <f>HYPERLINK("https://docs.wto.org/imrd/directdoc.asp?DDFDocuments/t/G/SPS/NCOL308.DOCX","EN")</f>
      </c>
      <c r="I1002" s="15">
        <f>HYPERLINK("https://docs.wto.org/imrd/directdoc.asp?DDFDocuments/u/G/SPS/NCOL308.DOCX","FR")</f>
      </c>
      <c r="J1002" s="15">
        <f>HYPERLINK("https://docs.wto.org/imrd/directdoc.asp?DDFDocuments/v/G/SPS/NCOL308.DOCX","ES")</f>
      </c>
    </row>
    <row r="1003">
      <c r="A1003" s="10" t="s">
        <v>1774</v>
      </c>
      <c r="B1003" s="11" t="s">
        <v>349</v>
      </c>
      <c r="C1003" s="10" t="s">
        <v>40</v>
      </c>
      <c r="D1003" s="12">
        <v>43606</v>
      </c>
      <c r="E1003" s="13" t="s">
        <v>19</v>
      </c>
      <c r="F1003" s="13" t="s">
        <v>1775</v>
      </c>
      <c r="G1003" s="14"/>
      <c r="H1003" s="15">
        <f>HYPERLINK("https://docs.wto.org/imrd/directdoc.asp?DDFDocuments/t/G/SPS/NECU211A1.DOCX","EN")</f>
      </c>
      <c r="I1003" s="15">
        <f>HYPERLINK("https://docs.wto.org/imrd/directdoc.asp?DDFDocuments/u/G/SPS/NECU211A1.DOCX","FR")</f>
      </c>
      <c r="J1003" s="15">
        <f>HYPERLINK("https://docs.wto.org/imrd/directdoc.asp?DDFDocuments/v/G/SPS/NECU211A1.DOCX","ES")</f>
      </c>
    </row>
    <row r="1004">
      <c r="A1004" s="10" t="s">
        <v>1776</v>
      </c>
      <c r="B1004" s="11" t="s">
        <v>349</v>
      </c>
      <c r="C1004" s="10" t="s">
        <v>18</v>
      </c>
      <c r="D1004" s="12">
        <v>43606</v>
      </c>
      <c r="E1004" s="13" t="s">
        <v>1777</v>
      </c>
      <c r="F1004" s="13" t="s">
        <v>368</v>
      </c>
      <c r="G1004" s="14" t="s">
        <v>520</v>
      </c>
      <c r="H1004" s="15">
        <f>HYPERLINK("https://docs.wto.org/imrd/directdoc.asp?DDFDocuments/t/G/SPS/NECU218.DOCX","EN")</f>
      </c>
      <c r="I1004" s="15">
        <f>HYPERLINK("https://docs.wto.org/imrd/directdoc.asp?DDFDocuments/u/G/SPS/NECU218.DOCX","FR")</f>
      </c>
      <c r="J1004" s="15">
        <f>HYPERLINK("https://docs.wto.org/imrd/directdoc.asp?DDFDocuments/v/G/SPS/NECU218.DOCX","ES")</f>
      </c>
    </row>
    <row r="1005">
      <c r="A1005" s="10" t="s">
        <v>1778</v>
      </c>
      <c r="B1005" s="11" t="s">
        <v>139</v>
      </c>
      <c r="C1005" s="10" t="s">
        <v>18</v>
      </c>
      <c r="D1005" s="12">
        <v>43606</v>
      </c>
      <c r="E1005" s="13" t="s">
        <v>1779</v>
      </c>
      <c r="F1005" s="13" t="s">
        <v>24</v>
      </c>
      <c r="G1005" s="14"/>
      <c r="H1005" s="15">
        <f>HYPERLINK("https://docs.wto.org/imrd/directdoc.asp?DDFDocuments/t/G/SPS/NIND236.DOCX","EN")</f>
      </c>
      <c r="I1005" s="15">
        <f>HYPERLINK("https://docs.wto.org/imrd/directdoc.asp?DDFDocuments/u/G/SPS/NIND236.DOCX","FR")</f>
      </c>
      <c r="J1005" s="15">
        <f>HYPERLINK("https://docs.wto.org/imrd/directdoc.asp?DDFDocuments/v/G/SPS/NIND236.DOCX","ES")</f>
      </c>
    </row>
    <row r="1006">
      <c r="A1006" s="10" t="s">
        <v>1780</v>
      </c>
      <c r="B1006" s="11" t="s">
        <v>79</v>
      </c>
      <c r="C1006" s="10" t="s">
        <v>54</v>
      </c>
      <c r="D1006" s="12">
        <v>43605</v>
      </c>
      <c r="E1006" s="13" t="s">
        <v>19</v>
      </c>
      <c r="F1006" s="13" t="s">
        <v>80</v>
      </c>
      <c r="G1006" s="14"/>
      <c r="H1006" s="15">
        <f>HYPERLINK("https://docs.wto.org/imrd/directdoc.asp?DDFDocuments/t/G/SPS/NCOL269A1.DOCX","EN")</f>
      </c>
      <c r="I1006" s="15">
        <f>HYPERLINK("https://docs.wto.org/imrd/directdoc.asp?DDFDocuments/u/G/SPS/NCOL269A1.DOCX","FR")</f>
      </c>
      <c r="J1006" s="15">
        <f>HYPERLINK("https://docs.wto.org/imrd/directdoc.asp?DDFDocuments/v/G/SPS/NCOL269A1.DOCX","ES")</f>
      </c>
    </row>
    <row r="1007">
      <c r="A1007" s="10" t="s">
        <v>1781</v>
      </c>
      <c r="B1007" s="11" t="s">
        <v>79</v>
      </c>
      <c r="C1007" s="10" t="s">
        <v>40</v>
      </c>
      <c r="D1007" s="12">
        <v>43605</v>
      </c>
      <c r="E1007" s="13" t="s">
        <v>19</v>
      </c>
      <c r="F1007" s="13" t="s">
        <v>19</v>
      </c>
      <c r="G1007" s="14"/>
      <c r="H1007" s="15">
        <f>HYPERLINK("https://docs.wto.org/imrd/directdoc.asp?DDFDocuments/t/G/SPS/NCOL281A1.DOCX","EN")</f>
      </c>
      <c r="I1007" s="15">
        <f>HYPERLINK("https://docs.wto.org/imrd/directdoc.asp?DDFDocuments/u/G/SPS/NCOL281A1.DOCX","FR")</f>
      </c>
      <c r="J1007" s="15">
        <f>HYPERLINK("https://docs.wto.org/imrd/directdoc.asp?DDFDocuments/v/G/SPS/NCOL281A1.DOCX","ES")</f>
      </c>
    </row>
    <row r="1008">
      <c r="A1008" s="10" t="s">
        <v>1782</v>
      </c>
      <c r="B1008" s="11" t="s">
        <v>161</v>
      </c>
      <c r="C1008" s="10" t="s">
        <v>18</v>
      </c>
      <c r="D1008" s="12">
        <v>43605</v>
      </c>
      <c r="E1008" s="13" t="s">
        <v>913</v>
      </c>
      <c r="F1008" s="13" t="s">
        <v>24</v>
      </c>
      <c r="G1008" s="14"/>
      <c r="H1008" s="15">
        <f>HYPERLINK("https://docs.wto.org/imrd/directdoc.asp?DDFDocuments/t/G/SPS/NUSA3076.DOCX","EN")</f>
      </c>
      <c r="I1008" s="15">
        <f>HYPERLINK("https://docs.wto.org/imrd/directdoc.asp?DDFDocuments/u/G/SPS/NUSA3076.DOCX","FR")</f>
      </c>
      <c r="J1008" s="15">
        <f>HYPERLINK("https://docs.wto.org/imrd/directdoc.asp?DDFDocuments/v/G/SPS/NUSA3076.DOCX","ES")</f>
      </c>
    </row>
    <row r="1009">
      <c r="A1009" s="10" t="s">
        <v>1783</v>
      </c>
      <c r="B1009" s="11" t="s">
        <v>343</v>
      </c>
      <c r="C1009" s="10" t="s">
        <v>18</v>
      </c>
      <c r="D1009" s="12">
        <v>43602</v>
      </c>
      <c r="E1009" s="13" t="s">
        <v>1784</v>
      </c>
      <c r="F1009" s="13" t="s">
        <v>199</v>
      </c>
      <c r="G1009" s="14"/>
      <c r="H1009" s="15">
        <f>HYPERLINK("https://docs.wto.org/imrd/directdoc.asp?DDFDocuments/t/G/SPS/NMDA11.DOCX","EN")</f>
      </c>
      <c r="I1009" s="15">
        <f>HYPERLINK("https://docs.wto.org/imrd/directdoc.asp?DDFDocuments/u/G/SPS/NMDA11.DOCX","FR")</f>
      </c>
      <c r="J1009" s="15">
        <f>HYPERLINK("https://docs.wto.org/imrd/directdoc.asp?DDFDocuments/v/G/SPS/NMDA11.DOCX","ES")</f>
      </c>
    </row>
    <row r="1010">
      <c r="A1010" s="10" t="s">
        <v>1785</v>
      </c>
      <c r="B1010" s="11" t="s">
        <v>343</v>
      </c>
      <c r="C1010" s="10" t="s">
        <v>18</v>
      </c>
      <c r="D1010" s="12">
        <v>43602</v>
      </c>
      <c r="E1010" s="13" t="s">
        <v>1786</v>
      </c>
      <c r="F1010" s="13" t="s">
        <v>24</v>
      </c>
      <c r="G1010" s="14"/>
      <c r="H1010" s="15">
        <f>HYPERLINK("https://docs.wto.org/imrd/directdoc.asp?DDFDocuments/t/G/SPS/NMDA8.DOCX","EN")</f>
      </c>
      <c r="I1010" s="15">
        <f>HYPERLINK("https://docs.wto.org/imrd/directdoc.asp?DDFDocuments/u/G/SPS/NMDA8.DOCX","FR")</f>
      </c>
      <c r="J1010" s="15">
        <f>HYPERLINK("https://docs.wto.org/imrd/directdoc.asp?DDFDocuments/v/G/SPS/NMDA8.DOCX","ES")</f>
      </c>
    </row>
    <row r="1011">
      <c r="A1011" s="10" t="s">
        <v>1787</v>
      </c>
      <c r="B1011" s="11" t="s">
        <v>59</v>
      </c>
      <c r="C1011" s="10" t="s">
        <v>18</v>
      </c>
      <c r="D1011" s="12">
        <v>43602</v>
      </c>
      <c r="E1011" s="13" t="s">
        <v>1788</v>
      </c>
      <c r="F1011" s="13" t="s">
        <v>24</v>
      </c>
      <c r="G1011" s="14"/>
      <c r="H1011" s="15">
        <f>HYPERLINK("https://docs.wto.org/imrd/directdoc.asp?DDFDocuments/t/G/SPS/NTPKM497.DOCX","EN")</f>
      </c>
      <c r="I1011" s="15">
        <f>HYPERLINK("https://docs.wto.org/imrd/directdoc.asp?DDFDocuments/u/G/SPS/NTPKM497.DOCX","FR")</f>
      </c>
      <c r="J1011" s="15">
        <f>HYPERLINK("https://docs.wto.org/imrd/directdoc.asp?DDFDocuments/v/G/SPS/NTPKM497.DOCX","ES")</f>
      </c>
    </row>
    <row r="1012">
      <c r="A1012" s="10" t="s">
        <v>1789</v>
      </c>
      <c r="B1012" s="11" t="s">
        <v>291</v>
      </c>
      <c r="C1012" s="10" t="s">
        <v>40</v>
      </c>
      <c r="D1012" s="12">
        <v>43602</v>
      </c>
      <c r="E1012" s="13" t="s">
        <v>1790</v>
      </c>
      <c r="F1012" s="13" t="s">
        <v>19</v>
      </c>
      <c r="G1012" s="14"/>
      <c r="H1012" s="15">
        <f>HYPERLINK("https://docs.wto.org/imrd/directdoc.asp?DDFDocuments/t/G/SPS/NUGA42A1.DOCX","EN")</f>
      </c>
      <c r="I1012" s="15">
        <f>HYPERLINK("https://docs.wto.org/imrd/directdoc.asp?DDFDocuments/u/G/SPS/NUGA42A1.DOCX","FR")</f>
      </c>
      <c r="J1012" s="15">
        <f>HYPERLINK("https://docs.wto.org/imrd/directdoc.asp?DDFDocuments/v/G/SPS/NUGA42A1.DOCX","ES")</f>
      </c>
    </row>
    <row r="1013">
      <c r="A1013" s="10" t="s">
        <v>1791</v>
      </c>
      <c r="B1013" s="11" t="s">
        <v>291</v>
      </c>
      <c r="C1013" s="10" t="s">
        <v>40</v>
      </c>
      <c r="D1013" s="12">
        <v>43602</v>
      </c>
      <c r="E1013" s="13" t="s">
        <v>1792</v>
      </c>
      <c r="F1013" s="13" t="s">
        <v>19</v>
      </c>
      <c r="G1013" s="14"/>
      <c r="H1013" s="15">
        <f>HYPERLINK("https://docs.wto.org/imrd/directdoc.asp?DDFDocuments/t/G/SPS/NUGA43A1.DOCX","EN")</f>
      </c>
      <c r="I1013" s="15">
        <f>HYPERLINK("https://docs.wto.org/imrd/directdoc.asp?DDFDocuments/u/G/SPS/NUGA43A1.DOCX","FR")</f>
      </c>
      <c r="J1013" s="15">
        <f>HYPERLINK("https://docs.wto.org/imrd/directdoc.asp?DDFDocuments/v/G/SPS/NUGA43A1.DOCX","ES")</f>
      </c>
    </row>
    <row r="1014">
      <c r="A1014" s="10" t="s">
        <v>1793</v>
      </c>
      <c r="B1014" s="11" t="s">
        <v>161</v>
      </c>
      <c r="C1014" s="10" t="s">
        <v>40</v>
      </c>
      <c r="D1014" s="12">
        <v>43602</v>
      </c>
      <c r="E1014" s="13" t="s">
        <v>1794</v>
      </c>
      <c r="F1014" s="13" t="s">
        <v>19</v>
      </c>
      <c r="G1014" s="14" t="s">
        <v>153</v>
      </c>
      <c r="H1014" s="15">
        <f>HYPERLINK("https://docs.wto.org/imrd/directdoc.asp?DDFDocuments/t/G/SPS/NUSA2996A1.DOCX","EN")</f>
      </c>
      <c r="I1014" s="15">
        <f>HYPERLINK("https://docs.wto.org/imrd/directdoc.asp?DDFDocuments/u/G/SPS/NUSA2996A1.DOCX","FR")</f>
      </c>
      <c r="J1014" s="15">
        <f>HYPERLINK("https://docs.wto.org/imrd/directdoc.asp?DDFDocuments/v/G/SPS/NUSA2996A1.DOCX","ES")</f>
      </c>
    </row>
    <row r="1015">
      <c r="A1015" s="10" t="s">
        <v>1795</v>
      </c>
      <c r="B1015" s="11" t="s">
        <v>161</v>
      </c>
      <c r="C1015" s="10" t="s">
        <v>18</v>
      </c>
      <c r="D1015" s="12">
        <v>43602</v>
      </c>
      <c r="E1015" s="13" t="s">
        <v>1796</v>
      </c>
      <c r="F1015" s="13" t="s">
        <v>992</v>
      </c>
      <c r="G1015" s="14" t="s">
        <v>22</v>
      </c>
      <c r="H1015" s="15">
        <f>HYPERLINK("https://docs.wto.org/imrd/directdoc.asp?DDFDocuments/t/G/SPS/NUSA3074.DOCX","EN")</f>
      </c>
      <c r="I1015" s="15">
        <f>HYPERLINK("https://docs.wto.org/imrd/directdoc.asp?DDFDocuments/u/G/SPS/NUSA3074.DOCX","FR")</f>
      </c>
      <c r="J1015" s="15">
        <f>HYPERLINK("https://docs.wto.org/imrd/directdoc.asp?DDFDocuments/v/G/SPS/NUSA3074.DOCX","ES")</f>
      </c>
    </row>
    <row r="1016">
      <c r="A1016" s="10" t="s">
        <v>1797</v>
      </c>
      <c r="B1016" s="11" t="s">
        <v>161</v>
      </c>
      <c r="C1016" s="10" t="s">
        <v>18</v>
      </c>
      <c r="D1016" s="12">
        <v>43602</v>
      </c>
      <c r="E1016" s="13" t="s">
        <v>1798</v>
      </c>
      <c r="F1016" s="13" t="s">
        <v>158</v>
      </c>
      <c r="G1016" s="14" t="s">
        <v>79</v>
      </c>
      <c r="H1016" s="15">
        <f>HYPERLINK("https://docs.wto.org/imrd/directdoc.asp?DDFDocuments/t/G/SPS/NUSA3075.DOCX","EN")</f>
      </c>
      <c r="I1016" s="15">
        <f>HYPERLINK("https://docs.wto.org/imrd/directdoc.asp?DDFDocuments/u/G/SPS/NUSA3075.DOCX","FR")</f>
      </c>
      <c r="J1016" s="15">
        <f>HYPERLINK("https://docs.wto.org/imrd/directdoc.asp?DDFDocuments/v/G/SPS/NUSA3075.DOCX","ES")</f>
      </c>
    </row>
    <row r="1017">
      <c r="A1017" s="10" t="s">
        <v>1799</v>
      </c>
      <c r="B1017" s="11" t="s">
        <v>291</v>
      </c>
      <c r="C1017" s="10" t="s">
        <v>18</v>
      </c>
      <c r="D1017" s="12">
        <v>43599</v>
      </c>
      <c r="E1017" s="13" t="s">
        <v>1800</v>
      </c>
      <c r="F1017" s="13" t="s">
        <v>24</v>
      </c>
      <c r="G1017" s="14"/>
      <c r="H1017" s="15">
        <f>HYPERLINK("https://docs.wto.org/imrd/directdoc.asp?DDFDocuments/t/G/SPS/NUGA77.DOCX","EN")</f>
      </c>
      <c r="I1017" s="15">
        <f>HYPERLINK("https://docs.wto.org/imrd/directdoc.asp?DDFDocuments/u/G/SPS/NUGA77.DOCX","FR")</f>
      </c>
      <c r="J1017" s="15">
        <f>HYPERLINK("https://docs.wto.org/imrd/directdoc.asp?DDFDocuments/v/G/SPS/NUGA77.DOCX","ES")</f>
      </c>
    </row>
    <row r="1018">
      <c r="A1018" s="10" t="s">
        <v>1801</v>
      </c>
      <c r="B1018" s="11" t="s">
        <v>291</v>
      </c>
      <c r="C1018" s="10" t="s">
        <v>18</v>
      </c>
      <c r="D1018" s="12">
        <v>43599</v>
      </c>
      <c r="E1018" s="13" t="s">
        <v>1802</v>
      </c>
      <c r="F1018" s="13" t="s">
        <v>24</v>
      </c>
      <c r="G1018" s="14"/>
      <c r="H1018" s="15">
        <f>HYPERLINK("https://docs.wto.org/imrd/directdoc.asp?DDFDocuments/t/G/SPS/NUGA78.DOCX","EN")</f>
      </c>
      <c r="I1018" s="15">
        <f>HYPERLINK("https://docs.wto.org/imrd/directdoc.asp?DDFDocuments/u/G/SPS/NUGA78.DOCX","FR")</f>
      </c>
      <c r="J1018" s="15">
        <f>HYPERLINK("https://docs.wto.org/imrd/directdoc.asp?DDFDocuments/v/G/SPS/NUGA78.DOCX","ES")</f>
      </c>
    </row>
    <row r="1019">
      <c r="A1019" s="10" t="s">
        <v>1803</v>
      </c>
      <c r="B1019" s="11" t="s">
        <v>291</v>
      </c>
      <c r="C1019" s="10" t="s">
        <v>18</v>
      </c>
      <c r="D1019" s="12">
        <v>43599</v>
      </c>
      <c r="E1019" s="13" t="s">
        <v>1804</v>
      </c>
      <c r="F1019" s="13" t="s">
        <v>24</v>
      </c>
      <c r="G1019" s="14"/>
      <c r="H1019" s="15">
        <f>HYPERLINK("https://docs.wto.org/imrd/directdoc.asp?DDFDocuments/t/G/SPS/NUGA79.DOCX","EN")</f>
      </c>
      <c r="I1019" s="15">
        <f>HYPERLINK("https://docs.wto.org/imrd/directdoc.asp?DDFDocuments/u/G/SPS/NUGA79.DOCX","FR")</f>
      </c>
      <c r="J1019" s="15">
        <f>HYPERLINK("https://docs.wto.org/imrd/directdoc.asp?DDFDocuments/v/G/SPS/NUGA79.DOCX","ES")</f>
      </c>
    </row>
    <row r="1020">
      <c r="A1020" s="10" t="s">
        <v>1805</v>
      </c>
      <c r="B1020" s="11" t="s">
        <v>291</v>
      </c>
      <c r="C1020" s="10" t="s">
        <v>18</v>
      </c>
      <c r="D1020" s="12">
        <v>43599</v>
      </c>
      <c r="E1020" s="13" t="s">
        <v>1806</v>
      </c>
      <c r="F1020" s="13" t="s">
        <v>24</v>
      </c>
      <c r="G1020" s="14"/>
      <c r="H1020" s="15">
        <f>HYPERLINK("https://docs.wto.org/imrd/directdoc.asp?DDFDocuments/t/G/SPS/NUGA80.DOCX","EN")</f>
      </c>
      <c r="I1020" s="15">
        <f>HYPERLINK("https://docs.wto.org/imrd/directdoc.asp?DDFDocuments/u/G/SPS/NUGA80.DOCX","FR")</f>
      </c>
      <c r="J1020" s="15">
        <f>HYPERLINK("https://docs.wto.org/imrd/directdoc.asp?DDFDocuments/v/G/SPS/NUGA80.DOCX","ES")</f>
      </c>
    </row>
    <row r="1021">
      <c r="A1021" s="10" t="s">
        <v>1807</v>
      </c>
      <c r="B1021" s="11" t="s">
        <v>214</v>
      </c>
      <c r="C1021" s="10" t="s">
        <v>54</v>
      </c>
      <c r="D1021" s="12">
        <v>43598</v>
      </c>
      <c r="E1021" s="13" t="s">
        <v>530</v>
      </c>
      <c r="F1021" s="13" t="s">
        <v>925</v>
      </c>
      <c r="G1021" s="14" t="s">
        <v>39</v>
      </c>
      <c r="H1021" s="15">
        <f>HYPERLINK("https://docs.wto.org/imrd/directdoc.asp?DDFDocuments/t/G/SPS/NARE175A1.DOCX","EN")</f>
      </c>
      <c r="I1021" s="15">
        <f>HYPERLINK("https://docs.wto.org/imrd/directdoc.asp?DDFDocuments/u/G/SPS/NARE175A1.DOCX","FR")</f>
      </c>
      <c r="J1021" s="15">
        <f>HYPERLINK("https://docs.wto.org/imrd/directdoc.asp?DDFDocuments/v/G/SPS/NARE175A1.DOCX","ES")</f>
      </c>
    </row>
    <row r="1022">
      <c r="A1022" s="10" t="s">
        <v>1808</v>
      </c>
      <c r="B1022" s="11" t="s">
        <v>72</v>
      </c>
      <c r="C1022" s="10" t="s">
        <v>40</v>
      </c>
      <c r="D1022" s="12">
        <v>43598</v>
      </c>
      <c r="E1022" s="13" t="s">
        <v>1809</v>
      </c>
      <c r="F1022" s="13" t="s">
        <v>19</v>
      </c>
      <c r="G1022" s="14"/>
      <c r="H1022" s="15">
        <f>HYPERLINK("https://docs.wto.org/imrd/directdoc.asp?DDFDocuments/t/G/SPS/NCAN1236A1.DOCX","EN")</f>
      </c>
      <c r="I1022" s="15">
        <f>HYPERLINK("https://docs.wto.org/imrd/directdoc.asp?DDFDocuments/u/G/SPS/NCAN1236A1.DOCX","FR")</f>
      </c>
      <c r="J1022" s="15">
        <f>HYPERLINK("https://docs.wto.org/imrd/directdoc.asp?DDFDocuments/v/G/SPS/NCAN1236A1.DOCX","ES")</f>
      </c>
    </row>
    <row r="1023">
      <c r="A1023" s="10" t="s">
        <v>1810</v>
      </c>
      <c r="B1023" s="11" t="s">
        <v>72</v>
      </c>
      <c r="C1023" s="10" t="s">
        <v>40</v>
      </c>
      <c r="D1023" s="12">
        <v>43598</v>
      </c>
      <c r="E1023" s="13" t="s">
        <v>1811</v>
      </c>
      <c r="F1023" s="13" t="s">
        <v>19</v>
      </c>
      <c r="G1023" s="14"/>
      <c r="H1023" s="15">
        <f>HYPERLINK("https://docs.wto.org/imrd/directdoc.asp?DDFDocuments/t/G/SPS/NCAN1238A1.DOCX","EN")</f>
      </c>
      <c r="I1023" s="15">
        <f>HYPERLINK("https://docs.wto.org/imrd/directdoc.asp?DDFDocuments/u/G/SPS/NCAN1238A1.DOCX","FR")</f>
      </c>
      <c r="J1023" s="15">
        <f>HYPERLINK("https://docs.wto.org/imrd/directdoc.asp?DDFDocuments/v/G/SPS/NCAN1238A1.DOCX","ES")</f>
      </c>
    </row>
    <row r="1024">
      <c r="A1024" s="10" t="s">
        <v>1812</v>
      </c>
      <c r="B1024" s="11" t="s">
        <v>34</v>
      </c>
      <c r="C1024" s="10" t="s">
        <v>40</v>
      </c>
      <c r="D1024" s="12">
        <v>43598</v>
      </c>
      <c r="E1024" s="13" t="s">
        <v>1813</v>
      </c>
      <c r="F1024" s="13" t="s">
        <v>19</v>
      </c>
      <c r="G1024" s="14"/>
      <c r="H1024" s="15">
        <f>HYPERLINK("https://docs.wto.org/imrd/directdoc.asp?DDFDocuments/t/G/SPS/NJPN586A1.DOCX","EN")</f>
      </c>
      <c r="I1024" s="15">
        <f>HYPERLINK("https://docs.wto.org/imrd/directdoc.asp?DDFDocuments/u/G/SPS/NJPN586A1.DOCX","FR")</f>
      </c>
      <c r="J1024" s="15">
        <f>HYPERLINK("https://docs.wto.org/imrd/directdoc.asp?DDFDocuments/v/G/SPS/NJPN586A1.DOCX","ES")</f>
      </c>
    </row>
    <row r="1025">
      <c r="A1025" s="10" t="s">
        <v>1814</v>
      </c>
      <c r="B1025" s="11" t="s">
        <v>34</v>
      </c>
      <c r="C1025" s="10" t="s">
        <v>40</v>
      </c>
      <c r="D1025" s="12">
        <v>43598</v>
      </c>
      <c r="E1025" s="13" t="s">
        <v>1815</v>
      </c>
      <c r="F1025" s="13" t="s">
        <v>19</v>
      </c>
      <c r="G1025" s="14"/>
      <c r="H1025" s="15">
        <f>HYPERLINK("https://docs.wto.org/imrd/directdoc.asp?DDFDocuments/t/G/SPS/NJPN588A1.DOCX","EN")</f>
      </c>
      <c r="I1025" s="15">
        <f>HYPERLINK("https://docs.wto.org/imrd/directdoc.asp?DDFDocuments/u/G/SPS/NJPN588A1.DOCX","FR")</f>
      </c>
      <c r="J1025" s="15">
        <f>HYPERLINK("https://docs.wto.org/imrd/directdoc.asp?DDFDocuments/v/G/SPS/NJPN588A1.DOCX","ES")</f>
      </c>
    </row>
    <row r="1026">
      <c r="A1026" s="10" t="s">
        <v>1816</v>
      </c>
      <c r="B1026" s="11" t="s">
        <v>34</v>
      </c>
      <c r="C1026" s="10" t="s">
        <v>40</v>
      </c>
      <c r="D1026" s="12">
        <v>43598</v>
      </c>
      <c r="E1026" s="13" t="s">
        <v>1817</v>
      </c>
      <c r="F1026" s="13" t="s">
        <v>19</v>
      </c>
      <c r="G1026" s="14"/>
      <c r="H1026" s="15">
        <f>HYPERLINK("https://docs.wto.org/imrd/directdoc.asp?DDFDocuments/t/G/SPS/NJPN589A1.DOCX","EN")</f>
      </c>
      <c r="I1026" s="15">
        <f>HYPERLINK("https://docs.wto.org/imrd/directdoc.asp?DDFDocuments/u/G/SPS/NJPN589A1.DOCX","FR")</f>
      </c>
      <c r="J1026" s="15">
        <f>HYPERLINK("https://docs.wto.org/imrd/directdoc.asp?DDFDocuments/v/G/SPS/NJPN589A1.DOCX","ES")</f>
      </c>
    </row>
    <row r="1027">
      <c r="A1027" s="10" t="s">
        <v>1818</v>
      </c>
      <c r="B1027" s="11" t="s">
        <v>34</v>
      </c>
      <c r="C1027" s="10" t="s">
        <v>40</v>
      </c>
      <c r="D1027" s="12">
        <v>43598</v>
      </c>
      <c r="E1027" s="13" t="s">
        <v>1819</v>
      </c>
      <c r="F1027" s="13" t="s">
        <v>19</v>
      </c>
      <c r="G1027" s="14"/>
      <c r="H1027" s="15">
        <f>HYPERLINK("https://docs.wto.org/imrd/directdoc.asp?DDFDocuments/t/G/SPS/NJPN590A1.DOCX","EN")</f>
      </c>
      <c r="I1027" s="15">
        <f>HYPERLINK("https://docs.wto.org/imrd/directdoc.asp?DDFDocuments/u/G/SPS/NJPN590A1.DOCX","FR")</f>
      </c>
      <c r="J1027" s="15">
        <f>HYPERLINK("https://docs.wto.org/imrd/directdoc.asp?DDFDocuments/v/G/SPS/NJPN590A1.DOCX","ES")</f>
      </c>
    </row>
    <row r="1028">
      <c r="A1028" s="10" t="s">
        <v>1820</v>
      </c>
      <c r="B1028" s="11" t="s">
        <v>34</v>
      </c>
      <c r="C1028" s="10" t="s">
        <v>40</v>
      </c>
      <c r="D1028" s="12">
        <v>43598</v>
      </c>
      <c r="E1028" s="13" t="s">
        <v>1821</v>
      </c>
      <c r="F1028" s="13" t="s">
        <v>19</v>
      </c>
      <c r="G1028" s="14"/>
      <c r="H1028" s="15">
        <f>HYPERLINK("https://docs.wto.org/imrd/directdoc.asp?DDFDocuments/t/G/SPS/NJPN591A1.DOCX","EN")</f>
      </c>
      <c r="I1028" s="15">
        <f>HYPERLINK("https://docs.wto.org/imrd/directdoc.asp?DDFDocuments/u/G/SPS/NJPN591A1.DOCX","FR")</f>
      </c>
      <c r="J1028" s="15">
        <f>HYPERLINK("https://docs.wto.org/imrd/directdoc.asp?DDFDocuments/v/G/SPS/NJPN591A1.DOCX","ES")</f>
      </c>
    </row>
    <row r="1029">
      <c r="A1029" s="10" t="s">
        <v>1822</v>
      </c>
      <c r="B1029" s="11" t="s">
        <v>27</v>
      </c>
      <c r="C1029" s="10" t="s">
        <v>12</v>
      </c>
      <c r="D1029" s="12">
        <v>43595</v>
      </c>
      <c r="E1029" s="13" t="s">
        <v>1823</v>
      </c>
      <c r="F1029" s="13" t="s">
        <v>1824</v>
      </c>
      <c r="G1029" s="14" t="s">
        <v>1825</v>
      </c>
      <c r="H1029" s="15">
        <f>HYPERLINK("https://docs.wto.org/imrd/directdoc.asp?DDFDocuments/t/G/SPS/NCRI214.DOCX","EN")</f>
      </c>
      <c r="I1029" s="15">
        <f>HYPERLINK("https://docs.wto.org/imrd/directdoc.asp?DDFDocuments/u/G/SPS/NCRI214.DOCX","FR")</f>
      </c>
      <c r="J1029" s="15">
        <f>HYPERLINK("https://docs.wto.org/imrd/directdoc.asp?DDFDocuments/v/G/SPS/NCRI214.DOCX","ES")</f>
      </c>
    </row>
    <row r="1030">
      <c r="A1030" s="10" t="s">
        <v>1826</v>
      </c>
      <c r="B1030" s="11" t="s">
        <v>34</v>
      </c>
      <c r="C1030" s="10" t="s">
        <v>18</v>
      </c>
      <c r="D1030" s="12">
        <v>43595</v>
      </c>
      <c r="E1030" s="13" t="s">
        <v>1827</v>
      </c>
      <c r="F1030" s="13" t="s">
        <v>74</v>
      </c>
      <c r="G1030" s="14"/>
      <c r="H1030" s="15">
        <f>HYPERLINK("https://docs.wto.org/imrd/directdoc.asp?DDFDocuments/t/G/SPS/NJPN640.DOCX","EN")</f>
      </c>
      <c r="I1030" s="15">
        <f>HYPERLINK("https://docs.wto.org/imrd/directdoc.asp?DDFDocuments/u/G/SPS/NJPN640.DOCX","FR")</f>
      </c>
      <c r="J1030" s="15">
        <f>HYPERLINK("https://docs.wto.org/imrd/directdoc.asp?DDFDocuments/v/G/SPS/NJPN640.DOCX","ES")</f>
      </c>
    </row>
    <row r="1031">
      <c r="A1031" s="10" t="s">
        <v>1828</v>
      </c>
      <c r="B1031" s="11" t="s">
        <v>59</v>
      </c>
      <c r="C1031" s="10" t="s">
        <v>18</v>
      </c>
      <c r="D1031" s="12">
        <v>43595</v>
      </c>
      <c r="E1031" s="13" t="s">
        <v>1829</v>
      </c>
      <c r="F1031" s="13" t="s">
        <v>262</v>
      </c>
      <c r="G1031" s="14"/>
      <c r="H1031" s="15">
        <f>HYPERLINK("https://docs.wto.org/imrd/directdoc.asp?DDFDocuments/t/G/SPS/NTPKM496.DOCX","EN")</f>
      </c>
      <c r="I1031" s="15">
        <f>HYPERLINK("https://docs.wto.org/imrd/directdoc.asp?DDFDocuments/u/G/SPS/NTPKM496.DOCX","FR")</f>
      </c>
      <c r="J1031" s="15">
        <f>HYPERLINK("https://docs.wto.org/imrd/directdoc.asp?DDFDocuments/v/G/SPS/NTPKM496.DOCX","ES")</f>
      </c>
    </row>
    <row r="1032">
      <c r="A1032" s="10" t="s">
        <v>1830</v>
      </c>
      <c r="B1032" s="11" t="s">
        <v>161</v>
      </c>
      <c r="C1032" s="10" t="s">
        <v>18</v>
      </c>
      <c r="D1032" s="12">
        <v>43595</v>
      </c>
      <c r="E1032" s="13" t="s">
        <v>1831</v>
      </c>
      <c r="F1032" s="13" t="s">
        <v>158</v>
      </c>
      <c r="G1032" s="14" t="s">
        <v>87</v>
      </c>
      <c r="H1032" s="15">
        <f>HYPERLINK("https://docs.wto.org/imrd/directdoc.asp?DDFDocuments/t/G/SPS/NUSA3069.DOCX","EN")</f>
      </c>
      <c r="I1032" s="15">
        <f>HYPERLINK("https://docs.wto.org/imrd/directdoc.asp?DDFDocuments/u/G/SPS/NUSA3069.DOCX","FR")</f>
      </c>
      <c r="J1032" s="15">
        <f>HYPERLINK("https://docs.wto.org/imrd/directdoc.asp?DDFDocuments/v/G/SPS/NUSA3069.DOCX","ES")</f>
      </c>
    </row>
    <row r="1033">
      <c r="A1033" s="10" t="s">
        <v>1832</v>
      </c>
      <c r="B1033" s="11" t="s">
        <v>161</v>
      </c>
      <c r="C1033" s="10" t="s">
        <v>18</v>
      </c>
      <c r="D1033" s="12">
        <v>43595</v>
      </c>
      <c r="E1033" s="13" t="s">
        <v>1833</v>
      </c>
      <c r="F1033" s="13" t="s">
        <v>158</v>
      </c>
      <c r="G1033" s="14" t="s">
        <v>87</v>
      </c>
      <c r="H1033" s="15">
        <f>HYPERLINK("https://docs.wto.org/imrd/directdoc.asp?DDFDocuments/t/G/SPS/NUSA3070.DOCX","EN")</f>
      </c>
      <c r="I1033" s="15">
        <f>HYPERLINK("https://docs.wto.org/imrd/directdoc.asp?DDFDocuments/u/G/SPS/NUSA3070.DOCX","FR")</f>
      </c>
      <c r="J1033" s="15">
        <f>HYPERLINK("https://docs.wto.org/imrd/directdoc.asp?DDFDocuments/v/G/SPS/NUSA3070.DOCX","ES")</f>
      </c>
    </row>
    <row r="1034">
      <c r="A1034" s="10" t="s">
        <v>1834</v>
      </c>
      <c r="B1034" s="11" t="s">
        <v>161</v>
      </c>
      <c r="C1034" s="10" t="s">
        <v>18</v>
      </c>
      <c r="D1034" s="12">
        <v>43595</v>
      </c>
      <c r="E1034" s="13" t="s">
        <v>1835</v>
      </c>
      <c r="F1034" s="13" t="s">
        <v>158</v>
      </c>
      <c r="G1034" s="14" t="s">
        <v>87</v>
      </c>
      <c r="H1034" s="15">
        <f>HYPERLINK("https://docs.wto.org/imrd/directdoc.asp?DDFDocuments/t/G/SPS/NUSA3071.DOCX","EN")</f>
      </c>
      <c r="I1034" s="15">
        <f>HYPERLINK("https://docs.wto.org/imrd/directdoc.asp?DDFDocuments/u/G/SPS/NUSA3071.DOCX","FR")</f>
      </c>
      <c r="J1034" s="15">
        <f>HYPERLINK("https://docs.wto.org/imrd/directdoc.asp?DDFDocuments/v/G/SPS/NUSA3071.DOCX","ES")</f>
      </c>
    </row>
    <row r="1035">
      <c r="A1035" s="10" t="s">
        <v>1836</v>
      </c>
      <c r="B1035" s="11" t="s">
        <v>161</v>
      </c>
      <c r="C1035" s="10" t="s">
        <v>18</v>
      </c>
      <c r="D1035" s="12">
        <v>43595</v>
      </c>
      <c r="E1035" s="13" t="s">
        <v>1837</v>
      </c>
      <c r="F1035" s="13" t="s">
        <v>158</v>
      </c>
      <c r="G1035" s="14" t="s">
        <v>149</v>
      </c>
      <c r="H1035" s="15">
        <f>HYPERLINK("https://docs.wto.org/imrd/directdoc.asp?DDFDocuments/t/G/SPS/NUSA3072.DOCX","EN")</f>
      </c>
      <c r="I1035" s="15">
        <f>HYPERLINK("https://docs.wto.org/imrd/directdoc.asp?DDFDocuments/u/G/SPS/NUSA3072.DOCX","FR")</f>
      </c>
      <c r="J1035" s="15">
        <f>HYPERLINK("https://docs.wto.org/imrd/directdoc.asp?DDFDocuments/v/G/SPS/NUSA3072.DOCX","ES")</f>
      </c>
    </row>
    <row r="1036">
      <c r="A1036" s="10" t="s">
        <v>1838</v>
      </c>
      <c r="B1036" s="11" t="s">
        <v>161</v>
      </c>
      <c r="C1036" s="10" t="s">
        <v>18</v>
      </c>
      <c r="D1036" s="12">
        <v>43595</v>
      </c>
      <c r="E1036" s="13" t="s">
        <v>1839</v>
      </c>
      <c r="F1036" s="13" t="s">
        <v>158</v>
      </c>
      <c r="G1036" s="14" t="s">
        <v>87</v>
      </c>
      <c r="H1036" s="15">
        <f>HYPERLINK("https://docs.wto.org/imrd/directdoc.asp?DDFDocuments/t/G/SPS/NUSA3073.DOCX","EN")</f>
      </c>
      <c r="I1036" s="15">
        <f>HYPERLINK("https://docs.wto.org/imrd/directdoc.asp?DDFDocuments/u/G/SPS/NUSA3073.DOCX","FR")</f>
      </c>
      <c r="J1036" s="15">
        <f>HYPERLINK("https://docs.wto.org/imrd/directdoc.asp?DDFDocuments/v/G/SPS/NUSA3073.DOCX","ES")</f>
      </c>
    </row>
    <row r="1037">
      <c r="A1037" s="10" t="s">
        <v>1840</v>
      </c>
      <c r="B1037" s="11" t="s">
        <v>1412</v>
      </c>
      <c r="C1037" s="10" t="s">
        <v>12</v>
      </c>
      <c r="D1037" s="12">
        <v>43593</v>
      </c>
      <c r="E1037" s="13" t="s">
        <v>522</v>
      </c>
      <c r="F1037" s="13" t="s">
        <v>864</v>
      </c>
      <c r="G1037" s="14"/>
      <c r="H1037" s="15">
        <f>HYPERLINK("https://docs.wto.org/imrd/directdoc.asp?DDFDocuments/t/G/SPS/NFRA15.DOCX","EN")</f>
      </c>
      <c r="I1037" s="15">
        <f>HYPERLINK("https://docs.wto.org/imrd/directdoc.asp?DDFDocuments/u/G/SPS/NFRA15.DOCX","FR")</f>
      </c>
      <c r="J1037" s="15">
        <f>HYPERLINK("https://docs.wto.org/imrd/directdoc.asp?DDFDocuments/v/G/SPS/NFRA15.DOCX","ES")</f>
      </c>
    </row>
    <row r="1038">
      <c r="A1038" s="10" t="s">
        <v>1841</v>
      </c>
      <c r="B1038" s="11" t="s">
        <v>87</v>
      </c>
      <c r="C1038" s="10" t="s">
        <v>40</v>
      </c>
      <c r="D1038" s="12">
        <v>43592</v>
      </c>
      <c r="E1038" s="13" t="s">
        <v>19</v>
      </c>
      <c r="F1038" s="13" t="s">
        <v>19</v>
      </c>
      <c r="G1038" s="14"/>
      <c r="H1038" s="15">
        <f>HYPERLINK("https://docs.wto.org/imrd/directdoc.asp?DDFDocuments/t/G/SPS/NMEX351A1.DOCX","EN")</f>
      </c>
      <c r="I1038" s="15">
        <f>HYPERLINK("https://docs.wto.org/imrd/directdoc.asp?DDFDocuments/u/G/SPS/NMEX351A1.DOCX","FR")</f>
      </c>
      <c r="J1038" s="15">
        <f>HYPERLINK("https://docs.wto.org/imrd/directdoc.asp?DDFDocuments/v/G/SPS/NMEX351A1.DOCX","ES")</f>
      </c>
    </row>
    <row r="1039">
      <c r="A1039" s="10" t="s">
        <v>1842</v>
      </c>
      <c r="B1039" s="11" t="s">
        <v>87</v>
      </c>
      <c r="C1039" s="10" t="s">
        <v>40</v>
      </c>
      <c r="D1039" s="12">
        <v>43592</v>
      </c>
      <c r="E1039" s="13" t="s">
        <v>19</v>
      </c>
      <c r="F1039" s="13" t="s">
        <v>19</v>
      </c>
      <c r="G1039" s="14"/>
      <c r="H1039" s="15">
        <f>HYPERLINK("https://docs.wto.org/imrd/directdoc.asp?DDFDocuments/t/G/SPS/NMEX357A1.DOCX","EN")</f>
      </c>
      <c r="I1039" s="15">
        <f>HYPERLINK("https://docs.wto.org/imrd/directdoc.asp?DDFDocuments/u/G/SPS/NMEX357A1.DOCX","FR")</f>
      </c>
      <c r="J1039" s="15">
        <f>HYPERLINK("https://docs.wto.org/imrd/directdoc.asp?DDFDocuments/v/G/SPS/NMEX357A1.DOCX","ES")</f>
      </c>
    </row>
    <row r="1040">
      <c r="A1040" s="10" t="s">
        <v>1843</v>
      </c>
      <c r="B1040" s="11" t="s">
        <v>188</v>
      </c>
      <c r="C1040" s="10" t="s">
        <v>40</v>
      </c>
      <c r="D1040" s="12">
        <v>43591</v>
      </c>
      <c r="E1040" s="13" t="s">
        <v>1844</v>
      </c>
      <c r="F1040" s="13" t="s">
        <v>19</v>
      </c>
      <c r="G1040" s="14"/>
      <c r="H1040" s="15">
        <f>HYPERLINK("https://docs.wto.org/imrd/directdoc.asp?DDFDocuments/t/G/SPS/NAUS442A1.DOCX","EN")</f>
      </c>
      <c r="I1040" s="15">
        <f>HYPERLINK("https://docs.wto.org/imrd/directdoc.asp?DDFDocuments/u/G/SPS/NAUS442A1.DOCX","FR")</f>
      </c>
      <c r="J1040" s="15">
        <f>HYPERLINK("https://docs.wto.org/imrd/directdoc.asp?DDFDocuments/v/G/SPS/NAUS442A1.DOCX","ES")</f>
      </c>
    </row>
    <row r="1041">
      <c r="A1041" s="10" t="s">
        <v>1845</v>
      </c>
      <c r="B1041" s="11" t="s">
        <v>27</v>
      </c>
      <c r="C1041" s="10" t="s">
        <v>40</v>
      </c>
      <c r="D1041" s="12">
        <v>43591</v>
      </c>
      <c r="E1041" s="13" t="s">
        <v>19</v>
      </c>
      <c r="F1041" s="13" t="s">
        <v>19</v>
      </c>
      <c r="G1041" s="14"/>
      <c r="H1041" s="15">
        <f>HYPERLINK("https://docs.wto.org/imrd/directdoc.asp?DDFDocuments/t/G/SPS/NCRI209A2.DOCX","EN")</f>
      </c>
      <c r="I1041" s="15">
        <f>HYPERLINK("https://docs.wto.org/imrd/directdoc.asp?DDFDocuments/u/G/SPS/NCRI209A2.DOCX","FR")</f>
      </c>
      <c r="J1041" s="15">
        <f>HYPERLINK("https://docs.wto.org/imrd/directdoc.asp?DDFDocuments/v/G/SPS/NCRI209A2.DOCX","ES")</f>
      </c>
    </row>
    <row r="1042">
      <c r="A1042" s="10" t="s">
        <v>1846</v>
      </c>
      <c r="B1042" s="11" t="s">
        <v>82</v>
      </c>
      <c r="C1042" s="10" t="s">
        <v>18</v>
      </c>
      <c r="D1042" s="12">
        <v>43591</v>
      </c>
      <c r="E1042" s="13" t="s">
        <v>1313</v>
      </c>
      <c r="F1042" s="13" t="s">
        <v>262</v>
      </c>
      <c r="G1042" s="14"/>
      <c r="H1042" s="15">
        <f>HYPERLINK("https://docs.wto.org/imrd/directdoc.asp?DDFDocuments/t/G/SPS/NEU321.DOCX","EN")</f>
      </c>
      <c r="I1042" s="15">
        <f>HYPERLINK("https://docs.wto.org/imrd/directdoc.asp?DDFDocuments/u/G/SPS/NEU321.DOCX","FR")</f>
      </c>
      <c r="J1042" s="15">
        <f>HYPERLINK("https://docs.wto.org/imrd/directdoc.asp?DDFDocuments/v/G/SPS/NEU321.DOCX","ES")</f>
      </c>
    </row>
    <row r="1043">
      <c r="A1043" s="10" t="s">
        <v>1847</v>
      </c>
      <c r="B1043" s="11" t="s">
        <v>153</v>
      </c>
      <c r="C1043" s="10" t="s">
        <v>18</v>
      </c>
      <c r="D1043" s="12">
        <v>43591</v>
      </c>
      <c r="E1043" s="13" t="s">
        <v>1848</v>
      </c>
      <c r="F1043" s="13" t="s">
        <v>1849</v>
      </c>
      <c r="G1043" s="14"/>
      <c r="H1043" s="15">
        <f>HYPERLINK("https://docs.wto.org/imrd/directdoc.asp?DDFDocuments/t/G/SPS/NKOR638.DOCX","EN")</f>
      </c>
      <c r="I1043" s="15">
        <f>HYPERLINK("https://docs.wto.org/imrd/directdoc.asp?DDFDocuments/u/G/SPS/NKOR638.DOCX","FR")</f>
      </c>
      <c r="J1043" s="15">
        <f>HYPERLINK("https://docs.wto.org/imrd/directdoc.asp?DDFDocuments/v/G/SPS/NKOR638.DOCX","ES")</f>
      </c>
    </row>
    <row r="1044">
      <c r="A1044" s="10" t="s">
        <v>1850</v>
      </c>
      <c r="B1044" s="11" t="s">
        <v>233</v>
      </c>
      <c r="C1044" s="10" t="s">
        <v>18</v>
      </c>
      <c r="D1044" s="12">
        <v>43586</v>
      </c>
      <c r="E1044" s="13" t="s">
        <v>1851</v>
      </c>
      <c r="F1044" s="13" t="s">
        <v>609</v>
      </c>
      <c r="G1044" s="14" t="s">
        <v>161</v>
      </c>
      <c r="H1044" s="15">
        <f>HYPERLINK("https://docs.wto.org/imrd/directdoc.asp?DDFDocuments/t/G/SPS/NPER810.DOCX","EN")</f>
      </c>
      <c r="I1044" s="15">
        <f>HYPERLINK("https://docs.wto.org/imrd/directdoc.asp?DDFDocuments/u/G/SPS/NPER810.DOCX","FR")</f>
      </c>
      <c r="J1044" s="15">
        <f>HYPERLINK("https://docs.wto.org/imrd/directdoc.asp?DDFDocuments/v/G/SPS/NPER810.DOCX","ES")</f>
      </c>
    </row>
    <row r="1045">
      <c r="A1045" s="10" t="s">
        <v>1852</v>
      </c>
      <c r="B1045" s="11" t="s">
        <v>233</v>
      </c>
      <c r="C1045" s="10" t="s">
        <v>18</v>
      </c>
      <c r="D1045" s="12">
        <v>43586</v>
      </c>
      <c r="E1045" s="13" t="s">
        <v>1853</v>
      </c>
      <c r="F1045" s="13" t="s">
        <v>1854</v>
      </c>
      <c r="G1045" s="14" t="s">
        <v>1274</v>
      </c>
      <c r="H1045" s="15">
        <f>HYPERLINK("https://docs.wto.org/imrd/directdoc.asp?DDFDocuments/t/G/SPS/NPER811.DOCX","EN")</f>
      </c>
      <c r="I1045" s="15">
        <f>HYPERLINK("https://docs.wto.org/imrd/directdoc.asp?DDFDocuments/u/G/SPS/NPER811.DOCX","FR")</f>
      </c>
      <c r="J1045" s="15">
        <f>HYPERLINK("https://docs.wto.org/imrd/directdoc.asp?DDFDocuments/v/G/SPS/NPER811.DOCX","ES")</f>
      </c>
    </row>
    <row r="1046">
      <c r="A1046" s="10" t="s">
        <v>1855</v>
      </c>
      <c r="B1046" s="11" t="s">
        <v>153</v>
      </c>
      <c r="C1046" s="10" t="s">
        <v>40</v>
      </c>
      <c r="D1046" s="12">
        <v>43585</v>
      </c>
      <c r="E1046" s="13" t="s">
        <v>1856</v>
      </c>
      <c r="F1046" s="13" t="s">
        <v>1854</v>
      </c>
      <c r="G1046" s="14" t="s">
        <v>1857</v>
      </c>
      <c r="H1046" s="15">
        <f>HYPERLINK("https://docs.wto.org/imrd/directdoc.asp?DDFDocuments/t/G/SPS/NKOR339A1.DOCX","EN")</f>
      </c>
      <c r="I1046" s="15"/>
      <c r="J1046" s="15">
        <f>HYPERLINK("https://docs.wto.org/imrd/directdoc.asp?DDFDocuments/v/G/SPS/NKOR339A1.DOCX","ES")</f>
      </c>
    </row>
    <row r="1047">
      <c r="A1047" s="10" t="s">
        <v>1858</v>
      </c>
      <c r="B1047" s="11" t="s">
        <v>188</v>
      </c>
      <c r="C1047" s="10" t="s">
        <v>18</v>
      </c>
      <c r="D1047" s="12">
        <v>43584</v>
      </c>
      <c r="E1047" s="13" t="s">
        <v>1675</v>
      </c>
      <c r="F1047" s="13" t="s">
        <v>144</v>
      </c>
      <c r="G1047" s="14"/>
      <c r="H1047" s="15">
        <f>HYPERLINK("https://docs.wto.org/imrd/directdoc.asp?DDFDocuments/t/G/SPS/NAUS472.DOCX","EN")</f>
      </c>
      <c r="I1047" s="15"/>
      <c r="J1047" s="15">
        <f>HYPERLINK("https://docs.wto.org/imrd/directdoc.asp?DDFDocuments/v/G/SPS/NAUS472.DOCX","ES")</f>
      </c>
    </row>
    <row r="1048">
      <c r="A1048" s="10" t="s">
        <v>1859</v>
      </c>
      <c r="B1048" s="11" t="s">
        <v>188</v>
      </c>
      <c r="C1048" s="10" t="s">
        <v>18</v>
      </c>
      <c r="D1048" s="12">
        <v>43584</v>
      </c>
      <c r="E1048" s="13" t="s">
        <v>1860</v>
      </c>
      <c r="F1048" s="13" t="s">
        <v>476</v>
      </c>
      <c r="G1048" s="14"/>
      <c r="H1048" s="15">
        <f>HYPERLINK("https://docs.wto.org/imrd/directdoc.asp?DDFDocuments/t/G/SPS/NAUS473.DOCX","EN")</f>
      </c>
      <c r="I1048" s="15"/>
      <c r="J1048" s="15">
        <f>HYPERLINK("https://docs.wto.org/imrd/directdoc.asp?DDFDocuments/v/G/SPS/NAUS473.DOCX","ES")</f>
      </c>
    </row>
    <row r="1049">
      <c r="A1049" s="10" t="s">
        <v>1861</v>
      </c>
      <c r="B1049" s="11" t="s">
        <v>95</v>
      </c>
      <c r="C1049" s="10" t="s">
        <v>18</v>
      </c>
      <c r="D1049" s="12">
        <v>43584</v>
      </c>
      <c r="E1049" s="13" t="s">
        <v>631</v>
      </c>
      <c r="F1049" s="13" t="s">
        <v>122</v>
      </c>
      <c r="G1049" s="14"/>
      <c r="H1049" s="15">
        <f>HYPERLINK("https://docs.wto.org/imrd/directdoc.asp?DDFDocuments/t/G/SPS/NBRA1506.DOCX","EN")</f>
      </c>
      <c r="I1049" s="15"/>
      <c r="J1049" s="15">
        <f>HYPERLINK("https://docs.wto.org/imrd/directdoc.asp?DDFDocuments/v/G/SPS/NBRA1506.DOCX","ES")</f>
      </c>
    </row>
    <row r="1050">
      <c r="A1050" s="10" t="s">
        <v>1862</v>
      </c>
      <c r="B1050" s="11" t="s">
        <v>161</v>
      </c>
      <c r="C1050" s="10" t="s">
        <v>979</v>
      </c>
      <c r="D1050" s="12">
        <v>43584</v>
      </c>
      <c r="E1050" s="13" t="s">
        <v>1863</v>
      </c>
      <c r="F1050" s="13" t="s">
        <v>24</v>
      </c>
      <c r="G1050" s="14"/>
      <c r="H1050" s="15">
        <f>HYPERLINK("https://docs.wto.org/imrd/directdoc.asp?DDFDocuments/t/G/SPS/NEQVUSA1.DOCX","EN")</f>
      </c>
      <c r="I1050" s="15"/>
      <c r="J1050" s="15">
        <f>HYPERLINK("https://docs.wto.org/imrd/directdoc.asp?DDFDocuments/v/G/SPS/NEQVUSA1.DOCX","ES")</f>
      </c>
    </row>
    <row r="1051">
      <c r="A1051" s="10" t="s">
        <v>1864</v>
      </c>
      <c r="B1051" s="11" t="s">
        <v>161</v>
      </c>
      <c r="C1051" s="10" t="s">
        <v>40</v>
      </c>
      <c r="D1051" s="12">
        <v>43584</v>
      </c>
      <c r="E1051" s="13" t="s">
        <v>1865</v>
      </c>
      <c r="F1051" s="13" t="s">
        <v>19</v>
      </c>
      <c r="G1051" s="14"/>
      <c r="H1051" s="15">
        <f>HYPERLINK("https://docs.wto.org/imrd/directdoc.asp?DDFDocuments/t/G/SPS/NUSA2847A1.DOCX","EN")</f>
      </c>
      <c r="I1051" s="15"/>
      <c r="J1051" s="15">
        <f>HYPERLINK("https://docs.wto.org/imrd/directdoc.asp?DDFDocuments/v/G/SPS/NUSA2847A1.DOCX","ES")</f>
      </c>
    </row>
    <row r="1052">
      <c r="A1052" s="10" t="s">
        <v>1866</v>
      </c>
      <c r="B1052" s="11" t="s">
        <v>188</v>
      </c>
      <c r="C1052" s="10" t="s">
        <v>40</v>
      </c>
      <c r="D1052" s="12">
        <v>43581</v>
      </c>
      <c r="E1052" s="13" t="s">
        <v>1617</v>
      </c>
      <c r="F1052" s="13" t="s">
        <v>158</v>
      </c>
      <c r="G1052" s="14"/>
      <c r="H1052" s="15">
        <f>HYPERLINK("https://docs.wto.org/imrd/directdoc.asp?DDFDocuments/t/G/SPS/NAUS435A4.DOCX","EN")</f>
      </c>
      <c r="I1052" s="15"/>
      <c r="J1052" s="15">
        <f>HYPERLINK("https://docs.wto.org/imrd/directdoc.asp?DDFDocuments/v/G/SPS/NAUS435A4.DOCX","ES")</f>
      </c>
    </row>
    <row r="1053">
      <c r="A1053" s="10" t="s">
        <v>1867</v>
      </c>
      <c r="B1053" s="11" t="s">
        <v>145</v>
      </c>
      <c r="C1053" s="10" t="s">
        <v>12</v>
      </c>
      <c r="D1053" s="12">
        <v>43581</v>
      </c>
      <c r="E1053" s="13" t="s">
        <v>1868</v>
      </c>
      <c r="F1053" s="13" t="s">
        <v>1869</v>
      </c>
      <c r="G1053" s="14" t="s">
        <v>1870</v>
      </c>
      <c r="H1053" s="15">
        <f>HYPERLINK("https://docs.wto.org/imrd/directdoc.asp?DDFDocuments/t/G/SPS/NPHL438.DOCX","EN")</f>
      </c>
      <c r="I1053" s="15">
        <f>HYPERLINK("https://docs.wto.org/imrd/directdoc.asp?DDFDocuments/u/G/SPS/NPHL438.DOCX","FR")</f>
      </c>
      <c r="J1053" s="15">
        <f>HYPERLINK("https://docs.wto.org/imrd/directdoc.asp?DDFDocuments/v/G/SPS/NPHL438.DOCX","ES")</f>
      </c>
    </row>
    <row r="1054">
      <c r="A1054" s="10" t="s">
        <v>1871</v>
      </c>
      <c r="B1054" s="11" t="s">
        <v>34</v>
      </c>
      <c r="C1054" s="10" t="s">
        <v>40</v>
      </c>
      <c r="D1054" s="12">
        <v>43580</v>
      </c>
      <c r="E1054" s="13" t="s">
        <v>1872</v>
      </c>
      <c r="F1054" s="13" t="s">
        <v>19</v>
      </c>
      <c r="G1054" s="14"/>
      <c r="H1054" s="15">
        <f>HYPERLINK("https://docs.wto.org/imrd/directdoc.asp?DDFDocuments/t/G/SPS/NJPN610A2.DOCX","EN")</f>
      </c>
      <c r="I1054" s="15">
        <f>HYPERLINK("https://docs.wto.org/imrd/directdoc.asp?DDFDocuments/u/G/SPS/NJPN610A2.DOCX","FR")</f>
      </c>
      <c r="J1054" s="15">
        <f>HYPERLINK("https://docs.wto.org/imrd/directdoc.asp?DDFDocuments/v/G/SPS/NJPN610A2.DOCX","ES")</f>
      </c>
    </row>
    <row r="1055">
      <c r="A1055" s="10" t="s">
        <v>1873</v>
      </c>
      <c r="B1055" s="11" t="s">
        <v>34</v>
      </c>
      <c r="C1055" s="10" t="s">
        <v>18</v>
      </c>
      <c r="D1055" s="12">
        <v>43580</v>
      </c>
      <c r="E1055" s="13" t="s">
        <v>1874</v>
      </c>
      <c r="F1055" s="13" t="s">
        <v>74</v>
      </c>
      <c r="G1055" s="14"/>
      <c r="H1055" s="15">
        <f>HYPERLINK("https://docs.wto.org/imrd/directdoc.asp?DDFDocuments/t/G/SPS/NJPN631.DOCX","EN")</f>
      </c>
      <c r="I1055" s="15">
        <f>HYPERLINK("https://docs.wto.org/imrd/directdoc.asp?DDFDocuments/u/G/SPS/NJPN631.DOCX","FR")</f>
      </c>
      <c r="J1055" s="15">
        <f>HYPERLINK("https://docs.wto.org/imrd/directdoc.asp?DDFDocuments/v/G/SPS/NJPN631.DOCX","ES")</f>
      </c>
    </row>
    <row r="1056">
      <c r="A1056" s="10" t="s">
        <v>1875</v>
      </c>
      <c r="B1056" s="11" t="s">
        <v>34</v>
      </c>
      <c r="C1056" s="10" t="s">
        <v>18</v>
      </c>
      <c r="D1056" s="12">
        <v>43580</v>
      </c>
      <c r="E1056" s="13" t="s">
        <v>1876</v>
      </c>
      <c r="F1056" s="13" t="s">
        <v>74</v>
      </c>
      <c r="G1056" s="14"/>
      <c r="H1056" s="15">
        <f>HYPERLINK("https://docs.wto.org/imrd/directdoc.asp?DDFDocuments/t/G/SPS/NJPN632.DOCX","EN")</f>
      </c>
      <c r="I1056" s="15">
        <f>HYPERLINK("https://docs.wto.org/imrd/directdoc.asp?DDFDocuments/u/G/SPS/NJPN632.DOCX","FR")</f>
      </c>
      <c r="J1056" s="15">
        <f>HYPERLINK("https://docs.wto.org/imrd/directdoc.asp?DDFDocuments/v/G/SPS/NJPN632.DOCX","ES")</f>
      </c>
    </row>
    <row r="1057">
      <c r="A1057" s="10" t="s">
        <v>1877</v>
      </c>
      <c r="B1057" s="11" t="s">
        <v>34</v>
      </c>
      <c r="C1057" s="10" t="s">
        <v>18</v>
      </c>
      <c r="D1057" s="12">
        <v>43580</v>
      </c>
      <c r="E1057" s="13" t="s">
        <v>1878</v>
      </c>
      <c r="F1057" s="13" t="s">
        <v>74</v>
      </c>
      <c r="G1057" s="14"/>
      <c r="H1057" s="15">
        <f>HYPERLINK("https://docs.wto.org/imrd/directdoc.asp?DDFDocuments/t/G/SPS/NJPN633.DOCX","EN")</f>
      </c>
      <c r="I1057" s="15">
        <f>HYPERLINK("https://docs.wto.org/imrd/directdoc.asp?DDFDocuments/u/G/SPS/NJPN633.DOCX","FR")</f>
      </c>
      <c r="J1057" s="15">
        <f>HYPERLINK("https://docs.wto.org/imrd/directdoc.asp?DDFDocuments/v/G/SPS/NJPN633.DOCX","ES")</f>
      </c>
    </row>
    <row r="1058">
      <c r="A1058" s="10" t="s">
        <v>1879</v>
      </c>
      <c r="B1058" s="11" t="s">
        <v>34</v>
      </c>
      <c r="C1058" s="10" t="s">
        <v>18</v>
      </c>
      <c r="D1058" s="12">
        <v>43580</v>
      </c>
      <c r="E1058" s="13" t="s">
        <v>1880</v>
      </c>
      <c r="F1058" s="13" t="s">
        <v>74</v>
      </c>
      <c r="G1058" s="14"/>
      <c r="H1058" s="15">
        <f>HYPERLINK("https://docs.wto.org/imrd/directdoc.asp?DDFDocuments/t/G/SPS/NJPN634.DOCX","EN")</f>
      </c>
      <c r="I1058" s="15">
        <f>HYPERLINK("https://docs.wto.org/imrd/directdoc.asp?DDFDocuments/u/G/SPS/NJPN634.DOCX","FR")</f>
      </c>
      <c r="J1058" s="15">
        <f>HYPERLINK("https://docs.wto.org/imrd/directdoc.asp?DDFDocuments/v/G/SPS/NJPN634.DOCX","ES")</f>
      </c>
    </row>
    <row r="1059">
      <c r="A1059" s="10" t="s">
        <v>1881</v>
      </c>
      <c r="B1059" s="11" t="s">
        <v>34</v>
      </c>
      <c r="C1059" s="10" t="s">
        <v>18</v>
      </c>
      <c r="D1059" s="12">
        <v>43580</v>
      </c>
      <c r="E1059" s="13" t="s">
        <v>1882</v>
      </c>
      <c r="F1059" s="13" t="s">
        <v>733</v>
      </c>
      <c r="G1059" s="14"/>
      <c r="H1059" s="15">
        <f>HYPERLINK("https://docs.wto.org/imrd/directdoc.asp?DDFDocuments/t/G/SPS/NJPN635.DOCX","EN")</f>
      </c>
      <c r="I1059" s="15">
        <f>HYPERLINK("https://docs.wto.org/imrd/directdoc.asp?DDFDocuments/u/G/SPS/NJPN635.DOCX","FR")</f>
      </c>
      <c r="J1059" s="15">
        <f>HYPERLINK("https://docs.wto.org/imrd/directdoc.asp?DDFDocuments/v/G/SPS/NJPN635.DOCX","ES")</f>
      </c>
    </row>
    <row r="1060">
      <c r="A1060" s="10" t="s">
        <v>1883</v>
      </c>
      <c r="B1060" s="11" t="s">
        <v>34</v>
      </c>
      <c r="C1060" s="10" t="s">
        <v>18</v>
      </c>
      <c r="D1060" s="12">
        <v>43580</v>
      </c>
      <c r="E1060" s="13" t="s">
        <v>1884</v>
      </c>
      <c r="F1060" s="13" t="s">
        <v>733</v>
      </c>
      <c r="G1060" s="14"/>
      <c r="H1060" s="15">
        <f>HYPERLINK("https://docs.wto.org/imrd/directdoc.asp?DDFDocuments/t/G/SPS/NJPN636.DOCX","EN")</f>
      </c>
      <c r="I1060" s="15">
        <f>HYPERLINK("https://docs.wto.org/imrd/directdoc.asp?DDFDocuments/u/G/SPS/NJPN636.DOCX","FR")</f>
      </c>
      <c r="J1060" s="15">
        <f>HYPERLINK("https://docs.wto.org/imrd/directdoc.asp?DDFDocuments/v/G/SPS/NJPN636.DOCX","ES")</f>
      </c>
    </row>
    <row r="1061">
      <c r="A1061" s="10" t="s">
        <v>1885</v>
      </c>
      <c r="B1061" s="11" t="s">
        <v>34</v>
      </c>
      <c r="C1061" s="10" t="s">
        <v>18</v>
      </c>
      <c r="D1061" s="12">
        <v>43580</v>
      </c>
      <c r="E1061" s="13" t="s">
        <v>1886</v>
      </c>
      <c r="F1061" s="13" t="s">
        <v>738</v>
      </c>
      <c r="G1061" s="14"/>
      <c r="H1061" s="15">
        <f>HYPERLINK("https://docs.wto.org/imrd/directdoc.asp?DDFDocuments/t/G/SPS/NJPN637.DOCX","EN")</f>
      </c>
      <c r="I1061" s="15">
        <f>HYPERLINK("https://docs.wto.org/imrd/directdoc.asp?DDFDocuments/u/G/SPS/NJPN637.DOCX","FR")</f>
      </c>
      <c r="J1061" s="15">
        <f>HYPERLINK("https://docs.wto.org/imrd/directdoc.asp?DDFDocuments/v/G/SPS/NJPN637.DOCX","ES")</f>
      </c>
    </row>
    <row r="1062">
      <c r="A1062" s="10" t="s">
        <v>1887</v>
      </c>
      <c r="B1062" s="11" t="s">
        <v>161</v>
      </c>
      <c r="C1062" s="10" t="s">
        <v>18</v>
      </c>
      <c r="D1062" s="12">
        <v>43580</v>
      </c>
      <c r="E1062" s="13" t="s">
        <v>1888</v>
      </c>
      <c r="F1062" s="13" t="s">
        <v>717</v>
      </c>
      <c r="G1062" s="14" t="s">
        <v>149</v>
      </c>
      <c r="H1062" s="15">
        <f>HYPERLINK("https://docs.wto.org/imrd/directdoc.asp?DDFDocuments/t/G/SPS/NUSA3065.DOCX","EN")</f>
      </c>
      <c r="I1062" s="15">
        <f>HYPERLINK("https://docs.wto.org/imrd/directdoc.asp?DDFDocuments/u/G/SPS/NUSA3065.DOCX","FR")</f>
      </c>
      <c r="J1062" s="15">
        <f>HYPERLINK("https://docs.wto.org/imrd/directdoc.asp?DDFDocuments/v/G/SPS/NUSA3065.DOCX","ES")</f>
      </c>
    </row>
    <row r="1063">
      <c r="A1063" s="10" t="s">
        <v>1889</v>
      </c>
      <c r="B1063" s="11" t="s">
        <v>195</v>
      </c>
      <c r="C1063" s="10" t="s">
        <v>18</v>
      </c>
      <c r="D1063" s="12">
        <v>43571</v>
      </c>
      <c r="E1063" s="13" t="s">
        <v>1890</v>
      </c>
      <c r="F1063" s="13" t="s">
        <v>80</v>
      </c>
      <c r="G1063" s="14" t="s">
        <v>188</v>
      </c>
      <c r="H1063" s="15">
        <f>HYPERLINK("https://docs.wto.org/imrd/directdoc.asp?DDFDocuments/t/G/SPS/NNZL595.DOCX","EN")</f>
      </c>
      <c r="I1063" s="15">
        <f>HYPERLINK("https://docs.wto.org/imrd/directdoc.asp?DDFDocuments/u/G/SPS/NNZL595.DOCX","FR")</f>
      </c>
      <c r="J1063" s="15">
        <f>HYPERLINK("https://docs.wto.org/imrd/directdoc.asp?DDFDocuments/v/G/SPS/NNZL595.DOCX","ES")</f>
      </c>
    </row>
    <row r="1064">
      <c r="A1064" s="10" t="s">
        <v>1891</v>
      </c>
      <c r="B1064" s="11" t="s">
        <v>161</v>
      </c>
      <c r="C1064" s="10" t="s">
        <v>18</v>
      </c>
      <c r="D1064" s="12">
        <v>43571</v>
      </c>
      <c r="E1064" s="13" t="s">
        <v>1892</v>
      </c>
      <c r="F1064" s="13" t="s">
        <v>787</v>
      </c>
      <c r="G1064" s="14"/>
      <c r="H1064" s="15">
        <f>HYPERLINK("https://docs.wto.org/imrd/directdoc.asp?DDFDocuments/t/G/SPS/NUSA3061.DOCX","EN")</f>
      </c>
      <c r="I1064" s="15">
        <f>HYPERLINK("https://docs.wto.org/imrd/directdoc.asp?DDFDocuments/u/G/SPS/NUSA3061.DOCX","FR")</f>
      </c>
      <c r="J1064" s="15">
        <f>HYPERLINK("https://docs.wto.org/imrd/directdoc.asp?DDFDocuments/v/G/SPS/NUSA3061.DOCX","ES")</f>
      </c>
    </row>
    <row r="1065">
      <c r="A1065" s="10" t="s">
        <v>1893</v>
      </c>
      <c r="B1065" s="11" t="s">
        <v>161</v>
      </c>
      <c r="C1065" s="10" t="s">
        <v>18</v>
      </c>
      <c r="D1065" s="12">
        <v>43571</v>
      </c>
      <c r="E1065" s="13" t="s">
        <v>1894</v>
      </c>
      <c r="F1065" s="13" t="s">
        <v>74</v>
      </c>
      <c r="G1065" s="14"/>
      <c r="H1065" s="15">
        <f>HYPERLINK("https://docs.wto.org/imrd/directdoc.asp?DDFDocuments/t/G/SPS/NUSA3062.DOCX","EN")</f>
      </c>
      <c r="I1065" s="15">
        <f>HYPERLINK("https://docs.wto.org/imrd/directdoc.asp?DDFDocuments/u/G/SPS/NUSA3062.DOCX","FR")</f>
      </c>
      <c r="J1065" s="15">
        <f>HYPERLINK("https://docs.wto.org/imrd/directdoc.asp?DDFDocuments/v/G/SPS/NUSA3062.DOCX","ES")</f>
      </c>
    </row>
    <row r="1066">
      <c r="A1066" s="10" t="s">
        <v>1895</v>
      </c>
      <c r="B1066" s="11" t="s">
        <v>161</v>
      </c>
      <c r="C1066" s="10" t="s">
        <v>18</v>
      </c>
      <c r="D1066" s="12">
        <v>43571</v>
      </c>
      <c r="E1066" s="13" t="s">
        <v>1896</v>
      </c>
      <c r="F1066" s="13" t="s">
        <v>787</v>
      </c>
      <c r="G1066" s="14"/>
      <c r="H1066" s="15">
        <f>HYPERLINK("https://docs.wto.org/imrd/directdoc.asp?DDFDocuments/t/G/SPS/NUSA3063.DOCX","EN")</f>
      </c>
      <c r="I1066" s="15">
        <f>HYPERLINK("https://docs.wto.org/imrd/directdoc.asp?DDFDocuments/u/G/SPS/NUSA3063.DOCX","FR")</f>
      </c>
      <c r="J1066" s="15">
        <f>HYPERLINK("https://docs.wto.org/imrd/directdoc.asp?DDFDocuments/v/G/SPS/NUSA3063.DOCX","ES")</f>
      </c>
    </row>
    <row r="1067">
      <c r="A1067" s="10" t="s">
        <v>1897</v>
      </c>
      <c r="B1067" s="11" t="s">
        <v>82</v>
      </c>
      <c r="C1067" s="10" t="s">
        <v>40</v>
      </c>
      <c r="D1067" s="12">
        <v>43567</v>
      </c>
      <c r="E1067" s="13" t="s">
        <v>1898</v>
      </c>
      <c r="F1067" s="13" t="s">
        <v>717</v>
      </c>
      <c r="G1067" s="14"/>
      <c r="H1067" s="15">
        <f>HYPERLINK("https://docs.wto.org/imrd/directdoc.asp?DDFDocuments/t/G/SPS/NEU290A1.DOCX","EN")</f>
      </c>
      <c r="I1067" s="15">
        <f>HYPERLINK("https://docs.wto.org/imrd/directdoc.asp?DDFDocuments/u/G/SPS/NEU290A1.DOCX","FR")</f>
      </c>
      <c r="J1067" s="15">
        <f>HYPERLINK("https://docs.wto.org/imrd/directdoc.asp?DDFDocuments/v/G/SPS/NEU290A1.DOCX","ES")</f>
      </c>
    </row>
    <row r="1068">
      <c r="A1068" s="10" t="s">
        <v>1899</v>
      </c>
      <c r="B1068" s="11" t="s">
        <v>1600</v>
      </c>
      <c r="C1068" s="10" t="s">
        <v>18</v>
      </c>
      <c r="D1068" s="12">
        <v>43567</v>
      </c>
      <c r="E1068" s="13" t="s">
        <v>1900</v>
      </c>
      <c r="F1068" s="13" t="s">
        <v>74</v>
      </c>
      <c r="G1068" s="14" t="s">
        <v>149</v>
      </c>
      <c r="H1068" s="15">
        <f>HYPERLINK("https://docs.wto.org/imrd/directdoc.asp?DDFDocuments/t/G/SPS/NMAR62.DOCX","EN")</f>
      </c>
      <c r="I1068" s="15">
        <f>HYPERLINK("https://docs.wto.org/imrd/directdoc.asp?DDFDocuments/u/G/SPS/NMAR62.DOCX","FR")</f>
      </c>
      <c r="J1068" s="15">
        <f>HYPERLINK("https://docs.wto.org/imrd/directdoc.asp?DDFDocuments/v/G/SPS/NMAR62.DOCX","ES")</f>
      </c>
    </row>
    <row r="1069">
      <c r="A1069" s="10" t="s">
        <v>1901</v>
      </c>
      <c r="B1069" s="11" t="s">
        <v>145</v>
      </c>
      <c r="C1069" s="10" t="s">
        <v>12</v>
      </c>
      <c r="D1069" s="12">
        <v>43567</v>
      </c>
      <c r="E1069" s="13" t="s">
        <v>1902</v>
      </c>
      <c r="F1069" s="13" t="s">
        <v>144</v>
      </c>
      <c r="G1069" s="14" t="s">
        <v>691</v>
      </c>
      <c r="H1069" s="15">
        <f>HYPERLINK("https://docs.wto.org/imrd/directdoc.asp?DDFDocuments/t/G/SPS/NPHL437.DOCX","EN")</f>
      </c>
      <c r="I1069" s="15">
        <f>HYPERLINK("https://docs.wto.org/imrd/directdoc.asp?DDFDocuments/u/G/SPS/NPHL437.DOCX","FR")</f>
      </c>
      <c r="J1069" s="15">
        <f>HYPERLINK("https://docs.wto.org/imrd/directdoc.asp?DDFDocuments/v/G/SPS/NPHL437.DOCX","ES")</f>
      </c>
    </row>
    <row r="1070">
      <c r="A1070" s="10" t="s">
        <v>1903</v>
      </c>
      <c r="B1070" s="11" t="s">
        <v>365</v>
      </c>
      <c r="C1070" s="10" t="s">
        <v>40</v>
      </c>
      <c r="D1070" s="12">
        <v>43565</v>
      </c>
      <c r="E1070" s="13" t="s">
        <v>19</v>
      </c>
      <c r="F1070" s="13" t="s">
        <v>19</v>
      </c>
      <c r="G1070" s="14"/>
      <c r="H1070" s="15">
        <f>HYPERLINK("https://docs.wto.org/imrd/directdoc.asp?DDFDocuments/t/G/SPS/NCHL599A1.DOCX","EN")</f>
      </c>
      <c r="I1070" s="15">
        <f>HYPERLINK("https://docs.wto.org/imrd/directdoc.asp?DDFDocuments/u/G/SPS/NCHL599A1.DOCX","FR")</f>
      </c>
      <c r="J1070" s="15">
        <f>HYPERLINK("https://docs.wto.org/imrd/directdoc.asp?DDFDocuments/v/G/SPS/NCHL599A1.DOCX","ES")</f>
      </c>
    </row>
    <row r="1071">
      <c r="A1071" s="10" t="s">
        <v>1904</v>
      </c>
      <c r="B1071" s="11" t="s">
        <v>82</v>
      </c>
      <c r="C1071" s="10" t="s">
        <v>18</v>
      </c>
      <c r="D1071" s="12">
        <v>43565</v>
      </c>
      <c r="E1071" s="13" t="s">
        <v>603</v>
      </c>
      <c r="F1071" s="13" t="s">
        <v>74</v>
      </c>
      <c r="G1071" s="14"/>
      <c r="H1071" s="15">
        <f>HYPERLINK("https://docs.wto.org/imrd/directdoc.asp?DDFDocuments/t/G/SPS/NEU320.DOCX","EN")</f>
      </c>
      <c r="I1071" s="15">
        <f>HYPERLINK("https://docs.wto.org/imrd/directdoc.asp?DDFDocuments/u/G/SPS/NEU320.DOCX","FR")</f>
      </c>
      <c r="J1071" s="15">
        <f>HYPERLINK("https://docs.wto.org/imrd/directdoc.asp?DDFDocuments/v/G/SPS/NEU320.DOCX","ES")</f>
      </c>
    </row>
    <row r="1072">
      <c r="A1072" s="10" t="s">
        <v>1905</v>
      </c>
      <c r="B1072" s="11" t="s">
        <v>233</v>
      </c>
      <c r="C1072" s="10" t="s">
        <v>18</v>
      </c>
      <c r="D1072" s="12">
        <v>43565</v>
      </c>
      <c r="E1072" s="13" t="s">
        <v>1906</v>
      </c>
      <c r="F1072" s="13" t="s">
        <v>717</v>
      </c>
      <c r="G1072" s="14" t="s">
        <v>1274</v>
      </c>
      <c r="H1072" s="15">
        <f>HYPERLINK("https://docs.wto.org/imrd/directdoc.asp?DDFDocuments/t/G/SPS/NPER808.DOCX","EN")</f>
      </c>
      <c r="I1072" s="15">
        <f>HYPERLINK("https://docs.wto.org/imrd/directdoc.asp?DDFDocuments/u/G/SPS/NPER808.DOCX","FR")</f>
      </c>
      <c r="J1072" s="15">
        <f>HYPERLINK("https://docs.wto.org/imrd/directdoc.asp?DDFDocuments/v/G/SPS/NPER808.DOCX","ES")</f>
      </c>
    </row>
    <row r="1073">
      <c r="A1073" s="10" t="s">
        <v>1907</v>
      </c>
      <c r="B1073" s="11" t="s">
        <v>233</v>
      </c>
      <c r="C1073" s="10" t="s">
        <v>18</v>
      </c>
      <c r="D1073" s="12">
        <v>43565</v>
      </c>
      <c r="E1073" s="13" t="s">
        <v>1908</v>
      </c>
      <c r="F1073" s="13" t="s">
        <v>80</v>
      </c>
      <c r="G1073" s="14" t="s">
        <v>95</v>
      </c>
      <c r="H1073" s="15">
        <f>HYPERLINK("https://docs.wto.org/imrd/directdoc.asp?DDFDocuments/t/G/SPS/NPER809.DOCX","EN")</f>
      </c>
      <c r="I1073" s="15">
        <f>HYPERLINK("https://docs.wto.org/imrd/directdoc.asp?DDFDocuments/u/G/SPS/NPER809.DOCX","FR")</f>
      </c>
      <c r="J1073" s="15">
        <f>HYPERLINK("https://docs.wto.org/imrd/directdoc.asp?DDFDocuments/v/G/SPS/NPER809.DOCX","ES")</f>
      </c>
    </row>
    <row r="1074">
      <c r="A1074" s="10" t="s">
        <v>1909</v>
      </c>
      <c r="B1074" s="11" t="s">
        <v>72</v>
      </c>
      <c r="C1074" s="10" t="s">
        <v>54</v>
      </c>
      <c r="D1074" s="12">
        <v>43563</v>
      </c>
      <c r="E1074" s="13" t="s">
        <v>192</v>
      </c>
      <c r="F1074" s="13" t="s">
        <v>92</v>
      </c>
      <c r="G1074" s="14" t="s">
        <v>1910</v>
      </c>
      <c r="H1074" s="15">
        <f>HYPERLINK("https://docs.wto.org/imrd/directdoc.asp?DDFDocuments/t/G/SPS/NCAN1244A1.DOCX","EN")</f>
      </c>
      <c r="I1074" s="15">
        <f>HYPERLINK("https://docs.wto.org/imrd/directdoc.asp?DDFDocuments/u/G/SPS/NCAN1244A1.DOCX","FR")</f>
      </c>
      <c r="J1074" s="15">
        <f>HYPERLINK("https://docs.wto.org/imrd/directdoc.asp?DDFDocuments/v/G/SPS/NCAN1244A1.DOCX","ES")</f>
      </c>
    </row>
    <row r="1075">
      <c r="A1075" s="10" t="s">
        <v>1911</v>
      </c>
      <c r="B1075" s="11" t="s">
        <v>82</v>
      </c>
      <c r="C1075" s="10" t="s">
        <v>18</v>
      </c>
      <c r="D1075" s="12">
        <v>43560</v>
      </c>
      <c r="E1075" s="13" t="s">
        <v>603</v>
      </c>
      <c r="F1075" s="13" t="s">
        <v>74</v>
      </c>
      <c r="G1075" s="14"/>
      <c r="H1075" s="15">
        <f>HYPERLINK("https://docs.wto.org/imrd/directdoc.asp?DDFDocuments/t/G/SPS/NEU319.DOCX","EN")</f>
      </c>
      <c r="I1075" s="15">
        <f>HYPERLINK("https://docs.wto.org/imrd/directdoc.asp?DDFDocuments/u/G/SPS/NEU319.DOCX","FR")</f>
      </c>
      <c r="J1075" s="15">
        <f>HYPERLINK("https://docs.wto.org/imrd/directdoc.asp?DDFDocuments/v/G/SPS/NEU319.DOCX","ES")</f>
      </c>
    </row>
    <row r="1076">
      <c r="A1076" s="10" t="s">
        <v>1912</v>
      </c>
      <c r="B1076" s="11" t="s">
        <v>156</v>
      </c>
      <c r="C1076" s="10" t="s">
        <v>12</v>
      </c>
      <c r="D1076" s="12">
        <v>43560</v>
      </c>
      <c r="E1076" s="13" t="s">
        <v>1913</v>
      </c>
      <c r="F1076" s="13" t="s">
        <v>250</v>
      </c>
      <c r="G1076" s="14" t="s">
        <v>1914</v>
      </c>
      <c r="H1076" s="15">
        <f>HYPERLINK("https://docs.wto.org/imrd/directdoc.asp?DDFDocuments/t/G/SPS/NKAZ36.DOCX","EN")</f>
      </c>
      <c r="I1076" s="15">
        <f>HYPERLINK("https://docs.wto.org/imrd/directdoc.asp?DDFDocuments/u/G/SPS/NKAZ36.DOCX","FR")</f>
      </c>
      <c r="J1076" s="15">
        <f>HYPERLINK("https://docs.wto.org/imrd/directdoc.asp?DDFDocuments/v/G/SPS/NKAZ36.DOCX","ES")</f>
      </c>
    </row>
    <row r="1077">
      <c r="A1077" s="10" t="s">
        <v>1915</v>
      </c>
      <c r="B1077" s="11" t="s">
        <v>156</v>
      </c>
      <c r="C1077" s="10" t="s">
        <v>12</v>
      </c>
      <c r="D1077" s="12">
        <v>43560</v>
      </c>
      <c r="E1077" s="13" t="s">
        <v>1916</v>
      </c>
      <c r="F1077" s="13" t="s">
        <v>1917</v>
      </c>
      <c r="G1077" s="14" t="s">
        <v>153</v>
      </c>
      <c r="H1077" s="15">
        <f>HYPERLINK("https://docs.wto.org/imrd/directdoc.asp?DDFDocuments/t/G/SPS/NKAZ37.DOCX","EN")</f>
      </c>
      <c r="I1077" s="15">
        <f>HYPERLINK("https://docs.wto.org/imrd/directdoc.asp?DDFDocuments/u/G/SPS/NKAZ37.DOCX","FR")</f>
      </c>
      <c r="J1077" s="15">
        <f>HYPERLINK("https://docs.wto.org/imrd/directdoc.asp?DDFDocuments/v/G/SPS/NKAZ37.DOCX","ES")</f>
      </c>
    </row>
    <row r="1078">
      <c r="A1078" s="10" t="s">
        <v>1918</v>
      </c>
      <c r="B1078" s="11" t="s">
        <v>11</v>
      </c>
      <c r="C1078" s="10" t="s">
        <v>12</v>
      </c>
      <c r="D1078" s="12">
        <v>43560</v>
      </c>
      <c r="E1078" s="13" t="s">
        <v>1919</v>
      </c>
      <c r="F1078" s="13" t="s">
        <v>1920</v>
      </c>
      <c r="G1078" s="14"/>
      <c r="H1078" s="15">
        <f>HYPERLINK("https://docs.wto.org/imrd/directdoc.asp?DDFDocuments/t/G/SPS/NRUS161.DOCX","EN")</f>
      </c>
      <c r="I1078" s="15">
        <f>HYPERLINK("https://docs.wto.org/imrd/directdoc.asp?DDFDocuments/u/G/SPS/NRUS161.DOCX","FR")</f>
      </c>
      <c r="J1078" s="15">
        <f>HYPERLINK("https://docs.wto.org/imrd/directdoc.asp?DDFDocuments/v/G/SPS/NRUS161.DOCX","ES")</f>
      </c>
    </row>
    <row r="1079">
      <c r="A1079" s="10" t="s">
        <v>1921</v>
      </c>
      <c r="B1079" s="11" t="s">
        <v>161</v>
      </c>
      <c r="C1079" s="10" t="s">
        <v>201</v>
      </c>
      <c r="D1079" s="12">
        <v>43560</v>
      </c>
      <c r="E1079" s="13" t="s">
        <v>1922</v>
      </c>
      <c r="F1079" s="13" t="s">
        <v>1146</v>
      </c>
      <c r="G1079" s="14"/>
      <c r="H1079" s="15">
        <f>HYPERLINK("https://docs.wto.org/imrd/directdoc.asp?DDFDocuments/t/G/SPS/NUSA2502C2.DOCX","EN")</f>
      </c>
      <c r="I1079" s="15">
        <f>HYPERLINK("https://docs.wto.org/imrd/directdoc.asp?DDFDocuments/u/G/SPS/NUSA2502C2.DOCX","FR")</f>
      </c>
      <c r="J1079" s="15">
        <f>HYPERLINK("https://docs.wto.org/imrd/directdoc.asp?DDFDocuments/v/G/SPS/NUSA2502C2.DOCX","ES")</f>
      </c>
    </row>
    <row r="1080">
      <c r="A1080" s="10" t="s">
        <v>1923</v>
      </c>
      <c r="B1080" s="11" t="s">
        <v>161</v>
      </c>
      <c r="C1080" s="10" t="s">
        <v>40</v>
      </c>
      <c r="D1080" s="12">
        <v>43560</v>
      </c>
      <c r="E1080" s="13" t="s">
        <v>1924</v>
      </c>
      <c r="F1080" s="13" t="s">
        <v>19</v>
      </c>
      <c r="G1080" s="14" t="s">
        <v>79</v>
      </c>
      <c r="H1080" s="15">
        <f>HYPERLINK("https://docs.wto.org/imrd/directdoc.asp?DDFDocuments/t/G/SPS/NUSA2992A1.DOCX","EN")</f>
      </c>
      <c r="I1080" s="15">
        <f>HYPERLINK("https://docs.wto.org/imrd/directdoc.asp?DDFDocuments/u/G/SPS/NUSA2992A1.DOCX","FR")</f>
      </c>
      <c r="J1080" s="15">
        <f>HYPERLINK("https://docs.wto.org/imrd/directdoc.asp?DDFDocuments/v/G/SPS/NUSA2992A1.DOCX","ES")</f>
      </c>
    </row>
    <row r="1081">
      <c r="A1081" s="10" t="s">
        <v>1925</v>
      </c>
      <c r="B1081" s="11" t="s">
        <v>72</v>
      </c>
      <c r="C1081" s="10" t="s">
        <v>12</v>
      </c>
      <c r="D1081" s="12">
        <v>43558</v>
      </c>
      <c r="E1081" s="13" t="s">
        <v>1926</v>
      </c>
      <c r="F1081" s="13" t="s">
        <v>92</v>
      </c>
      <c r="G1081" s="14" t="s">
        <v>1927</v>
      </c>
      <c r="H1081" s="15">
        <f>HYPERLINK("https://docs.wto.org/imrd/directdoc.asp?DDFDocuments/t/G/SPS/NCAN1244.DOCX","EN")</f>
      </c>
      <c r="I1081" s="15">
        <f>HYPERLINK("https://docs.wto.org/imrd/directdoc.asp?DDFDocuments/u/G/SPS/NCAN1244.DOCX","FR")</f>
      </c>
      <c r="J1081" s="15">
        <f>HYPERLINK("https://docs.wto.org/imrd/directdoc.asp?DDFDocuments/v/G/SPS/NCAN1244.DOCX","ES")</f>
      </c>
    </row>
    <row r="1082">
      <c r="A1082" s="10" t="s">
        <v>1928</v>
      </c>
      <c r="B1082" s="11" t="s">
        <v>161</v>
      </c>
      <c r="C1082" s="10" t="s">
        <v>18</v>
      </c>
      <c r="D1082" s="12">
        <v>43558</v>
      </c>
      <c r="E1082" s="13" t="s">
        <v>1929</v>
      </c>
      <c r="F1082" s="13" t="s">
        <v>144</v>
      </c>
      <c r="G1082" s="14" t="s">
        <v>149</v>
      </c>
      <c r="H1082" s="15">
        <f>HYPERLINK("https://docs.wto.org/imrd/directdoc.asp?DDFDocuments/t/G/SPS/NUSA3055.DOCX","EN")</f>
      </c>
      <c r="I1082" s="15">
        <f>HYPERLINK("https://docs.wto.org/imrd/directdoc.asp?DDFDocuments/u/G/SPS/NUSA3055.DOCX","FR")</f>
      </c>
      <c r="J1082" s="15">
        <f>HYPERLINK("https://docs.wto.org/imrd/directdoc.asp?DDFDocuments/v/G/SPS/NUSA3055.DOCX","ES")</f>
      </c>
    </row>
    <row r="1083">
      <c r="A1083" s="10" t="s">
        <v>1930</v>
      </c>
      <c r="B1083" s="11" t="s">
        <v>188</v>
      </c>
      <c r="C1083" s="10" t="s">
        <v>54</v>
      </c>
      <c r="D1083" s="12">
        <v>43557</v>
      </c>
      <c r="E1083" s="13" t="s">
        <v>1036</v>
      </c>
      <c r="F1083" s="13" t="s">
        <v>1186</v>
      </c>
      <c r="G1083" s="14"/>
      <c r="H1083" s="15">
        <f>HYPERLINK("https://docs.wto.org/imrd/directdoc.asp?DDFDocuments/t/G/SPS/NAUS469A1.DOCX","EN")</f>
      </c>
      <c r="I1083" s="15">
        <f>HYPERLINK("https://docs.wto.org/imrd/directdoc.asp?DDFDocuments/u/G/SPS/NAUS469A1.DOCX","FR")</f>
      </c>
      <c r="J1083" s="15">
        <f>HYPERLINK("https://docs.wto.org/imrd/directdoc.asp?DDFDocuments/v/G/SPS/NAUS469A1.DOCX","ES")</f>
      </c>
    </row>
    <row r="1084">
      <c r="A1084" s="10" t="s">
        <v>1931</v>
      </c>
      <c r="B1084" s="11" t="s">
        <v>82</v>
      </c>
      <c r="C1084" s="10" t="s">
        <v>18</v>
      </c>
      <c r="D1084" s="12">
        <v>43557</v>
      </c>
      <c r="E1084" s="13" t="s">
        <v>480</v>
      </c>
      <c r="F1084" s="13" t="s">
        <v>166</v>
      </c>
      <c r="G1084" s="14"/>
      <c r="H1084" s="15">
        <f>HYPERLINK("https://docs.wto.org/imrd/directdoc.asp?DDFDocuments/t/G/SPS/NEU317.DOCX","EN")</f>
      </c>
      <c r="I1084" s="15">
        <f>HYPERLINK("https://docs.wto.org/imrd/directdoc.asp?DDFDocuments/u/G/SPS/NEU317.DOCX","FR")</f>
      </c>
      <c r="J1084" s="15">
        <f>HYPERLINK("https://docs.wto.org/imrd/directdoc.asp?DDFDocuments/v/G/SPS/NEU317.DOCX","ES")</f>
      </c>
    </row>
    <row r="1085">
      <c r="A1085" s="10" t="s">
        <v>1932</v>
      </c>
      <c r="B1085" s="11" t="s">
        <v>82</v>
      </c>
      <c r="C1085" s="10" t="s">
        <v>18</v>
      </c>
      <c r="D1085" s="12">
        <v>43557</v>
      </c>
      <c r="E1085" s="13" t="s">
        <v>480</v>
      </c>
      <c r="F1085" s="13" t="s">
        <v>24</v>
      </c>
      <c r="G1085" s="14"/>
      <c r="H1085" s="15">
        <f>HYPERLINK("https://docs.wto.org/imrd/directdoc.asp?DDFDocuments/t/G/SPS/NEU318.DOCX","EN")</f>
      </c>
      <c r="I1085" s="15">
        <f>HYPERLINK("https://docs.wto.org/imrd/directdoc.asp?DDFDocuments/u/G/SPS/NEU318.DOCX","FR")</f>
      </c>
      <c r="J1085" s="15">
        <f>HYPERLINK("https://docs.wto.org/imrd/directdoc.asp?DDFDocuments/v/G/SPS/NEU318.DOCX","ES")</f>
      </c>
    </row>
    <row r="1086">
      <c r="A1086" s="10" t="s">
        <v>1933</v>
      </c>
      <c r="B1086" s="11" t="s">
        <v>291</v>
      </c>
      <c r="C1086" s="10" t="s">
        <v>18</v>
      </c>
      <c r="D1086" s="12">
        <v>43557</v>
      </c>
      <c r="E1086" s="13" t="s">
        <v>1934</v>
      </c>
      <c r="F1086" s="13" t="s">
        <v>24</v>
      </c>
      <c r="G1086" s="14"/>
      <c r="H1086" s="15">
        <f>HYPERLINK("https://docs.wto.org/imrd/directdoc.asp?DDFDocuments/t/G/SPS/NUGA73.DOCX","EN")</f>
      </c>
      <c r="I1086" s="15">
        <f>HYPERLINK("https://docs.wto.org/imrd/directdoc.asp?DDFDocuments/u/G/SPS/NUGA73.DOCX","FR")</f>
      </c>
      <c r="J1086" s="15">
        <f>HYPERLINK("https://docs.wto.org/imrd/directdoc.asp?DDFDocuments/v/G/SPS/NUGA73.DOCX","ES")</f>
      </c>
    </row>
    <row r="1087">
      <c r="A1087" s="10" t="s">
        <v>1935</v>
      </c>
      <c r="B1087" s="11" t="s">
        <v>291</v>
      </c>
      <c r="C1087" s="10" t="s">
        <v>18</v>
      </c>
      <c r="D1087" s="12">
        <v>43557</v>
      </c>
      <c r="E1087" s="13" t="s">
        <v>1936</v>
      </c>
      <c r="F1087" s="13" t="s">
        <v>24</v>
      </c>
      <c r="G1087" s="14"/>
      <c r="H1087" s="15">
        <f>HYPERLINK("https://docs.wto.org/imrd/directdoc.asp?DDFDocuments/t/G/SPS/NUGA74.DOCX","EN")</f>
      </c>
      <c r="I1087" s="15">
        <f>HYPERLINK("https://docs.wto.org/imrd/directdoc.asp?DDFDocuments/u/G/SPS/NUGA74.DOCX","FR")</f>
      </c>
      <c r="J1087" s="15">
        <f>HYPERLINK("https://docs.wto.org/imrd/directdoc.asp?DDFDocuments/v/G/SPS/NUGA74.DOCX","ES")</f>
      </c>
    </row>
    <row r="1088">
      <c r="A1088" s="10" t="s">
        <v>1937</v>
      </c>
      <c r="B1088" s="11" t="s">
        <v>161</v>
      </c>
      <c r="C1088" s="10" t="s">
        <v>18</v>
      </c>
      <c r="D1088" s="12">
        <v>43557</v>
      </c>
      <c r="E1088" s="13" t="s">
        <v>1938</v>
      </c>
      <c r="F1088" s="13" t="s">
        <v>144</v>
      </c>
      <c r="G1088" s="14" t="s">
        <v>1096</v>
      </c>
      <c r="H1088" s="15">
        <f>HYPERLINK("https://docs.wto.org/imrd/directdoc.asp?DDFDocuments/t/G/SPS/NUSA3053.DOCX","EN")</f>
      </c>
      <c r="I1088" s="15">
        <f>HYPERLINK("https://docs.wto.org/imrd/directdoc.asp?DDFDocuments/u/G/SPS/NUSA3053.DOCX","FR")</f>
      </c>
      <c r="J1088" s="15">
        <f>HYPERLINK("https://docs.wto.org/imrd/directdoc.asp?DDFDocuments/v/G/SPS/NUSA3053.DOCX","ES")</f>
      </c>
    </row>
    <row r="1089">
      <c r="A1089" s="10" t="s">
        <v>1939</v>
      </c>
      <c r="B1089" s="11" t="s">
        <v>349</v>
      </c>
      <c r="C1089" s="10" t="s">
        <v>40</v>
      </c>
      <c r="D1089" s="12">
        <v>43556</v>
      </c>
      <c r="E1089" s="13" t="s">
        <v>19</v>
      </c>
      <c r="F1089" s="13" t="s">
        <v>19</v>
      </c>
      <c r="G1089" s="14"/>
      <c r="H1089" s="15">
        <f>HYPERLINK("https://docs.wto.org/imrd/directdoc.asp?DDFDocuments/t/G/SPS/NECU210A1.DOCX","EN")</f>
      </c>
      <c r="I1089" s="15">
        <f>HYPERLINK("https://docs.wto.org/imrd/directdoc.asp?DDFDocuments/u/G/SPS/NECU210A1.DOCX","FR")</f>
      </c>
      <c r="J1089" s="15">
        <f>HYPERLINK("https://docs.wto.org/imrd/directdoc.asp?DDFDocuments/v/G/SPS/NECU210A1.DOCX","ES")</f>
      </c>
    </row>
    <row r="1090">
      <c r="A1090" s="10" t="s">
        <v>1940</v>
      </c>
      <c r="B1090" s="11" t="s">
        <v>139</v>
      </c>
      <c r="C1090" s="10" t="s">
        <v>18</v>
      </c>
      <c r="D1090" s="12">
        <v>43556</v>
      </c>
      <c r="E1090" s="13" t="s">
        <v>1941</v>
      </c>
      <c r="F1090" s="13" t="s">
        <v>1942</v>
      </c>
      <c r="G1090" s="14" t="s">
        <v>1274</v>
      </c>
      <c r="H1090" s="15">
        <f>HYPERLINK("https://docs.wto.org/imrd/directdoc.asp?DDFDocuments/t/G/SPS/NIND235.DOCX","EN")</f>
      </c>
      <c r="I1090" s="15">
        <f>HYPERLINK("https://docs.wto.org/imrd/directdoc.asp?DDFDocuments/u/G/SPS/NIND235.DOCX","FR")</f>
      </c>
      <c r="J1090" s="15">
        <f>HYPERLINK("https://docs.wto.org/imrd/directdoc.asp?DDFDocuments/v/G/SPS/NIND235.DOCX","ES")</f>
      </c>
    </row>
    <row r="1091">
      <c r="A1091" s="10" t="s">
        <v>1943</v>
      </c>
      <c r="B1091" s="11" t="s">
        <v>1944</v>
      </c>
      <c r="C1091" s="10" t="s">
        <v>18</v>
      </c>
      <c r="D1091" s="12">
        <v>43556</v>
      </c>
      <c r="E1091" s="13" t="s">
        <v>1945</v>
      </c>
      <c r="F1091" s="13" t="s">
        <v>262</v>
      </c>
      <c r="G1091" s="14"/>
      <c r="H1091" s="15">
        <f>HYPERLINK("https://docs.wto.org/imrd/directdoc.asp?DDFDocuments/t/G/SPS/NPAN66.DOCX","EN")</f>
      </c>
      <c r="I1091" s="15">
        <f>HYPERLINK("https://docs.wto.org/imrd/directdoc.asp?DDFDocuments/u/G/SPS/NPAN66.DOCX","FR")</f>
      </c>
      <c r="J1091" s="15">
        <f>HYPERLINK("https://docs.wto.org/imrd/directdoc.asp?DDFDocuments/v/G/SPS/NPAN66.DOCX","ES")</f>
      </c>
    </row>
    <row r="1092">
      <c r="A1092" s="10" t="s">
        <v>1946</v>
      </c>
      <c r="B1092" s="11" t="s">
        <v>1944</v>
      </c>
      <c r="C1092" s="10" t="s">
        <v>18</v>
      </c>
      <c r="D1092" s="12">
        <v>43556</v>
      </c>
      <c r="E1092" s="13" t="s">
        <v>1947</v>
      </c>
      <c r="F1092" s="13" t="s">
        <v>262</v>
      </c>
      <c r="G1092" s="14"/>
      <c r="H1092" s="15">
        <f>HYPERLINK("https://docs.wto.org/imrd/directdoc.asp?DDFDocuments/t/G/SPS/NPAN67.DOCX","EN")</f>
      </c>
      <c r="I1092" s="15">
        <f>HYPERLINK("https://docs.wto.org/imrd/directdoc.asp?DDFDocuments/u/G/SPS/NPAN67.DOCX","FR")</f>
      </c>
      <c r="J1092" s="15">
        <f>HYPERLINK("https://docs.wto.org/imrd/directdoc.asp?DDFDocuments/v/G/SPS/NPAN67.DOCX","ES")</f>
      </c>
    </row>
    <row r="1093">
      <c r="A1093" s="10" t="s">
        <v>1948</v>
      </c>
      <c r="B1093" s="11" t="s">
        <v>1944</v>
      </c>
      <c r="C1093" s="10" t="s">
        <v>18</v>
      </c>
      <c r="D1093" s="12">
        <v>43556</v>
      </c>
      <c r="E1093" s="13" t="s">
        <v>1949</v>
      </c>
      <c r="F1093" s="13" t="s">
        <v>1950</v>
      </c>
      <c r="G1093" s="14"/>
      <c r="H1093" s="15">
        <f>HYPERLINK("https://docs.wto.org/imrd/directdoc.asp?DDFDocuments/t/G/SPS/NPAN68.DOCX","EN")</f>
      </c>
      <c r="I1093" s="15">
        <f>HYPERLINK("https://docs.wto.org/imrd/directdoc.asp?DDFDocuments/u/G/SPS/NPAN68.DOCX","FR")</f>
      </c>
      <c r="J1093" s="15">
        <f>HYPERLINK("https://docs.wto.org/imrd/directdoc.asp?DDFDocuments/v/G/SPS/NPAN68.DOCX","ES")</f>
      </c>
    </row>
    <row r="1094">
      <c r="A1094" s="10" t="s">
        <v>1951</v>
      </c>
      <c r="B1094" s="11" t="s">
        <v>1944</v>
      </c>
      <c r="C1094" s="10" t="s">
        <v>18</v>
      </c>
      <c r="D1094" s="12">
        <v>43556</v>
      </c>
      <c r="E1094" s="13" t="s">
        <v>1952</v>
      </c>
      <c r="F1094" s="13" t="s">
        <v>809</v>
      </c>
      <c r="G1094" s="14"/>
      <c r="H1094" s="15">
        <f>HYPERLINK("https://docs.wto.org/imrd/directdoc.asp?DDFDocuments/t/G/SPS/NPAN69.DOCX","EN")</f>
      </c>
      <c r="I1094" s="15">
        <f>HYPERLINK("https://docs.wto.org/imrd/directdoc.asp?DDFDocuments/u/G/SPS/NPAN69.DOCX","FR")</f>
      </c>
      <c r="J1094" s="15">
        <f>HYPERLINK("https://docs.wto.org/imrd/directdoc.asp?DDFDocuments/v/G/SPS/NPAN69.DOCX","ES")</f>
      </c>
    </row>
    <row r="1095">
      <c r="A1095" s="10" t="s">
        <v>1953</v>
      </c>
      <c r="B1095" s="11" t="s">
        <v>1944</v>
      </c>
      <c r="C1095" s="10" t="s">
        <v>18</v>
      </c>
      <c r="D1095" s="12">
        <v>43556</v>
      </c>
      <c r="E1095" s="13" t="s">
        <v>1954</v>
      </c>
      <c r="F1095" s="13" t="s">
        <v>809</v>
      </c>
      <c r="G1095" s="14"/>
      <c r="H1095" s="15">
        <f>HYPERLINK("https://docs.wto.org/imrd/directdoc.asp?DDFDocuments/t/G/SPS/NPAN70.DOCX","EN")</f>
      </c>
      <c r="I1095" s="15">
        <f>HYPERLINK("https://docs.wto.org/imrd/directdoc.asp?DDFDocuments/u/G/SPS/NPAN70.DOCX","FR")</f>
      </c>
      <c r="J1095" s="15">
        <f>HYPERLINK("https://docs.wto.org/imrd/directdoc.asp?DDFDocuments/v/G/SPS/NPAN70.DOCX","ES")</f>
      </c>
    </row>
    <row r="1096">
      <c r="A1096" s="10" t="s">
        <v>1955</v>
      </c>
      <c r="B1096" s="11" t="s">
        <v>59</v>
      </c>
      <c r="C1096" s="10" t="s">
        <v>18</v>
      </c>
      <c r="D1096" s="12">
        <v>43556</v>
      </c>
      <c r="E1096" s="13" t="s">
        <v>1421</v>
      </c>
      <c r="F1096" s="13" t="s">
        <v>1854</v>
      </c>
      <c r="G1096" s="14" t="s">
        <v>572</v>
      </c>
      <c r="H1096" s="15">
        <f>HYPERLINK("https://docs.wto.org/imrd/directdoc.asp?DDFDocuments/t/G/SPS/NTPKM489.DOCX","EN")</f>
      </c>
      <c r="I1096" s="15">
        <f>HYPERLINK("https://docs.wto.org/imrd/directdoc.asp?DDFDocuments/u/G/SPS/NTPKM489.DOCX","FR")</f>
      </c>
      <c r="J1096" s="15">
        <f>HYPERLINK("https://docs.wto.org/imrd/directdoc.asp?DDFDocuments/v/G/SPS/NTPKM489.DOCX","ES")</f>
      </c>
    </row>
    <row r="1097">
      <c r="A1097" s="10" t="s">
        <v>1956</v>
      </c>
      <c r="B1097" s="11" t="s">
        <v>365</v>
      </c>
      <c r="C1097" s="10" t="s">
        <v>18</v>
      </c>
      <c r="D1097" s="12">
        <v>43552</v>
      </c>
      <c r="E1097" s="13" t="s">
        <v>971</v>
      </c>
      <c r="F1097" s="13" t="s">
        <v>144</v>
      </c>
      <c r="G1097" s="14"/>
      <c r="H1097" s="15">
        <f>HYPERLINK("https://docs.wto.org/imrd/directdoc.asp?DDFDocuments/t/G/SPS/NCHL599.DOCX","EN")</f>
      </c>
      <c r="I1097" s="15">
        <f>HYPERLINK("https://docs.wto.org/imrd/directdoc.asp?DDFDocuments/u/G/SPS/NCHL599.DOCX","FR")</f>
      </c>
      <c r="J1097" s="15">
        <f>HYPERLINK("https://docs.wto.org/imrd/directdoc.asp?DDFDocuments/v/G/SPS/NCHL599.DOCX","ES")</f>
      </c>
    </row>
    <row r="1098">
      <c r="A1098" s="10" t="s">
        <v>1957</v>
      </c>
      <c r="B1098" s="11" t="s">
        <v>127</v>
      </c>
      <c r="C1098" s="10" t="s">
        <v>54</v>
      </c>
      <c r="D1098" s="12">
        <v>43552</v>
      </c>
      <c r="E1098" s="13" t="s">
        <v>1958</v>
      </c>
      <c r="F1098" s="13" t="s">
        <v>925</v>
      </c>
      <c r="G1098" s="14" t="s">
        <v>59</v>
      </c>
      <c r="H1098" s="15">
        <f>HYPERLINK("https://docs.wto.org/imrd/directdoc.asp?DDFDocuments/t/G/SPS/NHKG40A1.DOCX","EN")</f>
      </c>
      <c r="I1098" s="15">
        <f>HYPERLINK("https://docs.wto.org/imrd/directdoc.asp?DDFDocuments/u/G/SPS/NHKG40A1.DOCX","FR")</f>
      </c>
      <c r="J1098" s="15">
        <f>HYPERLINK("https://docs.wto.org/imrd/directdoc.asp?DDFDocuments/v/G/SPS/NHKG40A1.DOCX","ES")</f>
      </c>
    </row>
    <row r="1099">
      <c r="A1099" s="10" t="s">
        <v>1959</v>
      </c>
      <c r="B1099" s="11" t="s">
        <v>195</v>
      </c>
      <c r="C1099" s="10" t="s">
        <v>12</v>
      </c>
      <c r="D1099" s="12">
        <v>43552</v>
      </c>
      <c r="E1099" s="13" t="s">
        <v>196</v>
      </c>
      <c r="F1099" s="13" t="s">
        <v>439</v>
      </c>
      <c r="G1099" s="14"/>
      <c r="H1099" s="15">
        <f>HYPERLINK("https://docs.wto.org/imrd/directdoc.asp?DDFDocuments/t/G/SPS/NNZL591.DOCX","EN")</f>
      </c>
      <c r="I1099" s="15">
        <f>HYPERLINK("https://docs.wto.org/imrd/directdoc.asp?DDFDocuments/u/G/SPS/NNZL591.DOCX","FR")</f>
      </c>
      <c r="J1099" s="15">
        <f>HYPERLINK("https://docs.wto.org/imrd/directdoc.asp?DDFDocuments/v/G/SPS/NNZL591.DOCX","ES")</f>
      </c>
    </row>
    <row r="1100">
      <c r="A1100" s="10" t="s">
        <v>1960</v>
      </c>
      <c r="B1100" s="11" t="s">
        <v>145</v>
      </c>
      <c r="C1100" s="10" t="s">
        <v>12</v>
      </c>
      <c r="D1100" s="12">
        <v>43552</v>
      </c>
      <c r="E1100" s="13" t="s">
        <v>1679</v>
      </c>
      <c r="F1100" s="13" t="s">
        <v>567</v>
      </c>
      <c r="G1100" s="14" t="s">
        <v>151</v>
      </c>
      <c r="H1100" s="15">
        <f>HYPERLINK("https://docs.wto.org/imrd/directdoc.asp?DDFDocuments/t/G/SPS/NPHL436.DOCX","EN")</f>
      </c>
      <c r="I1100" s="15">
        <f>HYPERLINK("https://docs.wto.org/imrd/directdoc.asp?DDFDocuments/u/G/SPS/NPHL436.DOCX","FR")</f>
      </c>
      <c r="J1100" s="15">
        <f>HYPERLINK("https://docs.wto.org/imrd/directdoc.asp?DDFDocuments/v/G/SPS/NPHL436.DOCX","ES")</f>
      </c>
    </row>
    <row r="1101">
      <c r="A1101" s="10" t="s">
        <v>1961</v>
      </c>
      <c r="B1101" s="11" t="s">
        <v>59</v>
      </c>
      <c r="C1101" s="10" t="s">
        <v>18</v>
      </c>
      <c r="D1101" s="12">
        <v>43552</v>
      </c>
      <c r="E1101" s="13" t="s">
        <v>1962</v>
      </c>
      <c r="F1101" s="13" t="s">
        <v>63</v>
      </c>
      <c r="G1101" s="14"/>
      <c r="H1101" s="15">
        <f>HYPERLINK("https://docs.wto.org/imrd/directdoc.asp?DDFDocuments/t/G/SPS/NTPKM488.DOCX","EN")</f>
      </c>
      <c r="I1101" s="15">
        <f>HYPERLINK("https://docs.wto.org/imrd/directdoc.asp?DDFDocuments/u/G/SPS/NTPKM488.DOCX","FR")</f>
      </c>
      <c r="J1101" s="15">
        <f>HYPERLINK("https://docs.wto.org/imrd/directdoc.asp?DDFDocuments/v/G/SPS/NTPKM488.DOCX","ES")</f>
      </c>
    </row>
    <row r="1102">
      <c r="A1102" s="10" t="s">
        <v>1963</v>
      </c>
      <c r="B1102" s="11" t="s">
        <v>95</v>
      </c>
      <c r="C1102" s="10" t="s">
        <v>40</v>
      </c>
      <c r="D1102" s="12">
        <v>43551</v>
      </c>
      <c r="E1102" s="13" t="s">
        <v>1964</v>
      </c>
      <c r="F1102" s="13" t="s">
        <v>19</v>
      </c>
      <c r="G1102" s="14"/>
      <c r="H1102" s="15">
        <f>HYPERLINK("https://docs.wto.org/imrd/directdoc.asp?DDFDocuments/t/G/SPS/NBRA1278A1.DOCX","EN")</f>
      </c>
      <c r="I1102" s="15">
        <f>HYPERLINK("https://docs.wto.org/imrd/directdoc.asp?DDFDocuments/u/G/SPS/NBRA1278A1.DOCX","FR")</f>
      </c>
      <c r="J1102" s="15">
        <f>HYPERLINK("https://docs.wto.org/imrd/directdoc.asp?DDFDocuments/v/G/SPS/NBRA1278A1.DOCX","ES")</f>
      </c>
    </row>
    <row r="1103">
      <c r="A1103" s="10" t="s">
        <v>1965</v>
      </c>
      <c r="B1103" s="11" t="s">
        <v>95</v>
      </c>
      <c r="C1103" s="10" t="s">
        <v>40</v>
      </c>
      <c r="D1103" s="12">
        <v>43551</v>
      </c>
      <c r="E1103" s="13" t="s">
        <v>1966</v>
      </c>
      <c r="F1103" s="13" t="s">
        <v>19</v>
      </c>
      <c r="G1103" s="14"/>
      <c r="H1103" s="15">
        <f>HYPERLINK("https://docs.wto.org/imrd/directdoc.asp?DDFDocuments/t/G/SPS/NBRA1483A1.DOCX","EN")</f>
      </c>
      <c r="I1103" s="15">
        <f>HYPERLINK("https://docs.wto.org/imrd/directdoc.asp?DDFDocuments/u/G/SPS/NBRA1483A1.DOCX","FR")</f>
      </c>
      <c r="J1103" s="15">
        <f>HYPERLINK("https://docs.wto.org/imrd/directdoc.asp?DDFDocuments/v/G/SPS/NBRA1483A1.DOCX","ES")</f>
      </c>
    </row>
    <row r="1104">
      <c r="A1104" s="10" t="s">
        <v>1967</v>
      </c>
      <c r="B1104" s="11" t="s">
        <v>95</v>
      </c>
      <c r="C1104" s="10" t="s">
        <v>40</v>
      </c>
      <c r="D1104" s="12">
        <v>43551</v>
      </c>
      <c r="E1104" s="13" t="s">
        <v>1968</v>
      </c>
      <c r="F1104" s="13" t="s">
        <v>19</v>
      </c>
      <c r="G1104" s="14"/>
      <c r="H1104" s="15">
        <f>HYPERLINK("https://docs.wto.org/imrd/directdoc.asp?DDFDocuments/t/G/SPS/NBRA1484A1.DOCX","EN")</f>
      </c>
      <c r="I1104" s="15">
        <f>HYPERLINK("https://docs.wto.org/imrd/directdoc.asp?DDFDocuments/u/G/SPS/NBRA1484A1.DOCX","FR")</f>
      </c>
      <c r="J1104" s="15">
        <f>HYPERLINK("https://docs.wto.org/imrd/directdoc.asp?DDFDocuments/v/G/SPS/NBRA1484A1.DOCX","ES")</f>
      </c>
    </row>
    <row r="1105">
      <c r="A1105" s="10" t="s">
        <v>1969</v>
      </c>
      <c r="B1105" s="11" t="s">
        <v>95</v>
      </c>
      <c r="C1105" s="10" t="s">
        <v>40</v>
      </c>
      <c r="D1105" s="12">
        <v>43551</v>
      </c>
      <c r="E1105" s="13" t="s">
        <v>1970</v>
      </c>
      <c r="F1105" s="13" t="s">
        <v>19</v>
      </c>
      <c r="G1105" s="14"/>
      <c r="H1105" s="15">
        <f>HYPERLINK("https://docs.wto.org/imrd/directdoc.asp?DDFDocuments/t/G/SPS/NBRA1485A1.DOCX","EN")</f>
      </c>
      <c r="I1105" s="15">
        <f>HYPERLINK("https://docs.wto.org/imrd/directdoc.asp?DDFDocuments/u/G/SPS/NBRA1485A1.DOCX","FR")</f>
      </c>
      <c r="J1105" s="15">
        <f>HYPERLINK("https://docs.wto.org/imrd/directdoc.asp?DDFDocuments/v/G/SPS/NBRA1485A1.DOCX","ES")</f>
      </c>
    </row>
    <row r="1106">
      <c r="A1106" s="10" t="s">
        <v>1971</v>
      </c>
      <c r="B1106" s="11" t="s">
        <v>95</v>
      </c>
      <c r="C1106" s="10" t="s">
        <v>40</v>
      </c>
      <c r="D1106" s="12">
        <v>43551</v>
      </c>
      <c r="E1106" s="13" t="s">
        <v>1972</v>
      </c>
      <c r="F1106" s="13" t="s">
        <v>19</v>
      </c>
      <c r="G1106" s="14"/>
      <c r="H1106" s="15">
        <f>HYPERLINK("https://docs.wto.org/imrd/directdoc.asp?DDFDocuments/t/G/SPS/NBRA1486A1.DOCX","EN")</f>
      </c>
      <c r="I1106" s="15">
        <f>HYPERLINK("https://docs.wto.org/imrd/directdoc.asp?DDFDocuments/u/G/SPS/NBRA1486A1.DOCX","FR")</f>
      </c>
      <c r="J1106" s="15">
        <f>HYPERLINK("https://docs.wto.org/imrd/directdoc.asp?DDFDocuments/v/G/SPS/NBRA1486A1.DOCX","ES")</f>
      </c>
    </row>
    <row r="1107">
      <c r="A1107" s="10" t="s">
        <v>1973</v>
      </c>
      <c r="B1107" s="11" t="s">
        <v>95</v>
      </c>
      <c r="C1107" s="10" t="s">
        <v>18</v>
      </c>
      <c r="D1107" s="12">
        <v>43551</v>
      </c>
      <c r="E1107" s="13" t="s">
        <v>1974</v>
      </c>
      <c r="F1107" s="13" t="s">
        <v>74</v>
      </c>
      <c r="G1107" s="14"/>
      <c r="H1107" s="15">
        <f>HYPERLINK("https://docs.wto.org/imrd/directdoc.asp?DDFDocuments/t/G/SPS/NBRA1490.DOCX","EN")</f>
      </c>
      <c r="I1107" s="15">
        <f>HYPERLINK("https://docs.wto.org/imrd/directdoc.asp?DDFDocuments/u/G/SPS/NBRA1490.DOCX","FR")</f>
      </c>
      <c r="J1107" s="15">
        <f>HYPERLINK("https://docs.wto.org/imrd/directdoc.asp?DDFDocuments/v/G/SPS/NBRA1490.DOCX","ES")</f>
      </c>
    </row>
    <row r="1108">
      <c r="A1108" s="10" t="s">
        <v>1975</v>
      </c>
      <c r="B1108" s="11" t="s">
        <v>95</v>
      </c>
      <c r="C1108" s="10" t="s">
        <v>18</v>
      </c>
      <c r="D1108" s="12">
        <v>43551</v>
      </c>
      <c r="E1108" s="13" t="s">
        <v>1976</v>
      </c>
      <c r="F1108" s="13" t="s">
        <v>74</v>
      </c>
      <c r="G1108" s="14"/>
      <c r="H1108" s="15">
        <f>HYPERLINK("https://docs.wto.org/imrd/directdoc.asp?DDFDocuments/t/G/SPS/NBRA1493.DOCX","EN")</f>
      </c>
      <c r="I1108" s="15">
        <f>HYPERLINK("https://docs.wto.org/imrd/directdoc.asp?DDFDocuments/u/G/SPS/NBRA1493.DOCX","FR")</f>
      </c>
      <c r="J1108" s="15">
        <f>HYPERLINK("https://docs.wto.org/imrd/directdoc.asp?DDFDocuments/v/G/SPS/NBRA1493.DOCX","ES")</f>
      </c>
    </row>
    <row r="1109">
      <c r="A1109" s="10" t="s">
        <v>1977</v>
      </c>
      <c r="B1109" s="11" t="s">
        <v>95</v>
      </c>
      <c r="C1109" s="10" t="s">
        <v>18</v>
      </c>
      <c r="D1109" s="12">
        <v>43551</v>
      </c>
      <c r="E1109" s="13" t="s">
        <v>1978</v>
      </c>
      <c r="F1109" s="13" t="s">
        <v>74</v>
      </c>
      <c r="G1109" s="14"/>
      <c r="H1109" s="15">
        <f>HYPERLINK("https://docs.wto.org/imrd/directdoc.asp?DDFDocuments/t/G/SPS/NBRA1500.DOCX","EN")</f>
      </c>
      <c r="I1109" s="15">
        <f>HYPERLINK("https://docs.wto.org/imrd/directdoc.asp?DDFDocuments/u/G/SPS/NBRA1500.DOCX","FR")</f>
      </c>
      <c r="J1109" s="15">
        <f>HYPERLINK("https://docs.wto.org/imrd/directdoc.asp?DDFDocuments/v/G/SPS/NBRA1500.DOCX","ES")</f>
      </c>
    </row>
    <row r="1110">
      <c r="A1110" s="10" t="s">
        <v>1979</v>
      </c>
      <c r="B1110" s="11" t="s">
        <v>95</v>
      </c>
      <c r="C1110" s="10" t="s">
        <v>18</v>
      </c>
      <c r="D1110" s="12">
        <v>43551</v>
      </c>
      <c r="E1110" s="13" t="s">
        <v>1980</v>
      </c>
      <c r="F1110" s="13" t="s">
        <v>74</v>
      </c>
      <c r="G1110" s="14"/>
      <c r="H1110" s="15">
        <f>HYPERLINK("https://docs.wto.org/imrd/directdoc.asp?DDFDocuments/t/G/SPS/NBRA1503.DOCX","EN")</f>
      </c>
      <c r="I1110" s="15">
        <f>HYPERLINK("https://docs.wto.org/imrd/directdoc.asp?DDFDocuments/u/G/SPS/NBRA1503.DOCX","FR")</f>
      </c>
      <c r="J1110" s="15">
        <f>HYPERLINK("https://docs.wto.org/imrd/directdoc.asp?DDFDocuments/v/G/SPS/NBRA1503.DOCX","ES")</f>
      </c>
    </row>
    <row r="1111">
      <c r="A1111" s="10" t="s">
        <v>1981</v>
      </c>
      <c r="B1111" s="11" t="s">
        <v>95</v>
      </c>
      <c r="C1111" s="10" t="s">
        <v>18</v>
      </c>
      <c r="D1111" s="12">
        <v>43551</v>
      </c>
      <c r="E1111" s="13" t="s">
        <v>1982</v>
      </c>
      <c r="F1111" s="13" t="s">
        <v>74</v>
      </c>
      <c r="G1111" s="14"/>
      <c r="H1111" s="15">
        <f>HYPERLINK("https://docs.wto.org/imrd/directdoc.asp?DDFDocuments/t/G/SPS/NBRA1504.DOCX","EN")</f>
      </c>
      <c r="I1111" s="15">
        <f>HYPERLINK("https://docs.wto.org/imrd/directdoc.asp?DDFDocuments/u/G/SPS/NBRA1504.DOCX","FR")</f>
      </c>
      <c r="J1111" s="15">
        <f>HYPERLINK("https://docs.wto.org/imrd/directdoc.asp?DDFDocuments/v/G/SPS/NBRA1504.DOCX","ES")</f>
      </c>
    </row>
    <row r="1112">
      <c r="A1112" s="10" t="s">
        <v>1983</v>
      </c>
      <c r="B1112" s="11" t="s">
        <v>95</v>
      </c>
      <c r="C1112" s="10" t="s">
        <v>18</v>
      </c>
      <c r="D1112" s="12">
        <v>43551</v>
      </c>
      <c r="E1112" s="13" t="s">
        <v>1984</v>
      </c>
      <c r="F1112" s="13" t="s">
        <v>74</v>
      </c>
      <c r="G1112" s="14"/>
      <c r="H1112" s="15">
        <f>HYPERLINK("https://docs.wto.org/imrd/directdoc.asp?DDFDocuments/t/G/SPS/NBRA1505.DOCX","EN")</f>
      </c>
      <c r="I1112" s="15">
        <f>HYPERLINK("https://docs.wto.org/imrd/directdoc.asp?DDFDocuments/u/G/SPS/NBRA1505.DOCX","FR")</f>
      </c>
      <c r="J1112" s="15">
        <f>HYPERLINK("https://docs.wto.org/imrd/directdoc.asp?DDFDocuments/v/G/SPS/NBRA1505.DOCX","ES")</f>
      </c>
    </row>
    <row r="1113">
      <c r="A1113" s="10" t="s">
        <v>1985</v>
      </c>
      <c r="B1113" s="11" t="s">
        <v>365</v>
      </c>
      <c r="C1113" s="10" t="s">
        <v>40</v>
      </c>
      <c r="D1113" s="12">
        <v>43551</v>
      </c>
      <c r="E1113" s="13" t="s">
        <v>19</v>
      </c>
      <c r="F1113" s="13" t="s">
        <v>19</v>
      </c>
      <c r="G1113" s="14"/>
      <c r="H1113" s="15">
        <f>HYPERLINK("https://docs.wto.org/imrd/directdoc.asp?DDFDocuments/t/G/SPS/NCHL585R1A1.DOCX","EN")</f>
      </c>
      <c r="I1113" s="15">
        <f>HYPERLINK("https://docs.wto.org/imrd/directdoc.asp?DDFDocuments/u/G/SPS/NCHL585R1A1.DOCX","FR")</f>
      </c>
      <c r="J1113" s="15">
        <f>HYPERLINK("https://docs.wto.org/imrd/directdoc.asp?DDFDocuments/v/G/SPS/NCHL585R1A1.DOCX","ES")</f>
      </c>
    </row>
    <row r="1114">
      <c r="A1114" s="10" t="s">
        <v>1986</v>
      </c>
      <c r="B1114" s="11" t="s">
        <v>365</v>
      </c>
      <c r="C1114" s="10" t="s">
        <v>40</v>
      </c>
      <c r="D1114" s="12">
        <v>43551</v>
      </c>
      <c r="E1114" s="13" t="s">
        <v>19</v>
      </c>
      <c r="F1114" s="13" t="s">
        <v>19</v>
      </c>
      <c r="G1114" s="14"/>
      <c r="H1114" s="15">
        <f>HYPERLINK("https://docs.wto.org/imrd/directdoc.asp?DDFDocuments/t/G/SPS/NCHL590A1.DOCX","EN")</f>
      </c>
      <c r="I1114" s="15">
        <f>HYPERLINK("https://docs.wto.org/imrd/directdoc.asp?DDFDocuments/u/G/SPS/NCHL590A1.DOCX","FR")</f>
      </c>
      <c r="J1114" s="15">
        <f>HYPERLINK("https://docs.wto.org/imrd/directdoc.asp?DDFDocuments/v/G/SPS/NCHL590A1.DOCX","ES")</f>
      </c>
    </row>
    <row r="1115">
      <c r="A1115" s="10" t="s">
        <v>1987</v>
      </c>
      <c r="B1115" s="11" t="s">
        <v>365</v>
      </c>
      <c r="C1115" s="10" t="s">
        <v>40</v>
      </c>
      <c r="D1115" s="12">
        <v>43551</v>
      </c>
      <c r="E1115" s="13" t="s">
        <v>19</v>
      </c>
      <c r="F1115" s="13" t="s">
        <v>19</v>
      </c>
      <c r="G1115" s="14"/>
      <c r="H1115" s="15">
        <f>HYPERLINK("https://docs.wto.org/imrd/directdoc.asp?DDFDocuments/t/G/SPS/NCHL591A1.DOCX","EN")</f>
      </c>
      <c r="I1115" s="15">
        <f>HYPERLINK("https://docs.wto.org/imrd/directdoc.asp?DDFDocuments/u/G/SPS/NCHL591A1.DOCX","FR")</f>
      </c>
      <c r="J1115" s="15">
        <f>HYPERLINK("https://docs.wto.org/imrd/directdoc.asp?DDFDocuments/v/G/SPS/NCHL591A1.DOCX","ES")</f>
      </c>
    </row>
    <row r="1116">
      <c r="A1116" s="10" t="s">
        <v>1988</v>
      </c>
      <c r="B1116" s="11" t="s">
        <v>139</v>
      </c>
      <c r="C1116" s="10" t="s">
        <v>18</v>
      </c>
      <c r="D1116" s="12">
        <v>43551</v>
      </c>
      <c r="E1116" s="13" t="s">
        <v>1989</v>
      </c>
      <c r="F1116" s="13" t="s">
        <v>24</v>
      </c>
      <c r="G1116" s="14"/>
      <c r="H1116" s="15">
        <f>HYPERLINK("https://docs.wto.org/imrd/directdoc.asp?DDFDocuments/t/G/SPS/NIND234.DOCX","EN")</f>
      </c>
      <c r="I1116" s="15">
        <f>HYPERLINK("https://docs.wto.org/imrd/directdoc.asp?DDFDocuments/u/G/SPS/NIND234.DOCX","FR")</f>
      </c>
      <c r="J1116" s="15">
        <f>HYPERLINK("https://docs.wto.org/imrd/directdoc.asp?DDFDocuments/v/G/SPS/NIND234.DOCX","ES")</f>
      </c>
    </row>
    <row r="1117">
      <c r="A1117" s="10" t="s">
        <v>1990</v>
      </c>
      <c r="B1117" s="11" t="s">
        <v>34</v>
      </c>
      <c r="C1117" s="10" t="s">
        <v>40</v>
      </c>
      <c r="D1117" s="12">
        <v>43551</v>
      </c>
      <c r="E1117" s="13" t="s">
        <v>1991</v>
      </c>
      <c r="F1117" s="13" t="s">
        <v>19</v>
      </c>
      <c r="G1117" s="14"/>
      <c r="H1117" s="15">
        <f>HYPERLINK("https://docs.wto.org/imrd/directdoc.asp?DDFDocuments/t/G/SPS/NJPN581A1.DOCX","EN")</f>
      </c>
      <c r="I1117" s="15">
        <f>HYPERLINK("https://docs.wto.org/imrd/directdoc.asp?DDFDocuments/u/G/SPS/NJPN581A1.DOCX","FR")</f>
      </c>
      <c r="J1117" s="15">
        <f>HYPERLINK("https://docs.wto.org/imrd/directdoc.asp?DDFDocuments/v/G/SPS/NJPN581A1.DOCX","ES")</f>
      </c>
    </row>
    <row r="1118">
      <c r="A1118" s="10" t="s">
        <v>1992</v>
      </c>
      <c r="B1118" s="11" t="s">
        <v>34</v>
      </c>
      <c r="C1118" s="10" t="s">
        <v>40</v>
      </c>
      <c r="D1118" s="12">
        <v>43551</v>
      </c>
      <c r="E1118" s="13" t="s">
        <v>1993</v>
      </c>
      <c r="F1118" s="13" t="s">
        <v>19</v>
      </c>
      <c r="G1118" s="14"/>
      <c r="H1118" s="15">
        <f>HYPERLINK("https://docs.wto.org/imrd/directdoc.asp?DDFDocuments/t/G/SPS/NJPN582A1.DOCX","EN")</f>
      </c>
      <c r="I1118" s="15">
        <f>HYPERLINK("https://docs.wto.org/imrd/directdoc.asp?DDFDocuments/u/G/SPS/NJPN582A1.DOCX","FR")</f>
      </c>
      <c r="J1118" s="15">
        <f>HYPERLINK("https://docs.wto.org/imrd/directdoc.asp?DDFDocuments/v/G/SPS/NJPN582A1.DOCX","ES")</f>
      </c>
    </row>
    <row r="1119">
      <c r="A1119" s="10" t="s">
        <v>1994</v>
      </c>
      <c r="B1119" s="11" t="s">
        <v>34</v>
      </c>
      <c r="C1119" s="10" t="s">
        <v>40</v>
      </c>
      <c r="D1119" s="12">
        <v>43551</v>
      </c>
      <c r="E1119" s="13" t="s">
        <v>1995</v>
      </c>
      <c r="F1119" s="13" t="s">
        <v>19</v>
      </c>
      <c r="G1119" s="14"/>
      <c r="H1119" s="15">
        <f>HYPERLINK("https://docs.wto.org/imrd/directdoc.asp?DDFDocuments/t/G/SPS/NJPN583A1.DOCX","EN")</f>
      </c>
      <c r="I1119" s="15">
        <f>HYPERLINK("https://docs.wto.org/imrd/directdoc.asp?DDFDocuments/u/G/SPS/NJPN583A1.DOCX","FR")</f>
      </c>
      <c r="J1119" s="15">
        <f>HYPERLINK("https://docs.wto.org/imrd/directdoc.asp?DDFDocuments/v/G/SPS/NJPN583A1.DOCX","ES")</f>
      </c>
    </row>
    <row r="1120">
      <c r="A1120" s="10" t="s">
        <v>1996</v>
      </c>
      <c r="B1120" s="11" t="s">
        <v>34</v>
      </c>
      <c r="C1120" s="10" t="s">
        <v>40</v>
      </c>
      <c r="D1120" s="12">
        <v>43551</v>
      </c>
      <c r="E1120" s="13" t="s">
        <v>1997</v>
      </c>
      <c r="F1120" s="13" t="s">
        <v>244</v>
      </c>
      <c r="G1120" s="14"/>
      <c r="H1120" s="15">
        <f>HYPERLINK("https://docs.wto.org/imrd/directdoc.asp?DDFDocuments/t/G/SPS/NJPN584A1.DOCX","EN")</f>
      </c>
      <c r="I1120" s="15">
        <f>HYPERLINK("https://docs.wto.org/imrd/directdoc.asp?DDFDocuments/u/G/SPS/NJPN584A1.DOCX","FR")</f>
      </c>
      <c r="J1120" s="15">
        <f>HYPERLINK("https://docs.wto.org/imrd/directdoc.asp?DDFDocuments/v/G/SPS/NJPN584A1.DOCX","ES")</f>
      </c>
    </row>
    <row r="1121">
      <c r="A1121" s="10" t="s">
        <v>1998</v>
      </c>
      <c r="B1121" s="11" t="s">
        <v>34</v>
      </c>
      <c r="C1121" s="10" t="s">
        <v>18</v>
      </c>
      <c r="D1121" s="12">
        <v>43551</v>
      </c>
      <c r="E1121" s="13" t="s">
        <v>1999</v>
      </c>
      <c r="F1121" s="13" t="s">
        <v>2000</v>
      </c>
      <c r="G1121" s="14"/>
      <c r="H1121" s="15">
        <f>HYPERLINK("https://docs.wto.org/imrd/directdoc.asp?DDFDocuments/t/G/SPS/NJPN626.DOCX","EN")</f>
      </c>
      <c r="I1121" s="15">
        <f>HYPERLINK("https://docs.wto.org/imrd/directdoc.asp?DDFDocuments/u/G/SPS/NJPN626.DOCX","FR")</f>
      </c>
      <c r="J1121" s="15">
        <f>HYPERLINK("https://docs.wto.org/imrd/directdoc.asp?DDFDocuments/v/G/SPS/NJPN626.DOCX","ES")</f>
      </c>
    </row>
    <row r="1122">
      <c r="A1122" s="10" t="s">
        <v>2001</v>
      </c>
      <c r="B1122" s="11" t="s">
        <v>34</v>
      </c>
      <c r="C1122" s="10" t="s">
        <v>18</v>
      </c>
      <c r="D1122" s="12">
        <v>43551</v>
      </c>
      <c r="E1122" s="13" t="s">
        <v>2002</v>
      </c>
      <c r="F1122" s="13" t="s">
        <v>864</v>
      </c>
      <c r="G1122" s="14"/>
      <c r="H1122" s="15">
        <f>HYPERLINK("https://docs.wto.org/imrd/directdoc.asp?DDFDocuments/t/G/SPS/NJPN627.DOCX","EN")</f>
      </c>
      <c r="I1122" s="15">
        <f>HYPERLINK("https://docs.wto.org/imrd/directdoc.asp?DDFDocuments/u/G/SPS/NJPN627.DOCX","FR")</f>
      </c>
      <c r="J1122" s="15">
        <f>HYPERLINK("https://docs.wto.org/imrd/directdoc.asp?DDFDocuments/v/G/SPS/NJPN627.DOCX","ES")</f>
      </c>
    </row>
    <row r="1123">
      <c r="A1123" s="10" t="s">
        <v>2003</v>
      </c>
      <c r="B1123" s="11" t="s">
        <v>34</v>
      </c>
      <c r="C1123" s="10" t="s">
        <v>18</v>
      </c>
      <c r="D1123" s="12">
        <v>43551</v>
      </c>
      <c r="E1123" s="13" t="s">
        <v>2004</v>
      </c>
      <c r="F1123" s="13" t="s">
        <v>2005</v>
      </c>
      <c r="G1123" s="14"/>
      <c r="H1123" s="15">
        <f>HYPERLINK("https://docs.wto.org/imrd/directdoc.asp?DDFDocuments/t/G/SPS/NJPN628.DOCX","EN")</f>
      </c>
      <c r="I1123" s="15">
        <f>HYPERLINK("https://docs.wto.org/imrd/directdoc.asp?DDFDocuments/u/G/SPS/NJPN628.DOCX","FR")</f>
      </c>
      <c r="J1123" s="15">
        <f>HYPERLINK("https://docs.wto.org/imrd/directdoc.asp?DDFDocuments/v/G/SPS/NJPN628.DOCX","ES")</f>
      </c>
    </row>
    <row r="1124">
      <c r="A1124" s="10" t="s">
        <v>2006</v>
      </c>
      <c r="B1124" s="11" t="s">
        <v>34</v>
      </c>
      <c r="C1124" s="10" t="s">
        <v>18</v>
      </c>
      <c r="D1124" s="12">
        <v>43551</v>
      </c>
      <c r="E1124" s="13" t="s">
        <v>2007</v>
      </c>
      <c r="F1124" s="13" t="s">
        <v>864</v>
      </c>
      <c r="G1124" s="14"/>
      <c r="H1124" s="15">
        <f>HYPERLINK("https://docs.wto.org/imrd/directdoc.asp?DDFDocuments/t/G/SPS/NJPN629.DOCX","EN")</f>
      </c>
      <c r="I1124" s="15">
        <f>HYPERLINK("https://docs.wto.org/imrd/directdoc.asp?DDFDocuments/u/G/SPS/NJPN629.DOCX","FR")</f>
      </c>
      <c r="J1124" s="15">
        <f>HYPERLINK("https://docs.wto.org/imrd/directdoc.asp?DDFDocuments/v/G/SPS/NJPN629.DOCX","ES")</f>
      </c>
    </row>
    <row r="1125">
      <c r="A1125" s="10" t="s">
        <v>2008</v>
      </c>
      <c r="B1125" s="11" t="s">
        <v>291</v>
      </c>
      <c r="C1125" s="10" t="s">
        <v>18</v>
      </c>
      <c r="D1125" s="12">
        <v>43551</v>
      </c>
      <c r="E1125" s="13" t="s">
        <v>2009</v>
      </c>
      <c r="F1125" s="13" t="s">
        <v>24</v>
      </c>
      <c r="G1125" s="14"/>
      <c r="H1125" s="15">
        <f>HYPERLINK("https://docs.wto.org/imrd/directdoc.asp?DDFDocuments/t/G/SPS/NUGA70.DOCX","EN")</f>
      </c>
      <c r="I1125" s="15">
        <f>HYPERLINK("https://docs.wto.org/imrd/directdoc.asp?DDFDocuments/u/G/SPS/NUGA70.DOCX","FR")</f>
      </c>
      <c r="J1125" s="15">
        <f>HYPERLINK("https://docs.wto.org/imrd/directdoc.asp?DDFDocuments/v/G/SPS/NUGA70.DOCX","ES")</f>
      </c>
    </row>
    <row r="1126">
      <c r="A1126" s="10" t="s">
        <v>2010</v>
      </c>
      <c r="B1126" s="11" t="s">
        <v>291</v>
      </c>
      <c r="C1126" s="10" t="s">
        <v>18</v>
      </c>
      <c r="D1126" s="12">
        <v>43551</v>
      </c>
      <c r="E1126" s="13" t="s">
        <v>2011</v>
      </c>
      <c r="F1126" s="13" t="s">
        <v>24</v>
      </c>
      <c r="G1126" s="14"/>
      <c r="H1126" s="15">
        <f>HYPERLINK("https://docs.wto.org/imrd/directdoc.asp?DDFDocuments/t/G/SPS/NUGA71.DOCX","EN")</f>
      </c>
      <c r="I1126" s="15">
        <f>HYPERLINK("https://docs.wto.org/imrd/directdoc.asp?DDFDocuments/u/G/SPS/NUGA71.DOCX","FR")</f>
      </c>
      <c r="J1126" s="15">
        <f>HYPERLINK("https://docs.wto.org/imrd/directdoc.asp?DDFDocuments/v/G/SPS/NUGA71.DOCX","ES")</f>
      </c>
    </row>
    <row r="1127">
      <c r="A1127" s="10" t="s">
        <v>2012</v>
      </c>
      <c r="B1127" s="11" t="s">
        <v>95</v>
      </c>
      <c r="C1127" s="10" t="s">
        <v>18</v>
      </c>
      <c r="D1127" s="12">
        <v>43550</v>
      </c>
      <c r="E1127" s="13" t="s">
        <v>2013</v>
      </c>
      <c r="F1127" s="13" t="s">
        <v>74</v>
      </c>
      <c r="G1127" s="14"/>
      <c r="H1127" s="15">
        <f>HYPERLINK("https://docs.wto.org/imrd/directdoc.asp?DDFDocuments/t/G/SPS/NBRA1488.DOCX","EN")</f>
      </c>
      <c r="I1127" s="15">
        <f>HYPERLINK("https://docs.wto.org/imrd/directdoc.asp?DDFDocuments/u/G/SPS/NBRA1488.DOCX","FR")</f>
      </c>
      <c r="J1127" s="15">
        <f>HYPERLINK("https://docs.wto.org/imrd/directdoc.asp?DDFDocuments/v/G/SPS/NBRA1488.DOCX","ES")</f>
      </c>
    </row>
    <row r="1128">
      <c r="A1128" s="10" t="s">
        <v>2014</v>
      </c>
      <c r="B1128" s="11" t="s">
        <v>95</v>
      </c>
      <c r="C1128" s="10" t="s">
        <v>18</v>
      </c>
      <c r="D1128" s="12">
        <v>43550</v>
      </c>
      <c r="E1128" s="13" t="s">
        <v>2015</v>
      </c>
      <c r="F1128" s="13" t="s">
        <v>74</v>
      </c>
      <c r="G1128" s="14"/>
      <c r="H1128" s="15">
        <f>HYPERLINK("https://docs.wto.org/imrd/directdoc.asp?DDFDocuments/t/G/SPS/NBRA1489.DOCX","EN")</f>
      </c>
      <c r="I1128" s="15">
        <f>HYPERLINK("https://docs.wto.org/imrd/directdoc.asp?DDFDocuments/u/G/SPS/NBRA1489.DOCX","FR")</f>
      </c>
      <c r="J1128" s="15">
        <f>HYPERLINK("https://docs.wto.org/imrd/directdoc.asp?DDFDocuments/v/G/SPS/NBRA1489.DOCX","ES")</f>
      </c>
    </row>
    <row r="1129">
      <c r="A1129" s="10" t="s">
        <v>2016</v>
      </c>
      <c r="B1129" s="11" t="s">
        <v>95</v>
      </c>
      <c r="C1129" s="10" t="s">
        <v>18</v>
      </c>
      <c r="D1129" s="12">
        <v>43550</v>
      </c>
      <c r="E1129" s="13" t="s">
        <v>2017</v>
      </c>
      <c r="F1129" s="13" t="s">
        <v>74</v>
      </c>
      <c r="G1129" s="14"/>
      <c r="H1129" s="15">
        <f>HYPERLINK("https://docs.wto.org/imrd/directdoc.asp?DDFDocuments/t/G/SPS/NBRA1491.DOCX","EN")</f>
      </c>
      <c r="I1129" s="15">
        <f>HYPERLINK("https://docs.wto.org/imrd/directdoc.asp?DDFDocuments/u/G/SPS/NBRA1491.DOCX","FR")</f>
      </c>
      <c r="J1129" s="15">
        <f>HYPERLINK("https://docs.wto.org/imrd/directdoc.asp?DDFDocuments/v/G/SPS/NBRA1491.DOCX","ES")</f>
      </c>
    </row>
    <row r="1130">
      <c r="A1130" s="10" t="s">
        <v>2018</v>
      </c>
      <c r="B1130" s="11" t="s">
        <v>95</v>
      </c>
      <c r="C1130" s="10" t="s">
        <v>18</v>
      </c>
      <c r="D1130" s="12">
        <v>43550</v>
      </c>
      <c r="E1130" s="13" t="s">
        <v>2019</v>
      </c>
      <c r="F1130" s="13" t="s">
        <v>74</v>
      </c>
      <c r="G1130" s="14"/>
      <c r="H1130" s="15">
        <f>HYPERLINK("https://docs.wto.org/imrd/directdoc.asp?DDFDocuments/t/G/SPS/NBRA1492.DOCX","EN")</f>
      </c>
      <c r="I1130" s="15">
        <f>HYPERLINK("https://docs.wto.org/imrd/directdoc.asp?DDFDocuments/u/G/SPS/NBRA1492.DOCX","FR")</f>
      </c>
      <c r="J1130" s="15">
        <f>HYPERLINK("https://docs.wto.org/imrd/directdoc.asp?DDFDocuments/v/G/SPS/NBRA1492.DOCX","ES")</f>
      </c>
    </row>
    <row r="1131">
      <c r="A1131" s="10" t="s">
        <v>2020</v>
      </c>
      <c r="B1131" s="11" t="s">
        <v>95</v>
      </c>
      <c r="C1131" s="10" t="s">
        <v>18</v>
      </c>
      <c r="D1131" s="12">
        <v>43550</v>
      </c>
      <c r="E1131" s="13" t="s">
        <v>2019</v>
      </c>
      <c r="F1131" s="13" t="s">
        <v>74</v>
      </c>
      <c r="G1131" s="14"/>
      <c r="H1131" s="15">
        <f>HYPERLINK("https://docs.wto.org/imrd/directdoc.asp?DDFDocuments/t/G/SPS/NBRA1494.DOCX","EN")</f>
      </c>
      <c r="I1131" s="15">
        <f>HYPERLINK("https://docs.wto.org/imrd/directdoc.asp?DDFDocuments/u/G/SPS/NBRA1494.DOCX","FR")</f>
      </c>
      <c r="J1131" s="15">
        <f>HYPERLINK("https://docs.wto.org/imrd/directdoc.asp?DDFDocuments/v/G/SPS/NBRA1494.DOCX","ES")</f>
      </c>
    </row>
    <row r="1132">
      <c r="A1132" s="10" t="s">
        <v>2021</v>
      </c>
      <c r="B1132" s="11" t="s">
        <v>95</v>
      </c>
      <c r="C1132" s="10" t="s">
        <v>18</v>
      </c>
      <c r="D1132" s="12">
        <v>43550</v>
      </c>
      <c r="E1132" s="13" t="s">
        <v>2022</v>
      </c>
      <c r="F1132" s="13" t="s">
        <v>74</v>
      </c>
      <c r="G1132" s="14"/>
      <c r="H1132" s="15">
        <f>HYPERLINK("https://docs.wto.org/imrd/directdoc.asp?DDFDocuments/t/G/SPS/NBRA1496.DOCX","EN")</f>
      </c>
      <c r="I1132" s="15">
        <f>HYPERLINK("https://docs.wto.org/imrd/directdoc.asp?DDFDocuments/u/G/SPS/NBRA1496.DOCX","FR")</f>
      </c>
      <c r="J1132" s="15">
        <f>HYPERLINK("https://docs.wto.org/imrd/directdoc.asp?DDFDocuments/v/G/SPS/NBRA1496.DOCX","ES")</f>
      </c>
    </row>
    <row r="1133">
      <c r="A1133" s="10" t="s">
        <v>2023</v>
      </c>
      <c r="B1133" s="11" t="s">
        <v>95</v>
      </c>
      <c r="C1133" s="10" t="s">
        <v>18</v>
      </c>
      <c r="D1133" s="12">
        <v>43550</v>
      </c>
      <c r="E1133" s="13" t="s">
        <v>2024</v>
      </c>
      <c r="F1133" s="13" t="s">
        <v>74</v>
      </c>
      <c r="G1133" s="14"/>
      <c r="H1133" s="15">
        <f>HYPERLINK("https://docs.wto.org/imrd/directdoc.asp?DDFDocuments/t/G/SPS/NBRA1499.DOCX","EN")</f>
      </c>
      <c r="I1133" s="15">
        <f>HYPERLINK("https://docs.wto.org/imrd/directdoc.asp?DDFDocuments/u/G/SPS/NBRA1499.DOCX","FR")</f>
      </c>
      <c r="J1133" s="15">
        <f>HYPERLINK("https://docs.wto.org/imrd/directdoc.asp?DDFDocuments/v/G/SPS/NBRA1499.DOCX","ES")</f>
      </c>
    </row>
    <row r="1134">
      <c r="A1134" s="10" t="s">
        <v>2025</v>
      </c>
      <c r="B1134" s="11" t="s">
        <v>82</v>
      </c>
      <c r="C1134" s="10" t="s">
        <v>18</v>
      </c>
      <c r="D1134" s="12">
        <v>43544</v>
      </c>
      <c r="E1134" s="13" t="s">
        <v>984</v>
      </c>
      <c r="F1134" s="13" t="s">
        <v>74</v>
      </c>
      <c r="G1134" s="14"/>
      <c r="H1134" s="15">
        <f>HYPERLINK("https://docs.wto.org/imrd/directdoc.asp?DDFDocuments/t/G/SPS/NEU313.DOCX","EN")</f>
      </c>
      <c r="I1134" s="15">
        <f>HYPERLINK("https://docs.wto.org/imrd/directdoc.asp?DDFDocuments/u/G/SPS/NEU313.DOCX","FR")</f>
      </c>
      <c r="J1134" s="15">
        <f>HYPERLINK("https://docs.wto.org/imrd/directdoc.asp?DDFDocuments/v/G/SPS/NEU313.DOCX","ES")</f>
      </c>
    </row>
    <row r="1135">
      <c r="A1135" s="10" t="s">
        <v>2026</v>
      </c>
      <c r="B1135" s="11" t="s">
        <v>233</v>
      </c>
      <c r="C1135" s="10" t="s">
        <v>18</v>
      </c>
      <c r="D1135" s="12">
        <v>43544</v>
      </c>
      <c r="E1135" s="13" t="s">
        <v>1851</v>
      </c>
      <c r="F1135" s="13" t="s">
        <v>439</v>
      </c>
      <c r="G1135" s="14" t="s">
        <v>79</v>
      </c>
      <c r="H1135" s="15">
        <f>HYPERLINK("https://docs.wto.org/imrd/directdoc.asp?DDFDocuments/t/G/SPS/NPER807.DOCX","EN")</f>
      </c>
      <c r="I1135" s="15">
        <f>HYPERLINK("https://docs.wto.org/imrd/directdoc.asp?DDFDocuments/u/G/SPS/NPER807.DOCX","FR")</f>
      </c>
      <c r="J1135" s="15">
        <f>HYPERLINK("https://docs.wto.org/imrd/directdoc.asp?DDFDocuments/v/G/SPS/NPER807.DOCX","ES")</f>
      </c>
    </row>
    <row r="1136">
      <c r="A1136" s="10" t="s">
        <v>2027</v>
      </c>
      <c r="B1136" s="11" t="s">
        <v>349</v>
      </c>
      <c r="C1136" s="10" t="s">
        <v>18</v>
      </c>
      <c r="D1136" s="12">
        <v>43543</v>
      </c>
      <c r="E1136" s="13" t="s">
        <v>2028</v>
      </c>
      <c r="F1136" s="13" t="s">
        <v>1037</v>
      </c>
      <c r="G1136" s="14" t="s">
        <v>779</v>
      </c>
      <c r="H1136" s="15">
        <f>HYPERLINK("https://docs.wto.org/imrd/directdoc.asp?DDFDocuments/t/G/SPS/NECU217.DOCX","EN")</f>
      </c>
      <c r="I1136" s="15">
        <f>HYPERLINK("https://docs.wto.org/imrd/directdoc.asp?DDFDocuments/u/G/SPS/NECU217.DOCX","FR")</f>
      </c>
      <c r="J1136" s="15">
        <f>HYPERLINK("https://docs.wto.org/imrd/directdoc.asp?DDFDocuments/v/G/SPS/NECU217.DOCX","ES")</f>
      </c>
    </row>
    <row r="1137">
      <c r="A1137" s="10" t="s">
        <v>2029</v>
      </c>
      <c r="B1137" s="11" t="s">
        <v>22</v>
      </c>
      <c r="C1137" s="10" t="s">
        <v>18</v>
      </c>
      <c r="D1137" s="12">
        <v>43543</v>
      </c>
      <c r="E1137" s="13" t="s">
        <v>1526</v>
      </c>
      <c r="F1137" s="13" t="s">
        <v>24</v>
      </c>
      <c r="G1137" s="14"/>
      <c r="H1137" s="15">
        <f>HYPERLINK("https://docs.wto.org/imrd/directdoc.asp?DDFDocuments/t/G/SPS/NKEN119.DOCX","EN")</f>
      </c>
      <c r="I1137" s="15">
        <f>HYPERLINK("https://docs.wto.org/imrd/directdoc.asp?DDFDocuments/u/G/SPS/NKEN119.DOCX","FR")</f>
      </c>
      <c r="J1137" s="15">
        <f>HYPERLINK("https://docs.wto.org/imrd/directdoc.asp?DDFDocuments/v/G/SPS/NKEN119.DOCX","ES")</f>
      </c>
    </row>
    <row r="1138">
      <c r="A1138" s="10" t="s">
        <v>2030</v>
      </c>
      <c r="B1138" s="11" t="s">
        <v>22</v>
      </c>
      <c r="C1138" s="10" t="s">
        <v>18</v>
      </c>
      <c r="D1138" s="12">
        <v>43543</v>
      </c>
      <c r="E1138" s="13" t="s">
        <v>857</v>
      </c>
      <c r="F1138" s="13" t="s">
        <v>24</v>
      </c>
      <c r="G1138" s="14"/>
      <c r="H1138" s="15">
        <f>HYPERLINK("https://docs.wto.org/imrd/directdoc.asp?DDFDocuments/t/G/SPS/NKEN121.DOCX","EN")</f>
      </c>
      <c r="I1138" s="15">
        <f>HYPERLINK("https://docs.wto.org/imrd/directdoc.asp?DDFDocuments/u/G/SPS/NKEN121.DOCX","FR")</f>
      </c>
      <c r="J1138" s="15">
        <f>HYPERLINK("https://docs.wto.org/imrd/directdoc.asp?DDFDocuments/v/G/SPS/NKEN121.DOCX","ES")</f>
      </c>
    </row>
    <row r="1139">
      <c r="A1139" s="10" t="s">
        <v>2031</v>
      </c>
      <c r="B1139" s="11" t="s">
        <v>22</v>
      </c>
      <c r="C1139" s="10" t="s">
        <v>18</v>
      </c>
      <c r="D1139" s="12">
        <v>43543</v>
      </c>
      <c r="E1139" s="13" t="s">
        <v>2032</v>
      </c>
      <c r="F1139" s="13" t="s">
        <v>24</v>
      </c>
      <c r="G1139" s="14"/>
      <c r="H1139" s="15">
        <f>HYPERLINK("https://docs.wto.org/imrd/directdoc.asp?DDFDocuments/t/G/SPS/NKEN122.DOCX","EN")</f>
      </c>
      <c r="I1139" s="15">
        <f>HYPERLINK("https://docs.wto.org/imrd/directdoc.asp?DDFDocuments/u/G/SPS/NKEN122.DOCX","FR")</f>
      </c>
      <c r="J1139" s="15">
        <f>HYPERLINK("https://docs.wto.org/imrd/directdoc.asp?DDFDocuments/v/G/SPS/NKEN122.DOCX","ES")</f>
      </c>
    </row>
    <row r="1140">
      <c r="A1140" s="10" t="s">
        <v>2033</v>
      </c>
      <c r="B1140" s="11" t="s">
        <v>22</v>
      </c>
      <c r="C1140" s="10" t="s">
        <v>18</v>
      </c>
      <c r="D1140" s="12">
        <v>43543</v>
      </c>
      <c r="E1140" s="13" t="s">
        <v>2032</v>
      </c>
      <c r="F1140" s="13" t="s">
        <v>24</v>
      </c>
      <c r="G1140" s="14"/>
      <c r="H1140" s="15">
        <f>HYPERLINK("https://docs.wto.org/imrd/directdoc.asp?DDFDocuments/t/G/SPS/NKEN123.DOCX","EN")</f>
      </c>
      <c r="I1140" s="15">
        <f>HYPERLINK("https://docs.wto.org/imrd/directdoc.asp?DDFDocuments/u/G/SPS/NKEN123.DOCX","FR")</f>
      </c>
      <c r="J1140" s="15">
        <f>HYPERLINK("https://docs.wto.org/imrd/directdoc.asp?DDFDocuments/v/G/SPS/NKEN123.DOCX","ES")</f>
      </c>
    </row>
    <row r="1141">
      <c r="A1141" s="10" t="s">
        <v>2034</v>
      </c>
      <c r="B1141" s="11" t="s">
        <v>22</v>
      </c>
      <c r="C1141" s="10" t="s">
        <v>18</v>
      </c>
      <c r="D1141" s="12">
        <v>43543</v>
      </c>
      <c r="E1141" s="13" t="s">
        <v>1240</v>
      </c>
      <c r="F1141" s="13" t="s">
        <v>24</v>
      </c>
      <c r="G1141" s="14"/>
      <c r="H1141" s="15">
        <f>HYPERLINK("https://docs.wto.org/imrd/directdoc.asp?DDFDocuments/t/G/SPS/NKEN124.DOCX","EN")</f>
      </c>
      <c r="I1141" s="15">
        <f>HYPERLINK("https://docs.wto.org/imrd/directdoc.asp?DDFDocuments/u/G/SPS/NKEN124.DOCX","FR")</f>
      </c>
      <c r="J1141" s="15">
        <f>HYPERLINK("https://docs.wto.org/imrd/directdoc.asp?DDFDocuments/v/G/SPS/NKEN124.DOCX","ES")</f>
      </c>
    </row>
    <row r="1142">
      <c r="A1142" s="10" t="s">
        <v>2035</v>
      </c>
      <c r="B1142" s="11" t="s">
        <v>153</v>
      </c>
      <c r="C1142" s="10" t="s">
        <v>40</v>
      </c>
      <c r="D1142" s="12">
        <v>43543</v>
      </c>
      <c r="E1142" s="13" t="s">
        <v>185</v>
      </c>
      <c r="F1142" s="13" t="s">
        <v>2036</v>
      </c>
      <c r="G1142" s="14"/>
      <c r="H1142" s="15">
        <f>HYPERLINK("https://docs.wto.org/imrd/directdoc.asp?DDFDocuments/t/G/SPS/NKOR212A12.DOCX","EN")</f>
      </c>
      <c r="I1142" s="15">
        <f>HYPERLINK("https://docs.wto.org/imrd/directdoc.asp?DDFDocuments/u/G/SPS/NKOR212A12.DOCX","FR")</f>
      </c>
      <c r="J1142" s="15">
        <f>HYPERLINK("https://docs.wto.org/imrd/directdoc.asp?DDFDocuments/v/G/SPS/NKOR212A12.DOCX","ES")</f>
      </c>
    </row>
    <row r="1143">
      <c r="A1143" s="10" t="s">
        <v>2037</v>
      </c>
      <c r="B1143" s="11" t="s">
        <v>134</v>
      </c>
      <c r="C1143" s="10" t="s">
        <v>40</v>
      </c>
      <c r="D1143" s="12">
        <v>43543</v>
      </c>
      <c r="E1143" s="13" t="s">
        <v>2038</v>
      </c>
      <c r="F1143" s="13" t="s">
        <v>19</v>
      </c>
      <c r="G1143" s="14"/>
      <c r="H1143" s="15">
        <f>HYPERLINK("https://docs.wto.org/imrd/directdoc.asp?DDFDocuments/t/G/SPS/NTHA247A1.DOCX","EN")</f>
      </c>
      <c r="I1143" s="15">
        <f>HYPERLINK("https://docs.wto.org/imrd/directdoc.asp?DDFDocuments/u/G/SPS/NTHA247A1.DOCX","FR")</f>
      </c>
      <c r="J1143" s="15">
        <f>HYPERLINK("https://docs.wto.org/imrd/directdoc.asp?DDFDocuments/v/G/SPS/NTHA247A1.DOCX","ES")</f>
      </c>
    </row>
    <row r="1144">
      <c r="A1144" s="10" t="s">
        <v>2039</v>
      </c>
      <c r="B1144" s="11" t="s">
        <v>161</v>
      </c>
      <c r="C1144" s="10" t="s">
        <v>18</v>
      </c>
      <c r="D1144" s="12">
        <v>43543</v>
      </c>
      <c r="E1144" s="13" t="s">
        <v>1021</v>
      </c>
      <c r="F1144" s="13" t="s">
        <v>74</v>
      </c>
      <c r="G1144" s="14"/>
      <c r="H1144" s="15">
        <f>HYPERLINK("https://docs.wto.org/imrd/directdoc.asp?DDFDocuments/t/G/SPS/NUSA3051.DOCX","EN")</f>
      </c>
      <c r="I1144" s="15">
        <f>HYPERLINK("https://docs.wto.org/imrd/directdoc.asp?DDFDocuments/u/G/SPS/NUSA3051.DOCX","FR")</f>
      </c>
      <c r="J1144" s="15">
        <f>HYPERLINK("https://docs.wto.org/imrd/directdoc.asp?DDFDocuments/v/G/SPS/NUSA3051.DOCX","ES")</f>
      </c>
    </row>
    <row r="1145">
      <c r="A1145" s="10" t="s">
        <v>2040</v>
      </c>
      <c r="B1145" s="11" t="s">
        <v>156</v>
      </c>
      <c r="C1145" s="10" t="s">
        <v>18</v>
      </c>
      <c r="D1145" s="12">
        <v>43542</v>
      </c>
      <c r="E1145" s="13" t="s">
        <v>2041</v>
      </c>
      <c r="F1145" s="13" t="s">
        <v>24</v>
      </c>
      <c r="G1145" s="14"/>
      <c r="H1145" s="15">
        <f>HYPERLINK("https://docs.wto.org/imrd/directdoc.asp?DDFDocuments/t/G/SPS/NKAZ35.DOCX","EN")</f>
      </c>
      <c r="I1145" s="15">
        <f>HYPERLINK("https://docs.wto.org/imrd/directdoc.asp?DDFDocuments/u/G/SPS/NKAZ35.DOCX","FR")</f>
      </c>
      <c r="J1145" s="15">
        <f>HYPERLINK("https://docs.wto.org/imrd/directdoc.asp?DDFDocuments/v/G/SPS/NKAZ35.DOCX","ES")</f>
      </c>
    </row>
    <row r="1146">
      <c r="A1146" s="10" t="s">
        <v>2042</v>
      </c>
      <c r="B1146" s="11" t="s">
        <v>145</v>
      </c>
      <c r="C1146" s="10" t="s">
        <v>12</v>
      </c>
      <c r="D1146" s="12">
        <v>43542</v>
      </c>
      <c r="E1146" s="13" t="s">
        <v>2043</v>
      </c>
      <c r="F1146" s="13" t="s">
        <v>144</v>
      </c>
      <c r="G1146" s="14" t="s">
        <v>151</v>
      </c>
      <c r="H1146" s="15">
        <f>HYPERLINK("https://docs.wto.org/imrd/directdoc.asp?DDFDocuments/t/G/SPS/NPHL435.DOCX","EN")</f>
      </c>
      <c r="I1146" s="15">
        <f>HYPERLINK("https://docs.wto.org/imrd/directdoc.asp?DDFDocuments/u/G/SPS/NPHL435.DOCX","FR")</f>
      </c>
      <c r="J1146" s="15">
        <f>HYPERLINK("https://docs.wto.org/imrd/directdoc.asp?DDFDocuments/v/G/SPS/NPHL435.DOCX","ES")</f>
      </c>
    </row>
    <row r="1147">
      <c r="A1147" s="10" t="s">
        <v>2044</v>
      </c>
      <c r="B1147" s="11" t="s">
        <v>53</v>
      </c>
      <c r="C1147" s="10" t="s">
        <v>12</v>
      </c>
      <c r="D1147" s="12">
        <v>43542</v>
      </c>
      <c r="E1147" s="13" t="s">
        <v>282</v>
      </c>
      <c r="F1147" s="13" t="s">
        <v>144</v>
      </c>
      <c r="G1147" s="14" t="s">
        <v>233</v>
      </c>
      <c r="H1147" s="15">
        <f>HYPERLINK("https://docs.wto.org/imrd/directdoc.asp?DDFDocuments/t/G/SPS/NSAU392.DOCX","EN")</f>
      </c>
      <c r="I1147" s="15">
        <f>HYPERLINK("https://docs.wto.org/imrd/directdoc.asp?DDFDocuments/u/G/SPS/NSAU392.DOCX","FR")</f>
      </c>
      <c r="J1147" s="15">
        <f>HYPERLINK("https://docs.wto.org/imrd/directdoc.asp?DDFDocuments/v/G/SPS/NSAU392.DOCX","ES")</f>
      </c>
    </row>
    <row r="1148">
      <c r="A1148" s="10" t="s">
        <v>2045</v>
      </c>
      <c r="B1148" s="11" t="s">
        <v>53</v>
      </c>
      <c r="C1148" s="10" t="s">
        <v>12</v>
      </c>
      <c r="D1148" s="12">
        <v>43542</v>
      </c>
      <c r="E1148" s="13" t="s">
        <v>657</v>
      </c>
      <c r="F1148" s="13" t="s">
        <v>229</v>
      </c>
      <c r="G1148" s="14" t="s">
        <v>204</v>
      </c>
      <c r="H1148" s="15">
        <f>HYPERLINK("https://docs.wto.org/imrd/directdoc.asp?DDFDocuments/t/G/SPS/NSAU393.DOCX","EN")</f>
      </c>
      <c r="I1148" s="15">
        <f>HYPERLINK("https://docs.wto.org/imrd/directdoc.asp?DDFDocuments/u/G/SPS/NSAU393.DOCX","FR")</f>
      </c>
      <c r="J1148" s="15">
        <f>HYPERLINK("https://docs.wto.org/imrd/directdoc.asp?DDFDocuments/v/G/SPS/NSAU393.DOCX","ES")</f>
      </c>
    </row>
    <row r="1149">
      <c r="A1149" s="10" t="s">
        <v>2046</v>
      </c>
      <c r="B1149" s="11" t="s">
        <v>365</v>
      </c>
      <c r="C1149" s="10" t="s">
        <v>40</v>
      </c>
      <c r="D1149" s="12">
        <v>43539</v>
      </c>
      <c r="E1149" s="13" t="s">
        <v>19</v>
      </c>
      <c r="F1149" s="13" t="s">
        <v>19</v>
      </c>
      <c r="G1149" s="14"/>
      <c r="H1149" s="15">
        <f>HYPERLINK("https://docs.wto.org/imrd/directdoc.asp?DDFDocuments/t/G/SPS/NCHL584A2.DOCX","EN")</f>
      </c>
      <c r="I1149" s="15">
        <f>HYPERLINK("https://docs.wto.org/imrd/directdoc.asp?DDFDocuments/u/G/SPS/NCHL584A2.DOCX","FR")</f>
      </c>
      <c r="J1149" s="15">
        <f>HYPERLINK("https://docs.wto.org/imrd/directdoc.asp?DDFDocuments/v/G/SPS/NCHL584A2.DOCX","ES")</f>
      </c>
    </row>
    <row r="1150">
      <c r="A1150" s="10" t="s">
        <v>2047</v>
      </c>
      <c r="B1150" s="11" t="s">
        <v>365</v>
      </c>
      <c r="C1150" s="10" t="s">
        <v>40</v>
      </c>
      <c r="D1150" s="12">
        <v>43539</v>
      </c>
      <c r="E1150" s="13" t="s">
        <v>19</v>
      </c>
      <c r="F1150" s="13" t="s">
        <v>19</v>
      </c>
      <c r="G1150" s="14"/>
      <c r="H1150" s="15">
        <f>HYPERLINK("https://docs.wto.org/imrd/directdoc.asp?DDFDocuments/t/G/SPS/NCHL588A1.DOCX","EN")</f>
      </c>
      <c r="I1150" s="15">
        <f>HYPERLINK("https://docs.wto.org/imrd/directdoc.asp?DDFDocuments/u/G/SPS/NCHL588A1.DOCX","FR")</f>
      </c>
      <c r="J1150" s="15">
        <f>HYPERLINK("https://docs.wto.org/imrd/directdoc.asp?DDFDocuments/v/G/SPS/NCHL588A1.DOCX","ES")</f>
      </c>
    </row>
    <row r="1151">
      <c r="A1151" s="10" t="s">
        <v>2048</v>
      </c>
      <c r="B1151" s="11" t="s">
        <v>365</v>
      </c>
      <c r="C1151" s="10" t="s">
        <v>40</v>
      </c>
      <c r="D1151" s="12">
        <v>43539</v>
      </c>
      <c r="E1151" s="13" t="s">
        <v>19</v>
      </c>
      <c r="F1151" s="13" t="s">
        <v>19</v>
      </c>
      <c r="G1151" s="14"/>
      <c r="H1151" s="15">
        <f>HYPERLINK("https://docs.wto.org/imrd/directdoc.asp?DDFDocuments/t/G/SPS/NCHL589A1.DOCX","EN")</f>
      </c>
      <c r="I1151" s="15">
        <f>HYPERLINK("https://docs.wto.org/imrd/directdoc.asp?DDFDocuments/u/G/SPS/NCHL589A1.DOCX","FR")</f>
      </c>
      <c r="J1151" s="15">
        <f>HYPERLINK("https://docs.wto.org/imrd/directdoc.asp?DDFDocuments/v/G/SPS/NCHL589A1.DOCX","ES")</f>
      </c>
    </row>
    <row r="1152">
      <c r="A1152" s="10" t="s">
        <v>2049</v>
      </c>
      <c r="B1152" s="11" t="s">
        <v>82</v>
      </c>
      <c r="C1152" s="10" t="s">
        <v>18</v>
      </c>
      <c r="D1152" s="12">
        <v>43539</v>
      </c>
      <c r="E1152" s="13" t="s">
        <v>2050</v>
      </c>
      <c r="F1152" s="13" t="s">
        <v>32</v>
      </c>
      <c r="G1152" s="14"/>
      <c r="H1152" s="15">
        <f>HYPERLINK("https://docs.wto.org/imrd/directdoc.asp?DDFDocuments/t/G/SPS/NEU311.DOCX","EN")</f>
      </c>
      <c r="I1152" s="15">
        <f>HYPERLINK("https://docs.wto.org/imrd/directdoc.asp?DDFDocuments/u/G/SPS/NEU311.DOCX","FR")</f>
      </c>
      <c r="J1152" s="15">
        <f>HYPERLINK("https://docs.wto.org/imrd/directdoc.asp?DDFDocuments/v/G/SPS/NEU311.DOCX","ES")</f>
      </c>
    </row>
    <row r="1153">
      <c r="A1153" s="10" t="s">
        <v>2051</v>
      </c>
      <c r="B1153" s="11" t="s">
        <v>22</v>
      </c>
      <c r="C1153" s="10" t="s">
        <v>18</v>
      </c>
      <c r="D1153" s="12">
        <v>43539</v>
      </c>
      <c r="E1153" s="13" t="s">
        <v>2052</v>
      </c>
      <c r="F1153" s="13" t="s">
        <v>24</v>
      </c>
      <c r="G1153" s="14"/>
      <c r="H1153" s="15">
        <f>HYPERLINK("https://docs.wto.org/imrd/directdoc.asp?DDFDocuments/t/G/SPS/NKEN118.DOCX","EN")</f>
      </c>
      <c r="I1153" s="15">
        <f>HYPERLINK("https://docs.wto.org/imrd/directdoc.asp?DDFDocuments/u/G/SPS/NKEN118.DOCX","FR")</f>
      </c>
      <c r="J1153" s="15">
        <f>HYPERLINK("https://docs.wto.org/imrd/directdoc.asp?DDFDocuments/v/G/SPS/NKEN118.DOCX","ES")</f>
      </c>
    </row>
    <row r="1154">
      <c r="A1154" s="10" t="s">
        <v>2053</v>
      </c>
      <c r="B1154" s="11" t="s">
        <v>2054</v>
      </c>
      <c r="C1154" s="10" t="s">
        <v>18</v>
      </c>
      <c r="D1154" s="12">
        <v>43539</v>
      </c>
      <c r="E1154" s="13" t="s">
        <v>2055</v>
      </c>
      <c r="F1154" s="13" t="s">
        <v>74</v>
      </c>
      <c r="G1154" s="14"/>
      <c r="H1154" s="15">
        <f>HYPERLINK("https://docs.wto.org/imrd/directdoc.asp?DDFDocuments/t/G/SPS/NNPL28.DOCX","EN")</f>
      </c>
      <c r="I1154" s="15">
        <f>HYPERLINK("https://docs.wto.org/imrd/directdoc.asp?DDFDocuments/u/G/SPS/NNPL28.DOCX","FR")</f>
      </c>
      <c r="J1154" s="15">
        <f>HYPERLINK("https://docs.wto.org/imrd/directdoc.asp?DDFDocuments/v/G/SPS/NNPL28.DOCX","ES")</f>
      </c>
    </row>
    <row r="1155">
      <c r="A1155" s="10" t="s">
        <v>2056</v>
      </c>
      <c r="B1155" s="11" t="s">
        <v>195</v>
      </c>
      <c r="C1155" s="10" t="s">
        <v>18</v>
      </c>
      <c r="D1155" s="12">
        <v>43539</v>
      </c>
      <c r="E1155" s="13" t="s">
        <v>2057</v>
      </c>
      <c r="F1155" s="13" t="s">
        <v>144</v>
      </c>
      <c r="G1155" s="14" t="s">
        <v>2058</v>
      </c>
      <c r="H1155" s="15">
        <f>HYPERLINK("https://docs.wto.org/imrd/directdoc.asp?DDFDocuments/t/G/SPS/NNZL589.DOCX","EN")</f>
      </c>
      <c r="I1155" s="15">
        <f>HYPERLINK("https://docs.wto.org/imrd/directdoc.asp?DDFDocuments/u/G/SPS/NNZL589.DOCX","FR")</f>
      </c>
      <c r="J1155" s="15">
        <f>HYPERLINK("https://docs.wto.org/imrd/directdoc.asp?DDFDocuments/v/G/SPS/NNZL589.DOCX","ES")</f>
      </c>
    </row>
    <row r="1156">
      <c r="A1156" s="10" t="s">
        <v>2059</v>
      </c>
      <c r="B1156" s="11" t="s">
        <v>139</v>
      </c>
      <c r="C1156" s="10" t="s">
        <v>18</v>
      </c>
      <c r="D1156" s="12">
        <v>43538</v>
      </c>
      <c r="E1156" s="13" t="s">
        <v>2060</v>
      </c>
      <c r="F1156" s="13" t="s">
        <v>2061</v>
      </c>
      <c r="G1156" s="14" t="s">
        <v>2062</v>
      </c>
      <c r="H1156" s="15">
        <f>HYPERLINK("https://docs.wto.org/imrd/directdoc.asp?DDFDocuments/t/G/SPS/NIND233.DOCX","EN")</f>
      </c>
      <c r="I1156" s="15">
        <f>HYPERLINK("https://docs.wto.org/imrd/directdoc.asp?DDFDocuments/u/G/SPS/NIND233.DOCX","FR")</f>
      </c>
      <c r="J1156" s="15">
        <f>HYPERLINK("https://docs.wto.org/imrd/directdoc.asp?DDFDocuments/v/G/SPS/NIND233.DOCX","ES")</f>
      </c>
    </row>
    <row r="1157">
      <c r="A1157" s="10" t="s">
        <v>2063</v>
      </c>
      <c r="B1157" s="11" t="s">
        <v>95</v>
      </c>
      <c r="C1157" s="10" t="s">
        <v>18</v>
      </c>
      <c r="D1157" s="12">
        <v>43537</v>
      </c>
      <c r="E1157" s="13" t="s">
        <v>1668</v>
      </c>
      <c r="F1157" s="13" t="s">
        <v>74</v>
      </c>
      <c r="G1157" s="14"/>
      <c r="H1157" s="15">
        <f>HYPERLINK("https://docs.wto.org/imrd/directdoc.asp?DDFDocuments/t/G/SPS/NBRA1487.DOCX","EN")</f>
      </c>
      <c r="I1157" s="15">
        <f>HYPERLINK("https://docs.wto.org/imrd/directdoc.asp?DDFDocuments/u/G/SPS/NBRA1487.DOCX","FR")</f>
      </c>
      <c r="J1157" s="15">
        <f>HYPERLINK("https://docs.wto.org/imrd/directdoc.asp?DDFDocuments/v/G/SPS/NBRA1487.DOCX","ES")</f>
      </c>
    </row>
    <row r="1158">
      <c r="A1158" s="10" t="s">
        <v>2064</v>
      </c>
      <c r="B1158" s="11" t="s">
        <v>2065</v>
      </c>
      <c r="C1158" s="10" t="s">
        <v>40</v>
      </c>
      <c r="D1158" s="12">
        <v>43537</v>
      </c>
      <c r="E1158" s="13" t="s">
        <v>19</v>
      </c>
      <c r="F1158" s="13" t="s">
        <v>925</v>
      </c>
      <c r="G1158" s="14"/>
      <c r="H1158" s="15">
        <f>HYPERLINK("https://docs.wto.org/imrd/directdoc.asp?DDFDocuments/t/G/SPS/NMAC8A1.DOCX","EN")</f>
      </c>
      <c r="I1158" s="15">
        <f>HYPERLINK("https://docs.wto.org/imrd/directdoc.asp?DDFDocuments/u/G/SPS/NMAC8A1.DOCX","FR")</f>
      </c>
      <c r="J1158" s="15">
        <f>HYPERLINK("https://docs.wto.org/imrd/directdoc.asp?DDFDocuments/v/G/SPS/NMAC8A1.DOCX","ES")</f>
      </c>
    </row>
    <row r="1159">
      <c r="A1159" s="10" t="s">
        <v>2066</v>
      </c>
      <c r="B1159" s="11" t="s">
        <v>2067</v>
      </c>
      <c r="C1159" s="10" t="s">
        <v>12</v>
      </c>
      <c r="D1159" s="12">
        <v>43537</v>
      </c>
      <c r="E1159" s="13" t="s">
        <v>2068</v>
      </c>
      <c r="F1159" s="13" t="s">
        <v>56</v>
      </c>
      <c r="G1159" s="14" t="s">
        <v>2069</v>
      </c>
      <c r="H1159" s="15">
        <f>HYPERLINK("https://docs.wto.org/imrd/directdoc.asp?DDFDocuments/t/G/SPS/NMKD5.DOCX","EN")</f>
      </c>
      <c r="I1159" s="15">
        <f>HYPERLINK("https://docs.wto.org/imrd/directdoc.asp?DDFDocuments/u/G/SPS/NMKD5.DOCX","FR")</f>
      </c>
      <c r="J1159" s="15">
        <f>HYPERLINK("https://docs.wto.org/imrd/directdoc.asp?DDFDocuments/v/G/SPS/NMKD5.DOCX","ES")</f>
      </c>
    </row>
    <row r="1160">
      <c r="A1160" s="10" t="s">
        <v>2070</v>
      </c>
      <c r="B1160" s="11" t="s">
        <v>95</v>
      </c>
      <c r="C1160" s="10" t="s">
        <v>18</v>
      </c>
      <c r="D1160" s="12">
        <v>43536</v>
      </c>
      <c r="E1160" s="13" t="s">
        <v>1966</v>
      </c>
      <c r="F1160" s="13" t="s">
        <v>74</v>
      </c>
      <c r="G1160" s="14"/>
      <c r="H1160" s="15">
        <f>HYPERLINK("https://docs.wto.org/imrd/directdoc.asp?DDFDocuments/t/G/SPS/NBRA1483.DOCX","EN")</f>
      </c>
      <c r="I1160" s="15">
        <f>HYPERLINK("https://docs.wto.org/imrd/directdoc.asp?DDFDocuments/u/G/SPS/NBRA1483.DOCX","FR")</f>
      </c>
      <c r="J1160" s="15">
        <f>HYPERLINK("https://docs.wto.org/imrd/directdoc.asp?DDFDocuments/v/G/SPS/NBRA1483.DOCX","ES")</f>
      </c>
    </row>
    <row r="1161">
      <c r="A1161" s="10" t="s">
        <v>2071</v>
      </c>
      <c r="B1161" s="11" t="s">
        <v>95</v>
      </c>
      <c r="C1161" s="10" t="s">
        <v>18</v>
      </c>
      <c r="D1161" s="12">
        <v>43536</v>
      </c>
      <c r="E1161" s="13" t="s">
        <v>1968</v>
      </c>
      <c r="F1161" s="13" t="s">
        <v>74</v>
      </c>
      <c r="G1161" s="14"/>
      <c r="H1161" s="15">
        <f>HYPERLINK("https://docs.wto.org/imrd/directdoc.asp?DDFDocuments/t/G/SPS/NBRA1484.DOCX","EN")</f>
      </c>
      <c r="I1161" s="15">
        <f>HYPERLINK("https://docs.wto.org/imrd/directdoc.asp?DDFDocuments/u/G/SPS/NBRA1484.DOCX","FR")</f>
      </c>
      <c r="J1161" s="15">
        <f>HYPERLINK("https://docs.wto.org/imrd/directdoc.asp?DDFDocuments/v/G/SPS/NBRA1484.DOCX","ES")</f>
      </c>
    </row>
    <row r="1162">
      <c r="A1162" s="10" t="s">
        <v>2072</v>
      </c>
      <c r="B1162" s="11" t="s">
        <v>95</v>
      </c>
      <c r="C1162" s="10" t="s">
        <v>18</v>
      </c>
      <c r="D1162" s="12">
        <v>43536</v>
      </c>
      <c r="E1162" s="13" t="s">
        <v>1970</v>
      </c>
      <c r="F1162" s="13" t="s">
        <v>74</v>
      </c>
      <c r="G1162" s="14"/>
      <c r="H1162" s="15">
        <f>HYPERLINK("https://docs.wto.org/imrd/directdoc.asp?DDFDocuments/t/G/SPS/NBRA1485.DOCX","EN")</f>
      </c>
      <c r="I1162" s="15">
        <f>HYPERLINK("https://docs.wto.org/imrd/directdoc.asp?DDFDocuments/u/G/SPS/NBRA1485.DOCX","FR")</f>
      </c>
      <c r="J1162" s="15">
        <f>HYPERLINK("https://docs.wto.org/imrd/directdoc.asp?DDFDocuments/v/G/SPS/NBRA1485.DOCX","ES")</f>
      </c>
    </row>
    <row r="1163">
      <c r="A1163" s="10" t="s">
        <v>2073</v>
      </c>
      <c r="B1163" s="11" t="s">
        <v>95</v>
      </c>
      <c r="C1163" s="10" t="s">
        <v>18</v>
      </c>
      <c r="D1163" s="12">
        <v>43536</v>
      </c>
      <c r="E1163" s="13" t="s">
        <v>1972</v>
      </c>
      <c r="F1163" s="13" t="s">
        <v>74</v>
      </c>
      <c r="G1163" s="14"/>
      <c r="H1163" s="15">
        <f>HYPERLINK("https://docs.wto.org/imrd/directdoc.asp?DDFDocuments/t/G/SPS/NBRA1486.DOCX","EN")</f>
      </c>
      <c r="I1163" s="15">
        <f>HYPERLINK("https://docs.wto.org/imrd/directdoc.asp?DDFDocuments/u/G/SPS/NBRA1486.DOCX","FR")</f>
      </c>
      <c r="J1163" s="15">
        <f>HYPERLINK("https://docs.wto.org/imrd/directdoc.asp?DDFDocuments/v/G/SPS/NBRA1486.DOCX","ES")</f>
      </c>
    </row>
    <row r="1164">
      <c r="A1164" s="10" t="s">
        <v>2074</v>
      </c>
      <c r="B1164" s="11" t="s">
        <v>72</v>
      </c>
      <c r="C1164" s="10" t="s">
        <v>18</v>
      </c>
      <c r="D1164" s="12">
        <v>43532</v>
      </c>
      <c r="E1164" s="13" t="s">
        <v>2075</v>
      </c>
      <c r="F1164" s="13" t="s">
        <v>74</v>
      </c>
      <c r="G1164" s="14"/>
      <c r="H1164" s="15">
        <f>HYPERLINK("https://docs.wto.org/imrd/directdoc.asp?DDFDocuments/t/G/SPS/NCAN1241.DOCX","EN")</f>
      </c>
      <c r="I1164" s="15">
        <f>HYPERLINK("https://docs.wto.org/imrd/directdoc.asp?DDFDocuments/u/G/SPS/NCAN1241.DOCX","FR")</f>
      </c>
      <c r="J1164" s="15">
        <f>HYPERLINK("https://docs.wto.org/imrd/directdoc.asp?DDFDocuments/v/G/SPS/NCAN1241.DOCX","ES")</f>
      </c>
    </row>
    <row r="1165">
      <c r="A1165" s="10" t="s">
        <v>2076</v>
      </c>
      <c r="B1165" s="11" t="s">
        <v>145</v>
      </c>
      <c r="C1165" s="10" t="s">
        <v>12</v>
      </c>
      <c r="D1165" s="12">
        <v>43532</v>
      </c>
      <c r="E1165" s="13" t="s">
        <v>2077</v>
      </c>
      <c r="F1165" s="13" t="s">
        <v>229</v>
      </c>
      <c r="G1165" s="14" t="s">
        <v>139</v>
      </c>
      <c r="H1165" s="15">
        <f>HYPERLINK("https://docs.wto.org/imrd/directdoc.asp?DDFDocuments/t/G/SPS/NPHL434.DOCX","EN")</f>
      </c>
      <c r="I1165" s="15">
        <f>HYPERLINK("https://docs.wto.org/imrd/directdoc.asp?DDFDocuments/u/G/SPS/NPHL434.DOCX","FR")</f>
      </c>
      <c r="J1165" s="15">
        <f>HYPERLINK("https://docs.wto.org/imrd/directdoc.asp?DDFDocuments/v/G/SPS/NPHL434.DOCX","ES")</f>
      </c>
    </row>
    <row r="1166">
      <c r="A1166" s="10" t="s">
        <v>2078</v>
      </c>
      <c r="B1166" s="11" t="s">
        <v>365</v>
      </c>
      <c r="C1166" s="10" t="s">
        <v>18</v>
      </c>
      <c r="D1166" s="12">
        <v>43531</v>
      </c>
      <c r="E1166" s="13" t="s">
        <v>2079</v>
      </c>
      <c r="F1166" s="13" t="s">
        <v>80</v>
      </c>
      <c r="G1166" s="14" t="s">
        <v>161</v>
      </c>
      <c r="H1166" s="15">
        <f>HYPERLINK("https://docs.wto.org/imrd/directdoc.asp?DDFDocuments/t/G/SPS/NCHL597.DOCX","EN")</f>
      </c>
      <c r="I1166" s="15">
        <f>HYPERLINK("https://docs.wto.org/imrd/directdoc.asp?DDFDocuments/u/G/SPS/NCHL597.DOCX","FR")</f>
      </c>
      <c r="J1166" s="15">
        <f>HYPERLINK("https://docs.wto.org/imrd/directdoc.asp?DDFDocuments/v/G/SPS/NCHL597.DOCX","ES")</f>
      </c>
    </row>
    <row r="1167">
      <c r="A1167" s="10" t="s">
        <v>2080</v>
      </c>
      <c r="B1167" s="11" t="s">
        <v>27</v>
      </c>
      <c r="C1167" s="10" t="s">
        <v>18</v>
      </c>
      <c r="D1167" s="12">
        <v>43531</v>
      </c>
      <c r="E1167" s="13" t="s">
        <v>2081</v>
      </c>
      <c r="F1167" s="13" t="s">
        <v>32</v>
      </c>
      <c r="G1167" s="14"/>
      <c r="H1167" s="15">
        <f>HYPERLINK("https://docs.wto.org/imrd/directdoc.asp?DDFDocuments/t/G/SPS/NCRI211.DOCX","EN")</f>
      </c>
      <c r="I1167" s="15">
        <f>HYPERLINK("https://docs.wto.org/imrd/directdoc.asp?DDFDocuments/u/G/SPS/NCRI211.DOCX","FR")</f>
      </c>
      <c r="J1167" s="15">
        <f>HYPERLINK("https://docs.wto.org/imrd/directdoc.asp?DDFDocuments/v/G/SPS/NCRI211.DOCX","ES")</f>
      </c>
    </row>
    <row r="1168">
      <c r="A1168" s="10" t="s">
        <v>2082</v>
      </c>
      <c r="B1168" s="11" t="s">
        <v>291</v>
      </c>
      <c r="C1168" s="10" t="s">
        <v>18</v>
      </c>
      <c r="D1168" s="12">
        <v>43531</v>
      </c>
      <c r="E1168" s="13" t="s">
        <v>2083</v>
      </c>
      <c r="F1168" s="13" t="s">
        <v>24</v>
      </c>
      <c r="G1168" s="14"/>
      <c r="H1168" s="15">
        <f>HYPERLINK("https://docs.wto.org/imrd/directdoc.asp?DDFDocuments/t/G/SPS/NUGA66.DOCX","EN")</f>
      </c>
      <c r="I1168" s="15">
        <f>HYPERLINK("https://docs.wto.org/imrd/directdoc.asp?DDFDocuments/u/G/SPS/NUGA66.DOCX","FR")</f>
      </c>
      <c r="J1168" s="15">
        <f>HYPERLINK("https://docs.wto.org/imrd/directdoc.asp?DDFDocuments/v/G/SPS/NUGA66.DOCX","ES")</f>
      </c>
    </row>
    <row r="1169">
      <c r="A1169" s="10" t="s">
        <v>2084</v>
      </c>
      <c r="B1169" s="11" t="s">
        <v>291</v>
      </c>
      <c r="C1169" s="10" t="s">
        <v>18</v>
      </c>
      <c r="D1169" s="12">
        <v>43531</v>
      </c>
      <c r="E1169" s="13" t="s">
        <v>2085</v>
      </c>
      <c r="F1169" s="13" t="s">
        <v>24</v>
      </c>
      <c r="G1169" s="14"/>
      <c r="H1169" s="15">
        <f>HYPERLINK("https://docs.wto.org/imrd/directdoc.asp?DDFDocuments/t/G/SPS/NUGA67.DOCX","EN")</f>
      </c>
      <c r="I1169" s="15">
        <f>HYPERLINK("https://docs.wto.org/imrd/directdoc.asp?DDFDocuments/u/G/SPS/NUGA67.DOCX","FR")</f>
      </c>
      <c r="J1169" s="15">
        <f>HYPERLINK("https://docs.wto.org/imrd/directdoc.asp?DDFDocuments/v/G/SPS/NUGA67.DOCX","ES")</f>
      </c>
    </row>
    <row r="1170">
      <c r="A1170" s="10" t="s">
        <v>2086</v>
      </c>
      <c r="B1170" s="11" t="s">
        <v>291</v>
      </c>
      <c r="C1170" s="10" t="s">
        <v>18</v>
      </c>
      <c r="D1170" s="12">
        <v>43531</v>
      </c>
      <c r="E1170" s="13" t="s">
        <v>2087</v>
      </c>
      <c r="F1170" s="13" t="s">
        <v>24</v>
      </c>
      <c r="G1170" s="14"/>
      <c r="H1170" s="15">
        <f>HYPERLINK("https://docs.wto.org/imrd/directdoc.asp?DDFDocuments/t/G/SPS/NUGA68.DOCX","EN")</f>
      </c>
      <c r="I1170" s="15">
        <f>HYPERLINK("https://docs.wto.org/imrd/directdoc.asp?DDFDocuments/u/G/SPS/NUGA68.DOCX","FR")</f>
      </c>
      <c r="J1170" s="15">
        <f>HYPERLINK("https://docs.wto.org/imrd/directdoc.asp?DDFDocuments/v/G/SPS/NUGA68.DOCX","ES")</f>
      </c>
    </row>
    <row r="1171">
      <c r="A1171" s="10" t="s">
        <v>2088</v>
      </c>
      <c r="B1171" s="11" t="s">
        <v>72</v>
      </c>
      <c r="C1171" s="10" t="s">
        <v>18</v>
      </c>
      <c r="D1171" s="12">
        <v>43530</v>
      </c>
      <c r="E1171" s="13" t="s">
        <v>2089</v>
      </c>
      <c r="F1171" s="13" t="s">
        <v>122</v>
      </c>
      <c r="G1171" s="14"/>
      <c r="H1171" s="15">
        <f>HYPERLINK("https://docs.wto.org/imrd/directdoc.asp?DDFDocuments/t/G/SPS/NCAN1240.DOCX","EN")</f>
      </c>
      <c r="I1171" s="15">
        <f>HYPERLINK("https://docs.wto.org/imrd/directdoc.asp?DDFDocuments/u/G/SPS/NCAN1240.DOCX","FR")</f>
      </c>
      <c r="J1171" s="15">
        <f>HYPERLINK("https://docs.wto.org/imrd/directdoc.asp?DDFDocuments/v/G/SPS/NCAN1240.DOCX","ES")</f>
      </c>
    </row>
    <row r="1172">
      <c r="A1172" s="10" t="s">
        <v>2090</v>
      </c>
      <c r="B1172" s="11" t="s">
        <v>27</v>
      </c>
      <c r="C1172" s="10" t="s">
        <v>40</v>
      </c>
      <c r="D1172" s="12">
        <v>43530</v>
      </c>
      <c r="E1172" s="13" t="s">
        <v>19</v>
      </c>
      <c r="F1172" s="13" t="s">
        <v>2091</v>
      </c>
      <c r="G1172" s="14"/>
      <c r="H1172" s="15">
        <f>HYPERLINK("https://docs.wto.org/imrd/directdoc.asp?DDFDocuments/t/G/SPS/NCRI209A1.DOCX","EN")</f>
      </c>
      <c r="I1172" s="15">
        <f>HYPERLINK("https://docs.wto.org/imrd/directdoc.asp?DDFDocuments/u/G/SPS/NCRI209A1.DOCX","FR")</f>
      </c>
      <c r="J1172" s="15">
        <f>HYPERLINK("https://docs.wto.org/imrd/directdoc.asp?DDFDocuments/v/G/SPS/NCRI209A1.DOCX","ES")</f>
      </c>
    </row>
    <row r="1173">
      <c r="A1173" s="10" t="s">
        <v>2092</v>
      </c>
      <c r="B1173" s="11" t="s">
        <v>27</v>
      </c>
      <c r="C1173" s="10" t="s">
        <v>12</v>
      </c>
      <c r="D1173" s="12">
        <v>43530</v>
      </c>
      <c r="E1173" s="13" t="s">
        <v>2093</v>
      </c>
      <c r="F1173" s="13" t="s">
        <v>2094</v>
      </c>
      <c r="G1173" s="14"/>
      <c r="H1173" s="15">
        <f>HYPERLINK("https://docs.wto.org/imrd/directdoc.asp?DDFDocuments/t/G/SPS/NCRI210.DOCX","EN")</f>
      </c>
      <c r="I1173" s="15">
        <f>HYPERLINK("https://docs.wto.org/imrd/directdoc.asp?DDFDocuments/u/G/SPS/NCRI210.DOCX","FR")</f>
      </c>
      <c r="J1173" s="15">
        <f>HYPERLINK("https://docs.wto.org/imrd/directdoc.asp?DDFDocuments/v/G/SPS/NCRI210.DOCX","ES")</f>
      </c>
    </row>
    <row r="1174">
      <c r="A1174" s="10" t="s">
        <v>2095</v>
      </c>
      <c r="B1174" s="11" t="s">
        <v>1331</v>
      </c>
      <c r="C1174" s="10" t="s">
        <v>18</v>
      </c>
      <c r="D1174" s="12">
        <v>43530</v>
      </c>
      <c r="E1174" s="13" t="s">
        <v>2096</v>
      </c>
      <c r="F1174" s="13" t="s">
        <v>24</v>
      </c>
      <c r="G1174" s="14" t="s">
        <v>2097</v>
      </c>
      <c r="H1174" s="15">
        <f>HYPERLINK("https://docs.wto.org/imrd/directdoc.asp?DDFDocuments/t/G/SPS/NHND58.DOCX","EN")</f>
      </c>
      <c r="I1174" s="15">
        <f>HYPERLINK("https://docs.wto.org/imrd/directdoc.asp?DDFDocuments/u/G/SPS/NHND58.DOCX","FR")</f>
      </c>
      <c r="J1174" s="15">
        <f>HYPERLINK("https://docs.wto.org/imrd/directdoc.asp?DDFDocuments/v/G/SPS/NHND58.DOCX","ES")</f>
      </c>
    </row>
    <row r="1175">
      <c r="A1175" s="10" t="s">
        <v>2098</v>
      </c>
      <c r="B1175" s="11" t="s">
        <v>161</v>
      </c>
      <c r="C1175" s="10" t="s">
        <v>18</v>
      </c>
      <c r="D1175" s="12">
        <v>43530</v>
      </c>
      <c r="E1175" s="13" t="s">
        <v>2099</v>
      </c>
      <c r="F1175" s="13" t="s">
        <v>74</v>
      </c>
      <c r="G1175" s="14"/>
      <c r="H1175" s="15">
        <f>HYPERLINK("https://docs.wto.org/imrd/directdoc.asp?DDFDocuments/t/G/SPS/NUSA3047.DOCX","EN")</f>
      </c>
      <c r="I1175" s="15">
        <f>HYPERLINK("https://docs.wto.org/imrd/directdoc.asp?DDFDocuments/u/G/SPS/NUSA3047.DOCX","FR")</f>
      </c>
      <c r="J1175" s="15">
        <f>HYPERLINK("https://docs.wto.org/imrd/directdoc.asp?DDFDocuments/v/G/SPS/NUSA3047.DOCX","ES")</f>
      </c>
    </row>
    <row r="1176">
      <c r="A1176" s="10" t="s">
        <v>2100</v>
      </c>
      <c r="B1176" s="11" t="s">
        <v>145</v>
      </c>
      <c r="C1176" s="10" t="s">
        <v>12</v>
      </c>
      <c r="D1176" s="12">
        <v>43529</v>
      </c>
      <c r="E1176" s="13" t="s">
        <v>2101</v>
      </c>
      <c r="F1176" s="13" t="s">
        <v>144</v>
      </c>
      <c r="G1176" s="14" t="s">
        <v>2102</v>
      </c>
      <c r="H1176" s="15">
        <f>HYPERLINK("https://docs.wto.org/imrd/directdoc.asp?DDFDocuments/t/G/SPS/NPHL433.DOCX","EN")</f>
      </c>
      <c r="I1176" s="15">
        <f>HYPERLINK("https://docs.wto.org/imrd/directdoc.asp?DDFDocuments/u/G/SPS/NPHL433.DOCX","FR")</f>
      </c>
      <c r="J1176" s="15">
        <f>HYPERLINK("https://docs.wto.org/imrd/directdoc.asp?DDFDocuments/v/G/SPS/NPHL433.DOCX","ES")</f>
      </c>
    </row>
    <row r="1177">
      <c r="A1177" s="10" t="s">
        <v>2103</v>
      </c>
      <c r="B1177" s="11" t="s">
        <v>214</v>
      </c>
      <c r="C1177" s="10" t="s">
        <v>40</v>
      </c>
      <c r="D1177" s="12">
        <v>43525</v>
      </c>
      <c r="E1177" s="13" t="s">
        <v>2104</v>
      </c>
      <c r="F1177" s="13" t="s">
        <v>310</v>
      </c>
      <c r="G1177" s="14"/>
      <c r="H1177" s="15">
        <f>HYPERLINK("https://docs.wto.org/imrd/directdoc.asp?DDFDocuments/t/G/SPS/NARE142A2.DOCX","EN")</f>
      </c>
      <c r="I1177" s="15">
        <f>HYPERLINK("https://docs.wto.org/imrd/directdoc.asp?DDFDocuments/u/G/SPS/NARE142A2.DOCX","FR")</f>
      </c>
      <c r="J1177" s="15">
        <f>HYPERLINK("https://docs.wto.org/imrd/directdoc.asp?DDFDocuments/v/G/SPS/NARE142A2.DOCX","ES")</f>
      </c>
    </row>
    <row r="1178">
      <c r="A1178" s="10" t="s">
        <v>2105</v>
      </c>
      <c r="B1178" s="11" t="s">
        <v>188</v>
      </c>
      <c r="C1178" s="10" t="s">
        <v>18</v>
      </c>
      <c r="D1178" s="12">
        <v>43525</v>
      </c>
      <c r="E1178" s="13" t="s">
        <v>716</v>
      </c>
      <c r="F1178" s="13" t="s">
        <v>717</v>
      </c>
      <c r="G1178" s="14" t="s">
        <v>365</v>
      </c>
      <c r="H1178" s="15">
        <f>HYPERLINK("https://docs.wto.org/imrd/directdoc.asp?DDFDocuments/t/G/SPS/NAUS470.DOCX","EN")</f>
      </c>
      <c r="I1178" s="15">
        <f>HYPERLINK("https://docs.wto.org/imrd/directdoc.asp?DDFDocuments/u/G/SPS/NAUS470.DOCX","FR")</f>
      </c>
      <c r="J1178" s="15">
        <f>HYPERLINK("https://docs.wto.org/imrd/directdoc.asp?DDFDocuments/v/G/SPS/NAUS470.DOCX","ES")</f>
      </c>
    </row>
    <row r="1179">
      <c r="A1179" s="10" t="s">
        <v>2106</v>
      </c>
      <c r="B1179" s="11" t="s">
        <v>72</v>
      </c>
      <c r="C1179" s="10" t="s">
        <v>18</v>
      </c>
      <c r="D1179" s="12">
        <v>43525</v>
      </c>
      <c r="E1179" s="13" t="s">
        <v>1708</v>
      </c>
      <c r="F1179" s="13" t="s">
        <v>74</v>
      </c>
      <c r="G1179" s="14"/>
      <c r="H1179" s="15">
        <f>HYPERLINK("https://docs.wto.org/imrd/directdoc.asp?DDFDocuments/t/G/SPS/NCAN1239.DOCX","EN")</f>
      </c>
      <c r="I1179" s="15">
        <f>HYPERLINK("https://docs.wto.org/imrd/directdoc.asp?DDFDocuments/u/G/SPS/NCAN1239.DOCX","FR")</f>
      </c>
      <c r="J1179" s="15">
        <f>HYPERLINK("https://docs.wto.org/imrd/directdoc.asp?DDFDocuments/v/G/SPS/NCAN1239.DOCX","ES")</f>
      </c>
    </row>
    <row r="1180">
      <c r="A1180" s="10" t="s">
        <v>2107</v>
      </c>
      <c r="B1180" s="11" t="s">
        <v>156</v>
      </c>
      <c r="C1180" s="10" t="s">
        <v>12</v>
      </c>
      <c r="D1180" s="12">
        <v>43525</v>
      </c>
      <c r="E1180" s="13" t="s">
        <v>2108</v>
      </c>
      <c r="F1180" s="13" t="s">
        <v>2109</v>
      </c>
      <c r="G1180" s="14" t="s">
        <v>2110</v>
      </c>
      <c r="H1180" s="15">
        <f>HYPERLINK("https://docs.wto.org/imrd/directdoc.asp?DDFDocuments/t/G/SPS/NKAZ33.DOCX","EN")</f>
      </c>
      <c r="I1180" s="15">
        <f>HYPERLINK("https://docs.wto.org/imrd/directdoc.asp?DDFDocuments/u/G/SPS/NKAZ33.DOCX","FR")</f>
      </c>
      <c r="J1180" s="15">
        <f>HYPERLINK("https://docs.wto.org/imrd/directdoc.asp?DDFDocuments/v/G/SPS/NKAZ33.DOCX","ES")</f>
      </c>
    </row>
    <row r="1181">
      <c r="A1181" s="10" t="s">
        <v>2111</v>
      </c>
      <c r="B1181" s="11" t="s">
        <v>156</v>
      </c>
      <c r="C1181" s="10" t="s">
        <v>12</v>
      </c>
      <c r="D1181" s="12">
        <v>43525</v>
      </c>
      <c r="E1181" s="13" t="s">
        <v>2112</v>
      </c>
      <c r="F1181" s="13" t="s">
        <v>1010</v>
      </c>
      <c r="G1181" s="14" t="s">
        <v>2113</v>
      </c>
      <c r="H1181" s="15">
        <f>HYPERLINK("https://docs.wto.org/imrd/directdoc.asp?DDFDocuments/t/G/SPS/NKAZ34.DOCX","EN")</f>
      </c>
      <c r="I1181" s="15">
        <f>HYPERLINK("https://docs.wto.org/imrd/directdoc.asp?DDFDocuments/u/G/SPS/NKAZ34.DOCX","FR")</f>
      </c>
      <c r="J1181" s="15">
        <f>HYPERLINK("https://docs.wto.org/imrd/directdoc.asp?DDFDocuments/v/G/SPS/NKAZ34.DOCX","ES")</f>
      </c>
    </row>
    <row r="1182">
      <c r="A1182" s="10" t="s">
        <v>2114</v>
      </c>
      <c r="B1182" s="11" t="s">
        <v>22</v>
      </c>
      <c r="C1182" s="10" t="s">
        <v>18</v>
      </c>
      <c r="D1182" s="12">
        <v>43525</v>
      </c>
      <c r="E1182" s="13" t="s">
        <v>2115</v>
      </c>
      <c r="F1182" s="13" t="s">
        <v>24</v>
      </c>
      <c r="G1182" s="14"/>
      <c r="H1182" s="15">
        <f>HYPERLINK("https://docs.wto.org/imrd/directdoc.asp?DDFDocuments/t/G/SPS/NKEN114.DOCX","EN")</f>
      </c>
      <c r="I1182" s="15">
        <f>HYPERLINK("https://docs.wto.org/imrd/directdoc.asp?DDFDocuments/u/G/SPS/NKEN114.DOCX","FR")</f>
      </c>
      <c r="J1182" s="15">
        <f>HYPERLINK("https://docs.wto.org/imrd/directdoc.asp?DDFDocuments/v/G/SPS/NKEN114.DOCX","ES")</f>
      </c>
    </row>
    <row r="1183">
      <c r="A1183" s="10" t="s">
        <v>2116</v>
      </c>
      <c r="B1183" s="11" t="s">
        <v>1600</v>
      </c>
      <c r="C1183" s="10" t="s">
        <v>18</v>
      </c>
      <c r="D1183" s="12">
        <v>43525</v>
      </c>
      <c r="E1183" s="13" t="s">
        <v>1648</v>
      </c>
      <c r="F1183" s="13" t="s">
        <v>2117</v>
      </c>
      <c r="G1183" s="14"/>
      <c r="H1183" s="15">
        <f>HYPERLINK("https://docs.wto.org/imrd/directdoc.asp?DDFDocuments/t/G/SPS/NMAR58.DOCX","EN")</f>
      </c>
      <c r="I1183" s="15">
        <f>HYPERLINK("https://docs.wto.org/imrd/directdoc.asp?DDFDocuments/u/G/SPS/NMAR58.DOCX","FR")</f>
      </c>
      <c r="J1183" s="15">
        <f>HYPERLINK("https://docs.wto.org/imrd/directdoc.asp?DDFDocuments/v/G/SPS/NMAR58.DOCX","ES")</f>
      </c>
    </row>
    <row r="1184">
      <c r="A1184" s="10" t="s">
        <v>2118</v>
      </c>
      <c r="B1184" s="11" t="s">
        <v>1600</v>
      </c>
      <c r="C1184" s="10" t="s">
        <v>18</v>
      </c>
      <c r="D1184" s="12">
        <v>43525</v>
      </c>
      <c r="E1184" s="13" t="s">
        <v>2119</v>
      </c>
      <c r="F1184" s="13" t="s">
        <v>2120</v>
      </c>
      <c r="G1184" s="14"/>
      <c r="H1184" s="15">
        <f>HYPERLINK("https://docs.wto.org/imrd/directdoc.asp?DDFDocuments/t/G/SPS/NMAR59.DOCX","EN")</f>
      </c>
      <c r="I1184" s="15">
        <f>HYPERLINK("https://docs.wto.org/imrd/directdoc.asp?DDFDocuments/u/G/SPS/NMAR59.DOCX","FR")</f>
      </c>
      <c r="J1184" s="15">
        <f>HYPERLINK("https://docs.wto.org/imrd/directdoc.asp?DDFDocuments/v/G/SPS/NMAR59.DOCX","ES")</f>
      </c>
    </row>
    <row r="1185">
      <c r="A1185" s="10" t="s">
        <v>2121</v>
      </c>
      <c r="B1185" s="11" t="s">
        <v>145</v>
      </c>
      <c r="C1185" s="10" t="s">
        <v>12</v>
      </c>
      <c r="D1185" s="12">
        <v>43525</v>
      </c>
      <c r="E1185" s="13" t="s">
        <v>2122</v>
      </c>
      <c r="F1185" s="13" t="s">
        <v>389</v>
      </c>
      <c r="G1185" s="14" t="s">
        <v>2123</v>
      </c>
      <c r="H1185" s="15">
        <f>HYPERLINK("https://docs.wto.org/imrd/directdoc.asp?DDFDocuments/t/G/SPS/NPHL431.DOCX","EN")</f>
      </c>
      <c r="I1185" s="15">
        <f>HYPERLINK("https://docs.wto.org/imrd/directdoc.asp?DDFDocuments/u/G/SPS/NPHL431.DOCX","FR")</f>
      </c>
      <c r="J1185" s="15">
        <f>HYPERLINK("https://docs.wto.org/imrd/directdoc.asp?DDFDocuments/v/G/SPS/NPHL431.DOCX","ES")</f>
      </c>
    </row>
    <row r="1186">
      <c r="A1186" s="10" t="s">
        <v>2124</v>
      </c>
      <c r="B1186" s="11" t="s">
        <v>188</v>
      </c>
      <c r="C1186" s="10" t="s">
        <v>12</v>
      </c>
      <c r="D1186" s="12">
        <v>43524</v>
      </c>
      <c r="E1186" s="13" t="s">
        <v>1036</v>
      </c>
      <c r="F1186" s="13" t="s">
        <v>2125</v>
      </c>
      <c r="G1186" s="14"/>
      <c r="H1186" s="15">
        <f>HYPERLINK("https://docs.wto.org/imrd/directdoc.asp?DDFDocuments/t/G/SPS/NAUS469.DOCX","EN")</f>
      </c>
      <c r="I1186" s="15">
        <f>HYPERLINK("https://docs.wto.org/imrd/directdoc.asp?DDFDocuments/u/G/SPS/NAUS469.DOCX","FR")</f>
      </c>
      <c r="J1186" s="15">
        <f>HYPERLINK("https://docs.wto.org/imrd/directdoc.asp?DDFDocuments/v/G/SPS/NAUS469.DOCX","ES")</f>
      </c>
    </row>
    <row r="1187">
      <c r="A1187" s="10" t="s">
        <v>2126</v>
      </c>
      <c r="B1187" s="11" t="s">
        <v>27</v>
      </c>
      <c r="C1187" s="10" t="s">
        <v>40</v>
      </c>
      <c r="D1187" s="12">
        <v>43524</v>
      </c>
      <c r="E1187" s="13" t="s">
        <v>19</v>
      </c>
      <c r="F1187" s="13" t="s">
        <v>19</v>
      </c>
      <c r="G1187" s="14"/>
      <c r="H1187" s="15">
        <f>HYPERLINK("https://docs.wto.org/imrd/directdoc.asp?DDFDocuments/t/G/SPS/NCRI205A1.DOCX","EN")</f>
      </c>
      <c r="I1187" s="15">
        <f>HYPERLINK("https://docs.wto.org/imrd/directdoc.asp?DDFDocuments/u/G/SPS/NCRI205A1.DOCX","FR")</f>
      </c>
      <c r="J1187" s="15">
        <f>HYPERLINK("https://docs.wto.org/imrd/directdoc.asp?DDFDocuments/v/G/SPS/NCRI205A1.DOCX","ES")</f>
      </c>
    </row>
    <row r="1188">
      <c r="A1188" s="10" t="s">
        <v>2127</v>
      </c>
      <c r="B1188" s="11" t="s">
        <v>27</v>
      </c>
      <c r="C1188" s="10" t="s">
        <v>40</v>
      </c>
      <c r="D1188" s="12">
        <v>43524</v>
      </c>
      <c r="E1188" s="13" t="s">
        <v>19</v>
      </c>
      <c r="F1188" s="13" t="s">
        <v>19</v>
      </c>
      <c r="G1188" s="14"/>
      <c r="H1188" s="15">
        <f>HYPERLINK("https://docs.wto.org/imrd/directdoc.asp?DDFDocuments/t/G/SPS/NCRI206A1.DOCX","EN")</f>
      </c>
      <c r="I1188" s="15">
        <f>HYPERLINK("https://docs.wto.org/imrd/directdoc.asp?DDFDocuments/u/G/SPS/NCRI206A1.DOCX","FR")</f>
      </c>
      <c r="J1188" s="15">
        <f>HYPERLINK("https://docs.wto.org/imrd/directdoc.asp?DDFDocuments/v/G/SPS/NCRI206A1.DOCX","ES")</f>
      </c>
    </row>
    <row r="1189">
      <c r="A1189" s="10" t="s">
        <v>2128</v>
      </c>
      <c r="B1189" s="11" t="s">
        <v>27</v>
      </c>
      <c r="C1189" s="10" t="s">
        <v>40</v>
      </c>
      <c r="D1189" s="12">
        <v>43524</v>
      </c>
      <c r="E1189" s="13" t="s">
        <v>19</v>
      </c>
      <c r="F1189" s="13" t="s">
        <v>19</v>
      </c>
      <c r="G1189" s="14"/>
      <c r="H1189" s="15">
        <f>HYPERLINK("https://docs.wto.org/imrd/directdoc.asp?DDFDocuments/t/G/SPS/NCRI207A1.DOCX","EN")</f>
      </c>
      <c r="I1189" s="15">
        <f>HYPERLINK("https://docs.wto.org/imrd/directdoc.asp?DDFDocuments/u/G/SPS/NCRI207A1.DOCX","FR")</f>
      </c>
      <c r="J1189" s="15">
        <f>HYPERLINK("https://docs.wto.org/imrd/directdoc.asp?DDFDocuments/v/G/SPS/NCRI207A1.DOCX","ES")</f>
      </c>
    </row>
    <row r="1190">
      <c r="A1190" s="10" t="s">
        <v>2129</v>
      </c>
      <c r="B1190" s="11" t="s">
        <v>82</v>
      </c>
      <c r="C1190" s="10" t="s">
        <v>40</v>
      </c>
      <c r="D1190" s="12">
        <v>43524</v>
      </c>
      <c r="E1190" s="13" t="s">
        <v>603</v>
      </c>
      <c r="F1190" s="13" t="s">
        <v>19</v>
      </c>
      <c r="G1190" s="14"/>
      <c r="H1190" s="15">
        <f>HYPERLINK("https://docs.wto.org/imrd/directdoc.asp?DDFDocuments/t/G/SPS/NEU260A1.DOCX","EN")</f>
      </c>
      <c r="I1190" s="15">
        <f>HYPERLINK("https://docs.wto.org/imrd/directdoc.asp?DDFDocuments/u/G/SPS/NEU260A1.DOCX","FR")</f>
      </c>
      <c r="J1190" s="15">
        <f>HYPERLINK("https://docs.wto.org/imrd/directdoc.asp?DDFDocuments/v/G/SPS/NEU260A1.DOCX","ES")</f>
      </c>
    </row>
    <row r="1191">
      <c r="A1191" s="10" t="s">
        <v>2130</v>
      </c>
      <c r="B1191" s="11" t="s">
        <v>523</v>
      </c>
      <c r="C1191" s="10" t="s">
        <v>12</v>
      </c>
      <c r="D1191" s="12">
        <v>43522</v>
      </c>
      <c r="E1191" s="13" t="s">
        <v>2131</v>
      </c>
      <c r="F1191" s="13" t="s">
        <v>2132</v>
      </c>
      <c r="G1191" s="14" t="s">
        <v>2133</v>
      </c>
      <c r="H1191" s="15">
        <f>HYPERLINK("https://docs.wto.org/imrd/directdoc.asp?DDFDocuments/t/G/SPS/NTUR109.DOCX","EN")</f>
      </c>
      <c r="I1191" s="15">
        <f>HYPERLINK("https://docs.wto.org/imrd/directdoc.asp?DDFDocuments/u/G/SPS/NTUR109.DOCX","FR")</f>
      </c>
      <c r="J1191" s="15">
        <f>HYPERLINK("https://docs.wto.org/imrd/directdoc.asp?DDFDocuments/v/G/SPS/NTUR109.DOCX","ES")</f>
      </c>
    </row>
    <row r="1192">
      <c r="A1192" s="10" t="s">
        <v>2134</v>
      </c>
      <c r="B1192" s="11" t="s">
        <v>22</v>
      </c>
      <c r="C1192" s="10" t="s">
        <v>18</v>
      </c>
      <c r="D1192" s="12">
        <v>43521</v>
      </c>
      <c r="E1192" s="13" t="s">
        <v>23</v>
      </c>
      <c r="F1192" s="13" t="s">
        <v>24</v>
      </c>
      <c r="G1192" s="14"/>
      <c r="H1192" s="15">
        <f>HYPERLINK("https://docs.wto.org/imrd/directdoc.asp?DDFDocuments/t/G/SPS/NKEN100.DOCX","EN")</f>
      </c>
      <c r="I1192" s="15">
        <f>HYPERLINK("https://docs.wto.org/imrd/directdoc.asp?DDFDocuments/u/G/SPS/NKEN100.DOCX","FR")</f>
      </c>
      <c r="J1192" s="15">
        <f>HYPERLINK("https://docs.wto.org/imrd/directdoc.asp?DDFDocuments/v/G/SPS/NKEN100.DOCX","ES")</f>
      </c>
    </row>
    <row r="1193">
      <c r="A1193" s="10" t="s">
        <v>2135</v>
      </c>
      <c r="B1193" s="11" t="s">
        <v>22</v>
      </c>
      <c r="C1193" s="10" t="s">
        <v>18</v>
      </c>
      <c r="D1193" s="12">
        <v>43521</v>
      </c>
      <c r="E1193" s="13" t="s">
        <v>23</v>
      </c>
      <c r="F1193" s="13" t="s">
        <v>24</v>
      </c>
      <c r="G1193" s="14"/>
      <c r="H1193" s="15">
        <f>HYPERLINK("https://docs.wto.org/imrd/directdoc.asp?DDFDocuments/t/G/SPS/NKEN101.DOCX","EN")</f>
      </c>
      <c r="I1193" s="15">
        <f>HYPERLINK("https://docs.wto.org/imrd/directdoc.asp?DDFDocuments/u/G/SPS/NKEN101.DOCX","FR")</f>
      </c>
      <c r="J1193" s="15">
        <f>HYPERLINK("https://docs.wto.org/imrd/directdoc.asp?DDFDocuments/v/G/SPS/NKEN101.DOCX","ES")</f>
      </c>
    </row>
    <row r="1194">
      <c r="A1194" s="10" t="s">
        <v>2136</v>
      </c>
      <c r="B1194" s="11" t="s">
        <v>22</v>
      </c>
      <c r="C1194" s="10" t="s">
        <v>18</v>
      </c>
      <c r="D1194" s="12">
        <v>43521</v>
      </c>
      <c r="E1194" s="13" t="s">
        <v>23</v>
      </c>
      <c r="F1194" s="13" t="s">
        <v>24</v>
      </c>
      <c r="G1194" s="14"/>
      <c r="H1194" s="15">
        <f>HYPERLINK("https://docs.wto.org/imrd/directdoc.asp?DDFDocuments/t/G/SPS/NKEN102.DOCX","EN")</f>
      </c>
      <c r="I1194" s="15">
        <f>HYPERLINK("https://docs.wto.org/imrd/directdoc.asp?DDFDocuments/u/G/SPS/NKEN102.DOCX","FR")</f>
      </c>
      <c r="J1194" s="15">
        <f>HYPERLINK("https://docs.wto.org/imrd/directdoc.asp?DDFDocuments/v/G/SPS/NKEN102.DOCX","ES")</f>
      </c>
    </row>
    <row r="1195">
      <c r="A1195" s="10" t="s">
        <v>2137</v>
      </c>
      <c r="B1195" s="11" t="s">
        <v>22</v>
      </c>
      <c r="C1195" s="10" t="s">
        <v>18</v>
      </c>
      <c r="D1195" s="12">
        <v>43521</v>
      </c>
      <c r="E1195" s="13" t="s">
        <v>2138</v>
      </c>
      <c r="F1195" s="13" t="s">
        <v>24</v>
      </c>
      <c r="G1195" s="14"/>
      <c r="H1195" s="15">
        <f>HYPERLINK("https://docs.wto.org/imrd/directdoc.asp?DDFDocuments/t/G/SPS/NKEN103.DOCX","EN")</f>
      </c>
      <c r="I1195" s="15">
        <f>HYPERLINK("https://docs.wto.org/imrd/directdoc.asp?DDFDocuments/u/G/SPS/NKEN103.DOCX","FR")</f>
      </c>
      <c r="J1195" s="15">
        <f>HYPERLINK("https://docs.wto.org/imrd/directdoc.asp?DDFDocuments/v/G/SPS/NKEN103.DOCX","ES")</f>
      </c>
    </row>
    <row r="1196">
      <c r="A1196" s="10" t="s">
        <v>2139</v>
      </c>
      <c r="B1196" s="11" t="s">
        <v>22</v>
      </c>
      <c r="C1196" s="10" t="s">
        <v>18</v>
      </c>
      <c r="D1196" s="12">
        <v>43521</v>
      </c>
      <c r="E1196" s="13" t="s">
        <v>2140</v>
      </c>
      <c r="F1196" s="13" t="s">
        <v>24</v>
      </c>
      <c r="G1196" s="14"/>
      <c r="H1196" s="15">
        <f>HYPERLINK("https://docs.wto.org/imrd/directdoc.asp?DDFDocuments/t/G/SPS/NKEN104.DOCX","EN")</f>
      </c>
      <c r="I1196" s="15">
        <f>HYPERLINK("https://docs.wto.org/imrd/directdoc.asp?DDFDocuments/u/G/SPS/NKEN104.DOCX","FR")</f>
      </c>
      <c r="J1196" s="15">
        <f>HYPERLINK("https://docs.wto.org/imrd/directdoc.asp?DDFDocuments/v/G/SPS/NKEN104.DOCX","ES")</f>
      </c>
    </row>
    <row r="1197">
      <c r="A1197" s="10" t="s">
        <v>2141</v>
      </c>
      <c r="B1197" s="11" t="s">
        <v>22</v>
      </c>
      <c r="C1197" s="10" t="s">
        <v>18</v>
      </c>
      <c r="D1197" s="12">
        <v>43521</v>
      </c>
      <c r="E1197" s="13" t="s">
        <v>2142</v>
      </c>
      <c r="F1197" s="13" t="s">
        <v>24</v>
      </c>
      <c r="G1197" s="14"/>
      <c r="H1197" s="15">
        <f>HYPERLINK("https://docs.wto.org/imrd/directdoc.asp?DDFDocuments/t/G/SPS/NKEN109.DOCX","EN")</f>
      </c>
      <c r="I1197" s="15">
        <f>HYPERLINK("https://docs.wto.org/imrd/directdoc.asp?DDFDocuments/u/G/SPS/NKEN109.DOCX","FR")</f>
      </c>
      <c r="J1197" s="15">
        <f>HYPERLINK("https://docs.wto.org/imrd/directdoc.asp?DDFDocuments/v/G/SPS/NKEN109.DOCX","ES")</f>
      </c>
    </row>
    <row r="1198">
      <c r="A1198" s="10" t="s">
        <v>2143</v>
      </c>
      <c r="B1198" s="11" t="s">
        <v>22</v>
      </c>
      <c r="C1198" s="10" t="s">
        <v>18</v>
      </c>
      <c r="D1198" s="12">
        <v>43521</v>
      </c>
      <c r="E1198" s="13" t="s">
        <v>23</v>
      </c>
      <c r="F1198" s="13" t="s">
        <v>24</v>
      </c>
      <c r="G1198" s="14"/>
      <c r="H1198" s="15">
        <f>HYPERLINK("https://docs.wto.org/imrd/directdoc.asp?DDFDocuments/t/G/SPS/NKEN93.DOCX","EN")</f>
      </c>
      <c r="I1198" s="15">
        <f>HYPERLINK("https://docs.wto.org/imrd/directdoc.asp?DDFDocuments/u/G/SPS/NKEN93.DOCX","FR")</f>
      </c>
      <c r="J1198" s="15">
        <f>HYPERLINK("https://docs.wto.org/imrd/directdoc.asp?DDFDocuments/v/G/SPS/NKEN93.DOCX","ES")</f>
      </c>
    </row>
    <row r="1199">
      <c r="A1199" s="10" t="s">
        <v>2144</v>
      </c>
      <c r="B1199" s="11" t="s">
        <v>22</v>
      </c>
      <c r="C1199" s="10" t="s">
        <v>18</v>
      </c>
      <c r="D1199" s="12">
        <v>43521</v>
      </c>
      <c r="E1199" s="13" t="s">
        <v>23</v>
      </c>
      <c r="F1199" s="13" t="s">
        <v>24</v>
      </c>
      <c r="G1199" s="14"/>
      <c r="H1199" s="15">
        <f>HYPERLINK("https://docs.wto.org/imrd/directdoc.asp?DDFDocuments/t/G/SPS/NKEN94.DOCX","EN")</f>
      </c>
      <c r="I1199" s="15">
        <f>HYPERLINK("https://docs.wto.org/imrd/directdoc.asp?DDFDocuments/u/G/SPS/NKEN94.DOCX","FR")</f>
      </c>
      <c r="J1199" s="15">
        <f>HYPERLINK("https://docs.wto.org/imrd/directdoc.asp?DDFDocuments/v/G/SPS/NKEN94.DOCX","ES")</f>
      </c>
    </row>
    <row r="1200">
      <c r="A1200" s="10" t="s">
        <v>2145</v>
      </c>
      <c r="B1200" s="11" t="s">
        <v>22</v>
      </c>
      <c r="C1200" s="10" t="s">
        <v>18</v>
      </c>
      <c r="D1200" s="12">
        <v>43521</v>
      </c>
      <c r="E1200" s="13" t="s">
        <v>23</v>
      </c>
      <c r="F1200" s="13" t="s">
        <v>24</v>
      </c>
      <c r="G1200" s="14"/>
      <c r="H1200" s="15">
        <f>HYPERLINK("https://docs.wto.org/imrd/directdoc.asp?DDFDocuments/t/G/SPS/NKEN95.DOCX","EN")</f>
      </c>
      <c r="I1200" s="15">
        <f>HYPERLINK("https://docs.wto.org/imrd/directdoc.asp?DDFDocuments/u/G/SPS/NKEN95.DOCX","FR")</f>
      </c>
      <c r="J1200" s="15">
        <f>HYPERLINK("https://docs.wto.org/imrd/directdoc.asp?DDFDocuments/v/G/SPS/NKEN95.DOCX","ES")</f>
      </c>
    </row>
    <row r="1201">
      <c r="A1201" s="10" t="s">
        <v>2146</v>
      </c>
      <c r="B1201" s="11" t="s">
        <v>22</v>
      </c>
      <c r="C1201" s="10" t="s">
        <v>18</v>
      </c>
      <c r="D1201" s="12">
        <v>43521</v>
      </c>
      <c r="E1201" s="13" t="s">
        <v>23</v>
      </c>
      <c r="F1201" s="13" t="s">
        <v>24</v>
      </c>
      <c r="G1201" s="14"/>
      <c r="H1201" s="15">
        <f>HYPERLINK("https://docs.wto.org/imrd/directdoc.asp?DDFDocuments/t/G/SPS/NKEN96.DOCX","EN")</f>
      </c>
      <c r="I1201" s="15">
        <f>HYPERLINK("https://docs.wto.org/imrd/directdoc.asp?DDFDocuments/u/G/SPS/NKEN96.DOCX","FR")</f>
      </c>
      <c r="J1201" s="15">
        <f>HYPERLINK("https://docs.wto.org/imrd/directdoc.asp?DDFDocuments/v/G/SPS/NKEN96.DOCX","ES")</f>
      </c>
    </row>
    <row r="1202">
      <c r="A1202" s="10" t="s">
        <v>2147</v>
      </c>
      <c r="B1202" s="11" t="s">
        <v>22</v>
      </c>
      <c r="C1202" s="10" t="s">
        <v>18</v>
      </c>
      <c r="D1202" s="12">
        <v>43521</v>
      </c>
      <c r="E1202" s="13" t="s">
        <v>23</v>
      </c>
      <c r="F1202" s="13" t="s">
        <v>24</v>
      </c>
      <c r="G1202" s="14"/>
      <c r="H1202" s="15">
        <f>HYPERLINK("https://docs.wto.org/imrd/directdoc.asp?DDFDocuments/t/G/SPS/NKEN97.DOCX","EN")</f>
      </c>
      <c r="I1202" s="15">
        <f>HYPERLINK("https://docs.wto.org/imrd/directdoc.asp?DDFDocuments/u/G/SPS/NKEN97.DOCX","FR")</f>
      </c>
      <c r="J1202" s="15">
        <f>HYPERLINK("https://docs.wto.org/imrd/directdoc.asp?DDFDocuments/v/G/SPS/NKEN97.DOCX","ES")</f>
      </c>
    </row>
    <row r="1203">
      <c r="A1203" s="10" t="s">
        <v>2148</v>
      </c>
      <c r="B1203" s="11" t="s">
        <v>22</v>
      </c>
      <c r="C1203" s="10" t="s">
        <v>18</v>
      </c>
      <c r="D1203" s="12">
        <v>43521</v>
      </c>
      <c r="E1203" s="13" t="s">
        <v>2149</v>
      </c>
      <c r="F1203" s="13" t="s">
        <v>24</v>
      </c>
      <c r="G1203" s="14"/>
      <c r="H1203" s="15">
        <f>HYPERLINK("https://docs.wto.org/imrd/directdoc.asp?DDFDocuments/t/G/SPS/NKEN98.DOCX","EN")</f>
      </c>
      <c r="I1203" s="15">
        <f>HYPERLINK("https://docs.wto.org/imrd/directdoc.asp?DDFDocuments/u/G/SPS/NKEN98.DOCX","FR")</f>
      </c>
      <c r="J1203" s="15">
        <f>HYPERLINK("https://docs.wto.org/imrd/directdoc.asp?DDFDocuments/v/G/SPS/NKEN98.DOCX","ES")</f>
      </c>
    </row>
    <row r="1204">
      <c r="A1204" s="10" t="s">
        <v>2150</v>
      </c>
      <c r="B1204" s="11" t="s">
        <v>22</v>
      </c>
      <c r="C1204" s="10" t="s">
        <v>18</v>
      </c>
      <c r="D1204" s="12">
        <v>43521</v>
      </c>
      <c r="E1204" s="13" t="s">
        <v>23</v>
      </c>
      <c r="F1204" s="13" t="s">
        <v>24</v>
      </c>
      <c r="G1204" s="14"/>
      <c r="H1204" s="15">
        <f>HYPERLINK("https://docs.wto.org/imrd/directdoc.asp?DDFDocuments/t/G/SPS/NKEN99.DOCX","EN")</f>
      </c>
      <c r="I1204" s="15">
        <f>HYPERLINK("https://docs.wto.org/imrd/directdoc.asp?DDFDocuments/u/G/SPS/NKEN99.DOCX","FR")</f>
      </c>
      <c r="J1204" s="15">
        <f>HYPERLINK("https://docs.wto.org/imrd/directdoc.asp?DDFDocuments/v/G/SPS/NKEN99.DOCX","ES")</f>
      </c>
    </row>
    <row r="1205">
      <c r="A1205" s="10" t="s">
        <v>2151</v>
      </c>
      <c r="B1205" s="11" t="s">
        <v>145</v>
      </c>
      <c r="C1205" s="10" t="s">
        <v>12</v>
      </c>
      <c r="D1205" s="12">
        <v>43518</v>
      </c>
      <c r="E1205" s="13" t="s">
        <v>1740</v>
      </c>
      <c r="F1205" s="13" t="s">
        <v>1920</v>
      </c>
      <c r="G1205" s="14" t="s">
        <v>34</v>
      </c>
      <c r="H1205" s="15">
        <f>HYPERLINK("https://docs.wto.org/imrd/directdoc.asp?DDFDocuments/t/G/SPS/NPHL430.DOCX","EN")</f>
      </c>
      <c r="I1205" s="15">
        <f>HYPERLINK("https://docs.wto.org/imrd/directdoc.asp?DDFDocuments/u/G/SPS/NPHL430.DOCX","FR")</f>
      </c>
      <c r="J1205" s="15">
        <f>HYPERLINK("https://docs.wto.org/imrd/directdoc.asp?DDFDocuments/v/G/SPS/NPHL430.DOCX","ES")</f>
      </c>
    </row>
    <row r="1206">
      <c r="A1206" s="10" t="s">
        <v>2152</v>
      </c>
      <c r="B1206" s="11" t="s">
        <v>27</v>
      </c>
      <c r="C1206" s="10" t="s">
        <v>18</v>
      </c>
      <c r="D1206" s="12">
        <v>43517</v>
      </c>
      <c r="E1206" s="13" t="s">
        <v>2153</v>
      </c>
      <c r="F1206" s="13" t="s">
        <v>2061</v>
      </c>
      <c r="G1206" s="14" t="s">
        <v>87</v>
      </c>
      <c r="H1206" s="15">
        <f>HYPERLINK("https://docs.wto.org/imrd/directdoc.asp?DDFDocuments/t/G/SPS/NCRI209.DOCX","EN")</f>
      </c>
      <c r="I1206" s="15">
        <f>HYPERLINK("https://docs.wto.org/imrd/directdoc.asp?DDFDocuments/u/G/SPS/NCRI209.DOCX","FR")</f>
      </c>
      <c r="J1206" s="15">
        <f>HYPERLINK("https://docs.wto.org/imrd/directdoc.asp?DDFDocuments/v/G/SPS/NCRI209.DOCX","ES")</f>
      </c>
    </row>
    <row r="1207">
      <c r="A1207" s="10" t="s">
        <v>2154</v>
      </c>
      <c r="B1207" s="11" t="s">
        <v>82</v>
      </c>
      <c r="C1207" s="10" t="s">
        <v>40</v>
      </c>
      <c r="D1207" s="12">
        <v>43517</v>
      </c>
      <c r="E1207" s="13" t="s">
        <v>2155</v>
      </c>
      <c r="F1207" s="13" t="s">
        <v>19</v>
      </c>
      <c r="G1207" s="14"/>
      <c r="H1207" s="15">
        <f>HYPERLINK("https://docs.wto.org/imrd/directdoc.asp?DDFDocuments/t/G/SPS/NEU258A1.DOCX","EN")</f>
      </c>
      <c r="I1207" s="15">
        <f>HYPERLINK("https://docs.wto.org/imrd/directdoc.asp?DDFDocuments/u/G/SPS/NEU258A1.DOCX","FR")</f>
      </c>
      <c r="J1207" s="15">
        <f>HYPERLINK("https://docs.wto.org/imrd/directdoc.asp?DDFDocuments/v/G/SPS/NEU258A1.DOCX","ES")</f>
      </c>
    </row>
    <row r="1208">
      <c r="A1208" s="10" t="s">
        <v>2156</v>
      </c>
      <c r="B1208" s="11" t="s">
        <v>82</v>
      </c>
      <c r="C1208" s="10" t="s">
        <v>40</v>
      </c>
      <c r="D1208" s="12">
        <v>43517</v>
      </c>
      <c r="E1208" s="13" t="s">
        <v>603</v>
      </c>
      <c r="F1208" s="13" t="s">
        <v>19</v>
      </c>
      <c r="G1208" s="14"/>
      <c r="H1208" s="15">
        <f>HYPERLINK("https://docs.wto.org/imrd/directdoc.asp?DDFDocuments/t/G/SPS/NEU259A1.DOCX","EN")</f>
      </c>
      <c r="I1208" s="15">
        <f>HYPERLINK("https://docs.wto.org/imrd/directdoc.asp?DDFDocuments/u/G/SPS/NEU259A1.DOCX","FR")</f>
      </c>
      <c r="J1208" s="15">
        <f>HYPERLINK("https://docs.wto.org/imrd/directdoc.asp?DDFDocuments/v/G/SPS/NEU259A1.DOCX","ES")</f>
      </c>
    </row>
    <row r="1209">
      <c r="A1209" s="10" t="s">
        <v>2157</v>
      </c>
      <c r="B1209" s="11" t="s">
        <v>82</v>
      </c>
      <c r="C1209" s="10" t="s">
        <v>40</v>
      </c>
      <c r="D1209" s="12">
        <v>43517</v>
      </c>
      <c r="E1209" s="13" t="s">
        <v>603</v>
      </c>
      <c r="F1209" s="13" t="s">
        <v>19</v>
      </c>
      <c r="G1209" s="14"/>
      <c r="H1209" s="15">
        <f>HYPERLINK("https://docs.wto.org/imrd/directdoc.asp?DDFDocuments/t/G/SPS/NEU262A1.DOCX","EN")</f>
      </c>
      <c r="I1209" s="15">
        <f>HYPERLINK("https://docs.wto.org/imrd/directdoc.asp?DDFDocuments/u/G/SPS/NEU262A1.DOCX","FR")</f>
      </c>
      <c r="J1209" s="15">
        <f>HYPERLINK("https://docs.wto.org/imrd/directdoc.asp?DDFDocuments/v/G/SPS/NEU262A1.DOCX","ES")</f>
      </c>
    </row>
    <row r="1210">
      <c r="A1210" s="10" t="s">
        <v>2158</v>
      </c>
      <c r="B1210" s="11" t="s">
        <v>82</v>
      </c>
      <c r="C1210" s="10" t="s">
        <v>40</v>
      </c>
      <c r="D1210" s="12">
        <v>43517</v>
      </c>
      <c r="E1210" s="13" t="s">
        <v>2159</v>
      </c>
      <c r="F1210" s="13" t="s">
        <v>19</v>
      </c>
      <c r="G1210" s="14"/>
      <c r="H1210" s="15">
        <f>HYPERLINK("https://docs.wto.org/imrd/directdoc.asp?DDFDocuments/t/G/SPS/NEU263A1.DOCX","EN")</f>
      </c>
      <c r="I1210" s="15">
        <f>HYPERLINK("https://docs.wto.org/imrd/directdoc.asp?DDFDocuments/u/G/SPS/NEU263A1.DOCX","FR")</f>
      </c>
      <c r="J1210" s="15">
        <f>HYPERLINK("https://docs.wto.org/imrd/directdoc.asp?DDFDocuments/v/G/SPS/NEU263A1.DOCX","ES")</f>
      </c>
    </row>
    <row r="1211">
      <c r="A1211" s="10" t="s">
        <v>2160</v>
      </c>
      <c r="B1211" s="11" t="s">
        <v>349</v>
      </c>
      <c r="C1211" s="10" t="s">
        <v>18</v>
      </c>
      <c r="D1211" s="12">
        <v>43515</v>
      </c>
      <c r="E1211" s="13" t="s">
        <v>2161</v>
      </c>
      <c r="F1211" s="13" t="s">
        <v>609</v>
      </c>
      <c r="G1211" s="14" t="s">
        <v>183</v>
      </c>
      <c r="H1211" s="15">
        <f>HYPERLINK("https://docs.wto.org/imrd/directdoc.asp?DDFDocuments/t/G/SPS/NECU215.DOCX","EN")</f>
      </c>
      <c r="I1211" s="15">
        <f>HYPERLINK("https://docs.wto.org/imrd/directdoc.asp?DDFDocuments/u/G/SPS/NECU215.DOCX","FR")</f>
      </c>
      <c r="J1211" s="15">
        <f>HYPERLINK("https://docs.wto.org/imrd/directdoc.asp?DDFDocuments/v/G/SPS/NECU215.DOCX","ES")</f>
      </c>
    </row>
    <row r="1212">
      <c r="A1212" s="10" t="s">
        <v>2162</v>
      </c>
      <c r="B1212" s="11" t="s">
        <v>349</v>
      </c>
      <c r="C1212" s="10" t="s">
        <v>18</v>
      </c>
      <c r="D1212" s="12">
        <v>43515</v>
      </c>
      <c r="E1212" s="13" t="s">
        <v>2163</v>
      </c>
      <c r="F1212" s="13" t="s">
        <v>609</v>
      </c>
      <c r="G1212" s="14" t="s">
        <v>183</v>
      </c>
      <c r="H1212" s="15">
        <f>HYPERLINK("https://docs.wto.org/imrd/directdoc.asp?DDFDocuments/t/G/SPS/NECU216.DOCX","EN")</f>
      </c>
      <c r="I1212" s="15">
        <f>HYPERLINK("https://docs.wto.org/imrd/directdoc.asp?DDFDocuments/u/G/SPS/NECU216.DOCX","FR")</f>
      </c>
      <c r="J1212" s="15">
        <f>HYPERLINK("https://docs.wto.org/imrd/directdoc.asp?DDFDocuments/v/G/SPS/NECU216.DOCX","ES")</f>
      </c>
    </row>
    <row r="1213">
      <c r="A1213" s="10" t="s">
        <v>2164</v>
      </c>
      <c r="B1213" s="11" t="s">
        <v>233</v>
      </c>
      <c r="C1213" s="10" t="s">
        <v>18</v>
      </c>
      <c r="D1213" s="12">
        <v>43515</v>
      </c>
      <c r="E1213" s="13" t="s">
        <v>2165</v>
      </c>
      <c r="F1213" s="13" t="s">
        <v>262</v>
      </c>
      <c r="G1213" s="14" t="s">
        <v>286</v>
      </c>
      <c r="H1213" s="15">
        <f>HYPERLINK("https://docs.wto.org/imrd/directdoc.asp?DDFDocuments/t/G/SPS/NPER806.DOCX","EN")</f>
      </c>
      <c r="I1213" s="15">
        <f>HYPERLINK("https://docs.wto.org/imrd/directdoc.asp?DDFDocuments/u/G/SPS/NPER806.DOCX","FR")</f>
      </c>
      <c r="J1213" s="15">
        <f>HYPERLINK("https://docs.wto.org/imrd/directdoc.asp?DDFDocuments/v/G/SPS/NPER806.DOCX","ES")</f>
      </c>
    </row>
    <row r="1214">
      <c r="A1214" s="10" t="s">
        <v>2166</v>
      </c>
      <c r="B1214" s="11" t="s">
        <v>82</v>
      </c>
      <c r="C1214" s="10" t="s">
        <v>18</v>
      </c>
      <c r="D1214" s="12">
        <v>43514</v>
      </c>
      <c r="E1214" s="13" t="s">
        <v>334</v>
      </c>
      <c r="F1214" s="13" t="s">
        <v>335</v>
      </c>
      <c r="G1214" s="14"/>
      <c r="H1214" s="15">
        <f>HYPERLINK("https://docs.wto.org/imrd/directdoc.asp?DDFDocuments/t/G/SPS/NEU310.DOCX","EN")</f>
      </c>
      <c r="I1214" s="15">
        <f>HYPERLINK("https://docs.wto.org/imrd/directdoc.asp?DDFDocuments/u/G/SPS/NEU310.DOCX","FR")</f>
      </c>
      <c r="J1214" s="15">
        <f>HYPERLINK("https://docs.wto.org/imrd/directdoc.asp?DDFDocuments/v/G/SPS/NEU310.DOCX","ES")</f>
      </c>
    </row>
    <row r="1215">
      <c r="A1215" s="10" t="s">
        <v>2167</v>
      </c>
      <c r="B1215" s="11" t="s">
        <v>53</v>
      </c>
      <c r="C1215" s="10" t="s">
        <v>12</v>
      </c>
      <c r="D1215" s="12">
        <v>43514</v>
      </c>
      <c r="E1215" s="13" t="s">
        <v>282</v>
      </c>
      <c r="F1215" s="13" t="s">
        <v>92</v>
      </c>
      <c r="G1215" s="14" t="s">
        <v>147</v>
      </c>
      <c r="H1215" s="15">
        <f>HYPERLINK("https://docs.wto.org/imrd/directdoc.asp?DDFDocuments/t/G/SPS/NSAU390.DOCX","EN")</f>
      </c>
      <c r="I1215" s="15">
        <f>HYPERLINK("https://docs.wto.org/imrd/directdoc.asp?DDFDocuments/u/G/SPS/NSAU390.DOCX","FR")</f>
      </c>
      <c r="J1215" s="15">
        <f>HYPERLINK("https://docs.wto.org/imrd/directdoc.asp?DDFDocuments/v/G/SPS/NSAU390.DOCX","ES")</f>
      </c>
    </row>
    <row r="1216">
      <c r="A1216" s="10" t="s">
        <v>2168</v>
      </c>
      <c r="B1216" s="11" t="s">
        <v>53</v>
      </c>
      <c r="C1216" s="10" t="s">
        <v>12</v>
      </c>
      <c r="D1216" s="12">
        <v>43514</v>
      </c>
      <c r="E1216" s="13" t="s">
        <v>657</v>
      </c>
      <c r="F1216" s="13" t="s">
        <v>229</v>
      </c>
      <c r="G1216" s="14" t="s">
        <v>39</v>
      </c>
      <c r="H1216" s="15">
        <f>HYPERLINK("https://docs.wto.org/imrd/directdoc.asp?DDFDocuments/t/G/SPS/NSAU391.DOCX","EN")</f>
      </c>
      <c r="I1216" s="15">
        <f>HYPERLINK("https://docs.wto.org/imrd/directdoc.asp?DDFDocuments/u/G/SPS/NSAU391.DOCX","FR")</f>
      </c>
      <c r="J1216" s="15">
        <f>HYPERLINK("https://docs.wto.org/imrd/directdoc.asp?DDFDocuments/v/G/SPS/NSAU391.DOCX","ES")</f>
      </c>
    </row>
    <row r="1217">
      <c r="A1217" s="10" t="s">
        <v>2169</v>
      </c>
      <c r="B1217" s="11" t="s">
        <v>365</v>
      </c>
      <c r="C1217" s="10" t="s">
        <v>40</v>
      </c>
      <c r="D1217" s="12">
        <v>43511</v>
      </c>
      <c r="E1217" s="13" t="s">
        <v>19</v>
      </c>
      <c r="F1217" s="13" t="s">
        <v>19</v>
      </c>
      <c r="G1217" s="14"/>
      <c r="H1217" s="15">
        <f>HYPERLINK("https://docs.wto.org/imrd/directdoc.asp?DDFDocuments/t/G/SPS/NCHL573A2.DOCX","EN")</f>
      </c>
      <c r="I1217" s="15">
        <f>HYPERLINK("https://docs.wto.org/imrd/directdoc.asp?DDFDocuments/u/G/SPS/NCHL573A2.DOCX","FR")</f>
      </c>
      <c r="J1217" s="15">
        <f>HYPERLINK("https://docs.wto.org/imrd/directdoc.asp?DDFDocuments/v/G/SPS/NCHL573A2.DOCX","ES")</f>
      </c>
    </row>
    <row r="1218">
      <c r="A1218" s="10" t="s">
        <v>2170</v>
      </c>
      <c r="B1218" s="11" t="s">
        <v>365</v>
      </c>
      <c r="C1218" s="10" t="s">
        <v>40</v>
      </c>
      <c r="D1218" s="12">
        <v>43511</v>
      </c>
      <c r="E1218" s="13" t="s">
        <v>19</v>
      </c>
      <c r="F1218" s="13" t="s">
        <v>19</v>
      </c>
      <c r="G1218" s="14"/>
      <c r="H1218" s="15">
        <f>HYPERLINK("https://docs.wto.org/imrd/directdoc.asp?DDFDocuments/t/G/SPS/NCHL578A1.DOCX","EN")</f>
      </c>
      <c r="I1218" s="15">
        <f>HYPERLINK("https://docs.wto.org/imrd/directdoc.asp?DDFDocuments/u/G/SPS/NCHL578A1.DOCX","FR")</f>
      </c>
      <c r="J1218" s="15">
        <f>HYPERLINK("https://docs.wto.org/imrd/directdoc.asp?DDFDocuments/v/G/SPS/NCHL578A1.DOCX","ES")</f>
      </c>
    </row>
    <row r="1219">
      <c r="A1219" s="10" t="s">
        <v>2171</v>
      </c>
      <c r="B1219" s="11" t="s">
        <v>27</v>
      </c>
      <c r="C1219" s="10" t="s">
        <v>18</v>
      </c>
      <c r="D1219" s="12">
        <v>43511</v>
      </c>
      <c r="E1219" s="13" t="s">
        <v>2172</v>
      </c>
      <c r="F1219" s="13" t="s">
        <v>70</v>
      </c>
      <c r="G1219" s="14"/>
      <c r="H1219" s="15">
        <f>HYPERLINK("https://docs.wto.org/imrd/directdoc.asp?DDFDocuments/t/G/SPS/NCRI208.DOCX","EN")</f>
      </c>
      <c r="I1219" s="15">
        <f>HYPERLINK("https://docs.wto.org/imrd/directdoc.asp?DDFDocuments/u/G/SPS/NCRI208.DOCX","FR")</f>
      </c>
      <c r="J1219" s="15">
        <f>HYPERLINK("https://docs.wto.org/imrd/directdoc.asp?DDFDocuments/v/G/SPS/NCRI208.DOCX","ES")</f>
      </c>
    </row>
    <row r="1220">
      <c r="A1220" s="10" t="s">
        <v>2173</v>
      </c>
      <c r="B1220" s="11" t="s">
        <v>156</v>
      </c>
      <c r="C1220" s="10" t="s">
        <v>12</v>
      </c>
      <c r="D1220" s="12">
        <v>43511</v>
      </c>
      <c r="E1220" s="13" t="s">
        <v>2174</v>
      </c>
      <c r="F1220" s="13" t="s">
        <v>1364</v>
      </c>
      <c r="G1220" s="14" t="s">
        <v>2175</v>
      </c>
      <c r="H1220" s="15">
        <f>HYPERLINK("https://docs.wto.org/imrd/directdoc.asp?DDFDocuments/t/G/SPS/NKAZ29.DOCX","EN")</f>
      </c>
      <c r="I1220" s="15">
        <f>HYPERLINK("https://docs.wto.org/imrd/directdoc.asp?DDFDocuments/u/G/SPS/NKAZ29.DOCX","FR")</f>
      </c>
      <c r="J1220" s="15">
        <f>HYPERLINK("https://docs.wto.org/imrd/directdoc.asp?DDFDocuments/v/G/SPS/NKAZ29.DOCX","ES")</f>
      </c>
    </row>
    <row r="1221">
      <c r="A1221" s="10" t="s">
        <v>2176</v>
      </c>
      <c r="B1221" s="11" t="s">
        <v>156</v>
      </c>
      <c r="C1221" s="10" t="s">
        <v>12</v>
      </c>
      <c r="D1221" s="12">
        <v>43511</v>
      </c>
      <c r="E1221" s="13" t="s">
        <v>2177</v>
      </c>
      <c r="F1221" s="13" t="s">
        <v>2178</v>
      </c>
      <c r="G1221" s="14" t="s">
        <v>2102</v>
      </c>
      <c r="H1221" s="15">
        <f>HYPERLINK("https://docs.wto.org/imrd/directdoc.asp?DDFDocuments/t/G/SPS/NKAZ30.DOCX","EN")</f>
      </c>
      <c r="I1221" s="15">
        <f>HYPERLINK("https://docs.wto.org/imrd/directdoc.asp?DDFDocuments/u/G/SPS/NKAZ30.DOCX","FR")</f>
      </c>
      <c r="J1221" s="15">
        <f>HYPERLINK("https://docs.wto.org/imrd/directdoc.asp?DDFDocuments/v/G/SPS/NKAZ30.DOCX","ES")</f>
      </c>
    </row>
    <row r="1222">
      <c r="A1222" s="10" t="s">
        <v>2179</v>
      </c>
      <c r="B1222" s="11" t="s">
        <v>156</v>
      </c>
      <c r="C1222" s="10" t="s">
        <v>12</v>
      </c>
      <c r="D1222" s="12">
        <v>43511</v>
      </c>
      <c r="E1222" s="13" t="s">
        <v>1916</v>
      </c>
      <c r="F1222" s="13" t="s">
        <v>2180</v>
      </c>
      <c r="G1222" s="14" t="s">
        <v>2181</v>
      </c>
      <c r="H1222" s="15">
        <f>HYPERLINK("https://docs.wto.org/imrd/directdoc.asp?DDFDocuments/t/G/SPS/NKAZ32.DOCX","EN")</f>
      </c>
      <c r="I1222" s="15">
        <f>HYPERLINK("https://docs.wto.org/imrd/directdoc.asp?DDFDocuments/u/G/SPS/NKAZ32.DOCX","FR")</f>
      </c>
      <c r="J1222" s="15">
        <f>HYPERLINK("https://docs.wto.org/imrd/directdoc.asp?DDFDocuments/v/G/SPS/NKAZ32.DOCX","ES")</f>
      </c>
    </row>
    <row r="1223">
      <c r="A1223" s="10" t="s">
        <v>2182</v>
      </c>
      <c r="B1223" s="11" t="s">
        <v>195</v>
      </c>
      <c r="C1223" s="10" t="s">
        <v>18</v>
      </c>
      <c r="D1223" s="12">
        <v>43511</v>
      </c>
      <c r="E1223" s="13" t="s">
        <v>2183</v>
      </c>
      <c r="F1223" s="13" t="s">
        <v>92</v>
      </c>
      <c r="G1223" s="14" t="s">
        <v>2184</v>
      </c>
      <c r="H1223" s="15">
        <f>HYPERLINK("https://docs.wto.org/imrd/directdoc.asp?DDFDocuments/t/G/SPS/NNZL588.DOCX","EN")</f>
      </c>
      <c r="I1223" s="15">
        <f>HYPERLINK("https://docs.wto.org/imrd/directdoc.asp?DDFDocuments/u/G/SPS/NNZL588.DOCX","FR")</f>
      </c>
      <c r="J1223" s="15">
        <f>HYPERLINK("https://docs.wto.org/imrd/directdoc.asp?DDFDocuments/v/G/SPS/NNZL588.DOCX","ES")</f>
      </c>
    </row>
    <row r="1224">
      <c r="A1224" s="10" t="s">
        <v>2185</v>
      </c>
      <c r="B1224" s="11" t="s">
        <v>82</v>
      </c>
      <c r="C1224" s="10" t="s">
        <v>18</v>
      </c>
      <c r="D1224" s="12">
        <v>43510</v>
      </c>
      <c r="E1224" s="13" t="s">
        <v>1938</v>
      </c>
      <c r="F1224" s="13" t="s">
        <v>476</v>
      </c>
      <c r="G1224" s="14"/>
      <c r="H1224" s="15">
        <f>HYPERLINK("https://docs.wto.org/imrd/directdoc.asp?DDFDocuments/t/G/SPS/NEU305.DOCX","EN")</f>
      </c>
      <c r="I1224" s="15">
        <f>HYPERLINK("https://docs.wto.org/imrd/directdoc.asp?DDFDocuments/u/G/SPS/NEU305.DOCX","FR")</f>
      </c>
      <c r="J1224" s="15">
        <f>HYPERLINK("https://docs.wto.org/imrd/directdoc.asp?DDFDocuments/v/G/SPS/NEU305.DOCX","ES")</f>
      </c>
    </row>
    <row r="1225">
      <c r="A1225" s="10" t="s">
        <v>2186</v>
      </c>
      <c r="B1225" s="11" t="s">
        <v>82</v>
      </c>
      <c r="C1225" s="10" t="s">
        <v>18</v>
      </c>
      <c r="D1225" s="12">
        <v>43510</v>
      </c>
      <c r="E1225" s="13" t="s">
        <v>1938</v>
      </c>
      <c r="F1225" s="13" t="s">
        <v>2187</v>
      </c>
      <c r="G1225" s="14"/>
      <c r="H1225" s="15">
        <f>HYPERLINK("https://docs.wto.org/imrd/directdoc.asp?DDFDocuments/t/G/SPS/NEU306.DOCX","EN")</f>
      </c>
      <c r="I1225" s="15">
        <f>HYPERLINK("https://docs.wto.org/imrd/directdoc.asp?DDFDocuments/u/G/SPS/NEU306.DOCX","FR")</f>
      </c>
      <c r="J1225" s="15">
        <f>HYPERLINK("https://docs.wto.org/imrd/directdoc.asp?DDFDocuments/v/G/SPS/NEU306.DOCX","ES")</f>
      </c>
    </row>
    <row r="1226">
      <c r="A1226" s="10" t="s">
        <v>2188</v>
      </c>
      <c r="B1226" s="11" t="s">
        <v>82</v>
      </c>
      <c r="C1226" s="10" t="s">
        <v>18</v>
      </c>
      <c r="D1226" s="12">
        <v>43510</v>
      </c>
      <c r="E1226" s="13" t="s">
        <v>2189</v>
      </c>
      <c r="F1226" s="13" t="s">
        <v>122</v>
      </c>
      <c r="G1226" s="14"/>
      <c r="H1226" s="15">
        <f>HYPERLINK("https://docs.wto.org/imrd/directdoc.asp?DDFDocuments/t/G/SPS/NEU307.DOCX","EN")</f>
      </c>
      <c r="I1226" s="15">
        <f>HYPERLINK("https://docs.wto.org/imrd/directdoc.asp?DDFDocuments/u/G/SPS/NEU307.DOCX","FR")</f>
      </c>
      <c r="J1226" s="15">
        <f>HYPERLINK("https://docs.wto.org/imrd/directdoc.asp?DDFDocuments/v/G/SPS/NEU307.DOCX","ES")</f>
      </c>
    </row>
    <row r="1227">
      <c r="A1227" s="10" t="s">
        <v>2190</v>
      </c>
      <c r="B1227" s="11" t="s">
        <v>233</v>
      </c>
      <c r="C1227" s="10" t="s">
        <v>18</v>
      </c>
      <c r="D1227" s="12">
        <v>43510</v>
      </c>
      <c r="E1227" s="13" t="s">
        <v>2191</v>
      </c>
      <c r="F1227" s="13" t="s">
        <v>2192</v>
      </c>
      <c r="G1227" s="14"/>
      <c r="H1227" s="15">
        <f>HYPERLINK("https://docs.wto.org/imrd/directdoc.asp?DDFDocuments/t/G/SPS/NPER804.DOCX","EN")</f>
      </c>
      <c r="I1227" s="15">
        <f>HYPERLINK("https://docs.wto.org/imrd/directdoc.asp?DDFDocuments/u/G/SPS/NPER804.DOCX","FR")</f>
      </c>
      <c r="J1227" s="15">
        <f>HYPERLINK("https://docs.wto.org/imrd/directdoc.asp?DDFDocuments/v/G/SPS/NPER804.DOCX","ES")</f>
      </c>
    </row>
    <row r="1228">
      <c r="A1228" s="10" t="s">
        <v>2193</v>
      </c>
      <c r="B1228" s="11" t="s">
        <v>233</v>
      </c>
      <c r="C1228" s="10" t="s">
        <v>18</v>
      </c>
      <c r="D1228" s="12">
        <v>43510</v>
      </c>
      <c r="E1228" s="13" t="s">
        <v>2194</v>
      </c>
      <c r="F1228" s="13" t="s">
        <v>92</v>
      </c>
      <c r="G1228" s="14" t="s">
        <v>1093</v>
      </c>
      <c r="H1228" s="15">
        <f>HYPERLINK("https://docs.wto.org/imrd/directdoc.asp?DDFDocuments/t/G/SPS/NPER805.DOCX","EN")</f>
      </c>
      <c r="I1228" s="15">
        <f>HYPERLINK("https://docs.wto.org/imrd/directdoc.asp?DDFDocuments/u/G/SPS/NPER805.DOCX","FR")</f>
      </c>
      <c r="J1228" s="15">
        <f>HYPERLINK("https://docs.wto.org/imrd/directdoc.asp?DDFDocuments/v/G/SPS/NPER805.DOCX","ES")</f>
      </c>
    </row>
    <row r="1229">
      <c r="A1229" s="10" t="s">
        <v>2195</v>
      </c>
      <c r="B1229" s="11" t="s">
        <v>188</v>
      </c>
      <c r="C1229" s="10" t="s">
        <v>40</v>
      </c>
      <c r="D1229" s="12">
        <v>43509</v>
      </c>
      <c r="E1229" s="13" t="s">
        <v>2196</v>
      </c>
      <c r="F1229" s="13" t="s">
        <v>19</v>
      </c>
      <c r="G1229" s="14" t="s">
        <v>2197</v>
      </c>
      <c r="H1229" s="15">
        <f>HYPERLINK("https://docs.wto.org/imrd/directdoc.asp?DDFDocuments/t/G/SPS/NAUS454A1.DOCX","EN")</f>
      </c>
      <c r="I1229" s="15">
        <f>HYPERLINK("https://docs.wto.org/imrd/directdoc.asp?DDFDocuments/u/G/SPS/NAUS454A1.DOCX","FR")</f>
      </c>
      <c r="J1229" s="15">
        <f>HYPERLINK("https://docs.wto.org/imrd/directdoc.asp?DDFDocuments/v/G/SPS/NAUS454A1.DOCX","ES")</f>
      </c>
    </row>
    <row r="1230">
      <c r="A1230" s="10" t="s">
        <v>2198</v>
      </c>
      <c r="B1230" s="11" t="s">
        <v>95</v>
      </c>
      <c r="C1230" s="10" t="s">
        <v>18</v>
      </c>
      <c r="D1230" s="12">
        <v>43509</v>
      </c>
      <c r="E1230" s="13" t="s">
        <v>2199</v>
      </c>
      <c r="F1230" s="13" t="s">
        <v>24</v>
      </c>
      <c r="G1230" s="14"/>
      <c r="H1230" s="15">
        <f>HYPERLINK("https://docs.wto.org/imrd/directdoc.asp?DDFDocuments/t/G/SPS/NBRA1482.DOCX","EN")</f>
      </c>
      <c r="I1230" s="15">
        <f>HYPERLINK("https://docs.wto.org/imrd/directdoc.asp?DDFDocuments/u/G/SPS/NBRA1482.DOCX","FR")</f>
      </c>
      <c r="J1230" s="15">
        <f>HYPERLINK("https://docs.wto.org/imrd/directdoc.asp?DDFDocuments/v/G/SPS/NBRA1482.DOCX","ES")</f>
      </c>
    </row>
    <row r="1231">
      <c r="A1231" s="10" t="s">
        <v>2200</v>
      </c>
      <c r="B1231" s="11" t="s">
        <v>72</v>
      </c>
      <c r="C1231" s="10" t="s">
        <v>18</v>
      </c>
      <c r="D1231" s="12">
        <v>43509</v>
      </c>
      <c r="E1231" s="13" t="s">
        <v>1809</v>
      </c>
      <c r="F1231" s="13" t="s">
        <v>787</v>
      </c>
      <c r="G1231" s="14"/>
      <c r="H1231" s="15">
        <f>HYPERLINK("https://docs.wto.org/imrd/directdoc.asp?DDFDocuments/t/G/SPS/NCAN1236.DOCX","EN")</f>
      </c>
      <c r="I1231" s="15">
        <f>HYPERLINK("https://docs.wto.org/imrd/directdoc.asp?DDFDocuments/u/G/SPS/NCAN1236.DOCX","FR")</f>
      </c>
      <c r="J1231" s="15">
        <f>HYPERLINK("https://docs.wto.org/imrd/directdoc.asp?DDFDocuments/v/G/SPS/NCAN1236.DOCX","ES")</f>
      </c>
    </row>
    <row r="1232">
      <c r="A1232" s="10" t="s">
        <v>2201</v>
      </c>
      <c r="B1232" s="11" t="s">
        <v>72</v>
      </c>
      <c r="C1232" s="10" t="s">
        <v>18</v>
      </c>
      <c r="D1232" s="12">
        <v>43509</v>
      </c>
      <c r="E1232" s="13" t="s">
        <v>1811</v>
      </c>
      <c r="F1232" s="13" t="s">
        <v>787</v>
      </c>
      <c r="G1232" s="14"/>
      <c r="H1232" s="15">
        <f>HYPERLINK("https://docs.wto.org/imrd/directdoc.asp?DDFDocuments/t/G/SPS/NCAN1238.DOCX","EN")</f>
      </c>
      <c r="I1232" s="15">
        <f>HYPERLINK("https://docs.wto.org/imrd/directdoc.asp?DDFDocuments/u/G/SPS/NCAN1238.DOCX","FR")</f>
      </c>
      <c r="J1232" s="15">
        <f>HYPERLINK("https://docs.wto.org/imrd/directdoc.asp?DDFDocuments/v/G/SPS/NCAN1238.DOCX","ES")</f>
      </c>
    </row>
    <row r="1233">
      <c r="A1233" s="10" t="s">
        <v>2202</v>
      </c>
      <c r="B1233" s="11" t="s">
        <v>153</v>
      </c>
      <c r="C1233" s="10" t="s">
        <v>18</v>
      </c>
      <c r="D1233" s="12">
        <v>43509</v>
      </c>
      <c r="E1233" s="13" t="s">
        <v>1848</v>
      </c>
      <c r="F1233" s="13" t="s">
        <v>24</v>
      </c>
      <c r="G1233" s="14"/>
      <c r="H1233" s="15">
        <f>HYPERLINK("https://docs.wto.org/imrd/directdoc.asp?DDFDocuments/t/G/SPS/NKOR631.DOCX","EN")</f>
      </c>
      <c r="I1233" s="15">
        <f>HYPERLINK("https://docs.wto.org/imrd/directdoc.asp?DDFDocuments/u/G/SPS/NKOR631.DOCX","FR")</f>
      </c>
      <c r="J1233" s="15">
        <f>HYPERLINK("https://docs.wto.org/imrd/directdoc.asp?DDFDocuments/v/G/SPS/NKOR631.DOCX","ES")</f>
      </c>
    </row>
    <row r="1234">
      <c r="A1234" s="10" t="s">
        <v>2203</v>
      </c>
      <c r="B1234" s="11" t="s">
        <v>214</v>
      </c>
      <c r="C1234" s="10" t="s">
        <v>12</v>
      </c>
      <c r="D1234" s="12">
        <v>43507</v>
      </c>
      <c r="E1234" s="13" t="s">
        <v>530</v>
      </c>
      <c r="F1234" s="13" t="s">
        <v>138</v>
      </c>
      <c r="G1234" s="14" t="s">
        <v>39</v>
      </c>
      <c r="H1234" s="15">
        <f>HYPERLINK("https://docs.wto.org/imrd/directdoc.asp?DDFDocuments/t/G/SPS/NARE175.DOCX","EN")</f>
      </c>
      <c r="I1234" s="15">
        <f>HYPERLINK("https://docs.wto.org/imrd/directdoc.asp?DDFDocuments/u/G/SPS/NARE175.DOCX","FR")</f>
      </c>
      <c r="J1234" s="15">
        <f>HYPERLINK("https://docs.wto.org/imrd/directdoc.asp?DDFDocuments/v/G/SPS/NARE175.DOCX","ES")</f>
      </c>
    </row>
    <row r="1235">
      <c r="A1235" s="10" t="s">
        <v>2204</v>
      </c>
      <c r="B1235" s="11" t="s">
        <v>72</v>
      </c>
      <c r="C1235" s="10" t="s">
        <v>18</v>
      </c>
      <c r="D1235" s="12">
        <v>43507</v>
      </c>
      <c r="E1235" s="13" t="s">
        <v>2205</v>
      </c>
      <c r="F1235" s="13" t="s">
        <v>158</v>
      </c>
      <c r="G1235" s="14" t="s">
        <v>1026</v>
      </c>
      <c r="H1235" s="15">
        <f>HYPERLINK("https://docs.wto.org/imrd/directdoc.asp?DDFDocuments/t/G/SPS/NCAN1233.DOCX","EN")</f>
      </c>
      <c r="I1235" s="15">
        <f>HYPERLINK("https://docs.wto.org/imrd/directdoc.asp?DDFDocuments/u/G/SPS/NCAN1233.DOCX","FR")</f>
      </c>
      <c r="J1235" s="15">
        <f>HYPERLINK("https://docs.wto.org/imrd/directdoc.asp?DDFDocuments/v/G/SPS/NCAN1233.DOCX","ES")</f>
      </c>
    </row>
    <row r="1236">
      <c r="A1236" s="10" t="s">
        <v>2206</v>
      </c>
      <c r="B1236" s="11" t="s">
        <v>72</v>
      </c>
      <c r="C1236" s="10" t="s">
        <v>18</v>
      </c>
      <c r="D1236" s="12">
        <v>43507</v>
      </c>
      <c r="E1236" s="13" t="s">
        <v>1025</v>
      </c>
      <c r="F1236" s="13" t="s">
        <v>717</v>
      </c>
      <c r="G1236" s="14" t="s">
        <v>1026</v>
      </c>
      <c r="H1236" s="15">
        <f>HYPERLINK("https://docs.wto.org/imrd/directdoc.asp?DDFDocuments/t/G/SPS/NCAN1234.DOCX","EN")</f>
      </c>
      <c r="I1236" s="15">
        <f>HYPERLINK("https://docs.wto.org/imrd/directdoc.asp?DDFDocuments/u/G/SPS/NCAN1234.DOCX","FR")</f>
      </c>
      <c r="J1236" s="15">
        <f>HYPERLINK("https://docs.wto.org/imrd/directdoc.asp?DDFDocuments/v/G/SPS/NCAN1234.DOCX","ES")</f>
      </c>
    </row>
    <row r="1237">
      <c r="A1237" s="10" t="s">
        <v>2207</v>
      </c>
      <c r="B1237" s="11" t="s">
        <v>188</v>
      </c>
      <c r="C1237" s="10" t="s">
        <v>40</v>
      </c>
      <c r="D1237" s="12">
        <v>43503</v>
      </c>
      <c r="E1237" s="13" t="s">
        <v>2208</v>
      </c>
      <c r="F1237" s="13" t="s">
        <v>19</v>
      </c>
      <c r="G1237" s="14"/>
      <c r="H1237" s="15">
        <f>HYPERLINK("https://docs.wto.org/imrd/directdoc.asp?DDFDocuments/t/G/SPS/NAUS435A3.DOCX","EN")</f>
      </c>
      <c r="I1237" s="15">
        <f>HYPERLINK("https://docs.wto.org/imrd/directdoc.asp?DDFDocuments/u/G/SPS/NAUS435A3.DOCX","FR")</f>
      </c>
      <c r="J1237" s="15">
        <f>HYPERLINK("https://docs.wto.org/imrd/directdoc.asp?DDFDocuments/v/G/SPS/NAUS435A3.DOCX","ES")</f>
      </c>
    </row>
    <row r="1238">
      <c r="A1238" s="10" t="s">
        <v>2209</v>
      </c>
      <c r="B1238" s="11" t="s">
        <v>87</v>
      </c>
      <c r="C1238" s="10" t="s">
        <v>40</v>
      </c>
      <c r="D1238" s="12">
        <v>43503</v>
      </c>
      <c r="E1238" s="13" t="s">
        <v>19</v>
      </c>
      <c r="F1238" s="13" t="s">
        <v>19</v>
      </c>
      <c r="G1238" s="14"/>
      <c r="H1238" s="15">
        <f>HYPERLINK("https://docs.wto.org/imrd/directdoc.asp?DDFDocuments/t/G/SPS/NMEX358A1.DOCX","EN")</f>
      </c>
      <c r="I1238" s="15">
        <f>HYPERLINK("https://docs.wto.org/imrd/directdoc.asp?DDFDocuments/u/G/SPS/NMEX358A1.DOCX","FR")</f>
      </c>
      <c r="J1238" s="15">
        <f>HYPERLINK("https://docs.wto.org/imrd/directdoc.asp?DDFDocuments/v/G/SPS/NMEX358A1.DOCX","ES")</f>
      </c>
    </row>
    <row r="1239">
      <c r="A1239" s="10" t="s">
        <v>2210</v>
      </c>
      <c r="B1239" s="11" t="s">
        <v>87</v>
      </c>
      <c r="C1239" s="10" t="s">
        <v>18</v>
      </c>
      <c r="D1239" s="12">
        <v>43503</v>
      </c>
      <c r="E1239" s="13" t="s">
        <v>2211</v>
      </c>
      <c r="F1239" s="13" t="s">
        <v>88</v>
      </c>
      <c r="G1239" s="14" t="s">
        <v>257</v>
      </c>
      <c r="H1239" s="15">
        <f>HYPERLINK("https://docs.wto.org/imrd/directdoc.asp?DDFDocuments/t/G/SPS/NMEX367.DOCX","EN")</f>
      </c>
      <c r="I1239" s="15">
        <f>HYPERLINK("https://docs.wto.org/imrd/directdoc.asp?DDFDocuments/u/G/SPS/NMEX367.DOCX","FR")</f>
      </c>
      <c r="J1239" s="15">
        <f>HYPERLINK("https://docs.wto.org/imrd/directdoc.asp?DDFDocuments/v/G/SPS/NMEX367.DOCX","ES")</f>
      </c>
    </row>
    <row r="1240">
      <c r="A1240" s="10" t="s">
        <v>2212</v>
      </c>
      <c r="B1240" s="11" t="s">
        <v>291</v>
      </c>
      <c r="C1240" s="10" t="s">
        <v>18</v>
      </c>
      <c r="D1240" s="12">
        <v>43503</v>
      </c>
      <c r="E1240" s="13" t="s">
        <v>2115</v>
      </c>
      <c r="F1240" s="13" t="s">
        <v>24</v>
      </c>
      <c r="G1240" s="14"/>
      <c r="H1240" s="15">
        <f>HYPERLINK("https://docs.wto.org/imrd/directdoc.asp?DDFDocuments/t/G/SPS/NUGA63.DOCX","EN")</f>
      </c>
      <c r="I1240" s="15">
        <f>HYPERLINK("https://docs.wto.org/imrd/directdoc.asp?DDFDocuments/u/G/SPS/NUGA63.DOCX","FR")</f>
      </c>
      <c r="J1240" s="15">
        <f>HYPERLINK("https://docs.wto.org/imrd/directdoc.asp?DDFDocuments/v/G/SPS/NUGA63.DOCX","ES")</f>
      </c>
    </row>
    <row r="1241">
      <c r="A1241" s="10" t="s">
        <v>2213</v>
      </c>
      <c r="B1241" s="11" t="s">
        <v>365</v>
      </c>
      <c r="C1241" s="10" t="s">
        <v>18</v>
      </c>
      <c r="D1241" s="12">
        <v>43502</v>
      </c>
      <c r="E1241" s="13" t="s">
        <v>2214</v>
      </c>
      <c r="F1241" s="13" t="s">
        <v>1849</v>
      </c>
      <c r="G1241" s="14"/>
      <c r="H1241" s="15">
        <f>HYPERLINK("https://docs.wto.org/imrd/directdoc.asp?DDFDocuments/t/G/SPS/NCHL594.DOCX","EN")</f>
      </c>
      <c r="I1241" s="15">
        <f>HYPERLINK("https://docs.wto.org/imrd/directdoc.asp?DDFDocuments/u/G/SPS/NCHL594.DOCX","FR")</f>
      </c>
      <c r="J1241" s="15">
        <f>HYPERLINK("https://docs.wto.org/imrd/directdoc.asp?DDFDocuments/v/G/SPS/NCHL594.DOCX","ES")</f>
      </c>
    </row>
    <row r="1242">
      <c r="A1242" s="10" t="s">
        <v>2215</v>
      </c>
      <c r="B1242" s="11" t="s">
        <v>34</v>
      </c>
      <c r="C1242" s="10" t="s">
        <v>18</v>
      </c>
      <c r="D1242" s="12">
        <v>43502</v>
      </c>
      <c r="E1242" s="13" t="s">
        <v>2216</v>
      </c>
      <c r="F1242" s="13" t="s">
        <v>74</v>
      </c>
      <c r="G1242" s="14"/>
      <c r="H1242" s="15">
        <f>HYPERLINK("https://docs.wto.org/imrd/directdoc.asp?DDFDocuments/t/G/SPS/NJPN611.DOCX","EN")</f>
      </c>
      <c r="I1242" s="15">
        <f>HYPERLINK("https://docs.wto.org/imrd/directdoc.asp?DDFDocuments/u/G/SPS/NJPN611.DOCX","FR")</f>
      </c>
      <c r="J1242" s="15">
        <f>HYPERLINK("https://docs.wto.org/imrd/directdoc.asp?DDFDocuments/v/G/SPS/NJPN611.DOCX","ES")</f>
      </c>
    </row>
    <row r="1243">
      <c r="A1243" s="10" t="s">
        <v>2217</v>
      </c>
      <c r="B1243" s="11" t="s">
        <v>34</v>
      </c>
      <c r="C1243" s="10" t="s">
        <v>18</v>
      </c>
      <c r="D1243" s="12">
        <v>43502</v>
      </c>
      <c r="E1243" s="13" t="s">
        <v>2218</v>
      </c>
      <c r="F1243" s="13" t="s">
        <v>74</v>
      </c>
      <c r="G1243" s="14"/>
      <c r="H1243" s="15">
        <f>HYPERLINK("https://docs.wto.org/imrd/directdoc.asp?DDFDocuments/t/G/SPS/NJPN612.DOCX","EN")</f>
      </c>
      <c r="I1243" s="15">
        <f>HYPERLINK("https://docs.wto.org/imrd/directdoc.asp?DDFDocuments/u/G/SPS/NJPN612.DOCX","FR")</f>
      </c>
      <c r="J1243" s="15">
        <f>HYPERLINK("https://docs.wto.org/imrd/directdoc.asp?DDFDocuments/v/G/SPS/NJPN612.DOCX","ES")</f>
      </c>
    </row>
    <row r="1244">
      <c r="A1244" s="10" t="s">
        <v>2219</v>
      </c>
      <c r="B1244" s="11" t="s">
        <v>34</v>
      </c>
      <c r="C1244" s="10" t="s">
        <v>18</v>
      </c>
      <c r="D1244" s="12">
        <v>43502</v>
      </c>
      <c r="E1244" s="13" t="s">
        <v>2220</v>
      </c>
      <c r="F1244" s="13" t="s">
        <v>74</v>
      </c>
      <c r="G1244" s="14"/>
      <c r="H1244" s="15">
        <f>HYPERLINK("https://docs.wto.org/imrd/directdoc.asp?DDFDocuments/t/G/SPS/NJPN613.DOCX","EN")</f>
      </c>
      <c r="I1244" s="15">
        <f>HYPERLINK("https://docs.wto.org/imrd/directdoc.asp?DDFDocuments/u/G/SPS/NJPN613.DOCX","FR")</f>
      </c>
      <c r="J1244" s="15">
        <f>HYPERLINK("https://docs.wto.org/imrd/directdoc.asp?DDFDocuments/v/G/SPS/NJPN613.DOCX","ES")</f>
      </c>
    </row>
    <row r="1245">
      <c r="A1245" s="10" t="s">
        <v>2221</v>
      </c>
      <c r="B1245" s="11" t="s">
        <v>34</v>
      </c>
      <c r="C1245" s="10" t="s">
        <v>18</v>
      </c>
      <c r="D1245" s="12">
        <v>43502</v>
      </c>
      <c r="E1245" s="13" t="s">
        <v>2222</v>
      </c>
      <c r="F1245" s="13" t="s">
        <v>74</v>
      </c>
      <c r="G1245" s="14"/>
      <c r="H1245" s="15">
        <f>HYPERLINK("https://docs.wto.org/imrd/directdoc.asp?DDFDocuments/t/G/SPS/NJPN615.DOCX","EN")</f>
      </c>
      <c r="I1245" s="15">
        <f>HYPERLINK("https://docs.wto.org/imrd/directdoc.asp?DDFDocuments/u/G/SPS/NJPN615.DOCX","FR")</f>
      </c>
      <c r="J1245" s="15">
        <f>HYPERLINK("https://docs.wto.org/imrd/directdoc.asp?DDFDocuments/v/G/SPS/NJPN615.DOCX","ES")</f>
      </c>
    </row>
    <row r="1246">
      <c r="A1246" s="10" t="s">
        <v>2223</v>
      </c>
      <c r="B1246" s="11" t="s">
        <v>34</v>
      </c>
      <c r="C1246" s="10" t="s">
        <v>18</v>
      </c>
      <c r="D1246" s="12">
        <v>43502</v>
      </c>
      <c r="E1246" s="13" t="s">
        <v>2224</v>
      </c>
      <c r="F1246" s="13" t="s">
        <v>74</v>
      </c>
      <c r="G1246" s="14"/>
      <c r="H1246" s="15">
        <f>HYPERLINK("https://docs.wto.org/imrd/directdoc.asp?DDFDocuments/t/G/SPS/NJPN616.DOCX","EN")</f>
      </c>
      <c r="I1246" s="15">
        <f>HYPERLINK("https://docs.wto.org/imrd/directdoc.asp?DDFDocuments/u/G/SPS/NJPN616.DOCX","FR")</f>
      </c>
      <c r="J1246" s="15">
        <f>HYPERLINK("https://docs.wto.org/imrd/directdoc.asp?DDFDocuments/v/G/SPS/NJPN616.DOCX","ES")</f>
      </c>
    </row>
    <row r="1247">
      <c r="A1247" s="10" t="s">
        <v>2225</v>
      </c>
      <c r="B1247" s="11" t="s">
        <v>34</v>
      </c>
      <c r="C1247" s="10" t="s">
        <v>18</v>
      </c>
      <c r="D1247" s="12">
        <v>43502</v>
      </c>
      <c r="E1247" s="13" t="s">
        <v>2226</v>
      </c>
      <c r="F1247" s="13" t="s">
        <v>74</v>
      </c>
      <c r="G1247" s="14"/>
      <c r="H1247" s="15">
        <f>HYPERLINK("https://docs.wto.org/imrd/directdoc.asp?DDFDocuments/t/G/SPS/NJPN617.DOCX","EN")</f>
      </c>
      <c r="I1247" s="15">
        <f>HYPERLINK("https://docs.wto.org/imrd/directdoc.asp?DDFDocuments/u/G/SPS/NJPN617.DOCX","FR")</f>
      </c>
      <c r="J1247" s="15">
        <f>HYPERLINK("https://docs.wto.org/imrd/directdoc.asp?DDFDocuments/v/G/SPS/NJPN617.DOCX","ES")</f>
      </c>
    </row>
    <row r="1248">
      <c r="A1248" s="10" t="s">
        <v>2227</v>
      </c>
      <c r="B1248" s="11" t="s">
        <v>1944</v>
      </c>
      <c r="C1248" s="10" t="s">
        <v>40</v>
      </c>
      <c r="D1248" s="12">
        <v>43502</v>
      </c>
      <c r="E1248" s="13" t="s">
        <v>19</v>
      </c>
      <c r="F1248" s="13" t="s">
        <v>310</v>
      </c>
      <c r="G1248" s="14"/>
      <c r="H1248" s="15">
        <f>HYPERLINK("https://docs.wto.org/imrd/directdoc.asp?DDFDocuments/t/G/SPS/NPAN61A1.DOCX","EN")</f>
      </c>
      <c r="I1248" s="15">
        <f>HYPERLINK("https://docs.wto.org/imrd/directdoc.asp?DDFDocuments/u/G/SPS/NPAN61A1.DOCX","FR")</f>
      </c>
      <c r="J1248" s="15">
        <f>HYPERLINK("https://docs.wto.org/imrd/directdoc.asp?DDFDocuments/v/G/SPS/NPAN61A1.DOCX","ES")</f>
      </c>
    </row>
    <row r="1249">
      <c r="A1249" s="10" t="s">
        <v>2228</v>
      </c>
      <c r="B1249" s="11" t="s">
        <v>11</v>
      </c>
      <c r="C1249" s="10" t="s">
        <v>12</v>
      </c>
      <c r="D1249" s="12">
        <v>43502</v>
      </c>
      <c r="E1249" s="13" t="s">
        <v>2229</v>
      </c>
      <c r="F1249" s="13" t="s">
        <v>2230</v>
      </c>
      <c r="G1249" s="14" t="s">
        <v>1600</v>
      </c>
      <c r="H1249" s="15">
        <f>HYPERLINK("https://docs.wto.org/imrd/directdoc.asp?DDFDocuments/t/G/SPS/NRUS159.DOCX","EN")</f>
      </c>
      <c r="I1249" s="15">
        <f>HYPERLINK("https://docs.wto.org/imrd/directdoc.asp?DDFDocuments/u/G/SPS/NRUS159.DOCX","FR")</f>
      </c>
      <c r="J1249" s="15">
        <f>HYPERLINK("https://docs.wto.org/imrd/directdoc.asp?DDFDocuments/v/G/SPS/NRUS159.DOCX","ES")</f>
      </c>
    </row>
    <row r="1250">
      <c r="A1250" s="10" t="s">
        <v>2231</v>
      </c>
      <c r="B1250" s="11" t="s">
        <v>11</v>
      </c>
      <c r="C1250" s="10" t="s">
        <v>12</v>
      </c>
      <c r="D1250" s="12">
        <v>43501</v>
      </c>
      <c r="E1250" s="13" t="s">
        <v>2232</v>
      </c>
      <c r="F1250" s="13" t="s">
        <v>14</v>
      </c>
      <c r="G1250" s="14" t="s">
        <v>2233</v>
      </c>
      <c r="H1250" s="15">
        <f>HYPERLINK("https://docs.wto.org/imrd/directdoc.asp?DDFDocuments/t/G/SPS/NRUS158.DOCX","EN")</f>
      </c>
      <c r="I1250" s="15">
        <f>HYPERLINK("https://docs.wto.org/imrd/directdoc.asp?DDFDocuments/u/G/SPS/NRUS158.DOCX","FR")</f>
      </c>
      <c r="J1250" s="15">
        <f>HYPERLINK("https://docs.wto.org/imrd/directdoc.asp?DDFDocuments/v/G/SPS/NRUS158.DOCX","ES")</f>
      </c>
    </row>
    <row r="1251">
      <c r="A1251" s="10" t="s">
        <v>2234</v>
      </c>
      <c r="B1251" s="11" t="s">
        <v>87</v>
      </c>
      <c r="C1251" s="10" t="s">
        <v>18</v>
      </c>
      <c r="D1251" s="12">
        <v>43500</v>
      </c>
      <c r="E1251" s="13" t="s">
        <v>2235</v>
      </c>
      <c r="F1251" s="13" t="s">
        <v>88</v>
      </c>
      <c r="G1251" s="14" t="s">
        <v>779</v>
      </c>
      <c r="H1251" s="15">
        <f>HYPERLINK("https://docs.wto.org/imrd/directdoc.asp?DDFDocuments/t/G/SPS/NMEX366.DOCX","EN")</f>
      </c>
      <c r="I1251" s="15">
        <f>HYPERLINK("https://docs.wto.org/imrd/directdoc.asp?DDFDocuments/u/G/SPS/NMEX366.DOCX","FR")</f>
      </c>
      <c r="J1251" s="15">
        <f>HYPERLINK("https://docs.wto.org/imrd/directdoc.asp?DDFDocuments/v/G/SPS/NMEX366.DOCX","ES")</f>
      </c>
    </row>
    <row r="1252">
      <c r="A1252" s="10" t="s">
        <v>2236</v>
      </c>
      <c r="B1252" s="11" t="s">
        <v>95</v>
      </c>
      <c r="C1252" s="10" t="s">
        <v>18</v>
      </c>
      <c r="D1252" s="12">
        <v>43497</v>
      </c>
      <c r="E1252" s="13" t="s">
        <v>2237</v>
      </c>
      <c r="F1252" s="13" t="s">
        <v>1282</v>
      </c>
      <c r="G1252" s="14"/>
      <c r="H1252" s="15">
        <f>HYPERLINK("https://docs.wto.org/imrd/directdoc.asp?DDFDocuments/t/G/SPS/NBRA1481.DOCX","EN")</f>
      </c>
      <c r="I1252" s="15">
        <f>HYPERLINK("https://docs.wto.org/imrd/directdoc.asp?DDFDocuments/u/G/SPS/NBRA1481.DOCX","FR")</f>
      </c>
      <c r="J1252" s="15">
        <f>HYPERLINK("https://docs.wto.org/imrd/directdoc.asp?DDFDocuments/v/G/SPS/NBRA1481.DOCX","ES")</f>
      </c>
    </row>
    <row r="1253">
      <c r="A1253" s="10" t="s">
        <v>2238</v>
      </c>
      <c r="B1253" s="11" t="s">
        <v>87</v>
      </c>
      <c r="C1253" s="10" t="s">
        <v>18</v>
      </c>
      <c r="D1253" s="12">
        <v>43497</v>
      </c>
      <c r="E1253" s="13" t="s">
        <v>2239</v>
      </c>
      <c r="F1253" s="13" t="s">
        <v>88</v>
      </c>
      <c r="G1253" s="14" t="s">
        <v>572</v>
      </c>
      <c r="H1253" s="15">
        <f>HYPERLINK("https://docs.wto.org/imrd/directdoc.asp?DDFDocuments/t/G/SPS/NMEX365.DOCX","EN")</f>
      </c>
      <c r="I1253" s="15">
        <f>HYPERLINK("https://docs.wto.org/imrd/directdoc.asp?DDFDocuments/u/G/SPS/NMEX365.DOCX","FR")</f>
      </c>
      <c r="J1253" s="15">
        <f>HYPERLINK("https://docs.wto.org/imrd/directdoc.asp?DDFDocuments/v/G/SPS/NMEX365.DOCX","ES")</f>
      </c>
    </row>
    <row r="1254">
      <c r="A1254" s="10" t="s">
        <v>2240</v>
      </c>
      <c r="B1254" s="11" t="s">
        <v>195</v>
      </c>
      <c r="C1254" s="10" t="s">
        <v>18</v>
      </c>
      <c r="D1254" s="12">
        <v>43497</v>
      </c>
      <c r="E1254" s="13" t="s">
        <v>2241</v>
      </c>
      <c r="F1254" s="13" t="s">
        <v>262</v>
      </c>
      <c r="G1254" s="14"/>
      <c r="H1254" s="15">
        <f>HYPERLINK("https://docs.wto.org/imrd/directdoc.asp?DDFDocuments/t/G/SPS/NNZL585.DOCX","EN")</f>
      </c>
      <c r="I1254" s="15">
        <f>HYPERLINK("https://docs.wto.org/imrd/directdoc.asp?DDFDocuments/u/G/SPS/NNZL585.DOCX","FR")</f>
      </c>
      <c r="J1254" s="15">
        <f>HYPERLINK("https://docs.wto.org/imrd/directdoc.asp?DDFDocuments/v/G/SPS/NNZL585.DOCX","ES")</f>
      </c>
    </row>
    <row r="1255">
      <c r="A1255" s="10" t="s">
        <v>2242</v>
      </c>
      <c r="B1255" s="11" t="s">
        <v>195</v>
      </c>
      <c r="C1255" s="10" t="s">
        <v>12</v>
      </c>
      <c r="D1255" s="12">
        <v>43497</v>
      </c>
      <c r="E1255" s="13" t="s">
        <v>2243</v>
      </c>
      <c r="F1255" s="13" t="s">
        <v>158</v>
      </c>
      <c r="G1255" s="14"/>
      <c r="H1255" s="15">
        <f>HYPERLINK("https://docs.wto.org/imrd/directdoc.asp?DDFDocuments/t/G/SPS/NNZL586.DOCX","EN")</f>
      </c>
      <c r="I1255" s="15">
        <f>HYPERLINK("https://docs.wto.org/imrd/directdoc.asp?DDFDocuments/u/G/SPS/NNZL586.DOCX","FR")</f>
      </c>
      <c r="J1255" s="15">
        <f>HYPERLINK("https://docs.wto.org/imrd/directdoc.asp?DDFDocuments/v/G/SPS/NNZL586.DOCX","ES")</f>
      </c>
    </row>
    <row r="1256">
      <c r="A1256" s="10" t="s">
        <v>2244</v>
      </c>
      <c r="B1256" s="11" t="s">
        <v>82</v>
      </c>
      <c r="C1256" s="10" t="s">
        <v>18</v>
      </c>
      <c r="D1256" s="12">
        <v>43496</v>
      </c>
      <c r="E1256" s="13" t="s">
        <v>2189</v>
      </c>
      <c r="F1256" s="13" t="s">
        <v>24</v>
      </c>
      <c r="G1256" s="14"/>
      <c r="H1256" s="15">
        <f>HYPERLINK("https://docs.wto.org/imrd/directdoc.asp?DDFDocuments/t/G/SPS/NEU303.DOCX","EN")</f>
      </c>
      <c r="I1256" s="15">
        <f>HYPERLINK("https://docs.wto.org/imrd/directdoc.asp?DDFDocuments/u/G/SPS/NEU303.DOCX","FR")</f>
      </c>
      <c r="J1256" s="15">
        <f>HYPERLINK("https://docs.wto.org/imrd/directdoc.asp?DDFDocuments/v/G/SPS/NEU303.DOCX","ES")</f>
      </c>
    </row>
    <row r="1257">
      <c r="A1257" s="10" t="s">
        <v>2245</v>
      </c>
      <c r="B1257" s="11" t="s">
        <v>82</v>
      </c>
      <c r="C1257" s="10" t="s">
        <v>18</v>
      </c>
      <c r="D1257" s="12">
        <v>43496</v>
      </c>
      <c r="E1257" s="13" t="s">
        <v>2189</v>
      </c>
      <c r="F1257" s="13" t="s">
        <v>24</v>
      </c>
      <c r="G1257" s="14"/>
      <c r="H1257" s="15">
        <f>HYPERLINK("https://docs.wto.org/imrd/directdoc.asp?DDFDocuments/t/G/SPS/NEU304.DOCX","EN")</f>
      </c>
      <c r="I1257" s="15">
        <f>HYPERLINK("https://docs.wto.org/imrd/directdoc.asp?DDFDocuments/u/G/SPS/NEU304.DOCX","FR")</f>
      </c>
      <c r="J1257" s="15">
        <f>HYPERLINK("https://docs.wto.org/imrd/directdoc.asp?DDFDocuments/v/G/SPS/NEU304.DOCX","ES")</f>
      </c>
    </row>
    <row r="1258">
      <c r="A1258" s="10" t="s">
        <v>2246</v>
      </c>
      <c r="B1258" s="11" t="s">
        <v>27</v>
      </c>
      <c r="C1258" s="10" t="s">
        <v>40</v>
      </c>
      <c r="D1258" s="12">
        <v>43495</v>
      </c>
      <c r="E1258" s="13" t="s">
        <v>19</v>
      </c>
      <c r="F1258" s="13" t="s">
        <v>310</v>
      </c>
      <c r="G1258" s="14"/>
      <c r="H1258" s="15">
        <f>HYPERLINK("https://docs.wto.org/imrd/directdoc.asp?DDFDocuments/t/G/SPS/NCRI197A1.DOCX","EN")</f>
      </c>
      <c r="I1258" s="15">
        <f>HYPERLINK("https://docs.wto.org/imrd/directdoc.asp?DDFDocuments/u/G/SPS/NCRI197A1.DOCX","FR")</f>
      </c>
      <c r="J1258" s="15">
        <f>HYPERLINK("https://docs.wto.org/imrd/directdoc.asp?DDFDocuments/v/G/SPS/NCRI197A1.DOCX","ES")</f>
      </c>
    </row>
    <row r="1259">
      <c r="A1259" s="10" t="s">
        <v>2247</v>
      </c>
      <c r="B1259" s="11" t="s">
        <v>204</v>
      </c>
      <c r="C1259" s="10" t="s">
        <v>18</v>
      </c>
      <c r="D1259" s="12">
        <v>43495</v>
      </c>
      <c r="E1259" s="13" t="s">
        <v>1589</v>
      </c>
      <c r="F1259" s="13" t="s">
        <v>24</v>
      </c>
      <c r="G1259" s="14"/>
      <c r="H1259" s="15">
        <f>HYPERLINK("https://docs.wto.org/imrd/directdoc.asp?DDFDocuments/t/G/SPS/NEGY88.DOCX","EN")</f>
      </c>
      <c r="I1259" s="15">
        <f>HYPERLINK("https://docs.wto.org/imrd/directdoc.asp?DDFDocuments/u/G/SPS/NEGY88.DOCX","FR")</f>
      </c>
      <c r="J1259" s="15">
        <f>HYPERLINK("https://docs.wto.org/imrd/directdoc.asp?DDFDocuments/v/G/SPS/NEGY88.DOCX","ES")</f>
      </c>
    </row>
    <row r="1260">
      <c r="A1260" s="10" t="s">
        <v>2248</v>
      </c>
      <c r="B1260" s="11" t="s">
        <v>204</v>
      </c>
      <c r="C1260" s="10" t="s">
        <v>18</v>
      </c>
      <c r="D1260" s="12">
        <v>43495</v>
      </c>
      <c r="E1260" s="13" t="s">
        <v>1589</v>
      </c>
      <c r="F1260" s="13" t="s">
        <v>24</v>
      </c>
      <c r="G1260" s="14"/>
      <c r="H1260" s="15">
        <f>HYPERLINK("https://docs.wto.org/imrd/directdoc.asp?DDFDocuments/t/G/SPS/NEGY89.DOCX","EN")</f>
      </c>
      <c r="I1260" s="15">
        <f>HYPERLINK("https://docs.wto.org/imrd/directdoc.asp?DDFDocuments/u/G/SPS/NEGY89.DOCX","FR")</f>
      </c>
      <c r="J1260" s="15">
        <f>HYPERLINK("https://docs.wto.org/imrd/directdoc.asp?DDFDocuments/v/G/SPS/NEGY89.DOCX","ES")</f>
      </c>
    </row>
    <row r="1261">
      <c r="A1261" s="10" t="s">
        <v>2249</v>
      </c>
      <c r="B1261" s="11" t="s">
        <v>82</v>
      </c>
      <c r="C1261" s="10" t="s">
        <v>40</v>
      </c>
      <c r="D1261" s="12">
        <v>43495</v>
      </c>
      <c r="E1261" s="13" t="s">
        <v>603</v>
      </c>
      <c r="F1261" s="13" t="s">
        <v>19</v>
      </c>
      <c r="G1261" s="14"/>
      <c r="H1261" s="15">
        <f>HYPERLINK("https://docs.wto.org/imrd/directdoc.asp?DDFDocuments/t/G/SPS/NEU264A1.DOCX","EN")</f>
      </c>
      <c r="I1261" s="15">
        <f>HYPERLINK("https://docs.wto.org/imrd/directdoc.asp?DDFDocuments/u/G/SPS/NEU264A1.DOCX","FR")</f>
      </c>
      <c r="J1261" s="15">
        <f>HYPERLINK("https://docs.wto.org/imrd/directdoc.asp?DDFDocuments/v/G/SPS/NEU264A1.DOCX","ES")</f>
      </c>
    </row>
    <row r="1262">
      <c r="A1262" s="10" t="s">
        <v>2250</v>
      </c>
      <c r="B1262" s="11" t="s">
        <v>82</v>
      </c>
      <c r="C1262" s="10" t="s">
        <v>18</v>
      </c>
      <c r="D1262" s="12">
        <v>43495</v>
      </c>
      <c r="E1262" s="13" t="s">
        <v>951</v>
      </c>
      <c r="F1262" s="13" t="s">
        <v>74</v>
      </c>
      <c r="G1262" s="14"/>
      <c r="H1262" s="15">
        <f>HYPERLINK("https://docs.wto.org/imrd/directdoc.asp?DDFDocuments/t/G/SPS/NEU302.DOCX","EN")</f>
      </c>
      <c r="I1262" s="15">
        <f>HYPERLINK("https://docs.wto.org/imrd/directdoc.asp?DDFDocuments/u/G/SPS/NEU302.DOCX","FR")</f>
      </c>
      <c r="J1262" s="15">
        <f>HYPERLINK("https://docs.wto.org/imrd/directdoc.asp?DDFDocuments/v/G/SPS/NEU302.DOCX","ES")</f>
      </c>
    </row>
    <row r="1263">
      <c r="A1263" s="10" t="s">
        <v>2251</v>
      </c>
      <c r="B1263" s="11" t="s">
        <v>379</v>
      </c>
      <c r="C1263" s="10" t="s">
        <v>40</v>
      </c>
      <c r="D1263" s="12">
        <v>43495</v>
      </c>
      <c r="E1263" s="13" t="s">
        <v>19</v>
      </c>
      <c r="F1263" s="13" t="s">
        <v>310</v>
      </c>
      <c r="G1263" s="14"/>
      <c r="H1263" s="15">
        <f>HYPERLINK("https://docs.wto.org/imrd/directdoc.asp?DDFDocuments/t/G/SPS/NGTM66A1.DOCX","EN")</f>
      </c>
      <c r="I1263" s="15">
        <f>HYPERLINK("https://docs.wto.org/imrd/directdoc.asp?DDFDocuments/u/G/SPS/NGTM66A1.DOCX","FR")</f>
      </c>
      <c r="J1263" s="15">
        <f>HYPERLINK("https://docs.wto.org/imrd/directdoc.asp?DDFDocuments/v/G/SPS/NGTM66A1.DOCX","ES")</f>
      </c>
    </row>
    <row r="1264">
      <c r="A1264" s="10" t="s">
        <v>2252</v>
      </c>
      <c r="B1264" s="11" t="s">
        <v>1331</v>
      </c>
      <c r="C1264" s="10" t="s">
        <v>40</v>
      </c>
      <c r="D1264" s="12">
        <v>43495</v>
      </c>
      <c r="E1264" s="13" t="s">
        <v>19</v>
      </c>
      <c r="F1264" s="13" t="s">
        <v>24</v>
      </c>
      <c r="G1264" s="14"/>
      <c r="H1264" s="15">
        <f>HYPERLINK("https://docs.wto.org/imrd/directdoc.asp?DDFDocuments/t/G/SPS/NHND54A1.DOCX","EN")</f>
      </c>
      <c r="I1264" s="15">
        <f>HYPERLINK("https://docs.wto.org/imrd/directdoc.asp?DDFDocuments/u/G/SPS/NHND54A1.DOCX","FR")</f>
      </c>
      <c r="J1264" s="15">
        <f>HYPERLINK("https://docs.wto.org/imrd/directdoc.asp?DDFDocuments/v/G/SPS/NHND54A1.DOCX","ES")</f>
      </c>
    </row>
    <row r="1265">
      <c r="A1265" s="10" t="s">
        <v>2253</v>
      </c>
      <c r="B1265" s="11" t="s">
        <v>17</v>
      </c>
      <c r="C1265" s="10" t="s">
        <v>40</v>
      </c>
      <c r="D1265" s="12">
        <v>43495</v>
      </c>
      <c r="E1265" s="13" t="s">
        <v>19</v>
      </c>
      <c r="F1265" s="13" t="s">
        <v>19</v>
      </c>
      <c r="G1265" s="14"/>
      <c r="H1265" s="15">
        <f>HYPERLINK("https://docs.wto.org/imrd/directdoc.asp?DDFDocuments/t/G/SPS/NNIC102A1.DOCX","EN")</f>
      </c>
      <c r="I1265" s="15">
        <f>HYPERLINK("https://docs.wto.org/imrd/directdoc.asp?DDFDocuments/u/G/SPS/NNIC102A1.DOCX","FR")</f>
      </c>
      <c r="J1265" s="15">
        <f>HYPERLINK("https://docs.wto.org/imrd/directdoc.asp?DDFDocuments/v/G/SPS/NNIC102A1.DOCX","ES")</f>
      </c>
    </row>
    <row r="1266">
      <c r="A1266" s="10" t="s">
        <v>2254</v>
      </c>
      <c r="B1266" s="11" t="s">
        <v>720</v>
      </c>
      <c r="C1266" s="10" t="s">
        <v>40</v>
      </c>
      <c r="D1266" s="12">
        <v>43495</v>
      </c>
      <c r="E1266" s="13" t="s">
        <v>19</v>
      </c>
      <c r="F1266" s="13" t="s">
        <v>24</v>
      </c>
      <c r="G1266" s="14"/>
      <c r="H1266" s="15">
        <f>HYPERLINK("https://docs.wto.org/imrd/directdoc.asp?DDFDocuments/t/G/SPS/NSLV127A1.DOCX","EN")</f>
      </c>
      <c r="I1266" s="15">
        <f>HYPERLINK("https://docs.wto.org/imrd/directdoc.asp?DDFDocuments/u/G/SPS/NSLV127A1.DOCX","FR")</f>
      </c>
      <c r="J1266" s="15">
        <f>HYPERLINK("https://docs.wto.org/imrd/directdoc.asp?DDFDocuments/v/G/SPS/NSLV127A1.DOCX","ES")</f>
      </c>
    </row>
    <row r="1267">
      <c r="A1267" s="10" t="s">
        <v>2255</v>
      </c>
      <c r="B1267" s="11" t="s">
        <v>87</v>
      </c>
      <c r="C1267" s="10" t="s">
        <v>18</v>
      </c>
      <c r="D1267" s="12">
        <v>43490</v>
      </c>
      <c r="E1267" s="13" t="s">
        <v>2256</v>
      </c>
      <c r="F1267" s="13" t="s">
        <v>2125</v>
      </c>
      <c r="G1267" s="14" t="s">
        <v>349</v>
      </c>
      <c r="H1267" s="15">
        <f>HYPERLINK("https://docs.wto.org/imrd/directdoc.asp?DDFDocuments/t/G/SPS/NMEX364.DOCX","EN")</f>
      </c>
      <c r="I1267" s="15">
        <f>HYPERLINK("https://docs.wto.org/imrd/directdoc.asp?DDFDocuments/u/G/SPS/NMEX364.DOCX","FR")</f>
      </c>
      <c r="J1267" s="15">
        <f>HYPERLINK("https://docs.wto.org/imrd/directdoc.asp?DDFDocuments/v/G/SPS/NMEX364.DOCX","ES")</f>
      </c>
    </row>
    <row r="1268">
      <c r="A1268" s="10" t="s">
        <v>2257</v>
      </c>
      <c r="B1268" s="11" t="s">
        <v>95</v>
      </c>
      <c r="C1268" s="10" t="s">
        <v>18</v>
      </c>
      <c r="D1268" s="12">
        <v>43489</v>
      </c>
      <c r="E1268" s="13" t="s">
        <v>2258</v>
      </c>
      <c r="F1268" s="13" t="s">
        <v>74</v>
      </c>
      <c r="G1268" s="14"/>
      <c r="H1268" s="15">
        <f>HYPERLINK("https://docs.wto.org/imrd/directdoc.asp?DDFDocuments/t/G/SPS/NBRA1477.DOCX","EN")</f>
      </c>
      <c r="I1268" s="15">
        <f>HYPERLINK("https://docs.wto.org/imrd/directdoc.asp?DDFDocuments/u/G/SPS/NBRA1477.DOCX","FR")</f>
      </c>
      <c r="J1268" s="15">
        <f>HYPERLINK("https://docs.wto.org/imrd/directdoc.asp?DDFDocuments/v/G/SPS/NBRA1477.DOCX","ES")</f>
      </c>
    </row>
    <row r="1269">
      <c r="A1269" s="10" t="s">
        <v>2259</v>
      </c>
      <c r="B1269" s="11" t="s">
        <v>95</v>
      </c>
      <c r="C1269" s="10" t="s">
        <v>18</v>
      </c>
      <c r="D1269" s="12">
        <v>43489</v>
      </c>
      <c r="E1269" s="13" t="s">
        <v>2260</v>
      </c>
      <c r="F1269" s="13" t="s">
        <v>74</v>
      </c>
      <c r="G1269" s="14"/>
      <c r="H1269" s="15">
        <f>HYPERLINK("https://docs.wto.org/imrd/directdoc.asp?DDFDocuments/t/G/SPS/NBRA1478.DOCX","EN")</f>
      </c>
      <c r="I1269" s="15">
        <f>HYPERLINK("https://docs.wto.org/imrd/directdoc.asp?DDFDocuments/u/G/SPS/NBRA1478.DOCX","FR")</f>
      </c>
      <c r="J1269" s="15">
        <f>HYPERLINK("https://docs.wto.org/imrd/directdoc.asp?DDFDocuments/v/G/SPS/NBRA1478.DOCX","ES")</f>
      </c>
    </row>
    <row r="1270">
      <c r="A1270" s="10" t="s">
        <v>2261</v>
      </c>
      <c r="B1270" s="11" t="s">
        <v>153</v>
      </c>
      <c r="C1270" s="10" t="s">
        <v>18</v>
      </c>
      <c r="D1270" s="12">
        <v>43489</v>
      </c>
      <c r="E1270" s="13" t="s">
        <v>2262</v>
      </c>
      <c r="F1270" s="13" t="s">
        <v>24</v>
      </c>
      <c r="G1270" s="14"/>
      <c r="H1270" s="15">
        <f>HYPERLINK("https://docs.wto.org/imrd/directdoc.asp?DDFDocuments/t/G/SPS/NKOR627.DOCX","EN")</f>
      </c>
      <c r="I1270" s="15">
        <f>HYPERLINK("https://docs.wto.org/imrd/directdoc.asp?DDFDocuments/u/G/SPS/NKOR627.DOCX","FR")</f>
      </c>
      <c r="J1270" s="15">
        <f>HYPERLINK("https://docs.wto.org/imrd/directdoc.asp?DDFDocuments/v/G/SPS/NKOR627.DOCX","ES")</f>
      </c>
    </row>
    <row r="1271">
      <c r="A1271" s="10" t="s">
        <v>2263</v>
      </c>
      <c r="B1271" s="11" t="s">
        <v>95</v>
      </c>
      <c r="C1271" s="10" t="s">
        <v>18</v>
      </c>
      <c r="D1271" s="12">
        <v>43488</v>
      </c>
      <c r="E1271" s="13" t="s">
        <v>2264</v>
      </c>
      <c r="F1271" s="13" t="s">
        <v>74</v>
      </c>
      <c r="G1271" s="14"/>
      <c r="H1271" s="15">
        <f>HYPERLINK("https://docs.wto.org/imrd/directdoc.asp?DDFDocuments/t/G/SPS/NBRA1468.DOCX","EN")</f>
      </c>
      <c r="I1271" s="15">
        <f>HYPERLINK("https://docs.wto.org/imrd/directdoc.asp?DDFDocuments/u/G/SPS/NBRA1468.DOCX","FR")</f>
      </c>
      <c r="J1271" s="15">
        <f>HYPERLINK("https://docs.wto.org/imrd/directdoc.asp?DDFDocuments/v/G/SPS/NBRA1468.DOCX","ES")</f>
      </c>
    </row>
    <row r="1272">
      <c r="A1272" s="10" t="s">
        <v>2265</v>
      </c>
      <c r="B1272" s="11" t="s">
        <v>95</v>
      </c>
      <c r="C1272" s="10" t="s">
        <v>18</v>
      </c>
      <c r="D1272" s="12">
        <v>43488</v>
      </c>
      <c r="E1272" s="13" t="s">
        <v>2266</v>
      </c>
      <c r="F1272" s="13" t="s">
        <v>74</v>
      </c>
      <c r="G1272" s="14"/>
      <c r="H1272" s="15">
        <f>HYPERLINK("https://docs.wto.org/imrd/directdoc.asp?DDFDocuments/t/G/SPS/NBRA1469.DOCX","EN")</f>
      </c>
      <c r="I1272" s="15">
        <f>HYPERLINK("https://docs.wto.org/imrd/directdoc.asp?DDFDocuments/u/G/SPS/NBRA1469.DOCX","FR")</f>
      </c>
      <c r="J1272" s="15">
        <f>HYPERLINK("https://docs.wto.org/imrd/directdoc.asp?DDFDocuments/v/G/SPS/NBRA1469.DOCX","ES")</f>
      </c>
    </row>
    <row r="1273">
      <c r="A1273" s="10" t="s">
        <v>2267</v>
      </c>
      <c r="B1273" s="11" t="s">
        <v>95</v>
      </c>
      <c r="C1273" s="10" t="s">
        <v>18</v>
      </c>
      <c r="D1273" s="12">
        <v>43488</v>
      </c>
      <c r="E1273" s="13" t="s">
        <v>2268</v>
      </c>
      <c r="F1273" s="13" t="s">
        <v>74</v>
      </c>
      <c r="G1273" s="14"/>
      <c r="H1273" s="15">
        <f>HYPERLINK("https://docs.wto.org/imrd/directdoc.asp?DDFDocuments/t/G/SPS/NBRA1470.DOCX","EN")</f>
      </c>
      <c r="I1273" s="15">
        <f>HYPERLINK("https://docs.wto.org/imrd/directdoc.asp?DDFDocuments/u/G/SPS/NBRA1470.DOCX","FR")</f>
      </c>
      <c r="J1273" s="15">
        <f>HYPERLINK("https://docs.wto.org/imrd/directdoc.asp?DDFDocuments/v/G/SPS/NBRA1470.DOCX","ES")</f>
      </c>
    </row>
    <row r="1274">
      <c r="A1274" s="10" t="s">
        <v>2269</v>
      </c>
      <c r="B1274" s="11" t="s">
        <v>95</v>
      </c>
      <c r="C1274" s="10" t="s">
        <v>18</v>
      </c>
      <c r="D1274" s="12">
        <v>43488</v>
      </c>
      <c r="E1274" s="13" t="s">
        <v>2268</v>
      </c>
      <c r="F1274" s="13" t="s">
        <v>74</v>
      </c>
      <c r="G1274" s="14"/>
      <c r="H1274" s="15">
        <f>HYPERLINK("https://docs.wto.org/imrd/directdoc.asp?DDFDocuments/t/G/SPS/NBRA1471.DOCX","EN")</f>
      </c>
      <c r="I1274" s="15">
        <f>HYPERLINK("https://docs.wto.org/imrd/directdoc.asp?DDFDocuments/u/G/SPS/NBRA1471.DOCX","FR")</f>
      </c>
      <c r="J1274" s="15">
        <f>HYPERLINK("https://docs.wto.org/imrd/directdoc.asp?DDFDocuments/v/G/SPS/NBRA1471.DOCX","ES")</f>
      </c>
    </row>
    <row r="1275">
      <c r="A1275" s="10" t="s">
        <v>2270</v>
      </c>
      <c r="B1275" s="11" t="s">
        <v>95</v>
      </c>
      <c r="C1275" s="10" t="s">
        <v>18</v>
      </c>
      <c r="D1275" s="12">
        <v>43488</v>
      </c>
      <c r="E1275" s="13" t="s">
        <v>2271</v>
      </c>
      <c r="F1275" s="13" t="s">
        <v>74</v>
      </c>
      <c r="G1275" s="14"/>
      <c r="H1275" s="15">
        <f>HYPERLINK("https://docs.wto.org/imrd/directdoc.asp?DDFDocuments/t/G/SPS/NBRA1473.DOCX","EN")</f>
      </c>
      <c r="I1275" s="15">
        <f>HYPERLINK("https://docs.wto.org/imrd/directdoc.asp?DDFDocuments/u/G/SPS/NBRA1473.DOCX","FR")</f>
      </c>
      <c r="J1275" s="15">
        <f>HYPERLINK("https://docs.wto.org/imrd/directdoc.asp?DDFDocuments/v/G/SPS/NBRA1473.DOCX","ES")</f>
      </c>
    </row>
    <row r="1276">
      <c r="A1276" s="10" t="s">
        <v>2272</v>
      </c>
      <c r="B1276" s="11" t="s">
        <v>95</v>
      </c>
      <c r="C1276" s="10" t="s">
        <v>18</v>
      </c>
      <c r="D1276" s="12">
        <v>43488</v>
      </c>
      <c r="E1276" s="13" t="s">
        <v>2273</v>
      </c>
      <c r="F1276" s="13" t="s">
        <v>74</v>
      </c>
      <c r="G1276" s="14"/>
      <c r="H1276" s="15">
        <f>HYPERLINK("https://docs.wto.org/imrd/directdoc.asp?DDFDocuments/t/G/SPS/NBRA1474.DOCX","EN")</f>
      </c>
      <c r="I1276" s="15">
        <f>HYPERLINK("https://docs.wto.org/imrd/directdoc.asp?DDFDocuments/u/G/SPS/NBRA1474.DOCX","FR")</f>
      </c>
      <c r="J1276" s="15">
        <f>HYPERLINK("https://docs.wto.org/imrd/directdoc.asp?DDFDocuments/v/G/SPS/NBRA1474.DOCX","ES")</f>
      </c>
    </row>
    <row r="1277">
      <c r="A1277" s="10" t="s">
        <v>2274</v>
      </c>
      <c r="B1277" s="11" t="s">
        <v>95</v>
      </c>
      <c r="C1277" s="10" t="s">
        <v>18</v>
      </c>
      <c r="D1277" s="12">
        <v>43488</v>
      </c>
      <c r="E1277" s="13" t="s">
        <v>2275</v>
      </c>
      <c r="F1277" s="13" t="s">
        <v>74</v>
      </c>
      <c r="G1277" s="14"/>
      <c r="H1277" s="15">
        <f>HYPERLINK("https://docs.wto.org/imrd/directdoc.asp?DDFDocuments/t/G/SPS/NBRA1475.DOCX","EN")</f>
      </c>
      <c r="I1277" s="15">
        <f>HYPERLINK("https://docs.wto.org/imrd/directdoc.asp?DDFDocuments/u/G/SPS/NBRA1475.DOCX","FR")</f>
      </c>
      <c r="J1277" s="15">
        <f>HYPERLINK("https://docs.wto.org/imrd/directdoc.asp?DDFDocuments/v/G/SPS/NBRA1475.DOCX","ES")</f>
      </c>
    </row>
    <row r="1278">
      <c r="A1278" s="10" t="s">
        <v>2276</v>
      </c>
      <c r="B1278" s="11" t="s">
        <v>95</v>
      </c>
      <c r="C1278" s="10" t="s">
        <v>18</v>
      </c>
      <c r="D1278" s="12">
        <v>43488</v>
      </c>
      <c r="E1278" s="13" t="s">
        <v>2277</v>
      </c>
      <c r="F1278" s="13" t="s">
        <v>74</v>
      </c>
      <c r="G1278" s="14"/>
      <c r="H1278" s="15">
        <f>HYPERLINK("https://docs.wto.org/imrd/directdoc.asp?DDFDocuments/t/G/SPS/NBRA1476.DOCX","EN")</f>
      </c>
      <c r="I1278" s="15">
        <f>HYPERLINK("https://docs.wto.org/imrd/directdoc.asp?DDFDocuments/u/G/SPS/NBRA1476.DOCX","FR")</f>
      </c>
      <c r="J1278" s="15">
        <f>HYPERLINK("https://docs.wto.org/imrd/directdoc.asp?DDFDocuments/v/G/SPS/NBRA1476.DOCX","ES")</f>
      </c>
    </row>
    <row r="1279">
      <c r="A1279" s="10" t="s">
        <v>2278</v>
      </c>
      <c r="B1279" s="11" t="s">
        <v>87</v>
      </c>
      <c r="C1279" s="10" t="s">
        <v>18</v>
      </c>
      <c r="D1279" s="12">
        <v>43488</v>
      </c>
      <c r="E1279" s="13" t="s">
        <v>2279</v>
      </c>
      <c r="F1279" s="13" t="s">
        <v>519</v>
      </c>
      <c r="G1279" s="14" t="s">
        <v>1093</v>
      </c>
      <c r="H1279" s="15">
        <f>HYPERLINK("https://docs.wto.org/imrd/directdoc.asp?DDFDocuments/t/G/SPS/NMEX363.DOCX","EN")</f>
      </c>
      <c r="I1279" s="15">
        <f>HYPERLINK("https://docs.wto.org/imrd/directdoc.asp?DDFDocuments/u/G/SPS/NMEX363.DOCX","FR")</f>
      </c>
      <c r="J1279" s="15">
        <f>HYPERLINK("https://docs.wto.org/imrd/directdoc.asp?DDFDocuments/v/G/SPS/NMEX363.DOCX","ES")</f>
      </c>
    </row>
    <row r="1280">
      <c r="A1280" s="10" t="s">
        <v>2280</v>
      </c>
      <c r="B1280" s="11" t="s">
        <v>17</v>
      </c>
      <c r="C1280" s="10" t="s">
        <v>18</v>
      </c>
      <c r="D1280" s="12">
        <v>43488</v>
      </c>
      <c r="E1280" s="13" t="s">
        <v>2281</v>
      </c>
      <c r="F1280" s="13" t="s">
        <v>2282</v>
      </c>
      <c r="G1280" s="14" t="s">
        <v>95</v>
      </c>
      <c r="H1280" s="15">
        <f>HYPERLINK("https://docs.wto.org/imrd/directdoc.asp?DDFDocuments/t/G/SPS/NNIC106.DOCX","EN")</f>
      </c>
      <c r="I1280" s="15">
        <f>HYPERLINK("https://docs.wto.org/imrd/directdoc.asp?DDFDocuments/u/G/SPS/NNIC106.DOCX","FR")</f>
      </c>
      <c r="J1280" s="15">
        <f>HYPERLINK("https://docs.wto.org/imrd/directdoc.asp?DDFDocuments/v/G/SPS/NNIC106.DOCX","ES")</f>
      </c>
    </row>
    <row r="1281">
      <c r="A1281" s="10" t="s">
        <v>2283</v>
      </c>
      <c r="B1281" s="11" t="s">
        <v>79</v>
      </c>
      <c r="C1281" s="10" t="s">
        <v>18</v>
      </c>
      <c r="D1281" s="12">
        <v>43486</v>
      </c>
      <c r="E1281" s="13" t="s">
        <v>2284</v>
      </c>
      <c r="F1281" s="13" t="s">
        <v>609</v>
      </c>
      <c r="G1281" s="14" t="s">
        <v>27</v>
      </c>
      <c r="H1281" s="15">
        <f>HYPERLINK("https://docs.wto.org/imrd/directdoc.asp?DDFDocuments/t/G/SPS/NCOL302.DOCX","EN")</f>
      </c>
      <c r="I1281" s="15">
        <f>HYPERLINK("https://docs.wto.org/imrd/directdoc.asp?DDFDocuments/u/G/SPS/NCOL302.DOCX","FR")</f>
      </c>
      <c r="J1281" s="15">
        <f>HYPERLINK("https://docs.wto.org/imrd/directdoc.asp?DDFDocuments/v/G/SPS/NCOL302.DOCX","ES")</f>
      </c>
    </row>
    <row r="1282">
      <c r="A1282" s="10" t="s">
        <v>2285</v>
      </c>
      <c r="B1282" s="11" t="s">
        <v>79</v>
      </c>
      <c r="C1282" s="10" t="s">
        <v>18</v>
      </c>
      <c r="D1282" s="12">
        <v>43486</v>
      </c>
      <c r="E1282" s="13" t="s">
        <v>2286</v>
      </c>
      <c r="F1282" s="13" t="s">
        <v>80</v>
      </c>
      <c r="G1282" s="14" t="s">
        <v>379</v>
      </c>
      <c r="H1282" s="15">
        <f>HYPERLINK("https://docs.wto.org/imrd/directdoc.asp?DDFDocuments/t/G/SPS/NCOL303.DOCX","EN")</f>
      </c>
      <c r="I1282" s="15">
        <f>HYPERLINK("https://docs.wto.org/imrd/directdoc.asp?DDFDocuments/u/G/SPS/NCOL303.DOCX","FR")</f>
      </c>
      <c r="J1282" s="15">
        <f>HYPERLINK("https://docs.wto.org/imrd/directdoc.asp?DDFDocuments/v/G/SPS/NCOL303.DOCX","ES")</f>
      </c>
    </row>
    <row r="1283">
      <c r="A1283" s="10" t="s">
        <v>2287</v>
      </c>
      <c r="B1283" s="11" t="s">
        <v>79</v>
      </c>
      <c r="C1283" s="10" t="s">
        <v>18</v>
      </c>
      <c r="D1283" s="12">
        <v>43486</v>
      </c>
      <c r="E1283" s="13" t="s">
        <v>2288</v>
      </c>
      <c r="F1283" s="13" t="s">
        <v>80</v>
      </c>
      <c r="G1283" s="14" t="s">
        <v>379</v>
      </c>
      <c r="H1283" s="15">
        <f>HYPERLINK("https://docs.wto.org/imrd/directdoc.asp?DDFDocuments/t/G/SPS/NCOL304.DOCX","EN")</f>
      </c>
      <c r="I1283" s="15">
        <f>HYPERLINK("https://docs.wto.org/imrd/directdoc.asp?DDFDocuments/u/G/SPS/NCOL304.DOCX","FR")</f>
      </c>
      <c r="J1283" s="15">
        <f>HYPERLINK("https://docs.wto.org/imrd/directdoc.asp?DDFDocuments/v/G/SPS/NCOL304.DOCX","ES")</f>
      </c>
    </row>
    <row r="1284">
      <c r="A1284" s="10" t="s">
        <v>2289</v>
      </c>
      <c r="B1284" s="11" t="s">
        <v>79</v>
      </c>
      <c r="C1284" s="10" t="s">
        <v>18</v>
      </c>
      <c r="D1284" s="12">
        <v>43486</v>
      </c>
      <c r="E1284" s="13" t="s">
        <v>2290</v>
      </c>
      <c r="F1284" s="13" t="s">
        <v>80</v>
      </c>
      <c r="G1284" s="14" t="s">
        <v>27</v>
      </c>
      <c r="H1284" s="15">
        <f>HYPERLINK("https://docs.wto.org/imrd/directdoc.asp?DDFDocuments/t/G/SPS/NCOL305.DOCX","EN")</f>
      </c>
      <c r="I1284" s="15">
        <f>HYPERLINK("https://docs.wto.org/imrd/directdoc.asp?DDFDocuments/u/G/SPS/NCOL305.DOCX","FR")</f>
      </c>
      <c r="J1284" s="15">
        <f>HYPERLINK("https://docs.wto.org/imrd/directdoc.asp?DDFDocuments/v/G/SPS/NCOL305.DOCX","ES")</f>
      </c>
    </row>
    <row r="1285">
      <c r="A1285" s="10" t="s">
        <v>2291</v>
      </c>
      <c r="B1285" s="11" t="s">
        <v>79</v>
      </c>
      <c r="C1285" s="10" t="s">
        <v>18</v>
      </c>
      <c r="D1285" s="12">
        <v>43486</v>
      </c>
      <c r="E1285" s="13" t="s">
        <v>2292</v>
      </c>
      <c r="F1285" s="13" t="s">
        <v>609</v>
      </c>
      <c r="G1285" s="14" t="s">
        <v>22</v>
      </c>
      <c r="H1285" s="15">
        <f>HYPERLINK("https://docs.wto.org/imrd/directdoc.asp?DDFDocuments/t/G/SPS/NCOL306.DOCX","EN")</f>
      </c>
      <c r="I1285" s="15">
        <f>HYPERLINK("https://docs.wto.org/imrd/directdoc.asp?DDFDocuments/u/G/SPS/NCOL306.DOCX","FR")</f>
      </c>
      <c r="J1285" s="15">
        <f>HYPERLINK("https://docs.wto.org/imrd/directdoc.asp?DDFDocuments/v/G/SPS/NCOL306.DOCX","ES")</f>
      </c>
    </row>
    <row r="1286">
      <c r="A1286" s="10" t="s">
        <v>2293</v>
      </c>
      <c r="B1286" s="11" t="s">
        <v>79</v>
      </c>
      <c r="C1286" s="10" t="s">
        <v>18</v>
      </c>
      <c r="D1286" s="12">
        <v>43486</v>
      </c>
      <c r="E1286" s="13" t="s">
        <v>2290</v>
      </c>
      <c r="F1286" s="13" t="s">
        <v>80</v>
      </c>
      <c r="G1286" s="14" t="s">
        <v>1331</v>
      </c>
      <c r="H1286" s="15">
        <f>HYPERLINK("https://docs.wto.org/imrd/directdoc.asp?DDFDocuments/t/G/SPS/NCOL307.DOCX","EN")</f>
      </c>
      <c r="I1286" s="15">
        <f>HYPERLINK("https://docs.wto.org/imrd/directdoc.asp?DDFDocuments/u/G/SPS/NCOL307.DOCX","FR")</f>
      </c>
      <c r="J1286" s="15">
        <f>HYPERLINK("https://docs.wto.org/imrd/directdoc.asp?DDFDocuments/v/G/SPS/NCOL307.DOCX","ES")</f>
      </c>
    </row>
    <row r="1287">
      <c r="A1287" s="10" t="s">
        <v>2294</v>
      </c>
      <c r="B1287" s="11" t="s">
        <v>214</v>
      </c>
      <c r="C1287" s="10" t="s">
        <v>2295</v>
      </c>
      <c r="D1287" s="12">
        <v>43483</v>
      </c>
      <c r="E1287" s="13" t="s">
        <v>530</v>
      </c>
      <c r="F1287" s="13" t="s">
        <v>925</v>
      </c>
      <c r="G1287" s="14" t="s">
        <v>2296</v>
      </c>
      <c r="H1287" s="15">
        <f>HYPERLINK("https://docs.wto.org/imrd/directdoc.asp?DDFDocuments/t/G/SPS/NARE139A1C1.DOCX","EN")</f>
      </c>
      <c r="I1287" s="15">
        <f>HYPERLINK("https://docs.wto.org/imrd/directdoc.asp?DDFDocuments/u/G/SPS/NARE139A1C1.DOCX","FR")</f>
      </c>
      <c r="J1287" s="15">
        <f>HYPERLINK("https://docs.wto.org/imrd/directdoc.asp?DDFDocuments/v/G/SPS/NARE139A1C1.DOCX","ES")</f>
      </c>
    </row>
    <row r="1288">
      <c r="A1288" s="10" t="s">
        <v>2297</v>
      </c>
      <c r="B1288" s="11" t="s">
        <v>214</v>
      </c>
      <c r="C1288" s="10" t="s">
        <v>12</v>
      </c>
      <c r="D1288" s="12">
        <v>43483</v>
      </c>
      <c r="E1288" s="13" t="s">
        <v>530</v>
      </c>
      <c r="F1288" s="13" t="s">
        <v>56</v>
      </c>
      <c r="G1288" s="14" t="s">
        <v>2298</v>
      </c>
      <c r="H1288" s="15">
        <f>HYPERLINK("https://docs.wto.org/imrd/directdoc.asp?DDFDocuments/t/G/SPS/NARE173.DOCX","EN")</f>
      </c>
      <c r="I1288" s="15">
        <f>HYPERLINK("https://docs.wto.org/imrd/directdoc.asp?DDFDocuments/u/G/SPS/NARE173.DOCX","FR")</f>
      </c>
      <c r="J1288" s="15">
        <f>HYPERLINK("https://docs.wto.org/imrd/directdoc.asp?DDFDocuments/v/G/SPS/NARE173.DOCX","ES")</f>
      </c>
    </row>
    <row r="1289">
      <c r="A1289" s="10" t="s">
        <v>2299</v>
      </c>
      <c r="B1289" s="11" t="s">
        <v>34</v>
      </c>
      <c r="C1289" s="10" t="s">
        <v>40</v>
      </c>
      <c r="D1289" s="12">
        <v>43483</v>
      </c>
      <c r="E1289" s="13" t="s">
        <v>1872</v>
      </c>
      <c r="F1289" s="13" t="s">
        <v>310</v>
      </c>
      <c r="G1289" s="14"/>
      <c r="H1289" s="15">
        <f>HYPERLINK("https://docs.wto.org/imrd/directdoc.asp?DDFDocuments/t/G/SPS/NJPN610A1.DOCX","EN")</f>
      </c>
      <c r="I1289" s="15">
        <f>HYPERLINK("https://docs.wto.org/imrd/directdoc.asp?DDFDocuments/u/G/SPS/NJPN610A1.DOCX","FR")</f>
      </c>
      <c r="J1289" s="15">
        <f>HYPERLINK("https://docs.wto.org/imrd/directdoc.asp?DDFDocuments/v/G/SPS/NJPN610A1.DOCX","ES")</f>
      </c>
    </row>
    <row r="1290">
      <c r="A1290" s="10" t="s">
        <v>2300</v>
      </c>
      <c r="B1290" s="11" t="s">
        <v>153</v>
      </c>
      <c r="C1290" s="10" t="s">
        <v>18</v>
      </c>
      <c r="D1290" s="12">
        <v>43483</v>
      </c>
      <c r="E1290" s="13" t="s">
        <v>2301</v>
      </c>
      <c r="F1290" s="13" t="s">
        <v>24</v>
      </c>
      <c r="G1290" s="14"/>
      <c r="H1290" s="15">
        <f>HYPERLINK("https://docs.wto.org/imrd/directdoc.asp?DDFDocuments/t/G/SPS/NKOR626.DOCX","EN")</f>
      </c>
      <c r="I1290" s="15">
        <f>HYPERLINK("https://docs.wto.org/imrd/directdoc.asp?DDFDocuments/u/G/SPS/NKOR626.DOCX","FR")</f>
      </c>
      <c r="J1290" s="15">
        <f>HYPERLINK("https://docs.wto.org/imrd/directdoc.asp?DDFDocuments/v/G/SPS/NKOR626.DOCX","ES")</f>
      </c>
    </row>
    <row r="1291">
      <c r="A1291" s="10" t="s">
        <v>2302</v>
      </c>
      <c r="B1291" s="11" t="s">
        <v>365</v>
      </c>
      <c r="C1291" s="10" t="s">
        <v>18</v>
      </c>
      <c r="D1291" s="12">
        <v>43481</v>
      </c>
      <c r="E1291" s="13" t="s">
        <v>2303</v>
      </c>
      <c r="F1291" s="13" t="s">
        <v>455</v>
      </c>
      <c r="G1291" s="14" t="s">
        <v>161</v>
      </c>
      <c r="H1291" s="15">
        <f>HYPERLINK("https://docs.wto.org/imrd/directdoc.asp?DDFDocuments/t/G/SPS/NCHL585R1.DOCX","EN")</f>
      </c>
      <c r="I1291" s="15">
        <f>HYPERLINK("https://docs.wto.org/imrd/directdoc.asp?DDFDocuments/u/G/SPS/NCHL585R1.DOCX","FR")</f>
      </c>
      <c r="J1291" s="15">
        <f>HYPERLINK("https://docs.wto.org/imrd/directdoc.asp?DDFDocuments/v/G/SPS/NCHL585R1.DOCX","ES")</f>
      </c>
    </row>
    <row r="1292">
      <c r="A1292" s="10" t="s">
        <v>2304</v>
      </c>
      <c r="B1292" s="11" t="s">
        <v>82</v>
      </c>
      <c r="C1292" s="10" t="s">
        <v>18</v>
      </c>
      <c r="D1292" s="12">
        <v>43481</v>
      </c>
      <c r="E1292" s="13" t="s">
        <v>2305</v>
      </c>
      <c r="F1292" s="13" t="s">
        <v>24</v>
      </c>
      <c r="G1292" s="14" t="s">
        <v>2306</v>
      </c>
      <c r="H1292" s="15">
        <f>HYPERLINK("https://docs.wto.org/imrd/directdoc.asp?DDFDocuments/t/G/SPS/NEU295.DOCX","EN")</f>
      </c>
      <c r="I1292" s="15">
        <f>HYPERLINK("https://docs.wto.org/imrd/directdoc.asp?DDFDocuments/u/G/SPS/NEU295.DOCX","FR")</f>
      </c>
      <c r="J1292" s="15">
        <f>HYPERLINK("https://docs.wto.org/imrd/directdoc.asp?DDFDocuments/v/G/SPS/NEU295.DOCX","ES")</f>
      </c>
    </row>
    <row r="1293">
      <c r="A1293" s="10" t="s">
        <v>2307</v>
      </c>
      <c r="B1293" s="11" t="s">
        <v>72</v>
      </c>
      <c r="C1293" s="10" t="s">
        <v>18</v>
      </c>
      <c r="D1293" s="12">
        <v>43480</v>
      </c>
      <c r="E1293" s="13" t="s">
        <v>2308</v>
      </c>
      <c r="F1293" s="13" t="s">
        <v>868</v>
      </c>
      <c r="G1293" s="14"/>
      <c r="H1293" s="15">
        <f>HYPERLINK("https://docs.wto.org/imrd/directdoc.asp?DDFDocuments/t/G/SPS/NCAN1231.DOCX","EN")</f>
      </c>
      <c r="I1293" s="15">
        <f>HYPERLINK("https://docs.wto.org/imrd/directdoc.asp?DDFDocuments/u/G/SPS/NCAN1231.DOCX","FR")</f>
      </c>
      <c r="J1293" s="15">
        <f>HYPERLINK("https://docs.wto.org/imrd/directdoc.asp?DDFDocuments/v/G/SPS/NCAN1231.DOCX","ES")</f>
      </c>
    </row>
    <row r="1294">
      <c r="A1294" s="10" t="s">
        <v>2309</v>
      </c>
      <c r="B1294" s="11" t="s">
        <v>87</v>
      </c>
      <c r="C1294" s="10" t="s">
        <v>40</v>
      </c>
      <c r="D1294" s="12">
        <v>43480</v>
      </c>
      <c r="E1294" s="13" t="s">
        <v>19</v>
      </c>
      <c r="F1294" s="13" t="s">
        <v>19</v>
      </c>
      <c r="G1294" s="14"/>
      <c r="H1294" s="15">
        <f>HYPERLINK("https://docs.wto.org/imrd/directdoc.asp?DDFDocuments/t/G/SPS/NMEX346A1.DOCX","EN")</f>
      </c>
      <c r="I1294" s="15">
        <f>HYPERLINK("https://docs.wto.org/imrd/directdoc.asp?DDFDocuments/u/G/SPS/NMEX346A1.DOCX","FR")</f>
      </c>
      <c r="J1294" s="15">
        <f>HYPERLINK("https://docs.wto.org/imrd/directdoc.asp?DDFDocuments/v/G/SPS/NMEX346A1.DOCX","ES")</f>
      </c>
    </row>
    <row r="1295">
      <c r="A1295" s="10" t="s">
        <v>2310</v>
      </c>
      <c r="B1295" s="11" t="s">
        <v>87</v>
      </c>
      <c r="C1295" s="10" t="s">
        <v>40</v>
      </c>
      <c r="D1295" s="12">
        <v>43480</v>
      </c>
      <c r="E1295" s="13" t="s">
        <v>19</v>
      </c>
      <c r="F1295" s="13" t="s">
        <v>19</v>
      </c>
      <c r="G1295" s="14"/>
      <c r="H1295" s="15">
        <f>HYPERLINK("https://docs.wto.org/imrd/directdoc.asp?DDFDocuments/t/G/SPS/NMEX348A1.DOCX","EN")</f>
      </c>
      <c r="I1295" s="15">
        <f>HYPERLINK("https://docs.wto.org/imrd/directdoc.asp?DDFDocuments/u/G/SPS/NMEX348A1.DOCX","FR")</f>
      </c>
      <c r="J1295" s="15">
        <f>HYPERLINK("https://docs.wto.org/imrd/directdoc.asp?DDFDocuments/v/G/SPS/NMEX348A1.DOCX","ES")</f>
      </c>
    </row>
    <row r="1296">
      <c r="A1296" s="10" t="s">
        <v>2311</v>
      </c>
      <c r="B1296" s="11" t="s">
        <v>82</v>
      </c>
      <c r="C1296" s="10" t="s">
        <v>18</v>
      </c>
      <c r="D1296" s="12">
        <v>43476</v>
      </c>
      <c r="E1296" s="13" t="s">
        <v>2189</v>
      </c>
      <c r="F1296" s="13" t="s">
        <v>24</v>
      </c>
      <c r="G1296" s="14"/>
      <c r="H1296" s="15">
        <f>HYPERLINK("https://docs.wto.org/imrd/directdoc.asp?DDFDocuments/t/G/SPS/NEU291.DOCX","EN")</f>
      </c>
      <c r="I1296" s="15">
        <f>HYPERLINK("https://docs.wto.org/imrd/directdoc.asp?DDFDocuments/u/G/SPS/NEU291.DOCX","FR")</f>
      </c>
      <c r="J1296" s="15">
        <f>HYPERLINK("https://docs.wto.org/imrd/directdoc.asp?DDFDocuments/v/G/SPS/NEU291.DOCX","ES")</f>
      </c>
    </row>
    <row r="1297">
      <c r="A1297" s="10" t="s">
        <v>2312</v>
      </c>
      <c r="B1297" s="11" t="s">
        <v>82</v>
      </c>
      <c r="C1297" s="10" t="s">
        <v>18</v>
      </c>
      <c r="D1297" s="12">
        <v>43476</v>
      </c>
      <c r="E1297" s="13" t="s">
        <v>2189</v>
      </c>
      <c r="F1297" s="13" t="s">
        <v>24</v>
      </c>
      <c r="G1297" s="14"/>
      <c r="H1297" s="15">
        <f>HYPERLINK("https://docs.wto.org/imrd/directdoc.asp?DDFDocuments/t/G/SPS/NEU292.DOCX","EN")</f>
      </c>
      <c r="I1297" s="15">
        <f>HYPERLINK("https://docs.wto.org/imrd/directdoc.asp?DDFDocuments/u/G/SPS/NEU292.DOCX","FR")</f>
      </c>
      <c r="J1297" s="15">
        <f>HYPERLINK("https://docs.wto.org/imrd/directdoc.asp?DDFDocuments/v/G/SPS/NEU292.DOCX","ES")</f>
      </c>
    </row>
    <row r="1298">
      <c r="A1298" s="10" t="s">
        <v>2313</v>
      </c>
      <c r="B1298" s="11" t="s">
        <v>214</v>
      </c>
      <c r="C1298" s="10" t="s">
        <v>54</v>
      </c>
      <c r="D1298" s="12">
        <v>43475</v>
      </c>
      <c r="E1298" s="13" t="s">
        <v>530</v>
      </c>
      <c r="F1298" s="13" t="s">
        <v>925</v>
      </c>
      <c r="G1298" s="14" t="s">
        <v>2314</v>
      </c>
      <c r="H1298" s="15">
        <f>HYPERLINK("https://docs.wto.org/imrd/directdoc.asp?DDFDocuments/t/G/SPS/NARE108A1.DOCX","EN")</f>
      </c>
      <c r="I1298" s="15">
        <f>HYPERLINK("https://docs.wto.org/imrd/directdoc.asp?DDFDocuments/u/G/SPS/NARE108A1.DOCX","FR")</f>
      </c>
      <c r="J1298" s="15">
        <f>HYPERLINK("https://docs.wto.org/imrd/directdoc.asp?DDFDocuments/v/G/SPS/NARE108A1.DOCX","ES")</f>
      </c>
    </row>
    <row r="1299">
      <c r="A1299" s="10" t="s">
        <v>2315</v>
      </c>
      <c r="B1299" s="11" t="s">
        <v>214</v>
      </c>
      <c r="C1299" s="10" t="s">
        <v>12</v>
      </c>
      <c r="D1299" s="12">
        <v>43475</v>
      </c>
      <c r="E1299" s="13" t="s">
        <v>2316</v>
      </c>
      <c r="F1299" s="13" t="s">
        <v>138</v>
      </c>
      <c r="G1299" s="14" t="s">
        <v>147</v>
      </c>
      <c r="H1299" s="15">
        <f>HYPERLINK("https://docs.wto.org/imrd/directdoc.asp?DDFDocuments/t/G/SPS/NARE171.DOCX","EN")</f>
      </c>
      <c r="I1299" s="15">
        <f>HYPERLINK("https://docs.wto.org/imrd/directdoc.asp?DDFDocuments/u/G/SPS/NARE171.DOCX","FR")</f>
      </c>
      <c r="J1299" s="15">
        <f>HYPERLINK("https://docs.wto.org/imrd/directdoc.asp?DDFDocuments/v/G/SPS/NARE171.DOCX","ES")</f>
      </c>
    </row>
    <row r="1300">
      <c r="A1300" s="10" t="s">
        <v>2317</v>
      </c>
      <c r="B1300" s="11" t="s">
        <v>214</v>
      </c>
      <c r="C1300" s="10" t="s">
        <v>12</v>
      </c>
      <c r="D1300" s="12">
        <v>43475</v>
      </c>
      <c r="E1300" s="13" t="s">
        <v>2316</v>
      </c>
      <c r="F1300" s="13" t="s">
        <v>56</v>
      </c>
      <c r="G1300" s="14" t="s">
        <v>2318</v>
      </c>
      <c r="H1300" s="15">
        <f>HYPERLINK("https://docs.wto.org/imrd/directdoc.asp?DDFDocuments/t/G/SPS/NARE172.DOCX","EN")</f>
      </c>
      <c r="I1300" s="15">
        <f>HYPERLINK("https://docs.wto.org/imrd/directdoc.asp?DDFDocuments/u/G/SPS/NARE172.DOCX","FR")</f>
      </c>
      <c r="J1300" s="15">
        <f>HYPERLINK("https://docs.wto.org/imrd/directdoc.asp?DDFDocuments/v/G/SPS/NARE172.DOCX","ES")</f>
      </c>
    </row>
    <row r="1301">
      <c r="A1301" s="10" t="s">
        <v>2319</v>
      </c>
      <c r="B1301" s="11" t="s">
        <v>95</v>
      </c>
      <c r="C1301" s="10" t="s">
        <v>18</v>
      </c>
      <c r="D1301" s="12">
        <v>43475</v>
      </c>
      <c r="E1301" s="13" t="s">
        <v>1233</v>
      </c>
      <c r="F1301" s="13" t="s">
        <v>24</v>
      </c>
      <c r="G1301" s="14"/>
      <c r="H1301" s="15">
        <f>HYPERLINK("https://docs.wto.org/imrd/directdoc.asp?DDFDocuments/t/G/SPS/NBRA1466.DOCX","EN")</f>
      </c>
      <c r="I1301" s="15">
        <f>HYPERLINK("https://docs.wto.org/imrd/directdoc.asp?DDFDocuments/u/G/SPS/NBRA1466.DOCX","FR")</f>
      </c>
      <c r="J1301" s="15">
        <f>HYPERLINK("https://docs.wto.org/imrd/directdoc.asp?DDFDocuments/v/G/SPS/NBRA1466.DOCX","ES")</f>
      </c>
    </row>
    <row r="1302">
      <c r="A1302" s="10" t="s">
        <v>2320</v>
      </c>
      <c r="B1302" s="11" t="s">
        <v>82</v>
      </c>
      <c r="C1302" s="10" t="s">
        <v>40</v>
      </c>
      <c r="D1302" s="12">
        <v>43475</v>
      </c>
      <c r="E1302" s="13" t="s">
        <v>2321</v>
      </c>
      <c r="F1302" s="13" t="s">
        <v>2322</v>
      </c>
      <c r="G1302" s="14"/>
      <c r="H1302" s="15">
        <f>HYPERLINK("https://docs.wto.org/imrd/directdoc.asp?DDFDocuments/t/G/SPS/NEU272A3.DOCX","EN")</f>
      </c>
      <c r="I1302" s="15">
        <f>HYPERLINK("https://docs.wto.org/imrd/directdoc.asp?DDFDocuments/u/G/SPS/NEU272A3.DOCX","FR")</f>
      </c>
      <c r="J1302" s="15">
        <f>HYPERLINK("https://docs.wto.org/imrd/directdoc.asp?DDFDocuments/v/G/SPS/NEU272A3.DOCX","ES")</f>
      </c>
    </row>
    <row r="1303">
      <c r="A1303" s="10" t="s">
        <v>2323</v>
      </c>
      <c r="B1303" s="11" t="s">
        <v>34</v>
      </c>
      <c r="C1303" s="10" t="s">
        <v>18</v>
      </c>
      <c r="D1303" s="12">
        <v>43475</v>
      </c>
      <c r="E1303" s="13" t="s">
        <v>1872</v>
      </c>
      <c r="F1303" s="13" t="s">
        <v>2324</v>
      </c>
      <c r="G1303" s="14"/>
      <c r="H1303" s="15">
        <f>HYPERLINK("https://docs.wto.org/imrd/directdoc.asp?DDFDocuments/t/G/SPS/NJPN610.DOCX","EN")</f>
      </c>
      <c r="I1303" s="15">
        <f>HYPERLINK("https://docs.wto.org/imrd/directdoc.asp?DDFDocuments/u/G/SPS/NJPN610.DOCX","FR")</f>
      </c>
      <c r="J1303" s="15">
        <f>HYPERLINK("https://docs.wto.org/imrd/directdoc.asp?DDFDocuments/v/G/SPS/NJPN610.DOCX","ES")</f>
      </c>
    </row>
    <row r="1304">
      <c r="A1304" s="10" t="s">
        <v>2325</v>
      </c>
      <c r="B1304" s="11" t="s">
        <v>11</v>
      </c>
      <c r="C1304" s="10" t="s">
        <v>12</v>
      </c>
      <c r="D1304" s="12">
        <v>43475</v>
      </c>
      <c r="E1304" s="13" t="s">
        <v>2326</v>
      </c>
      <c r="F1304" s="13" t="s">
        <v>2192</v>
      </c>
      <c r="G1304" s="14" t="s">
        <v>79</v>
      </c>
      <c r="H1304" s="15">
        <f>HYPERLINK("https://docs.wto.org/imrd/directdoc.asp?DDFDocuments/t/G/SPS/NRUS157.DOCX","EN")</f>
      </c>
      <c r="I1304" s="15">
        <f>HYPERLINK("https://docs.wto.org/imrd/directdoc.asp?DDFDocuments/u/G/SPS/NRUS157.DOCX","FR")</f>
      </c>
      <c r="J1304" s="15">
        <f>HYPERLINK("https://docs.wto.org/imrd/directdoc.asp?DDFDocuments/v/G/SPS/NRUS157.DOCX","ES")</f>
      </c>
    </row>
    <row r="1305">
      <c r="A1305" s="10" t="s">
        <v>2327</v>
      </c>
      <c r="B1305" s="11" t="s">
        <v>82</v>
      </c>
      <c r="C1305" s="10" t="s">
        <v>40</v>
      </c>
      <c r="D1305" s="12">
        <v>43473</v>
      </c>
      <c r="E1305" s="13" t="s">
        <v>2321</v>
      </c>
      <c r="F1305" s="13" t="s">
        <v>19</v>
      </c>
      <c r="G1305" s="14"/>
      <c r="H1305" s="15">
        <f>HYPERLINK("https://docs.wto.org/imrd/directdoc.asp?DDFDocuments/t/G/SPS/NEU272A2.DOCX","EN")</f>
      </c>
      <c r="I1305" s="15">
        <f>HYPERLINK("https://docs.wto.org/imrd/directdoc.asp?DDFDocuments/u/G/SPS/NEU272A2.DOCX","FR")</f>
      </c>
      <c r="J1305" s="15">
        <f>HYPERLINK("https://docs.wto.org/imrd/directdoc.asp?DDFDocuments/v/G/SPS/NEU272A2.DOCX","ES")</f>
      </c>
    </row>
    <row r="1306">
      <c r="A1306" s="10" t="s">
        <v>2328</v>
      </c>
      <c r="B1306" s="11" t="s">
        <v>153</v>
      </c>
      <c r="C1306" s="10" t="s">
        <v>18</v>
      </c>
      <c r="D1306" s="12">
        <v>43473</v>
      </c>
      <c r="E1306" s="13" t="s">
        <v>2329</v>
      </c>
      <c r="F1306" s="13" t="s">
        <v>992</v>
      </c>
      <c r="G1306" s="14"/>
      <c r="H1306" s="15">
        <f>HYPERLINK("https://docs.wto.org/imrd/directdoc.asp?DDFDocuments/t/G/SPS/NKOR625.DOCX","EN")</f>
      </c>
      <c r="I1306" s="15">
        <f>HYPERLINK("https://docs.wto.org/imrd/directdoc.asp?DDFDocuments/u/G/SPS/NKOR625.DOCX","FR")</f>
      </c>
      <c r="J1306" s="15">
        <f>HYPERLINK("https://docs.wto.org/imrd/directdoc.asp?DDFDocuments/v/G/SPS/NKOR625.DOCX","ES")</f>
      </c>
    </row>
    <row r="1307">
      <c r="A1307" s="10" t="s">
        <v>2330</v>
      </c>
      <c r="B1307" s="11" t="s">
        <v>214</v>
      </c>
      <c r="C1307" s="10" t="s">
        <v>54</v>
      </c>
      <c r="D1307" s="12">
        <v>43472</v>
      </c>
      <c r="E1307" s="13" t="s">
        <v>2316</v>
      </c>
      <c r="F1307" s="13" t="s">
        <v>925</v>
      </c>
      <c r="G1307" s="14" t="s">
        <v>2296</v>
      </c>
      <c r="H1307" s="15">
        <f>HYPERLINK("https://docs.wto.org/imrd/directdoc.asp?DDFDocuments/t/G/SPS/NARE139A1.DOCX","EN")</f>
      </c>
      <c r="I1307" s="15">
        <f>HYPERLINK("https://docs.wto.org/imrd/directdoc.asp?DDFDocuments/u/G/SPS/NARE139A1.DOCX","FR")</f>
      </c>
      <c r="J1307" s="15">
        <f>HYPERLINK("https://docs.wto.org/imrd/directdoc.asp?DDFDocuments/v/G/SPS/NARE139A1.DOCX","ES")</f>
      </c>
    </row>
    <row r="1308">
      <c r="A1308" s="10" t="s">
        <v>2331</v>
      </c>
      <c r="B1308" s="11" t="s">
        <v>145</v>
      </c>
      <c r="C1308" s="10" t="s">
        <v>54</v>
      </c>
      <c r="D1308" s="12">
        <v>43472</v>
      </c>
      <c r="E1308" s="13" t="s">
        <v>2332</v>
      </c>
      <c r="F1308" s="13" t="s">
        <v>925</v>
      </c>
      <c r="G1308" s="14" t="s">
        <v>2175</v>
      </c>
      <c r="H1308" s="15">
        <f>HYPERLINK("https://docs.wto.org/imrd/directdoc.asp?DDFDocuments/t/G/SPS/NPHL427A1.DOCX","EN")</f>
      </c>
      <c r="I1308" s="15">
        <f>HYPERLINK("https://docs.wto.org/imrd/directdoc.asp?DDFDocuments/u/G/SPS/NPHL427A1.DOCX","FR")</f>
      </c>
      <c r="J1308" s="15">
        <f>HYPERLINK("https://docs.wto.org/imrd/directdoc.asp?DDFDocuments/v/G/SPS/NPHL427A1.DOCX","ES")</f>
      </c>
    </row>
    <row r="1309">
      <c r="A1309" s="10" t="s">
        <v>2333</v>
      </c>
      <c r="B1309" s="11" t="s">
        <v>2334</v>
      </c>
      <c r="C1309" s="10" t="s">
        <v>18</v>
      </c>
      <c r="D1309" s="12">
        <v>43472</v>
      </c>
      <c r="E1309" s="13" t="s">
        <v>19</v>
      </c>
      <c r="F1309" s="13" t="s">
        <v>166</v>
      </c>
      <c r="G1309" s="14"/>
      <c r="H1309" s="15">
        <f>HYPERLINK("https://docs.wto.org/imrd/directdoc.asp?DDFDocuments/t/G/SPS/NTUN3.DOCX","EN")</f>
      </c>
      <c r="I1309" s="15">
        <f>HYPERLINK("https://docs.wto.org/imrd/directdoc.asp?DDFDocuments/u/G/SPS/NTUN3.DOCX","FR")</f>
      </c>
      <c r="J1309" s="15">
        <f>HYPERLINK("https://docs.wto.org/imrd/directdoc.asp?DDFDocuments/v/G/SPS/NTUN3.DOCX","ES")</f>
      </c>
    </row>
    <row r="1310">
      <c r="A1310" s="10" t="s">
        <v>2335</v>
      </c>
      <c r="B1310" s="11" t="s">
        <v>95</v>
      </c>
      <c r="C1310" s="10" t="s">
        <v>40</v>
      </c>
      <c r="D1310" s="12">
        <v>43469</v>
      </c>
      <c r="E1310" s="13" t="s">
        <v>1706</v>
      </c>
      <c r="F1310" s="13" t="s">
        <v>2336</v>
      </c>
      <c r="G1310" s="14"/>
      <c r="H1310" s="15">
        <f>HYPERLINK("https://docs.wto.org/imrd/directdoc.asp?DDFDocuments/t/G/SPS/NBRA1465.DOCX","EN")</f>
      </c>
      <c r="I1310" s="15">
        <f>HYPERLINK("https://docs.wto.org/imrd/directdoc.asp?DDFDocuments/u/G/SPS/NBRA1465.DOCX","FR")</f>
      </c>
      <c r="J1310" s="15">
        <f>HYPERLINK("https://docs.wto.org/imrd/directdoc.asp?DDFDocuments/v/G/SPS/NBRA1465.DOCX","ES")</f>
      </c>
    </row>
    <row r="1311">
      <c r="A1311" s="10" t="s">
        <v>2337</v>
      </c>
      <c r="B1311" s="11" t="s">
        <v>365</v>
      </c>
      <c r="C1311" s="10" t="s">
        <v>40</v>
      </c>
      <c r="D1311" s="12">
        <v>43469</v>
      </c>
      <c r="E1311" s="13" t="s">
        <v>19</v>
      </c>
      <c r="F1311" s="13" t="s">
        <v>310</v>
      </c>
      <c r="G1311" s="14"/>
      <c r="H1311" s="15">
        <f>HYPERLINK("https://docs.wto.org/imrd/directdoc.asp?DDFDocuments/t/G/SPS/NCHL556A2.DOCX","EN")</f>
      </c>
      <c r="I1311" s="15">
        <f>HYPERLINK("https://docs.wto.org/imrd/directdoc.asp?DDFDocuments/u/G/SPS/NCHL556A2.DOCX","FR")</f>
      </c>
      <c r="J1311" s="15">
        <f>HYPERLINK("https://docs.wto.org/imrd/directdoc.asp?DDFDocuments/v/G/SPS/NCHL556A2.DOCX","ES")</f>
      </c>
    </row>
    <row r="1312">
      <c r="A1312" s="10" t="s">
        <v>2338</v>
      </c>
      <c r="B1312" s="11" t="s">
        <v>365</v>
      </c>
      <c r="C1312" s="10" t="s">
        <v>18</v>
      </c>
      <c r="D1312" s="12">
        <v>43469</v>
      </c>
      <c r="E1312" s="13" t="s">
        <v>2339</v>
      </c>
      <c r="F1312" s="13" t="s">
        <v>992</v>
      </c>
      <c r="G1312" s="14"/>
      <c r="H1312" s="15">
        <f>HYPERLINK("https://docs.wto.org/imrd/directdoc.asp?DDFDocuments/t/G/SPS/NCHL590.DOCX","EN")</f>
      </c>
      <c r="I1312" s="15">
        <f>HYPERLINK("https://docs.wto.org/imrd/directdoc.asp?DDFDocuments/u/G/SPS/NCHL590.DOCX","FR")</f>
      </c>
      <c r="J1312" s="15">
        <f>HYPERLINK("https://docs.wto.org/imrd/directdoc.asp?DDFDocuments/v/G/SPS/NCHL590.DOCX","ES")</f>
      </c>
    </row>
    <row r="1313">
      <c r="A1313" s="10" t="s">
        <v>2340</v>
      </c>
      <c r="B1313" s="11" t="s">
        <v>365</v>
      </c>
      <c r="C1313" s="10" t="s">
        <v>18</v>
      </c>
      <c r="D1313" s="12">
        <v>43469</v>
      </c>
      <c r="E1313" s="13" t="s">
        <v>2341</v>
      </c>
      <c r="F1313" s="13" t="s">
        <v>992</v>
      </c>
      <c r="G1313" s="14" t="s">
        <v>161</v>
      </c>
      <c r="H1313" s="15">
        <f>HYPERLINK("https://docs.wto.org/imrd/directdoc.asp?DDFDocuments/t/G/SPS/NCHL591.DOCX","EN")</f>
      </c>
      <c r="I1313" s="15">
        <f>HYPERLINK("https://docs.wto.org/imrd/directdoc.asp?DDFDocuments/u/G/SPS/NCHL591.DOCX","FR")</f>
      </c>
      <c r="J1313" s="15">
        <f>HYPERLINK("https://docs.wto.org/imrd/directdoc.asp?DDFDocuments/v/G/SPS/NCHL591.DOCX","ES")</f>
      </c>
    </row>
    <row r="1314">
      <c r="A1314" s="10" t="s">
        <v>2342</v>
      </c>
      <c r="B1314" s="11" t="s">
        <v>233</v>
      </c>
      <c r="C1314" s="10" t="s">
        <v>18</v>
      </c>
      <c r="D1314" s="12">
        <v>43469</v>
      </c>
      <c r="E1314" s="13" t="s">
        <v>1223</v>
      </c>
      <c r="F1314" s="13" t="s">
        <v>1282</v>
      </c>
      <c r="G1314" s="14" t="s">
        <v>87</v>
      </c>
      <c r="H1314" s="15">
        <f>HYPERLINK("https://docs.wto.org/imrd/directdoc.asp?DDFDocuments/t/G/SPS/NPER798.DOCX","EN")</f>
      </c>
      <c r="I1314" s="15">
        <f>HYPERLINK("https://docs.wto.org/imrd/directdoc.asp?DDFDocuments/u/G/SPS/NPER798.DOCX","FR")</f>
      </c>
      <c r="J1314" s="15">
        <f>HYPERLINK("https://docs.wto.org/imrd/directdoc.asp?DDFDocuments/v/G/SPS/NPER798.DOCX","ES")</f>
      </c>
    </row>
    <row r="1315">
      <c r="A1315" s="10" t="s">
        <v>2343</v>
      </c>
      <c r="B1315" s="11" t="s">
        <v>233</v>
      </c>
      <c r="C1315" s="10" t="s">
        <v>18</v>
      </c>
      <c r="D1315" s="12">
        <v>43469</v>
      </c>
      <c r="E1315" s="13" t="s">
        <v>2344</v>
      </c>
      <c r="F1315" s="13" t="s">
        <v>1282</v>
      </c>
      <c r="G1315" s="14" t="s">
        <v>1944</v>
      </c>
      <c r="H1315" s="15">
        <f>HYPERLINK("https://docs.wto.org/imrd/directdoc.asp?DDFDocuments/t/G/SPS/NPER799.DOCX","EN")</f>
      </c>
      <c r="I1315" s="15">
        <f>HYPERLINK("https://docs.wto.org/imrd/directdoc.asp?DDFDocuments/u/G/SPS/NPER799.DOCX","FR")</f>
      </c>
      <c r="J1315" s="15">
        <f>HYPERLINK("https://docs.wto.org/imrd/directdoc.asp?DDFDocuments/v/G/SPS/NPER799.DOCX","ES")</f>
      </c>
    </row>
    <row r="1316">
      <c r="A1316" s="10" t="s">
        <v>2345</v>
      </c>
      <c r="B1316" s="11" t="s">
        <v>233</v>
      </c>
      <c r="C1316" s="10" t="s">
        <v>18</v>
      </c>
      <c r="D1316" s="12">
        <v>43469</v>
      </c>
      <c r="E1316" s="13" t="s">
        <v>2346</v>
      </c>
      <c r="F1316" s="13" t="s">
        <v>1556</v>
      </c>
      <c r="G1316" s="14" t="s">
        <v>257</v>
      </c>
      <c r="H1316" s="15">
        <f>HYPERLINK("https://docs.wto.org/imrd/directdoc.asp?DDFDocuments/t/G/SPS/NPER800.DOCX","EN")</f>
      </c>
      <c r="I1316" s="15">
        <f>HYPERLINK("https://docs.wto.org/imrd/directdoc.asp?DDFDocuments/u/G/SPS/NPER800.DOCX","FR")</f>
      </c>
      <c r="J1316" s="15">
        <f>HYPERLINK("https://docs.wto.org/imrd/directdoc.asp?DDFDocuments/v/G/SPS/NPER800.DOCX","ES")</f>
      </c>
    </row>
    <row r="1317">
      <c r="A1317" s="10" t="s">
        <v>2347</v>
      </c>
      <c r="B1317" s="11" t="s">
        <v>233</v>
      </c>
      <c r="C1317" s="10" t="s">
        <v>18</v>
      </c>
      <c r="D1317" s="12">
        <v>43469</v>
      </c>
      <c r="E1317" s="13" t="s">
        <v>2348</v>
      </c>
      <c r="F1317" s="13" t="s">
        <v>144</v>
      </c>
      <c r="G1317" s="14" t="s">
        <v>2349</v>
      </c>
      <c r="H1317" s="15">
        <f>HYPERLINK("https://docs.wto.org/imrd/directdoc.asp?DDFDocuments/t/G/SPS/NPER802.DOCX","EN")</f>
      </c>
      <c r="I1317" s="15">
        <f>HYPERLINK("https://docs.wto.org/imrd/directdoc.asp?DDFDocuments/u/G/SPS/NPER802.DOCX","FR")</f>
      </c>
      <c r="J1317" s="15">
        <f>HYPERLINK("https://docs.wto.org/imrd/directdoc.asp?DDFDocuments/v/G/SPS/NPER802.DOCX","ES")</f>
      </c>
    </row>
    <row r="1318">
      <c r="A1318" s="10" t="s">
        <v>2350</v>
      </c>
      <c r="B1318" s="11" t="s">
        <v>233</v>
      </c>
      <c r="C1318" s="10" t="s">
        <v>18</v>
      </c>
      <c r="D1318" s="12">
        <v>43469</v>
      </c>
      <c r="E1318" s="13" t="s">
        <v>2351</v>
      </c>
      <c r="F1318" s="13" t="s">
        <v>1556</v>
      </c>
      <c r="G1318" s="14" t="s">
        <v>1274</v>
      </c>
      <c r="H1318" s="15">
        <f>HYPERLINK("https://docs.wto.org/imrd/directdoc.asp?DDFDocuments/t/G/SPS/NPER803.DOCX","EN")</f>
      </c>
      <c r="I1318" s="15">
        <f>HYPERLINK("https://docs.wto.org/imrd/directdoc.asp?DDFDocuments/u/G/SPS/NPER803.DOCX","FR")</f>
      </c>
      <c r="J1318" s="15">
        <f>HYPERLINK("https://docs.wto.org/imrd/directdoc.asp?DDFDocuments/v/G/SPS/NPER803.DOCX","ES")</f>
      </c>
    </row>
    <row r="1319">
      <c r="A1319" s="10" t="s">
        <v>2352</v>
      </c>
      <c r="B1319" s="11" t="s">
        <v>53</v>
      </c>
      <c r="C1319" s="10" t="s">
        <v>12</v>
      </c>
      <c r="D1319" s="12">
        <v>43469</v>
      </c>
      <c r="E1319" s="13" t="s">
        <v>657</v>
      </c>
      <c r="F1319" s="13" t="s">
        <v>229</v>
      </c>
      <c r="G1319" s="14" t="s">
        <v>139</v>
      </c>
      <c r="H1319" s="15">
        <f>HYPERLINK("https://docs.wto.org/imrd/directdoc.asp?DDFDocuments/t/G/SPS/NSAU383.DOCX","EN")</f>
      </c>
      <c r="I1319" s="15">
        <f>HYPERLINK("https://docs.wto.org/imrd/directdoc.asp?DDFDocuments/u/G/SPS/NSAU383.DOCX","FR")</f>
      </c>
      <c r="J1319" s="15">
        <f>HYPERLINK("https://docs.wto.org/imrd/directdoc.asp?DDFDocuments/v/G/SPS/NSAU383.DOCX","ES")</f>
      </c>
    </row>
    <row r="1320">
      <c r="A1320" s="10" t="s">
        <v>2353</v>
      </c>
      <c r="B1320" s="11" t="s">
        <v>53</v>
      </c>
      <c r="C1320" s="10" t="s">
        <v>12</v>
      </c>
      <c r="D1320" s="12">
        <v>43469</v>
      </c>
      <c r="E1320" s="13" t="s">
        <v>55</v>
      </c>
      <c r="F1320" s="13" t="s">
        <v>56</v>
      </c>
      <c r="G1320" s="14" t="s">
        <v>2354</v>
      </c>
      <c r="H1320" s="15">
        <f>HYPERLINK("https://docs.wto.org/imrd/directdoc.asp?DDFDocuments/t/G/SPS/NSAU384.DOCX","EN")</f>
      </c>
      <c r="I1320" s="15">
        <f>HYPERLINK("https://docs.wto.org/imrd/directdoc.asp?DDFDocuments/u/G/SPS/NSAU384.DOCX","FR")</f>
      </c>
      <c r="J1320" s="15">
        <f>HYPERLINK("https://docs.wto.org/imrd/directdoc.asp?DDFDocuments/v/G/SPS/NSAU384.DOCX","ES")</f>
      </c>
    </row>
    <row r="1321">
      <c r="A1321" s="10" t="s">
        <v>2355</v>
      </c>
      <c r="B1321" s="11" t="s">
        <v>365</v>
      </c>
      <c r="C1321" s="10" t="s">
        <v>40</v>
      </c>
      <c r="D1321" s="12">
        <v>43454</v>
      </c>
      <c r="E1321" s="13" t="s">
        <v>19</v>
      </c>
      <c r="F1321" s="13" t="s">
        <v>310</v>
      </c>
      <c r="G1321" s="14"/>
      <c r="H1321" s="15">
        <f>HYPERLINK("https://docs.wto.org/imrd/directdoc.asp?DDFDocuments/t/G/SPS/NCHL583A1.DOCX","EN")</f>
      </c>
      <c r="I1321" s="15">
        <f>HYPERLINK("https://docs.wto.org/imrd/directdoc.asp?DDFDocuments/u/G/SPS/NCHL583A1.DOCX","FR")</f>
      </c>
      <c r="J1321" s="15">
        <f>HYPERLINK("https://docs.wto.org/imrd/directdoc.asp?DDFDocuments/v/G/SPS/NCHL583A1.DOCX","ES")</f>
      </c>
    </row>
    <row r="1322">
      <c r="A1322" s="10" t="s">
        <v>2356</v>
      </c>
      <c r="B1322" s="11" t="s">
        <v>365</v>
      </c>
      <c r="C1322" s="10" t="s">
        <v>40</v>
      </c>
      <c r="D1322" s="12">
        <v>43454</v>
      </c>
      <c r="E1322" s="13" t="s">
        <v>19</v>
      </c>
      <c r="F1322" s="13" t="s">
        <v>310</v>
      </c>
      <c r="G1322" s="14"/>
      <c r="H1322" s="15">
        <f>HYPERLINK("https://docs.wto.org/imrd/directdoc.asp?DDFDocuments/t/G/SPS/NCHL584A1.DOCX","EN")</f>
      </c>
      <c r="I1322" s="15">
        <f>HYPERLINK("https://docs.wto.org/imrd/directdoc.asp?DDFDocuments/u/G/SPS/NCHL584A1.DOCX","FR")</f>
      </c>
      <c r="J1322" s="15">
        <f>HYPERLINK("https://docs.wto.org/imrd/directdoc.asp?DDFDocuments/v/G/SPS/NCHL584A1.DOCX","ES")</f>
      </c>
    </row>
    <row r="1323">
      <c r="A1323" s="10" t="s">
        <v>2357</v>
      </c>
      <c r="B1323" s="11" t="s">
        <v>365</v>
      </c>
      <c r="C1323" s="10" t="s">
        <v>18</v>
      </c>
      <c r="D1323" s="12">
        <v>43453</v>
      </c>
      <c r="E1323" s="13" t="s">
        <v>2358</v>
      </c>
      <c r="F1323" s="13" t="s">
        <v>368</v>
      </c>
      <c r="G1323" s="14" t="s">
        <v>161</v>
      </c>
      <c r="H1323" s="15">
        <f>HYPERLINK("https://docs.wto.org/imrd/directdoc.asp?DDFDocuments/t/G/SPS/NCHL586.DOCX","EN")</f>
      </c>
      <c r="I1323" s="15">
        <f>HYPERLINK("https://docs.wto.org/imrd/directdoc.asp?DDFDocuments/u/G/SPS/NCHL586.DOCX","FR")</f>
      </c>
      <c r="J1323" s="15">
        <f>HYPERLINK("https://docs.wto.org/imrd/directdoc.asp?DDFDocuments/v/G/SPS/NCHL586.DOCX","ES")</f>
      </c>
    </row>
    <row r="1324">
      <c r="A1324" s="10" t="s">
        <v>2359</v>
      </c>
      <c r="B1324" s="11" t="s">
        <v>365</v>
      </c>
      <c r="C1324" s="10" t="s">
        <v>18</v>
      </c>
      <c r="D1324" s="12">
        <v>43453</v>
      </c>
      <c r="E1324" s="13" t="s">
        <v>2360</v>
      </c>
      <c r="F1324" s="13" t="s">
        <v>992</v>
      </c>
      <c r="G1324" s="14" t="s">
        <v>188</v>
      </c>
      <c r="H1324" s="15">
        <f>HYPERLINK("https://docs.wto.org/imrd/directdoc.asp?DDFDocuments/t/G/SPS/NCHL588.DOCX","EN")</f>
      </c>
      <c r="I1324" s="15">
        <f>HYPERLINK("https://docs.wto.org/imrd/directdoc.asp?DDFDocuments/u/G/SPS/NCHL588.DOCX","FR")</f>
      </c>
      <c r="J1324" s="15">
        <f>HYPERLINK("https://docs.wto.org/imrd/directdoc.asp?DDFDocuments/v/G/SPS/NCHL588.DOCX","ES")</f>
      </c>
    </row>
    <row r="1325">
      <c r="A1325" s="10" t="s">
        <v>2361</v>
      </c>
      <c r="B1325" s="11" t="s">
        <v>365</v>
      </c>
      <c r="C1325" s="10" t="s">
        <v>18</v>
      </c>
      <c r="D1325" s="12">
        <v>43453</v>
      </c>
      <c r="E1325" s="13" t="s">
        <v>2362</v>
      </c>
      <c r="F1325" s="13" t="s">
        <v>992</v>
      </c>
      <c r="G1325" s="14" t="s">
        <v>183</v>
      </c>
      <c r="H1325" s="15">
        <f>HYPERLINK("https://docs.wto.org/imrd/directdoc.asp?DDFDocuments/t/G/SPS/NCHL589.DOCX","EN")</f>
      </c>
      <c r="I1325" s="15">
        <f>HYPERLINK("https://docs.wto.org/imrd/directdoc.asp?DDFDocuments/u/G/SPS/NCHL589.DOCX","FR")</f>
      </c>
      <c r="J1325" s="15">
        <f>HYPERLINK("https://docs.wto.org/imrd/directdoc.asp?DDFDocuments/v/G/SPS/NCHL589.DOCX","ES")</f>
      </c>
    </row>
    <row r="1326">
      <c r="A1326" s="10" t="s">
        <v>2363</v>
      </c>
      <c r="B1326" s="11" t="s">
        <v>82</v>
      </c>
      <c r="C1326" s="10" t="s">
        <v>18</v>
      </c>
      <c r="D1326" s="12">
        <v>43453</v>
      </c>
      <c r="E1326" s="13" t="s">
        <v>1898</v>
      </c>
      <c r="F1326" s="13" t="s">
        <v>717</v>
      </c>
      <c r="G1326" s="14"/>
      <c r="H1326" s="15">
        <f>HYPERLINK("https://docs.wto.org/imrd/directdoc.asp?DDFDocuments/t/G/SPS/NEU290.DOCX","EN")</f>
      </c>
      <c r="I1326" s="15">
        <f>HYPERLINK("https://docs.wto.org/imrd/directdoc.asp?DDFDocuments/u/G/SPS/NEU290.DOCX","FR")</f>
      </c>
      <c r="J1326" s="15">
        <f>HYPERLINK("https://docs.wto.org/imrd/directdoc.asp?DDFDocuments/v/G/SPS/NEU290.DOCX","ES")</f>
      </c>
    </row>
    <row r="1327">
      <c r="A1327" s="10" t="s">
        <v>2364</v>
      </c>
      <c r="B1327" s="11" t="s">
        <v>34</v>
      </c>
      <c r="C1327" s="10" t="s">
        <v>18</v>
      </c>
      <c r="D1327" s="12">
        <v>43453</v>
      </c>
      <c r="E1327" s="13" t="s">
        <v>2365</v>
      </c>
      <c r="F1327" s="13" t="s">
        <v>74</v>
      </c>
      <c r="G1327" s="14"/>
      <c r="H1327" s="15">
        <f>HYPERLINK("https://docs.wto.org/imrd/directdoc.asp?DDFDocuments/t/G/SPS/NJPN607.DOCX","EN")</f>
      </c>
      <c r="I1327" s="15">
        <f>HYPERLINK("https://docs.wto.org/imrd/directdoc.asp?DDFDocuments/u/G/SPS/NJPN607.DOCX","FR")</f>
      </c>
      <c r="J1327" s="15">
        <f>HYPERLINK("https://docs.wto.org/imrd/directdoc.asp?DDFDocuments/v/G/SPS/NJPN607.DOCX","ES")</f>
      </c>
    </row>
    <row r="1328">
      <c r="A1328" s="10" t="s">
        <v>2366</v>
      </c>
      <c r="B1328" s="11" t="s">
        <v>34</v>
      </c>
      <c r="C1328" s="10" t="s">
        <v>18</v>
      </c>
      <c r="D1328" s="12">
        <v>43453</v>
      </c>
      <c r="E1328" s="13" t="s">
        <v>2367</v>
      </c>
      <c r="F1328" s="13" t="s">
        <v>74</v>
      </c>
      <c r="G1328" s="14"/>
      <c r="H1328" s="15">
        <f>HYPERLINK("https://docs.wto.org/imrd/directdoc.asp?DDFDocuments/t/G/SPS/NJPN608.DOCX","EN")</f>
      </c>
      <c r="I1328" s="15">
        <f>HYPERLINK("https://docs.wto.org/imrd/directdoc.asp?DDFDocuments/u/G/SPS/NJPN608.DOCX","FR")</f>
      </c>
      <c r="J1328" s="15">
        <f>HYPERLINK("https://docs.wto.org/imrd/directdoc.asp?DDFDocuments/v/G/SPS/NJPN608.DOCX","ES")</f>
      </c>
    </row>
    <row r="1329">
      <c r="A1329" s="10" t="s">
        <v>2368</v>
      </c>
      <c r="B1329" s="11" t="s">
        <v>34</v>
      </c>
      <c r="C1329" s="10" t="s">
        <v>18</v>
      </c>
      <c r="D1329" s="12">
        <v>43453</v>
      </c>
      <c r="E1329" s="13" t="s">
        <v>2369</v>
      </c>
      <c r="F1329" s="13" t="s">
        <v>74</v>
      </c>
      <c r="G1329" s="14"/>
      <c r="H1329" s="15">
        <f>HYPERLINK("https://docs.wto.org/imrd/directdoc.asp?DDFDocuments/t/G/SPS/NJPN609.DOCX","EN")</f>
      </c>
      <c r="I1329" s="15">
        <f>HYPERLINK("https://docs.wto.org/imrd/directdoc.asp?DDFDocuments/u/G/SPS/NJPN609.DOCX","FR")</f>
      </c>
      <c r="J1329" s="15">
        <f>HYPERLINK("https://docs.wto.org/imrd/directdoc.asp?DDFDocuments/v/G/SPS/NJPN609.DOCX","ES")</f>
      </c>
    </row>
    <row r="1330">
      <c r="A1330" s="10" t="s">
        <v>2370</v>
      </c>
      <c r="B1330" s="11" t="s">
        <v>145</v>
      </c>
      <c r="C1330" s="10" t="s">
        <v>12</v>
      </c>
      <c r="D1330" s="12">
        <v>43453</v>
      </c>
      <c r="E1330" s="13" t="s">
        <v>2371</v>
      </c>
      <c r="F1330" s="13" t="s">
        <v>2180</v>
      </c>
      <c r="G1330" s="14" t="s">
        <v>2372</v>
      </c>
      <c r="H1330" s="15">
        <f>HYPERLINK("https://docs.wto.org/imrd/directdoc.asp?DDFDocuments/t/G/SPS/NPHL428.DOCX","EN")</f>
      </c>
      <c r="I1330" s="15">
        <f>HYPERLINK("https://docs.wto.org/imrd/directdoc.asp?DDFDocuments/u/G/SPS/NPHL428.DOCX","FR")</f>
      </c>
      <c r="J1330" s="15">
        <f>HYPERLINK("https://docs.wto.org/imrd/directdoc.asp?DDFDocuments/v/G/SPS/NPHL428.DOCX","ES")</f>
      </c>
    </row>
    <row r="1331">
      <c r="A1331" s="10" t="s">
        <v>2373</v>
      </c>
      <c r="B1331" s="11" t="s">
        <v>145</v>
      </c>
      <c r="C1331" s="10" t="s">
        <v>12</v>
      </c>
      <c r="D1331" s="12">
        <v>43453</v>
      </c>
      <c r="E1331" s="13" t="s">
        <v>228</v>
      </c>
      <c r="F1331" s="13" t="s">
        <v>138</v>
      </c>
      <c r="G1331" s="14" t="s">
        <v>147</v>
      </c>
      <c r="H1331" s="15">
        <f>HYPERLINK("https://docs.wto.org/imrd/directdoc.asp?DDFDocuments/t/G/SPS/NPHL429.DOCX","EN")</f>
      </c>
      <c r="I1331" s="15">
        <f>HYPERLINK("https://docs.wto.org/imrd/directdoc.asp?DDFDocuments/u/G/SPS/NPHL429.DOCX","FR")</f>
      </c>
      <c r="J1331" s="15">
        <f>HYPERLINK("https://docs.wto.org/imrd/directdoc.asp?DDFDocuments/v/G/SPS/NPHL429.DOCX","ES")</f>
      </c>
    </row>
    <row r="1332">
      <c r="A1332" s="10" t="s">
        <v>2374</v>
      </c>
      <c r="B1332" s="11" t="s">
        <v>291</v>
      </c>
      <c r="C1332" s="10" t="s">
        <v>18</v>
      </c>
      <c r="D1332" s="12">
        <v>43453</v>
      </c>
      <c r="E1332" s="13" t="s">
        <v>2375</v>
      </c>
      <c r="F1332" s="13" t="s">
        <v>24</v>
      </c>
      <c r="G1332" s="14"/>
      <c r="H1332" s="15">
        <f>HYPERLINK("https://docs.wto.org/imrd/directdoc.asp?DDFDocuments/t/G/SPS/NUGA52.DOCX","EN")</f>
      </c>
      <c r="I1332" s="15">
        <f>HYPERLINK("https://docs.wto.org/imrd/directdoc.asp?DDFDocuments/u/G/SPS/NUGA52.DOCX","FR")</f>
      </c>
      <c r="J1332" s="15">
        <f>HYPERLINK("https://docs.wto.org/imrd/directdoc.asp?DDFDocuments/v/G/SPS/NUGA52.DOCX","ES")</f>
      </c>
    </row>
    <row r="1333">
      <c r="A1333" s="10" t="s">
        <v>2376</v>
      </c>
      <c r="B1333" s="11" t="s">
        <v>291</v>
      </c>
      <c r="C1333" s="10" t="s">
        <v>18</v>
      </c>
      <c r="D1333" s="12">
        <v>43453</v>
      </c>
      <c r="E1333" s="13" t="s">
        <v>2377</v>
      </c>
      <c r="F1333" s="13" t="s">
        <v>24</v>
      </c>
      <c r="G1333" s="14"/>
      <c r="H1333" s="15">
        <f>HYPERLINK("https://docs.wto.org/imrd/directdoc.asp?DDFDocuments/t/G/SPS/NUGA54.DOCX","EN")</f>
      </c>
      <c r="I1333" s="15">
        <f>HYPERLINK("https://docs.wto.org/imrd/directdoc.asp?DDFDocuments/u/G/SPS/NUGA54.DOCX","FR")</f>
      </c>
      <c r="J1333" s="15">
        <f>HYPERLINK("https://docs.wto.org/imrd/directdoc.asp?DDFDocuments/v/G/SPS/NUGA54.DOCX","ES")</f>
      </c>
    </row>
    <row r="1334">
      <c r="A1334" s="10" t="s">
        <v>2378</v>
      </c>
      <c r="B1334" s="11" t="s">
        <v>161</v>
      </c>
      <c r="C1334" s="10" t="s">
        <v>18</v>
      </c>
      <c r="D1334" s="12">
        <v>43453</v>
      </c>
      <c r="E1334" s="13" t="s">
        <v>2379</v>
      </c>
      <c r="F1334" s="13" t="s">
        <v>1282</v>
      </c>
      <c r="G1334" s="14" t="s">
        <v>87</v>
      </c>
      <c r="H1334" s="15">
        <f>HYPERLINK("https://docs.wto.org/imrd/directdoc.asp?DDFDocuments/t/G/SPS/NUSA3046.DOCX","EN")</f>
      </c>
      <c r="I1334" s="15">
        <f>HYPERLINK("https://docs.wto.org/imrd/directdoc.asp?DDFDocuments/u/G/SPS/NUSA3046.DOCX","FR")</f>
      </c>
      <c r="J1334" s="15">
        <f>HYPERLINK("https://docs.wto.org/imrd/directdoc.asp?DDFDocuments/v/G/SPS/NUSA3046.DOCX","ES")</f>
      </c>
    </row>
    <row r="1335">
      <c r="A1335" s="10" t="s">
        <v>2380</v>
      </c>
      <c r="B1335" s="11" t="s">
        <v>214</v>
      </c>
      <c r="C1335" s="10" t="s">
        <v>12</v>
      </c>
      <c r="D1335" s="12">
        <v>43452</v>
      </c>
      <c r="E1335" s="13" t="s">
        <v>215</v>
      </c>
      <c r="F1335" s="13" t="s">
        <v>925</v>
      </c>
      <c r="G1335" s="14" t="s">
        <v>87</v>
      </c>
      <c r="H1335" s="15">
        <f>HYPERLINK("https://docs.wto.org/imrd/directdoc.asp?DDFDocuments/t/G/SPS/NARE169.DOCX","EN")</f>
      </c>
      <c r="I1335" s="15">
        <f>HYPERLINK("https://docs.wto.org/imrd/directdoc.asp?DDFDocuments/u/G/SPS/NARE169.DOCX","FR")</f>
      </c>
      <c r="J1335" s="15">
        <f>HYPERLINK("https://docs.wto.org/imrd/directdoc.asp?DDFDocuments/v/G/SPS/NARE169.DOCX","ES")</f>
      </c>
    </row>
    <row r="1336">
      <c r="A1336" s="10" t="s">
        <v>2381</v>
      </c>
      <c r="B1336" s="11" t="s">
        <v>95</v>
      </c>
      <c r="C1336" s="10" t="s">
        <v>18</v>
      </c>
      <c r="D1336" s="12">
        <v>43451</v>
      </c>
      <c r="E1336" s="13" t="s">
        <v>2382</v>
      </c>
      <c r="F1336" s="13" t="s">
        <v>24</v>
      </c>
      <c r="G1336" s="14"/>
      <c r="H1336" s="15">
        <f>HYPERLINK("https://docs.wto.org/imrd/directdoc.asp?DDFDocuments/t/G/SPS/NBRA1462.DOCX","EN")</f>
      </c>
      <c r="I1336" s="15">
        <f>HYPERLINK("https://docs.wto.org/imrd/directdoc.asp?DDFDocuments/u/G/SPS/NBRA1462.DOCX","FR")</f>
      </c>
      <c r="J1336" s="15">
        <f>HYPERLINK("https://docs.wto.org/imrd/directdoc.asp?DDFDocuments/v/G/SPS/NBRA1462.DOCX","ES")</f>
      </c>
    </row>
    <row r="1337">
      <c r="A1337" s="10" t="s">
        <v>2383</v>
      </c>
      <c r="B1337" s="11" t="s">
        <v>95</v>
      </c>
      <c r="C1337" s="10" t="s">
        <v>18</v>
      </c>
      <c r="D1337" s="12">
        <v>43448</v>
      </c>
      <c r="E1337" s="13" t="s">
        <v>2384</v>
      </c>
      <c r="F1337" s="13" t="s">
        <v>864</v>
      </c>
      <c r="G1337" s="14"/>
      <c r="H1337" s="15">
        <f>HYPERLINK("https://docs.wto.org/imrd/directdoc.asp?DDFDocuments/t/G/SPS/NBRA1460.DOCX","EN")</f>
      </c>
      <c r="I1337" s="15">
        <f>HYPERLINK("https://docs.wto.org/imrd/directdoc.asp?DDFDocuments/u/G/SPS/NBRA1460.DOCX","FR")</f>
      </c>
      <c r="J1337" s="15">
        <f>HYPERLINK("https://docs.wto.org/imrd/directdoc.asp?DDFDocuments/v/G/SPS/NBRA1460.DOCX","ES")</f>
      </c>
    </row>
    <row r="1338">
      <c r="A1338" s="10" t="s">
        <v>2385</v>
      </c>
      <c r="B1338" s="11" t="s">
        <v>188</v>
      </c>
      <c r="C1338" s="10" t="s">
        <v>18</v>
      </c>
      <c r="D1338" s="12">
        <v>43447</v>
      </c>
      <c r="E1338" s="13" t="s">
        <v>1703</v>
      </c>
      <c r="F1338" s="13" t="s">
        <v>158</v>
      </c>
      <c r="G1338" s="14" t="s">
        <v>151</v>
      </c>
      <c r="H1338" s="15">
        <f>HYPERLINK("https://docs.wto.org/imrd/directdoc.asp?DDFDocuments/t/G/SPS/NAUS463.DOCX","EN")</f>
      </c>
      <c r="I1338" s="15">
        <f>HYPERLINK("https://docs.wto.org/imrd/directdoc.asp?DDFDocuments/u/G/SPS/NAUS463.DOCX","FR")</f>
      </c>
      <c r="J1338" s="15">
        <f>HYPERLINK("https://docs.wto.org/imrd/directdoc.asp?DDFDocuments/v/G/SPS/NAUS463.DOCX","ES")</f>
      </c>
    </row>
    <row r="1339">
      <c r="A1339" s="10" t="s">
        <v>2386</v>
      </c>
      <c r="B1339" s="11" t="s">
        <v>87</v>
      </c>
      <c r="C1339" s="10" t="s">
        <v>18</v>
      </c>
      <c r="D1339" s="12">
        <v>43447</v>
      </c>
      <c r="E1339" s="13" t="s">
        <v>2387</v>
      </c>
      <c r="F1339" s="13" t="s">
        <v>32</v>
      </c>
      <c r="G1339" s="14" t="s">
        <v>147</v>
      </c>
      <c r="H1339" s="15">
        <f>HYPERLINK("https://docs.wto.org/imrd/directdoc.asp?DDFDocuments/t/G/SPS/NMEX362.DOCX","EN")</f>
      </c>
      <c r="I1339" s="15">
        <f>HYPERLINK("https://docs.wto.org/imrd/directdoc.asp?DDFDocuments/u/G/SPS/NMEX362.DOCX","FR")</f>
      </c>
      <c r="J1339" s="15">
        <f>HYPERLINK("https://docs.wto.org/imrd/directdoc.asp?DDFDocuments/v/G/SPS/NMEX362.DOCX","ES")</f>
      </c>
    </row>
    <row r="1340">
      <c r="A1340" s="10" t="s">
        <v>2388</v>
      </c>
      <c r="B1340" s="11" t="s">
        <v>779</v>
      </c>
      <c r="C1340" s="10" t="s">
        <v>18</v>
      </c>
      <c r="D1340" s="12">
        <v>43447</v>
      </c>
      <c r="E1340" s="13" t="s">
        <v>1281</v>
      </c>
      <c r="F1340" s="13" t="s">
        <v>1282</v>
      </c>
      <c r="G1340" s="14"/>
      <c r="H1340" s="15">
        <f>HYPERLINK("https://docs.wto.org/imrd/directdoc.asp?DDFDocuments/t/G/SPS/NURY40.DOCX","EN")</f>
      </c>
      <c r="I1340" s="15">
        <f>HYPERLINK("https://docs.wto.org/imrd/directdoc.asp?DDFDocuments/u/G/SPS/NURY40.DOCX","FR")</f>
      </c>
      <c r="J1340" s="15">
        <f>HYPERLINK("https://docs.wto.org/imrd/directdoc.asp?DDFDocuments/v/G/SPS/NURY40.DOCX","ES")</f>
      </c>
    </row>
    <row r="1341">
      <c r="A1341" s="10" t="s">
        <v>2389</v>
      </c>
      <c r="B1341" s="11" t="s">
        <v>779</v>
      </c>
      <c r="C1341" s="10" t="s">
        <v>18</v>
      </c>
      <c r="D1341" s="12">
        <v>43447</v>
      </c>
      <c r="E1341" s="13" t="s">
        <v>1281</v>
      </c>
      <c r="F1341" s="13" t="s">
        <v>1282</v>
      </c>
      <c r="G1341" s="14"/>
      <c r="H1341" s="15">
        <f>HYPERLINK("https://docs.wto.org/imrd/directdoc.asp?DDFDocuments/t/G/SPS/NURY41.DOCX","EN")</f>
      </c>
      <c r="I1341" s="15">
        <f>HYPERLINK("https://docs.wto.org/imrd/directdoc.asp?DDFDocuments/u/G/SPS/NURY41.DOCX","FR")</f>
      </c>
      <c r="J1341" s="15">
        <f>HYPERLINK("https://docs.wto.org/imrd/directdoc.asp?DDFDocuments/v/G/SPS/NURY41.DOCX","ES")</f>
      </c>
    </row>
    <row r="1342">
      <c r="A1342" s="10" t="s">
        <v>2390</v>
      </c>
      <c r="B1342" s="11" t="s">
        <v>779</v>
      </c>
      <c r="C1342" s="10" t="s">
        <v>18</v>
      </c>
      <c r="D1342" s="12">
        <v>43447</v>
      </c>
      <c r="E1342" s="13" t="s">
        <v>2391</v>
      </c>
      <c r="F1342" s="13" t="s">
        <v>144</v>
      </c>
      <c r="G1342" s="14"/>
      <c r="H1342" s="15">
        <f>HYPERLINK("https://docs.wto.org/imrd/directdoc.asp?DDFDocuments/t/G/SPS/NURY42.DOCX","EN")</f>
      </c>
      <c r="I1342" s="15">
        <f>HYPERLINK("https://docs.wto.org/imrd/directdoc.asp?DDFDocuments/u/G/SPS/NURY42.DOCX","FR")</f>
      </c>
      <c r="J1342" s="15">
        <f>HYPERLINK("https://docs.wto.org/imrd/directdoc.asp?DDFDocuments/v/G/SPS/NURY42.DOCX","ES")</f>
      </c>
    </row>
    <row r="1343">
      <c r="A1343" s="10" t="s">
        <v>2392</v>
      </c>
      <c r="B1343" s="11" t="s">
        <v>779</v>
      </c>
      <c r="C1343" s="10" t="s">
        <v>18</v>
      </c>
      <c r="D1343" s="12">
        <v>43447</v>
      </c>
      <c r="E1343" s="13" t="s">
        <v>2391</v>
      </c>
      <c r="F1343" s="13" t="s">
        <v>144</v>
      </c>
      <c r="G1343" s="14"/>
      <c r="H1343" s="15">
        <f>HYPERLINK("https://docs.wto.org/imrd/directdoc.asp?DDFDocuments/t/G/SPS/NURY43.DOCX","EN")</f>
      </c>
      <c r="I1343" s="15">
        <f>HYPERLINK("https://docs.wto.org/imrd/directdoc.asp?DDFDocuments/u/G/SPS/NURY43.DOCX","FR")</f>
      </c>
      <c r="J1343" s="15">
        <f>HYPERLINK("https://docs.wto.org/imrd/directdoc.asp?DDFDocuments/v/G/SPS/NURY43.DOCX","ES")</f>
      </c>
    </row>
    <row r="1344">
      <c r="A1344" s="10" t="s">
        <v>2393</v>
      </c>
      <c r="B1344" s="11" t="s">
        <v>779</v>
      </c>
      <c r="C1344" s="10" t="s">
        <v>18</v>
      </c>
      <c r="D1344" s="12">
        <v>43447</v>
      </c>
      <c r="E1344" s="13" t="s">
        <v>2394</v>
      </c>
      <c r="F1344" s="13" t="s">
        <v>144</v>
      </c>
      <c r="G1344" s="14"/>
      <c r="H1344" s="15">
        <f>HYPERLINK("https://docs.wto.org/imrd/directdoc.asp?DDFDocuments/t/G/SPS/NURY44.DOCX","EN")</f>
      </c>
      <c r="I1344" s="15">
        <f>HYPERLINK("https://docs.wto.org/imrd/directdoc.asp?DDFDocuments/u/G/SPS/NURY44.DOCX","FR")</f>
      </c>
      <c r="J1344" s="15">
        <f>HYPERLINK("https://docs.wto.org/imrd/directdoc.asp?DDFDocuments/v/G/SPS/NURY44.DOCX","ES")</f>
      </c>
    </row>
    <row r="1345">
      <c r="A1345" s="10" t="s">
        <v>2395</v>
      </c>
      <c r="B1345" s="11" t="s">
        <v>779</v>
      </c>
      <c r="C1345" s="10" t="s">
        <v>18</v>
      </c>
      <c r="D1345" s="12">
        <v>43447</v>
      </c>
      <c r="E1345" s="13" t="s">
        <v>2396</v>
      </c>
      <c r="F1345" s="13" t="s">
        <v>1282</v>
      </c>
      <c r="G1345" s="14"/>
      <c r="H1345" s="15">
        <f>HYPERLINK("https://docs.wto.org/imrd/directdoc.asp?DDFDocuments/t/G/SPS/NURY45.DOCX","EN")</f>
      </c>
      <c r="I1345" s="15">
        <f>HYPERLINK("https://docs.wto.org/imrd/directdoc.asp?DDFDocuments/u/G/SPS/NURY45.DOCX","FR")</f>
      </c>
      <c r="J1345" s="15">
        <f>HYPERLINK("https://docs.wto.org/imrd/directdoc.asp?DDFDocuments/v/G/SPS/NURY45.DOCX","ES")</f>
      </c>
    </row>
    <row r="1346">
      <c r="A1346" s="10" t="s">
        <v>2397</v>
      </c>
      <c r="B1346" s="11" t="s">
        <v>779</v>
      </c>
      <c r="C1346" s="10" t="s">
        <v>18</v>
      </c>
      <c r="D1346" s="12">
        <v>43447</v>
      </c>
      <c r="E1346" s="13" t="s">
        <v>2398</v>
      </c>
      <c r="F1346" s="13" t="s">
        <v>1282</v>
      </c>
      <c r="G1346" s="14"/>
      <c r="H1346" s="15">
        <f>HYPERLINK("https://docs.wto.org/imrd/directdoc.asp?DDFDocuments/t/G/SPS/NURY46.DOCX","EN")</f>
      </c>
      <c r="I1346" s="15">
        <f>HYPERLINK("https://docs.wto.org/imrd/directdoc.asp?DDFDocuments/u/G/SPS/NURY46.DOCX","FR")</f>
      </c>
      <c r="J1346" s="15">
        <f>HYPERLINK("https://docs.wto.org/imrd/directdoc.asp?DDFDocuments/v/G/SPS/NURY46.DOCX","ES")</f>
      </c>
    </row>
    <row r="1347">
      <c r="A1347" s="10" t="s">
        <v>2399</v>
      </c>
      <c r="B1347" s="11" t="s">
        <v>779</v>
      </c>
      <c r="C1347" s="10" t="s">
        <v>18</v>
      </c>
      <c r="D1347" s="12">
        <v>43447</v>
      </c>
      <c r="E1347" s="13" t="s">
        <v>2400</v>
      </c>
      <c r="F1347" s="13" t="s">
        <v>1282</v>
      </c>
      <c r="G1347" s="14"/>
      <c r="H1347" s="15">
        <f>HYPERLINK("https://docs.wto.org/imrd/directdoc.asp?DDFDocuments/t/G/SPS/NURY47.DOCX","EN")</f>
      </c>
      <c r="I1347" s="15">
        <f>HYPERLINK("https://docs.wto.org/imrd/directdoc.asp?DDFDocuments/u/G/SPS/NURY47.DOCX","FR")</f>
      </c>
      <c r="J1347" s="15">
        <f>HYPERLINK("https://docs.wto.org/imrd/directdoc.asp?DDFDocuments/v/G/SPS/NURY47.DOCX","ES")</f>
      </c>
    </row>
    <row r="1348">
      <c r="A1348" s="10" t="s">
        <v>2401</v>
      </c>
      <c r="B1348" s="11" t="s">
        <v>779</v>
      </c>
      <c r="C1348" s="10" t="s">
        <v>18</v>
      </c>
      <c r="D1348" s="12">
        <v>43447</v>
      </c>
      <c r="E1348" s="13" t="s">
        <v>2400</v>
      </c>
      <c r="F1348" s="13" t="s">
        <v>1282</v>
      </c>
      <c r="G1348" s="14"/>
      <c r="H1348" s="15">
        <f>HYPERLINK("https://docs.wto.org/imrd/directdoc.asp?DDFDocuments/t/G/SPS/NURY48.DOCX","EN")</f>
      </c>
      <c r="I1348" s="15">
        <f>HYPERLINK("https://docs.wto.org/imrd/directdoc.asp?DDFDocuments/u/G/SPS/NURY48.DOCX","FR")</f>
      </c>
      <c r="J1348" s="15">
        <f>HYPERLINK("https://docs.wto.org/imrd/directdoc.asp?DDFDocuments/v/G/SPS/NURY48.DOCX","ES")</f>
      </c>
    </row>
    <row r="1349">
      <c r="A1349" s="10" t="s">
        <v>2402</v>
      </c>
      <c r="B1349" s="11" t="s">
        <v>779</v>
      </c>
      <c r="C1349" s="10" t="s">
        <v>18</v>
      </c>
      <c r="D1349" s="12">
        <v>43447</v>
      </c>
      <c r="E1349" s="13" t="s">
        <v>1295</v>
      </c>
      <c r="F1349" s="13" t="s">
        <v>1282</v>
      </c>
      <c r="G1349" s="14"/>
      <c r="H1349" s="15">
        <f>HYPERLINK("https://docs.wto.org/imrd/directdoc.asp?DDFDocuments/t/G/SPS/NURY49.DOCX","EN")</f>
      </c>
      <c r="I1349" s="15">
        <f>HYPERLINK("https://docs.wto.org/imrd/directdoc.asp?DDFDocuments/u/G/SPS/NURY49.DOCX","FR")</f>
      </c>
      <c r="J1349" s="15">
        <f>HYPERLINK("https://docs.wto.org/imrd/directdoc.asp?DDFDocuments/v/G/SPS/NURY49.DOCX","ES")</f>
      </c>
    </row>
    <row r="1350">
      <c r="A1350" s="10" t="s">
        <v>2403</v>
      </c>
      <c r="B1350" s="11" t="s">
        <v>779</v>
      </c>
      <c r="C1350" s="10" t="s">
        <v>12</v>
      </c>
      <c r="D1350" s="12">
        <v>43447</v>
      </c>
      <c r="E1350" s="13" t="s">
        <v>2404</v>
      </c>
      <c r="F1350" s="13" t="s">
        <v>24</v>
      </c>
      <c r="G1350" s="14"/>
      <c r="H1350" s="15">
        <f>HYPERLINK("https://docs.wto.org/imrd/directdoc.asp?DDFDocuments/t/G/SPS/NURY50.DOCX","EN")</f>
      </c>
      <c r="I1350" s="15">
        <f>HYPERLINK("https://docs.wto.org/imrd/directdoc.asp?DDFDocuments/u/G/SPS/NURY50.DOCX","FR")</f>
      </c>
      <c r="J1350" s="15">
        <f>HYPERLINK("https://docs.wto.org/imrd/directdoc.asp?DDFDocuments/v/G/SPS/NURY50.DOCX","ES")</f>
      </c>
    </row>
    <row r="1351">
      <c r="A1351" s="10" t="s">
        <v>2405</v>
      </c>
      <c r="B1351" s="11" t="s">
        <v>779</v>
      </c>
      <c r="C1351" s="10" t="s">
        <v>12</v>
      </c>
      <c r="D1351" s="12">
        <v>43447</v>
      </c>
      <c r="E1351" s="13" t="s">
        <v>2406</v>
      </c>
      <c r="F1351" s="13" t="s">
        <v>24</v>
      </c>
      <c r="G1351" s="14"/>
      <c r="H1351" s="15">
        <f>HYPERLINK("https://docs.wto.org/imrd/directdoc.asp?DDFDocuments/t/G/SPS/NURY51.DOCX","EN")</f>
      </c>
      <c r="I1351" s="15">
        <f>HYPERLINK("https://docs.wto.org/imrd/directdoc.asp?DDFDocuments/u/G/SPS/NURY51.DOCX","FR")</f>
      </c>
      <c r="J1351" s="15">
        <f>HYPERLINK("https://docs.wto.org/imrd/directdoc.asp?DDFDocuments/v/G/SPS/NURY51.DOCX","ES")</f>
      </c>
    </row>
    <row r="1352">
      <c r="A1352" s="10" t="s">
        <v>2407</v>
      </c>
      <c r="B1352" s="11" t="s">
        <v>82</v>
      </c>
      <c r="C1352" s="10" t="s">
        <v>18</v>
      </c>
      <c r="D1352" s="12">
        <v>43445</v>
      </c>
      <c r="E1352" s="13" t="s">
        <v>603</v>
      </c>
      <c r="F1352" s="13" t="s">
        <v>74</v>
      </c>
      <c r="G1352" s="14"/>
      <c r="H1352" s="15">
        <f>HYPERLINK("https://docs.wto.org/imrd/directdoc.asp?DDFDocuments/t/G/SPS/NEU287.DOCX","EN")</f>
      </c>
      <c r="I1352" s="15">
        <f>HYPERLINK("https://docs.wto.org/imrd/directdoc.asp?DDFDocuments/u/G/SPS/NEU287.DOCX","FR")</f>
      </c>
      <c r="J1352" s="15">
        <f>HYPERLINK("https://docs.wto.org/imrd/directdoc.asp?DDFDocuments/v/G/SPS/NEU287.DOCX","ES")</f>
      </c>
    </row>
    <row r="1353">
      <c r="A1353" s="10" t="s">
        <v>2408</v>
      </c>
      <c r="B1353" s="11" t="s">
        <v>82</v>
      </c>
      <c r="C1353" s="10" t="s">
        <v>18</v>
      </c>
      <c r="D1353" s="12">
        <v>43445</v>
      </c>
      <c r="E1353" s="13" t="s">
        <v>603</v>
      </c>
      <c r="F1353" s="13" t="s">
        <v>74</v>
      </c>
      <c r="G1353" s="14"/>
      <c r="H1353" s="15">
        <f>HYPERLINK("https://docs.wto.org/imrd/directdoc.asp?DDFDocuments/t/G/SPS/NEU288.DOCX","EN")</f>
      </c>
      <c r="I1353" s="15">
        <f>HYPERLINK("https://docs.wto.org/imrd/directdoc.asp?DDFDocuments/u/G/SPS/NEU288.DOCX","FR")</f>
      </c>
      <c r="J1353" s="15">
        <f>HYPERLINK("https://docs.wto.org/imrd/directdoc.asp?DDFDocuments/v/G/SPS/NEU288.DOCX","ES")</f>
      </c>
    </row>
    <row r="1354">
      <c r="A1354" s="10" t="s">
        <v>2409</v>
      </c>
      <c r="B1354" s="11" t="s">
        <v>87</v>
      </c>
      <c r="C1354" s="10" t="s">
        <v>18</v>
      </c>
      <c r="D1354" s="12">
        <v>43445</v>
      </c>
      <c r="E1354" s="13" t="s">
        <v>2410</v>
      </c>
      <c r="F1354" s="13" t="s">
        <v>519</v>
      </c>
      <c r="G1354" s="14" t="s">
        <v>1093</v>
      </c>
      <c r="H1354" s="15">
        <f>HYPERLINK("https://docs.wto.org/imrd/directdoc.asp?DDFDocuments/t/G/SPS/NMEX359.DOCX","EN")</f>
      </c>
      <c r="I1354" s="15">
        <f>HYPERLINK("https://docs.wto.org/imrd/directdoc.asp?DDFDocuments/u/G/SPS/NMEX359.DOCX","FR")</f>
      </c>
      <c r="J1354" s="15">
        <f>HYPERLINK("https://docs.wto.org/imrd/directdoc.asp?DDFDocuments/v/G/SPS/NMEX359.DOCX","ES")</f>
      </c>
    </row>
    <row r="1355">
      <c r="A1355" s="10" t="s">
        <v>2411</v>
      </c>
      <c r="B1355" s="11" t="s">
        <v>87</v>
      </c>
      <c r="C1355" s="10" t="s">
        <v>18</v>
      </c>
      <c r="D1355" s="12">
        <v>43445</v>
      </c>
      <c r="E1355" s="13" t="s">
        <v>2412</v>
      </c>
      <c r="F1355" s="13" t="s">
        <v>117</v>
      </c>
      <c r="G1355" s="14" t="s">
        <v>11</v>
      </c>
      <c r="H1355" s="15">
        <f>HYPERLINK("https://docs.wto.org/imrd/directdoc.asp?DDFDocuments/t/G/SPS/NMEX360.DOCX","EN")</f>
      </c>
      <c r="I1355" s="15">
        <f>HYPERLINK("https://docs.wto.org/imrd/directdoc.asp?DDFDocuments/u/G/SPS/NMEX360.DOCX","FR")</f>
      </c>
      <c r="J1355" s="15">
        <f>HYPERLINK("https://docs.wto.org/imrd/directdoc.asp?DDFDocuments/v/G/SPS/NMEX360.DOCX","ES")</f>
      </c>
    </row>
    <row r="1356">
      <c r="A1356" s="10" t="s">
        <v>2413</v>
      </c>
      <c r="B1356" s="11" t="s">
        <v>17</v>
      </c>
      <c r="C1356" s="10" t="s">
        <v>40</v>
      </c>
      <c r="D1356" s="12">
        <v>43445</v>
      </c>
      <c r="E1356" s="13" t="s">
        <v>19</v>
      </c>
      <c r="F1356" s="13" t="s">
        <v>310</v>
      </c>
      <c r="G1356" s="14"/>
      <c r="H1356" s="15">
        <f>HYPERLINK("https://docs.wto.org/imrd/directdoc.asp?DDFDocuments/t/G/SPS/NNIC68A2.DOCX","EN")</f>
      </c>
      <c r="I1356" s="15">
        <f>HYPERLINK("https://docs.wto.org/imrd/directdoc.asp?DDFDocuments/u/G/SPS/NNIC68A2.DOCX","FR")</f>
      </c>
      <c r="J1356" s="15">
        <f>HYPERLINK("https://docs.wto.org/imrd/directdoc.asp?DDFDocuments/v/G/SPS/NNIC68A2.DOCX","ES")</f>
      </c>
    </row>
    <row r="1357">
      <c r="A1357" s="10" t="s">
        <v>2414</v>
      </c>
      <c r="B1357" s="11" t="s">
        <v>523</v>
      </c>
      <c r="C1357" s="10" t="s">
        <v>18</v>
      </c>
      <c r="D1357" s="12">
        <v>43445</v>
      </c>
      <c r="E1357" s="13" t="s">
        <v>2415</v>
      </c>
      <c r="F1357" s="13" t="s">
        <v>24</v>
      </c>
      <c r="G1357" s="14"/>
      <c r="H1357" s="15">
        <f>HYPERLINK("https://docs.wto.org/imrd/directdoc.asp?DDFDocuments/t/G/SPS/NTUR107.DOCX","EN")</f>
      </c>
      <c r="I1357" s="15">
        <f>HYPERLINK("https://docs.wto.org/imrd/directdoc.asp?DDFDocuments/u/G/SPS/NTUR107.DOCX","FR")</f>
      </c>
      <c r="J1357" s="15">
        <f>HYPERLINK("https://docs.wto.org/imrd/directdoc.asp?DDFDocuments/v/G/SPS/NTUR107.DOCX","ES")</f>
      </c>
    </row>
    <row r="1358">
      <c r="A1358" s="10" t="s">
        <v>2416</v>
      </c>
      <c r="B1358" s="11" t="s">
        <v>156</v>
      </c>
      <c r="C1358" s="10" t="s">
        <v>12</v>
      </c>
      <c r="D1358" s="12">
        <v>43444</v>
      </c>
      <c r="E1358" s="13" t="s">
        <v>2177</v>
      </c>
      <c r="F1358" s="13" t="s">
        <v>389</v>
      </c>
      <c r="G1358" s="14" t="s">
        <v>2417</v>
      </c>
      <c r="H1358" s="15">
        <f>HYPERLINK("https://docs.wto.org/imrd/directdoc.asp?DDFDocuments/t/G/SPS/NKAZ27.DOCX","EN")</f>
      </c>
      <c r="I1358" s="15">
        <f>HYPERLINK("https://docs.wto.org/imrd/directdoc.asp?DDFDocuments/u/G/SPS/NKAZ27.DOCX","FR")</f>
      </c>
      <c r="J1358" s="15">
        <f>HYPERLINK("https://docs.wto.org/imrd/directdoc.asp?DDFDocuments/v/G/SPS/NKAZ27.DOCX","ES")</f>
      </c>
    </row>
    <row r="1359">
      <c r="A1359" s="10" t="s">
        <v>2418</v>
      </c>
      <c r="B1359" s="11" t="s">
        <v>156</v>
      </c>
      <c r="C1359" s="10" t="s">
        <v>12</v>
      </c>
      <c r="D1359" s="12">
        <v>43444</v>
      </c>
      <c r="E1359" s="13" t="s">
        <v>2419</v>
      </c>
      <c r="F1359" s="13" t="s">
        <v>56</v>
      </c>
      <c r="G1359" s="14" t="s">
        <v>2420</v>
      </c>
      <c r="H1359" s="15">
        <f>HYPERLINK("https://docs.wto.org/imrd/directdoc.asp?DDFDocuments/t/G/SPS/NKAZ28.DOCX","EN")</f>
      </c>
      <c r="I1359" s="15">
        <f>HYPERLINK("https://docs.wto.org/imrd/directdoc.asp?DDFDocuments/u/G/SPS/NKAZ28.DOCX","FR")</f>
      </c>
      <c r="J1359" s="15">
        <f>HYPERLINK("https://docs.wto.org/imrd/directdoc.asp?DDFDocuments/v/G/SPS/NKAZ28.DOCX","ES")</f>
      </c>
    </row>
    <row r="1360">
      <c r="A1360" s="10" t="s">
        <v>2421</v>
      </c>
      <c r="B1360" s="11" t="s">
        <v>95</v>
      </c>
      <c r="C1360" s="10" t="s">
        <v>18</v>
      </c>
      <c r="D1360" s="12">
        <v>43440</v>
      </c>
      <c r="E1360" s="13" t="s">
        <v>2422</v>
      </c>
      <c r="F1360" s="13" t="s">
        <v>455</v>
      </c>
      <c r="G1360" s="14" t="s">
        <v>183</v>
      </c>
      <c r="H1360" s="15">
        <f>HYPERLINK("https://docs.wto.org/imrd/directdoc.asp?DDFDocuments/t/G/SPS/NBRA1459.DOCX","EN")</f>
      </c>
      <c r="I1360" s="15">
        <f>HYPERLINK("https://docs.wto.org/imrd/directdoc.asp?DDFDocuments/u/G/SPS/NBRA1459.DOCX","FR")</f>
      </c>
      <c r="J1360" s="15">
        <f>HYPERLINK("https://docs.wto.org/imrd/directdoc.asp?DDFDocuments/v/G/SPS/NBRA1459.DOCX","ES")</f>
      </c>
    </row>
    <row r="1361">
      <c r="A1361" s="10" t="s">
        <v>2423</v>
      </c>
      <c r="B1361" s="11" t="s">
        <v>22</v>
      </c>
      <c r="C1361" s="10" t="s">
        <v>18</v>
      </c>
      <c r="D1361" s="12">
        <v>43440</v>
      </c>
      <c r="E1361" s="13" t="s">
        <v>2424</v>
      </c>
      <c r="F1361" s="13" t="s">
        <v>1146</v>
      </c>
      <c r="G1361" s="14"/>
      <c r="H1361" s="15">
        <f>HYPERLINK("https://docs.wto.org/imrd/directdoc.asp?DDFDocuments/t/G/SPS/NKEN86.DOCX","EN")</f>
      </c>
      <c r="I1361" s="15">
        <f>HYPERLINK("https://docs.wto.org/imrd/directdoc.asp?DDFDocuments/u/G/SPS/NKEN86.DOCX","FR")</f>
      </c>
      <c r="J1361" s="15">
        <f>HYPERLINK("https://docs.wto.org/imrd/directdoc.asp?DDFDocuments/v/G/SPS/NKEN86.DOCX","ES")</f>
      </c>
    </row>
    <row r="1362">
      <c r="A1362" s="10" t="s">
        <v>2425</v>
      </c>
      <c r="B1362" s="11" t="s">
        <v>22</v>
      </c>
      <c r="C1362" s="10" t="s">
        <v>18</v>
      </c>
      <c r="D1362" s="12">
        <v>43440</v>
      </c>
      <c r="E1362" s="13" t="s">
        <v>2426</v>
      </c>
      <c r="F1362" s="13" t="s">
        <v>24</v>
      </c>
      <c r="G1362" s="14"/>
      <c r="H1362" s="15">
        <f>HYPERLINK("https://docs.wto.org/imrd/directdoc.asp?DDFDocuments/t/G/SPS/NKEN87.DOCX","EN")</f>
      </c>
      <c r="I1362" s="15">
        <f>HYPERLINK("https://docs.wto.org/imrd/directdoc.asp?DDFDocuments/u/G/SPS/NKEN87.DOCX","FR")</f>
      </c>
      <c r="J1362" s="15">
        <f>HYPERLINK("https://docs.wto.org/imrd/directdoc.asp?DDFDocuments/v/G/SPS/NKEN87.DOCX","ES")</f>
      </c>
    </row>
    <row r="1363">
      <c r="A1363" s="10" t="s">
        <v>2427</v>
      </c>
      <c r="B1363" s="11" t="s">
        <v>22</v>
      </c>
      <c r="C1363" s="10" t="s">
        <v>18</v>
      </c>
      <c r="D1363" s="12">
        <v>43440</v>
      </c>
      <c r="E1363" s="13" t="s">
        <v>2428</v>
      </c>
      <c r="F1363" s="13" t="s">
        <v>24</v>
      </c>
      <c r="G1363" s="14"/>
      <c r="H1363" s="15">
        <f>HYPERLINK("https://docs.wto.org/imrd/directdoc.asp?DDFDocuments/t/G/SPS/NKEN88.DOCX","EN")</f>
      </c>
      <c r="I1363" s="15">
        <f>HYPERLINK("https://docs.wto.org/imrd/directdoc.asp?DDFDocuments/u/G/SPS/NKEN88.DOCX","FR")</f>
      </c>
      <c r="J1363" s="15">
        <f>HYPERLINK("https://docs.wto.org/imrd/directdoc.asp?DDFDocuments/v/G/SPS/NKEN88.DOCX","ES")</f>
      </c>
    </row>
    <row r="1364">
      <c r="A1364" s="10" t="s">
        <v>2429</v>
      </c>
      <c r="B1364" s="11" t="s">
        <v>22</v>
      </c>
      <c r="C1364" s="10" t="s">
        <v>18</v>
      </c>
      <c r="D1364" s="12">
        <v>43440</v>
      </c>
      <c r="E1364" s="13" t="s">
        <v>2430</v>
      </c>
      <c r="F1364" s="13" t="s">
        <v>24</v>
      </c>
      <c r="G1364" s="14"/>
      <c r="H1364" s="15">
        <f>HYPERLINK("https://docs.wto.org/imrd/directdoc.asp?DDFDocuments/t/G/SPS/NKEN91.DOCX","EN")</f>
      </c>
      <c r="I1364" s="15">
        <f>HYPERLINK("https://docs.wto.org/imrd/directdoc.asp?DDFDocuments/u/G/SPS/NKEN91.DOCX","FR")</f>
      </c>
      <c r="J1364" s="15">
        <f>HYPERLINK("https://docs.wto.org/imrd/directdoc.asp?DDFDocuments/v/G/SPS/NKEN91.DOCX","ES")</f>
      </c>
    </row>
    <row r="1365">
      <c r="A1365" s="10" t="s">
        <v>2431</v>
      </c>
      <c r="B1365" s="11" t="s">
        <v>22</v>
      </c>
      <c r="C1365" s="10" t="s">
        <v>18</v>
      </c>
      <c r="D1365" s="12">
        <v>43440</v>
      </c>
      <c r="E1365" s="13" t="s">
        <v>2432</v>
      </c>
      <c r="F1365" s="13" t="s">
        <v>24</v>
      </c>
      <c r="G1365" s="14"/>
      <c r="H1365" s="15">
        <f>HYPERLINK("https://docs.wto.org/imrd/directdoc.asp?DDFDocuments/t/G/SPS/NKEN92.DOCX","EN")</f>
      </c>
      <c r="I1365" s="15">
        <f>HYPERLINK("https://docs.wto.org/imrd/directdoc.asp?DDFDocuments/u/G/SPS/NKEN92.DOCX","FR")</f>
      </c>
      <c r="J1365" s="15">
        <f>HYPERLINK("https://docs.wto.org/imrd/directdoc.asp?DDFDocuments/v/G/SPS/NKEN92.DOCX","ES")</f>
      </c>
    </row>
    <row r="1366">
      <c r="A1366" s="10" t="s">
        <v>2433</v>
      </c>
      <c r="B1366" s="11" t="s">
        <v>53</v>
      </c>
      <c r="C1366" s="10" t="s">
        <v>18</v>
      </c>
      <c r="D1366" s="12">
        <v>43439</v>
      </c>
      <c r="E1366" s="13" t="s">
        <v>2434</v>
      </c>
      <c r="F1366" s="13" t="s">
        <v>2117</v>
      </c>
      <c r="G1366" s="14"/>
      <c r="H1366" s="15">
        <f>HYPERLINK("https://docs.wto.org/imrd/directdoc.asp?DDFDocuments/t/G/SPS/NARE168.DOCX","EN")</f>
      </c>
      <c r="I1366" s="15">
        <f>HYPERLINK("https://docs.wto.org/imrd/directdoc.asp?DDFDocuments/u/G/SPS/NARE168.DOCX","FR")</f>
      </c>
      <c r="J1366" s="15">
        <f>HYPERLINK("https://docs.wto.org/imrd/directdoc.asp?DDFDocuments/v/G/SPS/NARE168.DOCX","ES")</f>
      </c>
    </row>
    <row r="1367">
      <c r="A1367" s="10" t="s">
        <v>2433</v>
      </c>
      <c r="B1367" s="11" t="s">
        <v>214</v>
      </c>
      <c r="C1367" s="10" t="s">
        <v>18</v>
      </c>
      <c r="D1367" s="12">
        <v>43439</v>
      </c>
      <c r="E1367" s="13" t="s">
        <v>2434</v>
      </c>
      <c r="F1367" s="13" t="s">
        <v>2117</v>
      </c>
      <c r="G1367" s="14"/>
      <c r="H1367" s="15">
        <f>HYPERLINK("https://docs.wto.org/imrd/directdoc.asp?DDFDocuments/t/G/SPS/NARE168.DOCX","EN")</f>
      </c>
      <c r="I1367" s="15">
        <f>HYPERLINK("https://docs.wto.org/imrd/directdoc.asp?DDFDocuments/u/G/SPS/NARE168.DOCX","FR")</f>
      </c>
      <c r="J1367" s="15">
        <f>HYPERLINK("https://docs.wto.org/imrd/directdoc.asp?DDFDocuments/v/G/SPS/NARE168.DOCX","ES")</f>
      </c>
    </row>
    <row r="1368">
      <c r="A1368" s="10" t="s">
        <v>2433</v>
      </c>
      <c r="B1368" s="11" t="s">
        <v>622</v>
      </c>
      <c r="C1368" s="10" t="s">
        <v>18</v>
      </c>
      <c r="D1368" s="12">
        <v>43439</v>
      </c>
      <c r="E1368" s="13" t="s">
        <v>2434</v>
      </c>
      <c r="F1368" s="13" t="s">
        <v>2117</v>
      </c>
      <c r="G1368" s="14"/>
      <c r="H1368" s="15">
        <f>HYPERLINK("https://docs.wto.org/imrd/directdoc.asp?DDFDocuments/t/G/SPS/NARE168.DOCX","EN")</f>
      </c>
      <c r="I1368" s="15">
        <f>HYPERLINK("https://docs.wto.org/imrd/directdoc.asp?DDFDocuments/u/G/SPS/NARE168.DOCX","FR")</f>
      </c>
      <c r="J1368" s="15">
        <f>HYPERLINK("https://docs.wto.org/imrd/directdoc.asp?DDFDocuments/v/G/SPS/NARE168.DOCX","ES")</f>
      </c>
    </row>
    <row r="1369">
      <c r="A1369" s="10" t="s">
        <v>2433</v>
      </c>
      <c r="B1369" s="11" t="s">
        <v>39</v>
      </c>
      <c r="C1369" s="10" t="s">
        <v>18</v>
      </c>
      <c r="D1369" s="12">
        <v>43439</v>
      </c>
      <c r="E1369" s="13" t="s">
        <v>2434</v>
      </c>
      <c r="F1369" s="13" t="s">
        <v>2117</v>
      </c>
      <c r="G1369" s="14"/>
      <c r="H1369" s="15">
        <f>HYPERLINK("https://docs.wto.org/imrd/directdoc.asp?DDFDocuments/t/G/SPS/NARE168.DOCX","EN")</f>
      </c>
      <c r="I1369" s="15">
        <f>HYPERLINK("https://docs.wto.org/imrd/directdoc.asp?DDFDocuments/u/G/SPS/NARE168.DOCX","FR")</f>
      </c>
      <c r="J1369" s="15">
        <f>HYPERLINK("https://docs.wto.org/imrd/directdoc.asp?DDFDocuments/v/G/SPS/NARE168.DOCX","ES")</f>
      </c>
    </row>
    <row r="1370">
      <c r="A1370" s="10" t="s">
        <v>2433</v>
      </c>
      <c r="B1370" s="11" t="s">
        <v>623</v>
      </c>
      <c r="C1370" s="10" t="s">
        <v>18</v>
      </c>
      <c r="D1370" s="12">
        <v>43439</v>
      </c>
      <c r="E1370" s="13" t="s">
        <v>2434</v>
      </c>
      <c r="F1370" s="13" t="s">
        <v>2117</v>
      </c>
      <c r="G1370" s="14"/>
      <c r="H1370" s="15">
        <f>HYPERLINK("https://docs.wto.org/imrd/directdoc.asp?DDFDocuments/t/G/SPS/NARE168.DOCX","EN")</f>
      </c>
      <c r="I1370" s="15">
        <f>HYPERLINK("https://docs.wto.org/imrd/directdoc.asp?DDFDocuments/u/G/SPS/NARE168.DOCX","FR")</f>
      </c>
      <c r="J1370" s="15">
        <f>HYPERLINK("https://docs.wto.org/imrd/directdoc.asp?DDFDocuments/v/G/SPS/NARE168.DOCX","ES")</f>
      </c>
    </row>
    <row r="1371">
      <c r="A1371" s="10" t="s">
        <v>2433</v>
      </c>
      <c r="B1371" s="11" t="s">
        <v>624</v>
      </c>
      <c r="C1371" s="10" t="s">
        <v>18</v>
      </c>
      <c r="D1371" s="12">
        <v>43439</v>
      </c>
      <c r="E1371" s="13" t="s">
        <v>2434</v>
      </c>
      <c r="F1371" s="13" t="s">
        <v>2117</v>
      </c>
      <c r="G1371" s="14"/>
      <c r="H1371" s="15">
        <f>HYPERLINK("https://docs.wto.org/imrd/directdoc.asp?DDFDocuments/t/G/SPS/NARE168.DOCX","EN")</f>
      </c>
      <c r="I1371" s="15">
        <f>HYPERLINK("https://docs.wto.org/imrd/directdoc.asp?DDFDocuments/u/G/SPS/NARE168.DOCX","FR")</f>
      </c>
      <c r="J1371" s="15">
        <f>HYPERLINK("https://docs.wto.org/imrd/directdoc.asp?DDFDocuments/v/G/SPS/NARE168.DOCX","ES")</f>
      </c>
    </row>
    <row r="1372">
      <c r="A1372" s="10" t="s">
        <v>2433</v>
      </c>
      <c r="B1372" s="11" t="s">
        <v>625</v>
      </c>
      <c r="C1372" s="10" t="s">
        <v>18</v>
      </c>
      <c r="D1372" s="12">
        <v>43439</v>
      </c>
      <c r="E1372" s="13" t="s">
        <v>2434</v>
      </c>
      <c r="F1372" s="13" t="s">
        <v>2117</v>
      </c>
      <c r="G1372" s="14"/>
      <c r="H1372" s="15">
        <f>HYPERLINK("https://docs.wto.org/imrd/directdoc.asp?DDFDocuments/t/G/SPS/NARE168.DOCX","EN")</f>
      </c>
      <c r="I1372" s="15">
        <f>HYPERLINK("https://docs.wto.org/imrd/directdoc.asp?DDFDocuments/u/G/SPS/NARE168.DOCX","FR")</f>
      </c>
      <c r="J1372" s="15">
        <f>HYPERLINK("https://docs.wto.org/imrd/directdoc.asp?DDFDocuments/v/G/SPS/NARE168.DOCX","ES")</f>
      </c>
    </row>
    <row r="1373">
      <c r="A1373" s="10" t="s">
        <v>2435</v>
      </c>
      <c r="B1373" s="11" t="s">
        <v>188</v>
      </c>
      <c r="C1373" s="10" t="s">
        <v>18</v>
      </c>
      <c r="D1373" s="12">
        <v>43439</v>
      </c>
      <c r="E1373" s="13" t="s">
        <v>2436</v>
      </c>
      <c r="F1373" s="13" t="s">
        <v>24</v>
      </c>
      <c r="G1373" s="14"/>
      <c r="H1373" s="15">
        <f>HYPERLINK("https://docs.wto.org/imrd/directdoc.asp?DDFDocuments/t/G/SPS/NAUS462.DOCX","EN")</f>
      </c>
      <c r="I1373" s="15">
        <f>HYPERLINK("https://docs.wto.org/imrd/directdoc.asp?DDFDocuments/u/G/SPS/NAUS462.DOCX","FR")</f>
      </c>
      <c r="J1373" s="15">
        <f>HYPERLINK("https://docs.wto.org/imrd/directdoc.asp?DDFDocuments/v/G/SPS/NAUS462.DOCX","ES")</f>
      </c>
    </row>
    <row r="1374">
      <c r="A1374" s="10" t="s">
        <v>2437</v>
      </c>
      <c r="B1374" s="11" t="s">
        <v>22</v>
      </c>
      <c r="C1374" s="10" t="s">
        <v>18</v>
      </c>
      <c r="D1374" s="12">
        <v>43439</v>
      </c>
      <c r="E1374" s="13" t="s">
        <v>2438</v>
      </c>
      <c r="F1374" s="13" t="s">
        <v>24</v>
      </c>
      <c r="G1374" s="14"/>
      <c r="H1374" s="15">
        <f>HYPERLINK("https://docs.wto.org/imrd/directdoc.asp?DDFDocuments/t/G/SPS/NKEN79.DOCX","EN")</f>
      </c>
      <c r="I1374" s="15">
        <f>HYPERLINK("https://docs.wto.org/imrd/directdoc.asp?DDFDocuments/u/G/SPS/NKEN79.DOCX","FR")</f>
      </c>
      <c r="J1374" s="15">
        <f>HYPERLINK("https://docs.wto.org/imrd/directdoc.asp?DDFDocuments/v/G/SPS/NKEN79.DOCX","ES")</f>
      </c>
    </row>
    <row r="1375">
      <c r="A1375" s="10" t="s">
        <v>2439</v>
      </c>
      <c r="B1375" s="11" t="s">
        <v>22</v>
      </c>
      <c r="C1375" s="10" t="s">
        <v>18</v>
      </c>
      <c r="D1375" s="12">
        <v>43439</v>
      </c>
      <c r="E1375" s="13" t="s">
        <v>2438</v>
      </c>
      <c r="F1375" s="13" t="s">
        <v>24</v>
      </c>
      <c r="G1375" s="14"/>
      <c r="H1375" s="15">
        <f>HYPERLINK("https://docs.wto.org/imrd/directdoc.asp?DDFDocuments/t/G/SPS/NKEN80.DOCX","EN")</f>
      </c>
      <c r="I1375" s="15">
        <f>HYPERLINK("https://docs.wto.org/imrd/directdoc.asp?DDFDocuments/u/G/SPS/NKEN80.DOCX","FR")</f>
      </c>
      <c r="J1375" s="15">
        <f>HYPERLINK("https://docs.wto.org/imrd/directdoc.asp?DDFDocuments/v/G/SPS/NKEN80.DOCX","ES")</f>
      </c>
    </row>
    <row r="1376">
      <c r="A1376" s="10" t="s">
        <v>2440</v>
      </c>
      <c r="B1376" s="11" t="s">
        <v>22</v>
      </c>
      <c r="C1376" s="10" t="s">
        <v>18</v>
      </c>
      <c r="D1376" s="12">
        <v>43439</v>
      </c>
      <c r="E1376" s="13" t="s">
        <v>2438</v>
      </c>
      <c r="F1376" s="13" t="s">
        <v>24</v>
      </c>
      <c r="G1376" s="14"/>
      <c r="H1376" s="15">
        <f>HYPERLINK("https://docs.wto.org/imrd/directdoc.asp?DDFDocuments/t/G/SPS/NKEN81.DOCX","EN")</f>
      </c>
      <c r="I1376" s="15">
        <f>HYPERLINK("https://docs.wto.org/imrd/directdoc.asp?DDFDocuments/u/G/SPS/NKEN81.DOCX","FR")</f>
      </c>
      <c r="J1376" s="15">
        <f>HYPERLINK("https://docs.wto.org/imrd/directdoc.asp?DDFDocuments/v/G/SPS/NKEN81.DOCX","ES")</f>
      </c>
    </row>
    <row r="1377">
      <c r="A1377" s="10" t="s">
        <v>2441</v>
      </c>
      <c r="B1377" s="11" t="s">
        <v>22</v>
      </c>
      <c r="C1377" s="10" t="s">
        <v>18</v>
      </c>
      <c r="D1377" s="12">
        <v>43439</v>
      </c>
      <c r="E1377" s="13" t="s">
        <v>2438</v>
      </c>
      <c r="F1377" s="13" t="s">
        <v>24</v>
      </c>
      <c r="G1377" s="14"/>
      <c r="H1377" s="15">
        <f>HYPERLINK("https://docs.wto.org/imrd/directdoc.asp?DDFDocuments/t/G/SPS/NKEN82.DOCX","EN")</f>
      </c>
      <c r="I1377" s="15">
        <f>HYPERLINK("https://docs.wto.org/imrd/directdoc.asp?DDFDocuments/u/G/SPS/NKEN82.DOCX","FR")</f>
      </c>
      <c r="J1377" s="15">
        <f>HYPERLINK("https://docs.wto.org/imrd/directdoc.asp?DDFDocuments/v/G/SPS/NKEN82.DOCX","ES")</f>
      </c>
    </row>
    <row r="1378">
      <c r="A1378" s="10" t="s">
        <v>2442</v>
      </c>
      <c r="B1378" s="11" t="s">
        <v>22</v>
      </c>
      <c r="C1378" s="10" t="s">
        <v>18</v>
      </c>
      <c r="D1378" s="12">
        <v>43439</v>
      </c>
      <c r="E1378" s="13" t="s">
        <v>2438</v>
      </c>
      <c r="F1378" s="13" t="s">
        <v>24</v>
      </c>
      <c r="G1378" s="14"/>
      <c r="H1378" s="15">
        <f>HYPERLINK("https://docs.wto.org/imrd/directdoc.asp?DDFDocuments/t/G/SPS/NKEN83.DOCX","EN")</f>
      </c>
      <c r="I1378" s="15">
        <f>HYPERLINK("https://docs.wto.org/imrd/directdoc.asp?DDFDocuments/u/G/SPS/NKEN83.DOCX","FR")</f>
      </c>
      <c r="J1378" s="15">
        <f>HYPERLINK("https://docs.wto.org/imrd/directdoc.asp?DDFDocuments/v/G/SPS/NKEN83.DOCX","ES")</f>
      </c>
    </row>
    <row r="1379">
      <c r="A1379" s="10" t="s">
        <v>2443</v>
      </c>
      <c r="B1379" s="11" t="s">
        <v>22</v>
      </c>
      <c r="C1379" s="10" t="s">
        <v>18</v>
      </c>
      <c r="D1379" s="12">
        <v>43439</v>
      </c>
      <c r="E1379" s="13" t="s">
        <v>2438</v>
      </c>
      <c r="F1379" s="13" t="s">
        <v>24</v>
      </c>
      <c r="G1379" s="14"/>
      <c r="H1379" s="15">
        <f>HYPERLINK("https://docs.wto.org/imrd/directdoc.asp?DDFDocuments/t/G/SPS/NKEN84.DOCX","EN")</f>
      </c>
      <c r="I1379" s="15">
        <f>HYPERLINK("https://docs.wto.org/imrd/directdoc.asp?DDFDocuments/u/G/SPS/NKEN84.DOCX","FR")</f>
      </c>
      <c r="J1379" s="15">
        <f>HYPERLINK("https://docs.wto.org/imrd/directdoc.asp?DDFDocuments/v/G/SPS/NKEN84.DOCX","ES")</f>
      </c>
    </row>
    <row r="1380">
      <c r="A1380" s="10" t="s">
        <v>2444</v>
      </c>
      <c r="B1380" s="11" t="s">
        <v>22</v>
      </c>
      <c r="C1380" s="10" t="s">
        <v>18</v>
      </c>
      <c r="D1380" s="12">
        <v>43439</v>
      </c>
      <c r="E1380" s="13" t="s">
        <v>2438</v>
      </c>
      <c r="F1380" s="13" t="s">
        <v>24</v>
      </c>
      <c r="G1380" s="14"/>
      <c r="H1380" s="15">
        <f>HYPERLINK("https://docs.wto.org/imrd/directdoc.asp?DDFDocuments/t/G/SPS/NKEN85.DOCX","EN")</f>
      </c>
      <c r="I1380" s="15">
        <f>HYPERLINK("https://docs.wto.org/imrd/directdoc.asp?DDFDocuments/u/G/SPS/NKEN85.DOCX","FR")</f>
      </c>
      <c r="J1380" s="15">
        <f>HYPERLINK("https://docs.wto.org/imrd/directdoc.asp?DDFDocuments/v/G/SPS/NKEN85.DOCX","ES")</f>
      </c>
    </row>
    <row r="1381">
      <c r="A1381" s="10" t="s">
        <v>2445</v>
      </c>
      <c r="B1381" s="11" t="s">
        <v>195</v>
      </c>
      <c r="C1381" s="10" t="s">
        <v>18</v>
      </c>
      <c r="D1381" s="12">
        <v>43439</v>
      </c>
      <c r="E1381" s="13" t="s">
        <v>2446</v>
      </c>
      <c r="F1381" s="13" t="s">
        <v>144</v>
      </c>
      <c r="G1381" s="14"/>
      <c r="H1381" s="15">
        <f>HYPERLINK("https://docs.wto.org/imrd/directdoc.asp?DDFDocuments/t/G/SPS/NNZL583.DOCX","EN")</f>
      </c>
      <c r="I1381" s="15">
        <f>HYPERLINK("https://docs.wto.org/imrd/directdoc.asp?DDFDocuments/u/G/SPS/NNZL583.DOCX","FR")</f>
      </c>
      <c r="J1381" s="15">
        <f>HYPERLINK("https://docs.wto.org/imrd/directdoc.asp?DDFDocuments/v/G/SPS/NNZL583.DOCX","ES")</f>
      </c>
    </row>
    <row r="1382">
      <c r="A1382" s="10" t="s">
        <v>2447</v>
      </c>
      <c r="B1382" s="11" t="s">
        <v>233</v>
      </c>
      <c r="C1382" s="10" t="s">
        <v>18</v>
      </c>
      <c r="D1382" s="12">
        <v>43439</v>
      </c>
      <c r="E1382" s="13" t="s">
        <v>2448</v>
      </c>
      <c r="F1382" s="13" t="s">
        <v>2449</v>
      </c>
      <c r="G1382" s="14" t="s">
        <v>2450</v>
      </c>
      <c r="H1382" s="15">
        <f>HYPERLINK("https://docs.wto.org/imrd/directdoc.asp?DDFDocuments/t/G/SPS/NPER791.DOCX","EN")</f>
      </c>
      <c r="I1382" s="15">
        <f>HYPERLINK("https://docs.wto.org/imrd/directdoc.asp?DDFDocuments/u/G/SPS/NPER791.DOCX","FR")</f>
      </c>
      <c r="J1382" s="15">
        <f>HYPERLINK("https://docs.wto.org/imrd/directdoc.asp?DDFDocuments/v/G/SPS/NPER791.DOCX","ES")</f>
      </c>
    </row>
    <row r="1383">
      <c r="A1383" s="10" t="s">
        <v>2451</v>
      </c>
      <c r="B1383" s="11" t="s">
        <v>233</v>
      </c>
      <c r="C1383" s="10" t="s">
        <v>18</v>
      </c>
      <c r="D1383" s="12">
        <v>43439</v>
      </c>
      <c r="E1383" s="13" t="s">
        <v>560</v>
      </c>
      <c r="F1383" s="13" t="s">
        <v>992</v>
      </c>
      <c r="G1383" s="14" t="s">
        <v>161</v>
      </c>
      <c r="H1383" s="15">
        <f>HYPERLINK("https://docs.wto.org/imrd/directdoc.asp?DDFDocuments/t/G/SPS/NPER792.DOCX","EN")</f>
      </c>
      <c r="I1383" s="15">
        <f>HYPERLINK("https://docs.wto.org/imrd/directdoc.asp?DDFDocuments/u/G/SPS/NPER792.DOCX","FR")</f>
      </c>
      <c r="J1383" s="15">
        <f>HYPERLINK("https://docs.wto.org/imrd/directdoc.asp?DDFDocuments/v/G/SPS/NPER792.DOCX","ES")</f>
      </c>
    </row>
    <row r="1384">
      <c r="A1384" s="10" t="s">
        <v>2452</v>
      </c>
      <c r="B1384" s="11" t="s">
        <v>233</v>
      </c>
      <c r="C1384" s="10" t="s">
        <v>18</v>
      </c>
      <c r="D1384" s="12">
        <v>43439</v>
      </c>
      <c r="E1384" s="13" t="s">
        <v>560</v>
      </c>
      <c r="F1384" s="13" t="s">
        <v>992</v>
      </c>
      <c r="G1384" s="14" t="s">
        <v>161</v>
      </c>
      <c r="H1384" s="15">
        <f>HYPERLINK("https://docs.wto.org/imrd/directdoc.asp?DDFDocuments/t/G/SPS/NPER793.DOCX","EN")</f>
      </c>
      <c r="I1384" s="15">
        <f>HYPERLINK("https://docs.wto.org/imrd/directdoc.asp?DDFDocuments/u/G/SPS/NPER793.DOCX","FR")</f>
      </c>
      <c r="J1384" s="15">
        <f>HYPERLINK("https://docs.wto.org/imrd/directdoc.asp?DDFDocuments/v/G/SPS/NPER793.DOCX","ES")</f>
      </c>
    </row>
    <row r="1385">
      <c r="A1385" s="10" t="s">
        <v>2453</v>
      </c>
      <c r="B1385" s="11" t="s">
        <v>233</v>
      </c>
      <c r="C1385" s="10" t="s">
        <v>18</v>
      </c>
      <c r="D1385" s="12">
        <v>43439</v>
      </c>
      <c r="E1385" s="13" t="s">
        <v>560</v>
      </c>
      <c r="F1385" s="13" t="s">
        <v>992</v>
      </c>
      <c r="G1385" s="14" t="s">
        <v>204</v>
      </c>
      <c r="H1385" s="15">
        <f>HYPERLINK("https://docs.wto.org/imrd/directdoc.asp?DDFDocuments/t/G/SPS/NPER794.DOCX","EN")</f>
      </c>
      <c r="I1385" s="15">
        <f>HYPERLINK("https://docs.wto.org/imrd/directdoc.asp?DDFDocuments/u/G/SPS/NPER794.DOCX","FR")</f>
      </c>
      <c r="J1385" s="15">
        <f>HYPERLINK("https://docs.wto.org/imrd/directdoc.asp?DDFDocuments/v/G/SPS/NPER794.DOCX","ES")</f>
      </c>
    </row>
    <row r="1386">
      <c r="A1386" s="10" t="s">
        <v>2454</v>
      </c>
      <c r="B1386" s="11" t="s">
        <v>233</v>
      </c>
      <c r="C1386" s="10" t="s">
        <v>18</v>
      </c>
      <c r="D1386" s="12">
        <v>43439</v>
      </c>
      <c r="E1386" s="13" t="s">
        <v>560</v>
      </c>
      <c r="F1386" s="13" t="s">
        <v>992</v>
      </c>
      <c r="G1386" s="14" t="s">
        <v>183</v>
      </c>
      <c r="H1386" s="15">
        <f>HYPERLINK("https://docs.wto.org/imrd/directdoc.asp?DDFDocuments/t/G/SPS/NPER795.DOCX","EN")</f>
      </c>
      <c r="I1386" s="15">
        <f>HYPERLINK("https://docs.wto.org/imrd/directdoc.asp?DDFDocuments/u/G/SPS/NPER795.DOCX","FR")</f>
      </c>
      <c r="J1386" s="15">
        <f>HYPERLINK("https://docs.wto.org/imrd/directdoc.asp?DDFDocuments/v/G/SPS/NPER795.DOCX","ES")</f>
      </c>
    </row>
    <row r="1387">
      <c r="A1387" s="10" t="s">
        <v>2455</v>
      </c>
      <c r="B1387" s="11" t="s">
        <v>233</v>
      </c>
      <c r="C1387" s="10" t="s">
        <v>18</v>
      </c>
      <c r="D1387" s="12">
        <v>43439</v>
      </c>
      <c r="E1387" s="13" t="s">
        <v>560</v>
      </c>
      <c r="F1387" s="13" t="s">
        <v>992</v>
      </c>
      <c r="G1387" s="14" t="s">
        <v>34</v>
      </c>
      <c r="H1387" s="15">
        <f>HYPERLINK("https://docs.wto.org/imrd/directdoc.asp?DDFDocuments/t/G/SPS/NPER796.DOCX","EN")</f>
      </c>
      <c r="I1387" s="15">
        <f>HYPERLINK("https://docs.wto.org/imrd/directdoc.asp?DDFDocuments/u/G/SPS/NPER796.DOCX","FR")</f>
      </c>
      <c r="J1387" s="15">
        <f>HYPERLINK("https://docs.wto.org/imrd/directdoc.asp?DDFDocuments/v/G/SPS/NPER796.DOCX","ES")</f>
      </c>
    </row>
    <row r="1388">
      <c r="A1388" s="10" t="s">
        <v>2456</v>
      </c>
      <c r="B1388" s="11" t="s">
        <v>365</v>
      </c>
      <c r="C1388" s="10" t="s">
        <v>18</v>
      </c>
      <c r="D1388" s="12">
        <v>43438</v>
      </c>
      <c r="E1388" s="13" t="s">
        <v>2303</v>
      </c>
      <c r="F1388" s="13" t="s">
        <v>368</v>
      </c>
      <c r="G1388" s="14" t="s">
        <v>161</v>
      </c>
      <c r="H1388" s="15">
        <f>HYPERLINK("https://docs.wto.org/imrd/directdoc.asp?DDFDocuments/t/G/SPS/NCHL585.DOCX","EN")</f>
      </c>
      <c r="I1388" s="15">
        <f>HYPERLINK("https://docs.wto.org/imrd/directdoc.asp?DDFDocuments/u/G/SPS/NCHL585.DOCX","FR")</f>
      </c>
      <c r="J1388" s="15">
        <f>HYPERLINK("https://docs.wto.org/imrd/directdoc.asp?DDFDocuments/v/G/SPS/NCHL585.DOCX","ES")</f>
      </c>
    </row>
    <row r="1389">
      <c r="A1389" s="10" t="s">
        <v>2457</v>
      </c>
      <c r="B1389" s="11" t="s">
        <v>27</v>
      </c>
      <c r="C1389" s="10" t="s">
        <v>18</v>
      </c>
      <c r="D1389" s="12">
        <v>43437</v>
      </c>
      <c r="E1389" s="13" t="s">
        <v>2458</v>
      </c>
      <c r="F1389" s="13" t="s">
        <v>32</v>
      </c>
      <c r="G1389" s="14"/>
      <c r="H1389" s="15">
        <f>HYPERLINK("https://docs.wto.org/imrd/directdoc.asp?DDFDocuments/t/G/SPS/NCRI205.DOCX","EN")</f>
      </c>
      <c r="I1389" s="15">
        <f>HYPERLINK("https://docs.wto.org/imrd/directdoc.asp?DDFDocuments/u/G/SPS/NCRI205.DOCX","FR")</f>
      </c>
      <c r="J1389" s="15">
        <f>HYPERLINK("https://docs.wto.org/imrd/directdoc.asp?DDFDocuments/v/G/SPS/NCRI205.DOCX","ES")</f>
      </c>
    </row>
    <row r="1390">
      <c r="A1390" s="10" t="s">
        <v>2459</v>
      </c>
      <c r="B1390" s="11" t="s">
        <v>27</v>
      </c>
      <c r="C1390" s="10" t="s">
        <v>18</v>
      </c>
      <c r="D1390" s="12">
        <v>43437</v>
      </c>
      <c r="E1390" s="13" t="s">
        <v>2460</v>
      </c>
      <c r="F1390" s="13" t="s">
        <v>32</v>
      </c>
      <c r="G1390" s="14"/>
      <c r="H1390" s="15">
        <f>HYPERLINK("https://docs.wto.org/imrd/directdoc.asp?DDFDocuments/t/G/SPS/NCRI206.DOCX","EN")</f>
      </c>
      <c r="I1390" s="15">
        <f>HYPERLINK("https://docs.wto.org/imrd/directdoc.asp?DDFDocuments/u/G/SPS/NCRI206.DOCX","FR")</f>
      </c>
      <c r="J1390" s="15">
        <f>HYPERLINK("https://docs.wto.org/imrd/directdoc.asp?DDFDocuments/v/G/SPS/NCRI206.DOCX","ES")</f>
      </c>
    </row>
    <row r="1391">
      <c r="A1391" s="10" t="s">
        <v>2461</v>
      </c>
      <c r="B1391" s="11" t="s">
        <v>27</v>
      </c>
      <c r="C1391" s="10" t="s">
        <v>18</v>
      </c>
      <c r="D1391" s="12">
        <v>43437</v>
      </c>
      <c r="E1391" s="13" t="s">
        <v>2462</v>
      </c>
      <c r="F1391" s="13" t="s">
        <v>32</v>
      </c>
      <c r="G1391" s="14"/>
      <c r="H1391" s="15">
        <f>HYPERLINK("https://docs.wto.org/imrd/directdoc.asp?DDFDocuments/t/G/SPS/NCRI207.DOCX","EN")</f>
      </c>
      <c r="I1391" s="15">
        <f>HYPERLINK("https://docs.wto.org/imrd/directdoc.asp?DDFDocuments/u/G/SPS/NCRI207.DOCX","FR")</f>
      </c>
      <c r="J1391" s="15">
        <f>HYPERLINK("https://docs.wto.org/imrd/directdoc.asp?DDFDocuments/v/G/SPS/NCRI207.DOCX","ES")</f>
      </c>
    </row>
    <row r="1392">
      <c r="A1392" s="10" t="s">
        <v>2463</v>
      </c>
      <c r="B1392" s="11" t="s">
        <v>139</v>
      </c>
      <c r="C1392" s="10" t="s">
        <v>18</v>
      </c>
      <c r="D1392" s="12">
        <v>43437</v>
      </c>
      <c r="E1392" s="13" t="s">
        <v>2464</v>
      </c>
      <c r="F1392" s="13" t="s">
        <v>2091</v>
      </c>
      <c r="G1392" s="14" t="s">
        <v>188</v>
      </c>
      <c r="H1392" s="15">
        <f>HYPERLINK("https://docs.wto.org/imrd/directdoc.asp?DDFDocuments/t/G/SPS/NIND226.DOCX","EN")</f>
      </c>
      <c r="I1392" s="15">
        <f>HYPERLINK("https://docs.wto.org/imrd/directdoc.asp?DDFDocuments/u/G/SPS/NIND226.DOCX","FR")</f>
      </c>
      <c r="J1392" s="15">
        <f>HYPERLINK("https://docs.wto.org/imrd/directdoc.asp?DDFDocuments/v/G/SPS/NIND226.DOCX","ES")</f>
      </c>
    </row>
    <row r="1393">
      <c r="A1393" s="10" t="s">
        <v>2465</v>
      </c>
      <c r="B1393" s="11" t="s">
        <v>233</v>
      </c>
      <c r="C1393" s="10" t="s">
        <v>18</v>
      </c>
      <c r="D1393" s="12">
        <v>43437</v>
      </c>
      <c r="E1393" s="13" t="s">
        <v>2191</v>
      </c>
      <c r="F1393" s="13" t="s">
        <v>2230</v>
      </c>
      <c r="G1393" s="14"/>
      <c r="H1393" s="15">
        <f>HYPERLINK("https://docs.wto.org/imrd/directdoc.asp?DDFDocuments/t/G/SPS/NPER790.DOCX","EN")</f>
      </c>
      <c r="I1393" s="15">
        <f>HYPERLINK("https://docs.wto.org/imrd/directdoc.asp?DDFDocuments/u/G/SPS/NPER790.DOCX","FR")</f>
      </c>
      <c r="J1393" s="15">
        <f>HYPERLINK("https://docs.wto.org/imrd/directdoc.asp?DDFDocuments/v/G/SPS/NPER790.DOCX","ES")</f>
      </c>
    </row>
    <row r="1394">
      <c r="A1394" s="10" t="s">
        <v>2466</v>
      </c>
      <c r="B1394" s="11" t="s">
        <v>95</v>
      </c>
      <c r="C1394" s="10" t="s">
        <v>18</v>
      </c>
      <c r="D1394" s="12">
        <v>43433</v>
      </c>
      <c r="E1394" s="13" t="s">
        <v>2467</v>
      </c>
      <c r="F1394" s="13" t="s">
        <v>455</v>
      </c>
      <c r="G1394" s="14" t="s">
        <v>79</v>
      </c>
      <c r="H1394" s="15">
        <f>HYPERLINK("https://docs.wto.org/imrd/directdoc.asp?DDFDocuments/t/G/SPS/NBRA1458.DOCX","EN")</f>
      </c>
      <c r="I1394" s="15">
        <f>HYPERLINK("https://docs.wto.org/imrd/directdoc.asp?DDFDocuments/u/G/SPS/NBRA1458.DOCX","FR")</f>
      </c>
      <c r="J1394" s="15">
        <f>HYPERLINK("https://docs.wto.org/imrd/directdoc.asp?DDFDocuments/v/G/SPS/NBRA1458.DOCX","ES")</f>
      </c>
    </row>
    <row r="1395">
      <c r="A1395" s="10" t="s">
        <v>2468</v>
      </c>
      <c r="B1395" s="11" t="s">
        <v>156</v>
      </c>
      <c r="C1395" s="10" t="s">
        <v>12</v>
      </c>
      <c r="D1395" s="12">
        <v>43433</v>
      </c>
      <c r="E1395" s="13" t="s">
        <v>255</v>
      </c>
      <c r="F1395" s="13" t="s">
        <v>2469</v>
      </c>
      <c r="G1395" s="14" t="s">
        <v>257</v>
      </c>
      <c r="H1395" s="15">
        <f>HYPERLINK("https://docs.wto.org/imrd/directdoc.asp?DDFDocuments/t/G/SPS/NKAZ24.DOCX","EN")</f>
      </c>
      <c r="I1395" s="15">
        <f>HYPERLINK("https://docs.wto.org/imrd/directdoc.asp?DDFDocuments/u/G/SPS/NKAZ24.DOCX","FR")</f>
      </c>
      <c r="J1395" s="15">
        <f>HYPERLINK("https://docs.wto.org/imrd/directdoc.asp?DDFDocuments/v/G/SPS/NKAZ24.DOCX","ES")</f>
      </c>
    </row>
    <row r="1396">
      <c r="A1396" s="10" t="s">
        <v>2470</v>
      </c>
      <c r="B1396" s="11" t="s">
        <v>156</v>
      </c>
      <c r="C1396" s="10" t="s">
        <v>12</v>
      </c>
      <c r="D1396" s="12">
        <v>43433</v>
      </c>
      <c r="E1396" s="13" t="s">
        <v>2471</v>
      </c>
      <c r="F1396" s="13" t="s">
        <v>92</v>
      </c>
      <c r="G1396" s="14" t="s">
        <v>2472</v>
      </c>
      <c r="H1396" s="15">
        <f>HYPERLINK("https://docs.wto.org/imrd/directdoc.asp?DDFDocuments/t/G/SPS/NKAZ25.DOCX","EN")</f>
      </c>
      <c r="I1396" s="15">
        <f>HYPERLINK("https://docs.wto.org/imrd/directdoc.asp?DDFDocuments/u/G/SPS/NKAZ25.DOCX","FR")</f>
      </c>
      <c r="J1396" s="15">
        <f>HYPERLINK("https://docs.wto.org/imrd/directdoc.asp?DDFDocuments/v/G/SPS/NKAZ25.DOCX","ES")</f>
      </c>
    </row>
    <row r="1397">
      <c r="A1397" s="10" t="s">
        <v>2473</v>
      </c>
      <c r="B1397" s="11" t="s">
        <v>779</v>
      </c>
      <c r="C1397" s="10" t="s">
        <v>18</v>
      </c>
      <c r="D1397" s="12">
        <v>43433</v>
      </c>
      <c r="E1397" s="13" t="s">
        <v>2474</v>
      </c>
      <c r="F1397" s="13" t="s">
        <v>144</v>
      </c>
      <c r="G1397" s="14"/>
      <c r="H1397" s="15">
        <f>HYPERLINK("https://docs.wto.org/imrd/directdoc.asp?DDFDocuments/t/G/SPS/NURY37.DOCX","EN")</f>
      </c>
      <c r="I1397" s="15">
        <f>HYPERLINK("https://docs.wto.org/imrd/directdoc.asp?DDFDocuments/u/G/SPS/NURY37.DOCX","FR")</f>
      </c>
      <c r="J1397" s="15">
        <f>HYPERLINK("https://docs.wto.org/imrd/directdoc.asp?DDFDocuments/v/G/SPS/NURY37.DOCX","ES")</f>
      </c>
    </row>
    <row r="1398">
      <c r="A1398" s="10" t="s">
        <v>2475</v>
      </c>
      <c r="B1398" s="11" t="s">
        <v>779</v>
      </c>
      <c r="C1398" s="10" t="s">
        <v>18</v>
      </c>
      <c r="D1398" s="12">
        <v>43433</v>
      </c>
      <c r="E1398" s="13" t="s">
        <v>2476</v>
      </c>
      <c r="F1398" s="13" t="s">
        <v>144</v>
      </c>
      <c r="G1398" s="14"/>
      <c r="H1398" s="15">
        <f>HYPERLINK("https://docs.wto.org/imrd/directdoc.asp?DDFDocuments/t/G/SPS/NURY38.DOCX","EN")</f>
      </c>
      <c r="I1398" s="15">
        <f>HYPERLINK("https://docs.wto.org/imrd/directdoc.asp?DDFDocuments/u/G/SPS/NURY38.DOCX","FR")</f>
      </c>
      <c r="J1398" s="15">
        <f>HYPERLINK("https://docs.wto.org/imrd/directdoc.asp?DDFDocuments/v/G/SPS/NURY38.DOCX","ES")</f>
      </c>
    </row>
    <row r="1399">
      <c r="A1399" s="10" t="s">
        <v>2477</v>
      </c>
      <c r="B1399" s="11" t="s">
        <v>779</v>
      </c>
      <c r="C1399" s="10" t="s">
        <v>18</v>
      </c>
      <c r="D1399" s="12">
        <v>43433</v>
      </c>
      <c r="E1399" s="13" t="s">
        <v>2478</v>
      </c>
      <c r="F1399" s="13" t="s">
        <v>144</v>
      </c>
      <c r="G1399" s="14"/>
      <c r="H1399" s="15">
        <f>HYPERLINK("https://docs.wto.org/imrd/directdoc.asp?DDFDocuments/t/G/SPS/NURY39.DOCX","EN")</f>
      </c>
      <c r="I1399" s="15">
        <f>HYPERLINK("https://docs.wto.org/imrd/directdoc.asp?DDFDocuments/u/G/SPS/NURY39.DOCX","FR")</f>
      </c>
      <c r="J1399" s="15">
        <f>HYPERLINK("https://docs.wto.org/imrd/directdoc.asp?DDFDocuments/v/G/SPS/NURY39.DOCX","ES")</f>
      </c>
    </row>
    <row r="1400">
      <c r="A1400" s="10" t="s">
        <v>2479</v>
      </c>
      <c r="B1400" s="11" t="s">
        <v>95</v>
      </c>
      <c r="C1400" s="10" t="s">
        <v>18</v>
      </c>
      <c r="D1400" s="12">
        <v>43432</v>
      </c>
      <c r="E1400" s="13" t="s">
        <v>2480</v>
      </c>
      <c r="F1400" s="13" t="s">
        <v>74</v>
      </c>
      <c r="G1400" s="14"/>
      <c r="H1400" s="15">
        <f>HYPERLINK("https://docs.wto.org/imrd/directdoc.asp?DDFDocuments/t/G/SPS/NBRA1454.DOCX","EN")</f>
      </c>
      <c r="I1400" s="15">
        <f>HYPERLINK("https://docs.wto.org/imrd/directdoc.asp?DDFDocuments/u/G/SPS/NBRA1454.DOCX","FR")</f>
      </c>
      <c r="J1400" s="15">
        <f>HYPERLINK("https://docs.wto.org/imrd/directdoc.asp?DDFDocuments/v/G/SPS/NBRA1454.DOCX","ES")</f>
      </c>
    </row>
    <row r="1401">
      <c r="A1401" s="10" t="s">
        <v>2481</v>
      </c>
      <c r="B1401" s="11" t="s">
        <v>95</v>
      </c>
      <c r="C1401" s="10" t="s">
        <v>18</v>
      </c>
      <c r="D1401" s="12">
        <v>43432</v>
      </c>
      <c r="E1401" s="13" t="s">
        <v>2482</v>
      </c>
      <c r="F1401" s="13" t="s">
        <v>74</v>
      </c>
      <c r="G1401" s="14"/>
      <c r="H1401" s="15">
        <f>HYPERLINK("https://docs.wto.org/imrd/directdoc.asp?DDFDocuments/t/G/SPS/NBRA1455.DOCX","EN")</f>
      </c>
      <c r="I1401" s="15">
        <f>HYPERLINK("https://docs.wto.org/imrd/directdoc.asp?DDFDocuments/u/G/SPS/NBRA1455.DOCX","FR")</f>
      </c>
      <c r="J1401" s="15">
        <f>HYPERLINK("https://docs.wto.org/imrd/directdoc.asp?DDFDocuments/v/G/SPS/NBRA1455.DOCX","ES")</f>
      </c>
    </row>
    <row r="1402">
      <c r="A1402" s="10" t="s">
        <v>2483</v>
      </c>
      <c r="B1402" s="11" t="s">
        <v>95</v>
      </c>
      <c r="C1402" s="10" t="s">
        <v>18</v>
      </c>
      <c r="D1402" s="12">
        <v>43432</v>
      </c>
      <c r="E1402" s="13" t="s">
        <v>2474</v>
      </c>
      <c r="F1402" s="13" t="s">
        <v>144</v>
      </c>
      <c r="G1402" s="14"/>
      <c r="H1402" s="15">
        <f>HYPERLINK("https://docs.wto.org/imrd/directdoc.asp?DDFDocuments/t/G/SPS/NBRA1457.DOCX","EN")</f>
      </c>
      <c r="I1402" s="15">
        <f>HYPERLINK("https://docs.wto.org/imrd/directdoc.asp?DDFDocuments/u/G/SPS/NBRA1457.DOCX","FR")</f>
      </c>
      <c r="J1402" s="15">
        <f>HYPERLINK("https://docs.wto.org/imrd/directdoc.asp?DDFDocuments/v/G/SPS/NBRA1457.DOCX","ES")</f>
      </c>
    </row>
    <row r="1403">
      <c r="A1403" s="10" t="s">
        <v>2484</v>
      </c>
      <c r="B1403" s="11" t="s">
        <v>349</v>
      </c>
      <c r="C1403" s="10" t="s">
        <v>40</v>
      </c>
      <c r="D1403" s="12">
        <v>43432</v>
      </c>
      <c r="E1403" s="13" t="s">
        <v>19</v>
      </c>
      <c r="F1403" s="13" t="s">
        <v>19</v>
      </c>
      <c r="G1403" s="14"/>
      <c r="H1403" s="15">
        <f>HYPERLINK("https://docs.wto.org/imrd/directdoc.asp?DDFDocuments/t/G/SPS/NECU213A1.DOCX","EN")</f>
      </c>
      <c r="I1403" s="15">
        <f>HYPERLINK("https://docs.wto.org/imrd/directdoc.asp?DDFDocuments/u/G/SPS/NECU213A1.DOCX","FR")</f>
      </c>
      <c r="J1403" s="15">
        <f>HYPERLINK("https://docs.wto.org/imrd/directdoc.asp?DDFDocuments/v/G/SPS/NECU213A1.DOCX","ES")</f>
      </c>
    </row>
    <row r="1404">
      <c r="A1404" s="10" t="s">
        <v>2485</v>
      </c>
      <c r="B1404" s="11" t="s">
        <v>59</v>
      </c>
      <c r="C1404" s="10" t="s">
        <v>40</v>
      </c>
      <c r="D1404" s="12">
        <v>43431</v>
      </c>
      <c r="E1404" s="13" t="s">
        <v>1421</v>
      </c>
      <c r="F1404" s="13" t="s">
        <v>19</v>
      </c>
      <c r="G1404" s="14" t="s">
        <v>47</v>
      </c>
      <c r="H1404" s="15">
        <f>HYPERLINK("https://docs.wto.org/imrd/directdoc.asp?DDFDocuments/t/G/SPS/NTPKM469A1.DOCX","EN")</f>
      </c>
      <c r="I1404" s="15">
        <f>HYPERLINK("https://docs.wto.org/imrd/directdoc.asp?DDFDocuments/u/G/SPS/NTPKM469A1.DOCX","FR")</f>
      </c>
      <c r="J1404" s="15">
        <f>HYPERLINK("https://docs.wto.org/imrd/directdoc.asp?DDFDocuments/v/G/SPS/NTPKM469A1.DOCX","ES")</f>
      </c>
    </row>
    <row r="1405">
      <c r="A1405" s="10" t="s">
        <v>2486</v>
      </c>
      <c r="B1405" s="11" t="s">
        <v>523</v>
      </c>
      <c r="C1405" s="10" t="s">
        <v>18</v>
      </c>
      <c r="D1405" s="12">
        <v>43431</v>
      </c>
      <c r="E1405" s="13" t="s">
        <v>2487</v>
      </c>
      <c r="F1405" s="13" t="s">
        <v>24</v>
      </c>
      <c r="G1405" s="14"/>
      <c r="H1405" s="15">
        <f>HYPERLINK("https://docs.wto.org/imrd/directdoc.asp?DDFDocuments/t/G/SPS/NTUR106.DOCX","EN")</f>
      </c>
      <c r="I1405" s="15">
        <f>HYPERLINK("https://docs.wto.org/imrd/directdoc.asp?DDFDocuments/u/G/SPS/NTUR106.DOCX","FR")</f>
      </c>
      <c r="J1405" s="15">
        <f>HYPERLINK("https://docs.wto.org/imrd/directdoc.asp?DDFDocuments/v/G/SPS/NTUR106.DOCX","ES")</f>
      </c>
    </row>
    <row r="1406">
      <c r="A1406" s="10" t="s">
        <v>2488</v>
      </c>
      <c r="B1406" s="11" t="s">
        <v>365</v>
      </c>
      <c r="C1406" s="10" t="s">
        <v>18</v>
      </c>
      <c r="D1406" s="12">
        <v>43430</v>
      </c>
      <c r="E1406" s="13" t="s">
        <v>2489</v>
      </c>
      <c r="F1406" s="13" t="s">
        <v>144</v>
      </c>
      <c r="G1406" s="14"/>
      <c r="H1406" s="15">
        <f>HYPERLINK("https://docs.wto.org/imrd/directdoc.asp?DDFDocuments/t/G/SPS/NCHL583.DOCX","EN")</f>
      </c>
      <c r="I1406" s="15">
        <f>HYPERLINK("https://docs.wto.org/imrd/directdoc.asp?DDFDocuments/u/G/SPS/NCHL583.DOCX","FR")</f>
      </c>
      <c r="J1406" s="15">
        <f>HYPERLINK("https://docs.wto.org/imrd/directdoc.asp?DDFDocuments/v/G/SPS/NCHL583.DOCX","ES")</f>
      </c>
    </row>
    <row r="1407">
      <c r="A1407" s="10" t="s">
        <v>2490</v>
      </c>
      <c r="B1407" s="11" t="s">
        <v>365</v>
      </c>
      <c r="C1407" s="10" t="s">
        <v>18</v>
      </c>
      <c r="D1407" s="12">
        <v>43430</v>
      </c>
      <c r="E1407" s="13" t="s">
        <v>2491</v>
      </c>
      <c r="F1407" s="13" t="s">
        <v>144</v>
      </c>
      <c r="G1407" s="14"/>
      <c r="H1407" s="15">
        <f>HYPERLINK("https://docs.wto.org/imrd/directdoc.asp?DDFDocuments/t/G/SPS/NCHL584.DOCX","EN")</f>
      </c>
      <c r="I1407" s="15">
        <f>HYPERLINK("https://docs.wto.org/imrd/directdoc.asp?DDFDocuments/u/G/SPS/NCHL584.DOCX","FR")</f>
      </c>
      <c r="J1407" s="15">
        <f>HYPERLINK("https://docs.wto.org/imrd/directdoc.asp?DDFDocuments/v/G/SPS/NCHL584.DOCX","ES")</f>
      </c>
    </row>
    <row r="1408">
      <c r="A1408" s="10" t="s">
        <v>2492</v>
      </c>
      <c r="B1408" s="11" t="s">
        <v>72</v>
      </c>
      <c r="C1408" s="10" t="s">
        <v>40</v>
      </c>
      <c r="D1408" s="12">
        <v>43427</v>
      </c>
      <c r="E1408" s="13" t="s">
        <v>2493</v>
      </c>
      <c r="F1408" s="13" t="s">
        <v>19</v>
      </c>
      <c r="G1408" s="14"/>
      <c r="H1408" s="15">
        <f>HYPERLINK("https://docs.wto.org/imrd/directdoc.asp?DDFDocuments/t/G/SPS/NCAN1193A1.DOCX","EN")</f>
      </c>
      <c r="I1408" s="15">
        <f>HYPERLINK("https://docs.wto.org/imrd/directdoc.asp?DDFDocuments/u/G/SPS/NCAN1193A1.DOCX","FR")</f>
      </c>
      <c r="J1408" s="15">
        <f>HYPERLINK("https://docs.wto.org/imrd/directdoc.asp?DDFDocuments/v/G/SPS/NCAN1193A1.DOCX","ES")</f>
      </c>
    </row>
    <row r="1409">
      <c r="A1409" s="10" t="s">
        <v>2494</v>
      </c>
      <c r="B1409" s="11" t="s">
        <v>72</v>
      </c>
      <c r="C1409" s="10" t="s">
        <v>40</v>
      </c>
      <c r="D1409" s="12">
        <v>43427</v>
      </c>
      <c r="E1409" s="13" t="s">
        <v>2495</v>
      </c>
      <c r="F1409" s="13" t="s">
        <v>19</v>
      </c>
      <c r="G1409" s="14"/>
      <c r="H1409" s="15">
        <f>HYPERLINK("https://docs.wto.org/imrd/directdoc.asp?DDFDocuments/t/G/SPS/NCAN1194A1.DOCX","EN")</f>
      </c>
      <c r="I1409" s="15">
        <f>HYPERLINK("https://docs.wto.org/imrd/directdoc.asp?DDFDocuments/u/G/SPS/NCAN1194A1.DOCX","FR")</f>
      </c>
      <c r="J1409" s="15">
        <f>HYPERLINK("https://docs.wto.org/imrd/directdoc.asp?DDFDocuments/v/G/SPS/NCAN1194A1.DOCX","ES")</f>
      </c>
    </row>
    <row r="1410">
      <c r="A1410" s="10" t="s">
        <v>2496</v>
      </c>
      <c r="B1410" s="11" t="s">
        <v>72</v>
      </c>
      <c r="C1410" s="10" t="s">
        <v>40</v>
      </c>
      <c r="D1410" s="12">
        <v>43427</v>
      </c>
      <c r="E1410" s="13" t="s">
        <v>2497</v>
      </c>
      <c r="F1410" s="13" t="s">
        <v>19</v>
      </c>
      <c r="G1410" s="14"/>
      <c r="H1410" s="15">
        <f>HYPERLINK("https://docs.wto.org/imrd/directdoc.asp?DDFDocuments/t/G/SPS/NCAN1195A1.DOCX","EN")</f>
      </c>
      <c r="I1410" s="15">
        <f>HYPERLINK("https://docs.wto.org/imrd/directdoc.asp?DDFDocuments/u/G/SPS/NCAN1195A1.DOCX","FR")</f>
      </c>
      <c r="J1410" s="15">
        <f>HYPERLINK("https://docs.wto.org/imrd/directdoc.asp?DDFDocuments/v/G/SPS/NCAN1195A1.DOCX","ES")</f>
      </c>
    </row>
    <row r="1411">
      <c r="A1411" s="10" t="s">
        <v>2498</v>
      </c>
      <c r="B1411" s="11" t="s">
        <v>156</v>
      </c>
      <c r="C1411" s="10" t="s">
        <v>12</v>
      </c>
      <c r="D1411" s="12">
        <v>43427</v>
      </c>
      <c r="E1411" s="13" t="s">
        <v>255</v>
      </c>
      <c r="F1411" s="13" t="s">
        <v>2499</v>
      </c>
      <c r="G1411" s="14" t="s">
        <v>2500</v>
      </c>
      <c r="H1411" s="15">
        <f>HYPERLINK("https://docs.wto.org/imrd/directdoc.asp?DDFDocuments/t/G/SPS/NKAZ18.DOCX","EN")</f>
      </c>
      <c r="I1411" s="15">
        <f>HYPERLINK("https://docs.wto.org/imrd/directdoc.asp?DDFDocuments/u/G/SPS/NKAZ18.DOCX","FR")</f>
      </c>
      <c r="J1411" s="15">
        <f>HYPERLINK("https://docs.wto.org/imrd/directdoc.asp?DDFDocuments/v/G/SPS/NKAZ18.DOCX","ES")</f>
      </c>
    </row>
    <row r="1412">
      <c r="A1412" s="10" t="s">
        <v>2501</v>
      </c>
      <c r="B1412" s="11" t="s">
        <v>156</v>
      </c>
      <c r="C1412" s="10" t="s">
        <v>12</v>
      </c>
      <c r="D1412" s="12">
        <v>43427</v>
      </c>
      <c r="E1412" s="13" t="s">
        <v>255</v>
      </c>
      <c r="F1412" s="13" t="s">
        <v>2499</v>
      </c>
      <c r="G1412" s="14" t="s">
        <v>147</v>
      </c>
      <c r="H1412" s="15">
        <f>HYPERLINK("https://docs.wto.org/imrd/directdoc.asp?DDFDocuments/t/G/SPS/NKAZ19.DOCX","EN")</f>
      </c>
      <c r="I1412" s="15">
        <f>HYPERLINK("https://docs.wto.org/imrd/directdoc.asp?DDFDocuments/u/G/SPS/NKAZ19.DOCX","FR")</f>
      </c>
      <c r="J1412" s="15">
        <f>HYPERLINK("https://docs.wto.org/imrd/directdoc.asp?DDFDocuments/v/G/SPS/NKAZ19.DOCX","ES")</f>
      </c>
    </row>
    <row r="1413">
      <c r="A1413" s="10" t="s">
        <v>2502</v>
      </c>
      <c r="B1413" s="11" t="s">
        <v>156</v>
      </c>
      <c r="C1413" s="10" t="s">
        <v>12</v>
      </c>
      <c r="D1413" s="12">
        <v>43427</v>
      </c>
      <c r="E1413" s="13" t="s">
        <v>2503</v>
      </c>
      <c r="F1413" s="13" t="s">
        <v>2504</v>
      </c>
      <c r="G1413" s="14" t="s">
        <v>257</v>
      </c>
      <c r="H1413" s="15">
        <f>HYPERLINK("https://docs.wto.org/imrd/directdoc.asp?DDFDocuments/t/G/SPS/NKAZ21.DOCX","EN")</f>
      </c>
      <c r="I1413" s="15">
        <f>HYPERLINK("https://docs.wto.org/imrd/directdoc.asp?DDFDocuments/u/G/SPS/NKAZ21.DOCX","FR")</f>
      </c>
      <c r="J1413" s="15">
        <f>HYPERLINK("https://docs.wto.org/imrd/directdoc.asp?DDFDocuments/v/G/SPS/NKAZ21.DOCX","ES")</f>
      </c>
    </row>
    <row r="1414">
      <c r="A1414" s="10" t="s">
        <v>2505</v>
      </c>
      <c r="B1414" s="11" t="s">
        <v>291</v>
      </c>
      <c r="C1414" s="10" t="s">
        <v>18</v>
      </c>
      <c r="D1414" s="12">
        <v>43427</v>
      </c>
      <c r="E1414" s="13" t="s">
        <v>2506</v>
      </c>
      <c r="F1414" s="13" t="s">
        <v>24</v>
      </c>
      <c r="G1414" s="14"/>
      <c r="H1414" s="15">
        <f>HYPERLINK("https://docs.wto.org/imrd/directdoc.asp?DDFDocuments/t/G/SPS/NUGA49.DOCX","EN")</f>
      </c>
      <c r="I1414" s="15">
        <f>HYPERLINK("https://docs.wto.org/imrd/directdoc.asp?DDFDocuments/u/G/SPS/NUGA49.DOCX","FR")</f>
      </c>
      <c r="J1414" s="15">
        <f>HYPERLINK("https://docs.wto.org/imrd/directdoc.asp?DDFDocuments/v/G/SPS/NUGA49.DOCX","ES")</f>
      </c>
    </row>
    <row r="1415">
      <c r="A1415" s="10" t="s">
        <v>2507</v>
      </c>
      <c r="B1415" s="11" t="s">
        <v>82</v>
      </c>
      <c r="C1415" s="10" t="s">
        <v>40</v>
      </c>
      <c r="D1415" s="12">
        <v>43426</v>
      </c>
      <c r="E1415" s="13" t="s">
        <v>2321</v>
      </c>
      <c r="F1415" s="13" t="s">
        <v>158</v>
      </c>
      <c r="G1415" s="14"/>
      <c r="H1415" s="15">
        <f>HYPERLINK("https://docs.wto.org/imrd/directdoc.asp?DDFDocuments/t/G/SPS/NEU272A1.DOCX","EN")</f>
      </c>
      <c r="I1415" s="15">
        <f>HYPERLINK("https://docs.wto.org/imrd/directdoc.asp?DDFDocuments/u/G/SPS/NEU272A1.DOCX","FR")</f>
      </c>
      <c r="J1415" s="15">
        <f>HYPERLINK("https://docs.wto.org/imrd/directdoc.asp?DDFDocuments/v/G/SPS/NEU272A1.DOCX","ES")</f>
      </c>
    </row>
    <row r="1416">
      <c r="A1416" s="10" t="s">
        <v>2508</v>
      </c>
      <c r="B1416" s="11" t="s">
        <v>82</v>
      </c>
      <c r="C1416" s="10" t="s">
        <v>12</v>
      </c>
      <c r="D1416" s="12">
        <v>43426</v>
      </c>
      <c r="E1416" s="13" t="s">
        <v>2509</v>
      </c>
      <c r="F1416" s="13" t="s">
        <v>74</v>
      </c>
      <c r="G1416" s="14" t="s">
        <v>2510</v>
      </c>
      <c r="H1416" s="15">
        <f>HYPERLINK("https://docs.wto.org/imrd/directdoc.asp?DDFDocuments/t/G/SPS/NEU286.DOCX","EN")</f>
      </c>
      <c r="I1416" s="15">
        <f>HYPERLINK("https://docs.wto.org/imrd/directdoc.asp?DDFDocuments/u/G/SPS/NEU286.DOCX","FR")</f>
      </c>
      <c r="J1416" s="15">
        <f>HYPERLINK("https://docs.wto.org/imrd/directdoc.asp?DDFDocuments/v/G/SPS/NEU286.DOCX","ES")</f>
      </c>
    </row>
    <row r="1417">
      <c r="A1417" s="10" t="s">
        <v>2511</v>
      </c>
      <c r="B1417" s="11" t="s">
        <v>34</v>
      </c>
      <c r="C1417" s="10" t="s">
        <v>18</v>
      </c>
      <c r="D1417" s="12">
        <v>43426</v>
      </c>
      <c r="E1417" s="13" t="s">
        <v>2512</v>
      </c>
      <c r="F1417" s="13" t="s">
        <v>2513</v>
      </c>
      <c r="G1417" s="14"/>
      <c r="H1417" s="15">
        <f>HYPERLINK("https://docs.wto.org/imrd/directdoc.asp?DDFDocuments/t/G/SPS/NJPN604.DOCX","EN")</f>
      </c>
      <c r="I1417" s="15">
        <f>HYPERLINK("https://docs.wto.org/imrd/directdoc.asp?DDFDocuments/u/G/SPS/NJPN604.DOCX","FR")</f>
      </c>
      <c r="J1417" s="15">
        <f>HYPERLINK("https://docs.wto.org/imrd/directdoc.asp?DDFDocuments/v/G/SPS/NJPN604.DOCX","ES")</f>
      </c>
    </row>
    <row r="1418">
      <c r="A1418" s="10" t="s">
        <v>2514</v>
      </c>
      <c r="B1418" s="11" t="s">
        <v>34</v>
      </c>
      <c r="C1418" s="10" t="s">
        <v>18</v>
      </c>
      <c r="D1418" s="12">
        <v>43426</v>
      </c>
      <c r="E1418" s="13" t="s">
        <v>2515</v>
      </c>
      <c r="F1418" s="13" t="s">
        <v>2513</v>
      </c>
      <c r="G1418" s="14"/>
      <c r="H1418" s="15">
        <f>HYPERLINK("https://docs.wto.org/imrd/directdoc.asp?DDFDocuments/t/G/SPS/NJPN605.DOCX","EN")</f>
      </c>
      <c r="I1418" s="15">
        <f>HYPERLINK("https://docs.wto.org/imrd/directdoc.asp?DDFDocuments/u/G/SPS/NJPN605.DOCX","FR")</f>
      </c>
      <c r="J1418" s="15">
        <f>HYPERLINK("https://docs.wto.org/imrd/directdoc.asp?DDFDocuments/v/G/SPS/NJPN605.DOCX","ES")</f>
      </c>
    </row>
    <row r="1419">
      <c r="A1419" s="10" t="s">
        <v>2516</v>
      </c>
      <c r="B1419" s="11" t="s">
        <v>34</v>
      </c>
      <c r="C1419" s="10" t="s">
        <v>18</v>
      </c>
      <c r="D1419" s="12">
        <v>43426</v>
      </c>
      <c r="E1419" s="13" t="s">
        <v>2517</v>
      </c>
      <c r="F1419" s="13" t="s">
        <v>2513</v>
      </c>
      <c r="G1419" s="14"/>
      <c r="H1419" s="15">
        <f>HYPERLINK("https://docs.wto.org/imrd/directdoc.asp?DDFDocuments/t/G/SPS/NJPN606.DOCX","EN")</f>
      </c>
      <c r="I1419" s="15">
        <f>HYPERLINK("https://docs.wto.org/imrd/directdoc.asp?DDFDocuments/u/G/SPS/NJPN606.DOCX","FR")</f>
      </c>
      <c r="J1419" s="15">
        <f>HYPERLINK("https://docs.wto.org/imrd/directdoc.asp?DDFDocuments/v/G/SPS/NJPN606.DOCX","ES")</f>
      </c>
    </row>
    <row r="1420">
      <c r="A1420" s="10" t="s">
        <v>2518</v>
      </c>
      <c r="B1420" s="11" t="s">
        <v>2519</v>
      </c>
      <c r="C1420" s="10" t="s">
        <v>12</v>
      </c>
      <c r="D1420" s="12">
        <v>43426</v>
      </c>
      <c r="E1420" s="13" t="s">
        <v>2520</v>
      </c>
      <c r="F1420" s="13" t="s">
        <v>2521</v>
      </c>
      <c r="G1420" s="14" t="s">
        <v>2522</v>
      </c>
      <c r="H1420" s="15">
        <f>HYPERLINK("https://docs.wto.org/imrd/directdoc.asp?DDFDocuments/t/G/SPS/NNOR38.DOCX","EN")</f>
      </c>
      <c r="I1420" s="15">
        <f>HYPERLINK("https://docs.wto.org/imrd/directdoc.asp?DDFDocuments/u/G/SPS/NNOR38.DOCX","FR")</f>
      </c>
      <c r="J1420" s="15">
        <f>HYPERLINK("https://docs.wto.org/imrd/directdoc.asp?DDFDocuments/v/G/SPS/NNOR38.DOCX","ES")</f>
      </c>
    </row>
    <row r="1421">
      <c r="A1421" s="10" t="s">
        <v>2523</v>
      </c>
      <c r="B1421" s="11" t="s">
        <v>1096</v>
      </c>
      <c r="C1421" s="10" t="s">
        <v>40</v>
      </c>
      <c r="D1421" s="12">
        <v>43426</v>
      </c>
      <c r="E1421" s="13" t="s">
        <v>2524</v>
      </c>
      <c r="F1421" s="13" t="s">
        <v>310</v>
      </c>
      <c r="G1421" s="14"/>
      <c r="H1421" s="15">
        <f>HYPERLINK("https://docs.wto.org/imrd/directdoc.asp?DDFDocuments/t/G/SPS/NSGP59A1.DOCX","EN")</f>
      </c>
      <c r="I1421" s="15">
        <f>HYPERLINK("https://docs.wto.org/imrd/directdoc.asp?DDFDocuments/u/G/SPS/NSGP59A1.DOCX","FR")</f>
      </c>
      <c r="J1421" s="15">
        <f>HYPERLINK("https://docs.wto.org/imrd/directdoc.asp?DDFDocuments/v/G/SPS/NSGP59A1.DOCX","ES")</f>
      </c>
    </row>
    <row r="1422">
      <c r="A1422" s="10" t="s">
        <v>2525</v>
      </c>
      <c r="B1422" s="11" t="s">
        <v>720</v>
      </c>
      <c r="C1422" s="10" t="s">
        <v>18</v>
      </c>
      <c r="D1422" s="12">
        <v>43426</v>
      </c>
      <c r="E1422" s="13" t="s">
        <v>2526</v>
      </c>
      <c r="F1422" s="13" t="s">
        <v>80</v>
      </c>
      <c r="G1422" s="14"/>
      <c r="H1422" s="15">
        <f>HYPERLINK("https://docs.wto.org/imrd/directdoc.asp?DDFDocuments/t/G/SPS/NSLV130.DOCX","EN")</f>
      </c>
      <c r="I1422" s="15">
        <f>HYPERLINK("https://docs.wto.org/imrd/directdoc.asp?DDFDocuments/u/G/SPS/NSLV130.DOCX","FR")</f>
      </c>
      <c r="J1422" s="15">
        <f>HYPERLINK("https://docs.wto.org/imrd/directdoc.asp?DDFDocuments/v/G/SPS/NSLV130.DOCX","ES")</f>
      </c>
    </row>
    <row r="1423">
      <c r="A1423" s="10" t="s">
        <v>2527</v>
      </c>
      <c r="B1423" s="11" t="s">
        <v>95</v>
      </c>
      <c r="C1423" s="10" t="s">
        <v>18</v>
      </c>
      <c r="D1423" s="12">
        <v>43424</v>
      </c>
      <c r="E1423" s="13" t="s">
        <v>2528</v>
      </c>
      <c r="F1423" s="13" t="s">
        <v>368</v>
      </c>
      <c r="G1423" s="14" t="s">
        <v>233</v>
      </c>
      <c r="H1423" s="15">
        <f>HYPERLINK("https://docs.wto.org/imrd/directdoc.asp?DDFDocuments/t/G/SPS/NBRA1453.DOCX","EN")</f>
      </c>
      <c r="I1423" s="15">
        <f>HYPERLINK("https://docs.wto.org/imrd/directdoc.asp?DDFDocuments/u/G/SPS/NBRA1453.DOCX","FR")</f>
      </c>
      <c r="J1423" s="15">
        <f>HYPERLINK("https://docs.wto.org/imrd/directdoc.asp?DDFDocuments/v/G/SPS/NBRA1453.DOCX","ES")</f>
      </c>
    </row>
    <row r="1424">
      <c r="A1424" s="10" t="s">
        <v>2529</v>
      </c>
      <c r="B1424" s="11" t="s">
        <v>79</v>
      </c>
      <c r="C1424" s="10" t="s">
        <v>18</v>
      </c>
      <c r="D1424" s="12">
        <v>43424</v>
      </c>
      <c r="E1424" s="13" t="s">
        <v>2530</v>
      </c>
      <c r="F1424" s="13" t="s">
        <v>2531</v>
      </c>
      <c r="G1424" s="14" t="s">
        <v>1412</v>
      </c>
      <c r="H1424" s="15">
        <f>HYPERLINK("https://docs.wto.org/imrd/directdoc.asp?DDFDocuments/t/G/SPS/NCOL300.DOCX","EN")</f>
      </c>
      <c r="I1424" s="15">
        <f>HYPERLINK("https://docs.wto.org/imrd/directdoc.asp?DDFDocuments/u/G/SPS/NCOL300.DOCX","FR")</f>
      </c>
      <c r="J1424" s="15">
        <f>HYPERLINK("https://docs.wto.org/imrd/directdoc.asp?DDFDocuments/v/G/SPS/NCOL300.DOCX","ES")</f>
      </c>
    </row>
    <row r="1425">
      <c r="A1425" s="10" t="s">
        <v>2532</v>
      </c>
      <c r="B1425" s="11" t="s">
        <v>79</v>
      </c>
      <c r="C1425" s="10" t="s">
        <v>18</v>
      </c>
      <c r="D1425" s="12">
        <v>43424</v>
      </c>
      <c r="E1425" s="13" t="s">
        <v>2533</v>
      </c>
      <c r="F1425" s="13" t="s">
        <v>1089</v>
      </c>
      <c r="G1425" s="14" t="s">
        <v>134</v>
      </c>
      <c r="H1425" s="15">
        <f>HYPERLINK("https://docs.wto.org/imrd/directdoc.asp?DDFDocuments/t/G/SPS/NCOL301.DOCX","EN")</f>
      </c>
      <c r="I1425" s="15">
        <f>HYPERLINK("https://docs.wto.org/imrd/directdoc.asp?DDFDocuments/u/G/SPS/NCOL301.DOCX","FR")</f>
      </c>
      <c r="J1425" s="15">
        <f>HYPERLINK("https://docs.wto.org/imrd/directdoc.asp?DDFDocuments/v/G/SPS/NCOL301.DOCX","ES")</f>
      </c>
    </row>
    <row r="1426">
      <c r="A1426" s="10" t="s">
        <v>2534</v>
      </c>
      <c r="B1426" s="11" t="s">
        <v>87</v>
      </c>
      <c r="C1426" s="10" t="s">
        <v>40</v>
      </c>
      <c r="D1426" s="12">
        <v>43423</v>
      </c>
      <c r="E1426" s="13" t="s">
        <v>19</v>
      </c>
      <c r="F1426" s="13" t="s">
        <v>19</v>
      </c>
      <c r="G1426" s="14"/>
      <c r="H1426" s="15">
        <f>HYPERLINK("https://docs.wto.org/imrd/directdoc.asp?DDFDocuments/t/G/SPS/NMEX341A1.DOCX","EN")</f>
      </c>
      <c r="I1426" s="15">
        <f>HYPERLINK("https://docs.wto.org/imrd/directdoc.asp?DDFDocuments/u/G/SPS/NMEX341A1.DOCX","FR")</f>
      </c>
      <c r="J1426" s="15">
        <f>HYPERLINK("https://docs.wto.org/imrd/directdoc.asp?DDFDocuments/v/G/SPS/NMEX341A1.DOCX","ES")</f>
      </c>
    </row>
    <row r="1427">
      <c r="A1427" s="10" t="s">
        <v>2535</v>
      </c>
      <c r="B1427" s="11" t="s">
        <v>87</v>
      </c>
      <c r="C1427" s="10" t="s">
        <v>40</v>
      </c>
      <c r="D1427" s="12">
        <v>43423</v>
      </c>
      <c r="E1427" s="13" t="s">
        <v>19</v>
      </c>
      <c r="F1427" s="13" t="s">
        <v>19</v>
      </c>
      <c r="G1427" s="14"/>
      <c r="H1427" s="15">
        <f>HYPERLINK("https://docs.wto.org/imrd/directdoc.asp?DDFDocuments/t/G/SPS/NMEX345A1.DOCX","EN")</f>
      </c>
      <c r="I1427" s="15">
        <f>HYPERLINK("https://docs.wto.org/imrd/directdoc.asp?DDFDocuments/u/G/SPS/NMEX345A1.DOCX","FR")</f>
      </c>
      <c r="J1427" s="15">
        <f>HYPERLINK("https://docs.wto.org/imrd/directdoc.asp?DDFDocuments/v/G/SPS/NMEX345A1.DOCX","ES")</f>
      </c>
    </row>
    <row r="1428">
      <c r="A1428" s="10" t="s">
        <v>2536</v>
      </c>
      <c r="B1428" s="11" t="s">
        <v>87</v>
      </c>
      <c r="C1428" s="10" t="s">
        <v>40</v>
      </c>
      <c r="D1428" s="12">
        <v>43423</v>
      </c>
      <c r="E1428" s="13" t="s">
        <v>19</v>
      </c>
      <c r="F1428" s="13" t="s">
        <v>19</v>
      </c>
      <c r="G1428" s="14"/>
      <c r="H1428" s="15">
        <f>HYPERLINK("https://docs.wto.org/imrd/directdoc.asp?DDFDocuments/t/G/SPS/NMEX352A1.DOCX","EN")</f>
      </c>
      <c r="I1428" s="15">
        <f>HYPERLINK("https://docs.wto.org/imrd/directdoc.asp?DDFDocuments/u/G/SPS/NMEX352A1.DOCX","FR")</f>
      </c>
      <c r="J1428" s="15">
        <f>HYPERLINK("https://docs.wto.org/imrd/directdoc.asp?DDFDocuments/v/G/SPS/NMEX352A1.DOCX","ES")</f>
      </c>
    </row>
    <row r="1429">
      <c r="A1429" s="10" t="s">
        <v>2537</v>
      </c>
      <c r="B1429" s="11" t="s">
        <v>87</v>
      </c>
      <c r="C1429" s="10" t="s">
        <v>40</v>
      </c>
      <c r="D1429" s="12">
        <v>43423</v>
      </c>
      <c r="E1429" s="13" t="s">
        <v>19</v>
      </c>
      <c r="F1429" s="13" t="s">
        <v>19</v>
      </c>
      <c r="G1429" s="14"/>
      <c r="H1429" s="15">
        <f>HYPERLINK("https://docs.wto.org/imrd/directdoc.asp?DDFDocuments/t/G/SPS/NMEX353A1.DOCX","EN")</f>
      </c>
      <c r="I1429" s="15">
        <f>HYPERLINK("https://docs.wto.org/imrd/directdoc.asp?DDFDocuments/u/G/SPS/NMEX353A1.DOCX","FR")</f>
      </c>
      <c r="J1429" s="15">
        <f>HYPERLINK("https://docs.wto.org/imrd/directdoc.asp?DDFDocuments/v/G/SPS/NMEX353A1.DOCX","ES")</f>
      </c>
    </row>
    <row r="1430">
      <c r="A1430" s="10" t="s">
        <v>2538</v>
      </c>
      <c r="B1430" s="11" t="s">
        <v>195</v>
      </c>
      <c r="C1430" s="10" t="s">
        <v>40</v>
      </c>
      <c r="D1430" s="12">
        <v>43423</v>
      </c>
      <c r="E1430" s="13" t="s">
        <v>2539</v>
      </c>
      <c r="F1430" s="13" t="s">
        <v>19</v>
      </c>
      <c r="G1430" s="14"/>
      <c r="H1430" s="15">
        <f>HYPERLINK("https://docs.wto.org/imrd/directdoc.asp?DDFDocuments/t/G/SPS/NNZL572A1.DOCX","EN")</f>
      </c>
      <c r="I1430" s="15">
        <f>HYPERLINK("https://docs.wto.org/imrd/directdoc.asp?DDFDocuments/u/G/SPS/NNZL572A1.DOCX","FR")</f>
      </c>
      <c r="J1430" s="15">
        <f>HYPERLINK("https://docs.wto.org/imrd/directdoc.asp?DDFDocuments/v/G/SPS/NNZL572A1.DOCX","ES")</f>
      </c>
    </row>
    <row r="1431">
      <c r="A1431" s="10" t="s">
        <v>2540</v>
      </c>
      <c r="B1431" s="11" t="s">
        <v>188</v>
      </c>
      <c r="C1431" s="10" t="s">
        <v>40</v>
      </c>
      <c r="D1431" s="12">
        <v>43420</v>
      </c>
      <c r="E1431" s="13" t="s">
        <v>1617</v>
      </c>
      <c r="F1431" s="13" t="s">
        <v>158</v>
      </c>
      <c r="G1431" s="14"/>
      <c r="H1431" s="15">
        <f>HYPERLINK("https://docs.wto.org/imrd/directdoc.asp?DDFDocuments/t/G/SPS/NAUS435A2.DOCX","EN")</f>
      </c>
      <c r="I1431" s="15">
        <f>HYPERLINK("https://docs.wto.org/imrd/directdoc.asp?DDFDocuments/u/G/SPS/NAUS435A2.DOCX","FR")</f>
      </c>
      <c r="J1431" s="15">
        <f>HYPERLINK("https://docs.wto.org/imrd/directdoc.asp?DDFDocuments/v/G/SPS/NAUS435A2.DOCX","ES")</f>
      </c>
    </row>
    <row r="1432">
      <c r="A1432" s="10" t="s">
        <v>2541</v>
      </c>
      <c r="B1432" s="11" t="s">
        <v>72</v>
      </c>
      <c r="C1432" s="10" t="s">
        <v>18</v>
      </c>
      <c r="D1432" s="12">
        <v>43420</v>
      </c>
      <c r="E1432" s="13" t="s">
        <v>2542</v>
      </c>
      <c r="F1432" s="13" t="s">
        <v>1092</v>
      </c>
      <c r="G1432" s="14" t="s">
        <v>2543</v>
      </c>
      <c r="H1432" s="15">
        <f>HYPERLINK("https://docs.wto.org/imrd/directdoc.asp?DDFDocuments/t/G/SPS/NCAN1213.DOCX","EN")</f>
      </c>
      <c r="I1432" s="15">
        <f>HYPERLINK("https://docs.wto.org/imrd/directdoc.asp?DDFDocuments/u/G/SPS/NCAN1213.DOCX","FR")</f>
      </c>
      <c r="J1432" s="15">
        <f>HYPERLINK("https://docs.wto.org/imrd/directdoc.asp?DDFDocuments/v/G/SPS/NCAN1213.DOCX","ES")</f>
      </c>
    </row>
    <row r="1433">
      <c r="A1433" s="10" t="s">
        <v>2544</v>
      </c>
      <c r="B1433" s="11" t="s">
        <v>79</v>
      </c>
      <c r="C1433" s="10" t="s">
        <v>40</v>
      </c>
      <c r="D1433" s="12">
        <v>43420</v>
      </c>
      <c r="E1433" s="13" t="s">
        <v>19</v>
      </c>
      <c r="F1433" s="13" t="s">
        <v>19</v>
      </c>
      <c r="G1433" s="14"/>
      <c r="H1433" s="15">
        <f>HYPERLINK("https://docs.wto.org/imrd/directdoc.asp?DDFDocuments/t/G/SPS/NCOL295A1.DOCX","EN")</f>
      </c>
      <c r="I1433" s="15">
        <f>HYPERLINK("https://docs.wto.org/imrd/directdoc.asp?DDFDocuments/u/G/SPS/NCOL295A1.DOCX","FR")</f>
      </c>
      <c r="J1433" s="15">
        <f>HYPERLINK("https://docs.wto.org/imrd/directdoc.asp?DDFDocuments/v/G/SPS/NCOL295A1.DOCX","ES")</f>
      </c>
    </row>
    <row r="1434">
      <c r="A1434" s="10" t="s">
        <v>2545</v>
      </c>
      <c r="B1434" s="11" t="s">
        <v>214</v>
      </c>
      <c r="C1434" s="10" t="s">
        <v>12</v>
      </c>
      <c r="D1434" s="12">
        <v>43419</v>
      </c>
      <c r="E1434" s="13" t="s">
        <v>2546</v>
      </c>
      <c r="F1434" s="13" t="s">
        <v>158</v>
      </c>
      <c r="G1434" s="14" t="s">
        <v>2547</v>
      </c>
      <c r="H1434" s="15">
        <f>HYPERLINK("https://docs.wto.org/imrd/directdoc.asp?DDFDocuments/t/G/SPS/NARE166.DOCX","EN")</f>
      </c>
      <c r="I1434" s="15">
        <f>HYPERLINK("https://docs.wto.org/imrd/directdoc.asp?DDFDocuments/u/G/SPS/NARE166.DOCX","FR")</f>
      </c>
      <c r="J1434" s="15">
        <f>HYPERLINK("https://docs.wto.org/imrd/directdoc.asp?DDFDocuments/v/G/SPS/NARE166.DOCX","ES")</f>
      </c>
    </row>
    <row r="1435">
      <c r="A1435" s="10" t="s">
        <v>2548</v>
      </c>
      <c r="B1435" s="11" t="s">
        <v>351</v>
      </c>
      <c r="C1435" s="10" t="s">
        <v>12</v>
      </c>
      <c r="D1435" s="12">
        <v>43419</v>
      </c>
      <c r="E1435" s="13" t="s">
        <v>2549</v>
      </c>
      <c r="F1435" s="13" t="s">
        <v>80</v>
      </c>
      <c r="G1435" s="14" t="s">
        <v>149</v>
      </c>
      <c r="H1435" s="15">
        <f>HYPERLINK("https://docs.wto.org/imrd/directdoc.asp?DDFDocuments/t/G/SPS/NJOR40.DOCX","EN")</f>
      </c>
      <c r="I1435" s="15">
        <f>HYPERLINK("https://docs.wto.org/imrd/directdoc.asp?DDFDocuments/u/G/SPS/NJOR40.DOCX","FR")</f>
      </c>
      <c r="J1435" s="15">
        <f>HYPERLINK("https://docs.wto.org/imrd/directdoc.asp?DDFDocuments/v/G/SPS/NJOR40.DOCX","ES")</f>
      </c>
    </row>
    <row r="1436">
      <c r="A1436" s="10" t="s">
        <v>2550</v>
      </c>
      <c r="B1436" s="11" t="s">
        <v>53</v>
      </c>
      <c r="C1436" s="10" t="s">
        <v>54</v>
      </c>
      <c r="D1436" s="12">
        <v>43419</v>
      </c>
      <c r="E1436" s="13" t="s">
        <v>657</v>
      </c>
      <c r="F1436" s="13" t="s">
        <v>36</v>
      </c>
      <c r="G1436" s="14" t="s">
        <v>139</v>
      </c>
      <c r="H1436" s="15">
        <f>HYPERLINK("https://docs.wto.org/imrd/directdoc.asp?DDFDocuments/t/G/SPS/NSAU340A1.DOCX","EN")</f>
      </c>
      <c r="I1436" s="15">
        <f>HYPERLINK("https://docs.wto.org/imrd/directdoc.asp?DDFDocuments/u/G/SPS/NSAU340A1.DOCX","FR")</f>
      </c>
      <c r="J1436" s="15">
        <f>HYPERLINK("https://docs.wto.org/imrd/directdoc.asp?DDFDocuments/v/G/SPS/NSAU340A1.DOCX","ES")</f>
      </c>
    </row>
    <row r="1437">
      <c r="A1437" s="10" t="s">
        <v>2551</v>
      </c>
      <c r="B1437" s="11" t="s">
        <v>53</v>
      </c>
      <c r="C1437" s="10" t="s">
        <v>12</v>
      </c>
      <c r="D1437" s="12">
        <v>43419</v>
      </c>
      <c r="E1437" s="13" t="s">
        <v>2552</v>
      </c>
      <c r="F1437" s="13" t="s">
        <v>2553</v>
      </c>
      <c r="G1437" s="14" t="s">
        <v>520</v>
      </c>
      <c r="H1437" s="15">
        <f>HYPERLINK("https://docs.wto.org/imrd/directdoc.asp?DDFDocuments/t/G/SPS/NSAU380.DOCX","EN")</f>
      </c>
      <c r="I1437" s="15">
        <f>HYPERLINK("https://docs.wto.org/imrd/directdoc.asp?DDFDocuments/u/G/SPS/NSAU380.DOCX","FR")</f>
      </c>
      <c r="J1437" s="15">
        <f>HYPERLINK("https://docs.wto.org/imrd/directdoc.asp?DDFDocuments/v/G/SPS/NSAU380.DOCX","ES")</f>
      </c>
    </row>
    <row r="1438">
      <c r="A1438" s="10" t="s">
        <v>2554</v>
      </c>
      <c r="B1438" s="11" t="s">
        <v>11</v>
      </c>
      <c r="C1438" s="10" t="s">
        <v>18</v>
      </c>
      <c r="D1438" s="12">
        <v>43416</v>
      </c>
      <c r="E1438" s="13" t="s">
        <v>2555</v>
      </c>
      <c r="F1438" s="13" t="s">
        <v>56</v>
      </c>
      <c r="G1438" s="14" t="s">
        <v>2556</v>
      </c>
      <c r="H1438" s="15">
        <f>HYPERLINK("https://docs.wto.org/imrd/directdoc.asp?DDFDocuments/t/G/SPS/NRUS155.DOCX","EN")</f>
      </c>
      <c r="I1438" s="15">
        <f>HYPERLINK("https://docs.wto.org/imrd/directdoc.asp?DDFDocuments/u/G/SPS/NRUS155.DOCX","FR")</f>
      </c>
      <c r="J1438" s="15">
        <f>HYPERLINK("https://docs.wto.org/imrd/directdoc.asp?DDFDocuments/v/G/SPS/NRUS155.DOCX","ES")</f>
      </c>
    </row>
    <row r="1439">
      <c r="A1439" s="10" t="s">
        <v>2557</v>
      </c>
      <c r="B1439" s="11" t="s">
        <v>53</v>
      </c>
      <c r="C1439" s="10" t="s">
        <v>2295</v>
      </c>
      <c r="D1439" s="12">
        <v>43416</v>
      </c>
      <c r="E1439" s="13" t="s">
        <v>19</v>
      </c>
      <c r="F1439" s="13" t="s">
        <v>925</v>
      </c>
      <c r="G1439" s="14"/>
      <c r="H1439" s="15">
        <f>HYPERLINK("https://docs.wto.org/imrd/directdoc.asp?DDFDocuments/t/G/SPS/NSAU350A1C1.DOCX","EN")</f>
      </c>
      <c r="I1439" s="15">
        <f>HYPERLINK("https://docs.wto.org/imrd/directdoc.asp?DDFDocuments/u/G/SPS/NSAU350A1C1.DOCX","FR")</f>
      </c>
      <c r="J1439" s="15"/>
    </row>
    <row r="1440">
      <c r="A1440" s="10" t="s">
        <v>2558</v>
      </c>
      <c r="B1440" s="11" t="s">
        <v>183</v>
      </c>
      <c r="C1440" s="10" t="s">
        <v>18</v>
      </c>
      <c r="D1440" s="12">
        <v>43413</v>
      </c>
      <c r="E1440" s="13" t="s">
        <v>2559</v>
      </c>
      <c r="F1440" s="13" t="s">
        <v>80</v>
      </c>
      <c r="G1440" s="14" t="s">
        <v>188</v>
      </c>
      <c r="H1440" s="15">
        <f>HYPERLINK("https://docs.wto.org/imrd/directdoc.asp?DDFDocuments/t/G/SPS/NARG221.DOCX","EN")</f>
      </c>
      <c r="I1440" s="15">
        <f>HYPERLINK("https://docs.wto.org/imrd/directdoc.asp?DDFDocuments/u/G/SPS/NARG221.DOCX","FR")</f>
      </c>
      <c r="J1440" s="15">
        <f>HYPERLINK("https://docs.wto.org/imrd/directdoc.asp?DDFDocuments/v/G/SPS/NARG221.DOCX","ES")</f>
      </c>
    </row>
    <row r="1441">
      <c r="A1441" s="10" t="s">
        <v>2560</v>
      </c>
      <c r="B1441" s="11" t="s">
        <v>95</v>
      </c>
      <c r="C1441" s="10" t="s">
        <v>18</v>
      </c>
      <c r="D1441" s="12">
        <v>43413</v>
      </c>
      <c r="E1441" s="13" t="s">
        <v>2561</v>
      </c>
      <c r="F1441" s="13" t="s">
        <v>24</v>
      </c>
      <c r="G1441" s="14"/>
      <c r="H1441" s="15">
        <f>HYPERLINK("https://docs.wto.org/imrd/directdoc.asp?DDFDocuments/t/G/SPS/NBRA1451.DOCX","EN")</f>
      </c>
      <c r="I1441" s="15">
        <f>HYPERLINK("https://docs.wto.org/imrd/directdoc.asp?DDFDocuments/u/G/SPS/NBRA1451.DOCX","FR")</f>
      </c>
      <c r="J1441" s="15">
        <f>HYPERLINK("https://docs.wto.org/imrd/directdoc.asp?DDFDocuments/v/G/SPS/NBRA1451.DOCX","ES")</f>
      </c>
    </row>
    <row r="1442">
      <c r="A1442" s="10" t="s">
        <v>2562</v>
      </c>
      <c r="B1442" s="11" t="s">
        <v>95</v>
      </c>
      <c r="C1442" s="10" t="s">
        <v>18</v>
      </c>
      <c r="D1442" s="12">
        <v>43413</v>
      </c>
      <c r="E1442" s="13" t="s">
        <v>2561</v>
      </c>
      <c r="F1442" s="13" t="s">
        <v>24</v>
      </c>
      <c r="G1442" s="14"/>
      <c r="H1442" s="15">
        <f>HYPERLINK("https://docs.wto.org/imrd/directdoc.asp?DDFDocuments/t/G/SPS/NBRA1452.DOCX","EN")</f>
      </c>
      <c r="I1442" s="15">
        <f>HYPERLINK("https://docs.wto.org/imrd/directdoc.asp?DDFDocuments/u/G/SPS/NBRA1452.DOCX","FR")</f>
      </c>
      <c r="J1442" s="15">
        <f>HYPERLINK("https://docs.wto.org/imrd/directdoc.asp?DDFDocuments/v/G/SPS/NBRA1452.DOCX","ES")</f>
      </c>
    </row>
    <row r="1443">
      <c r="A1443" s="10" t="s">
        <v>2563</v>
      </c>
      <c r="B1443" s="11" t="s">
        <v>291</v>
      </c>
      <c r="C1443" s="10" t="s">
        <v>18</v>
      </c>
      <c r="D1443" s="12">
        <v>43413</v>
      </c>
      <c r="E1443" s="13" t="s">
        <v>1790</v>
      </c>
      <c r="F1443" s="13" t="s">
        <v>24</v>
      </c>
      <c r="G1443" s="14"/>
      <c r="H1443" s="15">
        <f>HYPERLINK("https://docs.wto.org/imrd/directdoc.asp?DDFDocuments/t/G/SPS/NUGA42.DOCX","EN")</f>
      </c>
      <c r="I1443" s="15">
        <f>HYPERLINK("https://docs.wto.org/imrd/directdoc.asp?DDFDocuments/u/G/SPS/NUGA42.DOCX","FR")</f>
      </c>
      <c r="J1443" s="15">
        <f>HYPERLINK("https://docs.wto.org/imrd/directdoc.asp?DDFDocuments/v/G/SPS/NUGA42.DOCX","ES")</f>
      </c>
    </row>
    <row r="1444">
      <c r="A1444" s="10" t="s">
        <v>2564</v>
      </c>
      <c r="B1444" s="11" t="s">
        <v>291</v>
      </c>
      <c r="C1444" s="10" t="s">
        <v>18</v>
      </c>
      <c r="D1444" s="12">
        <v>43413</v>
      </c>
      <c r="E1444" s="13" t="s">
        <v>1792</v>
      </c>
      <c r="F1444" s="13" t="s">
        <v>24</v>
      </c>
      <c r="G1444" s="14"/>
      <c r="H1444" s="15">
        <f>HYPERLINK("https://docs.wto.org/imrd/directdoc.asp?DDFDocuments/t/G/SPS/NUGA43.DOCX","EN")</f>
      </c>
      <c r="I1444" s="15">
        <f>HYPERLINK("https://docs.wto.org/imrd/directdoc.asp?DDFDocuments/u/G/SPS/NUGA43.DOCX","FR")</f>
      </c>
      <c r="J1444" s="15">
        <f>HYPERLINK("https://docs.wto.org/imrd/directdoc.asp?DDFDocuments/v/G/SPS/NUGA43.DOCX","ES")</f>
      </c>
    </row>
    <row r="1445">
      <c r="A1445" s="10" t="s">
        <v>2565</v>
      </c>
      <c r="B1445" s="11" t="s">
        <v>291</v>
      </c>
      <c r="C1445" s="10" t="s">
        <v>18</v>
      </c>
      <c r="D1445" s="12">
        <v>43413</v>
      </c>
      <c r="E1445" s="13" t="s">
        <v>2566</v>
      </c>
      <c r="F1445" s="13" t="s">
        <v>24</v>
      </c>
      <c r="G1445" s="14"/>
      <c r="H1445" s="15">
        <f>HYPERLINK("https://docs.wto.org/imrd/directdoc.asp?DDFDocuments/t/G/SPS/NUGA44.DOCX","EN")</f>
      </c>
      <c r="I1445" s="15">
        <f>HYPERLINK("https://docs.wto.org/imrd/directdoc.asp?DDFDocuments/u/G/SPS/NUGA44.DOCX","FR")</f>
      </c>
      <c r="J1445" s="15">
        <f>HYPERLINK("https://docs.wto.org/imrd/directdoc.asp?DDFDocuments/v/G/SPS/NUGA44.DOCX","ES")</f>
      </c>
    </row>
    <row r="1446">
      <c r="A1446" s="10" t="s">
        <v>2567</v>
      </c>
      <c r="B1446" s="11" t="s">
        <v>291</v>
      </c>
      <c r="C1446" s="10" t="s">
        <v>18</v>
      </c>
      <c r="D1446" s="12">
        <v>43413</v>
      </c>
      <c r="E1446" s="13" t="s">
        <v>2568</v>
      </c>
      <c r="F1446" s="13" t="s">
        <v>24</v>
      </c>
      <c r="G1446" s="14"/>
      <c r="H1446" s="15">
        <f>HYPERLINK("https://docs.wto.org/imrd/directdoc.asp?DDFDocuments/t/G/SPS/NUGA45.DOCX","EN")</f>
      </c>
      <c r="I1446" s="15">
        <f>HYPERLINK("https://docs.wto.org/imrd/directdoc.asp?DDFDocuments/u/G/SPS/NUGA45.DOCX","FR")</f>
      </c>
      <c r="J1446" s="15">
        <f>HYPERLINK("https://docs.wto.org/imrd/directdoc.asp?DDFDocuments/v/G/SPS/NUGA45.DOCX","ES")</f>
      </c>
    </row>
    <row r="1447">
      <c r="A1447" s="10" t="s">
        <v>2569</v>
      </c>
      <c r="B1447" s="11" t="s">
        <v>291</v>
      </c>
      <c r="C1447" s="10" t="s">
        <v>18</v>
      </c>
      <c r="D1447" s="12">
        <v>43413</v>
      </c>
      <c r="E1447" s="13" t="s">
        <v>2570</v>
      </c>
      <c r="F1447" s="13" t="s">
        <v>24</v>
      </c>
      <c r="G1447" s="14"/>
      <c r="H1447" s="15">
        <f>HYPERLINK("https://docs.wto.org/imrd/directdoc.asp?DDFDocuments/t/G/SPS/NUGA46.DOCX","EN")</f>
      </c>
      <c r="I1447" s="15">
        <f>HYPERLINK("https://docs.wto.org/imrd/directdoc.asp?DDFDocuments/u/G/SPS/NUGA46.DOCX","FR")</f>
      </c>
      <c r="J1447" s="15">
        <f>HYPERLINK("https://docs.wto.org/imrd/directdoc.asp?DDFDocuments/v/G/SPS/NUGA46.DOCX","ES")</f>
      </c>
    </row>
    <row r="1448">
      <c r="A1448" s="10" t="s">
        <v>2571</v>
      </c>
      <c r="B1448" s="11" t="s">
        <v>291</v>
      </c>
      <c r="C1448" s="10" t="s">
        <v>18</v>
      </c>
      <c r="D1448" s="12">
        <v>43413</v>
      </c>
      <c r="E1448" s="13" t="s">
        <v>2572</v>
      </c>
      <c r="F1448" s="13" t="s">
        <v>24</v>
      </c>
      <c r="G1448" s="14"/>
      <c r="H1448" s="15">
        <f>HYPERLINK("https://docs.wto.org/imrd/directdoc.asp?DDFDocuments/t/G/SPS/NUGA47.DOCX","EN")</f>
      </c>
      <c r="I1448" s="15">
        <f>HYPERLINK("https://docs.wto.org/imrd/directdoc.asp?DDFDocuments/u/G/SPS/NUGA47.DOCX","FR")</f>
      </c>
      <c r="J1448" s="15">
        <f>HYPERLINK("https://docs.wto.org/imrd/directdoc.asp?DDFDocuments/v/G/SPS/NUGA47.DOCX","ES")</f>
      </c>
    </row>
    <row r="1449">
      <c r="A1449" s="10" t="s">
        <v>2573</v>
      </c>
      <c r="B1449" s="11" t="s">
        <v>291</v>
      </c>
      <c r="C1449" s="10" t="s">
        <v>18</v>
      </c>
      <c r="D1449" s="12">
        <v>43413</v>
      </c>
      <c r="E1449" s="13" t="s">
        <v>2574</v>
      </c>
      <c r="F1449" s="13" t="s">
        <v>24</v>
      </c>
      <c r="G1449" s="14"/>
      <c r="H1449" s="15">
        <f>HYPERLINK("https://docs.wto.org/imrd/directdoc.asp?DDFDocuments/t/G/SPS/NUGA48.DOCX","EN")</f>
      </c>
      <c r="I1449" s="15">
        <f>HYPERLINK("https://docs.wto.org/imrd/directdoc.asp?DDFDocuments/u/G/SPS/NUGA48.DOCX","FR")</f>
      </c>
      <c r="J1449" s="15">
        <f>HYPERLINK("https://docs.wto.org/imrd/directdoc.asp?DDFDocuments/v/G/SPS/NUGA48.DOCX","ES")</f>
      </c>
    </row>
    <row r="1450">
      <c r="A1450" s="10" t="s">
        <v>2575</v>
      </c>
      <c r="B1450" s="11" t="s">
        <v>82</v>
      </c>
      <c r="C1450" s="10" t="s">
        <v>40</v>
      </c>
      <c r="D1450" s="12">
        <v>43412</v>
      </c>
      <c r="E1450" s="13" t="s">
        <v>603</v>
      </c>
      <c r="F1450" s="13" t="s">
        <v>19</v>
      </c>
      <c r="G1450" s="14"/>
      <c r="H1450" s="15">
        <f>HYPERLINK("https://docs.wto.org/imrd/directdoc.asp?DDFDocuments/t/G/SPS/NEU231A1.DOCX","EN")</f>
      </c>
      <c r="I1450" s="15">
        <f>HYPERLINK("https://docs.wto.org/imrd/directdoc.asp?DDFDocuments/u/G/SPS/NEU231A1.DOCX","FR")</f>
      </c>
      <c r="J1450" s="15">
        <f>HYPERLINK("https://docs.wto.org/imrd/directdoc.asp?DDFDocuments/v/G/SPS/NEU231A1.DOCX","ES")</f>
      </c>
    </row>
    <row r="1451">
      <c r="A1451" s="10" t="s">
        <v>2576</v>
      </c>
      <c r="B1451" s="11" t="s">
        <v>82</v>
      </c>
      <c r="C1451" s="10" t="s">
        <v>40</v>
      </c>
      <c r="D1451" s="12">
        <v>43412</v>
      </c>
      <c r="E1451" s="13" t="s">
        <v>603</v>
      </c>
      <c r="F1451" s="13" t="s">
        <v>19</v>
      </c>
      <c r="G1451" s="14"/>
      <c r="H1451" s="15">
        <f>HYPERLINK("https://docs.wto.org/imrd/directdoc.asp?DDFDocuments/t/G/SPS/NEU247A2.DOCX","EN")</f>
      </c>
      <c r="I1451" s="15">
        <f>HYPERLINK("https://docs.wto.org/imrd/directdoc.asp?DDFDocuments/u/G/SPS/NEU247A2.DOCX","FR")</f>
      </c>
      <c r="J1451" s="15">
        <f>HYPERLINK("https://docs.wto.org/imrd/directdoc.asp?DDFDocuments/v/G/SPS/NEU247A2.DOCX","ES")</f>
      </c>
    </row>
    <row r="1452">
      <c r="A1452" s="10" t="s">
        <v>2577</v>
      </c>
      <c r="B1452" s="11" t="s">
        <v>82</v>
      </c>
      <c r="C1452" s="10" t="s">
        <v>40</v>
      </c>
      <c r="D1452" s="12">
        <v>43412</v>
      </c>
      <c r="E1452" s="13" t="s">
        <v>603</v>
      </c>
      <c r="F1452" s="13" t="s">
        <v>19</v>
      </c>
      <c r="G1452" s="14"/>
      <c r="H1452" s="15">
        <f>HYPERLINK("https://docs.wto.org/imrd/directdoc.asp?DDFDocuments/t/G/SPS/NEU248A2.DOCX","EN")</f>
      </c>
      <c r="I1452" s="15">
        <f>HYPERLINK("https://docs.wto.org/imrd/directdoc.asp?DDFDocuments/u/G/SPS/NEU248A2.DOCX","FR")</f>
      </c>
      <c r="J1452" s="15">
        <f>HYPERLINK("https://docs.wto.org/imrd/directdoc.asp?DDFDocuments/v/G/SPS/NEU248A2.DOCX","ES")</f>
      </c>
    </row>
    <row r="1453">
      <c r="A1453" s="10" t="s">
        <v>2578</v>
      </c>
      <c r="B1453" s="11" t="s">
        <v>79</v>
      </c>
      <c r="C1453" s="10" t="s">
        <v>40</v>
      </c>
      <c r="D1453" s="12">
        <v>43409</v>
      </c>
      <c r="E1453" s="13" t="s">
        <v>19</v>
      </c>
      <c r="F1453" s="13" t="s">
        <v>19</v>
      </c>
      <c r="G1453" s="14"/>
      <c r="H1453" s="15">
        <f>HYPERLINK("https://docs.wto.org/imrd/directdoc.asp?DDFDocuments/t/G/SPS/NCOL292A1.DOCX","EN")</f>
      </c>
      <c r="I1453" s="15">
        <f>HYPERLINK("https://docs.wto.org/imrd/directdoc.asp?DDFDocuments/u/G/SPS/NCOL292A1.DOCX","FR")</f>
      </c>
      <c r="J1453" s="15">
        <f>HYPERLINK("https://docs.wto.org/imrd/directdoc.asp?DDFDocuments/v/G/SPS/NCOL292A1.DOCX","ES")</f>
      </c>
    </row>
    <row r="1454">
      <c r="A1454" s="10" t="s">
        <v>2579</v>
      </c>
      <c r="B1454" s="11" t="s">
        <v>79</v>
      </c>
      <c r="C1454" s="10" t="s">
        <v>40</v>
      </c>
      <c r="D1454" s="12">
        <v>43409</v>
      </c>
      <c r="E1454" s="13" t="s">
        <v>19</v>
      </c>
      <c r="F1454" s="13" t="s">
        <v>19</v>
      </c>
      <c r="G1454" s="14"/>
      <c r="H1454" s="15">
        <f>HYPERLINK("https://docs.wto.org/imrd/directdoc.asp?DDFDocuments/t/G/SPS/NCOL293A1.DOCX","EN")</f>
      </c>
      <c r="I1454" s="15">
        <f>HYPERLINK("https://docs.wto.org/imrd/directdoc.asp?DDFDocuments/u/G/SPS/NCOL293A1.DOCX","FR")</f>
      </c>
      <c r="J1454" s="15">
        <f>HYPERLINK("https://docs.wto.org/imrd/directdoc.asp?DDFDocuments/v/G/SPS/NCOL293A1.DOCX","ES")</f>
      </c>
    </row>
    <row r="1455">
      <c r="A1455" s="10" t="s">
        <v>2580</v>
      </c>
      <c r="B1455" s="11" t="s">
        <v>139</v>
      </c>
      <c r="C1455" s="10" t="s">
        <v>18</v>
      </c>
      <c r="D1455" s="12">
        <v>43409</v>
      </c>
      <c r="E1455" s="13" t="s">
        <v>2581</v>
      </c>
      <c r="F1455" s="13" t="s">
        <v>24</v>
      </c>
      <c r="G1455" s="14"/>
      <c r="H1455" s="15">
        <f>HYPERLINK("https://docs.wto.org/imrd/directdoc.asp?DDFDocuments/t/G/SPS/NIND225.DOCX","EN")</f>
      </c>
      <c r="I1455" s="15">
        <f>HYPERLINK("https://docs.wto.org/imrd/directdoc.asp?DDFDocuments/u/G/SPS/NIND225.DOCX","FR")</f>
      </c>
      <c r="J1455" s="15">
        <f>HYPERLINK("https://docs.wto.org/imrd/directdoc.asp?DDFDocuments/v/G/SPS/NIND225.DOCX","ES")</f>
      </c>
    </row>
    <row r="1456">
      <c r="A1456" s="10" t="s">
        <v>2582</v>
      </c>
      <c r="B1456" s="11" t="s">
        <v>59</v>
      </c>
      <c r="C1456" s="10" t="s">
        <v>18</v>
      </c>
      <c r="D1456" s="12">
        <v>43409</v>
      </c>
      <c r="E1456" s="13" t="s">
        <v>1057</v>
      </c>
      <c r="F1456" s="13" t="s">
        <v>992</v>
      </c>
      <c r="G1456" s="14" t="s">
        <v>161</v>
      </c>
      <c r="H1456" s="15">
        <f>HYPERLINK("https://docs.wto.org/imrd/directdoc.asp?DDFDocuments/t/G/SPS/NTPKM475.DOCX","EN")</f>
      </c>
      <c r="I1456" s="15">
        <f>HYPERLINK("https://docs.wto.org/imrd/directdoc.asp?DDFDocuments/u/G/SPS/NTPKM475.DOCX","FR")</f>
      </c>
      <c r="J1456" s="15">
        <f>HYPERLINK("https://docs.wto.org/imrd/directdoc.asp?DDFDocuments/v/G/SPS/NTPKM475.DOCX","ES")</f>
      </c>
    </row>
    <row r="1457">
      <c r="A1457" s="10" t="s">
        <v>2583</v>
      </c>
      <c r="B1457" s="11" t="s">
        <v>161</v>
      </c>
      <c r="C1457" s="10" t="s">
        <v>18</v>
      </c>
      <c r="D1457" s="12">
        <v>43409</v>
      </c>
      <c r="E1457" s="13" t="s">
        <v>2584</v>
      </c>
      <c r="F1457" s="13" t="s">
        <v>74</v>
      </c>
      <c r="G1457" s="14"/>
      <c r="H1457" s="15">
        <f>HYPERLINK("https://docs.wto.org/imrd/directdoc.asp?DDFDocuments/t/G/SPS/NUSA3033.DOCX","EN")</f>
      </c>
      <c r="I1457" s="15">
        <f>HYPERLINK("https://docs.wto.org/imrd/directdoc.asp?DDFDocuments/u/G/SPS/NUSA3033.DOCX","FR")</f>
      </c>
      <c r="J1457" s="15">
        <f>HYPERLINK("https://docs.wto.org/imrd/directdoc.asp?DDFDocuments/v/G/SPS/NUSA3033.DOCX","ES")</f>
      </c>
    </row>
    <row r="1458">
      <c r="A1458" s="10" t="s">
        <v>2585</v>
      </c>
      <c r="B1458" s="11" t="s">
        <v>161</v>
      </c>
      <c r="C1458" s="10" t="s">
        <v>18</v>
      </c>
      <c r="D1458" s="12">
        <v>43409</v>
      </c>
      <c r="E1458" s="13" t="s">
        <v>2586</v>
      </c>
      <c r="F1458" s="13" t="s">
        <v>122</v>
      </c>
      <c r="G1458" s="14"/>
      <c r="H1458" s="15">
        <f>HYPERLINK("https://docs.wto.org/imrd/directdoc.asp?DDFDocuments/t/G/SPS/NUSA3035.DOCX","EN")</f>
      </c>
      <c r="I1458" s="15">
        <f>HYPERLINK("https://docs.wto.org/imrd/directdoc.asp?DDFDocuments/u/G/SPS/NUSA3035.DOCX","FR")</f>
      </c>
      <c r="J1458" s="15">
        <f>HYPERLINK("https://docs.wto.org/imrd/directdoc.asp?DDFDocuments/v/G/SPS/NUSA3035.DOCX","ES")</f>
      </c>
    </row>
    <row r="1459">
      <c r="A1459" s="10" t="s">
        <v>2587</v>
      </c>
      <c r="B1459" s="11" t="s">
        <v>27</v>
      </c>
      <c r="C1459" s="10" t="s">
        <v>12</v>
      </c>
      <c r="D1459" s="12">
        <v>43404</v>
      </c>
      <c r="E1459" s="13" t="s">
        <v>1823</v>
      </c>
      <c r="F1459" s="13" t="s">
        <v>2588</v>
      </c>
      <c r="G1459" s="14" t="s">
        <v>2589</v>
      </c>
      <c r="H1459" s="15">
        <f>HYPERLINK("https://docs.wto.org/imrd/directdoc.asp?DDFDocuments/t/G/SPS/NCRI202.DOCX","EN")</f>
      </c>
      <c r="I1459" s="15">
        <f>HYPERLINK("https://docs.wto.org/imrd/directdoc.asp?DDFDocuments/u/G/SPS/NCRI202.DOCX","FR")</f>
      </c>
      <c r="J1459" s="15">
        <f>HYPERLINK("https://docs.wto.org/imrd/directdoc.asp?DDFDocuments/v/G/SPS/NCRI202.DOCX","ES")</f>
      </c>
    </row>
    <row r="1460">
      <c r="A1460" s="10" t="s">
        <v>2590</v>
      </c>
      <c r="B1460" s="11" t="s">
        <v>27</v>
      </c>
      <c r="C1460" s="10" t="s">
        <v>12</v>
      </c>
      <c r="D1460" s="12">
        <v>43404</v>
      </c>
      <c r="E1460" s="13" t="s">
        <v>1823</v>
      </c>
      <c r="F1460" s="13" t="s">
        <v>36</v>
      </c>
      <c r="G1460" s="14" t="s">
        <v>2591</v>
      </c>
      <c r="H1460" s="15">
        <f>HYPERLINK("https://docs.wto.org/imrd/directdoc.asp?DDFDocuments/t/G/SPS/NCRI203.DOCX","EN")</f>
      </c>
      <c r="I1460" s="15">
        <f>HYPERLINK("https://docs.wto.org/imrd/directdoc.asp?DDFDocuments/u/G/SPS/NCRI203.DOCX","FR")</f>
      </c>
      <c r="J1460" s="15">
        <f>HYPERLINK("https://docs.wto.org/imrd/directdoc.asp?DDFDocuments/v/G/SPS/NCRI203.DOCX","ES")</f>
      </c>
    </row>
    <row r="1461">
      <c r="A1461" s="10" t="s">
        <v>2592</v>
      </c>
      <c r="B1461" s="11" t="s">
        <v>1600</v>
      </c>
      <c r="C1461" s="10" t="s">
        <v>18</v>
      </c>
      <c r="D1461" s="12">
        <v>43404</v>
      </c>
      <c r="E1461" s="13" t="s">
        <v>19</v>
      </c>
      <c r="F1461" s="13" t="s">
        <v>2593</v>
      </c>
      <c r="G1461" s="14"/>
      <c r="H1461" s="15">
        <f>HYPERLINK("https://docs.wto.org/imrd/directdoc.asp?DDFDocuments/t/G/SPS/NMAR57.DOCX","EN")</f>
      </c>
      <c r="I1461" s="15">
        <f>HYPERLINK("https://docs.wto.org/imrd/directdoc.asp?DDFDocuments/u/G/SPS/NMAR57.DOCX","FR")</f>
      </c>
      <c r="J1461" s="15">
        <f>HYPERLINK("https://docs.wto.org/imrd/directdoc.asp?DDFDocuments/v/G/SPS/NMAR57.DOCX","ES")</f>
      </c>
    </row>
    <row r="1462">
      <c r="A1462" s="10" t="s">
        <v>2594</v>
      </c>
      <c r="B1462" s="11" t="s">
        <v>151</v>
      </c>
      <c r="C1462" s="10" t="s">
        <v>40</v>
      </c>
      <c r="D1462" s="12">
        <v>43403</v>
      </c>
      <c r="E1462" s="13" t="s">
        <v>2595</v>
      </c>
      <c r="F1462" s="13" t="s">
        <v>310</v>
      </c>
      <c r="G1462" s="14"/>
      <c r="H1462" s="15">
        <f>HYPERLINK("https://docs.wto.org/imrd/directdoc.asp?DDFDocuments/t/G/SPS/NVNM95A2.DOCX","EN")</f>
      </c>
      <c r="I1462" s="15">
        <f>HYPERLINK("https://docs.wto.org/imrd/directdoc.asp?DDFDocuments/u/G/SPS/NVNM95A2.DOCX","FR")</f>
      </c>
      <c r="J1462" s="15">
        <f>HYPERLINK("https://docs.wto.org/imrd/directdoc.asp?DDFDocuments/v/G/SPS/NVNM95A2.DOCX","ES")</f>
      </c>
    </row>
    <row r="1463">
      <c r="A1463" s="10" t="s">
        <v>2596</v>
      </c>
      <c r="B1463" s="11" t="s">
        <v>53</v>
      </c>
      <c r="C1463" s="10" t="s">
        <v>54</v>
      </c>
      <c r="D1463" s="12">
        <v>43402</v>
      </c>
      <c r="E1463" s="13" t="s">
        <v>657</v>
      </c>
      <c r="F1463" s="13" t="s">
        <v>925</v>
      </c>
      <c r="G1463" s="14" t="s">
        <v>1093</v>
      </c>
      <c r="H1463" s="15">
        <f>HYPERLINK("https://docs.wto.org/imrd/directdoc.asp?DDFDocuments/t/G/SPS/NSAU350A1.DOCX","EN")</f>
      </c>
      <c r="I1463" s="15">
        <f>HYPERLINK("https://docs.wto.org/imrd/directdoc.asp?DDFDocuments/u/G/SPS/NSAU350A1.DOCX","FR")</f>
      </c>
      <c r="J1463" s="15">
        <f>HYPERLINK("https://docs.wto.org/imrd/directdoc.asp?DDFDocuments/v/G/SPS/NSAU350A1.DOCX","ES")</f>
      </c>
    </row>
    <row r="1464">
      <c r="A1464" s="10" t="s">
        <v>2597</v>
      </c>
      <c r="B1464" s="11" t="s">
        <v>59</v>
      </c>
      <c r="C1464" s="10" t="s">
        <v>18</v>
      </c>
      <c r="D1464" s="12">
        <v>43402</v>
      </c>
      <c r="E1464" s="13" t="s">
        <v>2598</v>
      </c>
      <c r="F1464" s="13" t="s">
        <v>24</v>
      </c>
      <c r="G1464" s="14"/>
      <c r="H1464" s="15">
        <f>HYPERLINK("https://docs.wto.org/imrd/directdoc.asp?DDFDocuments/t/G/SPS/NTPKM474.DOCX","EN")</f>
      </c>
      <c r="I1464" s="15">
        <f>HYPERLINK("https://docs.wto.org/imrd/directdoc.asp?DDFDocuments/u/G/SPS/NTPKM474.DOCX","FR")</f>
      </c>
      <c r="J1464" s="15">
        <f>HYPERLINK("https://docs.wto.org/imrd/directdoc.asp?DDFDocuments/v/G/SPS/NTPKM474.DOCX","ES")</f>
      </c>
    </row>
    <row r="1465">
      <c r="A1465" s="10" t="s">
        <v>2599</v>
      </c>
      <c r="B1465" s="11" t="s">
        <v>2600</v>
      </c>
      <c r="C1465" s="10" t="s">
        <v>18</v>
      </c>
      <c r="D1465" s="12">
        <v>43399</v>
      </c>
      <c r="E1465" s="13" t="s">
        <v>19</v>
      </c>
      <c r="F1465" s="13" t="s">
        <v>455</v>
      </c>
      <c r="G1465" s="14"/>
      <c r="H1465" s="15">
        <f>HYPERLINK("https://docs.wto.org/imrd/directdoc.asp?DDFDocuments/t/G/SPS/NBDI8.DOCX","EN")</f>
      </c>
      <c r="I1465" s="15">
        <f>HYPERLINK("https://docs.wto.org/imrd/directdoc.asp?DDFDocuments/u/G/SPS/NBDI8.DOCX","FR")</f>
      </c>
      <c r="J1465" s="15">
        <f>HYPERLINK("https://docs.wto.org/imrd/directdoc.asp?DDFDocuments/v/G/SPS/NBDI8.DOCX","ES")</f>
      </c>
    </row>
    <row r="1466">
      <c r="A1466" s="10" t="s">
        <v>2601</v>
      </c>
      <c r="B1466" s="11" t="s">
        <v>95</v>
      </c>
      <c r="C1466" s="10" t="s">
        <v>18</v>
      </c>
      <c r="D1466" s="12">
        <v>43399</v>
      </c>
      <c r="E1466" s="13" t="s">
        <v>2602</v>
      </c>
      <c r="F1466" s="13" t="s">
        <v>1092</v>
      </c>
      <c r="G1466" s="14" t="s">
        <v>1412</v>
      </c>
      <c r="H1466" s="15">
        <f>HYPERLINK("https://docs.wto.org/imrd/directdoc.asp?DDFDocuments/t/G/SPS/NBRA1450.DOCX","EN")</f>
      </c>
      <c r="I1466" s="15">
        <f>HYPERLINK("https://docs.wto.org/imrd/directdoc.asp?DDFDocuments/u/G/SPS/NBRA1450.DOCX","FR")</f>
      </c>
      <c r="J1466" s="15">
        <f>HYPERLINK("https://docs.wto.org/imrd/directdoc.asp?DDFDocuments/v/G/SPS/NBRA1450.DOCX","ES")</f>
      </c>
    </row>
    <row r="1467">
      <c r="A1467" s="10" t="s">
        <v>2603</v>
      </c>
      <c r="B1467" s="11" t="s">
        <v>145</v>
      </c>
      <c r="C1467" s="10" t="s">
        <v>12</v>
      </c>
      <c r="D1467" s="12">
        <v>43399</v>
      </c>
      <c r="E1467" s="13" t="s">
        <v>2332</v>
      </c>
      <c r="F1467" s="13" t="s">
        <v>2604</v>
      </c>
      <c r="G1467" s="14" t="s">
        <v>2175</v>
      </c>
      <c r="H1467" s="15">
        <f>HYPERLINK("https://docs.wto.org/imrd/directdoc.asp?DDFDocuments/t/G/SPS/NPHL427.DOCX","EN")</f>
      </c>
      <c r="I1467" s="15">
        <f>HYPERLINK("https://docs.wto.org/imrd/directdoc.asp?DDFDocuments/u/G/SPS/NPHL427.DOCX","FR")</f>
      </c>
      <c r="J1467" s="15">
        <f>HYPERLINK("https://docs.wto.org/imrd/directdoc.asp?DDFDocuments/v/G/SPS/NPHL427.DOCX","ES")</f>
      </c>
    </row>
    <row r="1468">
      <c r="A1468" s="10" t="s">
        <v>2605</v>
      </c>
      <c r="B1468" s="11" t="s">
        <v>214</v>
      </c>
      <c r="C1468" s="10" t="s">
        <v>2295</v>
      </c>
      <c r="D1468" s="12">
        <v>43398</v>
      </c>
      <c r="E1468" s="13" t="s">
        <v>19</v>
      </c>
      <c r="F1468" s="13" t="s">
        <v>144</v>
      </c>
      <c r="G1468" s="14"/>
      <c r="H1468" s="15">
        <f>HYPERLINK("https://docs.wto.org/imrd/directdoc.asp?DDFDocuments/t/G/SPS/NARE164C1.DOCX","EN")</f>
      </c>
      <c r="I1468" s="15"/>
      <c r="J1468" s="15"/>
    </row>
    <row r="1469">
      <c r="A1469" s="10" t="s">
        <v>2606</v>
      </c>
      <c r="B1469" s="11" t="s">
        <v>214</v>
      </c>
      <c r="C1469" s="10" t="s">
        <v>2295</v>
      </c>
      <c r="D1469" s="12">
        <v>43398</v>
      </c>
      <c r="E1469" s="13" t="s">
        <v>19</v>
      </c>
      <c r="F1469" s="13" t="s">
        <v>144</v>
      </c>
      <c r="G1469" s="14"/>
      <c r="H1469" s="15">
        <f>HYPERLINK("https://docs.wto.org/imrd/directdoc.asp?DDFDocuments/t/G/SPS/NARE165C1.DOCX","EN")</f>
      </c>
      <c r="I1469" s="15"/>
      <c r="J1469" s="15"/>
    </row>
    <row r="1470">
      <c r="A1470" s="10" t="s">
        <v>2607</v>
      </c>
      <c r="B1470" s="11" t="s">
        <v>365</v>
      </c>
      <c r="C1470" s="10" t="s">
        <v>12</v>
      </c>
      <c r="D1470" s="12">
        <v>43398</v>
      </c>
      <c r="E1470" s="13" t="s">
        <v>2608</v>
      </c>
      <c r="F1470" s="13" t="s">
        <v>2609</v>
      </c>
      <c r="G1470" s="14" t="s">
        <v>79</v>
      </c>
      <c r="H1470" s="15">
        <f>HYPERLINK("https://docs.wto.org/imrd/directdoc.asp?DDFDocuments/t/G/SPS/NCHL580.DOCX","EN")</f>
      </c>
      <c r="I1470" s="15">
        <f>HYPERLINK("https://docs.wto.org/imrd/directdoc.asp?DDFDocuments/u/G/SPS/NCHL580.DOCX","FR")</f>
      </c>
      <c r="J1470" s="15">
        <f>HYPERLINK("https://docs.wto.org/imrd/directdoc.asp?DDFDocuments/v/G/SPS/NCHL580.DOCX","ES")</f>
      </c>
    </row>
    <row r="1471">
      <c r="A1471" s="10" t="s">
        <v>2610</v>
      </c>
      <c r="B1471" s="11" t="s">
        <v>53</v>
      </c>
      <c r="C1471" s="10" t="s">
        <v>12</v>
      </c>
      <c r="D1471" s="12">
        <v>43398</v>
      </c>
      <c r="E1471" s="13" t="s">
        <v>2611</v>
      </c>
      <c r="F1471" s="13" t="s">
        <v>144</v>
      </c>
      <c r="G1471" s="14" t="s">
        <v>1129</v>
      </c>
      <c r="H1471" s="15">
        <f>HYPERLINK("https://docs.wto.org/imrd/directdoc.asp?DDFDocuments/t/G/SPS/NSAU377.DOCX","EN")</f>
      </c>
      <c r="I1471" s="15">
        <f>HYPERLINK("https://docs.wto.org/imrd/directdoc.asp?DDFDocuments/u/G/SPS/NSAU377.DOCX","FR")</f>
      </c>
      <c r="J1471" s="15">
        <f>HYPERLINK("https://docs.wto.org/imrd/directdoc.asp?DDFDocuments/v/G/SPS/NSAU377.DOCX","ES")</f>
      </c>
    </row>
    <row r="1472">
      <c r="A1472" s="10" t="s">
        <v>2612</v>
      </c>
      <c r="B1472" s="11" t="s">
        <v>53</v>
      </c>
      <c r="C1472" s="10" t="s">
        <v>12</v>
      </c>
      <c r="D1472" s="12">
        <v>43398</v>
      </c>
      <c r="E1472" s="13" t="s">
        <v>2613</v>
      </c>
      <c r="F1472" s="13" t="s">
        <v>144</v>
      </c>
      <c r="G1472" s="14" t="s">
        <v>87</v>
      </c>
      <c r="H1472" s="15">
        <f>HYPERLINK("https://docs.wto.org/imrd/directdoc.asp?DDFDocuments/t/G/SPS/NSAU378.DOCX","EN")</f>
      </c>
      <c r="I1472" s="15">
        <f>HYPERLINK("https://docs.wto.org/imrd/directdoc.asp?DDFDocuments/u/G/SPS/NSAU378.DOCX","FR")</f>
      </c>
      <c r="J1472" s="15">
        <f>HYPERLINK("https://docs.wto.org/imrd/directdoc.asp?DDFDocuments/v/G/SPS/NSAU378.DOCX","ES")</f>
      </c>
    </row>
    <row r="1473">
      <c r="A1473" s="10" t="s">
        <v>2614</v>
      </c>
      <c r="B1473" s="11" t="s">
        <v>188</v>
      </c>
      <c r="C1473" s="10" t="s">
        <v>18</v>
      </c>
      <c r="D1473" s="12">
        <v>43397</v>
      </c>
      <c r="E1473" s="13" t="s">
        <v>1631</v>
      </c>
      <c r="F1473" s="13" t="s">
        <v>92</v>
      </c>
      <c r="G1473" s="14" t="s">
        <v>1573</v>
      </c>
      <c r="H1473" s="15">
        <f>HYPERLINK("https://docs.wto.org/imrd/directdoc.asp?DDFDocuments/t/G/SPS/NAUS460.DOCX","EN")</f>
      </c>
      <c r="I1473" s="15">
        <f>HYPERLINK("https://docs.wto.org/imrd/directdoc.asp?DDFDocuments/u/G/SPS/NAUS460.DOCX","FR")</f>
      </c>
      <c r="J1473" s="15">
        <f>HYPERLINK("https://docs.wto.org/imrd/directdoc.asp?DDFDocuments/v/G/SPS/NAUS460.DOCX","ES")</f>
      </c>
    </row>
    <row r="1474">
      <c r="A1474" s="10" t="s">
        <v>2615</v>
      </c>
      <c r="B1474" s="11" t="s">
        <v>34</v>
      </c>
      <c r="C1474" s="10" t="s">
        <v>18</v>
      </c>
      <c r="D1474" s="12">
        <v>43396</v>
      </c>
      <c r="E1474" s="13" t="s">
        <v>2616</v>
      </c>
      <c r="F1474" s="13" t="s">
        <v>787</v>
      </c>
      <c r="G1474" s="14"/>
      <c r="H1474" s="15">
        <f>HYPERLINK("https://docs.wto.org/imrd/directdoc.asp?DDFDocuments/t/G/SPS/NJPN601.DOCX","EN")</f>
      </c>
      <c r="I1474" s="15">
        <f>HYPERLINK("https://docs.wto.org/imrd/directdoc.asp?DDFDocuments/u/G/SPS/NJPN601.DOCX","FR")</f>
      </c>
      <c r="J1474" s="15">
        <f>HYPERLINK("https://docs.wto.org/imrd/directdoc.asp?DDFDocuments/v/G/SPS/NJPN601.DOCX","ES")</f>
      </c>
    </row>
    <row r="1475">
      <c r="A1475" s="10" t="s">
        <v>2617</v>
      </c>
      <c r="B1475" s="11" t="s">
        <v>34</v>
      </c>
      <c r="C1475" s="10" t="s">
        <v>18</v>
      </c>
      <c r="D1475" s="12">
        <v>43396</v>
      </c>
      <c r="E1475" s="13" t="s">
        <v>2618</v>
      </c>
      <c r="F1475" s="13" t="s">
        <v>787</v>
      </c>
      <c r="G1475" s="14"/>
      <c r="H1475" s="15">
        <f>HYPERLINK("https://docs.wto.org/imrd/directdoc.asp?DDFDocuments/t/G/SPS/NJPN602.DOCX","EN")</f>
      </c>
      <c r="I1475" s="15">
        <f>HYPERLINK("https://docs.wto.org/imrd/directdoc.asp?DDFDocuments/u/G/SPS/NJPN602.DOCX","FR")</f>
      </c>
      <c r="J1475" s="15">
        <f>HYPERLINK("https://docs.wto.org/imrd/directdoc.asp?DDFDocuments/v/G/SPS/NJPN602.DOCX","ES")</f>
      </c>
    </row>
    <row r="1476">
      <c r="A1476" s="10" t="s">
        <v>2619</v>
      </c>
      <c r="B1476" s="11" t="s">
        <v>34</v>
      </c>
      <c r="C1476" s="10" t="s">
        <v>18</v>
      </c>
      <c r="D1476" s="12">
        <v>43396</v>
      </c>
      <c r="E1476" s="13" t="s">
        <v>2620</v>
      </c>
      <c r="F1476" s="13" t="s">
        <v>2621</v>
      </c>
      <c r="G1476" s="14"/>
      <c r="H1476" s="15">
        <f>HYPERLINK("https://docs.wto.org/imrd/directdoc.asp?DDFDocuments/t/G/SPS/NJPN603.DOCX","EN")</f>
      </c>
      <c r="I1476" s="15">
        <f>HYPERLINK("https://docs.wto.org/imrd/directdoc.asp?DDFDocuments/u/G/SPS/NJPN603.DOCX","FR")</f>
      </c>
      <c r="J1476" s="15">
        <f>HYPERLINK("https://docs.wto.org/imrd/directdoc.asp?DDFDocuments/v/G/SPS/NJPN603.DOCX","ES")</f>
      </c>
    </row>
    <row r="1477">
      <c r="A1477" s="10" t="s">
        <v>2622</v>
      </c>
      <c r="B1477" s="11" t="s">
        <v>59</v>
      </c>
      <c r="C1477" s="10" t="s">
        <v>18</v>
      </c>
      <c r="D1477" s="12">
        <v>43396</v>
      </c>
      <c r="E1477" s="13" t="s">
        <v>2623</v>
      </c>
      <c r="F1477" s="13" t="s">
        <v>24</v>
      </c>
      <c r="G1477" s="14"/>
      <c r="H1477" s="15">
        <f>HYPERLINK("https://docs.wto.org/imrd/directdoc.asp?DDFDocuments/t/G/SPS/NTPKM472.DOCX","EN")</f>
      </c>
      <c r="I1477" s="15">
        <f>HYPERLINK("https://docs.wto.org/imrd/directdoc.asp?DDFDocuments/u/G/SPS/NTPKM472.DOCX","FR")</f>
      </c>
      <c r="J1477" s="15">
        <f>HYPERLINK("https://docs.wto.org/imrd/directdoc.asp?DDFDocuments/v/G/SPS/NTPKM472.DOCX","ES")</f>
      </c>
    </row>
    <row r="1478">
      <c r="A1478" s="10" t="s">
        <v>2624</v>
      </c>
      <c r="B1478" s="11" t="s">
        <v>59</v>
      </c>
      <c r="C1478" s="10" t="s">
        <v>18</v>
      </c>
      <c r="D1478" s="12">
        <v>43396</v>
      </c>
      <c r="E1478" s="13" t="s">
        <v>2625</v>
      </c>
      <c r="F1478" s="13" t="s">
        <v>24</v>
      </c>
      <c r="G1478" s="14"/>
      <c r="H1478" s="15">
        <f>HYPERLINK("https://docs.wto.org/imrd/directdoc.asp?DDFDocuments/t/G/SPS/NTPKM473.DOCX","EN")</f>
      </c>
      <c r="I1478" s="15">
        <f>HYPERLINK("https://docs.wto.org/imrd/directdoc.asp?DDFDocuments/u/G/SPS/NTPKM473.DOCX","FR")</f>
      </c>
      <c r="J1478" s="15">
        <f>HYPERLINK("https://docs.wto.org/imrd/directdoc.asp?DDFDocuments/v/G/SPS/NTPKM473.DOCX","ES")</f>
      </c>
    </row>
    <row r="1479">
      <c r="A1479" s="10" t="s">
        <v>2626</v>
      </c>
      <c r="B1479" s="11" t="s">
        <v>1331</v>
      </c>
      <c r="C1479" s="10" t="s">
        <v>40</v>
      </c>
      <c r="D1479" s="12">
        <v>43392</v>
      </c>
      <c r="E1479" s="13" t="s">
        <v>19</v>
      </c>
      <c r="F1479" s="13" t="s">
        <v>19</v>
      </c>
      <c r="G1479" s="14"/>
      <c r="H1479" s="15">
        <f>HYPERLINK("https://docs.wto.org/imrd/directdoc.asp?DDFDocuments/t/G/SPS/NHND57A1.DOCX","EN")</f>
      </c>
      <c r="I1479" s="15">
        <f>HYPERLINK("https://docs.wto.org/imrd/directdoc.asp?DDFDocuments/u/G/SPS/NHND57A1.DOCX","FR")</f>
      </c>
      <c r="J1479" s="15">
        <f>HYPERLINK("https://docs.wto.org/imrd/directdoc.asp?DDFDocuments/v/G/SPS/NHND57A1.DOCX","ES")</f>
      </c>
    </row>
    <row r="1480">
      <c r="A1480" s="10" t="s">
        <v>2627</v>
      </c>
      <c r="B1480" s="11" t="s">
        <v>153</v>
      </c>
      <c r="C1480" s="10" t="s">
        <v>40</v>
      </c>
      <c r="D1480" s="12">
        <v>43390</v>
      </c>
      <c r="E1480" s="13" t="s">
        <v>185</v>
      </c>
      <c r="F1480" s="13" t="s">
        <v>2628</v>
      </c>
      <c r="G1480" s="14"/>
      <c r="H1480" s="15">
        <f>HYPERLINK("https://docs.wto.org/imrd/directdoc.asp?DDFDocuments/t/G/SPS/NKOR212A11.DOCX","EN")</f>
      </c>
      <c r="I1480" s="15">
        <f>HYPERLINK("https://docs.wto.org/imrd/directdoc.asp?DDFDocuments/u/G/SPS/NKOR212A11.DOCX","FR")</f>
      </c>
      <c r="J1480" s="15">
        <f>HYPERLINK("https://docs.wto.org/imrd/directdoc.asp?DDFDocuments/v/G/SPS/NKOR212A11.DOCX","ES")</f>
      </c>
    </row>
    <row r="1481">
      <c r="A1481" s="10" t="s">
        <v>2629</v>
      </c>
      <c r="B1481" s="11" t="s">
        <v>153</v>
      </c>
      <c r="C1481" s="10" t="s">
        <v>54</v>
      </c>
      <c r="D1481" s="12">
        <v>43390</v>
      </c>
      <c r="E1481" s="13" t="s">
        <v>1299</v>
      </c>
      <c r="F1481" s="13" t="s">
        <v>1300</v>
      </c>
      <c r="G1481" s="14" t="s">
        <v>2630</v>
      </c>
      <c r="H1481" s="15">
        <f>HYPERLINK("https://docs.wto.org/imrd/directdoc.asp?DDFDocuments/t/G/SPS/NKOR248A15.DOCX","EN")</f>
      </c>
      <c r="I1481" s="15">
        <f>HYPERLINK("https://docs.wto.org/imrd/directdoc.asp?DDFDocuments/u/G/SPS/NKOR248A15.DOCX","FR")</f>
      </c>
      <c r="J1481" s="15">
        <f>HYPERLINK("https://docs.wto.org/imrd/directdoc.asp?DDFDocuments/v/G/SPS/NKOR248A15.DOCX","ES")</f>
      </c>
    </row>
    <row r="1482">
      <c r="A1482" s="10" t="s">
        <v>2631</v>
      </c>
      <c r="B1482" s="11" t="s">
        <v>53</v>
      </c>
      <c r="C1482" s="10" t="s">
        <v>12</v>
      </c>
      <c r="D1482" s="12">
        <v>43390</v>
      </c>
      <c r="E1482" s="13" t="s">
        <v>2632</v>
      </c>
      <c r="F1482" s="13" t="s">
        <v>144</v>
      </c>
      <c r="G1482" s="14" t="s">
        <v>72</v>
      </c>
      <c r="H1482" s="15">
        <f>HYPERLINK("https://docs.wto.org/imrd/directdoc.asp?DDFDocuments/t/G/SPS/NSAU376.DOCX","EN")</f>
      </c>
      <c r="I1482" s="15">
        <f>HYPERLINK("https://docs.wto.org/imrd/directdoc.asp?DDFDocuments/u/G/SPS/NSAU376.DOCX","FR")</f>
      </c>
      <c r="J1482" s="15">
        <f>HYPERLINK("https://docs.wto.org/imrd/directdoc.asp?DDFDocuments/v/G/SPS/NSAU376.DOCX","ES")</f>
      </c>
    </row>
    <row r="1483">
      <c r="A1483" s="10" t="s">
        <v>2633</v>
      </c>
      <c r="B1483" s="11" t="s">
        <v>145</v>
      </c>
      <c r="C1483" s="10" t="s">
        <v>12</v>
      </c>
      <c r="D1483" s="12">
        <v>43389</v>
      </c>
      <c r="E1483" s="13" t="s">
        <v>2101</v>
      </c>
      <c r="F1483" s="13" t="s">
        <v>389</v>
      </c>
      <c r="G1483" s="14" t="s">
        <v>257</v>
      </c>
      <c r="H1483" s="15">
        <f>HYPERLINK("https://docs.wto.org/imrd/directdoc.asp?DDFDocuments/t/G/SPS/NPHL426.DOCX","EN")</f>
      </c>
      <c r="I1483" s="15">
        <f>HYPERLINK("https://docs.wto.org/imrd/directdoc.asp?DDFDocuments/u/G/SPS/NPHL426.DOCX","FR")</f>
      </c>
      <c r="J1483" s="15">
        <f>HYPERLINK("https://docs.wto.org/imrd/directdoc.asp?DDFDocuments/v/G/SPS/NPHL426.DOCX","ES")</f>
      </c>
    </row>
    <row r="1484">
      <c r="A1484" s="10" t="s">
        <v>2634</v>
      </c>
      <c r="B1484" s="11" t="s">
        <v>214</v>
      </c>
      <c r="C1484" s="10" t="s">
        <v>12</v>
      </c>
      <c r="D1484" s="12">
        <v>43388</v>
      </c>
      <c r="E1484" s="13" t="s">
        <v>530</v>
      </c>
      <c r="F1484" s="13" t="s">
        <v>56</v>
      </c>
      <c r="G1484" s="14" t="s">
        <v>1073</v>
      </c>
      <c r="H1484" s="15">
        <f>HYPERLINK("https://docs.wto.org/imrd/directdoc.asp?DDFDocuments/t/G/SPS/NARE163.DOCX","EN")</f>
      </c>
      <c r="I1484" s="15">
        <f>HYPERLINK("https://docs.wto.org/imrd/directdoc.asp?DDFDocuments/u/G/SPS/NARE163.DOCX","FR")</f>
      </c>
      <c r="J1484" s="15">
        <f>HYPERLINK("https://docs.wto.org/imrd/directdoc.asp?DDFDocuments/v/G/SPS/NARE163.DOCX","ES")</f>
      </c>
    </row>
    <row r="1485">
      <c r="A1485" s="10" t="s">
        <v>2635</v>
      </c>
      <c r="B1485" s="11" t="s">
        <v>365</v>
      </c>
      <c r="C1485" s="10" t="s">
        <v>40</v>
      </c>
      <c r="D1485" s="12">
        <v>43388</v>
      </c>
      <c r="E1485" s="13" t="s">
        <v>19</v>
      </c>
      <c r="F1485" s="13" t="s">
        <v>2192</v>
      </c>
      <c r="G1485" s="14"/>
      <c r="H1485" s="15">
        <f>HYPERLINK("https://docs.wto.org/imrd/directdoc.asp?DDFDocuments/t/G/SPS/NCHL439A5.DOCX","EN")</f>
      </c>
      <c r="I1485" s="15">
        <f>HYPERLINK("https://docs.wto.org/imrd/directdoc.asp?DDFDocuments/u/G/SPS/NCHL439A5.DOCX","FR")</f>
      </c>
      <c r="J1485" s="15">
        <f>HYPERLINK("https://docs.wto.org/imrd/directdoc.asp?DDFDocuments/v/G/SPS/NCHL439A5.DOCX","ES")</f>
      </c>
    </row>
    <row r="1486">
      <c r="A1486" s="10" t="s">
        <v>2636</v>
      </c>
      <c r="B1486" s="11" t="s">
        <v>233</v>
      </c>
      <c r="C1486" s="10" t="s">
        <v>18</v>
      </c>
      <c r="D1486" s="12">
        <v>43388</v>
      </c>
      <c r="E1486" s="13" t="s">
        <v>2637</v>
      </c>
      <c r="F1486" s="13" t="s">
        <v>158</v>
      </c>
      <c r="G1486" s="14" t="s">
        <v>365</v>
      </c>
      <c r="H1486" s="15">
        <f>HYPERLINK("https://docs.wto.org/imrd/directdoc.asp?DDFDocuments/t/G/SPS/NPER789.DOCX","EN")</f>
      </c>
      <c r="I1486" s="15">
        <f>HYPERLINK("https://docs.wto.org/imrd/directdoc.asp?DDFDocuments/u/G/SPS/NPER789.DOCX","FR")</f>
      </c>
      <c r="J1486" s="15">
        <f>HYPERLINK("https://docs.wto.org/imrd/directdoc.asp?DDFDocuments/v/G/SPS/NPER789.DOCX","ES")</f>
      </c>
    </row>
    <row r="1487">
      <c r="A1487" s="10" t="s">
        <v>2638</v>
      </c>
      <c r="B1487" s="11" t="s">
        <v>145</v>
      </c>
      <c r="C1487" s="10" t="s">
        <v>12</v>
      </c>
      <c r="D1487" s="12">
        <v>43388</v>
      </c>
      <c r="E1487" s="13" t="s">
        <v>2101</v>
      </c>
      <c r="F1487" s="13" t="s">
        <v>389</v>
      </c>
      <c r="G1487" s="14" t="s">
        <v>471</v>
      </c>
      <c r="H1487" s="15">
        <f>HYPERLINK("https://docs.wto.org/imrd/directdoc.asp?DDFDocuments/t/G/SPS/NPHL425.DOCX","EN")</f>
      </c>
      <c r="I1487" s="15">
        <f>HYPERLINK("https://docs.wto.org/imrd/directdoc.asp?DDFDocuments/u/G/SPS/NPHL425.DOCX","FR")</f>
      </c>
      <c r="J1487" s="15">
        <f>HYPERLINK("https://docs.wto.org/imrd/directdoc.asp?DDFDocuments/v/G/SPS/NPHL425.DOCX","ES")</f>
      </c>
    </row>
    <row r="1488">
      <c r="A1488" s="10" t="s">
        <v>2639</v>
      </c>
      <c r="B1488" s="11" t="s">
        <v>53</v>
      </c>
      <c r="C1488" s="10" t="s">
        <v>12</v>
      </c>
      <c r="D1488" s="12">
        <v>43388</v>
      </c>
      <c r="E1488" s="13" t="s">
        <v>2640</v>
      </c>
      <c r="F1488" s="13" t="s">
        <v>144</v>
      </c>
      <c r="G1488" s="14" t="s">
        <v>2641</v>
      </c>
      <c r="H1488" s="15">
        <f>HYPERLINK("https://docs.wto.org/imrd/directdoc.asp?DDFDocuments/t/G/SPS/NSAU375.DOCX","EN")</f>
      </c>
      <c r="I1488" s="15">
        <f>HYPERLINK("https://docs.wto.org/imrd/directdoc.asp?DDFDocuments/u/G/SPS/NSAU375.DOCX","FR")</f>
      </c>
      <c r="J1488" s="15">
        <f>HYPERLINK("https://docs.wto.org/imrd/directdoc.asp?DDFDocuments/v/G/SPS/NSAU375.DOCX","ES")</f>
      </c>
    </row>
    <row r="1489">
      <c r="A1489" s="10" t="s">
        <v>2642</v>
      </c>
      <c r="B1489" s="11" t="s">
        <v>95</v>
      </c>
      <c r="C1489" s="10" t="s">
        <v>18</v>
      </c>
      <c r="D1489" s="12">
        <v>43385</v>
      </c>
      <c r="E1489" s="13" t="s">
        <v>2643</v>
      </c>
      <c r="F1489" s="13" t="s">
        <v>74</v>
      </c>
      <c r="G1489" s="14"/>
      <c r="H1489" s="15">
        <f>HYPERLINK("https://docs.wto.org/imrd/directdoc.asp?DDFDocuments/t/G/SPS/NBRA1445.DOCX","EN")</f>
      </c>
      <c r="I1489" s="15">
        <f>HYPERLINK("https://docs.wto.org/imrd/directdoc.asp?DDFDocuments/u/G/SPS/NBRA1445.DOCX","FR")</f>
      </c>
      <c r="J1489" s="15">
        <f>HYPERLINK("https://docs.wto.org/imrd/directdoc.asp?DDFDocuments/v/G/SPS/NBRA1445.DOCX","ES")</f>
      </c>
    </row>
    <row r="1490">
      <c r="A1490" s="10" t="s">
        <v>2644</v>
      </c>
      <c r="B1490" s="11" t="s">
        <v>95</v>
      </c>
      <c r="C1490" s="10" t="s">
        <v>18</v>
      </c>
      <c r="D1490" s="12">
        <v>43385</v>
      </c>
      <c r="E1490" s="13" t="s">
        <v>408</v>
      </c>
      <c r="F1490" s="13" t="s">
        <v>787</v>
      </c>
      <c r="G1490" s="14"/>
      <c r="H1490" s="15">
        <f>HYPERLINK("https://docs.wto.org/imrd/directdoc.asp?DDFDocuments/t/G/SPS/NBRA1446.DOCX","EN")</f>
      </c>
      <c r="I1490" s="15">
        <f>HYPERLINK("https://docs.wto.org/imrd/directdoc.asp?DDFDocuments/u/G/SPS/NBRA1446.DOCX","FR")</f>
      </c>
      <c r="J1490" s="15">
        <f>HYPERLINK("https://docs.wto.org/imrd/directdoc.asp?DDFDocuments/v/G/SPS/NBRA1446.DOCX","ES")</f>
      </c>
    </row>
    <row r="1491">
      <c r="A1491" s="10" t="s">
        <v>2645</v>
      </c>
      <c r="B1491" s="11" t="s">
        <v>95</v>
      </c>
      <c r="C1491" s="10" t="s">
        <v>18</v>
      </c>
      <c r="D1491" s="12">
        <v>43385</v>
      </c>
      <c r="E1491" s="13" t="s">
        <v>2646</v>
      </c>
      <c r="F1491" s="13" t="s">
        <v>787</v>
      </c>
      <c r="G1491" s="14"/>
      <c r="H1491" s="15">
        <f>HYPERLINK("https://docs.wto.org/imrd/directdoc.asp?DDFDocuments/t/G/SPS/NBRA1449.DOCX","EN")</f>
      </c>
      <c r="I1491" s="15">
        <f>HYPERLINK("https://docs.wto.org/imrd/directdoc.asp?DDFDocuments/u/G/SPS/NBRA1449.DOCX","FR")</f>
      </c>
      <c r="J1491" s="15">
        <f>HYPERLINK("https://docs.wto.org/imrd/directdoc.asp?DDFDocuments/v/G/SPS/NBRA1449.DOCX","ES")</f>
      </c>
    </row>
    <row r="1492">
      <c r="A1492" s="10" t="s">
        <v>2647</v>
      </c>
      <c r="B1492" s="11" t="s">
        <v>79</v>
      </c>
      <c r="C1492" s="10" t="s">
        <v>12</v>
      </c>
      <c r="D1492" s="12">
        <v>43385</v>
      </c>
      <c r="E1492" s="13" t="s">
        <v>2648</v>
      </c>
      <c r="F1492" s="13" t="s">
        <v>2649</v>
      </c>
      <c r="G1492" s="14"/>
      <c r="H1492" s="15">
        <f>HYPERLINK("https://docs.wto.org/imrd/directdoc.asp?DDFDocuments/t/G/SPS/NCOL298.DOCX","EN")</f>
      </c>
      <c r="I1492" s="15">
        <f>HYPERLINK("https://docs.wto.org/imrd/directdoc.asp?DDFDocuments/u/G/SPS/NCOL298.DOCX","FR")</f>
      </c>
      <c r="J1492" s="15">
        <f>HYPERLINK("https://docs.wto.org/imrd/directdoc.asp?DDFDocuments/v/G/SPS/NCOL298.DOCX","ES")</f>
      </c>
    </row>
    <row r="1493">
      <c r="A1493" s="10" t="s">
        <v>2650</v>
      </c>
      <c r="B1493" s="11" t="s">
        <v>204</v>
      </c>
      <c r="C1493" s="10" t="s">
        <v>40</v>
      </c>
      <c r="D1493" s="12">
        <v>43385</v>
      </c>
      <c r="E1493" s="13" t="s">
        <v>205</v>
      </c>
      <c r="F1493" s="13" t="s">
        <v>19</v>
      </c>
      <c r="G1493" s="14"/>
      <c r="H1493" s="15">
        <f>HYPERLINK("https://docs.wto.org/imrd/directdoc.asp?DDFDocuments/t/G/SPS/NEGY39A1.DOCX","EN")</f>
      </c>
      <c r="I1493" s="15">
        <f>HYPERLINK("https://docs.wto.org/imrd/directdoc.asp?DDFDocuments/u/G/SPS/NEGY39A1.DOCX","FR")</f>
      </c>
      <c r="J1493" s="15">
        <f>HYPERLINK("https://docs.wto.org/imrd/directdoc.asp?DDFDocuments/v/G/SPS/NEGY39A1.DOCX","ES")</f>
      </c>
    </row>
    <row r="1494">
      <c r="A1494" s="10" t="s">
        <v>2651</v>
      </c>
      <c r="B1494" s="11" t="s">
        <v>82</v>
      </c>
      <c r="C1494" s="10" t="s">
        <v>18</v>
      </c>
      <c r="D1494" s="12">
        <v>43385</v>
      </c>
      <c r="E1494" s="13" t="s">
        <v>1670</v>
      </c>
      <c r="F1494" s="13" t="s">
        <v>158</v>
      </c>
      <c r="G1494" s="14"/>
      <c r="H1494" s="15">
        <f>HYPERLINK("https://docs.wto.org/imrd/directdoc.asp?DDFDocuments/t/G/SPS/NEU276.DOCX","EN")</f>
      </c>
      <c r="I1494" s="15">
        <f>HYPERLINK("https://docs.wto.org/imrd/directdoc.asp?DDFDocuments/u/G/SPS/NEU276.DOCX","FR")</f>
      </c>
      <c r="J1494" s="15">
        <f>HYPERLINK("https://docs.wto.org/imrd/directdoc.asp?DDFDocuments/v/G/SPS/NEU276.DOCX","ES")</f>
      </c>
    </row>
    <row r="1495">
      <c r="A1495" s="10" t="s">
        <v>2652</v>
      </c>
      <c r="B1495" s="11" t="s">
        <v>82</v>
      </c>
      <c r="C1495" s="10" t="s">
        <v>18</v>
      </c>
      <c r="D1495" s="12">
        <v>43385</v>
      </c>
      <c r="E1495" s="13" t="s">
        <v>1665</v>
      </c>
      <c r="F1495" s="13" t="s">
        <v>24</v>
      </c>
      <c r="G1495" s="14"/>
      <c r="H1495" s="15">
        <f>HYPERLINK("https://docs.wto.org/imrd/directdoc.asp?DDFDocuments/t/G/SPS/NEU277.DOCX","EN")</f>
      </c>
      <c r="I1495" s="15">
        <f>HYPERLINK("https://docs.wto.org/imrd/directdoc.asp?DDFDocuments/u/G/SPS/NEU277.DOCX","FR")</f>
      </c>
      <c r="J1495" s="15">
        <f>HYPERLINK("https://docs.wto.org/imrd/directdoc.asp?DDFDocuments/v/G/SPS/NEU277.DOCX","ES")</f>
      </c>
    </row>
    <row r="1496">
      <c r="A1496" s="10" t="s">
        <v>2653</v>
      </c>
      <c r="B1496" s="11" t="s">
        <v>82</v>
      </c>
      <c r="C1496" s="10" t="s">
        <v>18</v>
      </c>
      <c r="D1496" s="12">
        <v>43385</v>
      </c>
      <c r="E1496" s="13" t="s">
        <v>1665</v>
      </c>
      <c r="F1496" s="13" t="s">
        <v>24</v>
      </c>
      <c r="G1496" s="14"/>
      <c r="H1496" s="15">
        <f>HYPERLINK("https://docs.wto.org/imrd/directdoc.asp?DDFDocuments/t/G/SPS/NEU278.DOCX","EN")</f>
      </c>
      <c r="I1496" s="15">
        <f>HYPERLINK("https://docs.wto.org/imrd/directdoc.asp?DDFDocuments/u/G/SPS/NEU278.DOCX","FR")</f>
      </c>
      <c r="J1496" s="15">
        <f>HYPERLINK("https://docs.wto.org/imrd/directdoc.asp?DDFDocuments/v/G/SPS/NEU278.DOCX","ES")</f>
      </c>
    </row>
    <row r="1497">
      <c r="A1497" s="10" t="s">
        <v>2654</v>
      </c>
      <c r="B1497" s="11" t="s">
        <v>79</v>
      </c>
      <c r="C1497" s="10" t="s">
        <v>12</v>
      </c>
      <c r="D1497" s="12">
        <v>43384</v>
      </c>
      <c r="E1497" s="13" t="s">
        <v>2655</v>
      </c>
      <c r="F1497" s="13" t="s">
        <v>2656</v>
      </c>
      <c r="G1497" s="14"/>
      <c r="H1497" s="15">
        <f>HYPERLINK("https://docs.wto.org/imrd/directdoc.asp?DDFDocuments/t/G/SPS/NCOL294.DOCX","EN")</f>
      </c>
      <c r="I1497" s="15">
        <f>HYPERLINK("https://docs.wto.org/imrd/directdoc.asp?DDFDocuments/u/G/SPS/NCOL294.DOCX","FR")</f>
      </c>
      <c r="J1497" s="15">
        <f>HYPERLINK("https://docs.wto.org/imrd/directdoc.asp?DDFDocuments/v/G/SPS/NCOL294.DOCX","ES")</f>
      </c>
    </row>
    <row r="1498">
      <c r="A1498" s="10" t="s">
        <v>2657</v>
      </c>
      <c r="B1498" s="11" t="s">
        <v>79</v>
      </c>
      <c r="C1498" s="10" t="s">
        <v>18</v>
      </c>
      <c r="D1498" s="12">
        <v>43384</v>
      </c>
      <c r="E1498" s="13" t="s">
        <v>2658</v>
      </c>
      <c r="F1498" s="13" t="s">
        <v>2449</v>
      </c>
      <c r="G1498" s="14" t="s">
        <v>1093</v>
      </c>
      <c r="H1498" s="15">
        <f>HYPERLINK("https://docs.wto.org/imrd/directdoc.asp?DDFDocuments/t/G/SPS/NCOL295.DOCX","EN")</f>
      </c>
      <c r="I1498" s="15">
        <f>HYPERLINK("https://docs.wto.org/imrd/directdoc.asp?DDFDocuments/u/G/SPS/NCOL295.DOCX","FR")</f>
      </c>
      <c r="J1498" s="15">
        <f>HYPERLINK("https://docs.wto.org/imrd/directdoc.asp?DDFDocuments/v/G/SPS/NCOL295.DOCX","ES")</f>
      </c>
    </row>
    <row r="1499">
      <c r="A1499" s="10" t="s">
        <v>2659</v>
      </c>
      <c r="B1499" s="11" t="s">
        <v>79</v>
      </c>
      <c r="C1499" s="10" t="s">
        <v>18</v>
      </c>
      <c r="D1499" s="12">
        <v>43384</v>
      </c>
      <c r="E1499" s="13" t="s">
        <v>2660</v>
      </c>
      <c r="F1499" s="13" t="s">
        <v>992</v>
      </c>
      <c r="G1499" s="14" t="s">
        <v>153</v>
      </c>
      <c r="H1499" s="15">
        <f>HYPERLINK("https://docs.wto.org/imrd/directdoc.asp?DDFDocuments/t/G/SPS/NCOL296.DOCX","EN")</f>
      </c>
      <c r="I1499" s="15">
        <f>HYPERLINK("https://docs.wto.org/imrd/directdoc.asp?DDFDocuments/u/G/SPS/NCOL296.DOCX","FR")</f>
      </c>
      <c r="J1499" s="15">
        <f>HYPERLINK("https://docs.wto.org/imrd/directdoc.asp?DDFDocuments/v/G/SPS/NCOL296.DOCX","ES")</f>
      </c>
    </row>
    <row r="1500">
      <c r="A1500" s="10" t="s">
        <v>2661</v>
      </c>
      <c r="B1500" s="11" t="s">
        <v>79</v>
      </c>
      <c r="C1500" s="10" t="s">
        <v>18</v>
      </c>
      <c r="D1500" s="12">
        <v>43384</v>
      </c>
      <c r="E1500" s="13" t="s">
        <v>2662</v>
      </c>
      <c r="F1500" s="13" t="s">
        <v>1089</v>
      </c>
      <c r="G1500" s="14" t="s">
        <v>11</v>
      </c>
      <c r="H1500" s="15">
        <f>HYPERLINK("https://docs.wto.org/imrd/directdoc.asp?DDFDocuments/t/G/SPS/NCOL297.DOCX","EN")</f>
      </c>
      <c r="I1500" s="15">
        <f>HYPERLINK("https://docs.wto.org/imrd/directdoc.asp?DDFDocuments/u/G/SPS/NCOL297.DOCX","FR")</f>
      </c>
      <c r="J1500" s="15">
        <f>HYPERLINK("https://docs.wto.org/imrd/directdoc.asp?DDFDocuments/v/G/SPS/NCOL297.DOCX","ES")</f>
      </c>
    </row>
    <row r="1501">
      <c r="A1501" s="10" t="s">
        <v>2663</v>
      </c>
      <c r="B1501" s="11" t="s">
        <v>95</v>
      </c>
      <c r="C1501" s="10" t="s">
        <v>18</v>
      </c>
      <c r="D1501" s="12">
        <v>43382</v>
      </c>
      <c r="E1501" s="13" t="s">
        <v>2664</v>
      </c>
      <c r="F1501" s="13" t="s">
        <v>787</v>
      </c>
      <c r="G1501" s="14"/>
      <c r="H1501" s="15">
        <f>HYPERLINK("https://docs.wto.org/imrd/directdoc.asp?DDFDocuments/t/G/SPS/NBRA1442.DOCX","EN")</f>
      </c>
      <c r="I1501" s="15">
        <f>HYPERLINK("https://docs.wto.org/imrd/directdoc.asp?DDFDocuments/u/G/SPS/NBRA1442.DOCX","FR")</f>
      </c>
      <c r="J1501" s="15">
        <f>HYPERLINK("https://docs.wto.org/imrd/directdoc.asp?DDFDocuments/v/G/SPS/NBRA1442.DOCX","ES")</f>
      </c>
    </row>
    <row r="1502">
      <c r="A1502" s="10" t="s">
        <v>2665</v>
      </c>
      <c r="B1502" s="11" t="s">
        <v>95</v>
      </c>
      <c r="C1502" s="10" t="s">
        <v>18</v>
      </c>
      <c r="D1502" s="12">
        <v>43382</v>
      </c>
      <c r="E1502" s="13" t="s">
        <v>2643</v>
      </c>
      <c r="F1502" s="13" t="s">
        <v>74</v>
      </c>
      <c r="G1502" s="14"/>
      <c r="H1502" s="15">
        <f>HYPERLINK("https://docs.wto.org/imrd/directdoc.asp?DDFDocuments/t/G/SPS/NBRA1443.DOCX","EN")</f>
      </c>
      <c r="I1502" s="15">
        <f>HYPERLINK("https://docs.wto.org/imrd/directdoc.asp?DDFDocuments/u/G/SPS/NBRA1443.DOCX","FR")</f>
      </c>
      <c r="J1502" s="15">
        <f>HYPERLINK("https://docs.wto.org/imrd/directdoc.asp?DDFDocuments/v/G/SPS/NBRA1443.DOCX","ES")</f>
      </c>
    </row>
    <row r="1503">
      <c r="A1503" s="10" t="s">
        <v>2666</v>
      </c>
      <c r="B1503" s="11" t="s">
        <v>95</v>
      </c>
      <c r="C1503" s="10" t="s">
        <v>18</v>
      </c>
      <c r="D1503" s="12">
        <v>43382</v>
      </c>
      <c r="E1503" s="13" t="s">
        <v>2643</v>
      </c>
      <c r="F1503" s="13" t="s">
        <v>74</v>
      </c>
      <c r="G1503" s="14"/>
      <c r="H1503" s="15">
        <f>HYPERLINK("https://docs.wto.org/imrd/directdoc.asp?DDFDocuments/t/G/SPS/NBRA1444.DOCX","EN")</f>
      </c>
      <c r="I1503" s="15">
        <f>HYPERLINK("https://docs.wto.org/imrd/directdoc.asp?DDFDocuments/u/G/SPS/NBRA1444.DOCX","FR")</f>
      </c>
      <c r="J1503" s="15">
        <f>HYPERLINK("https://docs.wto.org/imrd/directdoc.asp?DDFDocuments/v/G/SPS/NBRA1444.DOCX","ES")</f>
      </c>
    </row>
    <row r="1504">
      <c r="A1504" s="10" t="s">
        <v>2667</v>
      </c>
      <c r="B1504" s="11" t="s">
        <v>204</v>
      </c>
      <c r="C1504" s="10" t="s">
        <v>18</v>
      </c>
      <c r="D1504" s="12">
        <v>43382</v>
      </c>
      <c r="E1504" s="13" t="s">
        <v>1514</v>
      </c>
      <c r="F1504" s="13" t="s">
        <v>1515</v>
      </c>
      <c r="G1504" s="14"/>
      <c r="H1504" s="15">
        <f>HYPERLINK("https://docs.wto.org/imrd/directdoc.asp?DDFDocuments/t/G/SPS/NEGY87.DOCX","EN")</f>
      </c>
      <c r="I1504" s="15">
        <f>HYPERLINK("https://docs.wto.org/imrd/directdoc.asp?DDFDocuments/u/G/SPS/NEGY87.DOCX","FR")</f>
      </c>
      <c r="J1504" s="15">
        <f>HYPERLINK("https://docs.wto.org/imrd/directdoc.asp?DDFDocuments/v/G/SPS/NEGY87.DOCX","ES")</f>
      </c>
    </row>
    <row r="1505">
      <c r="A1505" s="10" t="s">
        <v>2668</v>
      </c>
      <c r="B1505" s="11" t="s">
        <v>365</v>
      </c>
      <c r="C1505" s="10" t="s">
        <v>18</v>
      </c>
      <c r="D1505" s="12">
        <v>43381</v>
      </c>
      <c r="E1505" s="13" t="s">
        <v>2669</v>
      </c>
      <c r="F1505" s="13" t="s">
        <v>144</v>
      </c>
      <c r="G1505" s="14"/>
      <c r="H1505" s="15">
        <f>HYPERLINK("https://docs.wto.org/imrd/directdoc.asp?DDFDocuments/t/G/SPS/NCHL578.DOCX","EN")</f>
      </c>
      <c r="I1505" s="15">
        <f>HYPERLINK("https://docs.wto.org/imrd/directdoc.asp?DDFDocuments/u/G/SPS/NCHL578.DOCX","FR")</f>
      </c>
      <c r="J1505" s="15">
        <f>HYPERLINK("https://docs.wto.org/imrd/directdoc.asp?DDFDocuments/v/G/SPS/NCHL578.DOCX","ES")</f>
      </c>
    </row>
    <row r="1506">
      <c r="A1506" s="10" t="s">
        <v>2670</v>
      </c>
      <c r="B1506" s="11" t="s">
        <v>95</v>
      </c>
      <c r="C1506" s="10" t="s">
        <v>18</v>
      </c>
      <c r="D1506" s="12">
        <v>43378</v>
      </c>
      <c r="E1506" s="13" t="s">
        <v>2643</v>
      </c>
      <c r="F1506" s="13" t="s">
        <v>2671</v>
      </c>
      <c r="G1506" s="14"/>
      <c r="H1506" s="15">
        <f>HYPERLINK("https://docs.wto.org/imrd/directdoc.asp?DDFDocuments/t/G/SPS/NBRA1441.DOCX","EN")</f>
      </c>
      <c r="I1506" s="15">
        <f>HYPERLINK("https://docs.wto.org/imrd/directdoc.asp?DDFDocuments/u/G/SPS/NBRA1441.DOCX","FR")</f>
      </c>
      <c r="J1506" s="15">
        <f>HYPERLINK("https://docs.wto.org/imrd/directdoc.asp?DDFDocuments/v/G/SPS/NBRA1441.DOCX","ES")</f>
      </c>
    </row>
    <row r="1507">
      <c r="A1507" s="10" t="s">
        <v>2672</v>
      </c>
      <c r="B1507" s="11" t="s">
        <v>291</v>
      </c>
      <c r="C1507" s="10" t="s">
        <v>18</v>
      </c>
      <c r="D1507" s="12">
        <v>43378</v>
      </c>
      <c r="E1507" s="13" t="s">
        <v>2673</v>
      </c>
      <c r="F1507" s="13" t="s">
        <v>24</v>
      </c>
      <c r="G1507" s="14"/>
      <c r="H1507" s="15">
        <f>HYPERLINK("https://docs.wto.org/imrd/directdoc.asp?DDFDocuments/t/G/SPS/NUGA37.DOCX","EN")</f>
      </c>
      <c r="I1507" s="15">
        <f>HYPERLINK("https://docs.wto.org/imrd/directdoc.asp?DDFDocuments/u/G/SPS/NUGA37.DOCX","FR")</f>
      </c>
      <c r="J1507" s="15">
        <f>HYPERLINK("https://docs.wto.org/imrd/directdoc.asp?DDFDocuments/v/G/SPS/NUGA37.DOCX","ES")</f>
      </c>
    </row>
    <row r="1508">
      <c r="A1508" s="10" t="s">
        <v>2674</v>
      </c>
      <c r="B1508" s="11" t="s">
        <v>291</v>
      </c>
      <c r="C1508" s="10" t="s">
        <v>18</v>
      </c>
      <c r="D1508" s="12">
        <v>43378</v>
      </c>
      <c r="E1508" s="13" t="s">
        <v>2675</v>
      </c>
      <c r="F1508" s="13" t="s">
        <v>24</v>
      </c>
      <c r="G1508" s="14"/>
      <c r="H1508" s="15">
        <f>HYPERLINK("https://docs.wto.org/imrd/directdoc.asp?DDFDocuments/t/G/SPS/NUGA38.DOCX","EN")</f>
      </c>
      <c r="I1508" s="15">
        <f>HYPERLINK("https://docs.wto.org/imrd/directdoc.asp?DDFDocuments/u/G/SPS/NUGA38.DOCX","FR")</f>
      </c>
      <c r="J1508" s="15">
        <f>HYPERLINK("https://docs.wto.org/imrd/directdoc.asp?DDFDocuments/v/G/SPS/NUGA38.DOCX","ES")</f>
      </c>
    </row>
    <row r="1509">
      <c r="A1509" s="10" t="s">
        <v>2676</v>
      </c>
      <c r="B1509" s="11" t="s">
        <v>188</v>
      </c>
      <c r="C1509" s="10" t="s">
        <v>18</v>
      </c>
      <c r="D1509" s="12">
        <v>43377</v>
      </c>
      <c r="E1509" s="13" t="s">
        <v>1286</v>
      </c>
      <c r="F1509" s="13" t="s">
        <v>158</v>
      </c>
      <c r="G1509" s="14" t="s">
        <v>1287</v>
      </c>
      <c r="H1509" s="15">
        <f>HYPERLINK("https://docs.wto.org/imrd/directdoc.asp?DDFDocuments/t/G/SPS/NAUS459.DOCX","EN")</f>
      </c>
      <c r="I1509" s="15">
        <f>HYPERLINK("https://docs.wto.org/imrd/directdoc.asp?DDFDocuments/u/G/SPS/NAUS459.DOCX","FR")</f>
      </c>
      <c r="J1509" s="15">
        <f>HYPERLINK("https://docs.wto.org/imrd/directdoc.asp?DDFDocuments/v/G/SPS/NAUS459.DOCX","ES")</f>
      </c>
    </row>
    <row r="1510">
      <c r="A1510" s="10" t="s">
        <v>2677</v>
      </c>
      <c r="B1510" s="11" t="s">
        <v>95</v>
      </c>
      <c r="C1510" s="10" t="s">
        <v>18</v>
      </c>
      <c r="D1510" s="12">
        <v>43377</v>
      </c>
      <c r="E1510" s="13" t="s">
        <v>2678</v>
      </c>
      <c r="F1510" s="13" t="s">
        <v>787</v>
      </c>
      <c r="G1510" s="14"/>
      <c r="H1510" s="15">
        <f>HYPERLINK("https://docs.wto.org/imrd/directdoc.asp?DDFDocuments/t/G/SPS/NBRA1440.DOCX","EN")</f>
      </c>
      <c r="I1510" s="15">
        <f>HYPERLINK("https://docs.wto.org/imrd/directdoc.asp?DDFDocuments/u/G/SPS/NBRA1440.DOCX","FR")</f>
      </c>
      <c r="J1510" s="15">
        <f>HYPERLINK("https://docs.wto.org/imrd/directdoc.asp?DDFDocuments/v/G/SPS/NBRA1440.DOCX","ES")</f>
      </c>
    </row>
    <row r="1511">
      <c r="A1511" s="10" t="s">
        <v>2679</v>
      </c>
      <c r="B1511" s="11" t="s">
        <v>349</v>
      </c>
      <c r="C1511" s="10" t="s">
        <v>18</v>
      </c>
      <c r="D1511" s="12">
        <v>43377</v>
      </c>
      <c r="E1511" s="13" t="s">
        <v>2680</v>
      </c>
      <c r="F1511" s="13" t="s">
        <v>992</v>
      </c>
      <c r="G1511" s="14" t="s">
        <v>161</v>
      </c>
      <c r="H1511" s="15">
        <f>HYPERLINK("https://docs.wto.org/imrd/directdoc.asp?DDFDocuments/t/G/SPS/NECU214.DOCX","EN")</f>
      </c>
      <c r="I1511" s="15">
        <f>HYPERLINK("https://docs.wto.org/imrd/directdoc.asp?DDFDocuments/u/G/SPS/NECU214.DOCX","FR")</f>
      </c>
      <c r="J1511" s="15">
        <f>HYPERLINK("https://docs.wto.org/imrd/directdoc.asp?DDFDocuments/v/G/SPS/NECU214.DOCX","ES")</f>
      </c>
    </row>
    <row r="1512">
      <c r="A1512" s="10" t="s">
        <v>2681</v>
      </c>
      <c r="B1512" s="11" t="s">
        <v>87</v>
      </c>
      <c r="C1512" s="10" t="s">
        <v>18</v>
      </c>
      <c r="D1512" s="12">
        <v>43377</v>
      </c>
      <c r="E1512" s="13" t="s">
        <v>2682</v>
      </c>
      <c r="F1512" s="13" t="s">
        <v>2683</v>
      </c>
      <c r="G1512" s="14" t="s">
        <v>1331</v>
      </c>
      <c r="H1512" s="15">
        <f>HYPERLINK("https://docs.wto.org/imrd/directdoc.asp?DDFDocuments/t/G/SPS/NMEX358.DOCX","EN")</f>
      </c>
      <c r="I1512" s="15">
        <f>HYPERLINK("https://docs.wto.org/imrd/directdoc.asp?DDFDocuments/u/G/SPS/NMEX358.DOCX","FR")</f>
      </c>
      <c r="J1512" s="15">
        <f>HYPERLINK("https://docs.wto.org/imrd/directdoc.asp?DDFDocuments/v/G/SPS/NMEX358.DOCX","ES")</f>
      </c>
    </row>
    <row r="1513">
      <c r="A1513" s="10" t="s">
        <v>2684</v>
      </c>
      <c r="B1513" s="11" t="s">
        <v>161</v>
      </c>
      <c r="C1513" s="10" t="s">
        <v>18</v>
      </c>
      <c r="D1513" s="12">
        <v>43377</v>
      </c>
      <c r="E1513" s="13" t="s">
        <v>2685</v>
      </c>
      <c r="F1513" s="13" t="s">
        <v>24</v>
      </c>
      <c r="G1513" s="14" t="s">
        <v>151</v>
      </c>
      <c r="H1513" s="15">
        <f>HYPERLINK("https://docs.wto.org/imrd/directdoc.asp?DDFDocuments/t/G/SPS/NUSA3024.DOCX","EN")</f>
      </c>
      <c r="I1513" s="15">
        <f>HYPERLINK("https://docs.wto.org/imrd/directdoc.asp?DDFDocuments/u/G/SPS/NUSA3024.DOCX","FR")</f>
      </c>
      <c r="J1513" s="15">
        <f>HYPERLINK("https://docs.wto.org/imrd/directdoc.asp?DDFDocuments/v/G/SPS/NUSA3024.DOCX","ES")</f>
      </c>
    </row>
    <row r="1514">
      <c r="A1514" s="10" t="s">
        <v>2686</v>
      </c>
      <c r="B1514" s="11" t="s">
        <v>161</v>
      </c>
      <c r="C1514" s="10" t="s">
        <v>18</v>
      </c>
      <c r="D1514" s="12">
        <v>43377</v>
      </c>
      <c r="E1514" s="13" t="s">
        <v>2685</v>
      </c>
      <c r="F1514" s="13" t="s">
        <v>24</v>
      </c>
      <c r="G1514" s="14" t="s">
        <v>149</v>
      </c>
      <c r="H1514" s="15">
        <f>HYPERLINK("https://docs.wto.org/imrd/directdoc.asp?DDFDocuments/t/G/SPS/NUSA3025.DOCX","EN")</f>
      </c>
      <c r="I1514" s="15">
        <f>HYPERLINK("https://docs.wto.org/imrd/directdoc.asp?DDFDocuments/u/G/SPS/NUSA3025.DOCX","FR")</f>
      </c>
      <c r="J1514" s="15">
        <f>HYPERLINK("https://docs.wto.org/imrd/directdoc.asp?DDFDocuments/v/G/SPS/NUSA3025.DOCX","ES")</f>
      </c>
    </row>
    <row r="1515">
      <c r="A1515" s="10" t="s">
        <v>2687</v>
      </c>
      <c r="B1515" s="11" t="s">
        <v>161</v>
      </c>
      <c r="C1515" s="10" t="s">
        <v>18</v>
      </c>
      <c r="D1515" s="12">
        <v>43377</v>
      </c>
      <c r="E1515" s="13" t="s">
        <v>2685</v>
      </c>
      <c r="F1515" s="13" t="s">
        <v>24</v>
      </c>
      <c r="G1515" s="14" t="s">
        <v>134</v>
      </c>
      <c r="H1515" s="15">
        <f>HYPERLINK("https://docs.wto.org/imrd/directdoc.asp?DDFDocuments/t/G/SPS/NUSA3026.DOCX","EN")</f>
      </c>
      <c r="I1515" s="15">
        <f>HYPERLINK("https://docs.wto.org/imrd/directdoc.asp?DDFDocuments/u/G/SPS/NUSA3026.DOCX","FR")</f>
      </c>
      <c r="J1515" s="15">
        <f>HYPERLINK("https://docs.wto.org/imrd/directdoc.asp?DDFDocuments/v/G/SPS/NUSA3026.DOCX","ES")</f>
      </c>
    </row>
    <row r="1516">
      <c r="A1516" s="10" t="s">
        <v>2688</v>
      </c>
      <c r="B1516" s="11" t="s">
        <v>95</v>
      </c>
      <c r="C1516" s="10" t="s">
        <v>18</v>
      </c>
      <c r="D1516" s="12">
        <v>43376</v>
      </c>
      <c r="E1516" s="13" t="s">
        <v>2678</v>
      </c>
      <c r="F1516" s="13" t="s">
        <v>787</v>
      </c>
      <c r="G1516" s="14"/>
      <c r="H1516" s="15">
        <f>HYPERLINK("https://docs.wto.org/imrd/directdoc.asp?DDFDocuments/t/G/SPS/NBRA1439.DOCX","EN")</f>
      </c>
      <c r="I1516" s="15">
        <f>HYPERLINK("https://docs.wto.org/imrd/directdoc.asp?DDFDocuments/u/G/SPS/NBRA1439.DOCX","FR")</f>
      </c>
      <c r="J1516" s="15">
        <f>HYPERLINK("https://docs.wto.org/imrd/directdoc.asp?DDFDocuments/v/G/SPS/NBRA1439.DOCX","ES")</f>
      </c>
    </row>
    <row r="1517">
      <c r="A1517" s="10" t="s">
        <v>2689</v>
      </c>
      <c r="B1517" s="11" t="s">
        <v>95</v>
      </c>
      <c r="C1517" s="10" t="s">
        <v>18</v>
      </c>
      <c r="D1517" s="12">
        <v>43375</v>
      </c>
      <c r="E1517" s="13" t="s">
        <v>2690</v>
      </c>
      <c r="F1517" s="13" t="s">
        <v>2671</v>
      </c>
      <c r="G1517" s="14"/>
      <c r="H1517" s="15">
        <f>HYPERLINK("https://docs.wto.org/imrd/directdoc.asp?DDFDocuments/t/G/SPS/NBRA1438.DOCX","EN")</f>
      </c>
      <c r="I1517" s="15">
        <f>HYPERLINK("https://docs.wto.org/imrd/directdoc.asp?DDFDocuments/u/G/SPS/NBRA1438.DOCX","FR")</f>
      </c>
      <c r="J1517" s="15">
        <f>HYPERLINK("https://docs.wto.org/imrd/directdoc.asp?DDFDocuments/v/G/SPS/NBRA1438.DOCX","ES")</f>
      </c>
    </row>
    <row r="1518">
      <c r="A1518" s="10" t="s">
        <v>2691</v>
      </c>
      <c r="B1518" s="11" t="s">
        <v>689</v>
      </c>
      <c r="C1518" s="10" t="s">
        <v>12</v>
      </c>
      <c r="D1518" s="12">
        <v>43375</v>
      </c>
      <c r="E1518" s="13" t="s">
        <v>2692</v>
      </c>
      <c r="F1518" s="13" t="s">
        <v>262</v>
      </c>
      <c r="G1518" s="14" t="s">
        <v>149</v>
      </c>
      <c r="H1518" s="15">
        <f>HYPERLINK("https://docs.wto.org/imrd/directdoc.asp?DDFDocuments/t/G/SPS/NLAO3.DOCX","EN")</f>
      </c>
      <c r="I1518" s="15">
        <f>HYPERLINK("https://docs.wto.org/imrd/directdoc.asp?DDFDocuments/u/G/SPS/NLAO3.DOCX","FR")</f>
      </c>
      <c r="J1518" s="15">
        <f>HYPERLINK("https://docs.wto.org/imrd/directdoc.asp?DDFDocuments/v/G/SPS/NLAO3.DOCX","ES")</f>
      </c>
    </row>
    <row r="1519">
      <c r="A1519" s="10" t="s">
        <v>2693</v>
      </c>
      <c r="B1519" s="11" t="s">
        <v>134</v>
      </c>
      <c r="C1519" s="10" t="s">
        <v>18</v>
      </c>
      <c r="D1519" s="12">
        <v>43375</v>
      </c>
      <c r="E1519" s="13" t="s">
        <v>2694</v>
      </c>
      <c r="F1519" s="13" t="s">
        <v>24</v>
      </c>
      <c r="G1519" s="14"/>
      <c r="H1519" s="15">
        <f>HYPERLINK("https://docs.wto.org/imrd/directdoc.asp?DDFDocuments/t/G/SPS/NTHA252.DOCX","EN")</f>
      </c>
      <c r="I1519" s="15">
        <f>HYPERLINK("https://docs.wto.org/imrd/directdoc.asp?DDFDocuments/u/G/SPS/NTHA252.DOCX","FR")</f>
      </c>
      <c r="J1519" s="15">
        <f>HYPERLINK("https://docs.wto.org/imrd/directdoc.asp?DDFDocuments/v/G/SPS/NTHA252.DOCX","ES")</f>
      </c>
    </row>
    <row r="1520">
      <c r="A1520" s="10" t="s">
        <v>2695</v>
      </c>
      <c r="B1520" s="11" t="s">
        <v>134</v>
      </c>
      <c r="C1520" s="10" t="s">
        <v>18</v>
      </c>
      <c r="D1520" s="12">
        <v>43375</v>
      </c>
      <c r="E1520" s="13" t="s">
        <v>1522</v>
      </c>
      <c r="F1520" s="13" t="s">
        <v>24</v>
      </c>
      <c r="G1520" s="14"/>
      <c r="H1520" s="15">
        <f>HYPERLINK("https://docs.wto.org/imrd/directdoc.asp?DDFDocuments/t/G/SPS/NTHA253.DOCX","EN")</f>
      </c>
      <c r="I1520" s="15">
        <f>HYPERLINK("https://docs.wto.org/imrd/directdoc.asp?DDFDocuments/u/G/SPS/NTHA253.DOCX","FR")</f>
      </c>
      <c r="J1520" s="15">
        <f>HYPERLINK("https://docs.wto.org/imrd/directdoc.asp?DDFDocuments/v/G/SPS/NTHA253.DOCX","ES")</f>
      </c>
    </row>
    <row r="1521">
      <c r="A1521" s="10" t="s">
        <v>2696</v>
      </c>
      <c r="B1521" s="11" t="s">
        <v>95</v>
      </c>
      <c r="C1521" s="10" t="s">
        <v>18</v>
      </c>
      <c r="D1521" s="12">
        <v>43374</v>
      </c>
      <c r="E1521" s="13" t="s">
        <v>2697</v>
      </c>
      <c r="F1521" s="13" t="s">
        <v>117</v>
      </c>
      <c r="G1521" s="14" t="s">
        <v>183</v>
      </c>
      <c r="H1521" s="15">
        <f>HYPERLINK("https://docs.wto.org/imrd/directdoc.asp?DDFDocuments/t/G/SPS/NBRA1437.DOCX","EN")</f>
      </c>
      <c r="I1521" s="15">
        <f>HYPERLINK("https://docs.wto.org/imrd/directdoc.asp?DDFDocuments/u/G/SPS/NBRA1437.DOCX","FR")</f>
      </c>
      <c r="J1521" s="15">
        <f>HYPERLINK("https://docs.wto.org/imrd/directdoc.asp?DDFDocuments/v/G/SPS/NBRA1437.DOCX","ES")</f>
      </c>
    </row>
    <row r="1522">
      <c r="A1522" s="10" t="s">
        <v>2698</v>
      </c>
      <c r="B1522" s="11" t="s">
        <v>2699</v>
      </c>
      <c r="C1522" s="10" t="s">
        <v>18</v>
      </c>
      <c r="D1522" s="12">
        <v>43374</v>
      </c>
      <c r="E1522" s="13" t="s">
        <v>2700</v>
      </c>
      <c r="F1522" s="13" t="s">
        <v>2701</v>
      </c>
      <c r="G1522" s="14"/>
      <c r="H1522" s="15">
        <f>HYPERLINK("https://docs.wto.org/imrd/directdoc.asp?DDFDocuments/t/G/SPS/NMOZ6.docx","EN")</f>
      </c>
      <c r="I1522" s="15">
        <f>HYPERLINK("https://docs.wto.org/imrd/directdoc.asp?DDFDocuments/u/G/SPS/NMOZ6.docx","FR")</f>
      </c>
      <c r="J1522" s="15">
        <f>HYPERLINK("https://docs.wto.org/imrd/directdoc.asp?DDFDocuments/v/G/SPS/NMOZ6.docx","ES")</f>
      </c>
    </row>
    <row r="1523">
      <c r="A1523" s="10" t="s">
        <v>2702</v>
      </c>
      <c r="B1523" s="11" t="s">
        <v>95</v>
      </c>
      <c r="C1523" s="10" t="s">
        <v>18</v>
      </c>
      <c r="D1523" s="12">
        <v>43370</v>
      </c>
      <c r="E1523" s="13" t="s">
        <v>2703</v>
      </c>
      <c r="F1523" s="13" t="s">
        <v>1515</v>
      </c>
      <c r="G1523" s="14" t="s">
        <v>286</v>
      </c>
      <c r="H1523" s="15">
        <f>HYPERLINK("https://docs.wto.org/imrd/directdoc.asp?DDFDocuments/t/G/SPS/NBRA1433.DOCX","EN")</f>
      </c>
      <c r="I1523" s="15">
        <f>HYPERLINK("https://docs.wto.org/imrd/directdoc.asp?DDFDocuments/u/G/SPS/NBRA1433.DOCX","FR")</f>
      </c>
      <c r="J1523" s="15">
        <f>HYPERLINK("https://docs.wto.org/imrd/directdoc.asp?DDFDocuments/v/G/SPS/NBRA1433.DOCX","ES")</f>
      </c>
    </row>
    <row r="1524">
      <c r="A1524" s="10" t="s">
        <v>2704</v>
      </c>
      <c r="B1524" s="11" t="s">
        <v>95</v>
      </c>
      <c r="C1524" s="10" t="s">
        <v>18</v>
      </c>
      <c r="D1524" s="12">
        <v>43370</v>
      </c>
      <c r="E1524" s="13" t="s">
        <v>2705</v>
      </c>
      <c r="F1524" s="13" t="s">
        <v>864</v>
      </c>
      <c r="G1524" s="14"/>
      <c r="H1524" s="15">
        <f>HYPERLINK("https://docs.wto.org/imrd/directdoc.asp?DDFDocuments/t/G/SPS/NBRA1434.DOCX","EN")</f>
      </c>
      <c r="I1524" s="15">
        <f>HYPERLINK("https://docs.wto.org/imrd/directdoc.asp?DDFDocuments/u/G/SPS/NBRA1434.DOCX","FR")</f>
      </c>
      <c r="J1524" s="15">
        <f>HYPERLINK("https://docs.wto.org/imrd/directdoc.asp?DDFDocuments/v/G/SPS/NBRA1434.DOCX","ES")</f>
      </c>
    </row>
    <row r="1525">
      <c r="A1525" s="10" t="s">
        <v>2706</v>
      </c>
      <c r="B1525" s="11" t="s">
        <v>95</v>
      </c>
      <c r="C1525" s="10" t="s">
        <v>18</v>
      </c>
      <c r="D1525" s="12">
        <v>43370</v>
      </c>
      <c r="E1525" s="13" t="s">
        <v>2707</v>
      </c>
      <c r="F1525" s="13" t="s">
        <v>787</v>
      </c>
      <c r="G1525" s="14"/>
      <c r="H1525" s="15">
        <f>HYPERLINK("https://docs.wto.org/imrd/directdoc.asp?DDFDocuments/t/G/SPS/NBRA1435.DOCX","EN")</f>
      </c>
      <c r="I1525" s="15">
        <f>HYPERLINK("https://docs.wto.org/imrd/directdoc.asp?DDFDocuments/u/G/SPS/NBRA1435.DOCX","FR")</f>
      </c>
      <c r="J1525" s="15">
        <f>HYPERLINK("https://docs.wto.org/imrd/directdoc.asp?DDFDocuments/v/G/SPS/NBRA1435.DOCX","ES")</f>
      </c>
    </row>
    <row r="1526">
      <c r="A1526" s="10" t="s">
        <v>2708</v>
      </c>
      <c r="B1526" s="11" t="s">
        <v>95</v>
      </c>
      <c r="C1526" s="10" t="s">
        <v>18</v>
      </c>
      <c r="D1526" s="12">
        <v>43370</v>
      </c>
      <c r="E1526" s="13" t="s">
        <v>2709</v>
      </c>
      <c r="F1526" s="13" t="s">
        <v>1515</v>
      </c>
      <c r="G1526" s="14" t="s">
        <v>87</v>
      </c>
      <c r="H1526" s="15">
        <f>HYPERLINK("https://docs.wto.org/imrd/directdoc.asp?DDFDocuments/t/G/SPS/NBRA1436.DOCX","EN")</f>
      </c>
      <c r="I1526" s="15">
        <f>HYPERLINK("https://docs.wto.org/imrd/directdoc.asp?DDFDocuments/u/G/SPS/NBRA1436.DOCX","FR")</f>
      </c>
      <c r="J1526" s="15">
        <f>HYPERLINK("https://docs.wto.org/imrd/directdoc.asp?DDFDocuments/v/G/SPS/NBRA1436.DOCX","ES")</f>
      </c>
    </row>
    <row r="1527">
      <c r="A1527" s="10" t="s">
        <v>2710</v>
      </c>
      <c r="B1527" s="11" t="s">
        <v>151</v>
      </c>
      <c r="C1527" s="10" t="s">
        <v>18</v>
      </c>
      <c r="D1527" s="12">
        <v>43370</v>
      </c>
      <c r="E1527" s="13" t="s">
        <v>2711</v>
      </c>
      <c r="F1527" s="13" t="s">
        <v>24</v>
      </c>
      <c r="G1527" s="14"/>
      <c r="H1527" s="15">
        <f>HYPERLINK("https://docs.wto.org/imrd/directdoc.asp?DDFDocuments/t/G/SPS/NVNM103.DOCX","EN")</f>
      </c>
      <c r="I1527" s="15">
        <f>HYPERLINK("https://docs.wto.org/imrd/directdoc.asp?DDFDocuments/u/G/SPS/NVNM103.DOCX","FR")</f>
      </c>
      <c r="J1527" s="15">
        <f>HYPERLINK("https://docs.wto.org/imrd/directdoc.asp?DDFDocuments/v/G/SPS/NVNM103.DOCX","ES")</f>
      </c>
    </row>
    <row r="1528">
      <c r="A1528" s="10" t="s">
        <v>2712</v>
      </c>
      <c r="B1528" s="11" t="s">
        <v>82</v>
      </c>
      <c r="C1528" s="10" t="s">
        <v>18</v>
      </c>
      <c r="D1528" s="12">
        <v>43369</v>
      </c>
      <c r="E1528" s="13" t="s">
        <v>2321</v>
      </c>
      <c r="F1528" s="13" t="s">
        <v>158</v>
      </c>
      <c r="G1528" s="14"/>
      <c r="H1528" s="15">
        <f>HYPERLINK("https://docs.wto.org/imrd/directdoc.asp?DDFDocuments/t/G/SPS/NEU272.DOCX","EN")</f>
      </c>
      <c r="I1528" s="15">
        <f>HYPERLINK("https://docs.wto.org/imrd/directdoc.asp?DDFDocuments/u/G/SPS/NEU272.DOCX","FR")</f>
      </c>
      <c r="J1528" s="15">
        <f>HYPERLINK("https://docs.wto.org/imrd/directdoc.asp?DDFDocuments/v/G/SPS/NEU272.DOCX","ES")</f>
      </c>
    </row>
    <row r="1529">
      <c r="A1529" s="10" t="s">
        <v>2713</v>
      </c>
      <c r="B1529" s="11" t="s">
        <v>183</v>
      </c>
      <c r="C1529" s="10" t="s">
        <v>18</v>
      </c>
      <c r="D1529" s="12">
        <v>43368</v>
      </c>
      <c r="E1529" s="13" t="s">
        <v>2714</v>
      </c>
      <c r="F1529" s="13" t="s">
        <v>20</v>
      </c>
      <c r="G1529" s="14" t="s">
        <v>79</v>
      </c>
      <c r="H1529" s="15">
        <f>HYPERLINK("https://docs.wto.org/imrd/directdoc.asp?DDFDocuments/t/G/SPS/NARG220.DOCX","EN")</f>
      </c>
      <c r="I1529" s="15">
        <f>HYPERLINK("https://docs.wto.org/imrd/directdoc.asp?DDFDocuments/u/G/SPS/NARG220.DOCX","FR")</f>
      </c>
      <c r="J1529" s="15">
        <f>HYPERLINK("https://docs.wto.org/imrd/directdoc.asp?DDFDocuments/v/G/SPS/NARG220.DOCX","ES")</f>
      </c>
    </row>
    <row r="1530">
      <c r="A1530" s="10" t="s">
        <v>2715</v>
      </c>
      <c r="B1530" s="11" t="s">
        <v>95</v>
      </c>
      <c r="C1530" s="10" t="s">
        <v>40</v>
      </c>
      <c r="D1530" s="12">
        <v>43367</v>
      </c>
      <c r="E1530" s="13" t="s">
        <v>2716</v>
      </c>
      <c r="F1530" s="13" t="s">
        <v>19</v>
      </c>
      <c r="G1530" s="14" t="s">
        <v>572</v>
      </c>
      <c r="H1530" s="15">
        <f>HYPERLINK("https://docs.wto.org/imrd/directdoc.asp?DDFDocuments/t/G/SPS/NBRA1412A1.DOCX","EN")</f>
      </c>
      <c r="I1530" s="15">
        <f>HYPERLINK("https://docs.wto.org/imrd/directdoc.asp?DDFDocuments/u/G/SPS/NBRA1412A1.DOCX","FR")</f>
      </c>
      <c r="J1530" s="15">
        <f>HYPERLINK("https://docs.wto.org/imrd/directdoc.asp?DDFDocuments/v/G/SPS/NBRA1412A1.DOCX","ES")</f>
      </c>
    </row>
    <row r="1531">
      <c r="A1531" s="10" t="s">
        <v>2717</v>
      </c>
      <c r="B1531" s="11" t="s">
        <v>95</v>
      </c>
      <c r="C1531" s="10" t="s">
        <v>40</v>
      </c>
      <c r="D1531" s="12">
        <v>43367</v>
      </c>
      <c r="E1531" s="13" t="s">
        <v>2718</v>
      </c>
      <c r="F1531" s="13" t="s">
        <v>19</v>
      </c>
      <c r="G1531" s="14" t="s">
        <v>1274</v>
      </c>
      <c r="H1531" s="15">
        <f>HYPERLINK("https://docs.wto.org/imrd/directdoc.asp?DDFDocuments/t/G/SPS/NBRA1413A1.DOCX","EN")</f>
      </c>
      <c r="I1531" s="15">
        <f>HYPERLINK("https://docs.wto.org/imrd/directdoc.asp?DDFDocuments/u/G/SPS/NBRA1413A1.DOCX","FR")</f>
      </c>
      <c r="J1531" s="15">
        <f>HYPERLINK("https://docs.wto.org/imrd/directdoc.asp?DDFDocuments/v/G/SPS/NBRA1413A1.DOCX","ES")</f>
      </c>
    </row>
    <row r="1532">
      <c r="A1532" s="10" t="s">
        <v>2719</v>
      </c>
      <c r="B1532" s="11" t="s">
        <v>153</v>
      </c>
      <c r="C1532" s="10" t="s">
        <v>54</v>
      </c>
      <c r="D1532" s="12">
        <v>43364</v>
      </c>
      <c r="E1532" s="13" t="s">
        <v>1299</v>
      </c>
      <c r="F1532" s="13" t="s">
        <v>1300</v>
      </c>
      <c r="G1532" s="14" t="s">
        <v>2720</v>
      </c>
      <c r="H1532" s="15">
        <f>HYPERLINK("https://docs.wto.org/imrd/directdoc.asp?DDFDocuments/t/G/SPS/NKOR248A14.DOCX","EN")</f>
      </c>
      <c r="I1532" s="15">
        <f>HYPERLINK("https://docs.wto.org/imrd/directdoc.asp?DDFDocuments/u/G/SPS/NKOR248A14.DOCX","FR")</f>
      </c>
      <c r="J1532" s="15">
        <f>HYPERLINK("https://docs.wto.org/imrd/directdoc.asp?DDFDocuments/v/G/SPS/NKOR248A14.DOCX","ES")</f>
      </c>
    </row>
    <row r="1533">
      <c r="A1533" s="10" t="s">
        <v>2721</v>
      </c>
      <c r="B1533" s="11" t="s">
        <v>82</v>
      </c>
      <c r="C1533" s="10" t="s">
        <v>18</v>
      </c>
      <c r="D1533" s="12">
        <v>43363</v>
      </c>
      <c r="E1533" s="13" t="s">
        <v>2189</v>
      </c>
      <c r="F1533" s="13" t="s">
        <v>24</v>
      </c>
      <c r="G1533" s="14"/>
      <c r="H1533" s="15">
        <f>HYPERLINK("https://docs.wto.org/imrd/directdoc.asp?DDFDocuments/t/G/SPS/NEU270.DOCX","EN")</f>
      </c>
      <c r="I1533" s="15">
        <f>HYPERLINK("https://docs.wto.org/imrd/directdoc.asp?DDFDocuments/u/G/SPS/NEU270.DOCX","FR")</f>
      </c>
      <c r="J1533" s="15">
        <f>HYPERLINK("https://docs.wto.org/imrd/directdoc.asp?DDFDocuments/v/G/SPS/NEU270.DOCX","ES")</f>
      </c>
    </row>
    <row r="1534">
      <c r="A1534" s="10" t="s">
        <v>2722</v>
      </c>
      <c r="B1534" s="11" t="s">
        <v>53</v>
      </c>
      <c r="C1534" s="10" t="s">
        <v>18</v>
      </c>
      <c r="D1534" s="12">
        <v>43363</v>
      </c>
      <c r="E1534" s="13" t="s">
        <v>2723</v>
      </c>
      <c r="F1534" s="13" t="s">
        <v>24</v>
      </c>
      <c r="G1534" s="14"/>
      <c r="H1534" s="15">
        <f>HYPERLINK("https://docs.wto.org/imrd/directdoc.asp?DDFDocuments/t/G/SPS/NSAU374.DOCX","EN")</f>
      </c>
      <c r="I1534" s="15">
        <f>HYPERLINK("https://docs.wto.org/imrd/directdoc.asp?DDFDocuments/u/G/SPS/NSAU374.DOCX","FR")</f>
      </c>
      <c r="J1534" s="15">
        <f>HYPERLINK("https://docs.wto.org/imrd/directdoc.asp?DDFDocuments/v/G/SPS/NSAU374.DOCX","ES")</f>
      </c>
    </row>
    <row r="1535">
      <c r="A1535" s="10" t="s">
        <v>2724</v>
      </c>
      <c r="B1535" s="11" t="s">
        <v>188</v>
      </c>
      <c r="C1535" s="10" t="s">
        <v>18</v>
      </c>
      <c r="D1535" s="12">
        <v>43362</v>
      </c>
      <c r="E1535" s="13" t="s">
        <v>1346</v>
      </c>
      <c r="F1535" s="13" t="s">
        <v>158</v>
      </c>
      <c r="G1535" s="14" t="s">
        <v>59</v>
      </c>
      <c r="H1535" s="15">
        <f>HYPERLINK("https://docs.wto.org/imrd/directdoc.asp?DDFDocuments/t/G/SPS/NAUS457.DOCX","EN")</f>
      </c>
      <c r="I1535" s="15">
        <f>HYPERLINK("https://docs.wto.org/imrd/directdoc.asp?DDFDocuments/u/G/SPS/NAUS457.DOCX","FR")</f>
      </c>
      <c r="J1535" s="15">
        <f>HYPERLINK("https://docs.wto.org/imrd/directdoc.asp?DDFDocuments/v/G/SPS/NAUS457.DOCX","ES")</f>
      </c>
    </row>
    <row r="1536">
      <c r="A1536" s="10" t="s">
        <v>2725</v>
      </c>
      <c r="B1536" s="11" t="s">
        <v>95</v>
      </c>
      <c r="C1536" s="10" t="s">
        <v>18</v>
      </c>
      <c r="D1536" s="12">
        <v>43362</v>
      </c>
      <c r="E1536" s="13" t="s">
        <v>2707</v>
      </c>
      <c r="F1536" s="13" t="s">
        <v>787</v>
      </c>
      <c r="G1536" s="14"/>
      <c r="H1536" s="15">
        <f>HYPERLINK("https://docs.wto.org/imrd/directdoc.asp?DDFDocuments/t/G/SPS/NBRA1428.DOCX","EN")</f>
      </c>
      <c r="I1536" s="15">
        <f>HYPERLINK("https://docs.wto.org/imrd/directdoc.asp?DDFDocuments/u/G/SPS/NBRA1428.DOCX","FR")</f>
      </c>
      <c r="J1536" s="15">
        <f>HYPERLINK("https://docs.wto.org/imrd/directdoc.asp?DDFDocuments/v/G/SPS/NBRA1428.DOCX","ES")</f>
      </c>
    </row>
    <row r="1537">
      <c r="A1537" s="10" t="s">
        <v>2726</v>
      </c>
      <c r="B1537" s="11" t="s">
        <v>95</v>
      </c>
      <c r="C1537" s="10" t="s">
        <v>18</v>
      </c>
      <c r="D1537" s="12">
        <v>43362</v>
      </c>
      <c r="E1537" s="13" t="s">
        <v>2707</v>
      </c>
      <c r="F1537" s="13" t="s">
        <v>787</v>
      </c>
      <c r="G1537" s="14"/>
      <c r="H1537" s="15">
        <f>HYPERLINK("https://docs.wto.org/imrd/directdoc.asp?DDFDocuments/t/G/SPS/NBRA1429.DOCX","EN")</f>
      </c>
      <c r="I1537" s="15">
        <f>HYPERLINK("https://docs.wto.org/imrd/directdoc.asp?DDFDocuments/u/G/SPS/NBRA1429.DOCX","FR")</f>
      </c>
      <c r="J1537" s="15">
        <f>HYPERLINK("https://docs.wto.org/imrd/directdoc.asp?DDFDocuments/v/G/SPS/NBRA1429.DOCX","ES")</f>
      </c>
    </row>
    <row r="1538">
      <c r="A1538" s="10" t="s">
        <v>2727</v>
      </c>
      <c r="B1538" s="11" t="s">
        <v>95</v>
      </c>
      <c r="C1538" s="10" t="s">
        <v>18</v>
      </c>
      <c r="D1538" s="12">
        <v>43362</v>
      </c>
      <c r="E1538" s="13" t="s">
        <v>2707</v>
      </c>
      <c r="F1538" s="13" t="s">
        <v>787</v>
      </c>
      <c r="G1538" s="14"/>
      <c r="H1538" s="15">
        <f>HYPERLINK("https://docs.wto.org/imrd/directdoc.asp?DDFDocuments/t/G/SPS/NBRA1431.DOCX","EN")</f>
      </c>
      <c r="I1538" s="15">
        <f>HYPERLINK("https://docs.wto.org/imrd/directdoc.asp?DDFDocuments/u/G/SPS/NBRA1431.DOCX","FR")</f>
      </c>
      <c r="J1538" s="15">
        <f>HYPERLINK("https://docs.wto.org/imrd/directdoc.asp?DDFDocuments/v/G/SPS/NBRA1431.DOCX","ES")</f>
      </c>
    </row>
    <row r="1539">
      <c r="A1539" s="10" t="s">
        <v>2728</v>
      </c>
      <c r="B1539" s="11" t="s">
        <v>95</v>
      </c>
      <c r="C1539" s="10" t="s">
        <v>18</v>
      </c>
      <c r="D1539" s="12">
        <v>43362</v>
      </c>
      <c r="E1539" s="13" t="s">
        <v>2707</v>
      </c>
      <c r="F1539" s="13" t="s">
        <v>787</v>
      </c>
      <c r="G1539" s="14"/>
      <c r="H1539" s="15">
        <f>HYPERLINK("https://docs.wto.org/imrd/directdoc.asp?DDFDocuments/t/G/SPS/NBRA1432.DOCX","EN")</f>
      </c>
      <c r="I1539" s="15">
        <f>HYPERLINK("https://docs.wto.org/imrd/directdoc.asp?DDFDocuments/u/G/SPS/NBRA1432.DOCX","FR")</f>
      </c>
      <c r="J1539" s="15">
        <f>HYPERLINK("https://docs.wto.org/imrd/directdoc.asp?DDFDocuments/v/G/SPS/NBRA1432.DOCX","ES")</f>
      </c>
    </row>
    <row r="1540">
      <c r="A1540" s="10" t="s">
        <v>2729</v>
      </c>
      <c r="B1540" s="11" t="s">
        <v>72</v>
      </c>
      <c r="C1540" s="10" t="s">
        <v>40</v>
      </c>
      <c r="D1540" s="12">
        <v>43362</v>
      </c>
      <c r="E1540" s="13" t="s">
        <v>2730</v>
      </c>
      <c r="F1540" s="13" t="s">
        <v>19</v>
      </c>
      <c r="G1540" s="14"/>
      <c r="H1540" s="15">
        <f>HYPERLINK("https://docs.wto.org/imrd/directdoc.asp?DDFDocuments/t/G/SPS/NCAN1104A2.DOCX","EN")</f>
      </c>
      <c r="I1540" s="15">
        <f>HYPERLINK("https://docs.wto.org/imrd/directdoc.asp?DDFDocuments/u/G/SPS/NCAN1104A2.DOCX","FR")</f>
      </c>
      <c r="J1540" s="15">
        <f>HYPERLINK("https://docs.wto.org/imrd/directdoc.asp?DDFDocuments/v/G/SPS/NCAN1104A2.DOCX","ES")</f>
      </c>
    </row>
    <row r="1541">
      <c r="A1541" s="10" t="s">
        <v>2731</v>
      </c>
      <c r="B1541" s="11" t="s">
        <v>349</v>
      </c>
      <c r="C1541" s="10" t="s">
        <v>18</v>
      </c>
      <c r="D1541" s="12">
        <v>43362</v>
      </c>
      <c r="E1541" s="13" t="s">
        <v>2732</v>
      </c>
      <c r="F1541" s="13" t="s">
        <v>88</v>
      </c>
      <c r="G1541" s="14" t="s">
        <v>1093</v>
      </c>
      <c r="H1541" s="15">
        <f>HYPERLINK("https://docs.wto.org/imrd/directdoc.asp?DDFDocuments/t/G/SPS/NECU213.DOCX","EN")</f>
      </c>
      <c r="I1541" s="15">
        <f>HYPERLINK("https://docs.wto.org/imrd/directdoc.asp?DDFDocuments/u/G/SPS/NECU213.DOCX","FR")</f>
      </c>
      <c r="J1541" s="15">
        <f>HYPERLINK("https://docs.wto.org/imrd/directdoc.asp?DDFDocuments/v/G/SPS/NECU213.DOCX","ES")</f>
      </c>
    </row>
    <row r="1542">
      <c r="A1542" s="10" t="s">
        <v>2733</v>
      </c>
      <c r="B1542" s="11" t="s">
        <v>53</v>
      </c>
      <c r="C1542" s="10" t="s">
        <v>12</v>
      </c>
      <c r="D1542" s="12">
        <v>43362</v>
      </c>
      <c r="E1542" s="13" t="s">
        <v>2734</v>
      </c>
      <c r="F1542" s="13" t="s">
        <v>144</v>
      </c>
      <c r="G1542" s="14" t="s">
        <v>2735</v>
      </c>
      <c r="H1542" s="15">
        <f>HYPERLINK("https://docs.wto.org/imrd/directdoc.asp?DDFDocuments/t/G/SPS/NSAU373.DOCX","EN")</f>
      </c>
      <c r="I1542" s="15">
        <f>HYPERLINK("https://docs.wto.org/imrd/directdoc.asp?DDFDocuments/u/G/SPS/NSAU373.DOCX","FR")</f>
      </c>
      <c r="J1542" s="15">
        <f>HYPERLINK("https://docs.wto.org/imrd/directdoc.asp?DDFDocuments/v/G/SPS/NSAU373.DOCX","ES")</f>
      </c>
    </row>
    <row r="1543">
      <c r="A1543" s="10" t="s">
        <v>2736</v>
      </c>
      <c r="B1543" s="11" t="s">
        <v>349</v>
      </c>
      <c r="C1543" s="10" t="s">
        <v>18</v>
      </c>
      <c r="D1543" s="12">
        <v>43361</v>
      </c>
      <c r="E1543" s="13" t="s">
        <v>2737</v>
      </c>
      <c r="F1543" s="13" t="s">
        <v>368</v>
      </c>
      <c r="G1543" s="14" t="s">
        <v>139</v>
      </c>
      <c r="H1543" s="15">
        <f>HYPERLINK("https://docs.wto.org/imrd/directdoc.asp?DDFDocuments/t/G/SPS/NECU212.DOCX","EN")</f>
      </c>
      <c r="I1543" s="15">
        <f>HYPERLINK("https://docs.wto.org/imrd/directdoc.asp?DDFDocuments/u/G/SPS/NECU212.DOCX","FR")</f>
      </c>
      <c r="J1543" s="15">
        <f>HYPERLINK("https://docs.wto.org/imrd/directdoc.asp?DDFDocuments/v/G/SPS/NECU212.DOCX","ES")</f>
      </c>
    </row>
    <row r="1544">
      <c r="A1544" s="10" t="s">
        <v>2738</v>
      </c>
      <c r="B1544" s="11" t="s">
        <v>161</v>
      </c>
      <c r="C1544" s="10" t="s">
        <v>40</v>
      </c>
      <c r="D1544" s="12">
        <v>43361</v>
      </c>
      <c r="E1544" s="13" t="s">
        <v>1013</v>
      </c>
      <c r="F1544" s="13" t="s">
        <v>19</v>
      </c>
      <c r="G1544" s="14"/>
      <c r="H1544" s="15">
        <f>HYPERLINK("https://docs.wto.org/imrd/directdoc.asp?DDFDocuments/t/G/SPS/NUSA2703A1.DOCX","EN")</f>
      </c>
      <c r="I1544" s="15">
        <f>HYPERLINK("https://docs.wto.org/imrd/directdoc.asp?DDFDocuments/u/G/SPS/NUSA2703A1.DOCX","FR")</f>
      </c>
      <c r="J1544" s="15">
        <f>HYPERLINK("https://docs.wto.org/imrd/directdoc.asp?DDFDocuments/v/G/SPS/NUSA2703A1.DOCX","ES")</f>
      </c>
    </row>
    <row r="1545">
      <c r="A1545" s="10" t="s">
        <v>2739</v>
      </c>
      <c r="B1545" s="11" t="s">
        <v>214</v>
      </c>
      <c r="C1545" s="10" t="s">
        <v>54</v>
      </c>
      <c r="D1545" s="12">
        <v>43360</v>
      </c>
      <c r="E1545" s="13" t="s">
        <v>530</v>
      </c>
      <c r="F1545" s="13" t="s">
        <v>925</v>
      </c>
      <c r="G1545" s="14" t="s">
        <v>2740</v>
      </c>
      <c r="H1545" s="15">
        <f>HYPERLINK("https://docs.wto.org/imrd/directdoc.asp?DDFDocuments/t/G/SPS/NARE100A1.DOCX","EN")</f>
      </c>
      <c r="I1545" s="15">
        <f>HYPERLINK("https://docs.wto.org/imrd/directdoc.asp?DDFDocuments/u/G/SPS/NARE100A1.DOCX","FR")</f>
      </c>
      <c r="J1545" s="15">
        <f>HYPERLINK("https://docs.wto.org/imrd/directdoc.asp?DDFDocuments/v/G/SPS/NARE100A1.DOCX","ES")</f>
      </c>
    </row>
    <row r="1546">
      <c r="A1546" s="10" t="s">
        <v>2741</v>
      </c>
      <c r="B1546" s="11" t="s">
        <v>365</v>
      </c>
      <c r="C1546" s="10" t="s">
        <v>18</v>
      </c>
      <c r="D1546" s="12">
        <v>43360</v>
      </c>
      <c r="E1546" s="13" t="s">
        <v>2742</v>
      </c>
      <c r="F1546" s="13" t="s">
        <v>817</v>
      </c>
      <c r="G1546" s="14"/>
      <c r="H1546" s="15">
        <f>HYPERLINK("https://docs.wto.org/imrd/directdoc.asp?DDFDocuments/t/G/SPS/NCHL577.DOCX","EN")</f>
      </c>
      <c r="I1546" s="15">
        <f>HYPERLINK("https://docs.wto.org/imrd/directdoc.asp?DDFDocuments/u/G/SPS/NCHL577.DOCX","FR")</f>
      </c>
      <c r="J1546" s="15">
        <f>HYPERLINK("https://docs.wto.org/imrd/directdoc.asp?DDFDocuments/v/G/SPS/NCHL577.DOCX","ES")</f>
      </c>
    </row>
    <row r="1547">
      <c r="A1547" s="10" t="s">
        <v>2743</v>
      </c>
      <c r="B1547" s="11" t="s">
        <v>161</v>
      </c>
      <c r="C1547" s="10" t="s">
        <v>40</v>
      </c>
      <c r="D1547" s="12">
        <v>43357</v>
      </c>
      <c r="E1547" s="13" t="s">
        <v>2744</v>
      </c>
      <c r="F1547" s="13" t="s">
        <v>310</v>
      </c>
      <c r="G1547" s="14"/>
      <c r="H1547" s="15">
        <f>HYPERLINK("https://docs.wto.org/imrd/directdoc.asp?DDFDocuments/t/G/SPS/NUSA2502A9.DOCX","EN")</f>
      </c>
      <c r="I1547" s="15">
        <f>HYPERLINK("https://docs.wto.org/imrd/directdoc.asp?DDFDocuments/u/G/SPS/NUSA2502A9.DOCX","FR")</f>
      </c>
      <c r="J1547" s="15">
        <f>HYPERLINK("https://docs.wto.org/imrd/directdoc.asp?DDFDocuments/v/G/SPS/NUSA2502A9.DOCX","ES")</f>
      </c>
    </row>
    <row r="1548">
      <c r="A1548" s="10" t="s">
        <v>2745</v>
      </c>
      <c r="B1548" s="11" t="s">
        <v>365</v>
      </c>
      <c r="C1548" s="10" t="s">
        <v>40</v>
      </c>
      <c r="D1548" s="12">
        <v>43356</v>
      </c>
      <c r="E1548" s="13" t="s">
        <v>19</v>
      </c>
      <c r="F1548" s="13" t="s">
        <v>19</v>
      </c>
      <c r="G1548" s="14"/>
      <c r="H1548" s="15">
        <f>HYPERLINK("https://docs.wto.org/imrd/directdoc.asp?DDFDocuments/t/G/SPS/NCHL572A1.DOCX","EN")</f>
      </c>
      <c r="I1548" s="15">
        <f>HYPERLINK("https://docs.wto.org/imrd/directdoc.asp?DDFDocuments/u/G/SPS/NCHL572A1.DOCX","FR")</f>
      </c>
      <c r="J1548" s="15">
        <f>HYPERLINK("https://docs.wto.org/imrd/directdoc.asp?DDFDocuments/v/G/SPS/NCHL572A1.DOCX","ES")</f>
      </c>
    </row>
    <row r="1549">
      <c r="A1549" s="10" t="s">
        <v>2746</v>
      </c>
      <c r="B1549" s="11" t="s">
        <v>53</v>
      </c>
      <c r="C1549" s="10" t="s">
        <v>12</v>
      </c>
      <c r="D1549" s="12">
        <v>43356</v>
      </c>
      <c r="E1549" s="13" t="s">
        <v>282</v>
      </c>
      <c r="F1549" s="13" t="s">
        <v>283</v>
      </c>
      <c r="G1549" s="14" t="s">
        <v>149</v>
      </c>
      <c r="H1549" s="15">
        <f>HYPERLINK("https://docs.wto.org/imrd/directdoc.asp?DDFDocuments/t/G/SPS/NSAU372.DOCX","EN")</f>
      </c>
      <c r="I1549" s="15">
        <f>HYPERLINK("https://docs.wto.org/imrd/directdoc.asp?DDFDocuments/u/G/SPS/NSAU372.DOCX","FR")</f>
      </c>
      <c r="J1549" s="15">
        <f>HYPERLINK("https://docs.wto.org/imrd/directdoc.asp?DDFDocuments/v/G/SPS/NSAU372.DOCX","ES")</f>
      </c>
    </row>
    <row r="1550">
      <c r="A1550" s="10" t="s">
        <v>2747</v>
      </c>
      <c r="B1550" s="11" t="s">
        <v>59</v>
      </c>
      <c r="C1550" s="10" t="s">
        <v>18</v>
      </c>
      <c r="D1550" s="12">
        <v>43356</v>
      </c>
      <c r="E1550" s="13" t="s">
        <v>2748</v>
      </c>
      <c r="F1550" s="13" t="s">
        <v>2749</v>
      </c>
      <c r="G1550" s="14" t="s">
        <v>47</v>
      </c>
      <c r="H1550" s="15">
        <f>HYPERLINK("https://docs.wto.org/imrd/directdoc.asp?DDFDocuments/t/G/SPS/NTPKM469.DOCX","EN")</f>
      </c>
      <c r="I1550" s="15">
        <f>HYPERLINK("https://docs.wto.org/imrd/directdoc.asp?DDFDocuments/u/G/SPS/NTPKM469.DOCX","FR")</f>
      </c>
      <c r="J1550" s="15">
        <f>HYPERLINK("https://docs.wto.org/imrd/directdoc.asp?DDFDocuments/v/G/SPS/NTPKM469.DOCX","ES")</f>
      </c>
    </row>
    <row r="1551">
      <c r="A1551" s="10" t="s">
        <v>2750</v>
      </c>
      <c r="B1551" s="11" t="s">
        <v>779</v>
      </c>
      <c r="C1551" s="10" t="s">
        <v>12</v>
      </c>
      <c r="D1551" s="12">
        <v>43356</v>
      </c>
      <c r="E1551" s="13" t="s">
        <v>2751</v>
      </c>
      <c r="F1551" s="13" t="s">
        <v>144</v>
      </c>
      <c r="G1551" s="14"/>
      <c r="H1551" s="15">
        <f>HYPERLINK("https://docs.wto.org/imrd/directdoc.asp?DDFDocuments/t/G/SPS/NURY36.DOCX","EN")</f>
      </c>
      <c r="I1551" s="15">
        <f>HYPERLINK("https://docs.wto.org/imrd/directdoc.asp?DDFDocuments/u/G/SPS/NURY36.DOCX","FR")</f>
      </c>
      <c r="J1551" s="15">
        <f>HYPERLINK("https://docs.wto.org/imrd/directdoc.asp?DDFDocuments/v/G/SPS/NURY36.DOCX","ES")</f>
      </c>
    </row>
    <row r="1552">
      <c r="A1552" s="10" t="s">
        <v>2752</v>
      </c>
      <c r="B1552" s="11" t="s">
        <v>214</v>
      </c>
      <c r="C1552" s="10" t="s">
        <v>54</v>
      </c>
      <c r="D1552" s="12">
        <v>43355</v>
      </c>
      <c r="E1552" s="13" t="s">
        <v>530</v>
      </c>
      <c r="F1552" s="13" t="s">
        <v>925</v>
      </c>
      <c r="G1552" s="14" t="s">
        <v>2753</v>
      </c>
      <c r="H1552" s="15">
        <f>HYPERLINK("https://docs.wto.org/imrd/directdoc.asp?DDFDocuments/t/G/SPS/NARE146A1.DOCX","EN")</f>
      </c>
      <c r="I1552" s="15">
        <f>HYPERLINK("https://docs.wto.org/imrd/directdoc.asp?DDFDocuments/u/G/SPS/NARE146A1.DOCX","FR")</f>
      </c>
      <c r="J1552" s="15">
        <f>HYPERLINK("https://docs.wto.org/imrd/directdoc.asp?DDFDocuments/v/G/SPS/NARE146A1.DOCX","ES")</f>
      </c>
    </row>
    <row r="1553">
      <c r="A1553" s="10" t="s">
        <v>2754</v>
      </c>
      <c r="B1553" s="11" t="s">
        <v>95</v>
      </c>
      <c r="C1553" s="10" t="s">
        <v>18</v>
      </c>
      <c r="D1553" s="12">
        <v>43355</v>
      </c>
      <c r="E1553" s="13" t="s">
        <v>2755</v>
      </c>
      <c r="F1553" s="13" t="s">
        <v>787</v>
      </c>
      <c r="G1553" s="14"/>
      <c r="H1553" s="15">
        <f>HYPERLINK("https://docs.wto.org/imrd/directdoc.asp?DDFDocuments/t/G/SPS/NBRA1426.DOCX","EN")</f>
      </c>
      <c r="I1553" s="15">
        <f>HYPERLINK("https://docs.wto.org/imrd/directdoc.asp?DDFDocuments/u/G/SPS/NBRA1426.DOCX","FR")</f>
      </c>
      <c r="J1553" s="15">
        <f>HYPERLINK("https://docs.wto.org/imrd/directdoc.asp?DDFDocuments/v/G/SPS/NBRA1426.DOCX","ES")</f>
      </c>
    </row>
    <row r="1554">
      <c r="A1554" s="10" t="s">
        <v>2756</v>
      </c>
      <c r="B1554" s="11" t="s">
        <v>59</v>
      </c>
      <c r="C1554" s="10" t="s">
        <v>40</v>
      </c>
      <c r="D1554" s="12">
        <v>43355</v>
      </c>
      <c r="E1554" s="13" t="s">
        <v>2757</v>
      </c>
      <c r="F1554" s="13" t="s">
        <v>19</v>
      </c>
      <c r="G1554" s="14"/>
      <c r="H1554" s="15">
        <f>HYPERLINK("https://docs.wto.org/imrd/directdoc.asp?DDFDocuments/t/G/SPS/NTPKM459A1.DOCX","EN")</f>
      </c>
      <c r="I1554" s="15">
        <f>HYPERLINK("https://docs.wto.org/imrd/directdoc.asp?DDFDocuments/u/G/SPS/NTPKM459A1.DOCX","FR")</f>
      </c>
      <c r="J1554" s="15">
        <f>HYPERLINK("https://docs.wto.org/imrd/directdoc.asp?DDFDocuments/v/G/SPS/NTPKM459A1.DOCX","ES")</f>
      </c>
    </row>
    <row r="1555">
      <c r="A1555" s="10" t="s">
        <v>2758</v>
      </c>
      <c r="B1555" s="11" t="s">
        <v>161</v>
      </c>
      <c r="C1555" s="10" t="s">
        <v>18</v>
      </c>
      <c r="D1555" s="12">
        <v>43355</v>
      </c>
      <c r="E1555" s="13" t="s">
        <v>2759</v>
      </c>
      <c r="F1555" s="13" t="s">
        <v>2760</v>
      </c>
      <c r="G1555" s="14" t="s">
        <v>2761</v>
      </c>
      <c r="H1555" s="15">
        <f>HYPERLINK("https://docs.wto.org/imrd/directdoc.asp?DDFDocuments/t/G/SPS/NUSA3020.DOCX","EN")</f>
      </c>
      <c r="I1555" s="15">
        <f>HYPERLINK("https://docs.wto.org/imrd/directdoc.asp?DDFDocuments/u/G/SPS/NUSA3020.DOCX","FR")</f>
      </c>
      <c r="J1555" s="15">
        <f>HYPERLINK("https://docs.wto.org/imrd/directdoc.asp?DDFDocuments/v/G/SPS/NUSA3020.DOCX","ES")</f>
      </c>
    </row>
    <row r="1556">
      <c r="A1556" s="10" t="s">
        <v>2762</v>
      </c>
      <c r="B1556" s="11" t="s">
        <v>145</v>
      </c>
      <c r="C1556" s="10" t="s">
        <v>12</v>
      </c>
      <c r="D1556" s="12">
        <v>43354</v>
      </c>
      <c r="E1556" s="13" t="s">
        <v>228</v>
      </c>
      <c r="F1556" s="13" t="s">
        <v>56</v>
      </c>
      <c r="G1556" s="14" t="s">
        <v>2763</v>
      </c>
      <c r="H1556" s="15">
        <f>HYPERLINK("https://docs.wto.org/imrd/directdoc.asp?DDFDocuments/t/G/SPS/NPHL423.DOCX","EN")</f>
      </c>
      <c r="I1556" s="15">
        <f>HYPERLINK("https://docs.wto.org/imrd/directdoc.asp?DDFDocuments/u/G/SPS/NPHL423.DOCX","FR")</f>
      </c>
      <c r="J1556" s="15">
        <f>HYPERLINK("https://docs.wto.org/imrd/directdoc.asp?DDFDocuments/v/G/SPS/NPHL423.DOCX","ES")</f>
      </c>
    </row>
    <row r="1557">
      <c r="A1557" s="10" t="s">
        <v>2764</v>
      </c>
      <c r="B1557" s="11" t="s">
        <v>145</v>
      </c>
      <c r="C1557" s="10" t="s">
        <v>12</v>
      </c>
      <c r="D1557" s="12">
        <v>43354</v>
      </c>
      <c r="E1557" s="13" t="s">
        <v>2101</v>
      </c>
      <c r="F1557" s="13" t="s">
        <v>262</v>
      </c>
      <c r="G1557" s="14" t="s">
        <v>149</v>
      </c>
      <c r="H1557" s="15">
        <f>HYPERLINK("https://docs.wto.org/imrd/directdoc.asp?DDFDocuments/t/G/SPS/NPHL424.DOCX","EN")</f>
      </c>
      <c r="I1557" s="15">
        <f>HYPERLINK("https://docs.wto.org/imrd/directdoc.asp?DDFDocuments/u/G/SPS/NPHL424.DOCX","FR")</f>
      </c>
      <c r="J1557" s="15">
        <f>HYPERLINK("https://docs.wto.org/imrd/directdoc.asp?DDFDocuments/v/G/SPS/NPHL424.DOCX","ES")</f>
      </c>
    </row>
    <row r="1558">
      <c r="A1558" s="10" t="s">
        <v>2765</v>
      </c>
      <c r="B1558" s="11" t="s">
        <v>523</v>
      </c>
      <c r="C1558" s="10" t="s">
        <v>18</v>
      </c>
      <c r="D1558" s="12">
        <v>43354</v>
      </c>
      <c r="E1558" s="13" t="s">
        <v>2766</v>
      </c>
      <c r="F1558" s="13" t="s">
        <v>733</v>
      </c>
      <c r="G1558" s="14"/>
      <c r="H1558" s="15">
        <f>HYPERLINK("https://docs.wto.org/imrd/directdoc.asp?DDFDocuments/t/G/SPS/NTUR103.DOCX","EN")</f>
      </c>
      <c r="I1558" s="15">
        <f>HYPERLINK("https://docs.wto.org/imrd/directdoc.asp?DDFDocuments/u/G/SPS/NTUR103.DOCX","FR")</f>
      </c>
      <c r="J1558" s="15">
        <f>HYPERLINK("https://docs.wto.org/imrd/directdoc.asp?DDFDocuments/v/G/SPS/NTUR103.DOCX","ES")</f>
      </c>
    </row>
    <row r="1559">
      <c r="A1559" s="10" t="s">
        <v>2767</v>
      </c>
      <c r="B1559" s="11" t="s">
        <v>214</v>
      </c>
      <c r="C1559" s="10" t="s">
        <v>40</v>
      </c>
      <c r="D1559" s="12">
        <v>43353</v>
      </c>
      <c r="E1559" s="13" t="s">
        <v>2768</v>
      </c>
      <c r="F1559" s="13" t="s">
        <v>19</v>
      </c>
      <c r="G1559" s="14"/>
      <c r="H1559" s="15">
        <f>HYPERLINK("https://docs.wto.org/imrd/directdoc.asp?DDFDocuments/t/G/SPS/NARE112A1.DOCX","EN")</f>
      </c>
      <c r="I1559" s="15">
        <f>HYPERLINK("https://docs.wto.org/imrd/directdoc.asp?DDFDocuments/u/G/SPS/NARE112A1.DOCX","FR")</f>
      </c>
      <c r="J1559" s="15">
        <f>HYPERLINK("https://docs.wto.org/imrd/directdoc.asp?DDFDocuments/v/G/SPS/NARE112A1.DOCX","ES")</f>
      </c>
    </row>
    <row r="1560">
      <c r="A1560" s="10" t="s">
        <v>2769</v>
      </c>
      <c r="B1560" s="11" t="s">
        <v>349</v>
      </c>
      <c r="C1560" s="10" t="s">
        <v>18</v>
      </c>
      <c r="D1560" s="12">
        <v>43353</v>
      </c>
      <c r="E1560" s="13" t="s">
        <v>2770</v>
      </c>
      <c r="F1560" s="13" t="s">
        <v>368</v>
      </c>
      <c r="G1560" s="14" t="s">
        <v>161</v>
      </c>
      <c r="H1560" s="15">
        <f>HYPERLINK("https://docs.wto.org/imrd/directdoc.asp?DDFDocuments/t/G/SPS/NECU211.DOCX","EN")</f>
      </c>
      <c r="I1560" s="15">
        <f>HYPERLINK("https://docs.wto.org/imrd/directdoc.asp?DDFDocuments/u/G/SPS/NECU211.DOCX","FR")</f>
      </c>
      <c r="J1560" s="15">
        <f>HYPERLINK("https://docs.wto.org/imrd/directdoc.asp?DDFDocuments/v/G/SPS/NECU211.DOCX","ES")</f>
      </c>
    </row>
    <row r="1561">
      <c r="A1561" s="10" t="s">
        <v>2771</v>
      </c>
      <c r="B1561" s="11" t="s">
        <v>34</v>
      </c>
      <c r="C1561" s="10" t="s">
        <v>18</v>
      </c>
      <c r="D1561" s="12">
        <v>43353</v>
      </c>
      <c r="E1561" s="13" t="s">
        <v>2772</v>
      </c>
      <c r="F1561" s="13" t="s">
        <v>787</v>
      </c>
      <c r="G1561" s="14"/>
      <c r="H1561" s="15">
        <f>HYPERLINK("https://docs.wto.org/imrd/directdoc.asp?DDFDocuments/t/G/SPS/NJPN596.DOCX","EN")</f>
      </c>
      <c r="I1561" s="15">
        <f>HYPERLINK("https://docs.wto.org/imrd/directdoc.asp?DDFDocuments/u/G/SPS/NJPN596.DOCX","FR")</f>
      </c>
      <c r="J1561" s="15">
        <f>HYPERLINK("https://docs.wto.org/imrd/directdoc.asp?DDFDocuments/v/G/SPS/NJPN596.DOCX","ES")</f>
      </c>
    </row>
    <row r="1562">
      <c r="A1562" s="10" t="s">
        <v>2773</v>
      </c>
      <c r="B1562" s="11" t="s">
        <v>34</v>
      </c>
      <c r="C1562" s="10" t="s">
        <v>18</v>
      </c>
      <c r="D1562" s="12">
        <v>43353</v>
      </c>
      <c r="E1562" s="13" t="s">
        <v>2774</v>
      </c>
      <c r="F1562" s="13" t="s">
        <v>787</v>
      </c>
      <c r="G1562" s="14"/>
      <c r="H1562" s="15">
        <f>HYPERLINK("https://docs.wto.org/imrd/directdoc.asp?DDFDocuments/t/G/SPS/NJPN597.DOCX","EN")</f>
      </c>
      <c r="I1562" s="15">
        <f>HYPERLINK("https://docs.wto.org/imrd/directdoc.asp?DDFDocuments/u/G/SPS/NJPN597.DOCX","FR")</f>
      </c>
      <c r="J1562" s="15">
        <f>HYPERLINK("https://docs.wto.org/imrd/directdoc.asp?DDFDocuments/v/G/SPS/NJPN597.DOCX","ES")</f>
      </c>
    </row>
    <row r="1563">
      <c r="A1563" s="10" t="s">
        <v>2775</v>
      </c>
      <c r="B1563" s="11" t="s">
        <v>34</v>
      </c>
      <c r="C1563" s="10" t="s">
        <v>18</v>
      </c>
      <c r="D1563" s="12">
        <v>43353</v>
      </c>
      <c r="E1563" s="13" t="s">
        <v>2776</v>
      </c>
      <c r="F1563" s="13" t="s">
        <v>2777</v>
      </c>
      <c r="G1563" s="14"/>
      <c r="H1563" s="15">
        <f>HYPERLINK("https://docs.wto.org/imrd/directdoc.asp?DDFDocuments/t/G/SPS/NJPN598.DOCX","EN")</f>
      </c>
      <c r="I1563" s="15">
        <f>HYPERLINK("https://docs.wto.org/imrd/directdoc.asp?DDFDocuments/u/G/SPS/NJPN598.DOCX","FR")</f>
      </c>
      <c r="J1563" s="15">
        <f>HYPERLINK("https://docs.wto.org/imrd/directdoc.asp?DDFDocuments/v/G/SPS/NJPN598.DOCX","ES")</f>
      </c>
    </row>
    <row r="1564">
      <c r="A1564" s="10" t="s">
        <v>2778</v>
      </c>
      <c r="B1564" s="11" t="s">
        <v>34</v>
      </c>
      <c r="C1564" s="10" t="s">
        <v>18</v>
      </c>
      <c r="D1564" s="12">
        <v>43353</v>
      </c>
      <c r="E1564" s="13" t="s">
        <v>2779</v>
      </c>
      <c r="F1564" s="13" t="s">
        <v>2777</v>
      </c>
      <c r="G1564" s="14"/>
      <c r="H1564" s="15">
        <f>HYPERLINK("https://docs.wto.org/imrd/directdoc.asp?DDFDocuments/t/G/SPS/NJPN599.DOCX","EN")</f>
      </c>
      <c r="I1564" s="15">
        <f>HYPERLINK("https://docs.wto.org/imrd/directdoc.asp?DDFDocuments/u/G/SPS/NJPN599.DOCX","FR")</f>
      </c>
      <c r="J1564" s="15">
        <f>HYPERLINK("https://docs.wto.org/imrd/directdoc.asp?DDFDocuments/v/G/SPS/NJPN599.DOCX","ES")</f>
      </c>
    </row>
    <row r="1565">
      <c r="A1565" s="10" t="s">
        <v>2780</v>
      </c>
      <c r="B1565" s="11" t="s">
        <v>34</v>
      </c>
      <c r="C1565" s="10" t="s">
        <v>18</v>
      </c>
      <c r="D1565" s="12">
        <v>43353</v>
      </c>
      <c r="E1565" s="13" t="s">
        <v>2781</v>
      </c>
      <c r="F1565" s="13" t="s">
        <v>733</v>
      </c>
      <c r="G1565" s="14"/>
      <c r="H1565" s="15">
        <f>HYPERLINK("https://docs.wto.org/imrd/directdoc.asp?DDFDocuments/t/G/SPS/NJPN600.DOCX","EN")</f>
      </c>
      <c r="I1565" s="15">
        <f>HYPERLINK("https://docs.wto.org/imrd/directdoc.asp?DDFDocuments/u/G/SPS/NJPN600.DOCX","FR")</f>
      </c>
      <c r="J1565" s="15">
        <f>HYPERLINK("https://docs.wto.org/imrd/directdoc.asp?DDFDocuments/v/G/SPS/NJPN600.DOCX","ES")</f>
      </c>
    </row>
    <row r="1566">
      <c r="A1566" s="10" t="s">
        <v>2782</v>
      </c>
      <c r="B1566" s="11" t="s">
        <v>145</v>
      </c>
      <c r="C1566" s="10" t="s">
        <v>12</v>
      </c>
      <c r="D1566" s="12">
        <v>43353</v>
      </c>
      <c r="E1566" s="13" t="s">
        <v>2101</v>
      </c>
      <c r="F1566" s="13" t="s">
        <v>389</v>
      </c>
      <c r="G1566" s="14" t="s">
        <v>2783</v>
      </c>
      <c r="H1566" s="15">
        <f>HYPERLINK("https://docs.wto.org/imrd/directdoc.asp?DDFDocuments/t/G/SPS/NPHL422.DOCX","EN")</f>
      </c>
      <c r="I1566" s="15">
        <f>HYPERLINK("https://docs.wto.org/imrd/directdoc.asp?DDFDocuments/u/G/SPS/NPHL422.DOCX","FR")</f>
      </c>
      <c r="J1566" s="15">
        <f>HYPERLINK("https://docs.wto.org/imrd/directdoc.asp?DDFDocuments/v/G/SPS/NPHL422.DOCX","ES")</f>
      </c>
    </row>
    <row r="1567">
      <c r="A1567" s="10" t="s">
        <v>2784</v>
      </c>
      <c r="B1567" s="11" t="s">
        <v>365</v>
      </c>
      <c r="C1567" s="10" t="s">
        <v>40</v>
      </c>
      <c r="D1567" s="12">
        <v>43348</v>
      </c>
      <c r="E1567" s="13" t="s">
        <v>19</v>
      </c>
      <c r="F1567" s="13" t="s">
        <v>19</v>
      </c>
      <c r="G1567" s="14"/>
      <c r="H1567" s="15">
        <f>HYPERLINK("https://docs.wto.org/imrd/directdoc.asp?DDFDocuments/t/G/SPS/NCHL544A1.DOCX","EN")</f>
      </c>
      <c r="I1567" s="15">
        <f>HYPERLINK("https://docs.wto.org/imrd/directdoc.asp?DDFDocuments/u/G/SPS/NCHL544A1.DOCX","FR")</f>
      </c>
      <c r="J1567" s="15">
        <f>HYPERLINK("https://docs.wto.org/imrd/directdoc.asp?DDFDocuments/v/G/SPS/NCHL544A1.DOCX","ES")</f>
      </c>
    </row>
    <row r="1568">
      <c r="A1568" s="10" t="s">
        <v>2785</v>
      </c>
      <c r="B1568" s="11" t="s">
        <v>79</v>
      </c>
      <c r="C1568" s="10" t="s">
        <v>40</v>
      </c>
      <c r="D1568" s="12">
        <v>43348</v>
      </c>
      <c r="E1568" s="13" t="s">
        <v>19</v>
      </c>
      <c r="F1568" s="13" t="s">
        <v>310</v>
      </c>
      <c r="G1568" s="14"/>
      <c r="H1568" s="15">
        <f>HYPERLINK("https://docs.wto.org/imrd/directdoc.asp?DDFDocuments/t/G/SPS/NCOL253A3.DOCX","EN")</f>
      </c>
      <c r="I1568" s="15">
        <f>HYPERLINK("https://docs.wto.org/imrd/directdoc.asp?DDFDocuments/u/G/SPS/NCOL253A3.DOCX","FR")</f>
      </c>
      <c r="J1568" s="15">
        <f>HYPERLINK("https://docs.wto.org/imrd/directdoc.asp?DDFDocuments/v/G/SPS/NCOL253A3.DOCX","ES")</f>
      </c>
    </row>
    <row r="1569">
      <c r="A1569" s="10" t="s">
        <v>2786</v>
      </c>
      <c r="B1569" s="11" t="s">
        <v>79</v>
      </c>
      <c r="C1569" s="10" t="s">
        <v>18</v>
      </c>
      <c r="D1569" s="12">
        <v>43348</v>
      </c>
      <c r="E1569" s="13" t="s">
        <v>2787</v>
      </c>
      <c r="F1569" s="13" t="s">
        <v>20</v>
      </c>
      <c r="G1569" s="14" t="s">
        <v>779</v>
      </c>
      <c r="H1569" s="15">
        <f>HYPERLINK("https://docs.wto.org/imrd/directdoc.asp?DDFDocuments/t/G/SPS/NCOL287.DOCX","EN")</f>
      </c>
      <c r="I1569" s="15">
        <f>HYPERLINK("https://docs.wto.org/imrd/directdoc.asp?DDFDocuments/u/G/SPS/NCOL287.DOCX","FR")</f>
      </c>
      <c r="J1569" s="15">
        <f>HYPERLINK("https://docs.wto.org/imrd/directdoc.asp?DDFDocuments/v/G/SPS/NCOL287.DOCX","ES")</f>
      </c>
    </row>
    <row r="1570">
      <c r="A1570" s="10" t="s">
        <v>2788</v>
      </c>
      <c r="B1570" s="11" t="s">
        <v>79</v>
      </c>
      <c r="C1570" s="10" t="s">
        <v>18</v>
      </c>
      <c r="D1570" s="12">
        <v>43348</v>
      </c>
      <c r="E1570" s="13" t="s">
        <v>2789</v>
      </c>
      <c r="F1570" s="13" t="s">
        <v>20</v>
      </c>
      <c r="G1570" s="14" t="s">
        <v>779</v>
      </c>
      <c r="H1570" s="15">
        <f>HYPERLINK("https://docs.wto.org/imrd/directdoc.asp?DDFDocuments/t/G/SPS/NCOL288.DOCX","EN")</f>
      </c>
      <c r="I1570" s="15">
        <f>HYPERLINK("https://docs.wto.org/imrd/directdoc.asp?DDFDocuments/u/G/SPS/NCOL288.DOCX","FR")</f>
      </c>
      <c r="J1570" s="15">
        <f>HYPERLINK("https://docs.wto.org/imrd/directdoc.asp?DDFDocuments/v/G/SPS/NCOL288.DOCX","ES")</f>
      </c>
    </row>
    <row r="1571">
      <c r="A1571" s="10" t="s">
        <v>2790</v>
      </c>
      <c r="B1571" s="11" t="s">
        <v>79</v>
      </c>
      <c r="C1571" s="10" t="s">
        <v>18</v>
      </c>
      <c r="D1571" s="12">
        <v>43348</v>
      </c>
      <c r="E1571" s="13" t="s">
        <v>2791</v>
      </c>
      <c r="F1571" s="13" t="s">
        <v>20</v>
      </c>
      <c r="G1571" s="14" t="s">
        <v>779</v>
      </c>
      <c r="H1571" s="15">
        <f>HYPERLINK("https://docs.wto.org/imrd/directdoc.asp?DDFDocuments/t/G/SPS/NCOL289.DOCX","EN")</f>
      </c>
      <c r="I1571" s="15">
        <f>HYPERLINK("https://docs.wto.org/imrd/directdoc.asp?DDFDocuments/u/G/SPS/NCOL289.DOCX","FR")</f>
      </c>
      <c r="J1571" s="15">
        <f>HYPERLINK("https://docs.wto.org/imrd/directdoc.asp?DDFDocuments/v/G/SPS/NCOL289.DOCX","ES")</f>
      </c>
    </row>
    <row r="1572">
      <c r="A1572" s="10" t="s">
        <v>2792</v>
      </c>
      <c r="B1572" s="11" t="s">
        <v>79</v>
      </c>
      <c r="C1572" s="10" t="s">
        <v>18</v>
      </c>
      <c r="D1572" s="12">
        <v>43348</v>
      </c>
      <c r="E1572" s="13" t="s">
        <v>2793</v>
      </c>
      <c r="F1572" s="13" t="s">
        <v>20</v>
      </c>
      <c r="G1572" s="14" t="s">
        <v>87</v>
      </c>
      <c r="H1572" s="15">
        <f>HYPERLINK("https://docs.wto.org/imrd/directdoc.asp?DDFDocuments/t/G/SPS/NCOL290.DOCX","EN")</f>
      </c>
      <c r="I1572" s="15">
        <f>HYPERLINK("https://docs.wto.org/imrd/directdoc.asp?DDFDocuments/u/G/SPS/NCOL290.DOCX","FR")</f>
      </c>
      <c r="J1572" s="15">
        <f>HYPERLINK("https://docs.wto.org/imrd/directdoc.asp?DDFDocuments/v/G/SPS/NCOL290.DOCX","ES")</f>
      </c>
    </row>
    <row r="1573">
      <c r="A1573" s="10" t="s">
        <v>2794</v>
      </c>
      <c r="B1573" s="11" t="s">
        <v>79</v>
      </c>
      <c r="C1573" s="10" t="s">
        <v>18</v>
      </c>
      <c r="D1573" s="12">
        <v>43348</v>
      </c>
      <c r="E1573" s="13" t="s">
        <v>2795</v>
      </c>
      <c r="F1573" s="13" t="s">
        <v>992</v>
      </c>
      <c r="G1573" s="14" t="s">
        <v>151</v>
      </c>
      <c r="H1573" s="15">
        <f>HYPERLINK("https://docs.wto.org/imrd/directdoc.asp?DDFDocuments/t/G/SPS/NCOL291.DOCX","EN")</f>
      </c>
      <c r="I1573" s="15">
        <f>HYPERLINK("https://docs.wto.org/imrd/directdoc.asp?DDFDocuments/u/G/SPS/NCOL291.DOCX","FR")</f>
      </c>
      <c r="J1573" s="15">
        <f>HYPERLINK("https://docs.wto.org/imrd/directdoc.asp?DDFDocuments/v/G/SPS/NCOL291.DOCX","ES")</f>
      </c>
    </row>
    <row r="1574">
      <c r="A1574" s="10" t="s">
        <v>2796</v>
      </c>
      <c r="B1574" s="11" t="s">
        <v>79</v>
      </c>
      <c r="C1574" s="10" t="s">
        <v>18</v>
      </c>
      <c r="D1574" s="12">
        <v>43348</v>
      </c>
      <c r="E1574" s="13" t="s">
        <v>2797</v>
      </c>
      <c r="F1574" s="13" t="s">
        <v>20</v>
      </c>
      <c r="G1574" s="14" t="s">
        <v>195</v>
      </c>
      <c r="H1574" s="15">
        <f>HYPERLINK("https://docs.wto.org/imrd/directdoc.asp?DDFDocuments/t/G/SPS/NCOL292.DOCX","EN")</f>
      </c>
      <c r="I1574" s="15">
        <f>HYPERLINK("https://docs.wto.org/imrd/directdoc.asp?DDFDocuments/u/G/SPS/NCOL292.DOCX","FR")</f>
      </c>
      <c r="J1574" s="15">
        <f>HYPERLINK("https://docs.wto.org/imrd/directdoc.asp?DDFDocuments/v/G/SPS/NCOL292.DOCX","ES")</f>
      </c>
    </row>
    <row r="1575">
      <c r="A1575" s="10" t="s">
        <v>2798</v>
      </c>
      <c r="B1575" s="11" t="s">
        <v>79</v>
      </c>
      <c r="C1575" s="10" t="s">
        <v>18</v>
      </c>
      <c r="D1575" s="12">
        <v>43348</v>
      </c>
      <c r="E1575" s="13" t="s">
        <v>2799</v>
      </c>
      <c r="F1575" s="13" t="s">
        <v>20</v>
      </c>
      <c r="G1575" s="14" t="s">
        <v>195</v>
      </c>
      <c r="H1575" s="15">
        <f>HYPERLINK("https://docs.wto.org/imrd/directdoc.asp?DDFDocuments/t/G/SPS/NCOL293.DOCX","EN")</f>
      </c>
      <c r="I1575" s="15">
        <f>HYPERLINK("https://docs.wto.org/imrd/directdoc.asp?DDFDocuments/u/G/SPS/NCOL293.DOCX","FR")</f>
      </c>
      <c r="J1575" s="15">
        <f>HYPERLINK("https://docs.wto.org/imrd/directdoc.asp?DDFDocuments/v/G/SPS/NCOL293.DOCX","ES")</f>
      </c>
    </row>
    <row r="1576">
      <c r="A1576" s="10" t="s">
        <v>2800</v>
      </c>
      <c r="B1576" s="11" t="s">
        <v>87</v>
      </c>
      <c r="C1576" s="10" t="s">
        <v>18</v>
      </c>
      <c r="D1576" s="12">
        <v>43348</v>
      </c>
      <c r="E1576" s="13" t="s">
        <v>2801</v>
      </c>
      <c r="F1576" s="13" t="s">
        <v>88</v>
      </c>
      <c r="G1576" s="14" t="s">
        <v>572</v>
      </c>
      <c r="H1576" s="15">
        <f>HYPERLINK("https://docs.wto.org/imrd/directdoc.asp?DDFDocuments/t/G/SPS/NMEX357.DOCX","EN")</f>
      </c>
      <c r="I1576" s="15">
        <f>HYPERLINK("https://docs.wto.org/imrd/directdoc.asp?DDFDocuments/u/G/SPS/NMEX357.DOCX","FR")</f>
      </c>
      <c r="J1576" s="15">
        <f>HYPERLINK("https://docs.wto.org/imrd/directdoc.asp?DDFDocuments/v/G/SPS/NMEX357.DOCX","ES")</f>
      </c>
    </row>
    <row r="1577">
      <c r="A1577" s="10" t="s">
        <v>2802</v>
      </c>
      <c r="B1577" s="11" t="s">
        <v>188</v>
      </c>
      <c r="C1577" s="10" t="s">
        <v>54</v>
      </c>
      <c r="D1577" s="12">
        <v>43347</v>
      </c>
      <c r="E1577" s="13" t="s">
        <v>2803</v>
      </c>
      <c r="F1577" s="13" t="s">
        <v>310</v>
      </c>
      <c r="G1577" s="14" t="s">
        <v>2804</v>
      </c>
      <c r="H1577" s="15">
        <f>HYPERLINK("https://docs.wto.org/imrd/directdoc.asp?DDFDocuments/t/G/SPS/NAUS432A2.DOCX","EN")</f>
      </c>
      <c r="I1577" s="15">
        <f>HYPERLINK("https://docs.wto.org/imrd/directdoc.asp?DDFDocuments/u/G/SPS/NAUS432A2.DOCX","FR")</f>
      </c>
      <c r="J1577" s="15">
        <f>HYPERLINK("https://docs.wto.org/imrd/directdoc.asp?DDFDocuments/v/G/SPS/NAUS432A2.DOCX","ES")</f>
      </c>
    </row>
    <row r="1578">
      <c r="A1578" s="10" t="s">
        <v>2805</v>
      </c>
      <c r="B1578" s="11" t="s">
        <v>365</v>
      </c>
      <c r="C1578" s="10" t="s">
        <v>54</v>
      </c>
      <c r="D1578" s="12">
        <v>43347</v>
      </c>
      <c r="E1578" s="13" t="s">
        <v>19</v>
      </c>
      <c r="F1578" s="13" t="s">
        <v>925</v>
      </c>
      <c r="G1578" s="14"/>
      <c r="H1578" s="15">
        <f>HYPERLINK("https://docs.wto.org/imrd/directdoc.asp?DDFDocuments/t/G/SPS/NCHL546A1.DOCX","EN")</f>
      </c>
      <c r="I1578" s="15">
        <f>HYPERLINK("https://docs.wto.org/imrd/directdoc.asp?DDFDocuments/u/G/SPS/NCHL546A1.DOCX","FR")</f>
      </c>
      <c r="J1578" s="15">
        <f>HYPERLINK("https://docs.wto.org/imrd/directdoc.asp?DDFDocuments/v/G/SPS/NCHL546A1.DOCX","ES")</f>
      </c>
    </row>
    <row r="1579">
      <c r="A1579" s="10" t="s">
        <v>2806</v>
      </c>
      <c r="B1579" s="11" t="s">
        <v>365</v>
      </c>
      <c r="C1579" s="10" t="s">
        <v>40</v>
      </c>
      <c r="D1579" s="12">
        <v>43347</v>
      </c>
      <c r="E1579" s="13" t="s">
        <v>19</v>
      </c>
      <c r="F1579" s="13" t="s">
        <v>19</v>
      </c>
      <c r="G1579" s="14"/>
      <c r="H1579" s="15">
        <f>HYPERLINK("https://docs.wto.org/imrd/directdoc.asp?DDFDocuments/t/G/SPS/NCHL548A1.DOCX","EN")</f>
      </c>
      <c r="I1579" s="15">
        <f>HYPERLINK("https://docs.wto.org/imrd/directdoc.asp?DDFDocuments/u/G/SPS/NCHL548A1.DOCX","FR")</f>
      </c>
      <c r="J1579" s="15">
        <f>HYPERLINK("https://docs.wto.org/imrd/directdoc.asp?DDFDocuments/v/G/SPS/NCHL548A1.DOCX","ES")</f>
      </c>
    </row>
    <row r="1580">
      <c r="A1580" s="10" t="s">
        <v>2807</v>
      </c>
      <c r="B1580" s="11" t="s">
        <v>79</v>
      </c>
      <c r="C1580" s="10" t="s">
        <v>40</v>
      </c>
      <c r="D1580" s="12">
        <v>43347</v>
      </c>
      <c r="E1580" s="13" t="s">
        <v>19</v>
      </c>
      <c r="F1580" s="13" t="s">
        <v>19</v>
      </c>
      <c r="G1580" s="14"/>
      <c r="H1580" s="15">
        <f>HYPERLINK("https://docs.wto.org/imrd/directdoc.asp?DDFDocuments/t/G/SPS/NCOL282A2.DOCX","EN")</f>
      </c>
      <c r="I1580" s="15">
        <f>HYPERLINK("https://docs.wto.org/imrd/directdoc.asp?DDFDocuments/u/G/SPS/NCOL282A2.DOCX","FR")</f>
      </c>
      <c r="J1580" s="15">
        <f>HYPERLINK("https://docs.wto.org/imrd/directdoc.asp?DDFDocuments/v/G/SPS/NCOL282A2.DOCX","ES")</f>
      </c>
    </row>
    <row r="1581">
      <c r="A1581" s="10" t="s">
        <v>2808</v>
      </c>
      <c r="B1581" s="11" t="s">
        <v>183</v>
      </c>
      <c r="C1581" s="10" t="s">
        <v>18</v>
      </c>
      <c r="D1581" s="12">
        <v>43346</v>
      </c>
      <c r="E1581" s="13" t="s">
        <v>2809</v>
      </c>
      <c r="F1581" s="13" t="s">
        <v>158</v>
      </c>
      <c r="G1581" s="14"/>
      <c r="H1581" s="15">
        <f>HYPERLINK("https://docs.wto.org/imrd/directdoc.asp?DDFDocuments/t/G/SPS/NARG219.DOCX","EN")</f>
      </c>
      <c r="I1581" s="15">
        <f>HYPERLINK("https://docs.wto.org/imrd/directdoc.asp?DDFDocuments/u/G/SPS/NARG219.DOCX","FR")</f>
      </c>
      <c r="J1581" s="15">
        <f>HYPERLINK("https://docs.wto.org/imrd/directdoc.asp?DDFDocuments/v/G/SPS/NARG219.DOCX","ES")</f>
      </c>
    </row>
    <row r="1582">
      <c r="A1582" s="10" t="s">
        <v>2810</v>
      </c>
      <c r="B1582" s="11" t="s">
        <v>145</v>
      </c>
      <c r="C1582" s="10" t="s">
        <v>18</v>
      </c>
      <c r="D1582" s="12">
        <v>43342</v>
      </c>
      <c r="E1582" s="13" t="s">
        <v>2811</v>
      </c>
      <c r="F1582" s="13" t="s">
        <v>787</v>
      </c>
      <c r="G1582" s="14"/>
      <c r="H1582" s="15">
        <f>HYPERLINK("https://docs.wto.org/imrd/directdoc.asp?DDFDocuments/t/G/SPS/NPHL420.DOCX","EN")</f>
      </c>
      <c r="I1582" s="15">
        <f>HYPERLINK("https://docs.wto.org/imrd/directdoc.asp?DDFDocuments/u/G/SPS/NPHL420.DOCX","FR")</f>
      </c>
      <c r="J1582" s="15">
        <f>HYPERLINK("https://docs.wto.org/imrd/directdoc.asp?DDFDocuments/v/G/SPS/NPHL420.DOCX","ES")</f>
      </c>
    </row>
    <row r="1583">
      <c r="A1583" s="10" t="s">
        <v>2812</v>
      </c>
      <c r="B1583" s="11" t="s">
        <v>145</v>
      </c>
      <c r="C1583" s="10" t="s">
        <v>18</v>
      </c>
      <c r="D1583" s="12">
        <v>43342</v>
      </c>
      <c r="E1583" s="13" t="s">
        <v>2813</v>
      </c>
      <c r="F1583" s="13" t="s">
        <v>24</v>
      </c>
      <c r="G1583" s="14" t="s">
        <v>95</v>
      </c>
      <c r="H1583" s="15">
        <f>HYPERLINK("https://docs.wto.org/imrd/directdoc.asp?DDFDocuments/t/G/SPS/NPHL421.DOCX","EN")</f>
      </c>
      <c r="I1583" s="15">
        <f>HYPERLINK("https://docs.wto.org/imrd/directdoc.asp?DDFDocuments/u/G/SPS/NPHL421.DOCX","FR")</f>
      </c>
      <c r="J1583" s="15">
        <f>HYPERLINK("https://docs.wto.org/imrd/directdoc.asp?DDFDocuments/v/G/SPS/NPHL421.DOCX","ES")</f>
      </c>
    </row>
    <row r="1584">
      <c r="A1584" s="10" t="s">
        <v>2814</v>
      </c>
      <c r="B1584" s="11" t="s">
        <v>72</v>
      </c>
      <c r="C1584" s="10" t="s">
        <v>40</v>
      </c>
      <c r="D1584" s="12">
        <v>43341</v>
      </c>
      <c r="E1584" s="13" t="s">
        <v>2815</v>
      </c>
      <c r="F1584" s="13" t="s">
        <v>19</v>
      </c>
      <c r="G1584" s="14"/>
      <c r="H1584" s="15">
        <f>HYPERLINK("https://docs.wto.org/imrd/directdoc.asp?DDFDocuments/t/G/SPS/NCAN1172A1.DOCX","EN")</f>
      </c>
      <c r="I1584" s="15">
        <f>HYPERLINK("https://docs.wto.org/imrd/directdoc.asp?DDFDocuments/u/G/SPS/NCAN1172A1.DOCX","FR")</f>
      </c>
      <c r="J1584" s="15">
        <f>HYPERLINK("https://docs.wto.org/imrd/directdoc.asp?DDFDocuments/v/G/SPS/NCAN1172A1.DOCX","ES")</f>
      </c>
    </row>
    <row r="1585">
      <c r="A1585" s="10" t="s">
        <v>2816</v>
      </c>
      <c r="B1585" s="11" t="s">
        <v>349</v>
      </c>
      <c r="C1585" s="10" t="s">
        <v>40</v>
      </c>
      <c r="D1585" s="12">
        <v>43341</v>
      </c>
      <c r="E1585" s="13" t="s">
        <v>19</v>
      </c>
      <c r="F1585" s="13" t="s">
        <v>19</v>
      </c>
      <c r="G1585" s="14"/>
      <c r="H1585" s="15">
        <f>HYPERLINK("https://docs.wto.org/imrd/directdoc.asp?DDFDocuments/t/G/SPS/NECU206A1.DOCX","EN")</f>
      </c>
      <c r="I1585" s="15">
        <f>HYPERLINK("https://docs.wto.org/imrd/directdoc.asp?DDFDocuments/u/G/SPS/NECU206A1.DOCX","FR")</f>
      </c>
      <c r="J1585" s="15">
        <f>HYPERLINK("https://docs.wto.org/imrd/directdoc.asp?DDFDocuments/v/G/SPS/NECU206A1.DOCX","ES")</f>
      </c>
    </row>
    <row r="1586">
      <c r="A1586" s="10" t="s">
        <v>2817</v>
      </c>
      <c r="B1586" s="11" t="s">
        <v>779</v>
      </c>
      <c r="C1586" s="10" t="s">
        <v>18</v>
      </c>
      <c r="D1586" s="12">
        <v>43341</v>
      </c>
      <c r="E1586" s="13" t="s">
        <v>2818</v>
      </c>
      <c r="F1586" s="13" t="s">
        <v>144</v>
      </c>
      <c r="G1586" s="14"/>
      <c r="H1586" s="15">
        <f>HYPERLINK("https://docs.wto.org/imrd/directdoc.asp?DDFDocuments/t/G/SPS/NURY33.DOCX","EN")</f>
      </c>
      <c r="I1586" s="15">
        <f>HYPERLINK("https://docs.wto.org/imrd/directdoc.asp?DDFDocuments/u/G/SPS/NURY33.DOCX","FR")</f>
      </c>
      <c r="J1586" s="15">
        <f>HYPERLINK("https://docs.wto.org/imrd/directdoc.asp?DDFDocuments/v/G/SPS/NURY33.DOCX","ES")</f>
      </c>
    </row>
    <row r="1587">
      <c r="A1587" s="10" t="s">
        <v>2819</v>
      </c>
      <c r="B1587" s="11" t="s">
        <v>779</v>
      </c>
      <c r="C1587" s="10" t="s">
        <v>18</v>
      </c>
      <c r="D1587" s="12">
        <v>43341</v>
      </c>
      <c r="E1587" s="13" t="s">
        <v>2820</v>
      </c>
      <c r="F1587" s="13" t="s">
        <v>144</v>
      </c>
      <c r="G1587" s="14"/>
      <c r="H1587" s="15">
        <f>HYPERLINK("https://docs.wto.org/imrd/directdoc.asp?DDFDocuments/t/G/SPS/NURY34.DOCX","EN")</f>
      </c>
      <c r="I1587" s="15">
        <f>HYPERLINK("https://docs.wto.org/imrd/directdoc.asp?DDFDocuments/u/G/SPS/NURY34.DOCX","FR")</f>
      </c>
      <c r="J1587" s="15">
        <f>HYPERLINK("https://docs.wto.org/imrd/directdoc.asp?DDFDocuments/v/G/SPS/NURY34.DOCX","ES")</f>
      </c>
    </row>
    <row r="1588">
      <c r="A1588" s="10" t="s">
        <v>2821</v>
      </c>
      <c r="B1588" s="11" t="s">
        <v>779</v>
      </c>
      <c r="C1588" s="10" t="s">
        <v>18</v>
      </c>
      <c r="D1588" s="12">
        <v>43341</v>
      </c>
      <c r="E1588" s="13" t="s">
        <v>2822</v>
      </c>
      <c r="F1588" s="13" t="s">
        <v>144</v>
      </c>
      <c r="G1588" s="14"/>
      <c r="H1588" s="15">
        <f>HYPERLINK("https://docs.wto.org/imrd/directdoc.asp?DDFDocuments/t/G/SPS/NURY35.DOCX","EN")</f>
      </c>
      <c r="I1588" s="15">
        <f>HYPERLINK("https://docs.wto.org/imrd/directdoc.asp?DDFDocuments/u/G/SPS/NURY35.DOCX","FR")</f>
      </c>
      <c r="J1588" s="15">
        <f>HYPERLINK("https://docs.wto.org/imrd/directdoc.asp?DDFDocuments/v/G/SPS/NURY35.DOCX","ES")</f>
      </c>
    </row>
    <row r="1589">
      <c r="A1589" s="10" t="s">
        <v>2823</v>
      </c>
      <c r="B1589" s="11" t="s">
        <v>161</v>
      </c>
      <c r="C1589" s="10" t="s">
        <v>18</v>
      </c>
      <c r="D1589" s="12">
        <v>43341</v>
      </c>
      <c r="E1589" s="13" t="s">
        <v>2824</v>
      </c>
      <c r="F1589" s="13" t="s">
        <v>2701</v>
      </c>
      <c r="G1589" s="14"/>
      <c r="H1589" s="15">
        <f>HYPERLINK("https://docs.wto.org/imrd/directdoc.asp?DDFDocuments/t/G/SPS/NUSA3019.DOCX","EN")</f>
      </c>
      <c r="I1589" s="15">
        <f>HYPERLINK("https://docs.wto.org/imrd/directdoc.asp?DDFDocuments/u/G/SPS/NUSA3019.DOCX","FR")</f>
      </c>
      <c r="J1589" s="15">
        <f>HYPERLINK("https://docs.wto.org/imrd/directdoc.asp?DDFDocuments/v/G/SPS/NUSA3019.DOCX","ES")</f>
      </c>
    </row>
    <row r="1590">
      <c r="A1590" s="10" t="s">
        <v>2825</v>
      </c>
      <c r="B1590" s="11" t="s">
        <v>161</v>
      </c>
      <c r="C1590" s="10" t="s">
        <v>40</v>
      </c>
      <c r="D1590" s="12">
        <v>43341</v>
      </c>
      <c r="E1590" s="13" t="s">
        <v>2824</v>
      </c>
      <c r="F1590" s="13" t="s">
        <v>19</v>
      </c>
      <c r="G1590" s="14"/>
      <c r="H1590" s="15">
        <f>HYPERLINK("https://docs.wto.org/imrd/directdoc.asp?DDFDocuments/t/G/SPS/NUSA401A4.DOCX","EN")</f>
      </c>
      <c r="I1590" s="15">
        <f>HYPERLINK("https://docs.wto.org/imrd/directdoc.asp?DDFDocuments/u/G/SPS/NUSA401A4.DOCX","FR")</f>
      </c>
      <c r="J1590" s="15">
        <f>HYPERLINK("https://docs.wto.org/imrd/directdoc.asp?DDFDocuments/v/G/SPS/NUSA401A4.DOCX","ES")</f>
      </c>
    </row>
    <row r="1591">
      <c r="A1591" s="10" t="s">
        <v>2826</v>
      </c>
      <c r="B1591" s="11" t="s">
        <v>145</v>
      </c>
      <c r="C1591" s="10" t="s">
        <v>12</v>
      </c>
      <c r="D1591" s="12">
        <v>43340</v>
      </c>
      <c r="E1591" s="13" t="s">
        <v>228</v>
      </c>
      <c r="F1591" s="13" t="s">
        <v>925</v>
      </c>
      <c r="G1591" s="14" t="s">
        <v>2827</v>
      </c>
      <c r="H1591" s="15">
        <f>HYPERLINK("https://docs.wto.org/imrd/directdoc.asp?DDFDocuments/t/G/SPS/NPHL419.DOCX","EN")</f>
      </c>
      <c r="I1591" s="15">
        <f>HYPERLINK("https://docs.wto.org/imrd/directdoc.asp?DDFDocuments/u/G/SPS/NPHL419.DOCX","FR")</f>
      </c>
      <c r="J1591" s="15">
        <f>HYPERLINK("https://docs.wto.org/imrd/directdoc.asp?DDFDocuments/v/G/SPS/NPHL419.DOCX","ES")</f>
      </c>
    </row>
    <row r="1592">
      <c r="A1592" s="10" t="s">
        <v>2828</v>
      </c>
      <c r="B1592" s="11" t="s">
        <v>53</v>
      </c>
      <c r="C1592" s="10" t="s">
        <v>12</v>
      </c>
      <c r="D1592" s="12">
        <v>43340</v>
      </c>
      <c r="E1592" s="13" t="s">
        <v>657</v>
      </c>
      <c r="F1592" s="13" t="s">
        <v>138</v>
      </c>
      <c r="G1592" s="14" t="s">
        <v>1129</v>
      </c>
      <c r="H1592" s="15">
        <f>HYPERLINK("https://docs.wto.org/imrd/directdoc.asp?DDFDocuments/t/G/SPS/NSAU371.DOCX","EN")</f>
      </c>
      <c r="I1592" s="15">
        <f>HYPERLINK("https://docs.wto.org/imrd/directdoc.asp?DDFDocuments/u/G/SPS/NSAU371.DOCX","FR")</f>
      </c>
      <c r="J1592" s="15">
        <f>HYPERLINK("https://docs.wto.org/imrd/directdoc.asp?DDFDocuments/v/G/SPS/NSAU371.DOCX","ES")</f>
      </c>
    </row>
    <row r="1593">
      <c r="A1593" s="10" t="s">
        <v>2829</v>
      </c>
      <c r="B1593" s="11" t="s">
        <v>233</v>
      </c>
      <c r="C1593" s="10" t="s">
        <v>18</v>
      </c>
      <c r="D1593" s="12">
        <v>43339</v>
      </c>
      <c r="E1593" s="13" t="s">
        <v>2830</v>
      </c>
      <c r="F1593" s="13" t="s">
        <v>158</v>
      </c>
      <c r="G1593" s="14" t="s">
        <v>1274</v>
      </c>
      <c r="H1593" s="15">
        <f>HYPERLINK("https://docs.wto.org/imrd/directdoc.asp?DDFDocuments/t/G/SPS/NPER787.DOCX","EN")</f>
      </c>
      <c r="I1593" s="15">
        <f>HYPERLINK("https://docs.wto.org/imrd/directdoc.asp?DDFDocuments/u/G/SPS/NPER787.DOCX","FR")</f>
      </c>
      <c r="J1593" s="15">
        <f>HYPERLINK("https://docs.wto.org/imrd/directdoc.asp?DDFDocuments/v/G/SPS/NPER787.DOCX","ES")</f>
      </c>
    </row>
    <row r="1594">
      <c r="A1594" s="10" t="s">
        <v>2831</v>
      </c>
      <c r="B1594" s="11" t="s">
        <v>53</v>
      </c>
      <c r="C1594" s="10" t="s">
        <v>12</v>
      </c>
      <c r="D1594" s="12">
        <v>43339</v>
      </c>
      <c r="E1594" s="13" t="s">
        <v>55</v>
      </c>
      <c r="F1594" s="13" t="s">
        <v>56</v>
      </c>
      <c r="G1594" s="14" t="s">
        <v>2763</v>
      </c>
      <c r="H1594" s="15">
        <f>HYPERLINK("https://docs.wto.org/imrd/directdoc.asp?DDFDocuments/t/G/SPS/NSAU369.DOCX","EN")</f>
      </c>
      <c r="I1594" s="15">
        <f>HYPERLINK("https://docs.wto.org/imrd/directdoc.asp?DDFDocuments/u/G/SPS/NSAU369.DOCX","FR")</f>
      </c>
      <c r="J1594" s="15">
        <f>HYPERLINK("https://docs.wto.org/imrd/directdoc.asp?DDFDocuments/v/G/SPS/NSAU369.DOCX","ES")</f>
      </c>
    </row>
    <row r="1595">
      <c r="A1595" s="10" t="s">
        <v>2832</v>
      </c>
      <c r="B1595" s="11" t="s">
        <v>53</v>
      </c>
      <c r="C1595" s="10" t="s">
        <v>12</v>
      </c>
      <c r="D1595" s="12">
        <v>43339</v>
      </c>
      <c r="E1595" s="13" t="s">
        <v>55</v>
      </c>
      <c r="F1595" s="13" t="s">
        <v>56</v>
      </c>
      <c r="G1595" s="14" t="s">
        <v>2833</v>
      </c>
      <c r="H1595" s="15">
        <f>HYPERLINK("https://docs.wto.org/imrd/directdoc.asp?DDFDocuments/t/G/SPS/NSAU370.DOCX","EN")</f>
      </c>
      <c r="I1595" s="15">
        <f>HYPERLINK("https://docs.wto.org/imrd/directdoc.asp?DDFDocuments/u/G/SPS/NSAU370.DOCX","FR")</f>
      </c>
      <c r="J1595" s="15">
        <f>HYPERLINK("https://docs.wto.org/imrd/directdoc.asp?DDFDocuments/v/G/SPS/NSAU370.DOCX","ES")</f>
      </c>
    </row>
    <row r="1596">
      <c r="A1596" s="10" t="s">
        <v>2834</v>
      </c>
      <c r="B1596" s="11" t="s">
        <v>188</v>
      </c>
      <c r="C1596" s="10" t="s">
        <v>40</v>
      </c>
      <c r="D1596" s="12">
        <v>43335</v>
      </c>
      <c r="E1596" s="13" t="s">
        <v>2835</v>
      </c>
      <c r="F1596" s="13" t="s">
        <v>19</v>
      </c>
      <c r="G1596" s="14" t="s">
        <v>124</v>
      </c>
      <c r="H1596" s="15">
        <f>HYPERLINK("https://docs.wto.org/imrd/directdoc.asp?DDFDocuments/t/G/SPS/NAUS444A1.DOCX","EN")</f>
      </c>
      <c r="I1596" s="15">
        <f>HYPERLINK("https://docs.wto.org/imrd/directdoc.asp?DDFDocuments/u/G/SPS/NAUS444A1.DOCX","FR")</f>
      </c>
      <c r="J1596" s="15">
        <f>HYPERLINK("https://docs.wto.org/imrd/directdoc.asp?DDFDocuments/v/G/SPS/NAUS444A1.DOCX","ES")</f>
      </c>
    </row>
    <row r="1597">
      <c r="A1597" s="10" t="s">
        <v>2836</v>
      </c>
      <c r="B1597" s="11" t="s">
        <v>1012</v>
      </c>
      <c r="C1597" s="10" t="s">
        <v>12</v>
      </c>
      <c r="D1597" s="12">
        <v>43335</v>
      </c>
      <c r="E1597" s="13" t="s">
        <v>19</v>
      </c>
      <c r="F1597" s="13" t="s">
        <v>262</v>
      </c>
      <c r="G1597" s="14"/>
      <c r="H1597" s="15">
        <f>HYPERLINK("https://docs.wto.org/imrd/directdoc.asp?DDFDocuments/t/G/SPS/NTGO11.DOCX","EN")</f>
      </c>
      <c r="I1597" s="15">
        <f>HYPERLINK("https://docs.wto.org/imrd/directdoc.asp?DDFDocuments/u/G/SPS/NTGO11.DOCX","FR")</f>
      </c>
      <c r="J1597" s="15">
        <f>HYPERLINK("https://docs.wto.org/imrd/directdoc.asp?DDFDocuments/v/G/SPS/NTGO11.DOCX","ES")</f>
      </c>
    </row>
    <row r="1598">
      <c r="A1598" s="10" t="s">
        <v>2837</v>
      </c>
      <c r="B1598" s="11" t="s">
        <v>72</v>
      </c>
      <c r="C1598" s="10" t="s">
        <v>18</v>
      </c>
      <c r="D1598" s="12">
        <v>43334</v>
      </c>
      <c r="E1598" s="13" t="s">
        <v>2493</v>
      </c>
      <c r="F1598" s="13" t="s">
        <v>787</v>
      </c>
      <c r="G1598" s="14"/>
      <c r="H1598" s="15">
        <f>HYPERLINK("https://docs.wto.org/imrd/directdoc.asp?DDFDocuments/t/G/SPS/NCAN1193.DOCX","EN")</f>
      </c>
      <c r="I1598" s="15">
        <f>HYPERLINK("https://docs.wto.org/imrd/directdoc.asp?DDFDocuments/u/G/SPS/NCAN1193.DOCX","FR")</f>
      </c>
      <c r="J1598" s="15">
        <f>HYPERLINK("https://docs.wto.org/imrd/directdoc.asp?DDFDocuments/v/G/SPS/NCAN1193.DOCX","ES")</f>
      </c>
    </row>
    <row r="1599">
      <c r="A1599" s="10" t="s">
        <v>2838</v>
      </c>
      <c r="B1599" s="11" t="s">
        <v>72</v>
      </c>
      <c r="C1599" s="10" t="s">
        <v>18</v>
      </c>
      <c r="D1599" s="12">
        <v>43334</v>
      </c>
      <c r="E1599" s="13" t="s">
        <v>2495</v>
      </c>
      <c r="F1599" s="13" t="s">
        <v>787</v>
      </c>
      <c r="G1599" s="14"/>
      <c r="H1599" s="15">
        <f>HYPERLINK("https://docs.wto.org/imrd/directdoc.asp?DDFDocuments/t/G/SPS/NCAN1194.DOCX","EN")</f>
      </c>
      <c r="I1599" s="15">
        <f>HYPERLINK("https://docs.wto.org/imrd/directdoc.asp?DDFDocuments/u/G/SPS/NCAN1194.DOCX","FR")</f>
      </c>
      <c r="J1599" s="15">
        <f>HYPERLINK("https://docs.wto.org/imrd/directdoc.asp?DDFDocuments/v/G/SPS/NCAN1194.DOCX","ES")</f>
      </c>
    </row>
    <row r="1600">
      <c r="A1600" s="10" t="s">
        <v>2839</v>
      </c>
      <c r="B1600" s="11" t="s">
        <v>72</v>
      </c>
      <c r="C1600" s="10" t="s">
        <v>18</v>
      </c>
      <c r="D1600" s="12">
        <v>43334</v>
      </c>
      <c r="E1600" s="13" t="s">
        <v>2497</v>
      </c>
      <c r="F1600" s="13" t="s">
        <v>2840</v>
      </c>
      <c r="G1600" s="14"/>
      <c r="H1600" s="15">
        <f>HYPERLINK("https://docs.wto.org/imrd/directdoc.asp?DDFDocuments/t/G/SPS/NCAN1195.DOCX","EN")</f>
      </c>
      <c r="I1600" s="15">
        <f>HYPERLINK("https://docs.wto.org/imrd/directdoc.asp?DDFDocuments/u/G/SPS/NCAN1195.DOCX","FR")</f>
      </c>
      <c r="J1600" s="15">
        <f>HYPERLINK("https://docs.wto.org/imrd/directdoc.asp?DDFDocuments/v/G/SPS/NCAN1195.DOCX","ES")</f>
      </c>
    </row>
    <row r="1601">
      <c r="A1601" s="10" t="s">
        <v>2841</v>
      </c>
      <c r="B1601" s="11" t="s">
        <v>291</v>
      </c>
      <c r="C1601" s="10" t="s">
        <v>18</v>
      </c>
      <c r="D1601" s="12">
        <v>43333</v>
      </c>
      <c r="E1601" s="13" t="s">
        <v>2842</v>
      </c>
      <c r="F1601" s="13" t="s">
        <v>24</v>
      </c>
      <c r="G1601" s="14"/>
      <c r="H1601" s="15">
        <f>HYPERLINK("https://docs.wto.org/imrd/directdoc.asp?DDFDocuments/t/G/SPS/NUGA32.DOCX","EN")</f>
      </c>
      <c r="I1601" s="15">
        <f>HYPERLINK("https://docs.wto.org/imrd/directdoc.asp?DDFDocuments/u/G/SPS/NUGA32.DOCX","FR")</f>
      </c>
      <c r="J1601" s="15">
        <f>HYPERLINK("https://docs.wto.org/imrd/directdoc.asp?DDFDocuments/v/G/SPS/NUGA32.DOCX","ES")</f>
      </c>
    </row>
    <row r="1602">
      <c r="A1602" s="10" t="s">
        <v>2843</v>
      </c>
      <c r="B1602" s="11" t="s">
        <v>291</v>
      </c>
      <c r="C1602" s="10" t="s">
        <v>18</v>
      </c>
      <c r="D1602" s="12">
        <v>43333</v>
      </c>
      <c r="E1602" s="13" t="s">
        <v>2844</v>
      </c>
      <c r="F1602" s="13" t="s">
        <v>24</v>
      </c>
      <c r="G1602" s="14"/>
      <c r="H1602" s="15">
        <f>HYPERLINK("https://docs.wto.org/imrd/directdoc.asp?DDFDocuments/t/G/SPS/NUGA33.DOCX","EN")</f>
      </c>
      <c r="I1602" s="15">
        <f>HYPERLINK("https://docs.wto.org/imrd/directdoc.asp?DDFDocuments/u/G/SPS/NUGA33.DOCX","FR")</f>
      </c>
      <c r="J1602" s="15">
        <f>HYPERLINK("https://docs.wto.org/imrd/directdoc.asp?DDFDocuments/v/G/SPS/NUGA33.DOCX","ES")</f>
      </c>
    </row>
    <row r="1603">
      <c r="A1603" s="10" t="s">
        <v>2845</v>
      </c>
      <c r="B1603" s="11" t="s">
        <v>291</v>
      </c>
      <c r="C1603" s="10" t="s">
        <v>18</v>
      </c>
      <c r="D1603" s="12">
        <v>43333</v>
      </c>
      <c r="E1603" s="13" t="s">
        <v>2846</v>
      </c>
      <c r="F1603" s="13" t="s">
        <v>24</v>
      </c>
      <c r="G1603" s="14"/>
      <c r="H1603" s="15">
        <f>HYPERLINK("https://docs.wto.org/imrd/directdoc.asp?DDFDocuments/t/G/SPS/NUGA34.DOCX","EN")</f>
      </c>
      <c r="I1603" s="15">
        <f>HYPERLINK("https://docs.wto.org/imrd/directdoc.asp?DDFDocuments/u/G/SPS/NUGA34.DOCX","FR")</f>
      </c>
      <c r="J1603" s="15">
        <f>HYPERLINK("https://docs.wto.org/imrd/directdoc.asp?DDFDocuments/v/G/SPS/NUGA34.DOCX","ES")</f>
      </c>
    </row>
    <row r="1604">
      <c r="A1604" s="10" t="s">
        <v>2847</v>
      </c>
      <c r="B1604" s="11" t="s">
        <v>291</v>
      </c>
      <c r="C1604" s="10" t="s">
        <v>18</v>
      </c>
      <c r="D1604" s="12">
        <v>43333</v>
      </c>
      <c r="E1604" s="13" t="s">
        <v>2848</v>
      </c>
      <c r="F1604" s="13" t="s">
        <v>24</v>
      </c>
      <c r="G1604" s="14"/>
      <c r="H1604" s="15">
        <f>HYPERLINK("https://docs.wto.org/imrd/directdoc.asp?DDFDocuments/t/G/SPS/NUGA35.DOCX","EN")</f>
      </c>
      <c r="I1604" s="15">
        <f>HYPERLINK("https://docs.wto.org/imrd/directdoc.asp?DDFDocuments/u/G/SPS/NUGA35.DOCX","FR")</f>
      </c>
      <c r="J1604" s="15">
        <f>HYPERLINK("https://docs.wto.org/imrd/directdoc.asp?DDFDocuments/v/G/SPS/NUGA35.DOCX","ES")</f>
      </c>
    </row>
    <row r="1605">
      <c r="A1605" s="10" t="s">
        <v>2849</v>
      </c>
      <c r="B1605" s="11" t="s">
        <v>365</v>
      </c>
      <c r="C1605" s="10" t="s">
        <v>40</v>
      </c>
      <c r="D1605" s="12">
        <v>43332</v>
      </c>
      <c r="E1605" s="13" t="s">
        <v>19</v>
      </c>
      <c r="F1605" s="13" t="s">
        <v>310</v>
      </c>
      <c r="G1605" s="14"/>
      <c r="H1605" s="15">
        <f>HYPERLINK("https://docs.wto.org/imrd/directdoc.asp?DDFDocuments/t/G/SPS/NCHL573A1.DOCX","EN")</f>
      </c>
      <c r="I1605" s="15">
        <f>HYPERLINK("https://docs.wto.org/imrd/directdoc.asp?DDFDocuments/u/G/SPS/NCHL573A1.DOCX","FR")</f>
      </c>
      <c r="J1605" s="15">
        <f>HYPERLINK("https://docs.wto.org/imrd/directdoc.asp?DDFDocuments/v/G/SPS/NCHL573A1.DOCX","ES")</f>
      </c>
    </row>
    <row r="1606">
      <c r="A1606" s="10" t="s">
        <v>2850</v>
      </c>
      <c r="B1606" s="11" t="s">
        <v>365</v>
      </c>
      <c r="C1606" s="10" t="s">
        <v>12</v>
      </c>
      <c r="D1606" s="12">
        <v>43332</v>
      </c>
      <c r="E1606" s="13" t="s">
        <v>2851</v>
      </c>
      <c r="F1606" s="13" t="s">
        <v>32</v>
      </c>
      <c r="G1606" s="14"/>
      <c r="H1606" s="15">
        <f>HYPERLINK("https://docs.wto.org/imrd/directdoc.asp?DDFDocuments/t/G/SPS/NCHL576.DOCX","EN")</f>
      </c>
      <c r="I1606" s="15">
        <f>HYPERLINK("https://docs.wto.org/imrd/directdoc.asp?DDFDocuments/u/G/SPS/NCHL576.DOCX","FR")</f>
      </c>
      <c r="J1606" s="15">
        <f>HYPERLINK("https://docs.wto.org/imrd/directdoc.asp?DDFDocuments/v/G/SPS/NCHL576.DOCX","ES")</f>
      </c>
    </row>
    <row r="1607">
      <c r="A1607" s="10" t="s">
        <v>2852</v>
      </c>
      <c r="B1607" s="11" t="s">
        <v>2699</v>
      </c>
      <c r="C1607" s="10" t="s">
        <v>18</v>
      </c>
      <c r="D1607" s="12">
        <v>43332</v>
      </c>
      <c r="E1607" s="13" t="s">
        <v>2853</v>
      </c>
      <c r="F1607" s="13" t="s">
        <v>2192</v>
      </c>
      <c r="G1607" s="14"/>
      <c r="H1607" s="15">
        <f>HYPERLINK("https://docs.wto.org/imrd/directdoc.asp?DDFDocuments/t/G/SPS/NMOZ5.DOCX","EN")</f>
      </c>
      <c r="I1607" s="15">
        <f>HYPERLINK("https://docs.wto.org/imrd/directdoc.asp?DDFDocuments/u/G/SPS/NMOZ5.DOCX","FR")</f>
      </c>
      <c r="J1607" s="15">
        <f>HYPERLINK("https://docs.wto.org/imrd/directdoc.asp?DDFDocuments/v/G/SPS/NMOZ5.DOCX","ES")</f>
      </c>
    </row>
    <row r="1608">
      <c r="A1608" s="10" t="s">
        <v>2854</v>
      </c>
      <c r="B1608" s="11" t="s">
        <v>233</v>
      </c>
      <c r="C1608" s="10" t="s">
        <v>18</v>
      </c>
      <c r="D1608" s="12">
        <v>43332</v>
      </c>
      <c r="E1608" s="13" t="s">
        <v>2855</v>
      </c>
      <c r="F1608" s="13" t="s">
        <v>158</v>
      </c>
      <c r="G1608" s="14" t="s">
        <v>95</v>
      </c>
      <c r="H1608" s="15">
        <f>HYPERLINK("https://docs.wto.org/imrd/directdoc.asp?DDFDocuments/t/G/SPS/NPER786.DOCX","EN")</f>
      </c>
      <c r="I1608" s="15">
        <f>HYPERLINK("https://docs.wto.org/imrd/directdoc.asp?DDFDocuments/u/G/SPS/NPER786.DOCX","FR")</f>
      </c>
      <c r="J1608" s="15">
        <f>HYPERLINK("https://docs.wto.org/imrd/directdoc.asp?DDFDocuments/v/G/SPS/NPER786.DOCX","ES")</f>
      </c>
    </row>
    <row r="1609">
      <c r="A1609" s="10" t="s">
        <v>2856</v>
      </c>
      <c r="B1609" s="11" t="s">
        <v>161</v>
      </c>
      <c r="C1609" s="10" t="s">
        <v>18</v>
      </c>
      <c r="D1609" s="12">
        <v>43332</v>
      </c>
      <c r="E1609" s="13" t="s">
        <v>2857</v>
      </c>
      <c r="F1609" s="13" t="s">
        <v>24</v>
      </c>
      <c r="G1609" s="14"/>
      <c r="H1609" s="15">
        <f>HYPERLINK("https://docs.wto.org/imrd/directdoc.asp?DDFDocuments/t/G/SPS/NUSA3018.DOCX","EN")</f>
      </c>
      <c r="I1609" s="15">
        <f>HYPERLINK("https://docs.wto.org/imrd/directdoc.asp?DDFDocuments/u/G/SPS/NUSA3018.DOCX","FR")</f>
      </c>
      <c r="J1609" s="15">
        <f>HYPERLINK("https://docs.wto.org/imrd/directdoc.asp?DDFDocuments/v/G/SPS/NUSA3018.DOCX","ES")</f>
      </c>
    </row>
    <row r="1610">
      <c r="A1610" s="10" t="s">
        <v>2858</v>
      </c>
      <c r="B1610" s="11" t="s">
        <v>291</v>
      </c>
      <c r="C1610" s="10" t="s">
        <v>18</v>
      </c>
      <c r="D1610" s="12">
        <v>43328</v>
      </c>
      <c r="E1610" s="13" t="s">
        <v>2859</v>
      </c>
      <c r="F1610" s="13" t="s">
        <v>24</v>
      </c>
      <c r="G1610" s="14"/>
      <c r="H1610" s="15">
        <f>HYPERLINK("https://docs.wto.org/imrd/directdoc.asp?DDFDocuments/t/G/SPS/NUGA29.DOCX","EN")</f>
      </c>
      <c r="I1610" s="15">
        <f>HYPERLINK("https://docs.wto.org/imrd/directdoc.asp?DDFDocuments/u/G/SPS/NUGA29.DOCX","FR")</f>
      </c>
      <c r="J1610" s="15">
        <f>HYPERLINK("https://docs.wto.org/imrd/directdoc.asp?DDFDocuments/v/G/SPS/NUGA29.DOCX","ES")</f>
      </c>
    </row>
    <row r="1611">
      <c r="A1611" s="10" t="s">
        <v>2860</v>
      </c>
      <c r="B1611" s="11" t="s">
        <v>291</v>
      </c>
      <c r="C1611" s="10" t="s">
        <v>18</v>
      </c>
      <c r="D1611" s="12">
        <v>43328</v>
      </c>
      <c r="E1611" s="13" t="s">
        <v>2861</v>
      </c>
      <c r="F1611" s="13" t="s">
        <v>24</v>
      </c>
      <c r="G1611" s="14"/>
      <c r="H1611" s="15">
        <f>HYPERLINK("https://docs.wto.org/imrd/directdoc.asp?DDFDocuments/t/G/SPS/NUGA30.DOCX","EN")</f>
      </c>
      <c r="I1611" s="15">
        <f>HYPERLINK("https://docs.wto.org/imrd/directdoc.asp?DDFDocuments/u/G/SPS/NUGA30.DOCX","FR")</f>
      </c>
      <c r="J1611" s="15">
        <f>HYPERLINK("https://docs.wto.org/imrd/directdoc.asp?DDFDocuments/v/G/SPS/NUGA30.DOCX","ES")</f>
      </c>
    </row>
    <row r="1612">
      <c r="A1612" s="10" t="s">
        <v>2862</v>
      </c>
      <c r="B1612" s="11" t="s">
        <v>291</v>
      </c>
      <c r="C1612" s="10" t="s">
        <v>18</v>
      </c>
      <c r="D1612" s="12">
        <v>43328</v>
      </c>
      <c r="E1612" s="13" t="s">
        <v>2863</v>
      </c>
      <c r="F1612" s="13" t="s">
        <v>24</v>
      </c>
      <c r="G1612" s="14"/>
      <c r="H1612" s="15">
        <f>HYPERLINK("https://docs.wto.org/imrd/directdoc.asp?DDFDocuments/t/G/SPS/NUGA31.DOCX","EN")</f>
      </c>
      <c r="I1612" s="15">
        <f>HYPERLINK("https://docs.wto.org/imrd/directdoc.asp?DDFDocuments/u/G/SPS/NUGA31.DOCX","FR")</f>
      </c>
      <c r="J1612" s="15">
        <f>HYPERLINK("https://docs.wto.org/imrd/directdoc.asp?DDFDocuments/v/G/SPS/NUGA31.DOCX","ES")</f>
      </c>
    </row>
    <row r="1613">
      <c r="A1613" s="10" t="s">
        <v>2864</v>
      </c>
      <c r="B1613" s="11" t="s">
        <v>379</v>
      </c>
      <c r="C1613" s="10" t="s">
        <v>18</v>
      </c>
      <c r="D1613" s="12">
        <v>43327</v>
      </c>
      <c r="E1613" s="13" t="s">
        <v>2865</v>
      </c>
      <c r="F1613" s="13" t="s">
        <v>24</v>
      </c>
      <c r="G1613" s="14"/>
      <c r="H1613" s="15">
        <f>HYPERLINK("https://docs.wto.org/imrd/directdoc.asp?DDFDocuments/t/G/SPS/NGTM68.DOCX","EN")</f>
      </c>
      <c r="I1613" s="15">
        <f>HYPERLINK("https://docs.wto.org/imrd/directdoc.asp?DDFDocuments/u/G/SPS/NGTM68.DOCX","FR")</f>
      </c>
      <c r="J1613" s="15">
        <f>HYPERLINK("https://docs.wto.org/imrd/directdoc.asp?DDFDocuments/v/G/SPS/NGTM68.DOCX","ES")</f>
      </c>
    </row>
    <row r="1614">
      <c r="A1614" s="10" t="s">
        <v>2866</v>
      </c>
      <c r="B1614" s="11" t="s">
        <v>1331</v>
      </c>
      <c r="C1614" s="10" t="s">
        <v>18</v>
      </c>
      <c r="D1614" s="12">
        <v>43327</v>
      </c>
      <c r="E1614" s="13" t="s">
        <v>2867</v>
      </c>
      <c r="F1614" s="13" t="s">
        <v>24</v>
      </c>
      <c r="G1614" s="14"/>
      <c r="H1614" s="15">
        <f>HYPERLINK("https://docs.wto.org/imrd/directdoc.asp?DDFDocuments/t/G/SPS/NHND57.DOCX","EN")</f>
      </c>
      <c r="I1614" s="15">
        <f>HYPERLINK("https://docs.wto.org/imrd/directdoc.asp?DDFDocuments/u/G/SPS/NHND57.DOCX","FR")</f>
      </c>
      <c r="J1614" s="15">
        <f>HYPERLINK("https://docs.wto.org/imrd/directdoc.asp?DDFDocuments/v/G/SPS/NHND57.DOCX","ES")</f>
      </c>
    </row>
    <row r="1615">
      <c r="A1615" s="10" t="s">
        <v>2868</v>
      </c>
      <c r="B1615" s="11" t="s">
        <v>720</v>
      </c>
      <c r="C1615" s="10" t="s">
        <v>18</v>
      </c>
      <c r="D1615" s="12">
        <v>43327</v>
      </c>
      <c r="E1615" s="13" t="s">
        <v>2869</v>
      </c>
      <c r="F1615" s="13" t="s">
        <v>24</v>
      </c>
      <c r="G1615" s="14"/>
      <c r="H1615" s="15">
        <f>HYPERLINK("https://docs.wto.org/imrd/directdoc.asp?DDFDocuments/t/G/SPS/NSLV128.DOCX","EN")</f>
      </c>
      <c r="I1615" s="15">
        <f>HYPERLINK("https://docs.wto.org/imrd/directdoc.asp?DDFDocuments/u/G/SPS/NSLV128.DOCX","FR")</f>
      </c>
      <c r="J1615" s="15">
        <f>HYPERLINK("https://docs.wto.org/imrd/directdoc.asp?DDFDocuments/v/G/SPS/NSLV128.DOCX","ES")</f>
      </c>
    </row>
    <row r="1616">
      <c r="A1616" s="10" t="s">
        <v>2870</v>
      </c>
      <c r="B1616" s="11" t="s">
        <v>27</v>
      </c>
      <c r="C1616" s="10" t="s">
        <v>18</v>
      </c>
      <c r="D1616" s="12">
        <v>43326</v>
      </c>
      <c r="E1616" s="13" t="s">
        <v>2865</v>
      </c>
      <c r="F1616" s="13" t="s">
        <v>24</v>
      </c>
      <c r="G1616" s="14"/>
      <c r="H1616" s="15">
        <f>HYPERLINK("https://docs.wto.org/imrd/directdoc.asp?DDFDocuments/t/G/SPS/NCRI201.DOCX","EN")</f>
      </c>
      <c r="I1616" s="15">
        <f>HYPERLINK("https://docs.wto.org/imrd/directdoc.asp?DDFDocuments/u/G/SPS/NCRI201.DOCX","FR")</f>
      </c>
      <c r="J1616" s="15">
        <f>HYPERLINK("https://docs.wto.org/imrd/directdoc.asp?DDFDocuments/v/G/SPS/NCRI201.DOCX","ES")</f>
      </c>
    </row>
    <row r="1617">
      <c r="A1617" s="10" t="s">
        <v>2871</v>
      </c>
      <c r="B1617" s="11" t="s">
        <v>17</v>
      </c>
      <c r="C1617" s="10" t="s">
        <v>18</v>
      </c>
      <c r="D1617" s="12">
        <v>43326</v>
      </c>
      <c r="E1617" s="13" t="s">
        <v>2865</v>
      </c>
      <c r="F1617" s="13" t="s">
        <v>24</v>
      </c>
      <c r="G1617" s="14"/>
      <c r="H1617" s="15">
        <f>HYPERLINK("https://docs.wto.org/imrd/directdoc.asp?DDFDocuments/t/G/SPS/NNIC105.DOCX","EN")</f>
      </c>
      <c r="I1617" s="15">
        <f>HYPERLINK("https://docs.wto.org/imrd/directdoc.asp?DDFDocuments/u/G/SPS/NNIC105.DOCX","FR")</f>
      </c>
      <c r="J1617" s="15">
        <f>HYPERLINK("https://docs.wto.org/imrd/directdoc.asp?DDFDocuments/v/G/SPS/NNIC105.DOCX","ES")</f>
      </c>
    </row>
    <row r="1618">
      <c r="A1618" s="10" t="s">
        <v>2872</v>
      </c>
      <c r="B1618" s="11" t="s">
        <v>1944</v>
      </c>
      <c r="C1618" s="10" t="s">
        <v>18</v>
      </c>
      <c r="D1618" s="12">
        <v>43326</v>
      </c>
      <c r="E1618" s="13" t="s">
        <v>2873</v>
      </c>
      <c r="F1618" s="13" t="s">
        <v>24</v>
      </c>
      <c r="G1618" s="14"/>
      <c r="H1618" s="15">
        <f>HYPERLINK("https://docs.wto.org/imrd/directdoc.asp?DDFDocuments/t/G/SPS/NPAN63.DOCX","EN")</f>
      </c>
      <c r="I1618" s="15">
        <f>HYPERLINK("https://docs.wto.org/imrd/directdoc.asp?DDFDocuments/u/G/SPS/NPAN63.DOCX","FR")</f>
      </c>
      <c r="J1618" s="15">
        <f>HYPERLINK("https://docs.wto.org/imrd/directdoc.asp?DDFDocuments/v/G/SPS/NPAN63.DOCX","ES")</f>
      </c>
    </row>
    <row r="1619">
      <c r="A1619" s="10" t="s">
        <v>2874</v>
      </c>
      <c r="B1619" s="11" t="s">
        <v>168</v>
      </c>
      <c r="C1619" s="10" t="s">
        <v>40</v>
      </c>
      <c r="D1619" s="12">
        <v>43326</v>
      </c>
      <c r="E1619" s="13" t="s">
        <v>2875</v>
      </c>
      <c r="F1619" s="13" t="s">
        <v>19</v>
      </c>
      <c r="G1619" s="14"/>
      <c r="H1619" s="15">
        <f>HYPERLINK("https://docs.wto.org/imrd/directdoc.asp?DDFDocuments/t/G/SPS/NZAF55A2.DOCX","EN")</f>
      </c>
      <c r="I1619" s="15">
        <f>HYPERLINK("https://docs.wto.org/imrd/directdoc.asp?DDFDocuments/u/G/SPS/NZAF55A2.DOCX","FR")</f>
      </c>
      <c r="J1619" s="15">
        <f>HYPERLINK("https://docs.wto.org/imrd/directdoc.asp?DDFDocuments/v/G/SPS/NZAF55A2.DOCX","ES")</f>
      </c>
    </row>
    <row r="1620">
      <c r="A1620" s="10" t="s">
        <v>2876</v>
      </c>
      <c r="B1620" s="11" t="s">
        <v>95</v>
      </c>
      <c r="C1620" s="10" t="s">
        <v>18</v>
      </c>
      <c r="D1620" s="12">
        <v>43322</v>
      </c>
      <c r="E1620" s="13" t="s">
        <v>2877</v>
      </c>
      <c r="F1620" s="13" t="s">
        <v>24</v>
      </c>
      <c r="G1620" s="14"/>
      <c r="H1620" s="15">
        <f>HYPERLINK("https://docs.wto.org/imrd/directdoc.asp?DDFDocuments/t/G/SPS/NBRA1423.DOCX","EN")</f>
      </c>
      <c r="I1620" s="15">
        <f>HYPERLINK("https://docs.wto.org/imrd/directdoc.asp?DDFDocuments/u/G/SPS/NBRA1423.DOCX","FR")</f>
      </c>
      <c r="J1620" s="15">
        <f>HYPERLINK("https://docs.wto.org/imrd/directdoc.asp?DDFDocuments/v/G/SPS/NBRA1423.DOCX","ES")</f>
      </c>
    </row>
    <row r="1621">
      <c r="A1621" s="10" t="s">
        <v>2878</v>
      </c>
      <c r="B1621" s="11" t="s">
        <v>291</v>
      </c>
      <c r="C1621" s="10" t="s">
        <v>18</v>
      </c>
      <c r="D1621" s="12">
        <v>43322</v>
      </c>
      <c r="E1621" s="13" t="s">
        <v>2879</v>
      </c>
      <c r="F1621" s="13" t="s">
        <v>24</v>
      </c>
      <c r="G1621" s="14"/>
      <c r="H1621" s="15">
        <f>HYPERLINK("https://docs.wto.org/imrd/directdoc.asp?DDFDocuments/t/G/SPS/NUGA19.DOCX","EN")</f>
      </c>
      <c r="I1621" s="15">
        <f>HYPERLINK("https://docs.wto.org/imrd/directdoc.asp?DDFDocuments/u/G/SPS/NUGA19.DOCX","FR")</f>
      </c>
      <c r="J1621" s="15">
        <f>HYPERLINK("https://docs.wto.org/imrd/directdoc.asp?DDFDocuments/v/G/SPS/NUGA19.DOCX","ES")</f>
      </c>
    </row>
    <row r="1622">
      <c r="A1622" s="10" t="s">
        <v>2880</v>
      </c>
      <c r="B1622" s="11" t="s">
        <v>291</v>
      </c>
      <c r="C1622" s="10" t="s">
        <v>18</v>
      </c>
      <c r="D1622" s="12">
        <v>43322</v>
      </c>
      <c r="E1622" s="13" t="s">
        <v>2881</v>
      </c>
      <c r="F1622" s="13" t="s">
        <v>24</v>
      </c>
      <c r="G1622" s="14"/>
      <c r="H1622" s="15">
        <f>HYPERLINK("https://docs.wto.org/imrd/directdoc.asp?DDFDocuments/t/G/SPS/NUGA20.DOCX","EN")</f>
      </c>
      <c r="I1622" s="15">
        <f>HYPERLINK("https://docs.wto.org/imrd/directdoc.asp?DDFDocuments/u/G/SPS/NUGA20.DOCX","FR")</f>
      </c>
      <c r="J1622" s="15">
        <f>HYPERLINK("https://docs.wto.org/imrd/directdoc.asp?DDFDocuments/v/G/SPS/NUGA20.DOCX","ES")</f>
      </c>
    </row>
    <row r="1623">
      <c r="A1623" s="10" t="s">
        <v>2882</v>
      </c>
      <c r="B1623" s="11" t="s">
        <v>291</v>
      </c>
      <c r="C1623" s="10" t="s">
        <v>18</v>
      </c>
      <c r="D1623" s="12">
        <v>43322</v>
      </c>
      <c r="E1623" s="13" t="s">
        <v>2883</v>
      </c>
      <c r="F1623" s="13" t="s">
        <v>24</v>
      </c>
      <c r="G1623" s="14"/>
      <c r="H1623" s="15">
        <f>HYPERLINK("https://docs.wto.org/imrd/directdoc.asp?DDFDocuments/t/G/SPS/NUGA23.DOCX","EN")</f>
      </c>
      <c r="I1623" s="15">
        <f>HYPERLINK("https://docs.wto.org/imrd/directdoc.asp?DDFDocuments/u/G/SPS/NUGA23.DOCX","FR")</f>
      </c>
      <c r="J1623" s="15">
        <f>HYPERLINK("https://docs.wto.org/imrd/directdoc.asp?DDFDocuments/v/G/SPS/NUGA23.DOCX","ES")</f>
      </c>
    </row>
    <row r="1624">
      <c r="A1624" s="10" t="s">
        <v>2884</v>
      </c>
      <c r="B1624" s="11" t="s">
        <v>291</v>
      </c>
      <c r="C1624" s="10" t="s">
        <v>18</v>
      </c>
      <c r="D1624" s="12">
        <v>43322</v>
      </c>
      <c r="E1624" s="13" t="s">
        <v>2885</v>
      </c>
      <c r="F1624" s="13" t="s">
        <v>24</v>
      </c>
      <c r="G1624" s="14"/>
      <c r="H1624" s="15">
        <f>HYPERLINK("https://docs.wto.org/imrd/directdoc.asp?DDFDocuments/t/G/SPS/NUGA24.DOCX","EN")</f>
      </c>
      <c r="I1624" s="15">
        <f>HYPERLINK("https://docs.wto.org/imrd/directdoc.asp?DDFDocuments/u/G/SPS/NUGA24.DOCX","FR")</f>
      </c>
      <c r="J1624" s="15">
        <f>HYPERLINK("https://docs.wto.org/imrd/directdoc.asp?DDFDocuments/v/G/SPS/NUGA24.DOCX","ES")</f>
      </c>
    </row>
    <row r="1625">
      <c r="A1625" s="10" t="s">
        <v>2886</v>
      </c>
      <c r="B1625" s="11" t="s">
        <v>291</v>
      </c>
      <c r="C1625" s="10" t="s">
        <v>18</v>
      </c>
      <c r="D1625" s="12">
        <v>43322</v>
      </c>
      <c r="E1625" s="13" t="s">
        <v>2887</v>
      </c>
      <c r="F1625" s="13" t="s">
        <v>24</v>
      </c>
      <c r="G1625" s="14"/>
      <c r="H1625" s="15">
        <f>HYPERLINK("https://docs.wto.org/imrd/directdoc.asp?DDFDocuments/t/G/SPS/NUGA25.DOCX","EN")</f>
      </c>
      <c r="I1625" s="15">
        <f>HYPERLINK("https://docs.wto.org/imrd/directdoc.asp?DDFDocuments/u/G/SPS/NUGA25.DOCX","FR")</f>
      </c>
      <c r="J1625" s="15">
        <f>HYPERLINK("https://docs.wto.org/imrd/directdoc.asp?DDFDocuments/v/G/SPS/NUGA25.DOCX","ES")</f>
      </c>
    </row>
    <row r="1626">
      <c r="A1626" s="10" t="s">
        <v>2888</v>
      </c>
      <c r="B1626" s="11" t="s">
        <v>291</v>
      </c>
      <c r="C1626" s="10" t="s">
        <v>18</v>
      </c>
      <c r="D1626" s="12">
        <v>43322</v>
      </c>
      <c r="E1626" s="13" t="s">
        <v>2889</v>
      </c>
      <c r="F1626" s="13" t="s">
        <v>24</v>
      </c>
      <c r="G1626" s="14"/>
      <c r="H1626" s="15">
        <f>HYPERLINK("https://docs.wto.org/imrd/directdoc.asp?DDFDocuments/t/G/SPS/NUGA26.DOCX","EN")</f>
      </c>
      <c r="I1626" s="15">
        <f>HYPERLINK("https://docs.wto.org/imrd/directdoc.asp?DDFDocuments/u/G/SPS/NUGA26.DOCX","FR")</f>
      </c>
      <c r="J1626" s="15">
        <f>HYPERLINK("https://docs.wto.org/imrd/directdoc.asp?DDFDocuments/v/G/SPS/NUGA26.DOCX","ES")</f>
      </c>
    </row>
    <row r="1627">
      <c r="A1627" s="10" t="s">
        <v>2890</v>
      </c>
      <c r="B1627" s="11" t="s">
        <v>291</v>
      </c>
      <c r="C1627" s="10" t="s">
        <v>18</v>
      </c>
      <c r="D1627" s="12">
        <v>43322</v>
      </c>
      <c r="E1627" s="13" t="s">
        <v>2891</v>
      </c>
      <c r="F1627" s="13" t="s">
        <v>24</v>
      </c>
      <c r="G1627" s="14"/>
      <c r="H1627" s="15">
        <f>HYPERLINK("https://docs.wto.org/imrd/directdoc.asp?DDFDocuments/t/G/SPS/NUGA27.DOCX","EN")</f>
      </c>
      <c r="I1627" s="15">
        <f>HYPERLINK("https://docs.wto.org/imrd/directdoc.asp?DDFDocuments/u/G/SPS/NUGA27.DOCX","FR")</f>
      </c>
      <c r="J1627" s="15">
        <f>HYPERLINK("https://docs.wto.org/imrd/directdoc.asp?DDFDocuments/v/G/SPS/NUGA27.DOCX","ES")</f>
      </c>
    </row>
    <row r="1628">
      <c r="A1628" s="10" t="s">
        <v>2892</v>
      </c>
      <c r="B1628" s="11" t="s">
        <v>188</v>
      </c>
      <c r="C1628" s="10" t="s">
        <v>18</v>
      </c>
      <c r="D1628" s="12">
        <v>43321</v>
      </c>
      <c r="E1628" s="13" t="s">
        <v>2893</v>
      </c>
      <c r="F1628" s="13" t="s">
        <v>439</v>
      </c>
      <c r="G1628" s="14"/>
      <c r="H1628" s="15">
        <f>HYPERLINK("https://docs.wto.org/imrd/directdoc.asp?DDFDocuments/t/G/SPS/NAUS455.DOCX","EN")</f>
      </c>
      <c r="I1628" s="15">
        <f>HYPERLINK("https://docs.wto.org/imrd/directdoc.asp?DDFDocuments/u/G/SPS/NAUS455.DOCX","FR")</f>
      </c>
      <c r="J1628" s="15">
        <f>HYPERLINK("https://docs.wto.org/imrd/directdoc.asp?DDFDocuments/v/G/SPS/NAUS455.DOCX","ES")</f>
      </c>
    </row>
    <row r="1629">
      <c r="A1629" s="10" t="s">
        <v>2894</v>
      </c>
      <c r="B1629" s="11" t="s">
        <v>233</v>
      </c>
      <c r="C1629" s="10" t="s">
        <v>40</v>
      </c>
      <c r="D1629" s="12">
        <v>43320</v>
      </c>
      <c r="E1629" s="13" t="s">
        <v>19</v>
      </c>
      <c r="F1629" s="13" t="s">
        <v>19</v>
      </c>
      <c r="G1629" s="14"/>
      <c r="H1629" s="15">
        <f>HYPERLINK("https://docs.wto.org/imrd/directdoc.asp?DDFDocuments/t/G/SPS/NPER770A1.DOCX","EN")</f>
      </c>
      <c r="I1629" s="15">
        <f>HYPERLINK("https://docs.wto.org/imrd/directdoc.asp?DDFDocuments/u/G/SPS/NPER770A1.DOCX","FR")</f>
      </c>
      <c r="J1629" s="15">
        <f>HYPERLINK("https://docs.wto.org/imrd/directdoc.asp?DDFDocuments/v/G/SPS/NPER770A1.DOCX","ES")</f>
      </c>
    </row>
    <row r="1630">
      <c r="A1630" s="10" t="s">
        <v>2895</v>
      </c>
      <c r="B1630" s="11" t="s">
        <v>53</v>
      </c>
      <c r="C1630" s="10" t="s">
        <v>54</v>
      </c>
      <c r="D1630" s="12">
        <v>43320</v>
      </c>
      <c r="E1630" s="13" t="s">
        <v>2896</v>
      </c>
      <c r="F1630" s="13" t="s">
        <v>925</v>
      </c>
      <c r="G1630" s="14" t="s">
        <v>95</v>
      </c>
      <c r="H1630" s="15">
        <f>HYPERLINK("https://docs.wto.org/imrd/directdoc.asp?DDFDocuments/t/G/SPS/NSAU103A1.DOCX","EN")</f>
      </c>
      <c r="I1630" s="15">
        <f>HYPERLINK("https://docs.wto.org/imrd/directdoc.asp?DDFDocuments/u/G/SPS/NSAU103A1.DOCX","FR")</f>
      </c>
      <c r="J1630" s="15">
        <f>HYPERLINK("https://docs.wto.org/imrd/directdoc.asp?DDFDocuments/v/G/SPS/NSAU103A1.DOCX","ES")</f>
      </c>
    </row>
    <row r="1631">
      <c r="A1631" s="10" t="s">
        <v>2897</v>
      </c>
      <c r="B1631" s="11" t="s">
        <v>95</v>
      </c>
      <c r="C1631" s="10" t="s">
        <v>18</v>
      </c>
      <c r="D1631" s="12">
        <v>43319</v>
      </c>
      <c r="E1631" s="13" t="s">
        <v>2898</v>
      </c>
      <c r="F1631" s="13" t="s">
        <v>24</v>
      </c>
      <c r="G1631" s="14"/>
      <c r="H1631" s="15">
        <f>HYPERLINK("https://docs.wto.org/imrd/directdoc.asp?DDFDocuments/t/G/SPS/NBRA1422.DOCX","EN")</f>
      </c>
      <c r="I1631" s="15">
        <f>HYPERLINK("https://docs.wto.org/imrd/directdoc.asp?DDFDocuments/u/G/SPS/NBRA1422.DOCX","FR")</f>
      </c>
      <c r="J1631" s="15">
        <f>HYPERLINK("https://docs.wto.org/imrd/directdoc.asp?DDFDocuments/v/G/SPS/NBRA1422.DOCX","ES")</f>
      </c>
    </row>
    <row r="1632">
      <c r="A1632" s="10" t="s">
        <v>2899</v>
      </c>
      <c r="B1632" s="11" t="s">
        <v>2519</v>
      </c>
      <c r="C1632" s="10" t="s">
        <v>18</v>
      </c>
      <c r="D1632" s="12">
        <v>43318</v>
      </c>
      <c r="E1632" s="13" t="s">
        <v>2900</v>
      </c>
      <c r="F1632" s="13" t="s">
        <v>717</v>
      </c>
      <c r="G1632" s="14"/>
      <c r="H1632" s="15">
        <f>HYPERLINK("https://docs.wto.org/imrd/directdoc.asp?DDFDocuments/t/G/SPS/NNOR37.DOCX","EN")</f>
      </c>
      <c r="I1632" s="15">
        <f>HYPERLINK("https://docs.wto.org/imrd/directdoc.asp?DDFDocuments/u/G/SPS/NNOR37.DOCX","FR")</f>
      </c>
      <c r="J1632" s="15">
        <f>HYPERLINK("https://docs.wto.org/imrd/directdoc.asp?DDFDocuments/v/G/SPS/NNOR37.DOCX","ES")</f>
      </c>
    </row>
    <row r="1633">
      <c r="A1633" s="10" t="s">
        <v>2901</v>
      </c>
      <c r="B1633" s="11" t="s">
        <v>134</v>
      </c>
      <c r="C1633" s="10" t="s">
        <v>201</v>
      </c>
      <c r="D1633" s="12">
        <v>43318</v>
      </c>
      <c r="E1633" s="13" t="s">
        <v>2038</v>
      </c>
      <c r="F1633" s="13" t="s">
        <v>24</v>
      </c>
      <c r="G1633" s="14"/>
      <c r="H1633" s="15">
        <f>HYPERLINK("https://docs.wto.org/imrd/directdoc.asp?DDFDocuments/t/G/SPS/NTHA242A1C1.DOCX","EN")</f>
      </c>
      <c r="I1633" s="15">
        <f>HYPERLINK("https://docs.wto.org/imrd/directdoc.asp?DDFDocuments/u/G/SPS/NTHA242A1C1.DOCX","FR")</f>
      </c>
      <c r="J1633" s="15">
        <f>HYPERLINK("https://docs.wto.org/imrd/directdoc.asp?DDFDocuments/v/G/SPS/NTHA242A1C1.DOCX","ES")</f>
      </c>
    </row>
    <row r="1634">
      <c r="A1634" s="10" t="s">
        <v>2902</v>
      </c>
      <c r="B1634" s="11" t="s">
        <v>59</v>
      </c>
      <c r="C1634" s="10" t="s">
        <v>18</v>
      </c>
      <c r="D1634" s="12">
        <v>43318</v>
      </c>
      <c r="E1634" s="13" t="s">
        <v>2329</v>
      </c>
      <c r="F1634" s="13" t="s">
        <v>368</v>
      </c>
      <c r="G1634" s="14"/>
      <c r="H1634" s="15">
        <f>HYPERLINK("https://docs.wto.org/imrd/directdoc.asp?DDFDocuments/t/G/SPS/NTPKM467.DOCX","EN")</f>
      </c>
      <c r="I1634" s="15">
        <f>HYPERLINK("https://docs.wto.org/imrd/directdoc.asp?DDFDocuments/u/G/SPS/NTPKM467.DOCX","FR")</f>
      </c>
      <c r="J1634" s="15">
        <f>HYPERLINK("https://docs.wto.org/imrd/directdoc.asp?DDFDocuments/v/G/SPS/NTPKM467.DOCX","ES")</f>
      </c>
    </row>
    <row r="1635">
      <c r="A1635" s="10" t="s">
        <v>2903</v>
      </c>
      <c r="B1635" s="11" t="s">
        <v>156</v>
      </c>
      <c r="C1635" s="10" t="s">
        <v>12</v>
      </c>
      <c r="D1635" s="12">
        <v>43315</v>
      </c>
      <c r="E1635" s="13" t="s">
        <v>1039</v>
      </c>
      <c r="F1635" s="13" t="s">
        <v>2469</v>
      </c>
      <c r="G1635" s="14" t="s">
        <v>1040</v>
      </c>
      <c r="H1635" s="15">
        <f>HYPERLINK("https://docs.wto.org/imrd/directdoc.asp?DDFDocuments/t/G/SPS/NKAZ15.DOCX","EN")</f>
      </c>
      <c r="I1635" s="15">
        <f>HYPERLINK("https://docs.wto.org/imrd/directdoc.asp?DDFDocuments/u/G/SPS/NKAZ15.DOCX","FR")</f>
      </c>
      <c r="J1635" s="15">
        <f>HYPERLINK("https://docs.wto.org/imrd/directdoc.asp?DDFDocuments/v/G/SPS/NKAZ15.DOCX","ES")</f>
      </c>
    </row>
    <row r="1636">
      <c r="A1636" s="10" t="s">
        <v>2904</v>
      </c>
      <c r="B1636" s="11" t="s">
        <v>156</v>
      </c>
      <c r="C1636" s="10" t="s">
        <v>12</v>
      </c>
      <c r="D1636" s="12">
        <v>43315</v>
      </c>
      <c r="E1636" s="13" t="s">
        <v>1039</v>
      </c>
      <c r="F1636" s="13" t="s">
        <v>2469</v>
      </c>
      <c r="G1636" s="14" t="s">
        <v>1042</v>
      </c>
      <c r="H1636" s="15">
        <f>HYPERLINK("https://docs.wto.org/imrd/directdoc.asp?DDFDocuments/t/G/SPS/NKAZ16.DOCX","EN")</f>
      </c>
      <c r="I1636" s="15">
        <f>HYPERLINK("https://docs.wto.org/imrd/directdoc.asp?DDFDocuments/u/G/SPS/NKAZ16.DOCX","FR")</f>
      </c>
      <c r="J1636" s="15">
        <f>HYPERLINK("https://docs.wto.org/imrd/directdoc.asp?DDFDocuments/v/G/SPS/NKAZ16.DOCX","ES")</f>
      </c>
    </row>
    <row r="1637">
      <c r="A1637" s="10" t="s">
        <v>2905</v>
      </c>
      <c r="B1637" s="11" t="s">
        <v>95</v>
      </c>
      <c r="C1637" s="10" t="s">
        <v>18</v>
      </c>
      <c r="D1637" s="12">
        <v>43314</v>
      </c>
      <c r="E1637" s="13" t="s">
        <v>2906</v>
      </c>
      <c r="F1637" s="13" t="s">
        <v>1950</v>
      </c>
      <c r="G1637" s="14" t="s">
        <v>183</v>
      </c>
      <c r="H1637" s="15">
        <f>HYPERLINK("https://docs.wto.org/imrd/directdoc.asp?DDFDocuments/t/G/SPS/NBRA1421.DOCX","EN")</f>
      </c>
      <c r="I1637" s="15">
        <f>HYPERLINK("https://docs.wto.org/imrd/directdoc.asp?DDFDocuments/u/G/SPS/NBRA1421.DOCX","FR")</f>
      </c>
      <c r="J1637" s="15">
        <f>HYPERLINK("https://docs.wto.org/imrd/directdoc.asp?DDFDocuments/v/G/SPS/NBRA1421.DOCX","ES")</f>
      </c>
    </row>
    <row r="1638">
      <c r="A1638" s="10" t="s">
        <v>2907</v>
      </c>
      <c r="B1638" s="11" t="s">
        <v>79</v>
      </c>
      <c r="C1638" s="10" t="s">
        <v>40</v>
      </c>
      <c r="D1638" s="12">
        <v>43314</v>
      </c>
      <c r="E1638" s="13" t="s">
        <v>19</v>
      </c>
      <c r="F1638" s="13" t="s">
        <v>19</v>
      </c>
      <c r="G1638" s="14"/>
      <c r="H1638" s="15">
        <f>HYPERLINK("https://docs.wto.org/imrd/directdoc.asp?DDFDocuments/t/G/SPS/NCOL283A1.DOCX","EN")</f>
      </c>
      <c r="I1638" s="15">
        <f>HYPERLINK("https://docs.wto.org/imrd/directdoc.asp?DDFDocuments/u/G/SPS/NCOL283A1.DOCX","FR")</f>
      </c>
      <c r="J1638" s="15">
        <f>HYPERLINK("https://docs.wto.org/imrd/directdoc.asp?DDFDocuments/v/G/SPS/NCOL283A1.DOCX","ES")</f>
      </c>
    </row>
    <row r="1639">
      <c r="A1639" s="10" t="s">
        <v>2908</v>
      </c>
      <c r="B1639" s="11" t="s">
        <v>79</v>
      </c>
      <c r="C1639" s="10" t="s">
        <v>18</v>
      </c>
      <c r="D1639" s="12">
        <v>43314</v>
      </c>
      <c r="E1639" s="13" t="s">
        <v>1508</v>
      </c>
      <c r="F1639" s="13" t="s">
        <v>19</v>
      </c>
      <c r="G1639" s="14"/>
      <c r="H1639" s="15">
        <f>HYPERLINK("https://docs.wto.org/imrd/directdoc.asp?DDFDocuments/t/G/SPS/NCOL286.DOCX","EN")</f>
      </c>
      <c r="I1639" s="15">
        <f>HYPERLINK("https://docs.wto.org/imrd/directdoc.asp?DDFDocuments/u/G/SPS/NCOL286.DOCX","FR")</f>
      </c>
      <c r="J1639" s="15">
        <f>HYPERLINK("https://docs.wto.org/imrd/directdoc.asp?DDFDocuments/v/G/SPS/NCOL286.DOCX","ES")</f>
      </c>
    </row>
    <row r="1640">
      <c r="A1640" s="10" t="s">
        <v>2909</v>
      </c>
      <c r="B1640" s="11" t="s">
        <v>153</v>
      </c>
      <c r="C1640" s="10" t="s">
        <v>18</v>
      </c>
      <c r="D1640" s="12">
        <v>43314</v>
      </c>
      <c r="E1640" s="13" t="s">
        <v>62</v>
      </c>
      <c r="F1640" s="13" t="s">
        <v>24</v>
      </c>
      <c r="G1640" s="14"/>
      <c r="H1640" s="15">
        <f>HYPERLINK("https://docs.wto.org/imrd/directdoc.asp?DDFDocuments/t/G/SPS/NKOR611.DOCX","EN")</f>
      </c>
      <c r="I1640" s="15">
        <f>HYPERLINK("https://docs.wto.org/imrd/directdoc.asp?DDFDocuments/u/G/SPS/NKOR611.DOCX","FR")</f>
      </c>
      <c r="J1640" s="15">
        <f>HYPERLINK("https://docs.wto.org/imrd/directdoc.asp?DDFDocuments/v/G/SPS/NKOR611.DOCX","ES")</f>
      </c>
    </row>
    <row r="1641">
      <c r="A1641" s="10" t="s">
        <v>2910</v>
      </c>
      <c r="B1641" s="11" t="s">
        <v>11</v>
      </c>
      <c r="C1641" s="10" t="s">
        <v>12</v>
      </c>
      <c r="D1641" s="12">
        <v>43314</v>
      </c>
      <c r="E1641" s="13" t="s">
        <v>2911</v>
      </c>
      <c r="F1641" s="13" t="s">
        <v>323</v>
      </c>
      <c r="G1641" s="14" t="s">
        <v>2912</v>
      </c>
      <c r="H1641" s="15">
        <f>HYPERLINK("https://docs.wto.org/imrd/directdoc.asp?DDFDocuments/t/G/SPS/NRUS153.DOCX","EN")</f>
      </c>
      <c r="I1641" s="15">
        <f>HYPERLINK("https://docs.wto.org/imrd/directdoc.asp?DDFDocuments/u/G/SPS/NRUS153.DOCX","FR")</f>
      </c>
      <c r="J1641" s="15">
        <f>HYPERLINK("https://docs.wto.org/imrd/directdoc.asp?DDFDocuments/v/G/SPS/NRUS153.DOCX","ES")</f>
      </c>
    </row>
    <row r="1642">
      <c r="A1642" s="10" t="s">
        <v>2913</v>
      </c>
      <c r="B1642" s="11" t="s">
        <v>11</v>
      </c>
      <c r="C1642" s="10" t="s">
        <v>12</v>
      </c>
      <c r="D1642" s="12">
        <v>43314</v>
      </c>
      <c r="E1642" s="13" t="s">
        <v>2914</v>
      </c>
      <c r="F1642" s="13" t="s">
        <v>56</v>
      </c>
      <c r="G1642" s="14" t="s">
        <v>2915</v>
      </c>
      <c r="H1642" s="15">
        <f>HYPERLINK("https://docs.wto.org/imrd/directdoc.asp?DDFDocuments/t/G/SPS/NRUS154.DOCX","EN")</f>
      </c>
      <c r="I1642" s="15">
        <f>HYPERLINK("https://docs.wto.org/imrd/directdoc.asp?DDFDocuments/u/G/SPS/NRUS154.DOCX","FR")</f>
      </c>
      <c r="J1642" s="15">
        <f>HYPERLINK("https://docs.wto.org/imrd/directdoc.asp?DDFDocuments/v/G/SPS/NRUS154.DOCX","ES")</f>
      </c>
    </row>
    <row r="1643">
      <c r="A1643" s="10" t="s">
        <v>2916</v>
      </c>
      <c r="B1643" s="11" t="s">
        <v>134</v>
      </c>
      <c r="C1643" s="10" t="s">
        <v>18</v>
      </c>
      <c r="D1643" s="12">
        <v>43314</v>
      </c>
      <c r="E1643" s="13" t="s">
        <v>135</v>
      </c>
      <c r="F1643" s="13" t="s">
        <v>24</v>
      </c>
      <c r="G1643" s="14"/>
      <c r="H1643" s="15">
        <f>HYPERLINK("https://docs.wto.org/imrd/directdoc.asp?DDFDocuments/t/G/SPS/NTHA251.DOCX","EN")</f>
      </c>
      <c r="I1643" s="15">
        <f>HYPERLINK("https://docs.wto.org/imrd/directdoc.asp?DDFDocuments/u/G/SPS/NTHA251.DOCX","FR")</f>
      </c>
      <c r="J1643" s="15">
        <f>HYPERLINK("https://docs.wto.org/imrd/directdoc.asp?DDFDocuments/v/G/SPS/NTHA251.DOCX","ES")</f>
      </c>
    </row>
    <row r="1644">
      <c r="A1644" s="10" t="s">
        <v>2917</v>
      </c>
      <c r="B1644" s="11" t="s">
        <v>59</v>
      </c>
      <c r="C1644" s="10" t="s">
        <v>18</v>
      </c>
      <c r="D1644" s="12">
        <v>43314</v>
      </c>
      <c r="E1644" s="13" t="s">
        <v>285</v>
      </c>
      <c r="F1644" s="13" t="s">
        <v>24</v>
      </c>
      <c r="G1644" s="14"/>
      <c r="H1644" s="15">
        <f>HYPERLINK("https://docs.wto.org/imrd/directdoc.asp?DDFDocuments/t/G/SPS/NTPKM466.DOCX","EN")</f>
      </c>
      <c r="I1644" s="15">
        <f>HYPERLINK("https://docs.wto.org/imrd/directdoc.asp?DDFDocuments/u/G/SPS/NTPKM466.DOCX","FR")</f>
      </c>
      <c r="J1644" s="15">
        <f>HYPERLINK("https://docs.wto.org/imrd/directdoc.asp?DDFDocuments/v/G/SPS/NTPKM466.DOCX","ES")</f>
      </c>
    </row>
    <row r="1645">
      <c r="A1645" s="10" t="s">
        <v>2918</v>
      </c>
      <c r="B1645" s="11" t="s">
        <v>22</v>
      </c>
      <c r="C1645" s="10" t="s">
        <v>18</v>
      </c>
      <c r="D1645" s="12">
        <v>43313</v>
      </c>
      <c r="E1645" s="13" t="s">
        <v>2919</v>
      </c>
      <c r="F1645" s="13" t="s">
        <v>2920</v>
      </c>
      <c r="G1645" s="14"/>
      <c r="H1645" s="15">
        <f>HYPERLINK("https://docs.wto.org/imrd/directdoc.asp?DDFDocuments/t/G/SPS/NKEN76.DOCX","EN")</f>
      </c>
      <c r="I1645" s="15">
        <f>HYPERLINK("https://docs.wto.org/imrd/directdoc.asp?DDFDocuments/u/G/SPS/NKEN76.DOCX","FR")</f>
      </c>
      <c r="J1645" s="15">
        <f>HYPERLINK("https://docs.wto.org/imrd/directdoc.asp?DDFDocuments/v/G/SPS/NKEN76.DOCX","ES")</f>
      </c>
    </row>
    <row r="1646">
      <c r="A1646" s="10" t="s">
        <v>2921</v>
      </c>
      <c r="B1646" s="11" t="s">
        <v>22</v>
      </c>
      <c r="C1646" s="10" t="s">
        <v>18</v>
      </c>
      <c r="D1646" s="12">
        <v>43313</v>
      </c>
      <c r="E1646" s="13" t="s">
        <v>2922</v>
      </c>
      <c r="F1646" s="13" t="s">
        <v>24</v>
      </c>
      <c r="G1646" s="14"/>
      <c r="H1646" s="15">
        <f>HYPERLINK("https://docs.wto.org/imrd/directdoc.asp?DDFDocuments/t/G/SPS/NKEN77.DOCX","EN")</f>
      </c>
      <c r="I1646" s="15">
        <f>HYPERLINK("https://docs.wto.org/imrd/directdoc.asp?DDFDocuments/u/G/SPS/NKEN77.DOCX","FR")</f>
      </c>
      <c r="J1646" s="15">
        <f>HYPERLINK("https://docs.wto.org/imrd/directdoc.asp?DDFDocuments/v/G/SPS/NKEN77.DOCX","ES")</f>
      </c>
    </row>
    <row r="1647">
      <c r="A1647" s="10" t="s">
        <v>2923</v>
      </c>
      <c r="B1647" s="11" t="s">
        <v>22</v>
      </c>
      <c r="C1647" s="10" t="s">
        <v>18</v>
      </c>
      <c r="D1647" s="12">
        <v>43313</v>
      </c>
      <c r="E1647" s="13" t="s">
        <v>2924</v>
      </c>
      <c r="F1647" s="13" t="s">
        <v>24</v>
      </c>
      <c r="G1647" s="14"/>
      <c r="H1647" s="15">
        <f>HYPERLINK("https://docs.wto.org/imrd/directdoc.asp?DDFDocuments/t/G/SPS/NKEN78.DOCX","EN")</f>
      </c>
      <c r="I1647" s="15">
        <f>HYPERLINK("https://docs.wto.org/imrd/directdoc.asp?DDFDocuments/u/G/SPS/NKEN78.DOCX","FR")</f>
      </c>
      <c r="J1647" s="15">
        <f>HYPERLINK("https://docs.wto.org/imrd/directdoc.asp?DDFDocuments/v/G/SPS/NKEN78.DOCX","ES")</f>
      </c>
    </row>
    <row r="1648">
      <c r="A1648" s="10" t="s">
        <v>2925</v>
      </c>
      <c r="B1648" s="11" t="s">
        <v>183</v>
      </c>
      <c r="C1648" s="10" t="s">
        <v>40</v>
      </c>
      <c r="D1648" s="12">
        <v>43312</v>
      </c>
      <c r="E1648" s="13" t="s">
        <v>19</v>
      </c>
      <c r="F1648" s="13" t="s">
        <v>158</v>
      </c>
      <c r="G1648" s="14"/>
      <c r="H1648" s="15">
        <f>HYPERLINK("https://docs.wto.org/imrd/directdoc.asp?DDFDocuments/t/G/SPS/NARG209A1.DOCX","EN")</f>
      </c>
      <c r="I1648" s="15">
        <f>HYPERLINK("https://docs.wto.org/imrd/directdoc.asp?DDFDocuments/u/G/SPS/NARG209A1.DOCX","FR")</f>
      </c>
      <c r="J1648" s="15">
        <f>HYPERLINK("https://docs.wto.org/imrd/directdoc.asp?DDFDocuments/v/G/SPS/NARG209A1.DOCX","ES")</f>
      </c>
    </row>
    <row r="1649">
      <c r="A1649" s="10" t="s">
        <v>2926</v>
      </c>
      <c r="B1649" s="11" t="s">
        <v>183</v>
      </c>
      <c r="C1649" s="10" t="s">
        <v>40</v>
      </c>
      <c r="D1649" s="12">
        <v>43312</v>
      </c>
      <c r="E1649" s="13" t="s">
        <v>19</v>
      </c>
      <c r="F1649" s="13" t="s">
        <v>158</v>
      </c>
      <c r="G1649" s="14"/>
      <c r="H1649" s="15">
        <f>HYPERLINK("https://docs.wto.org/imrd/directdoc.asp?DDFDocuments/t/G/SPS/NARG210A1.DOCX","EN")</f>
      </c>
      <c r="I1649" s="15">
        <f>HYPERLINK("https://docs.wto.org/imrd/directdoc.asp?DDFDocuments/u/G/SPS/NARG210A1.DOCX","FR")</f>
      </c>
      <c r="J1649" s="15">
        <f>HYPERLINK("https://docs.wto.org/imrd/directdoc.asp?DDFDocuments/v/G/SPS/NARG210A1.DOCX","ES")</f>
      </c>
    </row>
    <row r="1650">
      <c r="A1650" s="10" t="s">
        <v>2927</v>
      </c>
      <c r="B1650" s="11" t="s">
        <v>188</v>
      </c>
      <c r="C1650" s="10" t="s">
        <v>18</v>
      </c>
      <c r="D1650" s="12">
        <v>43312</v>
      </c>
      <c r="E1650" s="13" t="s">
        <v>2196</v>
      </c>
      <c r="F1650" s="13" t="s">
        <v>2928</v>
      </c>
      <c r="G1650" s="14" t="s">
        <v>2929</v>
      </c>
      <c r="H1650" s="15">
        <f>HYPERLINK("https://docs.wto.org/imrd/directdoc.asp?DDFDocuments/t/G/SPS/NAUS454.DOCX","EN")</f>
      </c>
      <c r="I1650" s="15">
        <f>HYPERLINK("https://docs.wto.org/imrd/directdoc.asp?DDFDocuments/u/G/SPS/NAUS454.DOCX","FR")</f>
      </c>
      <c r="J1650" s="15">
        <f>HYPERLINK("https://docs.wto.org/imrd/directdoc.asp?DDFDocuments/v/G/SPS/NAUS454.DOCX","ES")</f>
      </c>
    </row>
    <row r="1651">
      <c r="A1651" s="10" t="s">
        <v>2930</v>
      </c>
      <c r="B1651" s="11" t="s">
        <v>365</v>
      </c>
      <c r="C1651" s="10" t="s">
        <v>201</v>
      </c>
      <c r="D1651" s="12">
        <v>43312</v>
      </c>
      <c r="E1651" s="13" t="s">
        <v>19</v>
      </c>
      <c r="F1651" s="13" t="s">
        <v>19</v>
      </c>
      <c r="G1651" s="14"/>
      <c r="H1651" s="15">
        <f>HYPERLINK("https://docs.wto.org/imrd/directdoc.asp?DDFDocuments/t/G/SPS/NCHL542A2C1.DOCX","EN")</f>
      </c>
      <c r="I1651" s="15">
        <f>HYPERLINK("https://docs.wto.org/imrd/directdoc.asp?DDFDocuments/u/G/SPS/NCHL542A2C1.DOCX","FR")</f>
      </c>
      <c r="J1651" s="15">
        <f>HYPERLINK("https://docs.wto.org/imrd/directdoc.asp?DDFDocuments/v/G/SPS/NCHL542A2C1.DOCX","ES")</f>
      </c>
    </row>
    <row r="1652">
      <c r="A1652" s="10" t="s">
        <v>2931</v>
      </c>
      <c r="B1652" s="11" t="s">
        <v>365</v>
      </c>
      <c r="C1652" s="10" t="s">
        <v>40</v>
      </c>
      <c r="D1652" s="12">
        <v>43312</v>
      </c>
      <c r="E1652" s="13" t="s">
        <v>19</v>
      </c>
      <c r="F1652" s="13" t="s">
        <v>19</v>
      </c>
      <c r="G1652" s="14"/>
      <c r="H1652" s="15">
        <f>HYPERLINK("https://docs.wto.org/imrd/directdoc.asp?DDFDocuments/t/G/SPS/NCHL566A1.DOCX","EN")</f>
      </c>
      <c r="I1652" s="15">
        <f>HYPERLINK("https://docs.wto.org/imrd/directdoc.asp?DDFDocuments/u/G/SPS/NCHL566A1.DOCX","FR")</f>
      </c>
      <c r="J1652" s="15">
        <f>HYPERLINK("https://docs.wto.org/imrd/directdoc.asp?DDFDocuments/v/G/SPS/NCHL566A1.DOCX","ES")</f>
      </c>
    </row>
    <row r="1653">
      <c r="A1653" s="10" t="s">
        <v>2932</v>
      </c>
      <c r="B1653" s="11" t="s">
        <v>87</v>
      </c>
      <c r="C1653" s="10" t="s">
        <v>18</v>
      </c>
      <c r="D1653" s="12">
        <v>43312</v>
      </c>
      <c r="E1653" s="13" t="s">
        <v>2933</v>
      </c>
      <c r="F1653" s="13" t="s">
        <v>24</v>
      </c>
      <c r="G1653" s="14" t="s">
        <v>1331</v>
      </c>
      <c r="H1653" s="15">
        <f>HYPERLINK("https://docs.wto.org/imrd/directdoc.asp?DDFDocuments/t/G/SPS/NMEX355.DOCX","EN")</f>
      </c>
      <c r="I1653" s="15">
        <f>HYPERLINK("https://docs.wto.org/imrd/directdoc.asp?DDFDocuments/u/G/SPS/NMEX355.DOCX","FR")</f>
      </c>
      <c r="J1653" s="15">
        <f>HYPERLINK("https://docs.wto.org/imrd/directdoc.asp?DDFDocuments/v/G/SPS/NMEX355.DOCX","ES")</f>
      </c>
    </row>
    <row r="1654">
      <c r="A1654" s="10" t="s">
        <v>2934</v>
      </c>
      <c r="B1654" s="11" t="s">
        <v>59</v>
      </c>
      <c r="C1654" s="10" t="s">
        <v>40</v>
      </c>
      <c r="D1654" s="12">
        <v>43312</v>
      </c>
      <c r="E1654" s="13" t="s">
        <v>2935</v>
      </c>
      <c r="F1654" s="13" t="s">
        <v>19</v>
      </c>
      <c r="G1654" s="14"/>
      <c r="H1654" s="15">
        <f>HYPERLINK("https://docs.wto.org/imrd/directdoc.asp?DDFDocuments/t/G/SPS/NTPKM456A1.DOCX","EN")</f>
      </c>
      <c r="I1654" s="15">
        <f>HYPERLINK("https://docs.wto.org/imrd/directdoc.asp?DDFDocuments/u/G/SPS/NTPKM456A1.DOCX","FR")</f>
      </c>
      <c r="J1654" s="15">
        <f>HYPERLINK("https://docs.wto.org/imrd/directdoc.asp?DDFDocuments/v/G/SPS/NTPKM456A1.DOCX","ES")</f>
      </c>
    </row>
    <row r="1655">
      <c r="A1655" s="10" t="s">
        <v>2936</v>
      </c>
      <c r="B1655" s="11" t="s">
        <v>59</v>
      </c>
      <c r="C1655" s="10" t="s">
        <v>40</v>
      </c>
      <c r="D1655" s="12">
        <v>43312</v>
      </c>
      <c r="E1655" s="13" t="s">
        <v>2937</v>
      </c>
      <c r="F1655" s="13" t="s">
        <v>19</v>
      </c>
      <c r="G1655" s="14"/>
      <c r="H1655" s="15">
        <f>HYPERLINK("https://docs.wto.org/imrd/directdoc.asp?DDFDocuments/t/G/SPS/NTPKM457A1.DOCX","EN")</f>
      </c>
      <c r="I1655" s="15">
        <f>HYPERLINK("https://docs.wto.org/imrd/directdoc.asp?DDFDocuments/u/G/SPS/NTPKM457A1.DOCX","FR")</f>
      </c>
      <c r="J1655" s="15">
        <f>HYPERLINK("https://docs.wto.org/imrd/directdoc.asp?DDFDocuments/v/G/SPS/NTPKM457A1.DOCX","ES")</f>
      </c>
    </row>
    <row r="1656">
      <c r="A1656" s="10" t="s">
        <v>2938</v>
      </c>
      <c r="B1656" s="11" t="s">
        <v>34</v>
      </c>
      <c r="C1656" s="10" t="s">
        <v>18</v>
      </c>
      <c r="D1656" s="12">
        <v>43311</v>
      </c>
      <c r="E1656" s="13" t="s">
        <v>2939</v>
      </c>
      <c r="F1656" s="13" t="s">
        <v>244</v>
      </c>
      <c r="G1656" s="14"/>
      <c r="H1656" s="15">
        <f>HYPERLINK("https://docs.wto.org/imrd/directdoc.asp?DDFDocuments/t/G/SPS/NJPN581.DOCX","EN")</f>
      </c>
      <c r="I1656" s="15">
        <f>HYPERLINK("https://docs.wto.org/imrd/directdoc.asp?DDFDocuments/u/G/SPS/NJPN581.DOCX","FR")</f>
      </c>
      <c r="J1656" s="15">
        <f>HYPERLINK("https://docs.wto.org/imrd/directdoc.asp?DDFDocuments/v/G/SPS/NJPN581.DOCX","ES")</f>
      </c>
    </row>
    <row r="1657">
      <c r="A1657" s="10" t="s">
        <v>2940</v>
      </c>
      <c r="B1657" s="11" t="s">
        <v>34</v>
      </c>
      <c r="C1657" s="10" t="s">
        <v>18</v>
      </c>
      <c r="D1657" s="12">
        <v>43311</v>
      </c>
      <c r="E1657" s="13" t="s">
        <v>2941</v>
      </c>
      <c r="F1657" s="13" t="s">
        <v>74</v>
      </c>
      <c r="G1657" s="14"/>
      <c r="H1657" s="15">
        <f>HYPERLINK("https://docs.wto.org/imrd/directdoc.asp?DDFDocuments/t/G/SPS/NJPN582.DOCX","EN")</f>
      </c>
      <c r="I1657" s="15">
        <f>HYPERLINK("https://docs.wto.org/imrd/directdoc.asp?DDFDocuments/u/G/SPS/NJPN582.DOCX","FR")</f>
      </c>
      <c r="J1657" s="15">
        <f>HYPERLINK("https://docs.wto.org/imrd/directdoc.asp?DDFDocuments/v/G/SPS/NJPN582.DOCX","ES")</f>
      </c>
    </row>
    <row r="1658">
      <c r="A1658" s="10" t="s">
        <v>2942</v>
      </c>
      <c r="B1658" s="11" t="s">
        <v>34</v>
      </c>
      <c r="C1658" s="10" t="s">
        <v>18</v>
      </c>
      <c r="D1658" s="12">
        <v>43311</v>
      </c>
      <c r="E1658" s="13" t="s">
        <v>2943</v>
      </c>
      <c r="F1658" s="13" t="s">
        <v>244</v>
      </c>
      <c r="G1658" s="14"/>
      <c r="H1658" s="15">
        <f>HYPERLINK("https://docs.wto.org/imrd/directdoc.asp?DDFDocuments/t/G/SPS/NJPN583.DOCX","EN")</f>
      </c>
      <c r="I1658" s="15">
        <f>HYPERLINK("https://docs.wto.org/imrd/directdoc.asp?DDFDocuments/u/G/SPS/NJPN583.DOCX","FR")</f>
      </c>
      <c r="J1658" s="15">
        <f>HYPERLINK("https://docs.wto.org/imrd/directdoc.asp?DDFDocuments/v/G/SPS/NJPN583.DOCX","ES")</f>
      </c>
    </row>
    <row r="1659">
      <c r="A1659" s="10" t="s">
        <v>2944</v>
      </c>
      <c r="B1659" s="11" t="s">
        <v>34</v>
      </c>
      <c r="C1659" s="10" t="s">
        <v>18</v>
      </c>
      <c r="D1659" s="12">
        <v>43311</v>
      </c>
      <c r="E1659" s="13" t="s">
        <v>2945</v>
      </c>
      <c r="F1659" s="13" t="s">
        <v>244</v>
      </c>
      <c r="G1659" s="14"/>
      <c r="H1659" s="15">
        <f>HYPERLINK("https://docs.wto.org/imrd/directdoc.asp?DDFDocuments/t/G/SPS/NJPN584.DOCX","EN")</f>
      </c>
      <c r="I1659" s="15">
        <f>HYPERLINK("https://docs.wto.org/imrd/directdoc.asp?DDFDocuments/u/G/SPS/NJPN584.DOCX","FR")</f>
      </c>
      <c r="J1659" s="15">
        <f>HYPERLINK("https://docs.wto.org/imrd/directdoc.asp?DDFDocuments/v/G/SPS/NJPN584.DOCX","ES")</f>
      </c>
    </row>
    <row r="1660">
      <c r="A1660" s="10" t="s">
        <v>2946</v>
      </c>
      <c r="B1660" s="11" t="s">
        <v>34</v>
      </c>
      <c r="C1660" s="10" t="s">
        <v>18</v>
      </c>
      <c r="D1660" s="12">
        <v>43311</v>
      </c>
      <c r="E1660" s="13" t="s">
        <v>2947</v>
      </c>
      <c r="F1660" s="13" t="s">
        <v>754</v>
      </c>
      <c r="G1660" s="14"/>
      <c r="H1660" s="15">
        <f>HYPERLINK("https://docs.wto.org/imrd/directdoc.asp?DDFDocuments/t/G/SPS/NJPN586.DOCX","EN")</f>
      </c>
      <c r="I1660" s="15">
        <f>HYPERLINK("https://docs.wto.org/imrd/directdoc.asp?DDFDocuments/u/G/SPS/NJPN586.DOCX","FR")</f>
      </c>
      <c r="J1660" s="15">
        <f>HYPERLINK("https://docs.wto.org/imrd/directdoc.asp?DDFDocuments/v/G/SPS/NJPN586.DOCX","ES")</f>
      </c>
    </row>
    <row r="1661">
      <c r="A1661" s="10" t="s">
        <v>2948</v>
      </c>
      <c r="B1661" s="11" t="s">
        <v>34</v>
      </c>
      <c r="C1661" s="10" t="s">
        <v>18</v>
      </c>
      <c r="D1661" s="12">
        <v>43311</v>
      </c>
      <c r="E1661" s="13" t="s">
        <v>2949</v>
      </c>
      <c r="F1661" s="13" t="s">
        <v>74</v>
      </c>
      <c r="G1661" s="14"/>
      <c r="H1661" s="15">
        <f>HYPERLINK("https://docs.wto.org/imrd/directdoc.asp?DDFDocuments/t/G/SPS/NJPN587.DOCX","EN")</f>
      </c>
      <c r="I1661" s="15">
        <f>HYPERLINK("https://docs.wto.org/imrd/directdoc.asp?DDFDocuments/u/G/SPS/NJPN587.DOCX","FR")</f>
      </c>
      <c r="J1661" s="15">
        <f>HYPERLINK("https://docs.wto.org/imrd/directdoc.asp?DDFDocuments/v/G/SPS/NJPN587.DOCX","ES")</f>
      </c>
    </row>
    <row r="1662">
      <c r="A1662" s="10" t="s">
        <v>2950</v>
      </c>
      <c r="B1662" s="11" t="s">
        <v>34</v>
      </c>
      <c r="C1662" s="10" t="s">
        <v>18</v>
      </c>
      <c r="D1662" s="12">
        <v>43311</v>
      </c>
      <c r="E1662" s="13" t="s">
        <v>2951</v>
      </c>
      <c r="F1662" s="13" t="s">
        <v>74</v>
      </c>
      <c r="G1662" s="14"/>
      <c r="H1662" s="15">
        <f>HYPERLINK("https://docs.wto.org/imrd/directdoc.asp?DDFDocuments/t/G/SPS/NJPN588.DOCX","EN")</f>
      </c>
      <c r="I1662" s="15">
        <f>HYPERLINK("https://docs.wto.org/imrd/directdoc.asp?DDFDocuments/u/G/SPS/NJPN588.DOCX","FR")</f>
      </c>
      <c r="J1662" s="15">
        <f>HYPERLINK("https://docs.wto.org/imrd/directdoc.asp?DDFDocuments/v/G/SPS/NJPN588.DOCX","ES")</f>
      </c>
    </row>
    <row r="1663">
      <c r="A1663" s="10" t="s">
        <v>2952</v>
      </c>
      <c r="B1663" s="11" t="s">
        <v>34</v>
      </c>
      <c r="C1663" s="10" t="s">
        <v>18</v>
      </c>
      <c r="D1663" s="12">
        <v>43311</v>
      </c>
      <c r="E1663" s="13" t="s">
        <v>2953</v>
      </c>
      <c r="F1663" s="13" t="s">
        <v>74</v>
      </c>
      <c r="G1663" s="14"/>
      <c r="H1663" s="15">
        <f>HYPERLINK("https://docs.wto.org/imrd/directdoc.asp?DDFDocuments/t/G/SPS/NJPN589.DOCX","EN")</f>
      </c>
      <c r="I1663" s="15">
        <f>HYPERLINK("https://docs.wto.org/imrd/directdoc.asp?DDFDocuments/u/G/SPS/NJPN589.DOCX","FR")</f>
      </c>
      <c r="J1663" s="15">
        <f>HYPERLINK("https://docs.wto.org/imrd/directdoc.asp?DDFDocuments/v/G/SPS/NJPN589.DOCX","ES")</f>
      </c>
    </row>
    <row r="1664">
      <c r="A1664" s="10" t="s">
        <v>2954</v>
      </c>
      <c r="B1664" s="11" t="s">
        <v>34</v>
      </c>
      <c r="C1664" s="10" t="s">
        <v>18</v>
      </c>
      <c r="D1664" s="12">
        <v>43311</v>
      </c>
      <c r="E1664" s="13" t="s">
        <v>2955</v>
      </c>
      <c r="F1664" s="13" t="s">
        <v>787</v>
      </c>
      <c r="G1664" s="14"/>
      <c r="H1664" s="15">
        <f>HYPERLINK("https://docs.wto.org/imrd/directdoc.asp?DDFDocuments/t/G/SPS/NJPN590.DOCX","EN")</f>
      </c>
      <c r="I1664" s="15">
        <f>HYPERLINK("https://docs.wto.org/imrd/directdoc.asp?DDFDocuments/u/G/SPS/NJPN590.DOCX","FR")</f>
      </c>
      <c r="J1664" s="15">
        <f>HYPERLINK("https://docs.wto.org/imrd/directdoc.asp?DDFDocuments/v/G/SPS/NJPN590.DOCX","ES")</f>
      </c>
    </row>
    <row r="1665">
      <c r="A1665" s="10" t="s">
        <v>2956</v>
      </c>
      <c r="B1665" s="11" t="s">
        <v>34</v>
      </c>
      <c r="C1665" s="10" t="s">
        <v>18</v>
      </c>
      <c r="D1665" s="12">
        <v>43311</v>
      </c>
      <c r="E1665" s="13" t="s">
        <v>2957</v>
      </c>
      <c r="F1665" s="13" t="s">
        <v>754</v>
      </c>
      <c r="G1665" s="14"/>
      <c r="H1665" s="15">
        <f>HYPERLINK("https://docs.wto.org/imrd/directdoc.asp?DDFDocuments/t/G/SPS/NJPN591.DOCX","EN")</f>
      </c>
      <c r="I1665" s="15">
        <f>HYPERLINK("https://docs.wto.org/imrd/directdoc.asp?DDFDocuments/u/G/SPS/NJPN591.DOCX","FR")</f>
      </c>
      <c r="J1665" s="15">
        <f>HYPERLINK("https://docs.wto.org/imrd/directdoc.asp?DDFDocuments/v/G/SPS/NJPN591.DOCX","ES")</f>
      </c>
    </row>
    <row r="1666">
      <c r="A1666" s="10" t="s">
        <v>2958</v>
      </c>
      <c r="B1666" s="11" t="s">
        <v>53</v>
      </c>
      <c r="C1666" s="10" t="s">
        <v>54</v>
      </c>
      <c r="D1666" s="12">
        <v>43311</v>
      </c>
      <c r="E1666" s="13" t="s">
        <v>282</v>
      </c>
      <c r="F1666" s="13" t="s">
        <v>925</v>
      </c>
      <c r="G1666" s="14" t="s">
        <v>2959</v>
      </c>
      <c r="H1666" s="15">
        <f>HYPERLINK("https://docs.wto.org/imrd/directdoc.asp?DDFDocuments/t/G/SPS/NSAU289A2.DOCX","EN")</f>
      </c>
      <c r="I1666" s="15">
        <f>HYPERLINK("https://docs.wto.org/imrd/directdoc.asp?DDFDocuments/u/G/SPS/NSAU289A2.DOCX","FR")</f>
      </c>
      <c r="J1666" s="15">
        <f>HYPERLINK("https://docs.wto.org/imrd/directdoc.asp?DDFDocuments/v/G/SPS/NSAU289A2.DOCX","ES")</f>
      </c>
    </row>
    <row r="1667">
      <c r="A1667" s="10" t="s">
        <v>2960</v>
      </c>
      <c r="B1667" s="11" t="s">
        <v>53</v>
      </c>
      <c r="C1667" s="10" t="s">
        <v>54</v>
      </c>
      <c r="D1667" s="12">
        <v>43311</v>
      </c>
      <c r="E1667" s="13" t="s">
        <v>282</v>
      </c>
      <c r="F1667" s="13" t="s">
        <v>925</v>
      </c>
      <c r="G1667" s="14" t="s">
        <v>554</v>
      </c>
      <c r="H1667" s="15">
        <f>HYPERLINK("https://docs.wto.org/imrd/directdoc.asp?DDFDocuments/t/G/SPS/NSAU346A1.DOCX","EN")</f>
      </c>
      <c r="I1667" s="15">
        <f>HYPERLINK("https://docs.wto.org/imrd/directdoc.asp?DDFDocuments/u/G/SPS/NSAU346A1.DOCX","FR")</f>
      </c>
      <c r="J1667" s="15">
        <f>HYPERLINK("https://docs.wto.org/imrd/directdoc.asp?DDFDocuments/v/G/SPS/NSAU346A1.DOCX","ES")</f>
      </c>
    </row>
    <row r="1668">
      <c r="A1668" s="10" t="s">
        <v>2961</v>
      </c>
      <c r="B1668" s="11" t="s">
        <v>168</v>
      </c>
      <c r="C1668" s="10" t="s">
        <v>18</v>
      </c>
      <c r="D1668" s="12">
        <v>43308</v>
      </c>
      <c r="E1668" s="13" t="s">
        <v>2962</v>
      </c>
      <c r="F1668" s="13" t="s">
        <v>2963</v>
      </c>
      <c r="G1668" s="14"/>
      <c r="H1668" s="15">
        <f>HYPERLINK("https://docs.wto.org/imrd/directdoc.asp?DDFDocuments/t/G/SPS/NZAF62.DOCX","EN")</f>
      </c>
      <c r="I1668" s="15">
        <f>HYPERLINK("https://docs.wto.org/imrd/directdoc.asp?DDFDocuments/u/G/SPS/NZAF62.DOCX","FR")</f>
      </c>
      <c r="J1668" s="15">
        <f>HYPERLINK("https://docs.wto.org/imrd/directdoc.asp?DDFDocuments/v/G/SPS/NZAF62.DOCX","ES")</f>
      </c>
    </row>
    <row r="1669">
      <c r="A1669" s="10" t="s">
        <v>2964</v>
      </c>
      <c r="B1669" s="11" t="s">
        <v>365</v>
      </c>
      <c r="C1669" s="10" t="s">
        <v>201</v>
      </c>
      <c r="D1669" s="12">
        <v>43307</v>
      </c>
      <c r="E1669" s="13" t="s">
        <v>19</v>
      </c>
      <c r="F1669" s="13" t="s">
        <v>19</v>
      </c>
      <c r="G1669" s="14"/>
      <c r="H1669" s="15">
        <f>HYPERLINK("https://docs.wto.org/imrd/directdoc.asp?DDFDocuments/t/G/SPS/NCHL556A1C1.DOCX","EN")</f>
      </c>
      <c r="I1669" s="15">
        <f>HYPERLINK("https://docs.wto.org/imrd/directdoc.asp?DDFDocuments/u/G/SPS/NCHL556A1C1.DOCX","FR")</f>
      </c>
      <c r="J1669" s="15">
        <f>HYPERLINK("https://docs.wto.org/imrd/directdoc.asp?DDFDocuments/v/G/SPS/NCHL556A1C1.DOCX","ES")</f>
      </c>
    </row>
    <row r="1670">
      <c r="A1670" s="10" t="s">
        <v>2965</v>
      </c>
      <c r="B1670" s="11" t="s">
        <v>365</v>
      </c>
      <c r="C1670" s="10" t="s">
        <v>201</v>
      </c>
      <c r="D1670" s="12">
        <v>43307</v>
      </c>
      <c r="E1670" s="13" t="s">
        <v>19</v>
      </c>
      <c r="F1670" s="13" t="s">
        <v>19</v>
      </c>
      <c r="G1670" s="14"/>
      <c r="H1670" s="15">
        <f>HYPERLINK("https://docs.wto.org/imrd/directdoc.asp?DDFDocuments/t/G/SPS/NCHL568A1C1.DOCX","EN")</f>
      </c>
      <c r="I1670" s="15">
        <f>HYPERLINK("https://docs.wto.org/imrd/directdoc.asp?DDFDocuments/u/G/SPS/NCHL568A1C1.DOCX","FR")</f>
      </c>
      <c r="J1670" s="15">
        <f>HYPERLINK("https://docs.wto.org/imrd/directdoc.asp?DDFDocuments/v/G/SPS/NCHL568A1C1.DOCX","ES")</f>
      </c>
    </row>
    <row r="1671">
      <c r="A1671" s="10" t="s">
        <v>2966</v>
      </c>
      <c r="B1671" s="11" t="s">
        <v>365</v>
      </c>
      <c r="C1671" s="10" t="s">
        <v>201</v>
      </c>
      <c r="D1671" s="12">
        <v>43307</v>
      </c>
      <c r="E1671" s="13" t="s">
        <v>19</v>
      </c>
      <c r="F1671" s="13" t="s">
        <v>19</v>
      </c>
      <c r="G1671" s="14"/>
      <c r="H1671" s="15">
        <f>HYPERLINK("https://docs.wto.org/imrd/directdoc.asp?DDFDocuments/t/G/SPS/NCHL569A1C1.DOCX","EN")</f>
      </c>
      <c r="I1671" s="15">
        <f>HYPERLINK("https://docs.wto.org/imrd/directdoc.asp?DDFDocuments/u/G/SPS/NCHL569A1C1.DOCX","FR")</f>
      </c>
      <c r="J1671" s="15">
        <f>HYPERLINK("https://docs.wto.org/imrd/directdoc.asp?DDFDocuments/v/G/SPS/NCHL569A1C1.DOCX","ES")</f>
      </c>
    </row>
    <row r="1672">
      <c r="A1672" s="10" t="s">
        <v>2967</v>
      </c>
      <c r="B1672" s="11" t="s">
        <v>34</v>
      </c>
      <c r="C1672" s="10" t="s">
        <v>18</v>
      </c>
      <c r="D1672" s="12">
        <v>43307</v>
      </c>
      <c r="E1672" s="13" t="s">
        <v>19</v>
      </c>
      <c r="F1672" s="13" t="s">
        <v>754</v>
      </c>
      <c r="G1672" s="14"/>
      <c r="H1672" s="15">
        <f>HYPERLINK("https://docs.wto.org/imrd/directdoc.asp?DDFDocuments/t/G/SPS/NCHL571A1C1.DOCX","EN")</f>
      </c>
      <c r="I1672" s="15">
        <f>HYPERLINK("https://docs.wto.org/imrd/directdoc.asp?DDFDocuments/u/G/SPS/NCHL571A1C1.DOCX","FR")</f>
      </c>
      <c r="J1672" s="15">
        <f>HYPERLINK("https://docs.wto.org/imrd/directdoc.asp?DDFDocuments/v/G/SPS/NCHL571A1C1.DOCX","ES")</f>
      </c>
    </row>
    <row r="1673">
      <c r="A1673" s="10" t="s">
        <v>2968</v>
      </c>
      <c r="B1673" s="11" t="s">
        <v>195</v>
      </c>
      <c r="C1673" s="10" t="s">
        <v>18</v>
      </c>
      <c r="D1673" s="12">
        <v>43306</v>
      </c>
      <c r="E1673" s="13" t="s">
        <v>2969</v>
      </c>
      <c r="F1673" s="13" t="s">
        <v>144</v>
      </c>
      <c r="G1673" s="14" t="s">
        <v>134</v>
      </c>
      <c r="H1673" s="15">
        <f>HYPERLINK("https://docs.wto.org/imrd/directdoc.asp?DDFDocuments/t/G/SPS/NNZL579.DOCX","EN")</f>
      </c>
      <c r="I1673" s="15">
        <f>HYPERLINK("https://docs.wto.org/imrd/directdoc.asp?DDFDocuments/u/G/SPS/NNZL579.DOCX","FR")</f>
      </c>
      <c r="J1673" s="15">
        <f>HYPERLINK("https://docs.wto.org/imrd/directdoc.asp?DDFDocuments/v/G/SPS/NNZL579.DOCX","ES")</f>
      </c>
    </row>
    <row r="1674">
      <c r="A1674" s="10" t="s">
        <v>2970</v>
      </c>
      <c r="B1674" s="11" t="s">
        <v>134</v>
      </c>
      <c r="C1674" s="10" t="s">
        <v>40</v>
      </c>
      <c r="D1674" s="12">
        <v>43306</v>
      </c>
      <c r="E1674" s="13" t="s">
        <v>2038</v>
      </c>
      <c r="F1674" s="13" t="s">
        <v>19</v>
      </c>
      <c r="G1674" s="14"/>
      <c r="H1674" s="15">
        <f>HYPERLINK("https://docs.wto.org/imrd/directdoc.asp?DDFDocuments/t/G/SPS/NTHA242A1.DOCX","EN")</f>
      </c>
      <c r="I1674" s="15">
        <f>HYPERLINK("https://docs.wto.org/imrd/directdoc.asp?DDFDocuments/u/G/SPS/NTHA242A1.DOCX","FR")</f>
      </c>
      <c r="J1674" s="15">
        <f>HYPERLINK("https://docs.wto.org/imrd/directdoc.asp?DDFDocuments/v/G/SPS/NTHA242A1.DOCX","ES")</f>
      </c>
    </row>
    <row r="1675">
      <c r="A1675" s="10" t="s">
        <v>2971</v>
      </c>
      <c r="B1675" s="11" t="s">
        <v>22</v>
      </c>
      <c r="C1675" s="10" t="s">
        <v>18</v>
      </c>
      <c r="D1675" s="12">
        <v>43305</v>
      </c>
      <c r="E1675" s="13" t="s">
        <v>2842</v>
      </c>
      <c r="F1675" s="13" t="s">
        <v>24</v>
      </c>
      <c r="G1675" s="14"/>
      <c r="H1675" s="15">
        <f>HYPERLINK("https://docs.wto.org/imrd/directdoc.asp?DDFDocuments/t/G/SPS/NKEN72.DOCX","EN")</f>
      </c>
      <c r="I1675" s="15">
        <f>HYPERLINK("https://docs.wto.org/imrd/directdoc.asp?DDFDocuments/u/G/SPS/NKEN72.DOCX","FR")</f>
      </c>
      <c r="J1675" s="15">
        <f>HYPERLINK("https://docs.wto.org/imrd/directdoc.asp?DDFDocuments/v/G/SPS/NKEN72.DOCX","ES")</f>
      </c>
    </row>
    <row r="1676">
      <c r="A1676" s="10" t="s">
        <v>2972</v>
      </c>
      <c r="B1676" s="11" t="s">
        <v>22</v>
      </c>
      <c r="C1676" s="10" t="s">
        <v>18</v>
      </c>
      <c r="D1676" s="12">
        <v>43305</v>
      </c>
      <c r="E1676" s="13" t="s">
        <v>2846</v>
      </c>
      <c r="F1676" s="13" t="s">
        <v>24</v>
      </c>
      <c r="G1676" s="14"/>
      <c r="H1676" s="15">
        <f>HYPERLINK("https://docs.wto.org/imrd/directdoc.asp?DDFDocuments/t/G/SPS/NKEN73.DOCX","EN")</f>
      </c>
      <c r="I1676" s="15">
        <f>HYPERLINK("https://docs.wto.org/imrd/directdoc.asp?DDFDocuments/u/G/SPS/NKEN73.DOCX","FR")</f>
      </c>
      <c r="J1676" s="15">
        <f>HYPERLINK("https://docs.wto.org/imrd/directdoc.asp?DDFDocuments/v/G/SPS/NKEN73.DOCX","ES")</f>
      </c>
    </row>
    <row r="1677">
      <c r="A1677" s="10" t="s">
        <v>2973</v>
      </c>
      <c r="B1677" s="11" t="s">
        <v>22</v>
      </c>
      <c r="C1677" s="10" t="s">
        <v>18</v>
      </c>
      <c r="D1677" s="12">
        <v>43305</v>
      </c>
      <c r="E1677" s="13" t="s">
        <v>2844</v>
      </c>
      <c r="F1677" s="13" t="s">
        <v>24</v>
      </c>
      <c r="G1677" s="14"/>
      <c r="H1677" s="15">
        <f>HYPERLINK("https://docs.wto.org/imrd/directdoc.asp?DDFDocuments/t/G/SPS/NKEN74.DOCX","EN")</f>
      </c>
      <c r="I1677" s="15">
        <f>HYPERLINK("https://docs.wto.org/imrd/directdoc.asp?DDFDocuments/u/G/SPS/NKEN74.DOCX","FR")</f>
      </c>
      <c r="J1677" s="15">
        <f>HYPERLINK("https://docs.wto.org/imrd/directdoc.asp?DDFDocuments/v/G/SPS/NKEN74.DOCX","ES")</f>
      </c>
    </row>
    <row r="1678">
      <c r="A1678" s="10" t="s">
        <v>2974</v>
      </c>
      <c r="B1678" s="11" t="s">
        <v>22</v>
      </c>
      <c r="C1678" s="10" t="s">
        <v>18</v>
      </c>
      <c r="D1678" s="12">
        <v>43305</v>
      </c>
      <c r="E1678" s="13" t="s">
        <v>2848</v>
      </c>
      <c r="F1678" s="13" t="s">
        <v>24</v>
      </c>
      <c r="G1678" s="14"/>
      <c r="H1678" s="15">
        <f>HYPERLINK("https://docs.wto.org/imrd/directdoc.asp?DDFDocuments/t/G/SPS/NKEN75.DOCX","EN")</f>
      </c>
      <c r="I1678" s="15">
        <f>HYPERLINK("https://docs.wto.org/imrd/directdoc.asp?DDFDocuments/u/G/SPS/NKEN75.DOCX","FR")</f>
      </c>
      <c r="J1678" s="15">
        <f>HYPERLINK("https://docs.wto.org/imrd/directdoc.asp?DDFDocuments/v/G/SPS/NKEN75.DOCX","ES")</f>
      </c>
    </row>
    <row r="1679">
      <c r="A1679" s="10" t="s">
        <v>2975</v>
      </c>
      <c r="B1679" s="11" t="s">
        <v>195</v>
      </c>
      <c r="C1679" s="10" t="s">
        <v>40</v>
      </c>
      <c r="D1679" s="12">
        <v>43305</v>
      </c>
      <c r="E1679" s="13" t="s">
        <v>2976</v>
      </c>
      <c r="F1679" s="13" t="s">
        <v>2977</v>
      </c>
      <c r="G1679" s="14"/>
      <c r="H1679" s="15">
        <f>HYPERLINK("https://docs.wto.org/imrd/directdoc.asp?DDFDocuments/t/G/SPS/NNZL577A1.DOCX","EN")</f>
      </c>
      <c r="I1679" s="15">
        <f>HYPERLINK("https://docs.wto.org/imrd/directdoc.asp?DDFDocuments/u/G/SPS/NNZL577A1.DOCX","FR")</f>
      </c>
      <c r="J1679" s="15">
        <f>HYPERLINK("https://docs.wto.org/imrd/directdoc.asp?DDFDocuments/v/G/SPS/NNZL577A1.DOCX","ES")</f>
      </c>
    </row>
    <row r="1680">
      <c r="A1680" s="10" t="s">
        <v>2978</v>
      </c>
      <c r="B1680" s="11" t="s">
        <v>53</v>
      </c>
      <c r="C1680" s="10" t="s">
        <v>54</v>
      </c>
      <c r="D1680" s="12">
        <v>43304</v>
      </c>
      <c r="E1680" s="13" t="s">
        <v>55</v>
      </c>
      <c r="F1680" s="13" t="s">
        <v>925</v>
      </c>
      <c r="G1680" s="14" t="s">
        <v>2979</v>
      </c>
      <c r="H1680" s="15">
        <f>HYPERLINK("https://docs.wto.org/imrd/directdoc.asp?DDFDocuments/t/G/SPS/NSAU135A1.DOCX","EN")</f>
      </c>
      <c r="I1680" s="15">
        <f>HYPERLINK("https://docs.wto.org/imrd/directdoc.asp?DDFDocuments/u/G/SPS/NSAU135A1.DOCX","FR")</f>
      </c>
      <c r="J1680" s="15">
        <f>HYPERLINK("https://docs.wto.org/imrd/directdoc.asp?DDFDocuments/v/G/SPS/NSAU135A1.DOCX","ES")</f>
      </c>
    </row>
    <row r="1681">
      <c r="A1681" s="10" t="s">
        <v>2980</v>
      </c>
      <c r="B1681" s="11" t="s">
        <v>53</v>
      </c>
      <c r="C1681" s="10" t="s">
        <v>54</v>
      </c>
      <c r="D1681" s="12">
        <v>43304</v>
      </c>
      <c r="E1681" s="13" t="s">
        <v>55</v>
      </c>
      <c r="F1681" s="13" t="s">
        <v>925</v>
      </c>
      <c r="G1681" s="14" t="s">
        <v>2981</v>
      </c>
      <c r="H1681" s="15">
        <f>HYPERLINK("https://docs.wto.org/imrd/directdoc.asp?DDFDocuments/t/G/SPS/NSAU247A1.DOCX","EN")</f>
      </c>
      <c r="I1681" s="15">
        <f>HYPERLINK("https://docs.wto.org/imrd/directdoc.asp?DDFDocuments/u/G/SPS/NSAU247A1.DOCX","FR")</f>
      </c>
      <c r="J1681" s="15">
        <f>HYPERLINK("https://docs.wto.org/imrd/directdoc.asp?DDFDocuments/v/G/SPS/NSAU247A1.DOCX","ES")</f>
      </c>
    </row>
    <row r="1682">
      <c r="A1682" s="10" t="s">
        <v>2982</v>
      </c>
      <c r="B1682" s="11" t="s">
        <v>53</v>
      </c>
      <c r="C1682" s="10" t="s">
        <v>54</v>
      </c>
      <c r="D1682" s="12">
        <v>43304</v>
      </c>
      <c r="E1682" s="13" t="s">
        <v>55</v>
      </c>
      <c r="F1682" s="13" t="s">
        <v>925</v>
      </c>
      <c r="G1682" s="14" t="s">
        <v>2983</v>
      </c>
      <c r="H1682" s="15">
        <f>HYPERLINK("https://docs.wto.org/imrd/directdoc.asp?DDFDocuments/t/G/SPS/NSAU345A1.DOCX","EN")</f>
      </c>
      <c r="I1682" s="15">
        <f>HYPERLINK("https://docs.wto.org/imrd/directdoc.asp?DDFDocuments/u/G/SPS/NSAU345A1.DOCX","FR")</f>
      </c>
      <c r="J1682" s="15">
        <f>HYPERLINK("https://docs.wto.org/imrd/directdoc.asp?DDFDocuments/v/G/SPS/NSAU345A1.DOCX","ES")</f>
      </c>
    </row>
    <row r="1683">
      <c r="A1683" s="10" t="s">
        <v>2984</v>
      </c>
      <c r="B1683" s="11" t="s">
        <v>95</v>
      </c>
      <c r="C1683" s="10" t="s">
        <v>18</v>
      </c>
      <c r="D1683" s="12">
        <v>43301</v>
      </c>
      <c r="E1683" s="13" t="s">
        <v>2985</v>
      </c>
      <c r="F1683" s="13" t="s">
        <v>74</v>
      </c>
      <c r="G1683" s="14"/>
      <c r="H1683" s="15">
        <f>HYPERLINK("https://docs.wto.org/imrd/directdoc.asp?DDFDocuments/t/G/SPS/NBRA1419.DOCX","EN")</f>
      </c>
      <c r="I1683" s="15">
        <f>HYPERLINK("https://docs.wto.org/imrd/directdoc.asp?DDFDocuments/u/G/SPS/NBRA1419.DOCX","FR")</f>
      </c>
      <c r="J1683" s="15">
        <f>HYPERLINK("https://docs.wto.org/imrd/directdoc.asp?DDFDocuments/v/G/SPS/NBRA1419.DOCX","ES")</f>
      </c>
    </row>
    <row r="1684">
      <c r="A1684" s="10" t="s">
        <v>2986</v>
      </c>
      <c r="B1684" s="11" t="s">
        <v>95</v>
      </c>
      <c r="C1684" s="10" t="s">
        <v>18</v>
      </c>
      <c r="D1684" s="12">
        <v>43301</v>
      </c>
      <c r="E1684" s="13" t="s">
        <v>2275</v>
      </c>
      <c r="F1684" s="13" t="s">
        <v>74</v>
      </c>
      <c r="G1684" s="14"/>
      <c r="H1684" s="15">
        <f>HYPERLINK("https://docs.wto.org/imrd/directdoc.asp?DDFDocuments/t/G/SPS/NBRA1420.DOCX","EN")</f>
      </c>
      <c r="I1684" s="15">
        <f>HYPERLINK("https://docs.wto.org/imrd/directdoc.asp?DDFDocuments/u/G/SPS/NBRA1420.DOCX","FR")</f>
      </c>
      <c r="J1684" s="15">
        <f>HYPERLINK("https://docs.wto.org/imrd/directdoc.asp?DDFDocuments/v/G/SPS/NBRA1420.DOCX","ES")</f>
      </c>
    </row>
    <row r="1685">
      <c r="A1685" s="10" t="s">
        <v>2987</v>
      </c>
      <c r="B1685" s="11" t="s">
        <v>365</v>
      </c>
      <c r="C1685" s="10" t="s">
        <v>18</v>
      </c>
      <c r="D1685" s="12">
        <v>43301</v>
      </c>
      <c r="E1685" s="13" t="s">
        <v>2988</v>
      </c>
      <c r="F1685" s="13" t="s">
        <v>992</v>
      </c>
      <c r="G1685" s="14" t="s">
        <v>183</v>
      </c>
      <c r="H1685" s="15">
        <f>HYPERLINK("https://docs.wto.org/imrd/directdoc.asp?DDFDocuments/t/G/SPS/NCHL575.DOCX","EN")</f>
      </c>
      <c r="I1685" s="15">
        <f>HYPERLINK("https://docs.wto.org/imrd/directdoc.asp?DDFDocuments/u/G/SPS/NCHL575.DOCX","FR")</f>
      </c>
      <c r="J1685" s="15">
        <f>HYPERLINK("https://docs.wto.org/imrd/directdoc.asp?DDFDocuments/v/G/SPS/NCHL575.DOCX","ES")</f>
      </c>
    </row>
    <row r="1686">
      <c r="A1686" s="10" t="s">
        <v>2989</v>
      </c>
      <c r="B1686" s="11" t="s">
        <v>233</v>
      </c>
      <c r="C1686" s="10" t="s">
        <v>18</v>
      </c>
      <c r="D1686" s="12">
        <v>43301</v>
      </c>
      <c r="E1686" s="13" t="s">
        <v>2194</v>
      </c>
      <c r="F1686" s="13" t="s">
        <v>607</v>
      </c>
      <c r="G1686" s="14" t="s">
        <v>1093</v>
      </c>
      <c r="H1686" s="15">
        <f>HYPERLINK("https://docs.wto.org/imrd/directdoc.asp?DDFDocuments/t/G/SPS/NPER785.DOCX","EN")</f>
      </c>
      <c r="I1686" s="15">
        <f>HYPERLINK("https://docs.wto.org/imrd/directdoc.asp?DDFDocuments/u/G/SPS/NPER785.DOCX","FR")</f>
      </c>
      <c r="J1686" s="15">
        <f>HYPERLINK("https://docs.wto.org/imrd/directdoc.asp?DDFDocuments/v/G/SPS/NPER785.DOCX","ES")</f>
      </c>
    </row>
    <row r="1687">
      <c r="A1687" s="10" t="s">
        <v>2990</v>
      </c>
      <c r="B1687" s="11" t="s">
        <v>95</v>
      </c>
      <c r="C1687" s="10" t="s">
        <v>18</v>
      </c>
      <c r="D1687" s="12">
        <v>43300</v>
      </c>
      <c r="E1687" s="13" t="s">
        <v>2991</v>
      </c>
      <c r="F1687" s="13" t="s">
        <v>368</v>
      </c>
      <c r="G1687" s="14"/>
      <c r="H1687" s="15">
        <f>HYPERLINK("https://docs.wto.org/imrd/directdoc.asp?DDFDocuments/t/G/SPS/NBRA1418.DOCX","EN")</f>
      </c>
      <c r="I1687" s="15">
        <f>HYPERLINK("https://docs.wto.org/imrd/directdoc.asp?DDFDocuments/u/G/SPS/NBRA1418.DOCX","FR")</f>
      </c>
      <c r="J1687" s="15">
        <f>HYPERLINK("https://docs.wto.org/imrd/directdoc.asp?DDFDocuments/v/G/SPS/NBRA1418.DOCX","ES")</f>
      </c>
    </row>
    <row r="1688">
      <c r="A1688" s="10" t="s">
        <v>2992</v>
      </c>
      <c r="B1688" s="11" t="s">
        <v>82</v>
      </c>
      <c r="C1688" s="10" t="s">
        <v>18</v>
      </c>
      <c r="D1688" s="12">
        <v>43300</v>
      </c>
      <c r="E1688" s="13" t="s">
        <v>2993</v>
      </c>
      <c r="F1688" s="13" t="s">
        <v>787</v>
      </c>
      <c r="G1688" s="14"/>
      <c r="H1688" s="15">
        <f>HYPERLINK("https://docs.wto.org/imrd/directdoc.asp?DDFDocuments/t/G/SPS/NEU264.DOCX","EN")</f>
      </c>
      <c r="I1688" s="15">
        <f>HYPERLINK("https://docs.wto.org/imrd/directdoc.asp?DDFDocuments/u/G/SPS/NEU264.DOCX","FR")</f>
      </c>
      <c r="J1688" s="15">
        <f>HYPERLINK("https://docs.wto.org/imrd/directdoc.asp?DDFDocuments/v/G/SPS/NEU264.DOCX","ES")</f>
      </c>
    </row>
    <row r="1689">
      <c r="A1689" s="10" t="s">
        <v>2994</v>
      </c>
      <c r="B1689" s="11" t="s">
        <v>1129</v>
      </c>
      <c r="C1689" s="10" t="s">
        <v>18</v>
      </c>
      <c r="D1689" s="12">
        <v>43300</v>
      </c>
      <c r="E1689" s="13" t="s">
        <v>2995</v>
      </c>
      <c r="F1689" s="13" t="s">
        <v>74</v>
      </c>
      <c r="G1689" s="14"/>
      <c r="H1689" s="15">
        <f>HYPERLINK("https://docs.wto.org/imrd/directdoc.asp?DDFDocuments/t/G/SPS/NMYS42.DOCX","EN")</f>
      </c>
      <c r="I1689" s="15">
        <f>HYPERLINK("https://docs.wto.org/imrd/directdoc.asp?DDFDocuments/u/G/SPS/NMYS42.DOCX","FR")</f>
      </c>
      <c r="J1689" s="15">
        <f>HYPERLINK("https://docs.wto.org/imrd/directdoc.asp?DDFDocuments/v/G/SPS/NMYS42.DOCX","ES")</f>
      </c>
    </row>
    <row r="1690">
      <c r="A1690" s="10" t="s">
        <v>2996</v>
      </c>
      <c r="B1690" s="11" t="s">
        <v>233</v>
      </c>
      <c r="C1690" s="10" t="s">
        <v>18</v>
      </c>
      <c r="D1690" s="12">
        <v>43300</v>
      </c>
      <c r="E1690" s="13" t="s">
        <v>560</v>
      </c>
      <c r="F1690" s="13" t="s">
        <v>1089</v>
      </c>
      <c r="G1690" s="14" t="s">
        <v>183</v>
      </c>
      <c r="H1690" s="15">
        <f>HYPERLINK("https://docs.wto.org/imrd/directdoc.asp?DDFDocuments/t/G/SPS/NPER784.DOCX","EN")</f>
      </c>
      <c r="I1690" s="15">
        <f>HYPERLINK("https://docs.wto.org/imrd/directdoc.asp?DDFDocuments/u/G/SPS/NPER784.DOCX","FR")</f>
      </c>
      <c r="J1690" s="15">
        <f>HYPERLINK("https://docs.wto.org/imrd/directdoc.asp?DDFDocuments/v/G/SPS/NPER784.DOCX","ES")</f>
      </c>
    </row>
    <row r="1691">
      <c r="A1691" s="10" t="s">
        <v>2997</v>
      </c>
      <c r="B1691" s="11" t="s">
        <v>82</v>
      </c>
      <c r="C1691" s="10" t="s">
        <v>18</v>
      </c>
      <c r="D1691" s="12">
        <v>43298</v>
      </c>
      <c r="E1691" s="13" t="s">
        <v>2998</v>
      </c>
      <c r="F1691" s="13" t="s">
        <v>74</v>
      </c>
      <c r="G1691" s="14"/>
      <c r="H1691" s="15">
        <f>HYPERLINK("https://docs.wto.org/imrd/directdoc.asp?DDFDocuments/t/G/SPS/NEU263.DOCX","EN")</f>
      </c>
      <c r="I1691" s="15">
        <f>HYPERLINK("https://docs.wto.org/imrd/directdoc.asp?DDFDocuments/u/G/SPS/NEU263.DOCX","FR")</f>
      </c>
      <c r="J1691" s="15">
        <f>HYPERLINK("https://docs.wto.org/imrd/directdoc.asp?DDFDocuments/v/G/SPS/NEU263.DOCX","ES")</f>
      </c>
    </row>
    <row r="1692">
      <c r="A1692" s="10" t="s">
        <v>2999</v>
      </c>
      <c r="B1692" s="11" t="s">
        <v>183</v>
      </c>
      <c r="C1692" s="10" t="s">
        <v>18</v>
      </c>
      <c r="D1692" s="12">
        <v>43297</v>
      </c>
      <c r="E1692" s="13" t="s">
        <v>3000</v>
      </c>
      <c r="F1692" s="13" t="s">
        <v>158</v>
      </c>
      <c r="G1692" s="14" t="s">
        <v>79</v>
      </c>
      <c r="H1692" s="15">
        <f>HYPERLINK("https://docs.wto.org/imrd/directdoc.asp?DDFDocuments/t/G/SPS/NARG216.DOCX","EN")</f>
      </c>
      <c r="I1692" s="15">
        <f>HYPERLINK("https://docs.wto.org/imrd/directdoc.asp?DDFDocuments/u/G/SPS/NARG216.DOCX","FR")</f>
      </c>
      <c r="J1692" s="15">
        <f>HYPERLINK("https://docs.wto.org/imrd/directdoc.asp?DDFDocuments/v/G/SPS/NARG216.DOCX","ES")</f>
      </c>
    </row>
    <row r="1693">
      <c r="A1693" s="10" t="s">
        <v>3001</v>
      </c>
      <c r="B1693" s="11" t="s">
        <v>183</v>
      </c>
      <c r="C1693" s="10" t="s">
        <v>18</v>
      </c>
      <c r="D1693" s="12">
        <v>43297</v>
      </c>
      <c r="E1693" s="13" t="s">
        <v>3002</v>
      </c>
      <c r="F1693" s="13" t="s">
        <v>992</v>
      </c>
      <c r="G1693" s="14" t="s">
        <v>87</v>
      </c>
      <c r="H1693" s="15">
        <f>HYPERLINK("https://docs.wto.org/imrd/directdoc.asp?DDFDocuments/t/G/SPS/NARG217.DOCX","EN")</f>
      </c>
      <c r="I1693" s="15">
        <f>HYPERLINK("https://docs.wto.org/imrd/directdoc.asp?DDFDocuments/u/G/SPS/NARG217.DOCX","FR")</f>
      </c>
      <c r="J1693" s="15">
        <f>HYPERLINK("https://docs.wto.org/imrd/directdoc.asp?DDFDocuments/v/G/SPS/NARG217.DOCX","ES")</f>
      </c>
    </row>
    <row r="1694">
      <c r="A1694" s="10" t="s">
        <v>3003</v>
      </c>
      <c r="B1694" s="11" t="s">
        <v>183</v>
      </c>
      <c r="C1694" s="10" t="s">
        <v>18</v>
      </c>
      <c r="D1694" s="12">
        <v>43297</v>
      </c>
      <c r="E1694" s="13" t="s">
        <v>3004</v>
      </c>
      <c r="F1694" s="13" t="s">
        <v>1089</v>
      </c>
      <c r="G1694" s="14" t="s">
        <v>161</v>
      </c>
      <c r="H1694" s="15">
        <f>HYPERLINK("https://docs.wto.org/imrd/directdoc.asp?DDFDocuments/t/G/SPS/NARG218.DOCX","EN")</f>
      </c>
      <c r="I1694" s="15">
        <f>HYPERLINK("https://docs.wto.org/imrd/directdoc.asp?DDFDocuments/u/G/SPS/NARG218.DOCX","FR")</f>
      </c>
      <c r="J1694" s="15">
        <f>HYPERLINK("https://docs.wto.org/imrd/directdoc.asp?DDFDocuments/v/G/SPS/NARG218.DOCX","ES")</f>
      </c>
    </row>
    <row r="1695">
      <c r="A1695" s="10" t="s">
        <v>3005</v>
      </c>
      <c r="B1695" s="11" t="s">
        <v>365</v>
      </c>
      <c r="C1695" s="10" t="s">
        <v>18</v>
      </c>
      <c r="D1695" s="12">
        <v>43297</v>
      </c>
      <c r="E1695" s="13" t="s">
        <v>3006</v>
      </c>
      <c r="F1695" s="13" t="s">
        <v>166</v>
      </c>
      <c r="G1695" s="14"/>
      <c r="H1695" s="15">
        <f>HYPERLINK("https://docs.wto.org/imrd/directdoc.asp?DDFDocuments/t/G/SPS/NCHL574.DOCX","EN")</f>
      </c>
      <c r="I1695" s="15">
        <f>HYPERLINK("https://docs.wto.org/imrd/directdoc.asp?DDFDocuments/u/G/SPS/NCHL574.DOCX","FR")</f>
      </c>
      <c r="J1695" s="15">
        <f>HYPERLINK("https://docs.wto.org/imrd/directdoc.asp?DDFDocuments/v/G/SPS/NCHL574.DOCX","ES")</f>
      </c>
    </row>
    <row r="1696">
      <c r="A1696" s="10" t="s">
        <v>3007</v>
      </c>
      <c r="B1696" s="11" t="s">
        <v>349</v>
      </c>
      <c r="C1696" s="10" t="s">
        <v>18</v>
      </c>
      <c r="D1696" s="12">
        <v>43294</v>
      </c>
      <c r="E1696" s="13" t="s">
        <v>3008</v>
      </c>
      <c r="F1696" s="13" t="s">
        <v>1089</v>
      </c>
      <c r="G1696" s="14" t="s">
        <v>2110</v>
      </c>
      <c r="H1696" s="15">
        <f>HYPERLINK("https://docs.wto.org/imrd/directdoc.asp?DDFDocuments/t/G/SPS/NECU210.DOCX","EN")</f>
      </c>
      <c r="I1696" s="15">
        <f>HYPERLINK("https://docs.wto.org/imrd/directdoc.asp?DDFDocuments/u/G/SPS/NECU210.DOCX","FR")</f>
      </c>
      <c r="J1696" s="15">
        <f>HYPERLINK("https://docs.wto.org/imrd/directdoc.asp?DDFDocuments/v/G/SPS/NECU210.DOCX","ES")</f>
      </c>
    </row>
    <row r="1697">
      <c r="A1697" s="10" t="s">
        <v>3009</v>
      </c>
      <c r="B1697" s="11" t="s">
        <v>82</v>
      </c>
      <c r="C1697" s="10" t="s">
        <v>18</v>
      </c>
      <c r="D1697" s="12">
        <v>43294</v>
      </c>
      <c r="E1697" s="13" t="s">
        <v>951</v>
      </c>
      <c r="F1697" s="13" t="s">
        <v>74</v>
      </c>
      <c r="G1697" s="14"/>
      <c r="H1697" s="15">
        <f>HYPERLINK("https://docs.wto.org/imrd/directdoc.asp?DDFDocuments/t/G/SPS/NEU262.DOCX","EN")</f>
      </c>
      <c r="I1697" s="15">
        <f>HYPERLINK("https://docs.wto.org/imrd/directdoc.asp?DDFDocuments/u/G/SPS/NEU262.DOCX","FR")</f>
      </c>
      <c r="J1697" s="15">
        <f>HYPERLINK("https://docs.wto.org/imrd/directdoc.asp?DDFDocuments/v/G/SPS/NEU262.DOCX","ES")</f>
      </c>
    </row>
    <row r="1698">
      <c r="A1698" s="10" t="s">
        <v>3010</v>
      </c>
      <c r="B1698" s="11" t="s">
        <v>233</v>
      </c>
      <c r="C1698" s="10" t="s">
        <v>18</v>
      </c>
      <c r="D1698" s="12">
        <v>43294</v>
      </c>
      <c r="E1698" s="13" t="s">
        <v>3011</v>
      </c>
      <c r="F1698" s="13" t="s">
        <v>1089</v>
      </c>
      <c r="G1698" s="14" t="s">
        <v>779</v>
      </c>
      <c r="H1698" s="15">
        <f>HYPERLINK("https://docs.wto.org/imrd/directdoc.asp?DDFDocuments/t/G/SPS/NPER782.DOCX","EN")</f>
      </c>
      <c r="I1698" s="15">
        <f>HYPERLINK("https://docs.wto.org/imrd/directdoc.asp?DDFDocuments/u/G/SPS/NPER782.DOCX","FR")</f>
      </c>
      <c r="J1698" s="15">
        <f>HYPERLINK("https://docs.wto.org/imrd/directdoc.asp?DDFDocuments/v/G/SPS/NPER782.DOCX","ES")</f>
      </c>
    </row>
    <row r="1699">
      <c r="A1699" s="10" t="s">
        <v>3012</v>
      </c>
      <c r="B1699" s="11" t="s">
        <v>233</v>
      </c>
      <c r="C1699" s="10" t="s">
        <v>18</v>
      </c>
      <c r="D1699" s="12">
        <v>43294</v>
      </c>
      <c r="E1699" s="13" t="s">
        <v>3013</v>
      </c>
      <c r="F1699" s="13" t="s">
        <v>158</v>
      </c>
      <c r="G1699" s="14" t="s">
        <v>161</v>
      </c>
      <c r="H1699" s="15">
        <f>HYPERLINK("https://docs.wto.org/imrd/directdoc.asp?DDFDocuments/t/G/SPS/NPER783.DOCX","EN")</f>
      </c>
      <c r="I1699" s="15">
        <f>HYPERLINK("https://docs.wto.org/imrd/directdoc.asp?DDFDocuments/u/G/SPS/NPER783.DOCX","FR")</f>
      </c>
      <c r="J1699" s="15">
        <f>HYPERLINK("https://docs.wto.org/imrd/directdoc.asp?DDFDocuments/v/G/SPS/NPER783.DOCX","ES")</f>
      </c>
    </row>
    <row r="1700">
      <c r="A1700" s="10" t="s">
        <v>3014</v>
      </c>
      <c r="B1700" s="11" t="s">
        <v>233</v>
      </c>
      <c r="C1700" s="10" t="s">
        <v>18</v>
      </c>
      <c r="D1700" s="12">
        <v>43293</v>
      </c>
      <c r="E1700" s="13" t="s">
        <v>1508</v>
      </c>
      <c r="F1700" s="13" t="s">
        <v>992</v>
      </c>
      <c r="G1700" s="14" t="s">
        <v>1409</v>
      </c>
      <c r="H1700" s="15">
        <f>HYPERLINK("https://docs.wto.org/imrd/directdoc.asp?DDFDocuments/t/G/SPS/NPER781.DOCX","EN")</f>
      </c>
      <c r="I1700" s="15">
        <f>HYPERLINK("https://docs.wto.org/imrd/directdoc.asp?DDFDocuments/u/G/SPS/NPER781.DOCX","FR")</f>
      </c>
      <c r="J1700" s="15">
        <f>HYPERLINK("https://docs.wto.org/imrd/directdoc.asp?DDFDocuments/v/G/SPS/NPER781.DOCX","ES")</f>
      </c>
    </row>
    <row r="1701">
      <c r="A1701" s="10" t="s">
        <v>3015</v>
      </c>
      <c r="B1701" s="11" t="s">
        <v>365</v>
      </c>
      <c r="C1701" s="10" t="s">
        <v>40</v>
      </c>
      <c r="D1701" s="12">
        <v>43292</v>
      </c>
      <c r="E1701" s="13" t="s">
        <v>19</v>
      </c>
      <c r="F1701" s="13" t="s">
        <v>19</v>
      </c>
      <c r="G1701" s="14"/>
      <c r="H1701" s="15">
        <f>HYPERLINK("https://docs.wto.org/imrd/directdoc.asp?DDFDocuments/t/G/SPS/NCHL542A2.DOCX","EN")</f>
      </c>
      <c r="I1701" s="15">
        <f>HYPERLINK("https://docs.wto.org/imrd/directdoc.asp?DDFDocuments/u/G/SPS/NCHL542A2.DOCX","FR")</f>
      </c>
      <c r="J1701" s="15">
        <f>HYPERLINK("https://docs.wto.org/imrd/directdoc.asp?DDFDocuments/v/G/SPS/NCHL542A2.DOCX","ES")</f>
      </c>
    </row>
    <row r="1702">
      <c r="A1702" s="10" t="s">
        <v>3016</v>
      </c>
      <c r="B1702" s="11" t="s">
        <v>3017</v>
      </c>
      <c r="C1702" s="10" t="s">
        <v>12</v>
      </c>
      <c r="D1702" s="12">
        <v>43292</v>
      </c>
      <c r="E1702" s="13" t="s">
        <v>3018</v>
      </c>
      <c r="F1702" s="13" t="s">
        <v>809</v>
      </c>
      <c r="G1702" s="14"/>
      <c r="H1702" s="15">
        <f>HYPERLINK("https://docs.wto.org/imrd/directdoc.asp?DDFDocuments/t/G/SPS/NGHA4.DOCX","EN")</f>
      </c>
      <c r="I1702" s="15">
        <f>HYPERLINK("https://docs.wto.org/imrd/directdoc.asp?DDFDocuments/u/G/SPS/NGHA4.DOCX","FR")</f>
      </c>
      <c r="J1702" s="15">
        <f>HYPERLINK("https://docs.wto.org/imrd/directdoc.asp?DDFDocuments/v/G/SPS/NGHA4.DOCX","ES")</f>
      </c>
    </row>
    <row r="1703">
      <c r="A1703" s="10" t="s">
        <v>3019</v>
      </c>
      <c r="B1703" s="11" t="s">
        <v>233</v>
      </c>
      <c r="C1703" s="10" t="s">
        <v>18</v>
      </c>
      <c r="D1703" s="12">
        <v>43292</v>
      </c>
      <c r="E1703" s="13" t="s">
        <v>560</v>
      </c>
      <c r="F1703" s="13" t="s">
        <v>80</v>
      </c>
      <c r="G1703" s="14" t="s">
        <v>3020</v>
      </c>
      <c r="H1703" s="15">
        <f>HYPERLINK("https://docs.wto.org/imrd/directdoc.asp?DDFDocuments/t/G/SPS/NPER778.DOCX","EN")</f>
      </c>
      <c r="I1703" s="15">
        <f>HYPERLINK("https://docs.wto.org/imrd/directdoc.asp?DDFDocuments/u/G/SPS/NPER778.DOCX","FR")</f>
      </c>
      <c r="J1703" s="15">
        <f>HYPERLINK("https://docs.wto.org/imrd/directdoc.asp?DDFDocuments/v/G/SPS/NPER778.DOCX","ES")</f>
      </c>
    </row>
    <row r="1704">
      <c r="A1704" s="10" t="s">
        <v>3021</v>
      </c>
      <c r="B1704" s="11" t="s">
        <v>233</v>
      </c>
      <c r="C1704" s="10" t="s">
        <v>18</v>
      </c>
      <c r="D1704" s="12">
        <v>43292</v>
      </c>
      <c r="E1704" s="13" t="s">
        <v>3022</v>
      </c>
      <c r="F1704" s="13" t="s">
        <v>1089</v>
      </c>
      <c r="G1704" s="14" t="s">
        <v>183</v>
      </c>
      <c r="H1704" s="15">
        <f>HYPERLINK("https://docs.wto.org/imrd/directdoc.asp?DDFDocuments/t/G/SPS/NPER779.DOCX","EN")</f>
      </c>
      <c r="I1704" s="15">
        <f>HYPERLINK("https://docs.wto.org/imrd/directdoc.asp?DDFDocuments/u/G/SPS/NPER779.DOCX","FR")</f>
      </c>
      <c r="J1704" s="15">
        <f>HYPERLINK("https://docs.wto.org/imrd/directdoc.asp?DDFDocuments/v/G/SPS/NPER779.DOCX","ES")</f>
      </c>
    </row>
    <row r="1705">
      <c r="A1705" s="10" t="s">
        <v>3023</v>
      </c>
      <c r="B1705" s="11" t="s">
        <v>233</v>
      </c>
      <c r="C1705" s="10" t="s">
        <v>18</v>
      </c>
      <c r="D1705" s="12">
        <v>43292</v>
      </c>
      <c r="E1705" s="13" t="s">
        <v>1508</v>
      </c>
      <c r="F1705" s="13" t="s">
        <v>992</v>
      </c>
      <c r="G1705" s="14" t="s">
        <v>161</v>
      </c>
      <c r="H1705" s="15">
        <f>HYPERLINK("https://docs.wto.org/imrd/directdoc.asp?DDFDocuments/t/G/SPS/NPER780.DOCX","EN")</f>
      </c>
      <c r="I1705" s="15">
        <f>HYPERLINK("https://docs.wto.org/imrd/directdoc.asp?DDFDocuments/u/G/SPS/NPER780.DOCX","FR")</f>
      </c>
      <c r="J1705" s="15">
        <f>HYPERLINK("https://docs.wto.org/imrd/directdoc.asp?DDFDocuments/v/G/SPS/NPER780.DOCX","ES")</f>
      </c>
    </row>
    <row r="1706">
      <c r="A1706" s="10" t="s">
        <v>3024</v>
      </c>
      <c r="B1706" s="11" t="s">
        <v>214</v>
      </c>
      <c r="C1706" s="10" t="s">
        <v>54</v>
      </c>
      <c r="D1706" s="12">
        <v>43291</v>
      </c>
      <c r="E1706" s="13" t="s">
        <v>3025</v>
      </c>
      <c r="F1706" s="13" t="s">
        <v>925</v>
      </c>
      <c r="G1706" s="14" t="s">
        <v>3026</v>
      </c>
      <c r="H1706" s="15">
        <f>HYPERLINK("https://docs.wto.org/imrd/directdoc.asp?DDFDocuments/t/G/SPS/NARE150A1.DOCX","EN")</f>
      </c>
      <c r="I1706" s="15">
        <f>HYPERLINK("https://docs.wto.org/imrd/directdoc.asp?DDFDocuments/u/G/SPS/NARE150A1.DOCX","FR")</f>
      </c>
      <c r="J1706" s="15">
        <f>HYPERLINK("https://docs.wto.org/imrd/directdoc.asp?DDFDocuments/v/G/SPS/NARE150A1.DOCX","ES")</f>
      </c>
    </row>
    <row r="1707">
      <c r="A1707" s="10" t="s">
        <v>3027</v>
      </c>
      <c r="B1707" s="11" t="s">
        <v>53</v>
      </c>
      <c r="C1707" s="10" t="s">
        <v>18</v>
      </c>
      <c r="D1707" s="12">
        <v>43291</v>
      </c>
      <c r="E1707" s="13" t="s">
        <v>3028</v>
      </c>
      <c r="F1707" s="13" t="s">
        <v>24</v>
      </c>
      <c r="G1707" s="14"/>
      <c r="H1707" s="15">
        <f>HYPERLINK("https://docs.wto.org/imrd/directdoc.asp?DDFDocuments/t/G/SPS/NARE192.DOCX","EN")</f>
      </c>
      <c r="I1707" s="15">
        <f>HYPERLINK("https://docs.wto.org/imrd/directdoc.asp?DDFDocuments/u/G/SPS/NARE192.DOCX","FR")</f>
      </c>
      <c r="J1707" s="15"/>
    </row>
    <row r="1708">
      <c r="A1708" s="10" t="s">
        <v>3027</v>
      </c>
      <c r="B1708" s="11" t="s">
        <v>214</v>
      </c>
      <c r="C1708" s="10" t="s">
        <v>18</v>
      </c>
      <c r="D1708" s="12">
        <v>43291</v>
      </c>
      <c r="E1708" s="13" t="s">
        <v>3028</v>
      </c>
      <c r="F1708" s="13" t="s">
        <v>24</v>
      </c>
      <c r="G1708" s="14"/>
      <c r="H1708" s="15">
        <f>HYPERLINK("https://docs.wto.org/imrd/directdoc.asp?DDFDocuments/t/G/SPS/NARE192.DOCX","EN")</f>
      </c>
      <c r="I1708" s="15">
        <f>HYPERLINK("https://docs.wto.org/imrd/directdoc.asp?DDFDocuments/u/G/SPS/NARE192.DOCX","FR")</f>
      </c>
      <c r="J1708" s="15"/>
    </row>
    <row r="1709">
      <c r="A1709" s="10" t="s">
        <v>3027</v>
      </c>
      <c r="B1709" s="11" t="s">
        <v>622</v>
      </c>
      <c r="C1709" s="10" t="s">
        <v>18</v>
      </c>
      <c r="D1709" s="12">
        <v>43291</v>
      </c>
      <c r="E1709" s="13" t="s">
        <v>3028</v>
      </c>
      <c r="F1709" s="13" t="s">
        <v>24</v>
      </c>
      <c r="G1709" s="14"/>
      <c r="H1709" s="15">
        <f>HYPERLINK("https://docs.wto.org/imrd/directdoc.asp?DDFDocuments/t/G/SPS/NARE192.DOCX","EN")</f>
      </c>
      <c r="I1709" s="15">
        <f>HYPERLINK("https://docs.wto.org/imrd/directdoc.asp?DDFDocuments/u/G/SPS/NARE192.DOCX","FR")</f>
      </c>
      <c r="J1709" s="15"/>
    </row>
    <row r="1710">
      <c r="A1710" s="10" t="s">
        <v>3027</v>
      </c>
      <c r="B1710" s="11" t="s">
        <v>39</v>
      </c>
      <c r="C1710" s="10" t="s">
        <v>18</v>
      </c>
      <c r="D1710" s="12">
        <v>43291</v>
      </c>
      <c r="E1710" s="13" t="s">
        <v>3028</v>
      </c>
      <c r="F1710" s="13" t="s">
        <v>24</v>
      </c>
      <c r="G1710" s="14"/>
      <c r="H1710" s="15">
        <f>HYPERLINK("https://docs.wto.org/imrd/directdoc.asp?DDFDocuments/t/G/SPS/NARE192.DOCX","EN")</f>
      </c>
      <c r="I1710" s="15">
        <f>HYPERLINK("https://docs.wto.org/imrd/directdoc.asp?DDFDocuments/u/G/SPS/NARE192.DOCX","FR")</f>
      </c>
      <c r="J1710" s="15"/>
    </row>
    <row r="1711">
      <c r="A1711" s="10" t="s">
        <v>3027</v>
      </c>
      <c r="B1711" s="11" t="s">
        <v>623</v>
      </c>
      <c r="C1711" s="10" t="s">
        <v>18</v>
      </c>
      <c r="D1711" s="12">
        <v>43291</v>
      </c>
      <c r="E1711" s="13" t="s">
        <v>3028</v>
      </c>
      <c r="F1711" s="13" t="s">
        <v>24</v>
      </c>
      <c r="G1711" s="14"/>
      <c r="H1711" s="15">
        <f>HYPERLINK("https://docs.wto.org/imrd/directdoc.asp?DDFDocuments/t/G/SPS/NARE192.DOCX","EN")</f>
      </c>
      <c r="I1711" s="15">
        <f>HYPERLINK("https://docs.wto.org/imrd/directdoc.asp?DDFDocuments/u/G/SPS/NARE192.DOCX","FR")</f>
      </c>
      <c r="J1711" s="15"/>
    </row>
    <row r="1712">
      <c r="A1712" s="10" t="s">
        <v>3027</v>
      </c>
      <c r="B1712" s="11" t="s">
        <v>624</v>
      </c>
      <c r="C1712" s="10" t="s">
        <v>18</v>
      </c>
      <c r="D1712" s="12">
        <v>43291</v>
      </c>
      <c r="E1712" s="13" t="s">
        <v>3028</v>
      </c>
      <c r="F1712" s="13" t="s">
        <v>24</v>
      </c>
      <c r="G1712" s="14"/>
      <c r="H1712" s="15">
        <f>HYPERLINK("https://docs.wto.org/imrd/directdoc.asp?DDFDocuments/t/G/SPS/NARE192.DOCX","EN")</f>
      </c>
      <c r="I1712" s="15">
        <f>HYPERLINK("https://docs.wto.org/imrd/directdoc.asp?DDFDocuments/u/G/SPS/NARE192.DOCX","FR")</f>
      </c>
      <c r="J1712" s="15"/>
    </row>
    <row r="1713">
      <c r="A1713" s="10" t="s">
        <v>3027</v>
      </c>
      <c r="B1713" s="11" t="s">
        <v>625</v>
      </c>
      <c r="C1713" s="10" t="s">
        <v>18</v>
      </c>
      <c r="D1713" s="12">
        <v>43291</v>
      </c>
      <c r="E1713" s="13" t="s">
        <v>3028</v>
      </c>
      <c r="F1713" s="13" t="s">
        <v>24</v>
      </c>
      <c r="G1713" s="14"/>
      <c r="H1713" s="15">
        <f>HYPERLINK("https://docs.wto.org/imrd/directdoc.asp?DDFDocuments/t/G/SPS/NARE192.DOCX","EN")</f>
      </c>
      <c r="I1713" s="15">
        <f>HYPERLINK("https://docs.wto.org/imrd/directdoc.asp?DDFDocuments/u/G/SPS/NARE192.DOCX","FR")</f>
      </c>
      <c r="J1713" s="15"/>
    </row>
    <row r="1714">
      <c r="A1714" s="10" t="s">
        <v>3029</v>
      </c>
      <c r="B1714" s="11" t="s">
        <v>53</v>
      </c>
      <c r="C1714" s="10" t="s">
        <v>18</v>
      </c>
      <c r="D1714" s="12">
        <v>43291</v>
      </c>
      <c r="E1714" s="13" t="s">
        <v>3028</v>
      </c>
      <c r="F1714" s="13" t="s">
        <v>24</v>
      </c>
      <c r="G1714" s="14"/>
      <c r="H1714" s="15">
        <f>HYPERLINK("https://docs.wto.org/imrd/directdoc.asp?DDFDocuments/t/G/SPS/NARE162.DOCX","EN")</f>
      </c>
      <c r="I1714" s="15">
        <f>HYPERLINK("https://docs.wto.org/imrd/directdoc.asp?DDFDocuments/u/G/SPS/NARE162.DOCX","FR")</f>
      </c>
      <c r="J1714" s="15">
        <f>HYPERLINK("https://docs.wto.org/imrd/directdoc.asp?DDFDocuments/v/G/SPS/NARE162.DOCX","ES")</f>
      </c>
    </row>
    <row r="1715">
      <c r="A1715" s="10" t="s">
        <v>3029</v>
      </c>
      <c r="B1715" s="11" t="s">
        <v>214</v>
      </c>
      <c r="C1715" s="10" t="s">
        <v>18</v>
      </c>
      <c r="D1715" s="12">
        <v>43291</v>
      </c>
      <c r="E1715" s="13" t="s">
        <v>3028</v>
      </c>
      <c r="F1715" s="13" t="s">
        <v>24</v>
      </c>
      <c r="G1715" s="14"/>
      <c r="H1715" s="15">
        <f>HYPERLINK("https://docs.wto.org/imrd/directdoc.asp?DDFDocuments/t/G/SPS/NARE162.DOCX","EN")</f>
      </c>
      <c r="I1715" s="15">
        <f>HYPERLINK("https://docs.wto.org/imrd/directdoc.asp?DDFDocuments/u/G/SPS/NARE162.DOCX","FR")</f>
      </c>
      <c r="J1715" s="15">
        <f>HYPERLINK("https://docs.wto.org/imrd/directdoc.asp?DDFDocuments/v/G/SPS/NARE162.DOCX","ES")</f>
      </c>
    </row>
    <row r="1716">
      <c r="A1716" s="10" t="s">
        <v>3029</v>
      </c>
      <c r="B1716" s="11" t="s">
        <v>622</v>
      </c>
      <c r="C1716" s="10" t="s">
        <v>18</v>
      </c>
      <c r="D1716" s="12">
        <v>43291</v>
      </c>
      <c r="E1716" s="13" t="s">
        <v>3028</v>
      </c>
      <c r="F1716" s="13" t="s">
        <v>24</v>
      </c>
      <c r="G1716" s="14"/>
      <c r="H1716" s="15">
        <f>HYPERLINK("https://docs.wto.org/imrd/directdoc.asp?DDFDocuments/t/G/SPS/NARE162.DOCX","EN")</f>
      </c>
      <c r="I1716" s="15">
        <f>HYPERLINK("https://docs.wto.org/imrd/directdoc.asp?DDFDocuments/u/G/SPS/NARE162.DOCX","FR")</f>
      </c>
      <c r="J1716" s="15">
        <f>HYPERLINK("https://docs.wto.org/imrd/directdoc.asp?DDFDocuments/v/G/SPS/NARE162.DOCX","ES")</f>
      </c>
    </row>
    <row r="1717">
      <c r="A1717" s="10" t="s">
        <v>3029</v>
      </c>
      <c r="B1717" s="11" t="s">
        <v>39</v>
      </c>
      <c r="C1717" s="10" t="s">
        <v>18</v>
      </c>
      <c r="D1717" s="12">
        <v>43291</v>
      </c>
      <c r="E1717" s="13" t="s">
        <v>3028</v>
      </c>
      <c r="F1717" s="13" t="s">
        <v>24</v>
      </c>
      <c r="G1717" s="14"/>
      <c r="H1717" s="15">
        <f>HYPERLINK("https://docs.wto.org/imrd/directdoc.asp?DDFDocuments/t/G/SPS/NARE162.DOCX","EN")</f>
      </c>
      <c r="I1717" s="15">
        <f>HYPERLINK("https://docs.wto.org/imrd/directdoc.asp?DDFDocuments/u/G/SPS/NARE162.DOCX","FR")</f>
      </c>
      <c r="J1717" s="15">
        <f>HYPERLINK("https://docs.wto.org/imrd/directdoc.asp?DDFDocuments/v/G/SPS/NARE162.DOCX","ES")</f>
      </c>
    </row>
    <row r="1718">
      <c r="A1718" s="10" t="s">
        <v>3029</v>
      </c>
      <c r="B1718" s="11" t="s">
        <v>623</v>
      </c>
      <c r="C1718" s="10" t="s">
        <v>18</v>
      </c>
      <c r="D1718" s="12">
        <v>43291</v>
      </c>
      <c r="E1718" s="13" t="s">
        <v>3028</v>
      </c>
      <c r="F1718" s="13" t="s">
        <v>24</v>
      </c>
      <c r="G1718" s="14"/>
      <c r="H1718" s="15">
        <f>HYPERLINK("https://docs.wto.org/imrd/directdoc.asp?DDFDocuments/t/G/SPS/NARE162.DOCX","EN")</f>
      </c>
      <c r="I1718" s="15">
        <f>HYPERLINK("https://docs.wto.org/imrd/directdoc.asp?DDFDocuments/u/G/SPS/NARE162.DOCX","FR")</f>
      </c>
      <c r="J1718" s="15">
        <f>HYPERLINK("https://docs.wto.org/imrd/directdoc.asp?DDFDocuments/v/G/SPS/NARE162.DOCX","ES")</f>
      </c>
    </row>
    <row r="1719">
      <c r="A1719" s="10" t="s">
        <v>3029</v>
      </c>
      <c r="B1719" s="11" t="s">
        <v>624</v>
      </c>
      <c r="C1719" s="10" t="s">
        <v>18</v>
      </c>
      <c r="D1719" s="12">
        <v>43291</v>
      </c>
      <c r="E1719" s="13" t="s">
        <v>3028</v>
      </c>
      <c r="F1719" s="13" t="s">
        <v>24</v>
      </c>
      <c r="G1719" s="14"/>
      <c r="H1719" s="15">
        <f>HYPERLINK("https://docs.wto.org/imrd/directdoc.asp?DDFDocuments/t/G/SPS/NARE162.DOCX","EN")</f>
      </c>
      <c r="I1719" s="15">
        <f>HYPERLINK("https://docs.wto.org/imrd/directdoc.asp?DDFDocuments/u/G/SPS/NARE162.DOCX","FR")</f>
      </c>
      <c r="J1719" s="15">
        <f>HYPERLINK("https://docs.wto.org/imrd/directdoc.asp?DDFDocuments/v/G/SPS/NARE162.DOCX","ES")</f>
      </c>
    </row>
    <row r="1720">
      <c r="A1720" s="10" t="s">
        <v>3029</v>
      </c>
      <c r="B1720" s="11" t="s">
        <v>625</v>
      </c>
      <c r="C1720" s="10" t="s">
        <v>18</v>
      </c>
      <c r="D1720" s="12">
        <v>43291</v>
      </c>
      <c r="E1720" s="13" t="s">
        <v>3028</v>
      </c>
      <c r="F1720" s="13" t="s">
        <v>24</v>
      </c>
      <c r="G1720" s="14"/>
      <c r="H1720" s="15">
        <f>HYPERLINK("https://docs.wto.org/imrd/directdoc.asp?DDFDocuments/t/G/SPS/NARE162.DOCX","EN")</f>
      </c>
      <c r="I1720" s="15">
        <f>HYPERLINK("https://docs.wto.org/imrd/directdoc.asp?DDFDocuments/u/G/SPS/NARE162.DOCX","FR")</f>
      </c>
      <c r="J1720" s="15">
        <f>HYPERLINK("https://docs.wto.org/imrd/directdoc.asp?DDFDocuments/v/G/SPS/NARE162.DOCX","ES")</f>
      </c>
    </row>
    <row r="1721">
      <c r="A1721" s="10" t="s">
        <v>3030</v>
      </c>
      <c r="B1721" s="11" t="s">
        <v>3031</v>
      </c>
      <c r="C1721" s="10" t="s">
        <v>12</v>
      </c>
      <c r="D1721" s="12">
        <v>43291</v>
      </c>
      <c r="E1721" s="13" t="s">
        <v>19</v>
      </c>
      <c r="F1721" s="13" t="s">
        <v>138</v>
      </c>
      <c r="G1721" s="14"/>
      <c r="H1721" s="15">
        <f>HYPERLINK("https://docs.wto.org/imrd/directdoc.asp?DDFDocuments/t/G/SPS/NMDG37.DOCX","EN")</f>
      </c>
      <c r="I1721" s="15">
        <f>HYPERLINK("https://docs.wto.org/imrd/directdoc.asp?DDFDocuments/u/G/SPS/NMDG37.DOCX","FR")</f>
      </c>
      <c r="J1721" s="15">
        <f>HYPERLINK("https://docs.wto.org/imrd/directdoc.asp?DDFDocuments/v/G/SPS/NMDG37.DOCX","ES")</f>
      </c>
    </row>
    <row r="1722">
      <c r="A1722" s="10" t="s">
        <v>3032</v>
      </c>
      <c r="B1722" s="11" t="s">
        <v>53</v>
      </c>
      <c r="C1722" s="10" t="s">
        <v>18</v>
      </c>
      <c r="D1722" s="12">
        <v>43290</v>
      </c>
      <c r="E1722" s="13" t="s">
        <v>3033</v>
      </c>
      <c r="F1722" s="13" t="s">
        <v>24</v>
      </c>
      <c r="G1722" s="14"/>
      <c r="H1722" s="15">
        <f>HYPERLINK("https://docs.wto.org/imrd/directdoc.asp?DDFDocuments/t/G/SPS/NARE153.DOCX","EN")</f>
      </c>
      <c r="I1722" s="15">
        <f>HYPERLINK("https://docs.wto.org/imrd/directdoc.asp?DDFDocuments/u/G/SPS/NARE153.DOCX","FR")</f>
      </c>
      <c r="J1722" s="15">
        <f>HYPERLINK("https://docs.wto.org/imrd/directdoc.asp?DDFDocuments/v/G/SPS/NARE153.DOCX","ES")</f>
      </c>
    </row>
    <row r="1723">
      <c r="A1723" s="10" t="s">
        <v>3032</v>
      </c>
      <c r="B1723" s="11" t="s">
        <v>214</v>
      </c>
      <c r="C1723" s="10" t="s">
        <v>18</v>
      </c>
      <c r="D1723" s="12">
        <v>43290</v>
      </c>
      <c r="E1723" s="13" t="s">
        <v>3033</v>
      </c>
      <c r="F1723" s="13" t="s">
        <v>24</v>
      </c>
      <c r="G1723" s="14"/>
      <c r="H1723" s="15">
        <f>HYPERLINK("https://docs.wto.org/imrd/directdoc.asp?DDFDocuments/t/G/SPS/NARE153.DOCX","EN")</f>
      </c>
      <c r="I1723" s="15">
        <f>HYPERLINK("https://docs.wto.org/imrd/directdoc.asp?DDFDocuments/u/G/SPS/NARE153.DOCX","FR")</f>
      </c>
      <c r="J1723" s="15">
        <f>HYPERLINK("https://docs.wto.org/imrd/directdoc.asp?DDFDocuments/v/G/SPS/NARE153.DOCX","ES")</f>
      </c>
    </row>
    <row r="1724">
      <c r="A1724" s="10" t="s">
        <v>3032</v>
      </c>
      <c r="B1724" s="11" t="s">
        <v>622</v>
      </c>
      <c r="C1724" s="10" t="s">
        <v>18</v>
      </c>
      <c r="D1724" s="12">
        <v>43290</v>
      </c>
      <c r="E1724" s="13" t="s">
        <v>3033</v>
      </c>
      <c r="F1724" s="13" t="s">
        <v>24</v>
      </c>
      <c r="G1724" s="14"/>
      <c r="H1724" s="15">
        <f>HYPERLINK("https://docs.wto.org/imrd/directdoc.asp?DDFDocuments/t/G/SPS/NARE153.DOCX","EN")</f>
      </c>
      <c r="I1724" s="15">
        <f>HYPERLINK("https://docs.wto.org/imrd/directdoc.asp?DDFDocuments/u/G/SPS/NARE153.DOCX","FR")</f>
      </c>
      <c r="J1724" s="15">
        <f>HYPERLINK("https://docs.wto.org/imrd/directdoc.asp?DDFDocuments/v/G/SPS/NARE153.DOCX","ES")</f>
      </c>
    </row>
    <row r="1725">
      <c r="A1725" s="10" t="s">
        <v>3032</v>
      </c>
      <c r="B1725" s="11" t="s">
        <v>39</v>
      </c>
      <c r="C1725" s="10" t="s">
        <v>18</v>
      </c>
      <c r="D1725" s="12">
        <v>43290</v>
      </c>
      <c r="E1725" s="13" t="s">
        <v>3033</v>
      </c>
      <c r="F1725" s="13" t="s">
        <v>24</v>
      </c>
      <c r="G1725" s="14"/>
      <c r="H1725" s="15">
        <f>HYPERLINK("https://docs.wto.org/imrd/directdoc.asp?DDFDocuments/t/G/SPS/NARE153.DOCX","EN")</f>
      </c>
      <c r="I1725" s="15">
        <f>HYPERLINK("https://docs.wto.org/imrd/directdoc.asp?DDFDocuments/u/G/SPS/NARE153.DOCX","FR")</f>
      </c>
      <c r="J1725" s="15">
        <f>HYPERLINK("https://docs.wto.org/imrd/directdoc.asp?DDFDocuments/v/G/SPS/NARE153.DOCX","ES")</f>
      </c>
    </row>
    <row r="1726">
      <c r="A1726" s="10" t="s">
        <v>3032</v>
      </c>
      <c r="B1726" s="11" t="s">
        <v>623</v>
      </c>
      <c r="C1726" s="10" t="s">
        <v>18</v>
      </c>
      <c r="D1726" s="12">
        <v>43290</v>
      </c>
      <c r="E1726" s="13" t="s">
        <v>3033</v>
      </c>
      <c r="F1726" s="13" t="s">
        <v>24</v>
      </c>
      <c r="G1726" s="14"/>
      <c r="H1726" s="15">
        <f>HYPERLINK("https://docs.wto.org/imrd/directdoc.asp?DDFDocuments/t/G/SPS/NARE153.DOCX","EN")</f>
      </c>
      <c r="I1726" s="15">
        <f>HYPERLINK("https://docs.wto.org/imrd/directdoc.asp?DDFDocuments/u/G/SPS/NARE153.DOCX","FR")</f>
      </c>
      <c r="J1726" s="15">
        <f>HYPERLINK("https://docs.wto.org/imrd/directdoc.asp?DDFDocuments/v/G/SPS/NARE153.DOCX","ES")</f>
      </c>
    </row>
    <row r="1727">
      <c r="A1727" s="10" t="s">
        <v>3032</v>
      </c>
      <c r="B1727" s="11" t="s">
        <v>624</v>
      </c>
      <c r="C1727" s="10" t="s">
        <v>18</v>
      </c>
      <c r="D1727" s="12">
        <v>43290</v>
      </c>
      <c r="E1727" s="13" t="s">
        <v>3033</v>
      </c>
      <c r="F1727" s="13" t="s">
        <v>24</v>
      </c>
      <c r="G1727" s="14"/>
      <c r="H1727" s="15">
        <f>HYPERLINK("https://docs.wto.org/imrd/directdoc.asp?DDFDocuments/t/G/SPS/NARE153.DOCX","EN")</f>
      </c>
      <c r="I1727" s="15">
        <f>HYPERLINK("https://docs.wto.org/imrd/directdoc.asp?DDFDocuments/u/G/SPS/NARE153.DOCX","FR")</f>
      </c>
      <c r="J1727" s="15">
        <f>HYPERLINK("https://docs.wto.org/imrd/directdoc.asp?DDFDocuments/v/G/SPS/NARE153.DOCX","ES")</f>
      </c>
    </row>
    <row r="1728">
      <c r="A1728" s="10" t="s">
        <v>3032</v>
      </c>
      <c r="B1728" s="11" t="s">
        <v>625</v>
      </c>
      <c r="C1728" s="10" t="s">
        <v>18</v>
      </c>
      <c r="D1728" s="12">
        <v>43290</v>
      </c>
      <c r="E1728" s="13" t="s">
        <v>3033</v>
      </c>
      <c r="F1728" s="13" t="s">
        <v>24</v>
      </c>
      <c r="G1728" s="14"/>
      <c r="H1728" s="15">
        <f>HYPERLINK("https://docs.wto.org/imrd/directdoc.asp?DDFDocuments/t/G/SPS/NARE153.DOCX","EN")</f>
      </c>
      <c r="I1728" s="15">
        <f>HYPERLINK("https://docs.wto.org/imrd/directdoc.asp?DDFDocuments/u/G/SPS/NARE153.DOCX","FR")</f>
      </c>
      <c r="J1728" s="15">
        <f>HYPERLINK("https://docs.wto.org/imrd/directdoc.asp?DDFDocuments/v/G/SPS/NARE153.DOCX","ES")</f>
      </c>
    </row>
    <row r="1729">
      <c r="A1729" s="10" t="s">
        <v>3034</v>
      </c>
      <c r="B1729" s="11" t="s">
        <v>53</v>
      </c>
      <c r="C1729" s="10" t="s">
        <v>18</v>
      </c>
      <c r="D1729" s="12">
        <v>43290</v>
      </c>
      <c r="E1729" s="13" t="s">
        <v>3035</v>
      </c>
      <c r="F1729" s="13" t="s">
        <v>24</v>
      </c>
      <c r="G1729" s="14"/>
      <c r="H1729" s="15">
        <f>HYPERLINK("https://docs.wto.org/imrd/directdoc.asp?DDFDocuments/t/G/SPS/NARE154.DOCX","EN")</f>
      </c>
      <c r="I1729" s="15">
        <f>HYPERLINK("https://docs.wto.org/imrd/directdoc.asp?DDFDocuments/u/G/SPS/NARE154.DOCX","FR")</f>
      </c>
      <c r="J1729" s="15">
        <f>HYPERLINK("https://docs.wto.org/imrd/directdoc.asp?DDFDocuments/v/G/SPS/NARE154.DOCX","ES")</f>
      </c>
    </row>
    <row r="1730">
      <c r="A1730" s="10" t="s">
        <v>3034</v>
      </c>
      <c r="B1730" s="11" t="s">
        <v>214</v>
      </c>
      <c r="C1730" s="10" t="s">
        <v>18</v>
      </c>
      <c r="D1730" s="12">
        <v>43290</v>
      </c>
      <c r="E1730" s="13" t="s">
        <v>3035</v>
      </c>
      <c r="F1730" s="13" t="s">
        <v>24</v>
      </c>
      <c r="G1730" s="14"/>
      <c r="H1730" s="15">
        <f>HYPERLINK("https://docs.wto.org/imrd/directdoc.asp?DDFDocuments/t/G/SPS/NARE154.DOCX","EN")</f>
      </c>
      <c r="I1730" s="15">
        <f>HYPERLINK("https://docs.wto.org/imrd/directdoc.asp?DDFDocuments/u/G/SPS/NARE154.DOCX","FR")</f>
      </c>
      <c r="J1730" s="15">
        <f>HYPERLINK("https://docs.wto.org/imrd/directdoc.asp?DDFDocuments/v/G/SPS/NARE154.DOCX","ES")</f>
      </c>
    </row>
    <row r="1731">
      <c r="A1731" s="10" t="s">
        <v>3034</v>
      </c>
      <c r="B1731" s="11" t="s">
        <v>622</v>
      </c>
      <c r="C1731" s="10" t="s">
        <v>18</v>
      </c>
      <c r="D1731" s="12">
        <v>43290</v>
      </c>
      <c r="E1731" s="13" t="s">
        <v>3035</v>
      </c>
      <c r="F1731" s="13" t="s">
        <v>24</v>
      </c>
      <c r="G1731" s="14"/>
      <c r="H1731" s="15">
        <f>HYPERLINK("https://docs.wto.org/imrd/directdoc.asp?DDFDocuments/t/G/SPS/NARE154.DOCX","EN")</f>
      </c>
      <c r="I1731" s="15">
        <f>HYPERLINK("https://docs.wto.org/imrd/directdoc.asp?DDFDocuments/u/G/SPS/NARE154.DOCX","FR")</f>
      </c>
      <c r="J1731" s="15">
        <f>HYPERLINK("https://docs.wto.org/imrd/directdoc.asp?DDFDocuments/v/G/SPS/NARE154.DOCX","ES")</f>
      </c>
    </row>
    <row r="1732">
      <c r="A1732" s="10" t="s">
        <v>3034</v>
      </c>
      <c r="B1732" s="11" t="s">
        <v>39</v>
      </c>
      <c r="C1732" s="10" t="s">
        <v>18</v>
      </c>
      <c r="D1732" s="12">
        <v>43290</v>
      </c>
      <c r="E1732" s="13" t="s">
        <v>3035</v>
      </c>
      <c r="F1732" s="13" t="s">
        <v>24</v>
      </c>
      <c r="G1732" s="14"/>
      <c r="H1732" s="15">
        <f>HYPERLINK("https://docs.wto.org/imrd/directdoc.asp?DDFDocuments/t/G/SPS/NARE154.DOCX","EN")</f>
      </c>
      <c r="I1732" s="15">
        <f>HYPERLINK("https://docs.wto.org/imrd/directdoc.asp?DDFDocuments/u/G/SPS/NARE154.DOCX","FR")</f>
      </c>
      <c r="J1732" s="15">
        <f>HYPERLINK("https://docs.wto.org/imrd/directdoc.asp?DDFDocuments/v/G/SPS/NARE154.DOCX","ES")</f>
      </c>
    </row>
    <row r="1733">
      <c r="A1733" s="10" t="s">
        <v>3034</v>
      </c>
      <c r="B1733" s="11" t="s">
        <v>623</v>
      </c>
      <c r="C1733" s="10" t="s">
        <v>18</v>
      </c>
      <c r="D1733" s="12">
        <v>43290</v>
      </c>
      <c r="E1733" s="13" t="s">
        <v>3035</v>
      </c>
      <c r="F1733" s="13" t="s">
        <v>24</v>
      </c>
      <c r="G1733" s="14"/>
      <c r="H1733" s="15">
        <f>HYPERLINK("https://docs.wto.org/imrd/directdoc.asp?DDFDocuments/t/G/SPS/NARE154.DOCX","EN")</f>
      </c>
      <c r="I1733" s="15">
        <f>HYPERLINK("https://docs.wto.org/imrd/directdoc.asp?DDFDocuments/u/G/SPS/NARE154.DOCX","FR")</f>
      </c>
      <c r="J1733" s="15">
        <f>HYPERLINK("https://docs.wto.org/imrd/directdoc.asp?DDFDocuments/v/G/SPS/NARE154.DOCX","ES")</f>
      </c>
    </row>
    <row r="1734">
      <c r="A1734" s="10" t="s">
        <v>3034</v>
      </c>
      <c r="B1734" s="11" t="s">
        <v>624</v>
      </c>
      <c r="C1734" s="10" t="s">
        <v>18</v>
      </c>
      <c r="D1734" s="12">
        <v>43290</v>
      </c>
      <c r="E1734" s="13" t="s">
        <v>3035</v>
      </c>
      <c r="F1734" s="13" t="s">
        <v>24</v>
      </c>
      <c r="G1734" s="14"/>
      <c r="H1734" s="15">
        <f>HYPERLINK("https://docs.wto.org/imrd/directdoc.asp?DDFDocuments/t/G/SPS/NARE154.DOCX","EN")</f>
      </c>
      <c r="I1734" s="15">
        <f>HYPERLINK("https://docs.wto.org/imrd/directdoc.asp?DDFDocuments/u/G/SPS/NARE154.DOCX","FR")</f>
      </c>
      <c r="J1734" s="15">
        <f>HYPERLINK("https://docs.wto.org/imrd/directdoc.asp?DDFDocuments/v/G/SPS/NARE154.DOCX","ES")</f>
      </c>
    </row>
    <row r="1735">
      <c r="A1735" s="10" t="s">
        <v>3034</v>
      </c>
      <c r="B1735" s="11" t="s">
        <v>625</v>
      </c>
      <c r="C1735" s="10" t="s">
        <v>18</v>
      </c>
      <c r="D1735" s="12">
        <v>43290</v>
      </c>
      <c r="E1735" s="13" t="s">
        <v>3035</v>
      </c>
      <c r="F1735" s="13" t="s">
        <v>24</v>
      </c>
      <c r="G1735" s="14"/>
      <c r="H1735" s="15">
        <f>HYPERLINK("https://docs.wto.org/imrd/directdoc.asp?DDFDocuments/t/G/SPS/NARE154.DOCX","EN")</f>
      </c>
      <c r="I1735" s="15">
        <f>HYPERLINK("https://docs.wto.org/imrd/directdoc.asp?DDFDocuments/u/G/SPS/NARE154.DOCX","FR")</f>
      </c>
      <c r="J1735" s="15">
        <f>HYPERLINK("https://docs.wto.org/imrd/directdoc.asp?DDFDocuments/v/G/SPS/NARE154.DOCX","ES")</f>
      </c>
    </row>
    <row r="1736">
      <c r="A1736" s="10" t="s">
        <v>3036</v>
      </c>
      <c r="B1736" s="11" t="s">
        <v>53</v>
      </c>
      <c r="C1736" s="10" t="s">
        <v>18</v>
      </c>
      <c r="D1736" s="12">
        <v>43290</v>
      </c>
      <c r="E1736" s="13" t="s">
        <v>3037</v>
      </c>
      <c r="F1736" s="13" t="s">
        <v>24</v>
      </c>
      <c r="G1736" s="14"/>
      <c r="H1736" s="15">
        <f>HYPERLINK("https://docs.wto.org/imrd/directdoc.asp?DDFDocuments/t/G/SPS/NARE155.DOCX","EN")</f>
      </c>
      <c r="I1736" s="15">
        <f>HYPERLINK("https://docs.wto.org/imrd/directdoc.asp?DDFDocuments/u/G/SPS/NARE155.DOCX","FR")</f>
      </c>
      <c r="J1736" s="15">
        <f>HYPERLINK("https://docs.wto.org/imrd/directdoc.asp?DDFDocuments/v/G/SPS/NARE155.DOCX","ES")</f>
      </c>
    </row>
    <row r="1737">
      <c r="A1737" s="10" t="s">
        <v>3036</v>
      </c>
      <c r="B1737" s="11" t="s">
        <v>214</v>
      </c>
      <c r="C1737" s="10" t="s">
        <v>18</v>
      </c>
      <c r="D1737" s="12">
        <v>43290</v>
      </c>
      <c r="E1737" s="13" t="s">
        <v>3037</v>
      </c>
      <c r="F1737" s="13" t="s">
        <v>24</v>
      </c>
      <c r="G1737" s="14"/>
      <c r="H1737" s="15">
        <f>HYPERLINK("https://docs.wto.org/imrd/directdoc.asp?DDFDocuments/t/G/SPS/NARE155.DOCX","EN")</f>
      </c>
      <c r="I1737" s="15">
        <f>HYPERLINK("https://docs.wto.org/imrd/directdoc.asp?DDFDocuments/u/G/SPS/NARE155.DOCX","FR")</f>
      </c>
      <c r="J1737" s="15">
        <f>HYPERLINK("https://docs.wto.org/imrd/directdoc.asp?DDFDocuments/v/G/SPS/NARE155.DOCX","ES")</f>
      </c>
    </row>
    <row r="1738">
      <c r="A1738" s="10" t="s">
        <v>3036</v>
      </c>
      <c r="B1738" s="11" t="s">
        <v>622</v>
      </c>
      <c r="C1738" s="10" t="s">
        <v>18</v>
      </c>
      <c r="D1738" s="12">
        <v>43290</v>
      </c>
      <c r="E1738" s="13" t="s">
        <v>3037</v>
      </c>
      <c r="F1738" s="13" t="s">
        <v>24</v>
      </c>
      <c r="G1738" s="14"/>
      <c r="H1738" s="15">
        <f>HYPERLINK("https://docs.wto.org/imrd/directdoc.asp?DDFDocuments/t/G/SPS/NARE155.DOCX","EN")</f>
      </c>
      <c r="I1738" s="15">
        <f>HYPERLINK("https://docs.wto.org/imrd/directdoc.asp?DDFDocuments/u/G/SPS/NARE155.DOCX","FR")</f>
      </c>
      <c r="J1738" s="15">
        <f>HYPERLINK("https://docs.wto.org/imrd/directdoc.asp?DDFDocuments/v/G/SPS/NARE155.DOCX","ES")</f>
      </c>
    </row>
    <row r="1739">
      <c r="A1739" s="10" t="s">
        <v>3036</v>
      </c>
      <c r="B1739" s="11" t="s">
        <v>39</v>
      </c>
      <c r="C1739" s="10" t="s">
        <v>18</v>
      </c>
      <c r="D1739" s="12">
        <v>43290</v>
      </c>
      <c r="E1739" s="13" t="s">
        <v>3037</v>
      </c>
      <c r="F1739" s="13" t="s">
        <v>24</v>
      </c>
      <c r="G1739" s="14"/>
      <c r="H1739" s="15">
        <f>HYPERLINK("https://docs.wto.org/imrd/directdoc.asp?DDFDocuments/t/G/SPS/NARE155.DOCX","EN")</f>
      </c>
      <c r="I1739" s="15">
        <f>HYPERLINK("https://docs.wto.org/imrd/directdoc.asp?DDFDocuments/u/G/SPS/NARE155.DOCX","FR")</f>
      </c>
      <c r="J1739" s="15">
        <f>HYPERLINK("https://docs.wto.org/imrd/directdoc.asp?DDFDocuments/v/G/SPS/NARE155.DOCX","ES")</f>
      </c>
    </row>
    <row r="1740">
      <c r="A1740" s="10" t="s">
        <v>3036</v>
      </c>
      <c r="B1740" s="11" t="s">
        <v>623</v>
      </c>
      <c r="C1740" s="10" t="s">
        <v>18</v>
      </c>
      <c r="D1740" s="12">
        <v>43290</v>
      </c>
      <c r="E1740" s="13" t="s">
        <v>3037</v>
      </c>
      <c r="F1740" s="13" t="s">
        <v>24</v>
      </c>
      <c r="G1740" s="14"/>
      <c r="H1740" s="15">
        <f>HYPERLINK("https://docs.wto.org/imrd/directdoc.asp?DDFDocuments/t/G/SPS/NARE155.DOCX","EN")</f>
      </c>
      <c r="I1740" s="15">
        <f>HYPERLINK("https://docs.wto.org/imrd/directdoc.asp?DDFDocuments/u/G/SPS/NARE155.DOCX","FR")</f>
      </c>
      <c r="J1740" s="15">
        <f>HYPERLINK("https://docs.wto.org/imrd/directdoc.asp?DDFDocuments/v/G/SPS/NARE155.DOCX","ES")</f>
      </c>
    </row>
    <row r="1741">
      <c r="A1741" s="10" t="s">
        <v>3036</v>
      </c>
      <c r="B1741" s="11" t="s">
        <v>624</v>
      </c>
      <c r="C1741" s="10" t="s">
        <v>18</v>
      </c>
      <c r="D1741" s="12">
        <v>43290</v>
      </c>
      <c r="E1741" s="13" t="s">
        <v>3038</v>
      </c>
      <c r="F1741" s="13" t="s">
        <v>24</v>
      </c>
      <c r="G1741" s="14"/>
      <c r="H1741" s="15">
        <f>HYPERLINK("https://docs.wto.org/imrd/directdoc.asp?DDFDocuments/t/G/SPS/NARE155.DOCX","EN")</f>
      </c>
      <c r="I1741" s="15">
        <f>HYPERLINK("https://docs.wto.org/imrd/directdoc.asp?DDFDocuments/u/G/SPS/NARE155.DOCX","FR")</f>
      </c>
      <c r="J1741" s="15">
        <f>HYPERLINK("https://docs.wto.org/imrd/directdoc.asp?DDFDocuments/v/G/SPS/NARE155.DOCX","ES")</f>
      </c>
    </row>
    <row r="1742">
      <c r="A1742" s="10" t="s">
        <v>3036</v>
      </c>
      <c r="B1742" s="11" t="s">
        <v>625</v>
      </c>
      <c r="C1742" s="10" t="s">
        <v>18</v>
      </c>
      <c r="D1742" s="12">
        <v>43290</v>
      </c>
      <c r="E1742" s="13" t="s">
        <v>3037</v>
      </c>
      <c r="F1742" s="13" t="s">
        <v>24</v>
      </c>
      <c r="G1742" s="14"/>
      <c r="H1742" s="15">
        <f>HYPERLINK("https://docs.wto.org/imrd/directdoc.asp?DDFDocuments/t/G/SPS/NARE155.DOCX","EN")</f>
      </c>
      <c r="I1742" s="15">
        <f>HYPERLINK("https://docs.wto.org/imrd/directdoc.asp?DDFDocuments/u/G/SPS/NARE155.DOCX","FR")</f>
      </c>
      <c r="J1742" s="15">
        <f>HYPERLINK("https://docs.wto.org/imrd/directdoc.asp?DDFDocuments/v/G/SPS/NARE155.DOCX","ES")</f>
      </c>
    </row>
    <row r="1743">
      <c r="A1743" s="10" t="s">
        <v>3039</v>
      </c>
      <c r="B1743" s="11" t="s">
        <v>53</v>
      </c>
      <c r="C1743" s="10" t="s">
        <v>18</v>
      </c>
      <c r="D1743" s="12">
        <v>43290</v>
      </c>
      <c r="E1743" s="13" t="s">
        <v>3040</v>
      </c>
      <c r="F1743" s="13" t="s">
        <v>24</v>
      </c>
      <c r="G1743" s="14"/>
      <c r="H1743" s="15">
        <f>HYPERLINK("https://docs.wto.org/imrd/directdoc.asp?DDFDocuments/t/G/SPS/NARE156.DOCX","EN")</f>
      </c>
      <c r="I1743" s="15">
        <f>HYPERLINK("https://docs.wto.org/imrd/directdoc.asp?DDFDocuments/u/G/SPS/NARE156.DOCX","FR")</f>
      </c>
      <c r="J1743" s="15">
        <f>HYPERLINK("https://docs.wto.org/imrd/directdoc.asp?DDFDocuments/v/G/SPS/NARE156.DOCX","ES")</f>
      </c>
    </row>
    <row r="1744">
      <c r="A1744" s="10" t="s">
        <v>3039</v>
      </c>
      <c r="B1744" s="11" t="s">
        <v>214</v>
      </c>
      <c r="C1744" s="10" t="s">
        <v>18</v>
      </c>
      <c r="D1744" s="12">
        <v>43290</v>
      </c>
      <c r="E1744" s="13" t="s">
        <v>3040</v>
      </c>
      <c r="F1744" s="13" t="s">
        <v>24</v>
      </c>
      <c r="G1744" s="14"/>
      <c r="H1744" s="15">
        <f>HYPERLINK("https://docs.wto.org/imrd/directdoc.asp?DDFDocuments/t/G/SPS/NARE156.DOCX","EN")</f>
      </c>
      <c r="I1744" s="15">
        <f>HYPERLINK("https://docs.wto.org/imrd/directdoc.asp?DDFDocuments/u/G/SPS/NARE156.DOCX","FR")</f>
      </c>
      <c r="J1744" s="15">
        <f>HYPERLINK("https://docs.wto.org/imrd/directdoc.asp?DDFDocuments/v/G/SPS/NARE156.DOCX","ES")</f>
      </c>
    </row>
    <row r="1745">
      <c r="A1745" s="10" t="s">
        <v>3039</v>
      </c>
      <c r="B1745" s="11" t="s">
        <v>622</v>
      </c>
      <c r="C1745" s="10" t="s">
        <v>18</v>
      </c>
      <c r="D1745" s="12">
        <v>43290</v>
      </c>
      <c r="E1745" s="13" t="s">
        <v>3040</v>
      </c>
      <c r="F1745" s="13" t="s">
        <v>24</v>
      </c>
      <c r="G1745" s="14"/>
      <c r="H1745" s="15">
        <f>HYPERLINK("https://docs.wto.org/imrd/directdoc.asp?DDFDocuments/t/G/SPS/NARE156.DOCX","EN")</f>
      </c>
      <c r="I1745" s="15">
        <f>HYPERLINK("https://docs.wto.org/imrd/directdoc.asp?DDFDocuments/u/G/SPS/NARE156.DOCX","FR")</f>
      </c>
      <c r="J1745" s="15">
        <f>HYPERLINK("https://docs.wto.org/imrd/directdoc.asp?DDFDocuments/v/G/SPS/NARE156.DOCX","ES")</f>
      </c>
    </row>
    <row r="1746">
      <c r="A1746" s="10" t="s">
        <v>3039</v>
      </c>
      <c r="B1746" s="11" t="s">
        <v>39</v>
      </c>
      <c r="C1746" s="10" t="s">
        <v>18</v>
      </c>
      <c r="D1746" s="12">
        <v>43290</v>
      </c>
      <c r="E1746" s="13" t="s">
        <v>3040</v>
      </c>
      <c r="F1746" s="13" t="s">
        <v>24</v>
      </c>
      <c r="G1746" s="14"/>
      <c r="H1746" s="15">
        <f>HYPERLINK("https://docs.wto.org/imrd/directdoc.asp?DDFDocuments/t/G/SPS/NARE156.DOCX","EN")</f>
      </c>
      <c r="I1746" s="15">
        <f>HYPERLINK("https://docs.wto.org/imrd/directdoc.asp?DDFDocuments/u/G/SPS/NARE156.DOCX","FR")</f>
      </c>
      <c r="J1746" s="15">
        <f>HYPERLINK("https://docs.wto.org/imrd/directdoc.asp?DDFDocuments/v/G/SPS/NARE156.DOCX","ES")</f>
      </c>
    </row>
    <row r="1747">
      <c r="A1747" s="10" t="s">
        <v>3039</v>
      </c>
      <c r="B1747" s="11" t="s">
        <v>623</v>
      </c>
      <c r="C1747" s="10" t="s">
        <v>18</v>
      </c>
      <c r="D1747" s="12">
        <v>43290</v>
      </c>
      <c r="E1747" s="13" t="s">
        <v>3040</v>
      </c>
      <c r="F1747" s="13" t="s">
        <v>24</v>
      </c>
      <c r="G1747" s="14"/>
      <c r="H1747" s="15">
        <f>HYPERLINK("https://docs.wto.org/imrd/directdoc.asp?DDFDocuments/t/G/SPS/NARE156.DOCX","EN")</f>
      </c>
      <c r="I1747" s="15">
        <f>HYPERLINK("https://docs.wto.org/imrd/directdoc.asp?DDFDocuments/u/G/SPS/NARE156.DOCX","FR")</f>
      </c>
      <c r="J1747" s="15">
        <f>HYPERLINK("https://docs.wto.org/imrd/directdoc.asp?DDFDocuments/v/G/SPS/NARE156.DOCX","ES")</f>
      </c>
    </row>
    <row r="1748">
      <c r="A1748" s="10" t="s">
        <v>3039</v>
      </c>
      <c r="B1748" s="11" t="s">
        <v>624</v>
      </c>
      <c r="C1748" s="10" t="s">
        <v>18</v>
      </c>
      <c r="D1748" s="12">
        <v>43290</v>
      </c>
      <c r="E1748" s="13" t="s">
        <v>3040</v>
      </c>
      <c r="F1748" s="13" t="s">
        <v>24</v>
      </c>
      <c r="G1748" s="14"/>
      <c r="H1748" s="15">
        <f>HYPERLINK("https://docs.wto.org/imrd/directdoc.asp?DDFDocuments/t/G/SPS/NARE156.DOCX","EN")</f>
      </c>
      <c r="I1748" s="15">
        <f>HYPERLINK("https://docs.wto.org/imrd/directdoc.asp?DDFDocuments/u/G/SPS/NARE156.DOCX","FR")</f>
      </c>
      <c r="J1748" s="15">
        <f>HYPERLINK("https://docs.wto.org/imrd/directdoc.asp?DDFDocuments/v/G/SPS/NARE156.DOCX","ES")</f>
      </c>
    </row>
    <row r="1749">
      <c r="A1749" s="10" t="s">
        <v>3039</v>
      </c>
      <c r="B1749" s="11" t="s">
        <v>625</v>
      </c>
      <c r="C1749" s="10" t="s">
        <v>18</v>
      </c>
      <c r="D1749" s="12">
        <v>43290</v>
      </c>
      <c r="E1749" s="13" t="s">
        <v>3040</v>
      </c>
      <c r="F1749" s="13" t="s">
        <v>24</v>
      </c>
      <c r="G1749" s="14"/>
      <c r="H1749" s="15">
        <f>HYPERLINK("https://docs.wto.org/imrd/directdoc.asp?DDFDocuments/t/G/SPS/NARE156.DOCX","EN")</f>
      </c>
      <c r="I1749" s="15">
        <f>HYPERLINK("https://docs.wto.org/imrd/directdoc.asp?DDFDocuments/u/G/SPS/NARE156.DOCX","FR")</f>
      </c>
      <c r="J1749" s="15">
        <f>HYPERLINK("https://docs.wto.org/imrd/directdoc.asp?DDFDocuments/v/G/SPS/NARE156.DOCX","ES")</f>
      </c>
    </row>
    <row r="1750">
      <c r="A1750" s="10" t="s">
        <v>3041</v>
      </c>
      <c r="B1750" s="11" t="s">
        <v>39</v>
      </c>
      <c r="C1750" s="10" t="s">
        <v>18</v>
      </c>
      <c r="D1750" s="12">
        <v>43290</v>
      </c>
      <c r="E1750" s="13" t="s">
        <v>3042</v>
      </c>
      <c r="F1750" s="13" t="s">
        <v>24</v>
      </c>
      <c r="G1750" s="14"/>
      <c r="H1750" s="15">
        <f>HYPERLINK("https://docs.wto.org/imrd/directdoc.asp?DDFDocuments/t/G/SPS/NARE158.DOCX","EN")</f>
      </c>
      <c r="I1750" s="15">
        <f>HYPERLINK("https://docs.wto.org/imrd/directdoc.asp?DDFDocuments/u/G/SPS/NARE158.DOCX","FR")</f>
      </c>
      <c r="J1750" s="15">
        <f>HYPERLINK("https://docs.wto.org/imrd/directdoc.asp?DDFDocuments/v/G/SPS/NARE158.DOCX","ES")</f>
      </c>
    </row>
    <row r="1751">
      <c r="A1751" s="10" t="s">
        <v>3043</v>
      </c>
      <c r="B1751" s="11" t="s">
        <v>53</v>
      </c>
      <c r="C1751" s="10" t="s">
        <v>18</v>
      </c>
      <c r="D1751" s="12">
        <v>43290</v>
      </c>
      <c r="E1751" s="13" t="s">
        <v>3040</v>
      </c>
      <c r="F1751" s="13" t="s">
        <v>24</v>
      </c>
      <c r="G1751" s="14"/>
      <c r="H1751" s="15">
        <f>HYPERLINK("https://docs.wto.org/imrd/directdoc.asp?DDFDocuments/t/G/SPS/NARE159.DOCX","EN")</f>
      </c>
      <c r="I1751" s="15">
        <f>HYPERLINK("https://docs.wto.org/imrd/directdoc.asp?DDFDocuments/u/G/SPS/NARE159.DOCX","FR")</f>
      </c>
      <c r="J1751" s="15">
        <f>HYPERLINK("https://docs.wto.org/imrd/directdoc.asp?DDFDocuments/v/G/SPS/NARE159.DOCX","ES")</f>
      </c>
    </row>
    <row r="1752">
      <c r="A1752" s="10" t="s">
        <v>3043</v>
      </c>
      <c r="B1752" s="11" t="s">
        <v>214</v>
      </c>
      <c r="C1752" s="10" t="s">
        <v>18</v>
      </c>
      <c r="D1752" s="12">
        <v>43290</v>
      </c>
      <c r="E1752" s="13" t="s">
        <v>3040</v>
      </c>
      <c r="F1752" s="13" t="s">
        <v>24</v>
      </c>
      <c r="G1752" s="14"/>
      <c r="H1752" s="15">
        <f>HYPERLINK("https://docs.wto.org/imrd/directdoc.asp?DDFDocuments/t/G/SPS/NARE159.DOCX","EN")</f>
      </c>
      <c r="I1752" s="15">
        <f>HYPERLINK("https://docs.wto.org/imrd/directdoc.asp?DDFDocuments/u/G/SPS/NARE159.DOCX","FR")</f>
      </c>
      <c r="J1752" s="15">
        <f>HYPERLINK("https://docs.wto.org/imrd/directdoc.asp?DDFDocuments/v/G/SPS/NARE159.DOCX","ES")</f>
      </c>
    </row>
    <row r="1753">
      <c r="A1753" s="10" t="s">
        <v>3043</v>
      </c>
      <c r="B1753" s="11" t="s">
        <v>622</v>
      </c>
      <c r="C1753" s="10" t="s">
        <v>18</v>
      </c>
      <c r="D1753" s="12">
        <v>43290</v>
      </c>
      <c r="E1753" s="13" t="s">
        <v>3040</v>
      </c>
      <c r="F1753" s="13" t="s">
        <v>24</v>
      </c>
      <c r="G1753" s="14"/>
      <c r="H1753" s="15">
        <f>HYPERLINK("https://docs.wto.org/imrd/directdoc.asp?DDFDocuments/t/G/SPS/NARE159.DOCX","EN")</f>
      </c>
      <c r="I1753" s="15">
        <f>HYPERLINK("https://docs.wto.org/imrd/directdoc.asp?DDFDocuments/u/G/SPS/NARE159.DOCX","FR")</f>
      </c>
      <c r="J1753" s="15">
        <f>HYPERLINK("https://docs.wto.org/imrd/directdoc.asp?DDFDocuments/v/G/SPS/NARE159.DOCX","ES")</f>
      </c>
    </row>
    <row r="1754">
      <c r="A1754" s="10" t="s">
        <v>3043</v>
      </c>
      <c r="B1754" s="11" t="s">
        <v>39</v>
      </c>
      <c r="C1754" s="10" t="s">
        <v>18</v>
      </c>
      <c r="D1754" s="12">
        <v>43290</v>
      </c>
      <c r="E1754" s="13" t="s">
        <v>3040</v>
      </c>
      <c r="F1754" s="13" t="s">
        <v>24</v>
      </c>
      <c r="G1754" s="14"/>
      <c r="H1754" s="15">
        <f>HYPERLINK("https://docs.wto.org/imrd/directdoc.asp?DDFDocuments/t/G/SPS/NARE159.DOCX","EN")</f>
      </c>
      <c r="I1754" s="15">
        <f>HYPERLINK("https://docs.wto.org/imrd/directdoc.asp?DDFDocuments/u/G/SPS/NARE159.DOCX","FR")</f>
      </c>
      <c r="J1754" s="15">
        <f>HYPERLINK("https://docs.wto.org/imrd/directdoc.asp?DDFDocuments/v/G/SPS/NARE159.DOCX","ES")</f>
      </c>
    </row>
    <row r="1755">
      <c r="A1755" s="10" t="s">
        <v>3043</v>
      </c>
      <c r="B1755" s="11" t="s">
        <v>623</v>
      </c>
      <c r="C1755" s="10" t="s">
        <v>18</v>
      </c>
      <c r="D1755" s="12">
        <v>43290</v>
      </c>
      <c r="E1755" s="13" t="s">
        <v>3040</v>
      </c>
      <c r="F1755" s="13" t="s">
        <v>24</v>
      </c>
      <c r="G1755" s="14"/>
      <c r="H1755" s="15">
        <f>HYPERLINK("https://docs.wto.org/imrd/directdoc.asp?DDFDocuments/t/G/SPS/NARE159.DOCX","EN")</f>
      </c>
      <c r="I1755" s="15">
        <f>HYPERLINK("https://docs.wto.org/imrd/directdoc.asp?DDFDocuments/u/G/SPS/NARE159.DOCX","FR")</f>
      </c>
      <c r="J1755" s="15">
        <f>HYPERLINK("https://docs.wto.org/imrd/directdoc.asp?DDFDocuments/v/G/SPS/NARE159.DOCX","ES")</f>
      </c>
    </row>
    <row r="1756">
      <c r="A1756" s="10" t="s">
        <v>3043</v>
      </c>
      <c r="B1756" s="11" t="s">
        <v>624</v>
      </c>
      <c r="C1756" s="10" t="s">
        <v>18</v>
      </c>
      <c r="D1756" s="12">
        <v>43290</v>
      </c>
      <c r="E1756" s="13" t="s">
        <v>3040</v>
      </c>
      <c r="F1756" s="13" t="s">
        <v>24</v>
      </c>
      <c r="G1756" s="14"/>
      <c r="H1756" s="15">
        <f>HYPERLINK("https://docs.wto.org/imrd/directdoc.asp?DDFDocuments/t/G/SPS/NARE159.DOCX","EN")</f>
      </c>
      <c r="I1756" s="15">
        <f>HYPERLINK("https://docs.wto.org/imrd/directdoc.asp?DDFDocuments/u/G/SPS/NARE159.DOCX","FR")</f>
      </c>
      <c r="J1756" s="15">
        <f>HYPERLINK("https://docs.wto.org/imrd/directdoc.asp?DDFDocuments/v/G/SPS/NARE159.DOCX","ES")</f>
      </c>
    </row>
    <row r="1757">
      <c r="A1757" s="10" t="s">
        <v>3043</v>
      </c>
      <c r="B1757" s="11" t="s">
        <v>625</v>
      </c>
      <c r="C1757" s="10" t="s">
        <v>18</v>
      </c>
      <c r="D1757" s="12">
        <v>43290</v>
      </c>
      <c r="E1757" s="13" t="s">
        <v>3040</v>
      </c>
      <c r="F1757" s="13" t="s">
        <v>24</v>
      </c>
      <c r="G1757" s="14"/>
      <c r="H1757" s="15">
        <f>HYPERLINK("https://docs.wto.org/imrd/directdoc.asp?DDFDocuments/t/G/SPS/NARE159.DOCX","EN")</f>
      </c>
      <c r="I1757" s="15">
        <f>HYPERLINK("https://docs.wto.org/imrd/directdoc.asp?DDFDocuments/u/G/SPS/NARE159.DOCX","FR")</f>
      </c>
      <c r="J1757" s="15">
        <f>HYPERLINK("https://docs.wto.org/imrd/directdoc.asp?DDFDocuments/v/G/SPS/NARE159.DOCX","ES")</f>
      </c>
    </row>
    <row r="1758">
      <c r="A1758" s="10" t="s">
        <v>3044</v>
      </c>
      <c r="B1758" s="11" t="s">
        <v>365</v>
      </c>
      <c r="C1758" s="10" t="s">
        <v>40</v>
      </c>
      <c r="D1758" s="12">
        <v>43290</v>
      </c>
      <c r="E1758" s="13" t="s">
        <v>19</v>
      </c>
      <c r="F1758" s="13" t="s">
        <v>19</v>
      </c>
      <c r="G1758" s="14"/>
      <c r="H1758" s="15">
        <f>HYPERLINK("https://docs.wto.org/imrd/directdoc.asp?DDFDocuments/t/G/SPS/NCHL568A1.DOCX","EN")</f>
      </c>
      <c r="I1758" s="15">
        <f>HYPERLINK("https://docs.wto.org/imrd/directdoc.asp?DDFDocuments/u/G/SPS/NCHL568A1.DOCX","FR")</f>
      </c>
      <c r="J1758" s="15">
        <f>HYPERLINK("https://docs.wto.org/imrd/directdoc.asp?DDFDocuments/v/G/SPS/NCHL568A1.DOCX","ES")</f>
      </c>
    </row>
    <row r="1759">
      <c r="A1759" s="10" t="s">
        <v>3045</v>
      </c>
      <c r="B1759" s="11" t="s">
        <v>365</v>
      </c>
      <c r="C1759" s="10" t="s">
        <v>40</v>
      </c>
      <c r="D1759" s="12">
        <v>43290</v>
      </c>
      <c r="E1759" s="13" t="s">
        <v>19</v>
      </c>
      <c r="F1759" s="13" t="s">
        <v>19</v>
      </c>
      <c r="G1759" s="14"/>
      <c r="H1759" s="15">
        <f>HYPERLINK("https://docs.wto.org/imrd/directdoc.asp?DDFDocuments/t/G/SPS/NCHL571A1.DOCX","EN")</f>
      </c>
      <c r="I1759" s="15">
        <f>HYPERLINK("https://docs.wto.org/imrd/directdoc.asp?DDFDocuments/u/G/SPS/NCHL571A1.DOCX","FR")</f>
      </c>
      <c r="J1759" s="15">
        <f>HYPERLINK("https://docs.wto.org/imrd/directdoc.asp?DDFDocuments/v/G/SPS/NCHL571A1.DOCX","ES")</f>
      </c>
    </row>
    <row r="1760">
      <c r="A1760" s="10" t="s">
        <v>3046</v>
      </c>
      <c r="B1760" s="11" t="s">
        <v>53</v>
      </c>
      <c r="C1760" s="10" t="s">
        <v>12</v>
      </c>
      <c r="D1760" s="12">
        <v>43286</v>
      </c>
      <c r="E1760" s="13" t="s">
        <v>55</v>
      </c>
      <c r="F1760" s="13" t="s">
        <v>3047</v>
      </c>
      <c r="G1760" s="14" t="s">
        <v>3017</v>
      </c>
      <c r="H1760" s="15">
        <f>HYPERLINK("https://docs.wto.org/imrd/directdoc.asp?DDFDocuments/t/G/SPS/NSAU358.DOCX","EN")</f>
      </c>
      <c r="I1760" s="15">
        <f>HYPERLINK("https://docs.wto.org/imrd/directdoc.asp?DDFDocuments/u/G/SPS/NSAU358.DOCX","FR")</f>
      </c>
      <c r="J1760" s="15">
        <f>HYPERLINK("https://docs.wto.org/imrd/directdoc.asp?DDFDocuments/v/G/SPS/NSAU358.DOCX","ES")</f>
      </c>
    </row>
    <row r="1761">
      <c r="A1761" s="10" t="s">
        <v>3048</v>
      </c>
      <c r="B1761" s="11" t="s">
        <v>168</v>
      </c>
      <c r="C1761" s="10" t="s">
        <v>40</v>
      </c>
      <c r="D1761" s="12">
        <v>43286</v>
      </c>
      <c r="E1761" s="13" t="s">
        <v>3049</v>
      </c>
      <c r="F1761" s="13" t="s">
        <v>19</v>
      </c>
      <c r="G1761" s="14"/>
      <c r="H1761" s="15">
        <f>HYPERLINK("https://docs.wto.org/imrd/directdoc.asp?DDFDocuments/t/G/SPS/NZAF46A1.DOCX","EN")</f>
      </c>
      <c r="I1761" s="15">
        <f>HYPERLINK("https://docs.wto.org/imrd/directdoc.asp?DDFDocuments/u/G/SPS/NZAF46A1.DOCX","FR")</f>
      </c>
      <c r="J1761" s="15">
        <f>HYPERLINK("https://docs.wto.org/imrd/directdoc.asp?DDFDocuments/v/G/SPS/NZAF46A1.DOCX","ES")</f>
      </c>
    </row>
    <row r="1762">
      <c r="A1762" s="10" t="s">
        <v>3050</v>
      </c>
      <c r="B1762" s="11" t="s">
        <v>365</v>
      </c>
      <c r="C1762" s="10" t="s">
        <v>40</v>
      </c>
      <c r="D1762" s="12">
        <v>43285</v>
      </c>
      <c r="E1762" s="13" t="s">
        <v>19</v>
      </c>
      <c r="F1762" s="13" t="s">
        <v>19</v>
      </c>
      <c r="G1762" s="14"/>
      <c r="H1762" s="15">
        <f>HYPERLINK("https://docs.wto.org/imrd/directdoc.asp?DDFDocuments/t/G/SPS/NCHL556A1.DOCX","EN")</f>
      </c>
      <c r="I1762" s="15">
        <f>HYPERLINK("https://docs.wto.org/imrd/directdoc.asp?DDFDocuments/u/G/SPS/NCHL556A1.DOCX","FR")</f>
      </c>
      <c r="J1762" s="15">
        <f>HYPERLINK("https://docs.wto.org/imrd/directdoc.asp?DDFDocuments/v/G/SPS/NCHL556A1.DOCX","ES")</f>
      </c>
    </row>
    <row r="1763">
      <c r="A1763" s="10" t="s">
        <v>3051</v>
      </c>
      <c r="B1763" s="11" t="s">
        <v>365</v>
      </c>
      <c r="C1763" s="10" t="s">
        <v>40</v>
      </c>
      <c r="D1763" s="12">
        <v>43285</v>
      </c>
      <c r="E1763" s="13" t="s">
        <v>19</v>
      </c>
      <c r="F1763" s="13" t="s">
        <v>19</v>
      </c>
      <c r="G1763" s="14"/>
      <c r="H1763" s="15">
        <f>HYPERLINK("https://docs.wto.org/imrd/directdoc.asp?DDFDocuments/t/G/SPS/NCHL569A1.DOCX","EN")</f>
      </c>
      <c r="I1763" s="15">
        <f>HYPERLINK("https://docs.wto.org/imrd/directdoc.asp?DDFDocuments/u/G/SPS/NCHL569A1.DOCX","FR")</f>
      </c>
      <c r="J1763" s="15">
        <f>HYPERLINK("https://docs.wto.org/imrd/directdoc.asp?DDFDocuments/v/G/SPS/NCHL569A1.DOCX","ES")</f>
      </c>
    </row>
    <row r="1764">
      <c r="A1764" s="10" t="s">
        <v>3052</v>
      </c>
      <c r="B1764" s="11" t="s">
        <v>82</v>
      </c>
      <c r="C1764" s="10" t="s">
        <v>18</v>
      </c>
      <c r="D1764" s="12">
        <v>43285</v>
      </c>
      <c r="E1764" s="13" t="s">
        <v>3053</v>
      </c>
      <c r="F1764" s="13" t="s">
        <v>2513</v>
      </c>
      <c r="G1764" s="14" t="s">
        <v>3054</v>
      </c>
      <c r="H1764" s="15">
        <f>HYPERLINK("https://docs.wto.org/imrd/directdoc.asp?DDFDocuments/t/G/SPS/NEU261.DOCX","EN")</f>
      </c>
      <c r="I1764" s="15">
        <f>HYPERLINK("https://docs.wto.org/imrd/directdoc.asp?DDFDocuments/u/G/SPS/NEU261.DOCX","FR")</f>
      </c>
      <c r="J1764" s="15">
        <f>HYPERLINK("https://docs.wto.org/imrd/directdoc.asp?DDFDocuments/v/G/SPS/NEU261.DOCX","ES")</f>
      </c>
    </row>
    <row r="1765">
      <c r="A1765" s="10" t="s">
        <v>3055</v>
      </c>
      <c r="B1765" s="11" t="s">
        <v>87</v>
      </c>
      <c r="C1765" s="10" t="s">
        <v>18</v>
      </c>
      <c r="D1765" s="12">
        <v>43285</v>
      </c>
      <c r="E1765" s="13" t="s">
        <v>3056</v>
      </c>
      <c r="F1765" s="13" t="s">
        <v>32</v>
      </c>
      <c r="G1765" s="14" t="s">
        <v>79</v>
      </c>
      <c r="H1765" s="15">
        <f>HYPERLINK("https://docs.wto.org/imrd/directdoc.asp?DDFDocuments/t/G/SPS/NMEX352.DOCX","EN")</f>
      </c>
      <c r="I1765" s="15">
        <f>HYPERLINK("https://docs.wto.org/imrd/directdoc.asp?DDFDocuments/u/G/SPS/NMEX352.DOCX","FR")</f>
      </c>
      <c r="J1765" s="15">
        <f>HYPERLINK("https://docs.wto.org/imrd/directdoc.asp?DDFDocuments/v/G/SPS/NMEX352.DOCX","ES")</f>
      </c>
    </row>
    <row r="1766">
      <c r="A1766" s="10" t="s">
        <v>3057</v>
      </c>
      <c r="B1766" s="11" t="s">
        <v>87</v>
      </c>
      <c r="C1766" s="10" t="s">
        <v>18</v>
      </c>
      <c r="D1766" s="12">
        <v>43285</v>
      </c>
      <c r="E1766" s="13" t="s">
        <v>3058</v>
      </c>
      <c r="F1766" s="13" t="s">
        <v>32</v>
      </c>
      <c r="G1766" s="14" t="s">
        <v>79</v>
      </c>
      <c r="H1766" s="15">
        <f>HYPERLINK("https://docs.wto.org/imrd/directdoc.asp?DDFDocuments/t/G/SPS/NMEX353.DOCX","EN")</f>
      </c>
      <c r="I1766" s="15">
        <f>HYPERLINK("https://docs.wto.org/imrd/directdoc.asp?DDFDocuments/u/G/SPS/NMEX353.DOCX","FR")</f>
      </c>
      <c r="J1766" s="15">
        <f>HYPERLINK("https://docs.wto.org/imrd/directdoc.asp?DDFDocuments/v/G/SPS/NMEX353.DOCX","ES")</f>
      </c>
    </row>
    <row r="1767">
      <c r="A1767" s="10" t="s">
        <v>3059</v>
      </c>
      <c r="B1767" s="11" t="s">
        <v>87</v>
      </c>
      <c r="C1767" s="10" t="s">
        <v>18</v>
      </c>
      <c r="D1767" s="12">
        <v>43285</v>
      </c>
      <c r="E1767" s="13" t="s">
        <v>3060</v>
      </c>
      <c r="F1767" s="13" t="s">
        <v>32</v>
      </c>
      <c r="G1767" s="14" t="s">
        <v>779</v>
      </c>
      <c r="H1767" s="15">
        <f>HYPERLINK("https://docs.wto.org/imrd/directdoc.asp?DDFDocuments/t/G/SPS/NMEX354.DOCX","EN")</f>
      </c>
      <c r="I1767" s="15">
        <f>HYPERLINK("https://docs.wto.org/imrd/directdoc.asp?DDFDocuments/u/G/SPS/NMEX354.DOCX","FR")</f>
      </c>
      <c r="J1767" s="15">
        <f>HYPERLINK("https://docs.wto.org/imrd/directdoc.asp?DDFDocuments/v/G/SPS/NMEX354.DOCX","ES")</f>
      </c>
    </row>
    <row r="1768">
      <c r="A1768" s="10" t="s">
        <v>3061</v>
      </c>
      <c r="B1768" s="11" t="s">
        <v>11</v>
      </c>
      <c r="C1768" s="10" t="s">
        <v>12</v>
      </c>
      <c r="D1768" s="12">
        <v>43285</v>
      </c>
      <c r="E1768" s="13" t="s">
        <v>3062</v>
      </c>
      <c r="F1768" s="13" t="s">
        <v>607</v>
      </c>
      <c r="G1768" s="14" t="s">
        <v>3063</v>
      </c>
      <c r="H1768" s="15">
        <f>HYPERLINK("https://docs.wto.org/imrd/directdoc.asp?DDFDocuments/t/G/SPS/NRUS151.DOCX","EN")</f>
      </c>
      <c r="I1768" s="15">
        <f>HYPERLINK("https://docs.wto.org/imrd/directdoc.asp?DDFDocuments/u/G/SPS/NRUS151.DOCX","FR")</f>
      </c>
      <c r="J1768" s="15">
        <f>HYPERLINK("https://docs.wto.org/imrd/directdoc.asp?DDFDocuments/v/G/SPS/NRUS151.DOCX","ES")</f>
      </c>
    </row>
    <row r="1769">
      <c r="A1769" s="10" t="s">
        <v>3064</v>
      </c>
      <c r="B1769" s="11" t="s">
        <v>214</v>
      </c>
      <c r="C1769" s="10" t="s">
        <v>54</v>
      </c>
      <c r="D1769" s="12">
        <v>43284</v>
      </c>
      <c r="E1769" s="13" t="s">
        <v>530</v>
      </c>
      <c r="F1769" s="13" t="s">
        <v>925</v>
      </c>
      <c r="G1769" s="14" t="s">
        <v>3065</v>
      </c>
      <c r="H1769" s="15">
        <f>HYPERLINK("https://docs.wto.org/imrd/directdoc.asp?DDFDocuments/t/G/SPS/NARE141A1.DOCX","EN")</f>
      </c>
      <c r="I1769" s="15">
        <f>HYPERLINK("https://docs.wto.org/imrd/directdoc.asp?DDFDocuments/u/G/SPS/NARE141A1.DOCX","FR")</f>
      </c>
      <c r="J1769" s="15">
        <f>HYPERLINK("https://docs.wto.org/imrd/directdoc.asp?DDFDocuments/v/G/SPS/NARE141A1.DOCX","ES")</f>
      </c>
    </row>
    <row r="1770">
      <c r="A1770" s="10" t="s">
        <v>3066</v>
      </c>
      <c r="B1770" s="11" t="s">
        <v>349</v>
      </c>
      <c r="C1770" s="10" t="s">
        <v>40</v>
      </c>
      <c r="D1770" s="12">
        <v>43284</v>
      </c>
      <c r="E1770" s="13" t="s">
        <v>19</v>
      </c>
      <c r="F1770" s="13" t="s">
        <v>19</v>
      </c>
      <c r="G1770" s="14"/>
      <c r="H1770" s="15">
        <f>HYPERLINK("https://docs.wto.org/imrd/directdoc.asp?DDFDocuments/t/G/SPS/NECU186A1.DOCX","EN")</f>
      </c>
      <c r="I1770" s="15">
        <f>HYPERLINK("https://docs.wto.org/imrd/directdoc.asp?DDFDocuments/u/G/SPS/NECU186A1.DOCX","FR")</f>
      </c>
      <c r="J1770" s="15">
        <f>HYPERLINK("https://docs.wto.org/imrd/directdoc.asp?DDFDocuments/v/G/SPS/NECU186A1.DOCX","ES")</f>
      </c>
    </row>
    <row r="1771">
      <c r="A1771" s="10" t="s">
        <v>3067</v>
      </c>
      <c r="B1771" s="11" t="s">
        <v>87</v>
      </c>
      <c r="C1771" s="10" t="s">
        <v>40</v>
      </c>
      <c r="D1771" s="12">
        <v>43284</v>
      </c>
      <c r="E1771" s="13" t="s">
        <v>19</v>
      </c>
      <c r="F1771" s="13" t="s">
        <v>19</v>
      </c>
      <c r="G1771" s="14"/>
      <c r="H1771" s="15">
        <f>HYPERLINK("https://docs.wto.org/imrd/directdoc.asp?DDFDocuments/t/G/SPS/NMEX330A1.DOCX","EN")</f>
      </c>
      <c r="I1771" s="15">
        <f>HYPERLINK("https://docs.wto.org/imrd/directdoc.asp?DDFDocuments/u/G/SPS/NMEX330A1.DOCX","FR")</f>
      </c>
      <c r="J1771" s="15">
        <f>HYPERLINK("https://docs.wto.org/imrd/directdoc.asp?DDFDocuments/v/G/SPS/NMEX330A1.DOCX","ES")</f>
      </c>
    </row>
    <row r="1772">
      <c r="A1772" s="10" t="s">
        <v>3068</v>
      </c>
      <c r="B1772" s="11" t="s">
        <v>233</v>
      </c>
      <c r="C1772" s="10" t="s">
        <v>18</v>
      </c>
      <c r="D1772" s="12">
        <v>43284</v>
      </c>
      <c r="E1772" s="13" t="s">
        <v>3069</v>
      </c>
      <c r="F1772" s="13" t="s">
        <v>1282</v>
      </c>
      <c r="G1772" s="14" t="s">
        <v>349</v>
      </c>
      <c r="H1772" s="15">
        <f>HYPERLINK("https://docs.wto.org/imrd/directdoc.asp?DDFDocuments/t/G/SPS/NPER777.DOCX","EN")</f>
      </c>
      <c r="I1772" s="15">
        <f>HYPERLINK("https://docs.wto.org/imrd/directdoc.asp?DDFDocuments/u/G/SPS/NPER777.DOCX","FR")</f>
      </c>
      <c r="J1772" s="15">
        <f>HYPERLINK("https://docs.wto.org/imrd/directdoc.asp?DDFDocuments/v/G/SPS/NPER777.DOCX","ES")</f>
      </c>
    </row>
    <row r="1773">
      <c r="A1773" s="10" t="s">
        <v>3070</v>
      </c>
      <c r="B1773" s="11" t="s">
        <v>53</v>
      </c>
      <c r="C1773" s="10" t="s">
        <v>54</v>
      </c>
      <c r="D1773" s="12">
        <v>43284</v>
      </c>
      <c r="E1773" s="13" t="s">
        <v>282</v>
      </c>
      <c r="F1773" s="13" t="s">
        <v>925</v>
      </c>
      <c r="G1773" s="14" t="s">
        <v>2959</v>
      </c>
      <c r="H1773" s="15">
        <f>HYPERLINK("https://docs.wto.org/imrd/directdoc.asp?DDFDocuments/t/G/SPS/NSAU289A1.DOCX","EN")</f>
      </c>
      <c r="I1773" s="15">
        <f>HYPERLINK("https://docs.wto.org/imrd/directdoc.asp?DDFDocuments/u/G/SPS/NSAU289A1.DOCX","FR")</f>
      </c>
      <c r="J1773" s="15">
        <f>HYPERLINK("https://docs.wto.org/imrd/directdoc.asp?DDFDocuments/v/G/SPS/NSAU289A1.DOCX","ES")</f>
      </c>
    </row>
    <row r="1774">
      <c r="A1774" s="10" t="s">
        <v>3071</v>
      </c>
      <c r="B1774" s="11" t="s">
        <v>53</v>
      </c>
      <c r="C1774" s="10" t="s">
        <v>12</v>
      </c>
      <c r="D1774" s="12">
        <v>43284</v>
      </c>
      <c r="E1774" s="13" t="s">
        <v>3072</v>
      </c>
      <c r="F1774" s="13" t="s">
        <v>283</v>
      </c>
      <c r="G1774" s="14" t="s">
        <v>168</v>
      </c>
      <c r="H1774" s="15">
        <f>HYPERLINK("https://docs.wto.org/imrd/directdoc.asp?DDFDocuments/t/G/SPS/NSAU356.DOCX","EN")</f>
      </c>
      <c r="I1774" s="15">
        <f>HYPERLINK("https://docs.wto.org/imrd/directdoc.asp?DDFDocuments/u/G/SPS/NSAU356.DOCX","FR")</f>
      </c>
      <c r="J1774" s="15">
        <f>HYPERLINK("https://docs.wto.org/imrd/directdoc.asp?DDFDocuments/v/G/SPS/NSAU356.DOCX","ES")</f>
      </c>
    </row>
    <row r="1775">
      <c r="A1775" s="10" t="s">
        <v>3073</v>
      </c>
      <c r="B1775" s="11" t="s">
        <v>53</v>
      </c>
      <c r="C1775" s="10" t="s">
        <v>12</v>
      </c>
      <c r="D1775" s="12">
        <v>43284</v>
      </c>
      <c r="E1775" s="13" t="s">
        <v>657</v>
      </c>
      <c r="F1775" s="13" t="s">
        <v>229</v>
      </c>
      <c r="G1775" s="14"/>
      <c r="H1775" s="15">
        <f>HYPERLINK("https://docs.wto.org/imrd/directdoc.asp?DDFDocuments/t/G/SPS/NSAU357.DOCX","EN")</f>
      </c>
      <c r="I1775" s="15">
        <f>HYPERLINK("https://docs.wto.org/imrd/directdoc.asp?DDFDocuments/u/G/SPS/NSAU357.DOCX","FR")</f>
      </c>
      <c r="J1775" s="15">
        <f>HYPERLINK("https://docs.wto.org/imrd/directdoc.asp?DDFDocuments/v/G/SPS/NSAU357.DOCX","ES")</f>
      </c>
    </row>
    <row r="1776">
      <c r="A1776" s="10" t="s">
        <v>3074</v>
      </c>
      <c r="B1776" s="11" t="s">
        <v>153</v>
      </c>
      <c r="C1776" s="10" t="s">
        <v>18</v>
      </c>
      <c r="D1776" s="12">
        <v>43283</v>
      </c>
      <c r="E1776" s="13" t="s">
        <v>62</v>
      </c>
      <c r="F1776" s="13" t="s">
        <v>24</v>
      </c>
      <c r="G1776" s="14"/>
      <c r="H1776" s="15">
        <f>HYPERLINK("https://docs.wto.org/imrd/directdoc.asp?DDFDocuments/t/G/SPS/NKOR604.DOCX","EN")</f>
      </c>
      <c r="I1776" s="15">
        <f>HYPERLINK("https://docs.wto.org/imrd/directdoc.asp?DDFDocuments/u/G/SPS/NKOR604.DOCX","FR")</f>
      </c>
      <c r="J1776" s="15">
        <f>HYPERLINK("https://docs.wto.org/imrd/directdoc.asp?DDFDocuments/v/G/SPS/NKOR604.DOCX","ES")</f>
      </c>
    </row>
    <row r="1777">
      <c r="A1777" s="10" t="s">
        <v>3075</v>
      </c>
      <c r="B1777" s="11" t="s">
        <v>95</v>
      </c>
      <c r="C1777" s="10" t="s">
        <v>18</v>
      </c>
      <c r="D1777" s="12">
        <v>43280</v>
      </c>
      <c r="E1777" s="13" t="s">
        <v>2643</v>
      </c>
      <c r="F1777" s="13" t="s">
        <v>3076</v>
      </c>
      <c r="G1777" s="14"/>
      <c r="H1777" s="15">
        <f>HYPERLINK("https://docs.wto.org/imrd/directdoc.asp?DDFDocuments/t/G/SPS/NBRA1416.DOCX","EN")</f>
      </c>
      <c r="I1777" s="15">
        <f>HYPERLINK("https://docs.wto.org/imrd/directdoc.asp?DDFDocuments/u/G/SPS/NBRA1416.DOCX","FR")</f>
      </c>
      <c r="J1777" s="15">
        <f>HYPERLINK("https://docs.wto.org/imrd/directdoc.asp?DDFDocuments/v/G/SPS/NBRA1416.DOCX","ES")</f>
      </c>
    </row>
    <row r="1778">
      <c r="A1778" s="10" t="s">
        <v>3077</v>
      </c>
      <c r="B1778" s="11" t="s">
        <v>195</v>
      </c>
      <c r="C1778" s="10" t="s">
        <v>12</v>
      </c>
      <c r="D1778" s="12">
        <v>43280</v>
      </c>
      <c r="E1778" s="13" t="s">
        <v>3078</v>
      </c>
      <c r="F1778" s="13" t="s">
        <v>3079</v>
      </c>
      <c r="G1778" s="14" t="s">
        <v>188</v>
      </c>
      <c r="H1778" s="15">
        <f>HYPERLINK("https://docs.wto.org/imrd/directdoc.asp?DDFDocuments/t/G/SPS/NNZL578.DOCX","EN")</f>
      </c>
      <c r="I1778" s="15">
        <f>HYPERLINK("https://docs.wto.org/imrd/directdoc.asp?DDFDocuments/u/G/SPS/NNZL578.DOCX","FR")</f>
      </c>
      <c r="J1778" s="15">
        <f>HYPERLINK("https://docs.wto.org/imrd/directdoc.asp?DDFDocuments/v/G/SPS/NNZL578.DOCX","ES")</f>
      </c>
    </row>
    <row r="1779">
      <c r="A1779" s="10" t="s">
        <v>3080</v>
      </c>
      <c r="B1779" s="11" t="s">
        <v>168</v>
      </c>
      <c r="C1779" s="10" t="s">
        <v>40</v>
      </c>
      <c r="D1779" s="12">
        <v>43279</v>
      </c>
      <c r="E1779" s="13" t="s">
        <v>3081</v>
      </c>
      <c r="F1779" s="13" t="s">
        <v>19</v>
      </c>
      <c r="G1779" s="14"/>
      <c r="H1779" s="15">
        <f>HYPERLINK("https://docs.wto.org/imrd/directdoc.asp?DDFDocuments/t/G/SPS/NZAF58A1.DOCX","EN")</f>
      </c>
      <c r="I1779" s="15">
        <f>HYPERLINK("https://docs.wto.org/imrd/directdoc.asp?DDFDocuments/u/G/SPS/NZAF58A1.DOCX","FR")</f>
      </c>
      <c r="J1779" s="15">
        <f>HYPERLINK("https://docs.wto.org/imrd/directdoc.asp?DDFDocuments/v/G/SPS/NZAF58A1.DOCX","ES")</f>
      </c>
    </row>
    <row r="1780">
      <c r="A1780" s="10" t="s">
        <v>3082</v>
      </c>
      <c r="B1780" s="11" t="s">
        <v>27</v>
      </c>
      <c r="C1780" s="10" t="s">
        <v>40</v>
      </c>
      <c r="D1780" s="12">
        <v>43278</v>
      </c>
      <c r="E1780" s="13" t="s">
        <v>19</v>
      </c>
      <c r="F1780" s="13" t="s">
        <v>19</v>
      </c>
      <c r="G1780" s="14"/>
      <c r="H1780" s="15">
        <f>HYPERLINK("https://docs.wto.org/imrd/directdoc.asp?DDFDocuments/t/G/SPS/NCRI193A1.DOCX","EN")</f>
      </c>
      <c r="I1780" s="15">
        <f>HYPERLINK("https://docs.wto.org/imrd/directdoc.asp?DDFDocuments/u/G/SPS/NCRI193A1.DOCX","FR")</f>
      </c>
      <c r="J1780" s="15">
        <f>HYPERLINK("https://docs.wto.org/imrd/directdoc.asp?DDFDocuments/v/G/SPS/NCRI193A1.DOCX","ES")</f>
      </c>
    </row>
    <row r="1781">
      <c r="A1781" s="10" t="s">
        <v>3083</v>
      </c>
      <c r="B1781" s="11" t="s">
        <v>27</v>
      </c>
      <c r="C1781" s="10" t="s">
        <v>40</v>
      </c>
      <c r="D1781" s="12">
        <v>43278</v>
      </c>
      <c r="E1781" s="13" t="s">
        <v>19</v>
      </c>
      <c r="F1781" s="13" t="s">
        <v>19</v>
      </c>
      <c r="G1781" s="14"/>
      <c r="H1781" s="15">
        <f>HYPERLINK("https://docs.wto.org/imrd/directdoc.asp?DDFDocuments/t/G/SPS/NCRI194A1.DOCX","EN")</f>
      </c>
      <c r="I1781" s="15">
        <f>HYPERLINK("https://docs.wto.org/imrd/directdoc.asp?DDFDocuments/u/G/SPS/NCRI194A1.DOCX","FR")</f>
      </c>
      <c r="J1781" s="15">
        <f>HYPERLINK("https://docs.wto.org/imrd/directdoc.asp?DDFDocuments/v/G/SPS/NCRI194A1.DOCX","ES")</f>
      </c>
    </row>
    <row r="1782">
      <c r="A1782" s="10" t="s">
        <v>3084</v>
      </c>
      <c r="B1782" s="11" t="s">
        <v>27</v>
      </c>
      <c r="C1782" s="10" t="s">
        <v>40</v>
      </c>
      <c r="D1782" s="12">
        <v>43278</v>
      </c>
      <c r="E1782" s="13" t="s">
        <v>19</v>
      </c>
      <c r="F1782" s="13" t="s">
        <v>19</v>
      </c>
      <c r="G1782" s="14"/>
      <c r="H1782" s="15">
        <f>HYPERLINK("https://docs.wto.org/imrd/directdoc.asp?DDFDocuments/t/G/SPS/NCRI195A1.DOCX","EN")</f>
      </c>
      <c r="I1782" s="15">
        <f>HYPERLINK("https://docs.wto.org/imrd/directdoc.asp?DDFDocuments/u/G/SPS/NCRI195A1.DOCX","FR")</f>
      </c>
      <c r="J1782" s="15">
        <f>HYPERLINK("https://docs.wto.org/imrd/directdoc.asp?DDFDocuments/v/G/SPS/NCRI195A1.DOCX","ES")</f>
      </c>
    </row>
    <row r="1783">
      <c r="A1783" s="10" t="s">
        <v>3085</v>
      </c>
      <c r="B1783" s="11" t="s">
        <v>53</v>
      </c>
      <c r="C1783" s="10" t="s">
        <v>18</v>
      </c>
      <c r="D1783" s="12">
        <v>43278</v>
      </c>
      <c r="E1783" s="13" t="s">
        <v>1497</v>
      </c>
      <c r="F1783" s="13" t="s">
        <v>3086</v>
      </c>
      <c r="G1783" s="14"/>
      <c r="H1783" s="15">
        <f>HYPERLINK("https://docs.wto.org/imrd/directdoc.asp?DDFDocuments/t/G/SPS/NSAU355.DOCX","EN")</f>
      </c>
      <c r="I1783" s="15">
        <f>HYPERLINK("https://docs.wto.org/imrd/directdoc.asp?DDFDocuments/u/G/SPS/NSAU355.DOCX","FR")</f>
      </c>
      <c r="J1783" s="15">
        <f>HYPERLINK("https://docs.wto.org/imrd/directdoc.asp?DDFDocuments/v/G/SPS/NSAU355.DOCX","ES")</f>
      </c>
    </row>
    <row r="1784">
      <c r="A1784" s="10" t="s">
        <v>3087</v>
      </c>
      <c r="B1784" s="11" t="s">
        <v>168</v>
      </c>
      <c r="C1784" s="10" t="s">
        <v>12</v>
      </c>
      <c r="D1784" s="12">
        <v>43278</v>
      </c>
      <c r="E1784" s="13" t="s">
        <v>3088</v>
      </c>
      <c r="F1784" s="13" t="s">
        <v>2963</v>
      </c>
      <c r="G1784" s="14"/>
      <c r="H1784" s="15">
        <f>HYPERLINK("https://docs.wto.org/imrd/directdoc.asp?DDFDocuments/t/G/SPS/NZAF60.DOCX","EN")</f>
      </c>
      <c r="I1784" s="15">
        <f>HYPERLINK("https://docs.wto.org/imrd/directdoc.asp?DDFDocuments/u/G/SPS/NZAF60.DOCX","FR")</f>
      </c>
      <c r="J1784" s="15">
        <f>HYPERLINK("https://docs.wto.org/imrd/directdoc.asp?DDFDocuments/v/G/SPS/NZAF60.DOCX","ES")</f>
      </c>
    </row>
    <row r="1785">
      <c r="A1785" s="10" t="s">
        <v>3089</v>
      </c>
      <c r="B1785" s="11" t="s">
        <v>95</v>
      </c>
      <c r="C1785" s="10" t="s">
        <v>18</v>
      </c>
      <c r="D1785" s="12">
        <v>43277</v>
      </c>
      <c r="E1785" s="13" t="s">
        <v>3090</v>
      </c>
      <c r="F1785" s="13" t="s">
        <v>32</v>
      </c>
      <c r="G1785" s="14" t="s">
        <v>365</v>
      </c>
      <c r="H1785" s="15">
        <f>HYPERLINK("https://docs.wto.org/imrd/directdoc.asp?DDFDocuments/t/G/SPS/NBRA1414.DOCX","EN")</f>
      </c>
      <c r="I1785" s="15">
        <f>HYPERLINK("https://docs.wto.org/imrd/directdoc.asp?DDFDocuments/u/G/SPS/NBRA1414.DOCX","FR")</f>
      </c>
      <c r="J1785" s="15">
        <f>HYPERLINK("https://docs.wto.org/imrd/directdoc.asp?DDFDocuments/v/G/SPS/NBRA1414.DOCX","ES")</f>
      </c>
    </row>
    <row r="1786">
      <c r="A1786" s="10" t="s">
        <v>3091</v>
      </c>
      <c r="B1786" s="11" t="s">
        <v>82</v>
      </c>
      <c r="C1786" s="10" t="s">
        <v>40</v>
      </c>
      <c r="D1786" s="12">
        <v>43277</v>
      </c>
      <c r="E1786" s="13" t="s">
        <v>83</v>
      </c>
      <c r="F1786" s="13" t="s">
        <v>19</v>
      </c>
      <c r="G1786" s="14"/>
      <c r="H1786" s="15">
        <f>HYPERLINK("https://docs.wto.org/imrd/directdoc.asp?DDFDocuments/t/G/SPS/NEU218A1.DOCX","EN")</f>
      </c>
      <c r="I1786" s="15">
        <f>HYPERLINK("https://docs.wto.org/imrd/directdoc.asp?DDFDocuments/u/G/SPS/NEU218A1.DOCX","FR")</f>
      </c>
      <c r="J1786" s="15">
        <f>HYPERLINK("https://docs.wto.org/imrd/directdoc.asp?DDFDocuments/v/G/SPS/NEU218A1.DOCX","ES")</f>
      </c>
    </row>
    <row r="1787">
      <c r="A1787" s="10" t="s">
        <v>3092</v>
      </c>
      <c r="B1787" s="11" t="s">
        <v>53</v>
      </c>
      <c r="C1787" s="10" t="s">
        <v>12</v>
      </c>
      <c r="D1787" s="12">
        <v>43277</v>
      </c>
      <c r="E1787" s="13" t="s">
        <v>55</v>
      </c>
      <c r="F1787" s="13" t="s">
        <v>3093</v>
      </c>
      <c r="G1787" s="14" t="s">
        <v>3094</v>
      </c>
      <c r="H1787" s="15">
        <f>HYPERLINK("https://docs.wto.org/imrd/directdoc.asp?DDFDocuments/t/G/SPS/NSAU354.DOCX","EN")</f>
      </c>
      <c r="I1787" s="15">
        <f>HYPERLINK("https://docs.wto.org/imrd/directdoc.asp?DDFDocuments/u/G/SPS/NSAU354.DOCX","FR")</f>
      </c>
      <c r="J1787" s="15">
        <f>HYPERLINK("https://docs.wto.org/imrd/directdoc.asp?DDFDocuments/v/G/SPS/NSAU354.DOCX","ES")</f>
      </c>
    </row>
    <row r="1788">
      <c r="A1788" s="10" t="s">
        <v>3095</v>
      </c>
      <c r="B1788" s="11" t="s">
        <v>151</v>
      </c>
      <c r="C1788" s="10" t="s">
        <v>40</v>
      </c>
      <c r="D1788" s="12">
        <v>43277</v>
      </c>
      <c r="E1788" s="13" t="s">
        <v>3096</v>
      </c>
      <c r="F1788" s="13" t="s">
        <v>925</v>
      </c>
      <c r="G1788" s="14"/>
      <c r="H1788" s="15">
        <f>HYPERLINK("https://docs.wto.org/imrd/directdoc.asp?DDFDocuments/t/G/SPS/NVNM92A1.DOCX","EN")</f>
      </c>
      <c r="I1788" s="15">
        <f>HYPERLINK("https://docs.wto.org/imrd/directdoc.asp?DDFDocuments/u/G/SPS/NVNM92A1.DOCX","FR")</f>
      </c>
      <c r="J1788" s="15">
        <f>HYPERLINK("https://docs.wto.org/imrd/directdoc.asp?DDFDocuments/v/G/SPS/NVNM92A1.DOCX","ES")</f>
      </c>
    </row>
    <row r="1789">
      <c r="A1789" s="10" t="s">
        <v>3097</v>
      </c>
      <c r="B1789" s="11" t="s">
        <v>95</v>
      </c>
      <c r="C1789" s="10" t="s">
        <v>18</v>
      </c>
      <c r="D1789" s="12">
        <v>43276</v>
      </c>
      <c r="E1789" s="13" t="s">
        <v>2718</v>
      </c>
      <c r="F1789" s="13" t="s">
        <v>88</v>
      </c>
      <c r="G1789" s="14" t="s">
        <v>1274</v>
      </c>
      <c r="H1789" s="15">
        <f>HYPERLINK("https://docs.wto.org/imrd/directdoc.asp?DDFDocuments/t/G/SPS/NBRA1413.DOCX","EN")</f>
      </c>
      <c r="I1789" s="15">
        <f>HYPERLINK("https://docs.wto.org/imrd/directdoc.asp?DDFDocuments/u/G/SPS/NBRA1413.DOCX","FR")</f>
      </c>
      <c r="J1789" s="15">
        <f>HYPERLINK("https://docs.wto.org/imrd/directdoc.asp?DDFDocuments/v/G/SPS/NBRA1413.DOCX","ES")</f>
      </c>
    </row>
    <row r="1790">
      <c r="A1790" s="10" t="s">
        <v>3098</v>
      </c>
      <c r="B1790" s="11" t="s">
        <v>145</v>
      </c>
      <c r="C1790" s="10" t="s">
        <v>18</v>
      </c>
      <c r="D1790" s="12">
        <v>43276</v>
      </c>
      <c r="E1790" s="13" t="s">
        <v>3099</v>
      </c>
      <c r="F1790" s="13" t="s">
        <v>24</v>
      </c>
      <c r="G1790" s="14"/>
      <c r="H1790" s="15">
        <f>HYPERLINK("https://docs.wto.org/imrd/directdoc.asp?DDFDocuments/t/G/SPS/NPHL418.DOCX","EN")</f>
      </c>
      <c r="I1790" s="15">
        <f>HYPERLINK("https://docs.wto.org/imrd/directdoc.asp?DDFDocuments/u/G/SPS/NPHL418.DOCX","FR")</f>
      </c>
      <c r="J1790" s="15">
        <f>HYPERLINK("https://docs.wto.org/imrd/directdoc.asp?DDFDocuments/v/G/SPS/NPHL418.DOCX","ES")</f>
      </c>
    </row>
    <row r="1791">
      <c r="A1791" s="10" t="s">
        <v>3100</v>
      </c>
      <c r="B1791" s="11" t="s">
        <v>39</v>
      </c>
      <c r="C1791" s="10" t="s">
        <v>12</v>
      </c>
      <c r="D1791" s="12">
        <v>43273</v>
      </c>
      <c r="E1791" s="13" t="s">
        <v>3101</v>
      </c>
      <c r="F1791" s="13" t="s">
        <v>3102</v>
      </c>
      <c r="G1791" s="14" t="s">
        <v>139</v>
      </c>
      <c r="H1791" s="15">
        <f>HYPERLINK("https://docs.wto.org/imrd/directdoc.asp?DDFDocuments/t/G/SPS/NKWT31.DOCX","EN")</f>
      </c>
      <c r="I1791" s="15">
        <f>HYPERLINK("https://docs.wto.org/imrd/directdoc.asp?DDFDocuments/u/G/SPS/NKWT31.DOCX","FR")</f>
      </c>
      <c r="J1791" s="15">
        <f>HYPERLINK("https://docs.wto.org/imrd/directdoc.asp?DDFDocuments/v/G/SPS/NKWT31.DOCX","ES")</f>
      </c>
    </row>
    <row r="1792">
      <c r="A1792" s="10" t="s">
        <v>3103</v>
      </c>
      <c r="B1792" s="11" t="s">
        <v>39</v>
      </c>
      <c r="C1792" s="10" t="s">
        <v>12</v>
      </c>
      <c r="D1792" s="12">
        <v>43273</v>
      </c>
      <c r="E1792" s="13" t="s">
        <v>3104</v>
      </c>
      <c r="F1792" s="13" t="s">
        <v>138</v>
      </c>
      <c r="G1792" s="14" t="s">
        <v>2054</v>
      </c>
      <c r="H1792" s="15">
        <f>HYPERLINK("https://docs.wto.org/imrd/directdoc.asp?DDFDocuments/t/G/SPS/NKWT32.DOCX","EN")</f>
      </c>
      <c r="I1792" s="15">
        <f>HYPERLINK("https://docs.wto.org/imrd/directdoc.asp?DDFDocuments/u/G/SPS/NKWT32.DOCX","FR")</f>
      </c>
      <c r="J1792" s="15">
        <f>HYPERLINK("https://docs.wto.org/imrd/directdoc.asp?DDFDocuments/v/G/SPS/NKWT32.DOCX","ES")</f>
      </c>
    </row>
    <row r="1793">
      <c r="A1793" s="10" t="s">
        <v>3105</v>
      </c>
      <c r="B1793" s="11" t="s">
        <v>39</v>
      </c>
      <c r="C1793" s="10" t="s">
        <v>12</v>
      </c>
      <c r="D1793" s="12">
        <v>43273</v>
      </c>
      <c r="E1793" s="13" t="s">
        <v>3106</v>
      </c>
      <c r="F1793" s="13" t="s">
        <v>3107</v>
      </c>
      <c r="G1793" s="14" t="s">
        <v>3108</v>
      </c>
      <c r="H1793" s="15">
        <f>HYPERLINK("https://docs.wto.org/imrd/directdoc.asp?DDFDocuments/t/G/SPS/NKWT33.DOCX","EN")</f>
      </c>
      <c r="I1793" s="15">
        <f>HYPERLINK("https://docs.wto.org/imrd/directdoc.asp?DDFDocuments/u/G/SPS/NKWT33.DOCX","FR")</f>
      </c>
      <c r="J1793" s="15">
        <f>HYPERLINK("https://docs.wto.org/imrd/directdoc.asp?DDFDocuments/v/G/SPS/NKWT33.DOCX","ES")</f>
      </c>
    </row>
    <row r="1794">
      <c r="A1794" s="10" t="s">
        <v>3109</v>
      </c>
      <c r="B1794" s="11" t="s">
        <v>39</v>
      </c>
      <c r="C1794" s="10" t="s">
        <v>12</v>
      </c>
      <c r="D1794" s="12">
        <v>43273</v>
      </c>
      <c r="E1794" s="13" t="s">
        <v>3110</v>
      </c>
      <c r="F1794" s="13" t="s">
        <v>339</v>
      </c>
      <c r="G1794" s="14" t="s">
        <v>180</v>
      </c>
      <c r="H1794" s="15">
        <f>HYPERLINK("https://docs.wto.org/imrd/directdoc.asp?DDFDocuments/t/G/SPS/NKWT34.DOCX","EN")</f>
      </c>
      <c r="I1794" s="15">
        <f>HYPERLINK("https://docs.wto.org/imrd/directdoc.asp?DDFDocuments/u/G/SPS/NKWT34.DOCX","FR")</f>
      </c>
      <c r="J1794" s="15">
        <f>HYPERLINK("https://docs.wto.org/imrd/directdoc.asp?DDFDocuments/v/G/SPS/NKWT34.DOCX","ES")</f>
      </c>
    </row>
    <row r="1795">
      <c r="A1795" s="10" t="s">
        <v>3111</v>
      </c>
      <c r="B1795" s="11" t="s">
        <v>39</v>
      </c>
      <c r="C1795" s="10" t="s">
        <v>12</v>
      </c>
      <c r="D1795" s="12">
        <v>43273</v>
      </c>
      <c r="E1795" s="13" t="s">
        <v>3110</v>
      </c>
      <c r="F1795" s="13" t="s">
        <v>339</v>
      </c>
      <c r="G1795" s="14" t="s">
        <v>291</v>
      </c>
      <c r="H1795" s="15">
        <f>HYPERLINK("https://docs.wto.org/imrd/directdoc.asp?DDFDocuments/t/G/SPS/NKWT35.DOCX","EN")</f>
      </c>
      <c r="I1795" s="15">
        <f>HYPERLINK("https://docs.wto.org/imrd/directdoc.asp?DDFDocuments/u/G/SPS/NKWT35.DOCX","FR")</f>
      </c>
      <c r="J1795" s="15">
        <f>HYPERLINK("https://docs.wto.org/imrd/directdoc.asp?DDFDocuments/v/G/SPS/NKWT35.DOCX","ES")</f>
      </c>
    </row>
    <row r="1796">
      <c r="A1796" s="10" t="s">
        <v>3112</v>
      </c>
      <c r="B1796" s="11" t="s">
        <v>145</v>
      </c>
      <c r="C1796" s="10" t="s">
        <v>18</v>
      </c>
      <c r="D1796" s="12">
        <v>43272</v>
      </c>
      <c r="E1796" s="13" t="s">
        <v>3113</v>
      </c>
      <c r="F1796" s="13" t="s">
        <v>3114</v>
      </c>
      <c r="G1796" s="14"/>
      <c r="H1796" s="15">
        <f>HYPERLINK("https://docs.wto.org/imrd/directdoc.asp?DDFDocuments/t/G/SPS/NPHL416.DOCX","EN")</f>
      </c>
      <c r="I1796" s="15">
        <f>HYPERLINK("https://docs.wto.org/imrd/directdoc.asp?DDFDocuments/u/G/SPS/NPHL416.DOCX","FR")</f>
      </c>
      <c r="J1796" s="15">
        <f>HYPERLINK("https://docs.wto.org/imrd/directdoc.asp?DDFDocuments/v/G/SPS/NPHL416.DOCX","ES")</f>
      </c>
    </row>
    <row r="1797">
      <c r="A1797" s="10" t="s">
        <v>3115</v>
      </c>
      <c r="B1797" s="11" t="s">
        <v>145</v>
      </c>
      <c r="C1797" s="10" t="s">
        <v>18</v>
      </c>
      <c r="D1797" s="12">
        <v>43272</v>
      </c>
      <c r="E1797" s="13" t="s">
        <v>2438</v>
      </c>
      <c r="F1797" s="13" t="s">
        <v>3116</v>
      </c>
      <c r="G1797" s="14"/>
      <c r="H1797" s="15">
        <f>HYPERLINK("https://docs.wto.org/imrd/directdoc.asp?DDFDocuments/t/G/SPS/NPHL417.DOCX","EN")</f>
      </c>
      <c r="I1797" s="15">
        <f>HYPERLINK("https://docs.wto.org/imrd/directdoc.asp?DDFDocuments/u/G/SPS/NPHL417.DOCX","FR")</f>
      </c>
      <c r="J1797" s="15">
        <f>HYPERLINK("https://docs.wto.org/imrd/directdoc.asp?DDFDocuments/v/G/SPS/NPHL417.DOCX","ES")</f>
      </c>
    </row>
    <row r="1798">
      <c r="A1798" s="10" t="s">
        <v>3117</v>
      </c>
      <c r="B1798" s="11" t="s">
        <v>214</v>
      </c>
      <c r="C1798" s="10" t="s">
        <v>12</v>
      </c>
      <c r="D1798" s="12">
        <v>43271</v>
      </c>
      <c r="E1798" s="13" t="s">
        <v>3118</v>
      </c>
      <c r="F1798" s="13" t="s">
        <v>56</v>
      </c>
      <c r="G1798" s="14" t="s">
        <v>3119</v>
      </c>
      <c r="H1798" s="15">
        <f>HYPERLINK("https://docs.wto.org/imrd/directdoc.asp?DDFDocuments/t/G/SPS/NARE151.DOCX","EN")</f>
      </c>
      <c r="I1798" s="15">
        <f>HYPERLINK("https://docs.wto.org/imrd/directdoc.asp?DDFDocuments/u/G/SPS/NARE151.DOCX","FR")</f>
      </c>
      <c r="J1798" s="15">
        <f>HYPERLINK("https://docs.wto.org/imrd/directdoc.asp?DDFDocuments/v/G/SPS/NARE151.DOCX","ES")</f>
      </c>
    </row>
    <row r="1799">
      <c r="A1799" s="10" t="s">
        <v>3120</v>
      </c>
      <c r="B1799" s="11" t="s">
        <v>82</v>
      </c>
      <c r="C1799" s="10" t="s">
        <v>18</v>
      </c>
      <c r="D1799" s="12">
        <v>43271</v>
      </c>
      <c r="E1799" s="13" t="s">
        <v>951</v>
      </c>
      <c r="F1799" s="13" t="s">
        <v>74</v>
      </c>
      <c r="G1799" s="14"/>
      <c r="H1799" s="15">
        <f>HYPERLINK("https://docs.wto.org/imrd/directdoc.asp?DDFDocuments/t/G/SPS/NEU259.DOCX","EN")</f>
      </c>
      <c r="I1799" s="15">
        <f>HYPERLINK("https://docs.wto.org/imrd/directdoc.asp?DDFDocuments/u/G/SPS/NEU259.DOCX","FR")</f>
      </c>
      <c r="J1799" s="15">
        <f>HYPERLINK("https://docs.wto.org/imrd/directdoc.asp?DDFDocuments/v/G/SPS/NEU259.DOCX","ES")</f>
      </c>
    </row>
    <row r="1800">
      <c r="A1800" s="10" t="s">
        <v>3121</v>
      </c>
      <c r="B1800" s="11" t="s">
        <v>82</v>
      </c>
      <c r="C1800" s="10" t="s">
        <v>18</v>
      </c>
      <c r="D1800" s="12">
        <v>43271</v>
      </c>
      <c r="E1800" s="13" t="s">
        <v>83</v>
      </c>
      <c r="F1800" s="13" t="s">
        <v>787</v>
      </c>
      <c r="G1800" s="14"/>
      <c r="H1800" s="15">
        <f>HYPERLINK("https://docs.wto.org/imrd/directdoc.asp?DDFDocuments/t/G/SPS/NEU260.DOCX","EN")</f>
      </c>
      <c r="I1800" s="15">
        <f>HYPERLINK("https://docs.wto.org/imrd/directdoc.asp?DDFDocuments/u/G/SPS/NEU260.DOCX","FR")</f>
      </c>
      <c r="J1800" s="15">
        <f>HYPERLINK("https://docs.wto.org/imrd/directdoc.asp?DDFDocuments/v/G/SPS/NEU260.DOCX","ES")</f>
      </c>
    </row>
    <row r="1801">
      <c r="A1801" s="10" t="s">
        <v>3122</v>
      </c>
      <c r="B1801" s="11" t="s">
        <v>145</v>
      </c>
      <c r="C1801" s="10" t="s">
        <v>18</v>
      </c>
      <c r="D1801" s="12">
        <v>43271</v>
      </c>
      <c r="E1801" s="13" t="s">
        <v>3113</v>
      </c>
      <c r="F1801" s="13" t="s">
        <v>3123</v>
      </c>
      <c r="G1801" s="14"/>
      <c r="H1801" s="15">
        <f>HYPERLINK("https://docs.wto.org/imrd/directdoc.asp?DDFDocuments/t/G/SPS/NPHL415.DOCX","EN")</f>
      </c>
      <c r="I1801" s="15">
        <f>HYPERLINK("https://docs.wto.org/imrd/directdoc.asp?DDFDocuments/u/G/SPS/NPHL415.DOCX","FR")</f>
      </c>
      <c r="J1801" s="15">
        <f>HYPERLINK("https://docs.wto.org/imrd/directdoc.asp?DDFDocuments/v/G/SPS/NPHL415.DOCX","ES")</f>
      </c>
    </row>
    <row r="1802">
      <c r="A1802" s="10" t="s">
        <v>3124</v>
      </c>
      <c r="B1802" s="11" t="s">
        <v>161</v>
      </c>
      <c r="C1802" s="10" t="s">
        <v>18</v>
      </c>
      <c r="D1802" s="12">
        <v>43271</v>
      </c>
      <c r="E1802" s="13" t="s">
        <v>3125</v>
      </c>
      <c r="F1802" s="13" t="s">
        <v>158</v>
      </c>
      <c r="G1802" s="14" t="s">
        <v>349</v>
      </c>
      <c r="H1802" s="15">
        <f>HYPERLINK("https://docs.wto.org/imrd/directdoc.asp?DDFDocuments/t/G/SPS/NUSA3008.DOCX","EN")</f>
      </c>
      <c r="I1802" s="15">
        <f>HYPERLINK("https://docs.wto.org/imrd/directdoc.asp?DDFDocuments/u/G/SPS/NUSA3008.DOCX","FR")</f>
      </c>
      <c r="J1802" s="15">
        <f>HYPERLINK("https://docs.wto.org/imrd/directdoc.asp?DDFDocuments/v/G/SPS/NUSA3008.DOCX","ES")</f>
      </c>
    </row>
    <row r="1803">
      <c r="A1803" s="10" t="s">
        <v>3126</v>
      </c>
      <c r="B1803" s="11" t="s">
        <v>139</v>
      </c>
      <c r="C1803" s="10" t="s">
        <v>18</v>
      </c>
      <c r="D1803" s="12">
        <v>43270</v>
      </c>
      <c r="E1803" s="13" t="s">
        <v>3127</v>
      </c>
      <c r="F1803" s="13" t="s">
        <v>24</v>
      </c>
      <c r="G1803" s="14"/>
      <c r="H1803" s="15">
        <f>HYPERLINK("https://docs.wto.org/imrd/directdoc.asp?DDFDocuments/t/G/SPS/NIND217.DOCX","EN")</f>
      </c>
      <c r="I1803" s="15">
        <f>HYPERLINK("https://docs.wto.org/imrd/directdoc.asp?DDFDocuments/u/G/SPS/NIND217.DOCX","FR")</f>
      </c>
      <c r="J1803" s="15">
        <f>HYPERLINK("https://docs.wto.org/imrd/directdoc.asp?DDFDocuments/v/G/SPS/NIND217.DOCX","ES")</f>
      </c>
    </row>
    <row r="1804">
      <c r="A1804" s="10" t="s">
        <v>3128</v>
      </c>
      <c r="B1804" s="11" t="s">
        <v>139</v>
      </c>
      <c r="C1804" s="10" t="s">
        <v>18</v>
      </c>
      <c r="D1804" s="12">
        <v>43270</v>
      </c>
      <c r="E1804" s="13" t="s">
        <v>3129</v>
      </c>
      <c r="F1804" s="13" t="s">
        <v>24</v>
      </c>
      <c r="G1804" s="14"/>
      <c r="H1804" s="15">
        <f>HYPERLINK("https://docs.wto.org/imrd/directdoc.asp?DDFDocuments/t/G/SPS/NIND218.DOCX","EN")</f>
      </c>
      <c r="I1804" s="15">
        <f>HYPERLINK("https://docs.wto.org/imrd/directdoc.asp?DDFDocuments/u/G/SPS/NIND218.DOCX","FR")</f>
      </c>
      <c r="J1804" s="15">
        <f>HYPERLINK("https://docs.wto.org/imrd/directdoc.asp?DDFDocuments/v/G/SPS/NIND218.DOCX","ES")</f>
      </c>
    </row>
    <row r="1805">
      <c r="A1805" s="10" t="s">
        <v>3130</v>
      </c>
      <c r="B1805" s="11" t="s">
        <v>156</v>
      </c>
      <c r="C1805" s="10" t="s">
        <v>18</v>
      </c>
      <c r="D1805" s="12">
        <v>43270</v>
      </c>
      <c r="E1805" s="13" t="s">
        <v>3131</v>
      </c>
      <c r="F1805" s="13" t="s">
        <v>992</v>
      </c>
      <c r="G1805" s="14"/>
      <c r="H1805" s="15">
        <f>HYPERLINK("https://docs.wto.org/imrd/directdoc.asp?DDFDocuments/t/G/SPS/NKAZ14.DOCX","EN")</f>
      </c>
      <c r="I1805" s="15">
        <f>HYPERLINK("https://docs.wto.org/imrd/directdoc.asp?DDFDocuments/u/G/SPS/NKAZ14.DOCX","FR")</f>
      </c>
      <c r="J1805" s="15">
        <f>HYPERLINK("https://docs.wto.org/imrd/directdoc.asp?DDFDocuments/v/G/SPS/NKAZ14.DOCX","ES")</f>
      </c>
    </row>
    <row r="1806">
      <c r="A1806" s="10" t="s">
        <v>3132</v>
      </c>
      <c r="B1806" s="11" t="s">
        <v>22</v>
      </c>
      <c r="C1806" s="10" t="s">
        <v>18</v>
      </c>
      <c r="D1806" s="12">
        <v>43270</v>
      </c>
      <c r="E1806" s="13" t="s">
        <v>3133</v>
      </c>
      <c r="F1806" s="13" t="s">
        <v>24</v>
      </c>
      <c r="G1806" s="14"/>
      <c r="H1806" s="15">
        <f>HYPERLINK("https://docs.wto.org/imrd/directdoc.asp?DDFDocuments/t/G/SPS/NKEN55.DOCX","EN")</f>
      </c>
      <c r="I1806" s="15">
        <f>HYPERLINK("https://docs.wto.org/imrd/directdoc.asp?DDFDocuments/u/G/SPS/NKEN55.DOCX","FR")</f>
      </c>
      <c r="J1806" s="15">
        <f>HYPERLINK("https://docs.wto.org/imrd/directdoc.asp?DDFDocuments/v/G/SPS/NKEN55.DOCX","ES")</f>
      </c>
    </row>
    <row r="1807">
      <c r="A1807" s="10" t="s">
        <v>3134</v>
      </c>
      <c r="B1807" s="11" t="s">
        <v>22</v>
      </c>
      <c r="C1807" s="10" t="s">
        <v>18</v>
      </c>
      <c r="D1807" s="12">
        <v>43270</v>
      </c>
      <c r="E1807" s="13" t="s">
        <v>3135</v>
      </c>
      <c r="F1807" s="13" t="s">
        <v>24</v>
      </c>
      <c r="G1807" s="14"/>
      <c r="H1807" s="15">
        <f>HYPERLINK("https://docs.wto.org/imrd/directdoc.asp?DDFDocuments/t/G/SPS/NKEN56.DOCX","EN")</f>
      </c>
      <c r="I1807" s="15">
        <f>HYPERLINK("https://docs.wto.org/imrd/directdoc.asp?DDFDocuments/u/G/SPS/NKEN56.DOCX","FR")</f>
      </c>
      <c r="J1807" s="15">
        <f>HYPERLINK("https://docs.wto.org/imrd/directdoc.asp?DDFDocuments/v/G/SPS/NKEN56.DOCX","ES")</f>
      </c>
    </row>
    <row r="1808">
      <c r="A1808" s="10" t="s">
        <v>3136</v>
      </c>
      <c r="B1808" s="11" t="s">
        <v>22</v>
      </c>
      <c r="C1808" s="10" t="s">
        <v>18</v>
      </c>
      <c r="D1808" s="12">
        <v>43270</v>
      </c>
      <c r="E1808" s="13" t="s">
        <v>3137</v>
      </c>
      <c r="F1808" s="13" t="s">
        <v>24</v>
      </c>
      <c r="G1808" s="14"/>
      <c r="H1808" s="15">
        <f>HYPERLINK("https://docs.wto.org/imrd/directdoc.asp?DDFDocuments/t/G/SPS/NKEN57.DOCX","EN")</f>
      </c>
      <c r="I1808" s="15">
        <f>HYPERLINK("https://docs.wto.org/imrd/directdoc.asp?DDFDocuments/u/G/SPS/NKEN57.DOCX","FR")</f>
      </c>
      <c r="J1808" s="15">
        <f>HYPERLINK("https://docs.wto.org/imrd/directdoc.asp?DDFDocuments/v/G/SPS/NKEN57.DOCX","ES")</f>
      </c>
    </row>
    <row r="1809">
      <c r="A1809" s="10" t="s">
        <v>3138</v>
      </c>
      <c r="B1809" s="11" t="s">
        <v>22</v>
      </c>
      <c r="C1809" s="10" t="s">
        <v>18</v>
      </c>
      <c r="D1809" s="12">
        <v>43270</v>
      </c>
      <c r="E1809" s="13" t="s">
        <v>3139</v>
      </c>
      <c r="F1809" s="13" t="s">
        <v>24</v>
      </c>
      <c r="G1809" s="14"/>
      <c r="H1809" s="15">
        <f>HYPERLINK("https://docs.wto.org/imrd/directdoc.asp?DDFDocuments/t/G/SPS/NKEN58.DOCX","EN")</f>
      </c>
      <c r="I1809" s="15">
        <f>HYPERLINK("https://docs.wto.org/imrd/directdoc.asp?DDFDocuments/u/G/SPS/NKEN58.DOCX","FR")</f>
      </c>
      <c r="J1809" s="15">
        <f>HYPERLINK("https://docs.wto.org/imrd/directdoc.asp?DDFDocuments/v/G/SPS/NKEN58.DOCX","ES")</f>
      </c>
    </row>
    <row r="1810">
      <c r="A1810" s="10" t="s">
        <v>3140</v>
      </c>
      <c r="B1810" s="11" t="s">
        <v>22</v>
      </c>
      <c r="C1810" s="10" t="s">
        <v>18</v>
      </c>
      <c r="D1810" s="12">
        <v>43270</v>
      </c>
      <c r="E1810" s="13" t="s">
        <v>23</v>
      </c>
      <c r="F1810" s="13" t="s">
        <v>24</v>
      </c>
      <c r="G1810" s="14"/>
      <c r="H1810" s="15">
        <f>HYPERLINK("https://docs.wto.org/imrd/directdoc.asp?DDFDocuments/t/G/SPS/NKEN59.DOCX","EN")</f>
      </c>
      <c r="I1810" s="15">
        <f>HYPERLINK("https://docs.wto.org/imrd/directdoc.asp?DDFDocuments/u/G/SPS/NKEN59.DOCX","FR")</f>
      </c>
      <c r="J1810" s="15">
        <f>HYPERLINK("https://docs.wto.org/imrd/directdoc.asp?DDFDocuments/v/G/SPS/NKEN59.DOCX","ES")</f>
      </c>
    </row>
    <row r="1811">
      <c r="A1811" s="10" t="s">
        <v>3141</v>
      </c>
      <c r="B1811" s="11" t="s">
        <v>22</v>
      </c>
      <c r="C1811" s="10" t="s">
        <v>18</v>
      </c>
      <c r="D1811" s="12">
        <v>43270</v>
      </c>
      <c r="E1811" s="13" t="s">
        <v>3142</v>
      </c>
      <c r="F1811" s="13" t="s">
        <v>24</v>
      </c>
      <c r="G1811" s="14"/>
      <c r="H1811" s="15">
        <f>HYPERLINK("https://docs.wto.org/imrd/directdoc.asp?DDFDocuments/t/G/SPS/NKEN60.DOCX","EN")</f>
      </c>
      <c r="I1811" s="15">
        <f>HYPERLINK("https://docs.wto.org/imrd/directdoc.asp?DDFDocuments/u/G/SPS/NKEN60.DOCX","FR")</f>
      </c>
      <c r="J1811" s="15">
        <f>HYPERLINK("https://docs.wto.org/imrd/directdoc.asp?DDFDocuments/v/G/SPS/NKEN60.DOCX","ES")</f>
      </c>
    </row>
    <row r="1812">
      <c r="A1812" s="10" t="s">
        <v>3143</v>
      </c>
      <c r="B1812" s="11" t="s">
        <v>22</v>
      </c>
      <c r="C1812" s="10" t="s">
        <v>18</v>
      </c>
      <c r="D1812" s="12">
        <v>43270</v>
      </c>
      <c r="E1812" s="13" t="s">
        <v>3144</v>
      </c>
      <c r="F1812" s="13" t="s">
        <v>24</v>
      </c>
      <c r="G1812" s="14"/>
      <c r="H1812" s="15">
        <f>HYPERLINK("https://docs.wto.org/imrd/directdoc.asp?DDFDocuments/t/G/SPS/NKEN61.DOCX","EN")</f>
      </c>
      <c r="I1812" s="15">
        <f>HYPERLINK("https://docs.wto.org/imrd/directdoc.asp?DDFDocuments/u/G/SPS/NKEN61.DOCX","FR")</f>
      </c>
      <c r="J1812" s="15">
        <f>HYPERLINK("https://docs.wto.org/imrd/directdoc.asp?DDFDocuments/v/G/SPS/NKEN61.DOCX","ES")</f>
      </c>
    </row>
    <row r="1813">
      <c r="A1813" s="10" t="s">
        <v>3145</v>
      </c>
      <c r="B1813" s="11" t="s">
        <v>22</v>
      </c>
      <c r="C1813" s="10" t="s">
        <v>18</v>
      </c>
      <c r="D1813" s="12">
        <v>43270</v>
      </c>
      <c r="E1813" s="13" t="s">
        <v>300</v>
      </c>
      <c r="F1813" s="13" t="s">
        <v>24</v>
      </c>
      <c r="G1813" s="14"/>
      <c r="H1813" s="15">
        <f>HYPERLINK("https://docs.wto.org/imrd/directdoc.asp?DDFDocuments/t/G/SPS/NKEN63.DOCX","EN")</f>
      </c>
      <c r="I1813" s="15">
        <f>HYPERLINK("https://docs.wto.org/imrd/directdoc.asp?DDFDocuments/u/G/SPS/NKEN63.DOCX","FR")</f>
      </c>
      <c r="J1813" s="15">
        <f>HYPERLINK("https://docs.wto.org/imrd/directdoc.asp?DDFDocuments/v/G/SPS/NKEN63.DOCX","ES")</f>
      </c>
    </row>
    <row r="1814">
      <c r="A1814" s="10" t="s">
        <v>3146</v>
      </c>
      <c r="B1814" s="11" t="s">
        <v>22</v>
      </c>
      <c r="C1814" s="10" t="s">
        <v>18</v>
      </c>
      <c r="D1814" s="12">
        <v>43270</v>
      </c>
      <c r="E1814" s="13" t="s">
        <v>3147</v>
      </c>
      <c r="F1814" s="13" t="s">
        <v>24</v>
      </c>
      <c r="G1814" s="14"/>
      <c r="H1814" s="15">
        <f>HYPERLINK("https://docs.wto.org/imrd/directdoc.asp?DDFDocuments/t/G/SPS/NKEN64.DOCX","EN")</f>
      </c>
      <c r="I1814" s="15">
        <f>HYPERLINK("https://docs.wto.org/imrd/directdoc.asp?DDFDocuments/u/G/SPS/NKEN64.DOCX","FR")</f>
      </c>
      <c r="J1814" s="15">
        <f>HYPERLINK("https://docs.wto.org/imrd/directdoc.asp?DDFDocuments/v/G/SPS/NKEN64.DOCX","ES")</f>
      </c>
    </row>
    <row r="1815">
      <c r="A1815" s="10" t="s">
        <v>3148</v>
      </c>
      <c r="B1815" s="11" t="s">
        <v>22</v>
      </c>
      <c r="C1815" s="10" t="s">
        <v>18</v>
      </c>
      <c r="D1815" s="12">
        <v>43270</v>
      </c>
      <c r="E1815" s="13" t="s">
        <v>3149</v>
      </c>
      <c r="F1815" s="13" t="s">
        <v>24</v>
      </c>
      <c r="G1815" s="14"/>
      <c r="H1815" s="15">
        <f>HYPERLINK("https://docs.wto.org/imrd/directdoc.asp?DDFDocuments/t/G/SPS/NKEN65.DOCX","EN")</f>
      </c>
      <c r="I1815" s="15">
        <f>HYPERLINK("https://docs.wto.org/imrd/directdoc.asp?DDFDocuments/u/G/SPS/NKEN65.DOCX","FR")</f>
      </c>
      <c r="J1815" s="15">
        <f>HYPERLINK("https://docs.wto.org/imrd/directdoc.asp?DDFDocuments/v/G/SPS/NKEN65.DOCX","ES")</f>
      </c>
    </row>
    <row r="1816">
      <c r="A1816" s="10" t="s">
        <v>3150</v>
      </c>
      <c r="B1816" s="11" t="s">
        <v>22</v>
      </c>
      <c r="C1816" s="10" t="s">
        <v>18</v>
      </c>
      <c r="D1816" s="12">
        <v>43270</v>
      </c>
      <c r="E1816" s="13" t="s">
        <v>3151</v>
      </c>
      <c r="F1816" s="13" t="s">
        <v>24</v>
      </c>
      <c r="G1816" s="14"/>
      <c r="H1816" s="15">
        <f>HYPERLINK("https://docs.wto.org/imrd/directdoc.asp?DDFDocuments/t/G/SPS/NKEN66.DOCX","EN")</f>
      </c>
      <c r="I1816" s="15">
        <f>HYPERLINK("https://docs.wto.org/imrd/directdoc.asp?DDFDocuments/u/G/SPS/NKEN66.DOCX","FR")</f>
      </c>
      <c r="J1816" s="15">
        <f>HYPERLINK("https://docs.wto.org/imrd/directdoc.asp?DDFDocuments/v/G/SPS/NKEN66.DOCX","ES")</f>
      </c>
    </row>
    <row r="1817">
      <c r="A1817" s="10" t="s">
        <v>3152</v>
      </c>
      <c r="B1817" s="11" t="s">
        <v>22</v>
      </c>
      <c r="C1817" s="10" t="s">
        <v>18</v>
      </c>
      <c r="D1817" s="12">
        <v>43270</v>
      </c>
      <c r="E1817" s="13" t="s">
        <v>3153</v>
      </c>
      <c r="F1817" s="13" t="s">
        <v>24</v>
      </c>
      <c r="G1817" s="14"/>
      <c r="H1817" s="15">
        <f>HYPERLINK("https://docs.wto.org/imrd/directdoc.asp?DDFDocuments/t/G/SPS/NKEN67.DOCX","EN")</f>
      </c>
      <c r="I1817" s="15">
        <f>HYPERLINK("https://docs.wto.org/imrd/directdoc.asp?DDFDocuments/u/G/SPS/NKEN67.DOCX","FR")</f>
      </c>
      <c r="J1817" s="15">
        <f>HYPERLINK("https://docs.wto.org/imrd/directdoc.asp?DDFDocuments/v/G/SPS/NKEN67.DOCX","ES")</f>
      </c>
    </row>
    <row r="1818">
      <c r="A1818" s="10" t="s">
        <v>3154</v>
      </c>
      <c r="B1818" s="11" t="s">
        <v>22</v>
      </c>
      <c r="C1818" s="10" t="s">
        <v>18</v>
      </c>
      <c r="D1818" s="12">
        <v>43270</v>
      </c>
      <c r="E1818" s="13" t="s">
        <v>3155</v>
      </c>
      <c r="F1818" s="13" t="s">
        <v>24</v>
      </c>
      <c r="G1818" s="14"/>
      <c r="H1818" s="15">
        <f>HYPERLINK("https://docs.wto.org/imrd/directdoc.asp?DDFDocuments/t/G/SPS/NKEN68.DOCX","EN")</f>
      </c>
      <c r="I1818" s="15">
        <f>HYPERLINK("https://docs.wto.org/imrd/directdoc.asp?DDFDocuments/u/G/SPS/NKEN68.DOCX","FR")</f>
      </c>
      <c r="J1818" s="15">
        <f>HYPERLINK("https://docs.wto.org/imrd/directdoc.asp?DDFDocuments/v/G/SPS/NKEN68.DOCX","ES")</f>
      </c>
    </row>
    <row r="1819">
      <c r="A1819" s="10" t="s">
        <v>3156</v>
      </c>
      <c r="B1819" s="11" t="s">
        <v>22</v>
      </c>
      <c r="C1819" s="10" t="s">
        <v>18</v>
      </c>
      <c r="D1819" s="12">
        <v>43270</v>
      </c>
      <c r="E1819" s="13" t="s">
        <v>3157</v>
      </c>
      <c r="F1819" s="13" t="s">
        <v>868</v>
      </c>
      <c r="G1819" s="14"/>
      <c r="H1819" s="15">
        <f>HYPERLINK("https://docs.wto.org/imrd/directdoc.asp?DDFDocuments/t/G/SPS/NKEN69.DOCX","EN")</f>
      </c>
      <c r="I1819" s="15">
        <f>HYPERLINK("https://docs.wto.org/imrd/directdoc.asp?DDFDocuments/u/G/SPS/NKEN69.DOCX","FR")</f>
      </c>
      <c r="J1819" s="15">
        <f>HYPERLINK("https://docs.wto.org/imrd/directdoc.asp?DDFDocuments/v/G/SPS/NKEN69.DOCX","ES")</f>
      </c>
    </row>
    <row r="1820">
      <c r="A1820" s="10" t="s">
        <v>3158</v>
      </c>
      <c r="B1820" s="11" t="s">
        <v>153</v>
      </c>
      <c r="C1820" s="10" t="s">
        <v>12</v>
      </c>
      <c r="D1820" s="12">
        <v>43270</v>
      </c>
      <c r="E1820" s="13" t="s">
        <v>3159</v>
      </c>
      <c r="F1820" s="13" t="s">
        <v>3160</v>
      </c>
      <c r="G1820" s="14" t="s">
        <v>3161</v>
      </c>
      <c r="H1820" s="15">
        <f>HYPERLINK("https://docs.wto.org/imrd/directdoc.asp?DDFDocuments/t/G/SPS/NKOR602.DOCX","EN")</f>
      </c>
      <c r="I1820" s="15">
        <f>HYPERLINK("https://docs.wto.org/imrd/directdoc.asp?DDFDocuments/u/G/SPS/NKOR602.DOCX","FR")</f>
      </c>
      <c r="J1820" s="15">
        <f>HYPERLINK("https://docs.wto.org/imrd/directdoc.asp?DDFDocuments/v/G/SPS/NKOR602.DOCX","ES")</f>
      </c>
    </row>
    <row r="1821">
      <c r="A1821" s="10" t="s">
        <v>3162</v>
      </c>
      <c r="B1821" s="11" t="s">
        <v>233</v>
      </c>
      <c r="C1821" s="10" t="s">
        <v>18</v>
      </c>
      <c r="D1821" s="12">
        <v>43270</v>
      </c>
      <c r="E1821" s="13" t="s">
        <v>3163</v>
      </c>
      <c r="F1821" s="13" t="s">
        <v>223</v>
      </c>
      <c r="G1821" s="14" t="s">
        <v>95</v>
      </c>
      <c r="H1821" s="15">
        <f>HYPERLINK("https://docs.wto.org/imrd/directdoc.asp?DDFDocuments/t/G/SPS/NPER775.DOCX","EN")</f>
      </c>
      <c r="I1821" s="15">
        <f>HYPERLINK("https://docs.wto.org/imrd/directdoc.asp?DDFDocuments/u/G/SPS/NPER775.DOCX","FR")</f>
      </c>
      <c r="J1821" s="15">
        <f>HYPERLINK("https://docs.wto.org/imrd/directdoc.asp?DDFDocuments/v/G/SPS/NPER775.DOCX","ES")</f>
      </c>
    </row>
    <row r="1822">
      <c r="A1822" s="10" t="s">
        <v>3164</v>
      </c>
      <c r="B1822" s="11" t="s">
        <v>233</v>
      </c>
      <c r="C1822" s="10" t="s">
        <v>18</v>
      </c>
      <c r="D1822" s="12">
        <v>43270</v>
      </c>
      <c r="E1822" s="13" t="s">
        <v>19</v>
      </c>
      <c r="F1822" s="13" t="s">
        <v>158</v>
      </c>
      <c r="G1822" s="14"/>
      <c r="H1822" s="15"/>
      <c r="I1822" s="15">
        <f>HYPERLINK("https://docs.wto.org/imrd/directdoc.asp?DDFDocuments/u/G/SPS/NPER776.DOCX","FR")</f>
      </c>
      <c r="J1822" s="15">
        <f>HYPERLINK("https://docs.wto.org/imrd/directdoc.asp?DDFDocuments/v/G/SPS/NPER776.DOCX","ES")</f>
      </c>
    </row>
    <row r="1823">
      <c r="A1823" s="10" t="s">
        <v>3165</v>
      </c>
      <c r="B1823" s="11" t="s">
        <v>145</v>
      </c>
      <c r="C1823" s="10" t="s">
        <v>12</v>
      </c>
      <c r="D1823" s="12">
        <v>43270</v>
      </c>
      <c r="E1823" s="13" t="s">
        <v>228</v>
      </c>
      <c r="F1823" s="13" t="s">
        <v>56</v>
      </c>
      <c r="G1823" s="14" t="s">
        <v>3166</v>
      </c>
      <c r="H1823" s="15">
        <f>HYPERLINK("https://docs.wto.org/imrd/directdoc.asp?DDFDocuments/t/G/SPS/NPHL414.DOCX","EN")</f>
      </c>
      <c r="I1823" s="15">
        <f>HYPERLINK("https://docs.wto.org/imrd/directdoc.asp?DDFDocuments/u/G/SPS/NPHL414.DOCX","FR")</f>
      </c>
      <c r="J1823" s="15">
        <f>HYPERLINK("https://docs.wto.org/imrd/directdoc.asp?DDFDocuments/v/G/SPS/NPHL414.DOCX","ES")</f>
      </c>
    </row>
    <row r="1824">
      <c r="A1824" s="10" t="s">
        <v>3167</v>
      </c>
      <c r="B1824" s="11" t="s">
        <v>622</v>
      </c>
      <c r="C1824" s="10" t="s">
        <v>18</v>
      </c>
      <c r="D1824" s="12">
        <v>43269</v>
      </c>
      <c r="E1824" s="13" t="s">
        <v>3168</v>
      </c>
      <c r="F1824" s="13" t="s">
        <v>3169</v>
      </c>
      <c r="G1824" s="14"/>
      <c r="H1824" s="15">
        <f>HYPERLINK("https://docs.wto.org/imrd/directdoc.asp?DDFDocuments/t/G/SPS/NBHR10R1.DOCX","EN")</f>
      </c>
      <c r="I1824" s="15">
        <f>HYPERLINK("https://docs.wto.org/imrd/directdoc.asp?DDFDocuments/u/G/SPS/NBHR10R1.DOCX","FR")</f>
      </c>
      <c r="J1824" s="15">
        <f>HYPERLINK("https://docs.wto.org/imrd/directdoc.asp?DDFDocuments/v/G/SPS/NBHR10R1.DOCX","ES")</f>
      </c>
    </row>
    <row r="1825">
      <c r="A1825" s="10" t="s">
        <v>3170</v>
      </c>
      <c r="B1825" s="11" t="s">
        <v>95</v>
      </c>
      <c r="C1825" s="10" t="s">
        <v>18</v>
      </c>
      <c r="D1825" s="12">
        <v>43269</v>
      </c>
      <c r="E1825" s="13" t="s">
        <v>2716</v>
      </c>
      <c r="F1825" s="13" t="s">
        <v>29</v>
      </c>
      <c r="G1825" s="14" t="s">
        <v>572</v>
      </c>
      <c r="H1825" s="15">
        <f>HYPERLINK("https://docs.wto.org/imrd/directdoc.asp?DDFDocuments/t/G/SPS/NBRA1412.DOCX","EN")</f>
      </c>
      <c r="I1825" s="15">
        <f>HYPERLINK("https://docs.wto.org/imrd/directdoc.asp?DDFDocuments/u/G/SPS/NBRA1412.DOCX","FR")</f>
      </c>
      <c r="J1825" s="15">
        <f>HYPERLINK("https://docs.wto.org/imrd/directdoc.asp?DDFDocuments/v/G/SPS/NBRA1412.DOCX","ES")</f>
      </c>
    </row>
    <row r="1826">
      <c r="A1826" s="10" t="s">
        <v>3171</v>
      </c>
      <c r="B1826" s="11" t="s">
        <v>22</v>
      </c>
      <c r="C1826" s="10" t="s">
        <v>18</v>
      </c>
      <c r="D1826" s="12">
        <v>43269</v>
      </c>
      <c r="E1826" s="13" t="s">
        <v>3172</v>
      </c>
      <c r="F1826" s="13" t="s">
        <v>24</v>
      </c>
      <c r="G1826" s="14"/>
      <c r="H1826" s="15">
        <f>HYPERLINK("https://docs.wto.org/imrd/directdoc.asp?DDFDocuments/t/G/SPS/NKEN37.DOCX","EN")</f>
      </c>
      <c r="I1826" s="15">
        <f>HYPERLINK("https://docs.wto.org/imrd/directdoc.asp?DDFDocuments/u/G/SPS/NKEN37.DOCX","FR")</f>
      </c>
      <c r="J1826" s="15">
        <f>HYPERLINK("https://docs.wto.org/imrd/directdoc.asp?DDFDocuments/v/G/SPS/NKEN37.DOCX","ES")</f>
      </c>
    </row>
    <row r="1827">
      <c r="A1827" s="10" t="s">
        <v>3173</v>
      </c>
      <c r="B1827" s="11" t="s">
        <v>22</v>
      </c>
      <c r="C1827" s="10" t="s">
        <v>18</v>
      </c>
      <c r="D1827" s="12">
        <v>43269</v>
      </c>
      <c r="E1827" s="13" t="s">
        <v>3174</v>
      </c>
      <c r="F1827" s="13" t="s">
        <v>24</v>
      </c>
      <c r="G1827" s="14"/>
      <c r="H1827" s="15">
        <f>HYPERLINK("https://docs.wto.org/imrd/directdoc.asp?DDFDocuments/t/G/SPS/NKEN38.DOCX","EN")</f>
      </c>
      <c r="I1827" s="15">
        <f>HYPERLINK("https://docs.wto.org/imrd/directdoc.asp?DDFDocuments/u/G/SPS/NKEN38.DOCX","FR")</f>
      </c>
      <c r="J1827" s="15">
        <f>HYPERLINK("https://docs.wto.org/imrd/directdoc.asp?DDFDocuments/v/G/SPS/NKEN38.DOCX","ES")</f>
      </c>
    </row>
    <row r="1828">
      <c r="A1828" s="10" t="s">
        <v>3175</v>
      </c>
      <c r="B1828" s="11" t="s">
        <v>22</v>
      </c>
      <c r="C1828" s="10" t="s">
        <v>18</v>
      </c>
      <c r="D1828" s="12">
        <v>43269</v>
      </c>
      <c r="E1828" s="13" t="s">
        <v>3176</v>
      </c>
      <c r="F1828" s="13" t="s">
        <v>24</v>
      </c>
      <c r="G1828" s="14"/>
      <c r="H1828" s="15">
        <f>HYPERLINK("https://docs.wto.org/imrd/directdoc.asp?DDFDocuments/t/G/SPS/NKEN39.DOCX","EN")</f>
      </c>
      <c r="I1828" s="15">
        <f>HYPERLINK("https://docs.wto.org/imrd/directdoc.asp?DDFDocuments/u/G/SPS/NKEN39.DOCX","FR")</f>
      </c>
      <c r="J1828" s="15">
        <f>HYPERLINK("https://docs.wto.org/imrd/directdoc.asp?DDFDocuments/v/G/SPS/NKEN39.DOCX","ES")</f>
      </c>
    </row>
    <row r="1829">
      <c r="A1829" s="10" t="s">
        <v>3177</v>
      </c>
      <c r="B1829" s="11" t="s">
        <v>22</v>
      </c>
      <c r="C1829" s="10" t="s">
        <v>18</v>
      </c>
      <c r="D1829" s="12">
        <v>43269</v>
      </c>
      <c r="E1829" s="13" t="s">
        <v>3178</v>
      </c>
      <c r="F1829" s="13" t="s">
        <v>24</v>
      </c>
      <c r="G1829" s="14"/>
      <c r="H1829" s="15">
        <f>HYPERLINK("https://docs.wto.org/imrd/directdoc.asp?DDFDocuments/t/G/SPS/NKEN40.DOCX","EN")</f>
      </c>
      <c r="I1829" s="15">
        <f>HYPERLINK("https://docs.wto.org/imrd/directdoc.asp?DDFDocuments/u/G/SPS/NKEN40.DOCX","FR")</f>
      </c>
      <c r="J1829" s="15">
        <f>HYPERLINK("https://docs.wto.org/imrd/directdoc.asp?DDFDocuments/v/G/SPS/NKEN40.DOCX","ES")</f>
      </c>
    </row>
    <row r="1830">
      <c r="A1830" s="10" t="s">
        <v>3179</v>
      </c>
      <c r="B1830" s="11" t="s">
        <v>22</v>
      </c>
      <c r="C1830" s="10" t="s">
        <v>18</v>
      </c>
      <c r="D1830" s="12">
        <v>43269</v>
      </c>
      <c r="E1830" s="13" t="s">
        <v>3180</v>
      </c>
      <c r="F1830" s="13" t="s">
        <v>24</v>
      </c>
      <c r="G1830" s="14"/>
      <c r="H1830" s="15">
        <f>HYPERLINK("https://docs.wto.org/imrd/directdoc.asp?DDFDocuments/t/G/SPS/NKEN41.DOCX","EN")</f>
      </c>
      <c r="I1830" s="15">
        <f>HYPERLINK("https://docs.wto.org/imrd/directdoc.asp?DDFDocuments/u/G/SPS/NKEN41.DOCX","FR")</f>
      </c>
      <c r="J1830" s="15">
        <f>HYPERLINK("https://docs.wto.org/imrd/directdoc.asp?DDFDocuments/v/G/SPS/NKEN41.DOCX","ES")</f>
      </c>
    </row>
    <row r="1831">
      <c r="A1831" s="10" t="s">
        <v>3181</v>
      </c>
      <c r="B1831" s="11" t="s">
        <v>22</v>
      </c>
      <c r="C1831" s="10" t="s">
        <v>18</v>
      </c>
      <c r="D1831" s="12">
        <v>43269</v>
      </c>
      <c r="E1831" s="13" t="s">
        <v>3182</v>
      </c>
      <c r="F1831" s="13" t="s">
        <v>24</v>
      </c>
      <c r="G1831" s="14"/>
      <c r="H1831" s="15">
        <f>HYPERLINK("https://docs.wto.org/imrd/directdoc.asp?DDFDocuments/t/G/SPS/NKEN43.DOCX","EN")</f>
      </c>
      <c r="I1831" s="15">
        <f>HYPERLINK("https://docs.wto.org/imrd/directdoc.asp?DDFDocuments/u/G/SPS/NKEN43.DOCX","FR")</f>
      </c>
      <c r="J1831" s="15">
        <f>HYPERLINK("https://docs.wto.org/imrd/directdoc.asp?DDFDocuments/v/G/SPS/NKEN43.DOCX","ES")</f>
      </c>
    </row>
    <row r="1832">
      <c r="A1832" s="10" t="s">
        <v>3183</v>
      </c>
      <c r="B1832" s="11" t="s">
        <v>22</v>
      </c>
      <c r="C1832" s="10" t="s">
        <v>18</v>
      </c>
      <c r="D1832" s="12">
        <v>43269</v>
      </c>
      <c r="E1832" s="13" t="s">
        <v>3184</v>
      </c>
      <c r="F1832" s="13" t="s">
        <v>24</v>
      </c>
      <c r="G1832" s="14"/>
      <c r="H1832" s="15">
        <f>HYPERLINK("https://docs.wto.org/imrd/directdoc.asp?DDFDocuments/t/G/SPS/NKEN44.DOCX","EN")</f>
      </c>
      <c r="I1832" s="15">
        <f>HYPERLINK("https://docs.wto.org/imrd/directdoc.asp?DDFDocuments/u/G/SPS/NKEN44.DOCX","FR")</f>
      </c>
      <c r="J1832" s="15">
        <f>HYPERLINK("https://docs.wto.org/imrd/directdoc.asp?DDFDocuments/v/G/SPS/NKEN44.DOCX","ES")</f>
      </c>
    </row>
    <row r="1833">
      <c r="A1833" s="10" t="s">
        <v>3185</v>
      </c>
      <c r="B1833" s="11" t="s">
        <v>22</v>
      </c>
      <c r="C1833" s="10" t="s">
        <v>18</v>
      </c>
      <c r="D1833" s="12">
        <v>43269</v>
      </c>
      <c r="E1833" s="13" t="s">
        <v>3186</v>
      </c>
      <c r="F1833" s="13" t="s">
        <v>24</v>
      </c>
      <c r="G1833" s="14"/>
      <c r="H1833" s="15">
        <f>HYPERLINK("https://docs.wto.org/imrd/directdoc.asp?DDFDocuments/t/G/SPS/NKEN45.DOCX","EN")</f>
      </c>
      <c r="I1833" s="15">
        <f>HYPERLINK("https://docs.wto.org/imrd/directdoc.asp?DDFDocuments/u/G/SPS/NKEN45.DOCX","FR")</f>
      </c>
      <c r="J1833" s="15">
        <f>HYPERLINK("https://docs.wto.org/imrd/directdoc.asp?DDFDocuments/v/G/SPS/NKEN45.DOCX","ES")</f>
      </c>
    </row>
    <row r="1834">
      <c r="A1834" s="10" t="s">
        <v>3187</v>
      </c>
      <c r="B1834" s="11" t="s">
        <v>22</v>
      </c>
      <c r="C1834" s="10" t="s">
        <v>18</v>
      </c>
      <c r="D1834" s="12">
        <v>43269</v>
      </c>
      <c r="E1834" s="13" t="s">
        <v>3186</v>
      </c>
      <c r="F1834" s="13" t="s">
        <v>24</v>
      </c>
      <c r="G1834" s="14"/>
      <c r="H1834" s="15">
        <f>HYPERLINK("https://docs.wto.org/imrd/directdoc.asp?DDFDocuments/t/G/SPS/NKEN46.DOCX","EN")</f>
      </c>
      <c r="I1834" s="15">
        <f>HYPERLINK("https://docs.wto.org/imrd/directdoc.asp?DDFDocuments/u/G/SPS/NKEN46.DOCX","FR")</f>
      </c>
      <c r="J1834" s="15">
        <f>HYPERLINK("https://docs.wto.org/imrd/directdoc.asp?DDFDocuments/v/G/SPS/NKEN46.DOCX","ES")</f>
      </c>
    </row>
    <row r="1835">
      <c r="A1835" s="10" t="s">
        <v>3188</v>
      </c>
      <c r="B1835" s="11" t="s">
        <v>22</v>
      </c>
      <c r="C1835" s="10" t="s">
        <v>18</v>
      </c>
      <c r="D1835" s="12">
        <v>43269</v>
      </c>
      <c r="E1835" s="13" t="s">
        <v>3186</v>
      </c>
      <c r="F1835" s="13" t="s">
        <v>24</v>
      </c>
      <c r="G1835" s="14"/>
      <c r="H1835" s="15">
        <f>HYPERLINK("https://docs.wto.org/imrd/directdoc.asp?DDFDocuments/t/G/SPS/NKEN47.DOCX","EN")</f>
      </c>
      <c r="I1835" s="15">
        <f>HYPERLINK("https://docs.wto.org/imrd/directdoc.asp?DDFDocuments/u/G/SPS/NKEN47.DOCX","FR")</f>
      </c>
      <c r="J1835" s="15">
        <f>HYPERLINK("https://docs.wto.org/imrd/directdoc.asp?DDFDocuments/v/G/SPS/NKEN47.DOCX","ES")</f>
      </c>
    </row>
    <row r="1836">
      <c r="A1836" s="10" t="s">
        <v>3189</v>
      </c>
      <c r="B1836" s="11" t="s">
        <v>22</v>
      </c>
      <c r="C1836" s="10" t="s">
        <v>18</v>
      </c>
      <c r="D1836" s="12">
        <v>43269</v>
      </c>
      <c r="E1836" s="13" t="s">
        <v>3190</v>
      </c>
      <c r="F1836" s="13" t="s">
        <v>24</v>
      </c>
      <c r="G1836" s="14"/>
      <c r="H1836" s="15">
        <f>HYPERLINK("https://docs.wto.org/imrd/directdoc.asp?DDFDocuments/t/G/SPS/NKEN49.DOCX","EN")</f>
      </c>
      <c r="I1836" s="15">
        <f>HYPERLINK("https://docs.wto.org/imrd/directdoc.asp?DDFDocuments/u/G/SPS/NKEN49.DOCX","FR")</f>
      </c>
      <c r="J1836" s="15">
        <f>HYPERLINK("https://docs.wto.org/imrd/directdoc.asp?DDFDocuments/v/G/SPS/NKEN49.DOCX","ES")</f>
      </c>
    </row>
    <row r="1837">
      <c r="A1837" s="10" t="s">
        <v>3191</v>
      </c>
      <c r="B1837" s="11" t="s">
        <v>153</v>
      </c>
      <c r="C1837" s="10" t="s">
        <v>201</v>
      </c>
      <c r="D1837" s="12">
        <v>43269</v>
      </c>
      <c r="E1837" s="13" t="s">
        <v>3192</v>
      </c>
      <c r="F1837" s="13" t="s">
        <v>1151</v>
      </c>
      <c r="G1837" s="14" t="s">
        <v>3193</v>
      </c>
      <c r="H1837" s="15">
        <f>HYPERLINK("https://docs.wto.org/imrd/directdoc.asp?DDFDocuments/t/G/SPS/NKOR591A1C1.DOCX","EN")</f>
      </c>
      <c r="I1837" s="15">
        <f>HYPERLINK("https://docs.wto.org/imrd/directdoc.asp?DDFDocuments/u/G/SPS/NKOR591A1C1.DOCX","FR")</f>
      </c>
      <c r="J1837" s="15">
        <f>HYPERLINK("https://docs.wto.org/imrd/directdoc.asp?DDFDocuments/v/G/SPS/NKOR591A1C1.DOCX","ES")</f>
      </c>
    </row>
    <row r="1838">
      <c r="A1838" s="10" t="s">
        <v>3194</v>
      </c>
      <c r="B1838" s="11" t="s">
        <v>59</v>
      </c>
      <c r="C1838" s="10" t="s">
        <v>18</v>
      </c>
      <c r="D1838" s="12">
        <v>43269</v>
      </c>
      <c r="E1838" s="13" t="s">
        <v>2692</v>
      </c>
      <c r="F1838" s="13" t="s">
        <v>3195</v>
      </c>
      <c r="G1838" s="14"/>
      <c r="H1838" s="15">
        <f>HYPERLINK("https://docs.wto.org/imrd/directdoc.asp?DDFDocuments/t/G/SPS/NTPKM463.DOCX","EN")</f>
      </c>
      <c r="I1838" s="15">
        <f>HYPERLINK("https://docs.wto.org/imrd/directdoc.asp?DDFDocuments/u/G/SPS/NTPKM463.DOCX","FR")</f>
      </c>
      <c r="J1838" s="15">
        <f>HYPERLINK("https://docs.wto.org/imrd/directdoc.asp?DDFDocuments/v/G/SPS/NTPKM463.DOCX","ES")</f>
      </c>
    </row>
    <row r="1839">
      <c r="A1839" s="10" t="s">
        <v>3196</v>
      </c>
      <c r="B1839" s="11" t="s">
        <v>233</v>
      </c>
      <c r="C1839" s="10" t="s">
        <v>18</v>
      </c>
      <c r="D1839" s="12">
        <v>43266</v>
      </c>
      <c r="E1839" s="13" t="s">
        <v>2448</v>
      </c>
      <c r="F1839" s="13" t="s">
        <v>607</v>
      </c>
      <c r="G1839" s="14" t="s">
        <v>3197</v>
      </c>
      <c r="H1839" s="15">
        <f>HYPERLINK("https://docs.wto.org/imrd/directdoc.asp?DDFDocuments/t/G/SPS/NPER772.DOCX","EN")</f>
      </c>
      <c r="I1839" s="15">
        <f>HYPERLINK("https://docs.wto.org/imrd/directdoc.asp?DDFDocuments/u/G/SPS/NPER772.DOCX","FR")</f>
      </c>
      <c r="J1839" s="15">
        <f>HYPERLINK("https://docs.wto.org/imrd/directdoc.asp?DDFDocuments/v/G/SPS/NPER772.DOCX","ES")</f>
      </c>
    </row>
    <row r="1840">
      <c r="A1840" s="10" t="s">
        <v>3198</v>
      </c>
      <c r="B1840" s="11" t="s">
        <v>233</v>
      </c>
      <c r="C1840" s="10" t="s">
        <v>18</v>
      </c>
      <c r="D1840" s="12">
        <v>43266</v>
      </c>
      <c r="E1840" s="13" t="s">
        <v>3199</v>
      </c>
      <c r="F1840" s="13" t="s">
        <v>158</v>
      </c>
      <c r="G1840" s="14" t="s">
        <v>161</v>
      </c>
      <c r="H1840" s="15">
        <f>HYPERLINK("https://docs.wto.org/imrd/directdoc.asp?DDFDocuments/t/G/SPS/NPER773.DOCX","EN")</f>
      </c>
      <c r="I1840" s="15">
        <f>HYPERLINK("https://docs.wto.org/imrd/directdoc.asp?DDFDocuments/u/G/SPS/NPER773.DOCX","FR")</f>
      </c>
      <c r="J1840" s="15">
        <f>HYPERLINK("https://docs.wto.org/imrd/directdoc.asp?DDFDocuments/v/G/SPS/NPER773.DOCX","ES")</f>
      </c>
    </row>
    <row r="1841">
      <c r="A1841" s="10" t="s">
        <v>3200</v>
      </c>
      <c r="B1841" s="11" t="s">
        <v>233</v>
      </c>
      <c r="C1841" s="10" t="s">
        <v>18</v>
      </c>
      <c r="D1841" s="12">
        <v>43266</v>
      </c>
      <c r="E1841" s="13" t="s">
        <v>3201</v>
      </c>
      <c r="F1841" s="13" t="s">
        <v>158</v>
      </c>
      <c r="G1841" s="14" t="s">
        <v>161</v>
      </c>
      <c r="H1841" s="15">
        <f>HYPERLINK("https://docs.wto.org/imrd/directdoc.asp?DDFDocuments/t/G/SPS/NPER774.DOCX","EN")</f>
      </c>
      <c r="I1841" s="15">
        <f>HYPERLINK("https://docs.wto.org/imrd/directdoc.asp?DDFDocuments/u/G/SPS/NPER774.DOCX","FR")</f>
      </c>
      <c r="J1841" s="15">
        <f>HYPERLINK("https://docs.wto.org/imrd/directdoc.asp?DDFDocuments/v/G/SPS/NPER774.DOCX","ES")</f>
      </c>
    </row>
    <row r="1842">
      <c r="A1842" s="10" t="s">
        <v>3202</v>
      </c>
      <c r="B1842" s="11" t="s">
        <v>188</v>
      </c>
      <c r="C1842" s="10" t="s">
        <v>40</v>
      </c>
      <c r="D1842" s="12">
        <v>43265</v>
      </c>
      <c r="E1842" s="13" t="s">
        <v>3203</v>
      </c>
      <c r="F1842" s="13" t="s">
        <v>3204</v>
      </c>
      <c r="G1842" s="14"/>
      <c r="H1842" s="15">
        <f>HYPERLINK("https://docs.wto.org/imrd/directdoc.asp?DDFDocuments/t/G/SPS/NAUS391A2.DOCX","EN")</f>
      </c>
      <c r="I1842" s="15">
        <f>HYPERLINK("https://docs.wto.org/imrd/directdoc.asp?DDFDocuments/u/G/SPS/NAUS391A2.DOCX","FR")</f>
      </c>
      <c r="J1842" s="15">
        <f>HYPERLINK("https://docs.wto.org/imrd/directdoc.asp?DDFDocuments/v/G/SPS/NAUS391A2.DOCX","ES")</f>
      </c>
    </row>
    <row r="1843">
      <c r="A1843" s="10" t="s">
        <v>3205</v>
      </c>
      <c r="B1843" s="11" t="s">
        <v>349</v>
      </c>
      <c r="C1843" s="10" t="s">
        <v>40</v>
      </c>
      <c r="D1843" s="12">
        <v>43265</v>
      </c>
      <c r="E1843" s="13" t="s">
        <v>19</v>
      </c>
      <c r="F1843" s="13" t="s">
        <v>19</v>
      </c>
      <c r="G1843" s="14"/>
      <c r="H1843" s="15">
        <f>HYPERLINK("https://docs.wto.org/imrd/directdoc.asp?DDFDocuments/t/G/SPS/NECU192A1.DOCX","EN")</f>
      </c>
      <c r="I1843" s="15">
        <f>HYPERLINK("https://docs.wto.org/imrd/directdoc.asp?DDFDocuments/u/G/SPS/NECU192A1.DOCX","FR")</f>
      </c>
      <c r="J1843" s="15">
        <f>HYPERLINK("https://docs.wto.org/imrd/directdoc.asp?DDFDocuments/v/G/SPS/NECU192A1.DOCX","ES")</f>
      </c>
    </row>
    <row r="1844">
      <c r="A1844" s="10" t="s">
        <v>3206</v>
      </c>
      <c r="B1844" s="11" t="s">
        <v>349</v>
      </c>
      <c r="C1844" s="10" t="s">
        <v>18</v>
      </c>
      <c r="D1844" s="12">
        <v>43265</v>
      </c>
      <c r="E1844" s="13" t="s">
        <v>3207</v>
      </c>
      <c r="F1844" s="13" t="s">
        <v>32</v>
      </c>
      <c r="G1844" s="14" t="s">
        <v>2110</v>
      </c>
      <c r="H1844" s="15">
        <f>HYPERLINK("https://docs.wto.org/imrd/directdoc.asp?DDFDocuments/t/G/SPS/NECU207.DOCX","EN")</f>
      </c>
      <c r="I1844" s="15">
        <f>HYPERLINK("https://docs.wto.org/imrd/directdoc.asp?DDFDocuments/u/G/SPS/NECU207.DOCX","FR")</f>
      </c>
      <c r="J1844" s="15">
        <f>HYPERLINK("https://docs.wto.org/imrd/directdoc.asp?DDFDocuments/v/G/SPS/NECU207.DOCX","ES")</f>
      </c>
    </row>
    <row r="1845">
      <c r="A1845" s="10" t="s">
        <v>3208</v>
      </c>
      <c r="B1845" s="11" t="s">
        <v>349</v>
      </c>
      <c r="C1845" s="10" t="s">
        <v>18</v>
      </c>
      <c r="D1845" s="12">
        <v>43265</v>
      </c>
      <c r="E1845" s="13" t="s">
        <v>3209</v>
      </c>
      <c r="F1845" s="13" t="s">
        <v>19</v>
      </c>
      <c r="G1845" s="14" t="s">
        <v>2110</v>
      </c>
      <c r="H1845" s="15">
        <f>HYPERLINK("https://docs.wto.org/imrd/directdoc.asp?DDFDocuments/t/G/SPS/NECU208.DOCX","EN")</f>
      </c>
      <c r="I1845" s="15">
        <f>HYPERLINK("https://docs.wto.org/imrd/directdoc.asp?DDFDocuments/u/G/SPS/NECU208.DOCX","FR")</f>
      </c>
      <c r="J1845" s="15">
        <f>HYPERLINK("https://docs.wto.org/imrd/directdoc.asp?DDFDocuments/v/G/SPS/NECU208.DOCX","ES")</f>
      </c>
    </row>
    <row r="1846">
      <c r="A1846" s="10" t="s">
        <v>3210</v>
      </c>
      <c r="B1846" s="11" t="s">
        <v>349</v>
      </c>
      <c r="C1846" s="10" t="s">
        <v>18</v>
      </c>
      <c r="D1846" s="12">
        <v>43265</v>
      </c>
      <c r="E1846" s="13" t="s">
        <v>1777</v>
      </c>
      <c r="F1846" s="13" t="s">
        <v>3211</v>
      </c>
      <c r="G1846" s="14" t="s">
        <v>1093</v>
      </c>
      <c r="H1846" s="15">
        <f>HYPERLINK("https://docs.wto.org/imrd/directdoc.asp?DDFDocuments/t/G/SPS/NECU209.DOCX","EN")</f>
      </c>
      <c r="I1846" s="15">
        <f>HYPERLINK("https://docs.wto.org/imrd/directdoc.asp?DDFDocuments/u/G/SPS/NECU209.DOCX","FR")</f>
      </c>
      <c r="J1846" s="15">
        <f>HYPERLINK("https://docs.wto.org/imrd/directdoc.asp?DDFDocuments/v/G/SPS/NECU209.DOCX","ES")</f>
      </c>
    </row>
    <row r="1847">
      <c r="A1847" s="10" t="s">
        <v>3212</v>
      </c>
      <c r="B1847" s="11" t="s">
        <v>17</v>
      </c>
      <c r="C1847" s="10" t="s">
        <v>18</v>
      </c>
      <c r="D1847" s="12">
        <v>43265</v>
      </c>
      <c r="E1847" s="13" t="s">
        <v>3213</v>
      </c>
      <c r="F1847" s="13" t="s">
        <v>117</v>
      </c>
      <c r="G1847" s="14" t="s">
        <v>149</v>
      </c>
      <c r="H1847" s="15">
        <f>HYPERLINK("https://docs.wto.org/imrd/directdoc.asp?DDFDocuments/t/G/SPS/NNIC104.DOCX","EN")</f>
      </c>
      <c r="I1847" s="15">
        <f>HYPERLINK("https://docs.wto.org/imrd/directdoc.asp?DDFDocuments/u/G/SPS/NNIC104.DOCX","FR")</f>
      </c>
      <c r="J1847" s="15">
        <f>HYPERLINK("https://docs.wto.org/imrd/directdoc.asp?DDFDocuments/v/G/SPS/NNIC104.DOCX","ES")</f>
      </c>
    </row>
    <row r="1848">
      <c r="A1848" s="10" t="s">
        <v>3214</v>
      </c>
      <c r="B1848" s="11" t="s">
        <v>161</v>
      </c>
      <c r="C1848" s="10" t="s">
        <v>18</v>
      </c>
      <c r="D1848" s="12">
        <v>43264</v>
      </c>
      <c r="E1848" s="13" t="s">
        <v>3215</v>
      </c>
      <c r="F1848" s="13" t="s">
        <v>74</v>
      </c>
      <c r="G1848" s="14"/>
      <c r="H1848" s="15">
        <f>HYPERLINK("https://docs.wto.org/imrd/directdoc.asp?DDFDocuments/t/G/SPS/NUSA3007.DOCX","EN")</f>
      </c>
      <c r="I1848" s="15">
        <f>HYPERLINK("https://docs.wto.org/imrd/directdoc.asp?DDFDocuments/u/G/SPS/NUSA3007.DOCX","FR")</f>
      </c>
      <c r="J1848" s="15">
        <f>HYPERLINK("https://docs.wto.org/imrd/directdoc.asp?DDFDocuments/v/G/SPS/NUSA3007.DOCX","ES")</f>
      </c>
    </row>
    <row r="1849">
      <c r="A1849" s="10" t="s">
        <v>3216</v>
      </c>
      <c r="B1849" s="11" t="s">
        <v>153</v>
      </c>
      <c r="C1849" s="10" t="s">
        <v>40</v>
      </c>
      <c r="D1849" s="12">
        <v>43263</v>
      </c>
      <c r="E1849" s="13" t="s">
        <v>3217</v>
      </c>
      <c r="F1849" s="13" t="s">
        <v>1151</v>
      </c>
      <c r="G1849" s="14" t="s">
        <v>3218</v>
      </c>
      <c r="H1849" s="15">
        <f>HYPERLINK("https://docs.wto.org/imrd/directdoc.asp?DDFDocuments/t/G/SPS/NKOR591A2.DOCX","EN")</f>
      </c>
      <c r="I1849" s="15">
        <f>HYPERLINK("https://docs.wto.org/imrd/directdoc.asp?DDFDocuments/u/G/SPS/NKOR591A2.DOCX","FR")</f>
      </c>
      <c r="J1849" s="15">
        <f>HYPERLINK("https://docs.wto.org/imrd/directdoc.asp?DDFDocuments/v/G/SPS/NKOR591A2.DOCX","ES")</f>
      </c>
    </row>
    <row r="1850">
      <c r="A1850" s="10" t="s">
        <v>3219</v>
      </c>
      <c r="B1850" s="11" t="s">
        <v>87</v>
      </c>
      <c r="C1850" s="10" t="s">
        <v>40</v>
      </c>
      <c r="D1850" s="12">
        <v>43263</v>
      </c>
      <c r="E1850" s="13" t="s">
        <v>19</v>
      </c>
      <c r="F1850" s="13" t="s">
        <v>32</v>
      </c>
      <c r="G1850" s="14"/>
      <c r="H1850" s="15">
        <f>HYPERLINK("https://docs.wto.org/imrd/directdoc.asp?DDFDocuments/t/G/SPS/NMEX349A1.DOCX","EN")</f>
      </c>
      <c r="I1850" s="15">
        <f>HYPERLINK("https://docs.wto.org/imrd/directdoc.asp?DDFDocuments/u/G/SPS/NMEX349A1.DOCX","FR")</f>
      </c>
      <c r="J1850" s="15">
        <f>HYPERLINK("https://docs.wto.org/imrd/directdoc.asp?DDFDocuments/v/G/SPS/NMEX349A1.DOCX","ES")</f>
      </c>
    </row>
    <row r="1851">
      <c r="A1851" s="10" t="s">
        <v>3220</v>
      </c>
      <c r="B1851" s="11" t="s">
        <v>233</v>
      </c>
      <c r="C1851" s="10" t="s">
        <v>18</v>
      </c>
      <c r="D1851" s="12">
        <v>43263</v>
      </c>
      <c r="E1851" s="13" t="s">
        <v>3221</v>
      </c>
      <c r="F1851" s="13" t="s">
        <v>158</v>
      </c>
      <c r="G1851" s="14" t="s">
        <v>139</v>
      </c>
      <c r="H1851" s="15">
        <f>HYPERLINK("https://docs.wto.org/imrd/directdoc.asp?DDFDocuments/t/G/SPS/NPER771.DOCX","EN")</f>
      </c>
      <c r="I1851" s="15">
        <f>HYPERLINK("https://docs.wto.org/imrd/directdoc.asp?DDFDocuments/u/G/SPS/NPER771.DOCX","FR")</f>
      </c>
      <c r="J1851" s="15">
        <f>HYPERLINK("https://docs.wto.org/imrd/directdoc.asp?DDFDocuments/v/G/SPS/NPER771.DOCX","ES")</f>
      </c>
    </row>
    <row r="1852">
      <c r="A1852" s="10" t="s">
        <v>3222</v>
      </c>
      <c r="B1852" s="11" t="s">
        <v>22</v>
      </c>
      <c r="C1852" s="10" t="s">
        <v>18</v>
      </c>
      <c r="D1852" s="12">
        <v>43262</v>
      </c>
      <c r="E1852" s="13" t="s">
        <v>3223</v>
      </c>
      <c r="F1852" s="13" t="s">
        <v>24</v>
      </c>
      <c r="G1852" s="14"/>
      <c r="H1852" s="15">
        <f>HYPERLINK("https://docs.wto.org/imrd/directdoc.asp?DDFDocuments/t/G/SPS/NKEN36.DOCX","EN")</f>
      </c>
      <c r="I1852" s="15">
        <f>HYPERLINK("https://docs.wto.org/imrd/directdoc.asp?DDFDocuments/u/G/SPS/NKEN36.DOCX","FR")</f>
      </c>
      <c r="J1852" s="15">
        <f>HYPERLINK("https://docs.wto.org/imrd/directdoc.asp?DDFDocuments/v/G/SPS/NKEN36.DOCX","ES")</f>
      </c>
    </row>
    <row r="1853">
      <c r="A1853" s="10" t="s">
        <v>3224</v>
      </c>
      <c r="B1853" s="11" t="s">
        <v>87</v>
      </c>
      <c r="C1853" s="10" t="s">
        <v>18</v>
      </c>
      <c r="D1853" s="12">
        <v>43262</v>
      </c>
      <c r="E1853" s="13" t="s">
        <v>3225</v>
      </c>
      <c r="F1853" s="13" t="s">
        <v>32</v>
      </c>
      <c r="G1853" s="14" t="s">
        <v>164</v>
      </c>
      <c r="H1853" s="15">
        <f>HYPERLINK("https://docs.wto.org/imrd/directdoc.asp?DDFDocuments/t/G/SPS/NMEX351.DOCX","EN")</f>
      </c>
      <c r="I1853" s="15">
        <f>HYPERLINK("https://docs.wto.org/imrd/directdoc.asp?DDFDocuments/u/G/SPS/NMEX351.DOCX","FR")</f>
      </c>
      <c r="J1853" s="15">
        <f>HYPERLINK("https://docs.wto.org/imrd/directdoc.asp?DDFDocuments/v/G/SPS/NMEX351.DOCX","ES")</f>
      </c>
    </row>
    <row r="1854">
      <c r="A1854" s="10" t="s">
        <v>3226</v>
      </c>
      <c r="B1854" s="11" t="s">
        <v>291</v>
      </c>
      <c r="C1854" s="10" t="s">
        <v>18</v>
      </c>
      <c r="D1854" s="12">
        <v>43262</v>
      </c>
      <c r="E1854" s="13" t="s">
        <v>3227</v>
      </c>
      <c r="F1854" s="13" t="s">
        <v>24</v>
      </c>
      <c r="G1854" s="14"/>
      <c r="H1854" s="15">
        <f>HYPERLINK("https://docs.wto.org/imrd/directdoc.asp?DDFDocuments/t/G/SPS/NUGA10.DOCX","EN")</f>
      </c>
      <c r="I1854" s="15">
        <f>HYPERLINK("https://docs.wto.org/imrd/directdoc.asp?DDFDocuments/u/G/SPS/NUGA10.DOCX","FR")</f>
      </c>
      <c r="J1854" s="15">
        <f>HYPERLINK("https://docs.wto.org/imrd/directdoc.asp?DDFDocuments/v/G/SPS/NUGA10.DOCX","ES")</f>
      </c>
    </row>
    <row r="1855">
      <c r="A1855" s="10" t="s">
        <v>3228</v>
      </c>
      <c r="B1855" s="11" t="s">
        <v>291</v>
      </c>
      <c r="C1855" s="10" t="s">
        <v>18</v>
      </c>
      <c r="D1855" s="12">
        <v>43262</v>
      </c>
      <c r="E1855" s="13" t="s">
        <v>3229</v>
      </c>
      <c r="F1855" s="13" t="s">
        <v>24</v>
      </c>
      <c r="G1855" s="14"/>
      <c r="H1855" s="15">
        <f>HYPERLINK("https://docs.wto.org/imrd/directdoc.asp?DDFDocuments/t/G/SPS/NUGA11.DOCX","EN")</f>
      </c>
      <c r="I1855" s="15">
        <f>HYPERLINK("https://docs.wto.org/imrd/directdoc.asp?DDFDocuments/u/G/SPS/NUGA11.DOCX","FR")</f>
      </c>
      <c r="J1855" s="15">
        <f>HYPERLINK("https://docs.wto.org/imrd/directdoc.asp?DDFDocuments/v/G/SPS/NUGA11.DOCX","ES")</f>
      </c>
    </row>
    <row r="1856">
      <c r="A1856" s="10" t="s">
        <v>3230</v>
      </c>
      <c r="B1856" s="11" t="s">
        <v>291</v>
      </c>
      <c r="C1856" s="10" t="s">
        <v>18</v>
      </c>
      <c r="D1856" s="12">
        <v>43262</v>
      </c>
      <c r="E1856" s="13" t="s">
        <v>3231</v>
      </c>
      <c r="F1856" s="13" t="s">
        <v>24</v>
      </c>
      <c r="G1856" s="14"/>
      <c r="H1856" s="15">
        <f>HYPERLINK("https://docs.wto.org/imrd/directdoc.asp?DDFDocuments/t/G/SPS/NUGA12.DOCX","EN")</f>
      </c>
      <c r="I1856" s="15">
        <f>HYPERLINK("https://docs.wto.org/imrd/directdoc.asp?DDFDocuments/u/G/SPS/NUGA12.DOCX","FR")</f>
      </c>
      <c r="J1856" s="15">
        <f>HYPERLINK("https://docs.wto.org/imrd/directdoc.asp?DDFDocuments/v/G/SPS/NUGA12.DOCX","ES")</f>
      </c>
    </row>
    <row r="1857">
      <c r="A1857" s="10" t="s">
        <v>3232</v>
      </c>
      <c r="B1857" s="11" t="s">
        <v>291</v>
      </c>
      <c r="C1857" s="10" t="s">
        <v>18</v>
      </c>
      <c r="D1857" s="12">
        <v>43262</v>
      </c>
      <c r="E1857" s="13" t="s">
        <v>3182</v>
      </c>
      <c r="F1857" s="13" t="s">
        <v>24</v>
      </c>
      <c r="G1857" s="14"/>
      <c r="H1857" s="15">
        <f>HYPERLINK("https://docs.wto.org/imrd/directdoc.asp?DDFDocuments/t/G/SPS/NUGA14.DOCX","EN")</f>
      </c>
      <c r="I1857" s="15">
        <f>HYPERLINK("https://docs.wto.org/imrd/directdoc.asp?DDFDocuments/u/G/SPS/NUGA14.DOCX","FR")</f>
      </c>
      <c r="J1857" s="15">
        <f>HYPERLINK("https://docs.wto.org/imrd/directdoc.asp?DDFDocuments/v/G/SPS/NUGA14.DOCX","ES")</f>
      </c>
    </row>
    <row r="1858">
      <c r="A1858" s="10" t="s">
        <v>3233</v>
      </c>
      <c r="B1858" s="11" t="s">
        <v>291</v>
      </c>
      <c r="C1858" s="10" t="s">
        <v>18</v>
      </c>
      <c r="D1858" s="12">
        <v>43262</v>
      </c>
      <c r="E1858" s="13" t="s">
        <v>3184</v>
      </c>
      <c r="F1858" s="13" t="s">
        <v>24</v>
      </c>
      <c r="G1858" s="14"/>
      <c r="H1858" s="15">
        <f>HYPERLINK("https://docs.wto.org/imrd/directdoc.asp?DDFDocuments/t/G/SPS/NUGA15.DOCX","EN")</f>
      </c>
      <c r="I1858" s="15">
        <f>HYPERLINK("https://docs.wto.org/imrd/directdoc.asp?DDFDocuments/u/G/SPS/NUGA15.DOCX","FR")</f>
      </c>
      <c r="J1858" s="15">
        <f>HYPERLINK("https://docs.wto.org/imrd/directdoc.asp?DDFDocuments/v/G/SPS/NUGA15.DOCX","ES")</f>
      </c>
    </row>
    <row r="1859">
      <c r="A1859" s="10" t="s">
        <v>3234</v>
      </c>
      <c r="B1859" s="11" t="s">
        <v>291</v>
      </c>
      <c r="C1859" s="10" t="s">
        <v>18</v>
      </c>
      <c r="D1859" s="12">
        <v>43262</v>
      </c>
      <c r="E1859" s="13" t="s">
        <v>3235</v>
      </c>
      <c r="F1859" s="13" t="s">
        <v>24</v>
      </c>
      <c r="G1859" s="14"/>
      <c r="H1859" s="15">
        <f>HYPERLINK("https://docs.wto.org/imrd/directdoc.asp?DDFDocuments/t/G/SPS/NUGA7.DOCX","EN")</f>
      </c>
      <c r="I1859" s="15">
        <f>HYPERLINK("https://docs.wto.org/imrd/directdoc.asp?DDFDocuments/u/G/SPS/NUGA7.DOCX","FR")</f>
      </c>
      <c r="J1859" s="15">
        <f>HYPERLINK("https://docs.wto.org/imrd/directdoc.asp?DDFDocuments/v/G/SPS/NUGA7.DOCX","ES")</f>
      </c>
    </row>
    <row r="1860">
      <c r="A1860" s="10" t="s">
        <v>3236</v>
      </c>
      <c r="B1860" s="11" t="s">
        <v>291</v>
      </c>
      <c r="C1860" s="10" t="s">
        <v>18</v>
      </c>
      <c r="D1860" s="12">
        <v>43262</v>
      </c>
      <c r="E1860" s="13" t="s">
        <v>3223</v>
      </c>
      <c r="F1860" s="13" t="s">
        <v>24</v>
      </c>
      <c r="G1860" s="14"/>
      <c r="H1860" s="15">
        <f>HYPERLINK("https://docs.wto.org/imrd/directdoc.asp?DDFDocuments/t/G/SPS/NUGA8.DOCX","EN")</f>
      </c>
      <c r="I1860" s="15">
        <f>HYPERLINK("https://docs.wto.org/imrd/directdoc.asp?DDFDocuments/u/G/SPS/NUGA8.DOCX","FR")</f>
      </c>
      <c r="J1860" s="15">
        <f>HYPERLINK("https://docs.wto.org/imrd/directdoc.asp?DDFDocuments/v/G/SPS/NUGA8.DOCX","ES")</f>
      </c>
    </row>
    <row r="1861">
      <c r="A1861" s="10" t="s">
        <v>3237</v>
      </c>
      <c r="B1861" s="11" t="s">
        <v>291</v>
      </c>
      <c r="C1861" s="10" t="s">
        <v>18</v>
      </c>
      <c r="D1861" s="12">
        <v>43262</v>
      </c>
      <c r="E1861" s="13" t="s">
        <v>3174</v>
      </c>
      <c r="F1861" s="13" t="s">
        <v>24</v>
      </c>
      <c r="G1861" s="14"/>
      <c r="H1861" s="15">
        <f>HYPERLINK("https://docs.wto.org/imrd/directdoc.asp?DDFDocuments/t/G/SPS/NUGA9.DOCX","EN")</f>
      </c>
      <c r="I1861" s="15">
        <f>HYPERLINK("https://docs.wto.org/imrd/directdoc.asp?DDFDocuments/u/G/SPS/NUGA9.DOCX","FR")</f>
      </c>
      <c r="J1861" s="15">
        <f>HYPERLINK("https://docs.wto.org/imrd/directdoc.asp?DDFDocuments/v/G/SPS/NUGA9.DOCX","ES")</f>
      </c>
    </row>
    <row r="1862">
      <c r="A1862" s="10" t="s">
        <v>3238</v>
      </c>
      <c r="B1862" s="11" t="s">
        <v>87</v>
      </c>
      <c r="C1862" s="10" t="s">
        <v>40</v>
      </c>
      <c r="D1862" s="12">
        <v>43259</v>
      </c>
      <c r="E1862" s="13" t="s">
        <v>19</v>
      </c>
      <c r="F1862" s="13" t="s">
        <v>19</v>
      </c>
      <c r="G1862" s="14"/>
      <c r="H1862" s="15">
        <f>HYPERLINK("https://docs.wto.org/imrd/directdoc.asp?DDFDocuments/t/G/SPS/NMEX331A1.DOCX","EN")</f>
      </c>
      <c r="I1862" s="15">
        <f>HYPERLINK("https://docs.wto.org/imrd/directdoc.asp?DDFDocuments/u/G/SPS/NMEX331A1.DOCX","FR")</f>
      </c>
      <c r="J1862" s="15">
        <f>HYPERLINK("https://docs.wto.org/imrd/directdoc.asp?DDFDocuments/v/G/SPS/NMEX331A1.DOCX","ES")</f>
      </c>
    </row>
    <row r="1863">
      <c r="A1863" s="10" t="s">
        <v>3239</v>
      </c>
      <c r="B1863" s="11" t="s">
        <v>151</v>
      </c>
      <c r="C1863" s="10" t="s">
        <v>18</v>
      </c>
      <c r="D1863" s="12">
        <v>43259</v>
      </c>
      <c r="E1863" s="13" t="s">
        <v>941</v>
      </c>
      <c r="F1863" s="13" t="s">
        <v>24</v>
      </c>
      <c r="G1863" s="14"/>
      <c r="H1863" s="15">
        <f>HYPERLINK("https://docs.wto.org/imrd/directdoc.asp?DDFDocuments/t/G/SPS/NVNM102.DOCX","EN")</f>
      </c>
      <c r="I1863" s="15">
        <f>HYPERLINK("https://docs.wto.org/imrd/directdoc.asp?DDFDocuments/u/G/SPS/NVNM102.DOCX","FR")</f>
      </c>
      <c r="J1863" s="15">
        <f>HYPERLINK("https://docs.wto.org/imrd/directdoc.asp?DDFDocuments/v/G/SPS/NVNM102.DOCX","ES")</f>
      </c>
    </row>
    <row r="1864">
      <c r="A1864" s="10" t="s">
        <v>3240</v>
      </c>
      <c r="B1864" s="11" t="s">
        <v>183</v>
      </c>
      <c r="C1864" s="10" t="s">
        <v>18</v>
      </c>
      <c r="D1864" s="12">
        <v>43258</v>
      </c>
      <c r="E1864" s="13" t="s">
        <v>3241</v>
      </c>
      <c r="F1864" s="13" t="s">
        <v>223</v>
      </c>
      <c r="G1864" s="14" t="s">
        <v>2110</v>
      </c>
      <c r="H1864" s="15">
        <f>HYPERLINK("https://docs.wto.org/imrd/directdoc.asp?DDFDocuments/t/G/SPS/NARG215.DOCX","EN")</f>
      </c>
      <c r="I1864" s="15">
        <f>HYPERLINK("https://docs.wto.org/imrd/directdoc.asp?DDFDocuments/u/G/SPS/NARG215.DOCX","FR")</f>
      </c>
      <c r="J1864" s="15">
        <f>HYPERLINK("https://docs.wto.org/imrd/directdoc.asp?DDFDocuments/v/G/SPS/NARG215.DOCX","ES")</f>
      </c>
    </row>
    <row r="1865">
      <c r="A1865" s="10" t="s">
        <v>3242</v>
      </c>
      <c r="B1865" s="11" t="s">
        <v>87</v>
      </c>
      <c r="C1865" s="10" t="s">
        <v>18</v>
      </c>
      <c r="D1865" s="12">
        <v>43258</v>
      </c>
      <c r="E1865" s="13" t="s">
        <v>3243</v>
      </c>
      <c r="F1865" s="13" t="s">
        <v>32</v>
      </c>
      <c r="G1865" s="14" t="s">
        <v>11</v>
      </c>
      <c r="H1865" s="15">
        <f>HYPERLINK("https://docs.wto.org/imrd/directdoc.asp?DDFDocuments/t/G/SPS/NMEX349.DOCX","EN")</f>
      </c>
      <c r="I1865" s="15">
        <f>HYPERLINK("https://docs.wto.org/imrd/directdoc.asp?DDFDocuments/u/G/SPS/NMEX349.DOCX","FR")</f>
      </c>
      <c r="J1865" s="15">
        <f>HYPERLINK("https://docs.wto.org/imrd/directdoc.asp?DDFDocuments/v/G/SPS/NMEX349.DOCX","ES")</f>
      </c>
    </row>
    <row r="1866">
      <c r="A1866" s="10" t="s">
        <v>3244</v>
      </c>
      <c r="B1866" s="11" t="s">
        <v>87</v>
      </c>
      <c r="C1866" s="10" t="s">
        <v>18</v>
      </c>
      <c r="D1866" s="12">
        <v>43258</v>
      </c>
      <c r="E1866" s="13" t="s">
        <v>3245</v>
      </c>
      <c r="F1866" s="13" t="s">
        <v>32</v>
      </c>
      <c r="G1866" s="14" t="s">
        <v>11</v>
      </c>
      <c r="H1866" s="15">
        <f>HYPERLINK("https://docs.wto.org/imrd/directdoc.asp?DDFDocuments/t/G/SPS/NMEX350.DOCX","EN")</f>
      </c>
      <c r="I1866" s="15">
        <f>HYPERLINK("https://docs.wto.org/imrd/directdoc.asp?DDFDocuments/u/G/SPS/NMEX350.DOCX","FR")</f>
      </c>
      <c r="J1866" s="15">
        <f>HYPERLINK("https://docs.wto.org/imrd/directdoc.asp?DDFDocuments/v/G/SPS/NMEX350.DOCX","ES")</f>
      </c>
    </row>
    <row r="1867">
      <c r="A1867" s="10" t="s">
        <v>3246</v>
      </c>
      <c r="B1867" s="11" t="s">
        <v>233</v>
      </c>
      <c r="C1867" s="10" t="s">
        <v>18</v>
      </c>
      <c r="D1867" s="12">
        <v>43258</v>
      </c>
      <c r="E1867" s="13" t="s">
        <v>3247</v>
      </c>
      <c r="F1867" s="13" t="s">
        <v>32</v>
      </c>
      <c r="G1867" s="14" t="s">
        <v>72</v>
      </c>
      <c r="H1867" s="15">
        <f>HYPERLINK("https://docs.wto.org/imrd/directdoc.asp?DDFDocuments/t/G/SPS/NPER770.DOCX","EN")</f>
      </c>
      <c r="I1867" s="15">
        <f>HYPERLINK("https://docs.wto.org/imrd/directdoc.asp?DDFDocuments/u/G/SPS/NPER770.DOCX","FR")</f>
      </c>
      <c r="J1867" s="15">
        <f>HYPERLINK("https://docs.wto.org/imrd/directdoc.asp?DDFDocuments/v/G/SPS/NPER770.DOCX","ES")</f>
      </c>
    </row>
    <row r="1868">
      <c r="A1868" s="10" t="s">
        <v>3248</v>
      </c>
      <c r="B1868" s="11" t="s">
        <v>53</v>
      </c>
      <c r="C1868" s="10" t="s">
        <v>12</v>
      </c>
      <c r="D1868" s="12">
        <v>43258</v>
      </c>
      <c r="E1868" s="13" t="s">
        <v>1636</v>
      </c>
      <c r="F1868" s="13" t="s">
        <v>3107</v>
      </c>
      <c r="G1868" s="14" t="s">
        <v>1637</v>
      </c>
      <c r="H1868" s="15">
        <f>HYPERLINK("https://docs.wto.org/imrd/directdoc.asp?DDFDocuments/t/G/SPS/NSAU353.DOCX","EN")</f>
      </c>
      <c r="I1868" s="15">
        <f>HYPERLINK("https://docs.wto.org/imrd/directdoc.asp?DDFDocuments/u/G/SPS/NSAU353.DOCX","FR")</f>
      </c>
      <c r="J1868" s="15">
        <f>HYPERLINK("https://docs.wto.org/imrd/directdoc.asp?DDFDocuments/v/G/SPS/NSAU353.DOCX","ES")</f>
      </c>
    </row>
    <row r="1869">
      <c r="A1869" s="10" t="s">
        <v>3249</v>
      </c>
      <c r="B1869" s="11" t="s">
        <v>233</v>
      </c>
      <c r="C1869" s="10" t="s">
        <v>18</v>
      </c>
      <c r="D1869" s="12">
        <v>43257</v>
      </c>
      <c r="E1869" s="13" t="s">
        <v>3250</v>
      </c>
      <c r="F1869" s="13" t="s">
        <v>144</v>
      </c>
      <c r="G1869" s="14" t="s">
        <v>188</v>
      </c>
      <c r="H1869" s="15">
        <f>HYPERLINK("https://docs.wto.org/imrd/directdoc.asp?DDFDocuments/t/G/SPS/NPER769.DOCX","EN")</f>
      </c>
      <c r="I1869" s="15">
        <f>HYPERLINK("https://docs.wto.org/imrd/directdoc.asp?DDFDocuments/u/G/SPS/NPER769.DOCX","FR")</f>
      </c>
      <c r="J1869" s="15">
        <f>HYPERLINK("https://docs.wto.org/imrd/directdoc.asp?DDFDocuments/v/G/SPS/NPER769.DOCX","ES")</f>
      </c>
    </row>
    <row r="1870">
      <c r="A1870" s="10" t="s">
        <v>3251</v>
      </c>
      <c r="B1870" s="11" t="s">
        <v>11</v>
      </c>
      <c r="C1870" s="10" t="s">
        <v>18</v>
      </c>
      <c r="D1870" s="12">
        <v>43257</v>
      </c>
      <c r="E1870" s="13" t="s">
        <v>3131</v>
      </c>
      <c r="F1870" s="13" t="s">
        <v>3252</v>
      </c>
      <c r="G1870" s="14"/>
      <c r="H1870" s="15">
        <f>HYPERLINK("https://docs.wto.org/imrd/directdoc.asp?DDFDocuments/t/G/SPS/NRUS150.DOCX","EN")</f>
      </c>
      <c r="I1870" s="15">
        <f>HYPERLINK("https://docs.wto.org/imrd/directdoc.asp?DDFDocuments/u/G/SPS/NRUS150.DOCX","FR")</f>
      </c>
      <c r="J1870" s="15">
        <f>HYPERLINK("https://docs.wto.org/imrd/directdoc.asp?DDFDocuments/v/G/SPS/NRUS150.DOCX","ES")</f>
      </c>
    </row>
    <row r="1871">
      <c r="A1871" s="10" t="s">
        <v>3253</v>
      </c>
      <c r="B1871" s="11" t="s">
        <v>214</v>
      </c>
      <c r="C1871" s="10" t="s">
        <v>12</v>
      </c>
      <c r="D1871" s="12">
        <v>43256</v>
      </c>
      <c r="E1871" s="13" t="s">
        <v>1075</v>
      </c>
      <c r="F1871" s="13" t="s">
        <v>92</v>
      </c>
      <c r="G1871" s="14" t="s">
        <v>3254</v>
      </c>
      <c r="H1871" s="15">
        <f>HYPERLINK("https://docs.wto.org/imrd/directdoc.asp?DDFDocuments/t/G/SPS/NARE149.DOCX","EN")</f>
      </c>
      <c r="I1871" s="15">
        <f>HYPERLINK("https://docs.wto.org/imrd/directdoc.asp?DDFDocuments/u/G/SPS/NARE149.DOCX","FR")</f>
      </c>
      <c r="J1871" s="15">
        <f>HYPERLINK("https://docs.wto.org/imrd/directdoc.asp?DDFDocuments/v/G/SPS/NARE149.DOCX","ES")</f>
      </c>
    </row>
    <row r="1872">
      <c r="A1872" s="10" t="s">
        <v>3255</v>
      </c>
      <c r="B1872" s="11" t="s">
        <v>214</v>
      </c>
      <c r="C1872" s="10" t="s">
        <v>12</v>
      </c>
      <c r="D1872" s="12">
        <v>43256</v>
      </c>
      <c r="E1872" s="13" t="s">
        <v>3025</v>
      </c>
      <c r="F1872" s="13" t="s">
        <v>3256</v>
      </c>
      <c r="G1872" s="14" t="s">
        <v>3026</v>
      </c>
      <c r="H1872" s="15">
        <f>HYPERLINK("https://docs.wto.org/imrd/directdoc.asp?DDFDocuments/t/G/SPS/NARE150.DOCX","EN")</f>
      </c>
      <c r="I1872" s="15">
        <f>HYPERLINK("https://docs.wto.org/imrd/directdoc.asp?DDFDocuments/u/G/SPS/NARE150.DOCX","FR")</f>
      </c>
      <c r="J1872" s="15">
        <f>HYPERLINK("https://docs.wto.org/imrd/directdoc.asp?DDFDocuments/v/G/SPS/NARE150.DOCX","ES")</f>
      </c>
    </row>
    <row r="1873">
      <c r="A1873" s="10" t="s">
        <v>3257</v>
      </c>
      <c r="B1873" s="11" t="s">
        <v>188</v>
      </c>
      <c r="C1873" s="10" t="s">
        <v>40</v>
      </c>
      <c r="D1873" s="12">
        <v>43256</v>
      </c>
      <c r="E1873" s="13" t="s">
        <v>3258</v>
      </c>
      <c r="F1873" s="13" t="s">
        <v>19</v>
      </c>
      <c r="G1873" s="14"/>
      <c r="H1873" s="15">
        <f>HYPERLINK("https://docs.wto.org/imrd/directdoc.asp?DDFDocuments/t/G/SPS/NAUS422A3.DOCX","EN")</f>
      </c>
      <c r="I1873" s="15">
        <f>HYPERLINK("https://docs.wto.org/imrd/directdoc.asp?DDFDocuments/u/G/SPS/NAUS422A3.DOCX","FR")</f>
      </c>
      <c r="J1873" s="15">
        <f>HYPERLINK("https://docs.wto.org/imrd/directdoc.asp?DDFDocuments/v/G/SPS/NAUS422A3.DOCX","ES")</f>
      </c>
    </row>
    <row r="1874">
      <c r="A1874" s="10" t="s">
        <v>3259</v>
      </c>
      <c r="B1874" s="11" t="s">
        <v>1331</v>
      </c>
      <c r="C1874" s="10" t="s">
        <v>18</v>
      </c>
      <c r="D1874" s="12">
        <v>43256</v>
      </c>
      <c r="E1874" s="13" t="s">
        <v>3260</v>
      </c>
      <c r="F1874" s="13" t="s">
        <v>3261</v>
      </c>
      <c r="G1874" s="14"/>
      <c r="H1874" s="15">
        <f>HYPERLINK("https://docs.wto.org/imrd/directdoc.asp?DDFDocuments/t/G/SPS/NHND56.DOCX","EN")</f>
      </c>
      <c r="I1874" s="15">
        <f>HYPERLINK("https://docs.wto.org/imrd/directdoc.asp?DDFDocuments/u/G/SPS/NHND56.DOCX","FR")</f>
      </c>
      <c r="J1874" s="15">
        <f>HYPERLINK("https://docs.wto.org/imrd/directdoc.asp?DDFDocuments/v/G/SPS/NHND56.DOCX","ES")</f>
      </c>
    </row>
    <row r="1875">
      <c r="A1875" s="10" t="s">
        <v>3262</v>
      </c>
      <c r="B1875" s="11" t="s">
        <v>3263</v>
      </c>
      <c r="C1875" s="10" t="s">
        <v>18</v>
      </c>
      <c r="D1875" s="12">
        <v>43256</v>
      </c>
      <c r="E1875" s="13" t="s">
        <v>989</v>
      </c>
      <c r="F1875" s="13" t="s">
        <v>144</v>
      </c>
      <c r="G1875" s="14"/>
      <c r="H1875" s="15">
        <f>HYPERLINK("https://docs.wto.org/imrd/directdoc.asp?DDFDocuments/t/G/SPS/NMNE12.DOCX","EN")</f>
      </c>
      <c r="I1875" s="15">
        <f>HYPERLINK("https://docs.wto.org/imrd/directdoc.asp?DDFDocuments/u/G/SPS/NMNE12.DOCX","FR")</f>
      </c>
      <c r="J1875" s="15">
        <f>HYPERLINK("https://docs.wto.org/imrd/directdoc.asp?DDFDocuments/v/G/SPS/NMNE12.DOCX","ES")</f>
      </c>
    </row>
    <row r="1876">
      <c r="A1876" s="10" t="s">
        <v>3264</v>
      </c>
      <c r="B1876" s="11" t="s">
        <v>3263</v>
      </c>
      <c r="C1876" s="10" t="s">
        <v>18</v>
      </c>
      <c r="D1876" s="12">
        <v>43256</v>
      </c>
      <c r="E1876" s="13" t="s">
        <v>989</v>
      </c>
      <c r="F1876" s="13" t="s">
        <v>144</v>
      </c>
      <c r="G1876" s="14"/>
      <c r="H1876" s="15">
        <f>HYPERLINK("https://docs.wto.org/imrd/directdoc.asp?DDFDocuments/t/G/SPS/NMNE13.DOCX","EN")</f>
      </c>
      <c r="I1876" s="15">
        <f>HYPERLINK("https://docs.wto.org/imrd/directdoc.asp?DDFDocuments/u/G/SPS/NMNE13.DOCX","FR")</f>
      </c>
      <c r="J1876" s="15">
        <f>HYPERLINK("https://docs.wto.org/imrd/directdoc.asp?DDFDocuments/v/G/SPS/NMNE13.DOCX","ES")</f>
      </c>
    </row>
    <row r="1877">
      <c r="A1877" s="10" t="s">
        <v>3265</v>
      </c>
      <c r="B1877" s="11" t="s">
        <v>3263</v>
      </c>
      <c r="C1877" s="10" t="s">
        <v>18</v>
      </c>
      <c r="D1877" s="12">
        <v>43256</v>
      </c>
      <c r="E1877" s="13" t="s">
        <v>989</v>
      </c>
      <c r="F1877" s="13" t="s">
        <v>144</v>
      </c>
      <c r="G1877" s="14"/>
      <c r="H1877" s="15">
        <f>HYPERLINK("https://docs.wto.org/imrd/directdoc.asp?DDFDocuments/t/G/SPS/NMNE14.DOCX","EN")</f>
      </c>
      <c r="I1877" s="15">
        <f>HYPERLINK("https://docs.wto.org/imrd/directdoc.asp?DDFDocuments/u/G/SPS/NMNE14.DOCX","FR")</f>
      </c>
      <c r="J1877" s="15">
        <f>HYPERLINK("https://docs.wto.org/imrd/directdoc.asp?DDFDocuments/v/G/SPS/NMNE14.DOCX","ES")</f>
      </c>
    </row>
    <row r="1878">
      <c r="A1878" s="10" t="s">
        <v>3266</v>
      </c>
      <c r="B1878" s="11" t="s">
        <v>3263</v>
      </c>
      <c r="C1878" s="10" t="s">
        <v>18</v>
      </c>
      <c r="D1878" s="12">
        <v>43256</v>
      </c>
      <c r="E1878" s="13" t="s">
        <v>2561</v>
      </c>
      <c r="F1878" s="13" t="s">
        <v>144</v>
      </c>
      <c r="G1878" s="14"/>
      <c r="H1878" s="15">
        <f>HYPERLINK("https://docs.wto.org/imrd/directdoc.asp?DDFDocuments/t/G/SPS/NMNE15.DOCX","EN")</f>
      </c>
      <c r="I1878" s="15">
        <f>HYPERLINK("https://docs.wto.org/imrd/directdoc.asp?DDFDocuments/u/G/SPS/NMNE15.DOCX","FR")</f>
      </c>
      <c r="J1878" s="15">
        <f>HYPERLINK("https://docs.wto.org/imrd/directdoc.asp?DDFDocuments/v/G/SPS/NMNE15.DOCX","ES")</f>
      </c>
    </row>
    <row r="1879">
      <c r="A1879" s="10" t="s">
        <v>3267</v>
      </c>
      <c r="B1879" s="11" t="s">
        <v>3263</v>
      </c>
      <c r="C1879" s="10" t="s">
        <v>18</v>
      </c>
      <c r="D1879" s="12">
        <v>43256</v>
      </c>
      <c r="E1879" s="13" t="s">
        <v>3268</v>
      </c>
      <c r="F1879" s="13" t="s">
        <v>144</v>
      </c>
      <c r="G1879" s="14"/>
      <c r="H1879" s="15">
        <f>HYPERLINK("https://docs.wto.org/imrd/directdoc.asp?DDFDocuments/t/G/SPS/NMNE16.DOCX","EN")</f>
      </c>
      <c r="I1879" s="15">
        <f>HYPERLINK("https://docs.wto.org/imrd/directdoc.asp?DDFDocuments/u/G/SPS/NMNE16.DOCX","FR")</f>
      </c>
      <c r="J1879" s="15">
        <f>HYPERLINK("https://docs.wto.org/imrd/directdoc.asp?DDFDocuments/v/G/SPS/NMNE16.DOCX","ES")</f>
      </c>
    </row>
    <row r="1880">
      <c r="A1880" s="10" t="s">
        <v>3269</v>
      </c>
      <c r="B1880" s="11" t="s">
        <v>3263</v>
      </c>
      <c r="C1880" s="10" t="s">
        <v>18</v>
      </c>
      <c r="D1880" s="12">
        <v>43256</v>
      </c>
      <c r="E1880" s="13" t="s">
        <v>2561</v>
      </c>
      <c r="F1880" s="13" t="s">
        <v>1282</v>
      </c>
      <c r="G1880" s="14"/>
      <c r="H1880" s="15">
        <f>HYPERLINK("https://docs.wto.org/imrd/directdoc.asp?DDFDocuments/t/G/SPS/NMNE17.DOCX","EN")</f>
      </c>
      <c r="I1880" s="15">
        <f>HYPERLINK("https://docs.wto.org/imrd/directdoc.asp?DDFDocuments/u/G/SPS/NMNE17.DOCX","FR")</f>
      </c>
      <c r="J1880" s="15">
        <f>HYPERLINK("https://docs.wto.org/imrd/directdoc.asp?DDFDocuments/v/G/SPS/NMNE17.DOCX","ES")</f>
      </c>
    </row>
    <row r="1881">
      <c r="A1881" s="10" t="s">
        <v>3270</v>
      </c>
      <c r="B1881" s="11" t="s">
        <v>3263</v>
      </c>
      <c r="C1881" s="10" t="s">
        <v>18</v>
      </c>
      <c r="D1881" s="12">
        <v>43256</v>
      </c>
      <c r="E1881" s="13" t="s">
        <v>3271</v>
      </c>
      <c r="F1881" s="13" t="s">
        <v>144</v>
      </c>
      <c r="G1881" s="14"/>
      <c r="H1881" s="15">
        <f>HYPERLINK("https://docs.wto.org/imrd/directdoc.asp?DDFDocuments/t/G/SPS/NMNE18.DOCX","EN")</f>
      </c>
      <c r="I1881" s="15">
        <f>HYPERLINK("https://docs.wto.org/imrd/directdoc.asp?DDFDocuments/u/G/SPS/NMNE18.DOCX","FR")</f>
      </c>
      <c r="J1881" s="15">
        <f>HYPERLINK("https://docs.wto.org/imrd/directdoc.asp?DDFDocuments/v/G/SPS/NMNE18.DOCX","ES")</f>
      </c>
    </row>
    <row r="1882">
      <c r="A1882" s="10" t="s">
        <v>3272</v>
      </c>
      <c r="B1882" s="11" t="s">
        <v>3263</v>
      </c>
      <c r="C1882" s="10" t="s">
        <v>18</v>
      </c>
      <c r="D1882" s="12">
        <v>43256</v>
      </c>
      <c r="E1882" s="13" t="s">
        <v>3273</v>
      </c>
      <c r="F1882" s="13" t="s">
        <v>1282</v>
      </c>
      <c r="G1882" s="14"/>
      <c r="H1882" s="15">
        <f>HYPERLINK("https://docs.wto.org/imrd/directdoc.asp?DDFDocuments/t/G/SPS/NMNE19.DOCX","EN")</f>
      </c>
      <c r="I1882" s="15">
        <f>HYPERLINK("https://docs.wto.org/imrd/directdoc.asp?DDFDocuments/u/G/SPS/NMNE19.DOCX","FR")</f>
      </c>
      <c r="J1882" s="15">
        <f>HYPERLINK("https://docs.wto.org/imrd/directdoc.asp?DDFDocuments/v/G/SPS/NMNE19.DOCX","ES")</f>
      </c>
    </row>
    <row r="1883">
      <c r="A1883" s="10" t="s">
        <v>3274</v>
      </c>
      <c r="B1883" s="11" t="s">
        <v>3263</v>
      </c>
      <c r="C1883" s="10" t="s">
        <v>18</v>
      </c>
      <c r="D1883" s="12">
        <v>43256</v>
      </c>
      <c r="E1883" s="13" t="s">
        <v>3275</v>
      </c>
      <c r="F1883" s="13" t="s">
        <v>24</v>
      </c>
      <c r="G1883" s="14"/>
      <c r="H1883" s="15">
        <f>HYPERLINK("https://docs.wto.org/imrd/directdoc.asp?DDFDocuments/t/G/SPS/NMNE2.DOCX","EN")</f>
      </c>
      <c r="I1883" s="15">
        <f>HYPERLINK("https://docs.wto.org/imrd/directdoc.asp?DDFDocuments/u/G/SPS/NMNE2.DOCX","FR")</f>
      </c>
      <c r="J1883" s="15">
        <f>HYPERLINK("https://docs.wto.org/imrd/directdoc.asp?DDFDocuments/v/G/SPS/NMNE2.DOCX","ES")</f>
      </c>
    </row>
    <row r="1884">
      <c r="A1884" s="10" t="s">
        <v>3276</v>
      </c>
      <c r="B1884" s="11" t="s">
        <v>3263</v>
      </c>
      <c r="C1884" s="10" t="s">
        <v>18</v>
      </c>
      <c r="D1884" s="12">
        <v>43256</v>
      </c>
      <c r="E1884" s="13" t="s">
        <v>989</v>
      </c>
      <c r="F1884" s="13" t="s">
        <v>144</v>
      </c>
      <c r="G1884" s="14"/>
      <c r="H1884" s="15">
        <f>HYPERLINK("https://docs.wto.org/imrd/directdoc.asp?DDFDocuments/t/G/SPS/NMNE20.DOCX","EN")</f>
      </c>
      <c r="I1884" s="15">
        <f>HYPERLINK("https://docs.wto.org/imrd/directdoc.asp?DDFDocuments/u/G/SPS/NMNE20.DOCX","FR")</f>
      </c>
      <c r="J1884" s="15">
        <f>HYPERLINK("https://docs.wto.org/imrd/directdoc.asp?DDFDocuments/v/G/SPS/NMNE20.DOCX","ES")</f>
      </c>
    </row>
    <row r="1885">
      <c r="A1885" s="10" t="s">
        <v>3277</v>
      </c>
      <c r="B1885" s="11" t="s">
        <v>3263</v>
      </c>
      <c r="C1885" s="10" t="s">
        <v>18</v>
      </c>
      <c r="D1885" s="12">
        <v>43256</v>
      </c>
      <c r="E1885" s="13" t="s">
        <v>3278</v>
      </c>
      <c r="F1885" s="13" t="s">
        <v>1282</v>
      </c>
      <c r="G1885" s="14"/>
      <c r="H1885" s="15">
        <f>HYPERLINK("https://docs.wto.org/imrd/directdoc.asp?DDFDocuments/t/G/SPS/NMNE21.DOCX","EN")</f>
      </c>
      <c r="I1885" s="15">
        <f>HYPERLINK("https://docs.wto.org/imrd/directdoc.asp?DDFDocuments/u/G/SPS/NMNE21.DOCX","FR")</f>
      </c>
      <c r="J1885" s="15">
        <f>HYPERLINK("https://docs.wto.org/imrd/directdoc.asp?DDFDocuments/v/G/SPS/NMNE21.DOCX","ES")</f>
      </c>
    </row>
    <row r="1886">
      <c r="A1886" s="10" t="s">
        <v>3279</v>
      </c>
      <c r="B1886" s="11" t="s">
        <v>3263</v>
      </c>
      <c r="C1886" s="10" t="s">
        <v>18</v>
      </c>
      <c r="D1886" s="12">
        <v>43256</v>
      </c>
      <c r="E1886" s="13" t="s">
        <v>3280</v>
      </c>
      <c r="F1886" s="13" t="s">
        <v>1282</v>
      </c>
      <c r="G1886" s="14"/>
      <c r="H1886" s="15">
        <f>HYPERLINK("https://docs.wto.org/imrd/directdoc.asp?DDFDocuments/t/G/SPS/NMNE22.DOCX","EN")</f>
      </c>
      <c r="I1886" s="15">
        <f>HYPERLINK("https://docs.wto.org/imrd/directdoc.asp?DDFDocuments/u/G/SPS/NMNE22.DOCX","FR")</f>
      </c>
      <c r="J1886" s="15">
        <f>HYPERLINK("https://docs.wto.org/imrd/directdoc.asp?DDFDocuments/v/G/SPS/NMNE22.DOCX","ES")</f>
      </c>
    </row>
    <row r="1887">
      <c r="A1887" s="10" t="s">
        <v>3281</v>
      </c>
      <c r="B1887" s="11" t="s">
        <v>3263</v>
      </c>
      <c r="C1887" s="10" t="s">
        <v>18</v>
      </c>
      <c r="D1887" s="12">
        <v>43256</v>
      </c>
      <c r="E1887" s="13" t="s">
        <v>3273</v>
      </c>
      <c r="F1887" s="13" t="s">
        <v>1282</v>
      </c>
      <c r="G1887" s="14"/>
      <c r="H1887" s="15">
        <f>HYPERLINK("https://docs.wto.org/imrd/directdoc.asp?DDFDocuments/t/G/SPS/NMNE23.DOCX","EN")</f>
      </c>
      <c r="I1887" s="15">
        <f>HYPERLINK("https://docs.wto.org/imrd/directdoc.asp?DDFDocuments/u/G/SPS/NMNE23.DOCX","FR")</f>
      </c>
      <c r="J1887" s="15">
        <f>HYPERLINK("https://docs.wto.org/imrd/directdoc.asp?DDFDocuments/v/G/SPS/NMNE23.DOCX","ES")</f>
      </c>
    </row>
    <row r="1888">
      <c r="A1888" s="10" t="s">
        <v>3282</v>
      </c>
      <c r="B1888" s="11" t="s">
        <v>3263</v>
      </c>
      <c r="C1888" s="10" t="s">
        <v>18</v>
      </c>
      <c r="D1888" s="12">
        <v>43256</v>
      </c>
      <c r="E1888" s="13" t="s">
        <v>3278</v>
      </c>
      <c r="F1888" s="13" t="s">
        <v>1282</v>
      </c>
      <c r="G1888" s="14"/>
      <c r="H1888" s="15">
        <f>HYPERLINK("https://docs.wto.org/imrd/directdoc.asp?DDFDocuments/t/G/SPS/NMNE24.DOCX","EN")</f>
      </c>
      <c r="I1888" s="15">
        <f>HYPERLINK("https://docs.wto.org/imrd/directdoc.asp?DDFDocuments/u/G/SPS/NMNE24.DOCX","FR")</f>
      </c>
      <c r="J1888" s="15">
        <f>HYPERLINK("https://docs.wto.org/imrd/directdoc.asp?DDFDocuments/v/G/SPS/NMNE24.DOCX","ES")</f>
      </c>
    </row>
    <row r="1889">
      <c r="A1889" s="10" t="s">
        <v>3283</v>
      </c>
      <c r="B1889" s="11" t="s">
        <v>3263</v>
      </c>
      <c r="C1889" s="10" t="s">
        <v>18</v>
      </c>
      <c r="D1889" s="12">
        <v>43256</v>
      </c>
      <c r="E1889" s="13" t="s">
        <v>3284</v>
      </c>
      <c r="F1889" s="13" t="s">
        <v>1282</v>
      </c>
      <c r="G1889" s="14"/>
      <c r="H1889" s="15">
        <f>HYPERLINK("https://docs.wto.org/imrd/directdoc.asp?DDFDocuments/t/G/SPS/NMNE25.DOCX","EN")</f>
      </c>
      <c r="I1889" s="15">
        <f>HYPERLINK("https://docs.wto.org/imrd/directdoc.asp?DDFDocuments/u/G/SPS/NMNE25.DOCX","FR")</f>
      </c>
      <c r="J1889" s="15">
        <f>HYPERLINK("https://docs.wto.org/imrd/directdoc.asp?DDFDocuments/v/G/SPS/NMNE25.DOCX","ES")</f>
      </c>
    </row>
    <row r="1890">
      <c r="A1890" s="10" t="s">
        <v>3285</v>
      </c>
      <c r="B1890" s="11" t="s">
        <v>3263</v>
      </c>
      <c r="C1890" s="10" t="s">
        <v>18</v>
      </c>
      <c r="D1890" s="12">
        <v>43256</v>
      </c>
      <c r="E1890" s="13" t="s">
        <v>3286</v>
      </c>
      <c r="F1890" s="13" t="s">
        <v>3287</v>
      </c>
      <c r="G1890" s="14"/>
      <c r="H1890" s="15">
        <f>HYPERLINK("https://docs.wto.org/imrd/directdoc.asp?DDFDocuments/t/G/SPS/NMNE26.DOCX","EN")</f>
      </c>
      <c r="I1890" s="15">
        <f>HYPERLINK("https://docs.wto.org/imrd/directdoc.asp?DDFDocuments/u/G/SPS/NMNE26.DOCX","FR")</f>
      </c>
      <c r="J1890" s="15">
        <f>HYPERLINK("https://docs.wto.org/imrd/directdoc.asp?DDFDocuments/v/G/SPS/NMNE26.DOCX","ES")</f>
      </c>
    </row>
    <row r="1891">
      <c r="A1891" s="10" t="s">
        <v>3288</v>
      </c>
      <c r="B1891" s="11" t="s">
        <v>3263</v>
      </c>
      <c r="C1891" s="10" t="s">
        <v>18</v>
      </c>
      <c r="D1891" s="12">
        <v>43256</v>
      </c>
      <c r="E1891" s="13" t="s">
        <v>3289</v>
      </c>
      <c r="F1891" s="13" t="s">
        <v>314</v>
      </c>
      <c r="G1891" s="14"/>
      <c r="H1891" s="15">
        <f>HYPERLINK("https://docs.wto.org/imrd/directdoc.asp?DDFDocuments/t/G/SPS/NMNE27.DOCX","EN")</f>
      </c>
      <c r="I1891" s="15">
        <f>HYPERLINK("https://docs.wto.org/imrd/directdoc.asp?DDFDocuments/u/G/SPS/NMNE27.DOCX","FR")</f>
      </c>
      <c r="J1891" s="15">
        <f>HYPERLINK("https://docs.wto.org/imrd/directdoc.asp?DDFDocuments/v/G/SPS/NMNE27.DOCX","ES")</f>
      </c>
    </row>
    <row r="1892">
      <c r="A1892" s="10" t="s">
        <v>3290</v>
      </c>
      <c r="B1892" s="11" t="s">
        <v>3263</v>
      </c>
      <c r="C1892" s="10" t="s">
        <v>18</v>
      </c>
      <c r="D1892" s="12">
        <v>43256</v>
      </c>
      <c r="E1892" s="13" t="s">
        <v>2692</v>
      </c>
      <c r="F1892" s="13" t="s">
        <v>3291</v>
      </c>
      <c r="G1892" s="14"/>
      <c r="H1892" s="15">
        <f>HYPERLINK("https://docs.wto.org/imrd/directdoc.asp?DDFDocuments/t/G/SPS/NMNE29.DOCX","EN")</f>
      </c>
      <c r="I1892" s="15">
        <f>HYPERLINK("https://docs.wto.org/imrd/directdoc.asp?DDFDocuments/u/G/SPS/NMNE29.DOCX","FR")</f>
      </c>
      <c r="J1892" s="15">
        <f>HYPERLINK("https://docs.wto.org/imrd/directdoc.asp?DDFDocuments/v/G/SPS/NMNE29.DOCX","ES")</f>
      </c>
    </row>
    <row r="1893">
      <c r="A1893" s="10" t="s">
        <v>3292</v>
      </c>
      <c r="B1893" s="11" t="s">
        <v>3263</v>
      </c>
      <c r="C1893" s="10" t="s">
        <v>18</v>
      </c>
      <c r="D1893" s="12">
        <v>43256</v>
      </c>
      <c r="E1893" s="13" t="s">
        <v>3293</v>
      </c>
      <c r="F1893" s="13" t="s">
        <v>24</v>
      </c>
      <c r="G1893" s="14"/>
      <c r="H1893" s="15">
        <f>HYPERLINK("https://docs.wto.org/imrd/directdoc.asp?DDFDocuments/t/G/SPS/NMNE3.DOCX","EN")</f>
      </c>
      <c r="I1893" s="15">
        <f>HYPERLINK("https://docs.wto.org/imrd/directdoc.asp?DDFDocuments/u/G/SPS/NMNE3.DOCX","FR")</f>
      </c>
      <c r="J1893" s="15">
        <f>HYPERLINK("https://docs.wto.org/imrd/directdoc.asp?DDFDocuments/v/G/SPS/NMNE3.DOCX","ES")</f>
      </c>
    </row>
    <row r="1894">
      <c r="A1894" s="10" t="s">
        <v>3294</v>
      </c>
      <c r="B1894" s="11" t="s">
        <v>3263</v>
      </c>
      <c r="C1894" s="10" t="s">
        <v>18</v>
      </c>
      <c r="D1894" s="12">
        <v>43256</v>
      </c>
      <c r="E1894" s="13" t="s">
        <v>989</v>
      </c>
      <c r="F1894" s="13" t="s">
        <v>1282</v>
      </c>
      <c r="G1894" s="14"/>
      <c r="H1894" s="15">
        <f>HYPERLINK("https://docs.wto.org/imrd/directdoc.asp?DDFDocuments/t/G/SPS/NMNE30.DOCX","EN")</f>
      </c>
      <c r="I1894" s="15">
        <f>HYPERLINK("https://docs.wto.org/imrd/directdoc.asp?DDFDocuments/u/G/SPS/NMNE30.DOCX","FR")</f>
      </c>
      <c r="J1894" s="15">
        <f>HYPERLINK("https://docs.wto.org/imrd/directdoc.asp?DDFDocuments/v/G/SPS/NMNE30.DOCX","ES")</f>
      </c>
    </row>
    <row r="1895">
      <c r="A1895" s="10" t="s">
        <v>3295</v>
      </c>
      <c r="B1895" s="11" t="s">
        <v>3263</v>
      </c>
      <c r="C1895" s="10" t="s">
        <v>18</v>
      </c>
      <c r="D1895" s="12">
        <v>43256</v>
      </c>
      <c r="E1895" s="13" t="s">
        <v>3296</v>
      </c>
      <c r="F1895" s="13" t="s">
        <v>3291</v>
      </c>
      <c r="G1895" s="14"/>
      <c r="H1895" s="15">
        <f>HYPERLINK("https://docs.wto.org/imrd/directdoc.asp?DDFDocuments/t/G/SPS/NMNE31.DOCX","EN")</f>
      </c>
      <c r="I1895" s="15">
        <f>HYPERLINK("https://docs.wto.org/imrd/directdoc.asp?DDFDocuments/u/G/SPS/NMNE31.DOCX","FR")</f>
      </c>
      <c r="J1895" s="15">
        <f>HYPERLINK("https://docs.wto.org/imrd/directdoc.asp?DDFDocuments/v/G/SPS/NMNE31.DOCX","ES")</f>
      </c>
    </row>
    <row r="1896">
      <c r="A1896" s="10" t="s">
        <v>3297</v>
      </c>
      <c r="B1896" s="11" t="s">
        <v>3263</v>
      </c>
      <c r="C1896" s="10" t="s">
        <v>18</v>
      </c>
      <c r="D1896" s="12">
        <v>43256</v>
      </c>
      <c r="E1896" s="13" t="s">
        <v>3298</v>
      </c>
      <c r="F1896" s="13" t="s">
        <v>992</v>
      </c>
      <c r="G1896" s="14"/>
      <c r="H1896" s="15">
        <f>HYPERLINK("https://docs.wto.org/imrd/directdoc.asp?DDFDocuments/t/G/SPS/NMNE32.DOCX","EN")</f>
      </c>
      <c r="I1896" s="15">
        <f>HYPERLINK("https://docs.wto.org/imrd/directdoc.asp?DDFDocuments/u/G/SPS/NMNE32.DOCX","FR")</f>
      </c>
      <c r="J1896" s="15">
        <f>HYPERLINK("https://docs.wto.org/imrd/directdoc.asp?DDFDocuments/v/G/SPS/NMNE32.DOCX","ES")</f>
      </c>
    </row>
    <row r="1897">
      <c r="A1897" s="10" t="s">
        <v>3299</v>
      </c>
      <c r="B1897" s="11" t="s">
        <v>3263</v>
      </c>
      <c r="C1897" s="10" t="s">
        <v>18</v>
      </c>
      <c r="D1897" s="12">
        <v>43256</v>
      </c>
      <c r="E1897" s="13" t="s">
        <v>3300</v>
      </c>
      <c r="F1897" s="13" t="s">
        <v>3301</v>
      </c>
      <c r="G1897" s="14"/>
      <c r="H1897" s="15">
        <f>HYPERLINK("https://docs.wto.org/imrd/directdoc.asp?DDFDocuments/t/G/SPS/NMNE33.DOCX","EN")</f>
      </c>
      <c r="I1897" s="15">
        <f>HYPERLINK("https://docs.wto.org/imrd/directdoc.asp?DDFDocuments/u/G/SPS/NMNE33.DOCX","FR")</f>
      </c>
      <c r="J1897" s="15">
        <f>HYPERLINK("https://docs.wto.org/imrd/directdoc.asp?DDFDocuments/v/G/SPS/NMNE33.DOCX","ES")</f>
      </c>
    </row>
    <row r="1898">
      <c r="A1898" s="10" t="s">
        <v>3302</v>
      </c>
      <c r="B1898" s="11" t="s">
        <v>3263</v>
      </c>
      <c r="C1898" s="10" t="s">
        <v>18</v>
      </c>
      <c r="D1898" s="12">
        <v>43256</v>
      </c>
      <c r="E1898" s="13" t="s">
        <v>989</v>
      </c>
      <c r="F1898" s="13" t="s">
        <v>3303</v>
      </c>
      <c r="G1898" s="14"/>
      <c r="H1898" s="15">
        <f>HYPERLINK("https://docs.wto.org/imrd/directdoc.asp?DDFDocuments/t/G/SPS/NMNE35.DOCX","EN")</f>
      </c>
      <c r="I1898" s="15">
        <f>HYPERLINK("https://docs.wto.org/imrd/directdoc.asp?DDFDocuments/u/G/SPS/NMNE35.DOCX","FR")</f>
      </c>
      <c r="J1898" s="15">
        <f>HYPERLINK("https://docs.wto.org/imrd/directdoc.asp?DDFDocuments/v/G/SPS/NMNE35.DOCX","ES")</f>
      </c>
    </row>
    <row r="1899">
      <c r="A1899" s="10" t="s">
        <v>3304</v>
      </c>
      <c r="B1899" s="11" t="s">
        <v>3263</v>
      </c>
      <c r="C1899" s="10" t="s">
        <v>18</v>
      </c>
      <c r="D1899" s="12">
        <v>43256</v>
      </c>
      <c r="E1899" s="13" t="s">
        <v>989</v>
      </c>
      <c r="F1899" s="13" t="s">
        <v>3303</v>
      </c>
      <c r="G1899" s="14"/>
      <c r="H1899" s="15">
        <f>HYPERLINK("https://docs.wto.org/imrd/directdoc.asp?DDFDocuments/t/G/SPS/NMNE36.DOCX","EN")</f>
      </c>
      <c r="I1899" s="15">
        <f>HYPERLINK("https://docs.wto.org/imrd/directdoc.asp?DDFDocuments/u/G/SPS/NMNE36.DOCX","FR")</f>
      </c>
      <c r="J1899" s="15">
        <f>HYPERLINK("https://docs.wto.org/imrd/directdoc.asp?DDFDocuments/v/G/SPS/NMNE36.DOCX","ES")</f>
      </c>
    </row>
    <row r="1900">
      <c r="A1900" s="10" t="s">
        <v>3305</v>
      </c>
      <c r="B1900" s="11" t="s">
        <v>3263</v>
      </c>
      <c r="C1900" s="10" t="s">
        <v>18</v>
      </c>
      <c r="D1900" s="12">
        <v>43256</v>
      </c>
      <c r="E1900" s="13" t="s">
        <v>989</v>
      </c>
      <c r="F1900" s="13" t="s">
        <v>3306</v>
      </c>
      <c r="G1900" s="14"/>
      <c r="H1900" s="15">
        <f>HYPERLINK("https://docs.wto.org/imrd/directdoc.asp?DDFDocuments/t/G/SPS/NMNE37.DOCX","EN")</f>
      </c>
      <c r="I1900" s="15">
        <f>HYPERLINK("https://docs.wto.org/imrd/directdoc.asp?DDFDocuments/u/G/SPS/NMNE37.DOCX","FR")</f>
      </c>
      <c r="J1900" s="15">
        <f>HYPERLINK("https://docs.wto.org/imrd/directdoc.asp?DDFDocuments/v/G/SPS/NMNE37.DOCX","ES")</f>
      </c>
    </row>
    <row r="1901">
      <c r="A1901" s="10" t="s">
        <v>3307</v>
      </c>
      <c r="B1901" s="11" t="s">
        <v>3263</v>
      </c>
      <c r="C1901" s="10" t="s">
        <v>18</v>
      </c>
      <c r="D1901" s="12">
        <v>43256</v>
      </c>
      <c r="E1901" s="13" t="s">
        <v>857</v>
      </c>
      <c r="F1901" s="13" t="s">
        <v>3306</v>
      </c>
      <c r="G1901" s="14"/>
      <c r="H1901" s="15">
        <f>HYPERLINK("https://docs.wto.org/imrd/directdoc.asp?DDFDocuments/t/G/SPS/NMNE38.DOCX","EN")</f>
      </c>
      <c r="I1901" s="15">
        <f>HYPERLINK("https://docs.wto.org/imrd/directdoc.asp?DDFDocuments/u/G/SPS/NMNE38.DOCX","FR")</f>
      </c>
      <c r="J1901" s="15">
        <f>HYPERLINK("https://docs.wto.org/imrd/directdoc.asp?DDFDocuments/v/G/SPS/NMNE38.DOCX","ES")</f>
      </c>
    </row>
    <row r="1902">
      <c r="A1902" s="10" t="s">
        <v>3308</v>
      </c>
      <c r="B1902" s="11" t="s">
        <v>3263</v>
      </c>
      <c r="C1902" s="10" t="s">
        <v>18</v>
      </c>
      <c r="D1902" s="12">
        <v>43256</v>
      </c>
      <c r="E1902" s="13" t="s">
        <v>2478</v>
      </c>
      <c r="F1902" s="13" t="s">
        <v>144</v>
      </c>
      <c r="G1902" s="14"/>
      <c r="H1902" s="15">
        <f>HYPERLINK("https://docs.wto.org/imrd/directdoc.asp?DDFDocuments/t/G/SPS/NMNE39.DOCX","EN")</f>
      </c>
      <c r="I1902" s="15">
        <f>HYPERLINK("https://docs.wto.org/imrd/directdoc.asp?DDFDocuments/u/G/SPS/NMNE39.DOCX","FR")</f>
      </c>
      <c r="J1902" s="15">
        <f>HYPERLINK("https://docs.wto.org/imrd/directdoc.asp?DDFDocuments/v/G/SPS/NMNE39.DOCX","ES")</f>
      </c>
    </row>
    <row r="1903">
      <c r="A1903" s="10" t="s">
        <v>3309</v>
      </c>
      <c r="B1903" s="11" t="s">
        <v>3263</v>
      </c>
      <c r="C1903" s="10" t="s">
        <v>18</v>
      </c>
      <c r="D1903" s="12">
        <v>43256</v>
      </c>
      <c r="E1903" s="13" t="s">
        <v>2346</v>
      </c>
      <c r="F1903" s="13" t="s">
        <v>144</v>
      </c>
      <c r="G1903" s="14"/>
      <c r="H1903" s="15">
        <f>HYPERLINK("https://docs.wto.org/imrd/directdoc.asp?DDFDocuments/t/G/SPS/NMNE4.DOCX","EN")</f>
      </c>
      <c r="I1903" s="15">
        <f>HYPERLINK("https://docs.wto.org/imrd/directdoc.asp?DDFDocuments/u/G/SPS/NMNE4.DOCX","FR")</f>
      </c>
      <c r="J1903" s="15">
        <f>HYPERLINK("https://docs.wto.org/imrd/directdoc.asp?DDFDocuments/v/G/SPS/NMNE4.DOCX","ES")</f>
      </c>
    </row>
    <row r="1904">
      <c r="A1904" s="10" t="s">
        <v>3310</v>
      </c>
      <c r="B1904" s="11" t="s">
        <v>3263</v>
      </c>
      <c r="C1904" s="10" t="s">
        <v>18</v>
      </c>
      <c r="D1904" s="12">
        <v>43256</v>
      </c>
      <c r="E1904" s="13" t="s">
        <v>3311</v>
      </c>
      <c r="F1904" s="13" t="s">
        <v>24</v>
      </c>
      <c r="G1904" s="14"/>
      <c r="H1904" s="15">
        <f>HYPERLINK("https://docs.wto.org/imrd/directdoc.asp?DDFDocuments/t/G/SPS/NMNE40.DOCX","EN")</f>
      </c>
      <c r="I1904" s="15">
        <f>HYPERLINK("https://docs.wto.org/imrd/directdoc.asp?DDFDocuments/u/G/SPS/NMNE40.DOCX","FR")</f>
      </c>
      <c r="J1904" s="15">
        <f>HYPERLINK("https://docs.wto.org/imrd/directdoc.asp?DDFDocuments/v/G/SPS/NMNE40.DOCX","ES")</f>
      </c>
    </row>
    <row r="1905">
      <c r="A1905" s="10" t="s">
        <v>3312</v>
      </c>
      <c r="B1905" s="11" t="s">
        <v>3263</v>
      </c>
      <c r="C1905" s="10" t="s">
        <v>18</v>
      </c>
      <c r="D1905" s="12">
        <v>43256</v>
      </c>
      <c r="E1905" s="13" t="s">
        <v>989</v>
      </c>
      <c r="F1905" s="13" t="s">
        <v>1282</v>
      </c>
      <c r="G1905" s="14"/>
      <c r="H1905" s="15">
        <f>HYPERLINK("https://docs.wto.org/imrd/directdoc.asp?DDFDocuments/t/G/SPS/NMNE41.DOCX","EN")</f>
      </c>
      <c r="I1905" s="15">
        <f>HYPERLINK("https://docs.wto.org/imrd/directdoc.asp?DDFDocuments/u/G/SPS/NMNE41.DOCX","FR")</f>
      </c>
      <c r="J1905" s="15">
        <f>HYPERLINK("https://docs.wto.org/imrd/directdoc.asp?DDFDocuments/v/G/SPS/NMNE41.DOCX","ES")</f>
      </c>
    </row>
    <row r="1906">
      <c r="A1906" s="10" t="s">
        <v>3313</v>
      </c>
      <c r="B1906" s="11" t="s">
        <v>3263</v>
      </c>
      <c r="C1906" s="10" t="s">
        <v>18</v>
      </c>
      <c r="D1906" s="12">
        <v>43256</v>
      </c>
      <c r="E1906" s="13" t="s">
        <v>2692</v>
      </c>
      <c r="F1906" s="13" t="s">
        <v>3314</v>
      </c>
      <c r="G1906" s="14"/>
      <c r="H1906" s="15">
        <f>HYPERLINK("https://docs.wto.org/imrd/directdoc.asp?DDFDocuments/t/G/SPS/NMNE42.DOCX","EN")</f>
      </c>
      <c r="I1906" s="15">
        <f>HYPERLINK("https://docs.wto.org/imrd/directdoc.asp?DDFDocuments/u/G/SPS/NMNE42.DOCX","FR")</f>
      </c>
      <c r="J1906" s="15">
        <f>HYPERLINK("https://docs.wto.org/imrd/directdoc.asp?DDFDocuments/v/G/SPS/NMNE42.DOCX","ES")</f>
      </c>
    </row>
    <row r="1907">
      <c r="A1907" s="10" t="s">
        <v>3315</v>
      </c>
      <c r="B1907" s="11" t="s">
        <v>3263</v>
      </c>
      <c r="C1907" s="10" t="s">
        <v>18</v>
      </c>
      <c r="D1907" s="12">
        <v>43256</v>
      </c>
      <c r="E1907" s="13" t="s">
        <v>3280</v>
      </c>
      <c r="F1907" s="13" t="s">
        <v>144</v>
      </c>
      <c r="G1907" s="14"/>
      <c r="H1907" s="15">
        <f>HYPERLINK("https://docs.wto.org/imrd/directdoc.asp?DDFDocuments/t/G/SPS/NMNE43.DOCX","EN")</f>
      </c>
      <c r="I1907" s="15">
        <f>HYPERLINK("https://docs.wto.org/imrd/directdoc.asp?DDFDocuments/u/G/SPS/NMNE43.DOCX","FR")</f>
      </c>
      <c r="J1907" s="15">
        <f>HYPERLINK("https://docs.wto.org/imrd/directdoc.asp?DDFDocuments/v/G/SPS/NMNE43.DOCX","ES")</f>
      </c>
    </row>
    <row r="1908">
      <c r="A1908" s="10" t="s">
        <v>3316</v>
      </c>
      <c r="B1908" s="11" t="s">
        <v>3263</v>
      </c>
      <c r="C1908" s="10" t="s">
        <v>18</v>
      </c>
      <c r="D1908" s="12">
        <v>43256</v>
      </c>
      <c r="E1908" s="13" t="s">
        <v>3317</v>
      </c>
      <c r="F1908" s="13" t="s">
        <v>144</v>
      </c>
      <c r="G1908" s="14"/>
      <c r="H1908" s="15">
        <f>HYPERLINK("https://docs.wto.org/imrd/directdoc.asp?DDFDocuments/t/G/SPS/NMNE44.DOCX","EN")</f>
      </c>
      <c r="I1908" s="15">
        <f>HYPERLINK("https://docs.wto.org/imrd/directdoc.asp?DDFDocuments/u/G/SPS/NMNE44.DOCX","FR")</f>
      </c>
      <c r="J1908" s="15">
        <f>HYPERLINK("https://docs.wto.org/imrd/directdoc.asp?DDFDocuments/v/G/SPS/NMNE44.DOCX","ES")</f>
      </c>
    </row>
    <row r="1909">
      <c r="A1909" s="10" t="s">
        <v>3318</v>
      </c>
      <c r="B1909" s="11" t="s">
        <v>3263</v>
      </c>
      <c r="C1909" s="10" t="s">
        <v>18</v>
      </c>
      <c r="D1909" s="12">
        <v>43256</v>
      </c>
      <c r="E1909" s="13" t="s">
        <v>3289</v>
      </c>
      <c r="F1909" s="13" t="s">
        <v>144</v>
      </c>
      <c r="G1909" s="14"/>
      <c r="H1909" s="15">
        <f>HYPERLINK("https://docs.wto.org/imrd/directdoc.asp?DDFDocuments/t/G/SPS/NMNE45.DOCX","EN")</f>
      </c>
      <c r="I1909" s="15">
        <f>HYPERLINK("https://docs.wto.org/imrd/directdoc.asp?DDFDocuments/u/G/SPS/NMNE45.DOCX","FR")</f>
      </c>
      <c r="J1909" s="15">
        <f>HYPERLINK("https://docs.wto.org/imrd/directdoc.asp?DDFDocuments/v/G/SPS/NMNE45.DOCX","ES")</f>
      </c>
    </row>
    <row r="1910">
      <c r="A1910" s="10" t="s">
        <v>3319</v>
      </c>
      <c r="B1910" s="11" t="s">
        <v>3263</v>
      </c>
      <c r="C1910" s="10" t="s">
        <v>18</v>
      </c>
      <c r="D1910" s="12">
        <v>43256</v>
      </c>
      <c r="E1910" s="13" t="s">
        <v>3320</v>
      </c>
      <c r="F1910" s="13" t="s">
        <v>144</v>
      </c>
      <c r="G1910" s="14"/>
      <c r="H1910" s="15">
        <f>HYPERLINK("https://docs.wto.org/imrd/directdoc.asp?DDFDocuments/t/G/SPS/NMNE46.DOCX","EN")</f>
      </c>
      <c r="I1910" s="15">
        <f>HYPERLINK("https://docs.wto.org/imrd/directdoc.asp?DDFDocuments/u/G/SPS/NMNE46.DOCX","FR")</f>
      </c>
      <c r="J1910" s="15">
        <f>HYPERLINK("https://docs.wto.org/imrd/directdoc.asp?DDFDocuments/v/G/SPS/NMNE46.DOCX","ES")</f>
      </c>
    </row>
    <row r="1911">
      <c r="A1911" s="10" t="s">
        <v>3321</v>
      </c>
      <c r="B1911" s="11" t="s">
        <v>3263</v>
      </c>
      <c r="C1911" s="10" t="s">
        <v>18</v>
      </c>
      <c r="D1911" s="12">
        <v>43256</v>
      </c>
      <c r="E1911" s="13" t="s">
        <v>3322</v>
      </c>
      <c r="F1911" s="13" t="s">
        <v>144</v>
      </c>
      <c r="G1911" s="14"/>
      <c r="H1911" s="15">
        <f>HYPERLINK("https://docs.wto.org/imrd/directdoc.asp?DDFDocuments/t/G/SPS/NMNE47.DOCX","EN")</f>
      </c>
      <c r="I1911" s="15">
        <f>HYPERLINK("https://docs.wto.org/imrd/directdoc.asp?DDFDocuments/u/G/SPS/NMNE47.DOCX","FR")</f>
      </c>
      <c r="J1911" s="15">
        <f>HYPERLINK("https://docs.wto.org/imrd/directdoc.asp?DDFDocuments/v/G/SPS/NMNE47.DOCX","ES")</f>
      </c>
    </row>
    <row r="1912">
      <c r="A1912" s="10" t="s">
        <v>3323</v>
      </c>
      <c r="B1912" s="11" t="s">
        <v>3263</v>
      </c>
      <c r="C1912" s="10" t="s">
        <v>18</v>
      </c>
      <c r="D1912" s="12">
        <v>43256</v>
      </c>
      <c r="E1912" s="13" t="s">
        <v>3324</v>
      </c>
      <c r="F1912" s="13" t="s">
        <v>144</v>
      </c>
      <c r="G1912" s="14"/>
      <c r="H1912" s="15">
        <f>HYPERLINK("https://docs.wto.org/imrd/directdoc.asp?DDFDocuments/t/G/SPS/NMNE48.DOCX","EN")</f>
      </c>
      <c r="I1912" s="15">
        <f>HYPERLINK("https://docs.wto.org/imrd/directdoc.asp?DDFDocuments/u/G/SPS/NMNE48.DOCX","FR")</f>
      </c>
      <c r="J1912" s="15">
        <f>HYPERLINK("https://docs.wto.org/imrd/directdoc.asp?DDFDocuments/v/G/SPS/NMNE48.DOCX","ES")</f>
      </c>
    </row>
    <row r="1913">
      <c r="A1913" s="10" t="s">
        <v>3325</v>
      </c>
      <c r="B1913" s="11" t="s">
        <v>3263</v>
      </c>
      <c r="C1913" s="10" t="s">
        <v>18</v>
      </c>
      <c r="D1913" s="12">
        <v>43256</v>
      </c>
      <c r="E1913" s="13" t="s">
        <v>3326</v>
      </c>
      <c r="F1913" s="13" t="s">
        <v>144</v>
      </c>
      <c r="G1913" s="14"/>
      <c r="H1913" s="15">
        <f>HYPERLINK("https://docs.wto.org/imrd/directdoc.asp?DDFDocuments/t/G/SPS/NMNE49.DOCX","EN")</f>
      </c>
      <c r="I1913" s="15">
        <f>HYPERLINK("https://docs.wto.org/imrd/directdoc.asp?DDFDocuments/u/G/SPS/NMNE49.DOCX","FR")</f>
      </c>
      <c r="J1913" s="15">
        <f>HYPERLINK("https://docs.wto.org/imrd/directdoc.asp?DDFDocuments/v/G/SPS/NMNE49.DOCX","ES")</f>
      </c>
    </row>
    <row r="1914">
      <c r="A1914" s="10" t="s">
        <v>3327</v>
      </c>
      <c r="B1914" s="11" t="s">
        <v>3263</v>
      </c>
      <c r="C1914" s="10" t="s">
        <v>18</v>
      </c>
      <c r="D1914" s="12">
        <v>43256</v>
      </c>
      <c r="E1914" s="13" t="s">
        <v>3328</v>
      </c>
      <c r="F1914" s="13" t="s">
        <v>24</v>
      </c>
      <c r="G1914" s="14"/>
      <c r="H1914" s="15">
        <f>HYPERLINK("https://docs.wto.org/imrd/directdoc.asp?DDFDocuments/t/G/SPS/NMNE6.DOCX","EN")</f>
      </c>
      <c r="I1914" s="15">
        <f>HYPERLINK("https://docs.wto.org/imrd/directdoc.asp?DDFDocuments/u/G/SPS/NMNE6.DOCX","FR")</f>
      </c>
      <c r="J1914" s="15">
        <f>HYPERLINK("https://docs.wto.org/imrd/directdoc.asp?DDFDocuments/v/G/SPS/NMNE6.DOCX","ES")</f>
      </c>
    </row>
    <row r="1915">
      <c r="A1915" s="10" t="s">
        <v>3329</v>
      </c>
      <c r="B1915" s="11" t="s">
        <v>3263</v>
      </c>
      <c r="C1915" s="10" t="s">
        <v>18</v>
      </c>
      <c r="D1915" s="12">
        <v>43256</v>
      </c>
      <c r="E1915" s="13" t="s">
        <v>3330</v>
      </c>
      <c r="F1915" s="13" t="s">
        <v>3331</v>
      </c>
      <c r="G1915" s="14"/>
      <c r="H1915" s="15">
        <f>HYPERLINK("https://docs.wto.org/imrd/directdoc.asp?DDFDocuments/t/G/SPS/NMNE8.DOCX","EN")</f>
      </c>
      <c r="I1915" s="15">
        <f>HYPERLINK("https://docs.wto.org/imrd/directdoc.asp?DDFDocuments/u/G/SPS/NMNE8.DOCX","FR")</f>
      </c>
      <c r="J1915" s="15">
        <f>HYPERLINK("https://docs.wto.org/imrd/directdoc.asp?DDFDocuments/v/G/SPS/NMNE8.DOCX","ES")</f>
      </c>
    </row>
    <row r="1916">
      <c r="A1916" s="10" t="s">
        <v>3332</v>
      </c>
      <c r="B1916" s="11" t="s">
        <v>3263</v>
      </c>
      <c r="C1916" s="10" t="s">
        <v>18</v>
      </c>
      <c r="D1916" s="12">
        <v>43256</v>
      </c>
      <c r="E1916" s="13" t="s">
        <v>3330</v>
      </c>
      <c r="F1916" s="13" t="s">
        <v>24</v>
      </c>
      <c r="G1916" s="14"/>
      <c r="H1916" s="15">
        <f>HYPERLINK("https://docs.wto.org/imrd/directdoc.asp?DDFDocuments/t/G/SPS/NMNE9.DOCX","EN")</f>
      </c>
      <c r="I1916" s="15">
        <f>HYPERLINK("https://docs.wto.org/imrd/directdoc.asp?DDFDocuments/u/G/SPS/NMNE9.DOCX","FR")</f>
      </c>
      <c r="J1916" s="15">
        <f>HYPERLINK("https://docs.wto.org/imrd/directdoc.asp?DDFDocuments/v/G/SPS/NMNE9.DOCX","ES")</f>
      </c>
    </row>
    <row r="1917">
      <c r="A1917" s="10" t="s">
        <v>3333</v>
      </c>
      <c r="B1917" s="11" t="s">
        <v>233</v>
      </c>
      <c r="C1917" s="10" t="s">
        <v>18</v>
      </c>
      <c r="D1917" s="12">
        <v>43256</v>
      </c>
      <c r="E1917" s="13" t="s">
        <v>3334</v>
      </c>
      <c r="F1917" s="13" t="s">
        <v>158</v>
      </c>
      <c r="G1917" s="14" t="s">
        <v>34</v>
      </c>
      <c r="H1917" s="15">
        <f>HYPERLINK("https://docs.wto.org/imrd/directdoc.asp?DDFDocuments/t/G/SPS/NPER768.DOCX","EN")</f>
      </c>
      <c r="I1917" s="15">
        <f>HYPERLINK("https://docs.wto.org/imrd/directdoc.asp?DDFDocuments/u/G/SPS/NPER768.DOCX","FR")</f>
      </c>
      <c r="J1917" s="15">
        <f>HYPERLINK("https://docs.wto.org/imrd/directdoc.asp?DDFDocuments/v/G/SPS/NPER768.DOCX","ES")</f>
      </c>
    </row>
    <row r="1918">
      <c r="A1918" s="10" t="s">
        <v>3335</v>
      </c>
      <c r="B1918" s="11" t="s">
        <v>72</v>
      </c>
      <c r="C1918" s="10" t="s">
        <v>18</v>
      </c>
      <c r="D1918" s="12">
        <v>43255</v>
      </c>
      <c r="E1918" s="13" t="s">
        <v>2815</v>
      </c>
      <c r="F1918" s="13" t="s">
        <v>74</v>
      </c>
      <c r="G1918" s="14"/>
      <c r="H1918" s="15">
        <f>HYPERLINK("https://docs.wto.org/imrd/directdoc.asp?DDFDocuments/t/G/SPS/NCAN1172.DOCX","EN")</f>
      </c>
      <c r="I1918" s="15">
        <f>HYPERLINK("https://docs.wto.org/imrd/directdoc.asp?DDFDocuments/u/G/SPS/NCAN1172.DOCX","FR")</f>
      </c>
      <c r="J1918" s="15">
        <f>HYPERLINK("https://docs.wto.org/imrd/directdoc.asp?DDFDocuments/v/G/SPS/NCAN1172.DOCX","ES")</f>
      </c>
    </row>
    <row r="1919">
      <c r="A1919" s="10" t="s">
        <v>3336</v>
      </c>
      <c r="B1919" s="11" t="s">
        <v>82</v>
      </c>
      <c r="C1919" s="10" t="s">
        <v>40</v>
      </c>
      <c r="D1919" s="12">
        <v>43255</v>
      </c>
      <c r="E1919" s="13" t="s">
        <v>603</v>
      </c>
      <c r="F1919" s="13" t="s">
        <v>19</v>
      </c>
      <c r="G1919" s="14"/>
      <c r="H1919" s="15">
        <f>HYPERLINK("https://docs.wto.org/imrd/directdoc.asp?DDFDocuments/t/G/SPS/NEU226A1.DOCX","EN")</f>
      </c>
      <c r="I1919" s="15">
        <f>HYPERLINK("https://docs.wto.org/imrd/directdoc.asp?DDFDocuments/u/G/SPS/NEU226A1.DOCX","FR")</f>
      </c>
      <c r="J1919" s="15">
        <f>HYPERLINK("https://docs.wto.org/imrd/directdoc.asp?DDFDocuments/v/G/SPS/NEU226A1.DOCX","ES")</f>
      </c>
    </row>
    <row r="1920">
      <c r="A1920" s="10" t="s">
        <v>3337</v>
      </c>
      <c r="B1920" s="11" t="s">
        <v>3263</v>
      </c>
      <c r="C1920" s="10" t="s">
        <v>18</v>
      </c>
      <c r="D1920" s="12">
        <v>43255</v>
      </c>
      <c r="E1920" s="13" t="s">
        <v>3338</v>
      </c>
      <c r="F1920" s="13" t="s">
        <v>3339</v>
      </c>
      <c r="G1920" s="14"/>
      <c r="H1920" s="15">
        <f>HYPERLINK("https://docs.wto.org/imrd/directdoc.asp?DDFDocuments/t/G/SPS/NMNE1.DOCX","EN")</f>
      </c>
      <c r="I1920" s="15">
        <f>HYPERLINK("https://docs.wto.org/imrd/directdoc.asp?DDFDocuments/u/G/SPS/NMNE1.DOCX","FR")</f>
      </c>
      <c r="J1920" s="15">
        <f>HYPERLINK("https://docs.wto.org/imrd/directdoc.asp?DDFDocuments/v/G/SPS/NMNE1.DOCX","ES")</f>
      </c>
    </row>
    <row r="1921">
      <c r="A1921" s="10" t="s">
        <v>3340</v>
      </c>
      <c r="B1921" s="11" t="s">
        <v>151</v>
      </c>
      <c r="C1921" s="10" t="s">
        <v>18</v>
      </c>
      <c r="D1921" s="12">
        <v>43252</v>
      </c>
      <c r="E1921" s="13" t="s">
        <v>3341</v>
      </c>
      <c r="F1921" s="13" t="s">
        <v>158</v>
      </c>
      <c r="G1921" s="14"/>
      <c r="H1921" s="15">
        <f>HYPERLINK("https://docs.wto.org/imrd/directdoc.asp?DDFDocuments/t/G/SPS/NVNM100.DOCX","EN")</f>
      </c>
      <c r="I1921" s="15">
        <f>HYPERLINK("https://docs.wto.org/imrd/directdoc.asp?DDFDocuments/u/G/SPS/NVNM100.DOCX","FR")</f>
      </c>
      <c r="J1921" s="15">
        <f>HYPERLINK("https://docs.wto.org/imrd/directdoc.asp?DDFDocuments/v/G/SPS/NVNM100.DOCX","ES")</f>
      </c>
    </row>
    <row r="1922">
      <c r="A1922" s="10" t="s">
        <v>3342</v>
      </c>
      <c r="B1922" s="11" t="s">
        <v>95</v>
      </c>
      <c r="C1922" s="10" t="s">
        <v>18</v>
      </c>
      <c r="D1922" s="12">
        <v>43251</v>
      </c>
      <c r="E1922" s="13" t="s">
        <v>3343</v>
      </c>
      <c r="F1922" s="13" t="s">
        <v>74</v>
      </c>
      <c r="G1922" s="14"/>
      <c r="H1922" s="15">
        <f>HYPERLINK("https://docs.wto.org/imrd/directdoc.asp?DDFDocuments/t/G/SPS/NBRA1395.DOCX","EN")</f>
      </c>
      <c r="I1922" s="15">
        <f>HYPERLINK("https://docs.wto.org/imrd/directdoc.asp?DDFDocuments/u/G/SPS/NBRA1395.DOCX","FR")</f>
      </c>
      <c r="J1922" s="15">
        <f>HYPERLINK("https://docs.wto.org/imrd/directdoc.asp?DDFDocuments/v/G/SPS/NBRA1395.DOCX","ES")</f>
      </c>
    </row>
    <row r="1923">
      <c r="A1923" s="10" t="s">
        <v>3344</v>
      </c>
      <c r="B1923" s="11" t="s">
        <v>95</v>
      </c>
      <c r="C1923" s="10" t="s">
        <v>18</v>
      </c>
      <c r="D1923" s="12">
        <v>43251</v>
      </c>
      <c r="E1923" s="13" t="s">
        <v>3343</v>
      </c>
      <c r="F1923" s="13" t="s">
        <v>74</v>
      </c>
      <c r="G1923" s="14"/>
      <c r="H1923" s="15">
        <f>HYPERLINK("https://docs.wto.org/imrd/directdoc.asp?DDFDocuments/t/G/SPS/NBRA1396.DOCX","EN")</f>
      </c>
      <c r="I1923" s="15">
        <f>HYPERLINK("https://docs.wto.org/imrd/directdoc.asp?DDFDocuments/u/G/SPS/NBRA1396.DOCX","FR")</f>
      </c>
      <c r="J1923" s="15">
        <f>HYPERLINK("https://docs.wto.org/imrd/directdoc.asp?DDFDocuments/v/G/SPS/NBRA1396.DOCX","ES")</f>
      </c>
    </row>
    <row r="1924">
      <c r="A1924" s="10" t="s">
        <v>3345</v>
      </c>
      <c r="B1924" s="11" t="s">
        <v>95</v>
      </c>
      <c r="C1924" s="10" t="s">
        <v>18</v>
      </c>
      <c r="D1924" s="12">
        <v>43251</v>
      </c>
      <c r="E1924" s="13" t="s">
        <v>3343</v>
      </c>
      <c r="F1924" s="13" t="s">
        <v>74</v>
      </c>
      <c r="G1924" s="14"/>
      <c r="H1924" s="15">
        <f>HYPERLINK("https://docs.wto.org/imrd/directdoc.asp?DDFDocuments/t/G/SPS/NBRA1397.DOCX","EN")</f>
      </c>
      <c r="I1924" s="15">
        <f>HYPERLINK("https://docs.wto.org/imrd/directdoc.asp?DDFDocuments/u/G/SPS/NBRA1397.DOCX","FR")</f>
      </c>
      <c r="J1924" s="15">
        <f>HYPERLINK("https://docs.wto.org/imrd/directdoc.asp?DDFDocuments/v/G/SPS/NBRA1397.DOCX","ES")</f>
      </c>
    </row>
    <row r="1925">
      <c r="A1925" s="10" t="s">
        <v>3346</v>
      </c>
      <c r="B1925" s="11" t="s">
        <v>95</v>
      </c>
      <c r="C1925" s="10" t="s">
        <v>18</v>
      </c>
      <c r="D1925" s="12">
        <v>43251</v>
      </c>
      <c r="E1925" s="13" t="s">
        <v>2482</v>
      </c>
      <c r="F1925" s="13" t="s">
        <v>74</v>
      </c>
      <c r="G1925" s="14"/>
      <c r="H1925" s="15">
        <f>HYPERLINK("https://docs.wto.org/imrd/directdoc.asp?DDFDocuments/t/G/SPS/NBRA1398.DOCX","EN")</f>
      </c>
      <c r="I1925" s="15">
        <f>HYPERLINK("https://docs.wto.org/imrd/directdoc.asp?DDFDocuments/u/G/SPS/NBRA1398.DOCX","FR")</f>
      </c>
      <c r="J1925" s="15">
        <f>HYPERLINK("https://docs.wto.org/imrd/directdoc.asp?DDFDocuments/v/G/SPS/NBRA1398.DOCX","ES")</f>
      </c>
    </row>
    <row r="1926">
      <c r="A1926" s="10" t="s">
        <v>3347</v>
      </c>
      <c r="B1926" s="11" t="s">
        <v>95</v>
      </c>
      <c r="C1926" s="10" t="s">
        <v>18</v>
      </c>
      <c r="D1926" s="12">
        <v>43251</v>
      </c>
      <c r="E1926" s="13" t="s">
        <v>3343</v>
      </c>
      <c r="F1926" s="13" t="s">
        <v>74</v>
      </c>
      <c r="G1926" s="14"/>
      <c r="H1926" s="15">
        <f>HYPERLINK("https://docs.wto.org/imrd/directdoc.asp?DDFDocuments/t/G/SPS/NBRA1399.DOCX","EN")</f>
      </c>
      <c r="I1926" s="15">
        <f>HYPERLINK("https://docs.wto.org/imrd/directdoc.asp?DDFDocuments/u/G/SPS/NBRA1399.DOCX","FR")</f>
      </c>
      <c r="J1926" s="15">
        <f>HYPERLINK("https://docs.wto.org/imrd/directdoc.asp?DDFDocuments/v/G/SPS/NBRA1399.DOCX","ES")</f>
      </c>
    </row>
    <row r="1927">
      <c r="A1927" s="10" t="s">
        <v>3348</v>
      </c>
      <c r="B1927" s="11" t="s">
        <v>95</v>
      </c>
      <c r="C1927" s="10" t="s">
        <v>18</v>
      </c>
      <c r="D1927" s="12">
        <v>43251</v>
      </c>
      <c r="E1927" s="13" t="s">
        <v>2482</v>
      </c>
      <c r="F1927" s="13" t="s">
        <v>74</v>
      </c>
      <c r="G1927" s="14"/>
      <c r="H1927" s="15">
        <f>HYPERLINK("https://docs.wto.org/imrd/directdoc.asp?DDFDocuments/t/G/SPS/NBRA1400.DOCX","EN")</f>
      </c>
      <c r="I1927" s="15">
        <f>HYPERLINK("https://docs.wto.org/imrd/directdoc.asp?DDFDocuments/u/G/SPS/NBRA1400.DOCX","FR")</f>
      </c>
      <c r="J1927" s="15">
        <f>HYPERLINK("https://docs.wto.org/imrd/directdoc.asp?DDFDocuments/v/G/SPS/NBRA1400.DOCX","ES")</f>
      </c>
    </row>
    <row r="1928">
      <c r="A1928" s="10" t="s">
        <v>3349</v>
      </c>
      <c r="B1928" s="11" t="s">
        <v>95</v>
      </c>
      <c r="C1928" s="10" t="s">
        <v>18</v>
      </c>
      <c r="D1928" s="12">
        <v>43251</v>
      </c>
      <c r="E1928" s="13" t="s">
        <v>2482</v>
      </c>
      <c r="F1928" s="13" t="s">
        <v>74</v>
      </c>
      <c r="G1928" s="14"/>
      <c r="H1928" s="15">
        <f>HYPERLINK("https://docs.wto.org/imrd/directdoc.asp?DDFDocuments/t/G/SPS/NBRA1401.DOCX","EN")</f>
      </c>
      <c r="I1928" s="15">
        <f>HYPERLINK("https://docs.wto.org/imrd/directdoc.asp?DDFDocuments/u/G/SPS/NBRA1401.DOCX","FR")</f>
      </c>
      <c r="J1928" s="15">
        <f>HYPERLINK("https://docs.wto.org/imrd/directdoc.asp?DDFDocuments/v/G/SPS/NBRA1401.DOCX","ES")</f>
      </c>
    </row>
    <row r="1929">
      <c r="A1929" s="10" t="s">
        <v>3350</v>
      </c>
      <c r="B1929" s="11" t="s">
        <v>95</v>
      </c>
      <c r="C1929" s="10" t="s">
        <v>18</v>
      </c>
      <c r="D1929" s="12">
        <v>43251</v>
      </c>
      <c r="E1929" s="13" t="s">
        <v>2482</v>
      </c>
      <c r="F1929" s="13" t="s">
        <v>74</v>
      </c>
      <c r="G1929" s="14"/>
      <c r="H1929" s="15">
        <f>HYPERLINK("https://docs.wto.org/imrd/directdoc.asp?DDFDocuments/t/G/SPS/NBRA1402.DOCX","EN")</f>
      </c>
      <c r="I1929" s="15">
        <f>HYPERLINK("https://docs.wto.org/imrd/directdoc.asp?DDFDocuments/u/G/SPS/NBRA1402.DOCX","FR")</f>
      </c>
      <c r="J1929" s="15">
        <f>HYPERLINK("https://docs.wto.org/imrd/directdoc.asp?DDFDocuments/v/G/SPS/NBRA1402.DOCX","ES")</f>
      </c>
    </row>
    <row r="1930">
      <c r="A1930" s="10" t="s">
        <v>3351</v>
      </c>
      <c r="B1930" s="11" t="s">
        <v>95</v>
      </c>
      <c r="C1930" s="10" t="s">
        <v>18</v>
      </c>
      <c r="D1930" s="12">
        <v>43251</v>
      </c>
      <c r="E1930" s="13" t="s">
        <v>3352</v>
      </c>
      <c r="F1930" s="13" t="s">
        <v>74</v>
      </c>
      <c r="G1930" s="14"/>
      <c r="H1930" s="15">
        <f>HYPERLINK("https://docs.wto.org/imrd/directdoc.asp?DDFDocuments/t/G/SPS/NBRA1403.DOCX","EN")</f>
      </c>
      <c r="I1930" s="15">
        <f>HYPERLINK("https://docs.wto.org/imrd/directdoc.asp?DDFDocuments/u/G/SPS/NBRA1403.DOCX","FR")</f>
      </c>
      <c r="J1930" s="15">
        <f>HYPERLINK("https://docs.wto.org/imrd/directdoc.asp?DDFDocuments/v/G/SPS/NBRA1403.DOCX","ES")</f>
      </c>
    </row>
    <row r="1931">
      <c r="A1931" s="10" t="s">
        <v>3353</v>
      </c>
      <c r="B1931" s="11" t="s">
        <v>95</v>
      </c>
      <c r="C1931" s="10" t="s">
        <v>18</v>
      </c>
      <c r="D1931" s="12">
        <v>43251</v>
      </c>
      <c r="E1931" s="13" t="s">
        <v>3354</v>
      </c>
      <c r="F1931" s="13" t="s">
        <v>74</v>
      </c>
      <c r="G1931" s="14"/>
      <c r="H1931" s="15">
        <f>HYPERLINK("https://docs.wto.org/imrd/directdoc.asp?DDFDocuments/t/G/SPS/NBRA1404.DOCX","EN")</f>
      </c>
      <c r="I1931" s="15">
        <f>HYPERLINK("https://docs.wto.org/imrd/directdoc.asp?DDFDocuments/u/G/SPS/NBRA1404.DOCX","FR")</f>
      </c>
      <c r="J1931" s="15">
        <f>HYPERLINK("https://docs.wto.org/imrd/directdoc.asp?DDFDocuments/v/G/SPS/NBRA1404.DOCX","ES")</f>
      </c>
    </row>
    <row r="1932">
      <c r="A1932" s="10" t="s">
        <v>3355</v>
      </c>
      <c r="B1932" s="11" t="s">
        <v>95</v>
      </c>
      <c r="C1932" s="10" t="s">
        <v>18</v>
      </c>
      <c r="D1932" s="12">
        <v>43251</v>
      </c>
      <c r="E1932" s="13" t="s">
        <v>3356</v>
      </c>
      <c r="F1932" s="13" t="s">
        <v>74</v>
      </c>
      <c r="G1932" s="14"/>
      <c r="H1932" s="15">
        <f>HYPERLINK("https://docs.wto.org/imrd/directdoc.asp?DDFDocuments/t/G/SPS/NBRA1405.DOCX","EN")</f>
      </c>
      <c r="I1932" s="15">
        <f>HYPERLINK("https://docs.wto.org/imrd/directdoc.asp?DDFDocuments/u/G/SPS/NBRA1405.DOCX","FR")</f>
      </c>
      <c r="J1932" s="15">
        <f>HYPERLINK("https://docs.wto.org/imrd/directdoc.asp?DDFDocuments/v/G/SPS/NBRA1405.DOCX","ES")</f>
      </c>
    </row>
    <row r="1933">
      <c r="A1933" s="10" t="s">
        <v>3357</v>
      </c>
      <c r="B1933" s="11" t="s">
        <v>95</v>
      </c>
      <c r="C1933" s="10" t="s">
        <v>18</v>
      </c>
      <c r="D1933" s="12">
        <v>43251</v>
      </c>
      <c r="E1933" s="13" t="s">
        <v>2482</v>
      </c>
      <c r="F1933" s="13" t="s">
        <v>74</v>
      </c>
      <c r="G1933" s="14"/>
      <c r="H1933" s="15">
        <f>HYPERLINK("https://docs.wto.org/imrd/directdoc.asp?DDFDocuments/t/G/SPS/NBRA1406.DOCX","EN")</f>
      </c>
      <c r="I1933" s="15">
        <f>HYPERLINK("https://docs.wto.org/imrd/directdoc.asp?DDFDocuments/u/G/SPS/NBRA1406.DOCX","FR")</f>
      </c>
      <c r="J1933" s="15">
        <f>HYPERLINK("https://docs.wto.org/imrd/directdoc.asp?DDFDocuments/v/G/SPS/NBRA1406.DOCX","ES")</f>
      </c>
    </row>
    <row r="1934">
      <c r="A1934" s="10" t="s">
        <v>3358</v>
      </c>
      <c r="B1934" s="11" t="s">
        <v>95</v>
      </c>
      <c r="C1934" s="10" t="s">
        <v>18</v>
      </c>
      <c r="D1934" s="12">
        <v>43251</v>
      </c>
      <c r="E1934" s="13" t="s">
        <v>3343</v>
      </c>
      <c r="F1934" s="13" t="s">
        <v>74</v>
      </c>
      <c r="G1934" s="14"/>
      <c r="H1934" s="15">
        <f>HYPERLINK("https://docs.wto.org/imrd/directdoc.asp?DDFDocuments/t/G/SPS/NBRA1410.DOCX","EN")</f>
      </c>
      <c r="I1934" s="15">
        <f>HYPERLINK("https://docs.wto.org/imrd/directdoc.asp?DDFDocuments/u/G/SPS/NBRA1410.DOCX","FR")</f>
      </c>
      <c r="J1934" s="15">
        <f>HYPERLINK("https://docs.wto.org/imrd/directdoc.asp?DDFDocuments/v/G/SPS/NBRA1410.DOCX","ES")</f>
      </c>
    </row>
    <row r="1935">
      <c r="A1935" s="10" t="s">
        <v>3359</v>
      </c>
      <c r="B1935" s="11" t="s">
        <v>149</v>
      </c>
      <c r="C1935" s="10" t="s">
        <v>18</v>
      </c>
      <c r="D1935" s="12">
        <v>43250</v>
      </c>
      <c r="E1935" s="13" t="s">
        <v>3360</v>
      </c>
      <c r="F1935" s="13" t="s">
        <v>24</v>
      </c>
      <c r="G1935" s="14"/>
      <c r="H1935" s="15">
        <f>HYPERLINK("https://docs.wto.org/imrd/directdoc.asp?DDFDocuments/t/G/SPS/NCHN1071.DOCX","EN")</f>
      </c>
      <c r="I1935" s="15">
        <f>HYPERLINK("https://docs.wto.org/imrd/directdoc.asp?DDFDocuments/u/G/SPS/NCHN1071.DOCX","FR")</f>
      </c>
      <c r="J1935" s="15">
        <f>HYPERLINK("https://docs.wto.org/imrd/directdoc.asp?DDFDocuments/v/G/SPS/NCHN1071.DOCX","ES")</f>
      </c>
    </row>
    <row r="1936">
      <c r="A1936" s="10" t="s">
        <v>3361</v>
      </c>
      <c r="B1936" s="11" t="s">
        <v>82</v>
      </c>
      <c r="C1936" s="10" t="s">
        <v>40</v>
      </c>
      <c r="D1936" s="12">
        <v>43250</v>
      </c>
      <c r="E1936" s="13" t="s">
        <v>603</v>
      </c>
      <c r="F1936" s="13" t="s">
        <v>19</v>
      </c>
      <c r="G1936" s="14"/>
      <c r="H1936" s="15">
        <f>HYPERLINK("https://docs.wto.org/imrd/directdoc.asp?DDFDocuments/t/G/SPS/NEU217A1.DOCX","EN")</f>
      </c>
      <c r="I1936" s="15">
        <f>HYPERLINK("https://docs.wto.org/imrd/directdoc.asp?DDFDocuments/u/G/SPS/NEU217A1.DOCX","FR")</f>
      </c>
      <c r="J1936" s="15">
        <f>HYPERLINK("https://docs.wto.org/imrd/directdoc.asp?DDFDocuments/v/G/SPS/NEU217A1.DOCX","ES")</f>
      </c>
    </row>
    <row r="1937">
      <c r="A1937" s="10" t="s">
        <v>3362</v>
      </c>
      <c r="B1937" s="11" t="s">
        <v>164</v>
      </c>
      <c r="C1937" s="10" t="s">
        <v>18</v>
      </c>
      <c r="D1937" s="12">
        <v>43250</v>
      </c>
      <c r="E1937" s="13" t="s">
        <v>1742</v>
      </c>
      <c r="F1937" s="13" t="s">
        <v>3363</v>
      </c>
      <c r="G1937" s="14"/>
      <c r="H1937" s="15">
        <f>HYPERLINK("https://docs.wto.org/imrd/directdoc.asp?DDFDocuments/t/G/SPS/NUKR122R1.DOCX","EN")</f>
      </c>
      <c r="I1937" s="15">
        <f>HYPERLINK("https://docs.wto.org/imrd/directdoc.asp?DDFDocuments/u/G/SPS/NUKR122R1.DOCX","FR")</f>
      </c>
      <c r="J1937" s="15">
        <f>HYPERLINK("https://docs.wto.org/imrd/directdoc.asp?DDFDocuments/v/G/SPS/NUKR122R1.DOCX","ES")</f>
      </c>
    </row>
    <row r="1938">
      <c r="A1938" s="10" t="s">
        <v>3364</v>
      </c>
      <c r="B1938" s="11" t="s">
        <v>149</v>
      </c>
      <c r="C1938" s="10" t="s">
        <v>18</v>
      </c>
      <c r="D1938" s="12">
        <v>43249</v>
      </c>
      <c r="E1938" s="13" t="s">
        <v>3365</v>
      </c>
      <c r="F1938" s="13" t="s">
        <v>24</v>
      </c>
      <c r="G1938" s="14"/>
      <c r="H1938" s="15">
        <f>HYPERLINK("https://docs.wto.org/imrd/directdoc.asp?DDFDocuments/t/G/SPS/NCHN1070.DOCX","EN")</f>
      </c>
      <c r="I1938" s="15">
        <f>HYPERLINK("https://docs.wto.org/imrd/directdoc.asp?DDFDocuments/u/G/SPS/NCHN1070.DOCX","FR")</f>
      </c>
      <c r="J1938" s="15">
        <f>HYPERLINK("https://docs.wto.org/imrd/directdoc.asp?DDFDocuments/v/G/SPS/NCHN1070.DOCX","ES")</f>
      </c>
    </row>
    <row r="1939">
      <c r="A1939" s="10" t="s">
        <v>3366</v>
      </c>
      <c r="B1939" s="11" t="s">
        <v>379</v>
      </c>
      <c r="C1939" s="10" t="s">
        <v>18</v>
      </c>
      <c r="D1939" s="12">
        <v>43249</v>
      </c>
      <c r="E1939" s="13" t="s">
        <v>3260</v>
      </c>
      <c r="F1939" s="13" t="s">
        <v>3261</v>
      </c>
      <c r="G1939" s="14"/>
      <c r="H1939" s="15">
        <f>HYPERLINK("https://docs.wto.org/imrd/directdoc.asp?DDFDocuments/t/G/SPS/NGTM67.DOCX","EN")</f>
      </c>
      <c r="I1939" s="15">
        <f>HYPERLINK("https://docs.wto.org/imrd/directdoc.asp?DDFDocuments/u/G/SPS/NGTM67.DOCX","FR")</f>
      </c>
      <c r="J1939" s="15">
        <f>HYPERLINK("https://docs.wto.org/imrd/directdoc.asp?DDFDocuments/v/G/SPS/NGTM67.DOCX","ES")</f>
      </c>
    </row>
    <row r="1940">
      <c r="A1940" s="10" t="s">
        <v>3367</v>
      </c>
      <c r="B1940" s="11" t="s">
        <v>139</v>
      </c>
      <c r="C1940" s="10" t="s">
        <v>18</v>
      </c>
      <c r="D1940" s="12">
        <v>43249</v>
      </c>
      <c r="E1940" s="13" t="s">
        <v>3368</v>
      </c>
      <c r="F1940" s="13" t="s">
        <v>24</v>
      </c>
      <c r="G1940" s="14"/>
      <c r="H1940" s="15">
        <f>HYPERLINK("https://docs.wto.org/imrd/directdoc.asp?DDFDocuments/t/G/SPS/NIND215.DOCX","EN")</f>
      </c>
      <c r="I1940" s="15">
        <f>HYPERLINK("https://docs.wto.org/imrd/directdoc.asp?DDFDocuments/u/G/SPS/NIND215.DOCX","FR")</f>
      </c>
      <c r="J1940" s="15">
        <f>HYPERLINK("https://docs.wto.org/imrd/directdoc.asp?DDFDocuments/v/G/SPS/NIND215.DOCX","ES")</f>
      </c>
    </row>
    <row r="1941">
      <c r="A1941" s="10" t="s">
        <v>3369</v>
      </c>
      <c r="B1941" s="11" t="s">
        <v>82</v>
      </c>
      <c r="C1941" s="10" t="s">
        <v>12</v>
      </c>
      <c r="D1941" s="12">
        <v>43249</v>
      </c>
      <c r="E1941" s="13" t="s">
        <v>3368</v>
      </c>
      <c r="F1941" s="13" t="s">
        <v>122</v>
      </c>
      <c r="G1941" s="14"/>
      <c r="H1941" s="15">
        <f>HYPERLINK("https://docs.wto.org/imrd/directdoc.asp?DDFDocuments/t/G/SPS/NIND216.DOCX","EN")</f>
      </c>
      <c r="I1941" s="15">
        <f>HYPERLINK("https://docs.wto.org/imrd/directdoc.asp?DDFDocuments/u/G/SPS/NIND216.DOCX","FR")</f>
      </c>
      <c r="J1941" s="15">
        <f>HYPERLINK("https://docs.wto.org/imrd/directdoc.asp?DDFDocuments/v/G/SPS/NIND216.DOCX","ES")</f>
      </c>
    </row>
    <row r="1942">
      <c r="A1942" s="10" t="s">
        <v>3370</v>
      </c>
      <c r="B1942" s="11" t="s">
        <v>153</v>
      </c>
      <c r="C1942" s="10" t="s">
        <v>18</v>
      </c>
      <c r="D1942" s="12">
        <v>43249</v>
      </c>
      <c r="E1942" s="13" t="s">
        <v>3371</v>
      </c>
      <c r="F1942" s="13" t="s">
        <v>3331</v>
      </c>
      <c r="G1942" s="14"/>
      <c r="H1942" s="15">
        <f>HYPERLINK("https://docs.wto.org/imrd/directdoc.asp?DDFDocuments/t/G/SPS/NKOR599.DOCX","EN")</f>
      </c>
      <c r="I1942" s="15">
        <f>HYPERLINK("https://docs.wto.org/imrd/directdoc.asp?DDFDocuments/u/G/SPS/NKOR599.DOCX","FR")</f>
      </c>
      <c r="J1942" s="15">
        <f>HYPERLINK("https://docs.wto.org/imrd/directdoc.asp?DDFDocuments/v/G/SPS/NKOR599.DOCX","ES")</f>
      </c>
    </row>
    <row r="1943">
      <c r="A1943" s="10" t="s">
        <v>3372</v>
      </c>
      <c r="B1943" s="11" t="s">
        <v>87</v>
      </c>
      <c r="C1943" s="10" t="s">
        <v>18</v>
      </c>
      <c r="D1943" s="12">
        <v>43249</v>
      </c>
      <c r="E1943" s="13" t="s">
        <v>3373</v>
      </c>
      <c r="F1943" s="13" t="s">
        <v>88</v>
      </c>
      <c r="G1943" s="14" t="s">
        <v>1093</v>
      </c>
      <c r="H1943" s="15">
        <f>HYPERLINK("https://docs.wto.org/imrd/directdoc.asp?DDFDocuments/t/G/SPS/NMEX347.DOCX","EN")</f>
      </c>
      <c r="I1943" s="15">
        <f>HYPERLINK("https://docs.wto.org/imrd/directdoc.asp?DDFDocuments/u/G/SPS/NMEX347.DOCX","FR")</f>
      </c>
      <c r="J1943" s="15">
        <f>HYPERLINK("https://docs.wto.org/imrd/directdoc.asp?DDFDocuments/v/G/SPS/NMEX347.DOCX","ES")</f>
      </c>
    </row>
    <row r="1944">
      <c r="A1944" s="10" t="s">
        <v>3374</v>
      </c>
      <c r="B1944" s="11" t="s">
        <v>87</v>
      </c>
      <c r="C1944" s="10" t="s">
        <v>18</v>
      </c>
      <c r="D1944" s="12">
        <v>43249</v>
      </c>
      <c r="E1944" s="13" t="s">
        <v>3375</v>
      </c>
      <c r="F1944" s="13" t="s">
        <v>117</v>
      </c>
      <c r="G1944" s="14" t="s">
        <v>34</v>
      </c>
      <c r="H1944" s="15">
        <f>HYPERLINK("https://docs.wto.org/imrd/directdoc.asp?DDFDocuments/t/G/SPS/NMEX348.DOCX","EN")</f>
      </c>
      <c r="I1944" s="15">
        <f>HYPERLINK("https://docs.wto.org/imrd/directdoc.asp?DDFDocuments/u/G/SPS/NMEX348.DOCX","FR")</f>
      </c>
      <c r="J1944" s="15">
        <f>HYPERLINK("https://docs.wto.org/imrd/directdoc.asp?DDFDocuments/v/G/SPS/NMEX348.DOCX","ES")</f>
      </c>
    </row>
    <row r="1945">
      <c r="A1945" s="10" t="s">
        <v>3376</v>
      </c>
      <c r="B1945" s="11" t="s">
        <v>145</v>
      </c>
      <c r="C1945" s="10" t="s">
        <v>18</v>
      </c>
      <c r="D1945" s="12">
        <v>43249</v>
      </c>
      <c r="E1945" s="13" t="s">
        <v>989</v>
      </c>
      <c r="F1945" s="13" t="s">
        <v>144</v>
      </c>
      <c r="G1945" s="14"/>
      <c r="H1945" s="15">
        <f>HYPERLINK("https://docs.wto.org/imrd/directdoc.asp?DDFDocuments/t/G/SPS/NPHL412.DOCX","EN")</f>
      </c>
      <c r="I1945" s="15">
        <f>HYPERLINK("https://docs.wto.org/imrd/directdoc.asp?DDFDocuments/u/G/SPS/NPHL412.DOCX","FR")</f>
      </c>
      <c r="J1945" s="15">
        <f>HYPERLINK("https://docs.wto.org/imrd/directdoc.asp?DDFDocuments/v/G/SPS/NPHL412.DOCX","ES")</f>
      </c>
    </row>
    <row r="1946">
      <c r="A1946" s="10" t="s">
        <v>3377</v>
      </c>
      <c r="B1946" s="11" t="s">
        <v>145</v>
      </c>
      <c r="C1946" s="10" t="s">
        <v>18</v>
      </c>
      <c r="D1946" s="12">
        <v>43249</v>
      </c>
      <c r="E1946" s="13" t="s">
        <v>3378</v>
      </c>
      <c r="F1946" s="13" t="s">
        <v>74</v>
      </c>
      <c r="G1946" s="14"/>
      <c r="H1946" s="15">
        <f>HYPERLINK("https://docs.wto.org/imrd/directdoc.asp?DDFDocuments/t/G/SPS/NPHL413.DOCX","EN")</f>
      </c>
      <c r="I1946" s="15">
        <f>HYPERLINK("https://docs.wto.org/imrd/directdoc.asp?DDFDocuments/u/G/SPS/NPHL413.DOCX","FR")</f>
      </c>
      <c r="J1946" s="15">
        <f>HYPERLINK("https://docs.wto.org/imrd/directdoc.asp?DDFDocuments/v/G/SPS/NPHL413.DOCX","ES")</f>
      </c>
    </row>
    <row r="1947">
      <c r="A1947" s="10" t="s">
        <v>3379</v>
      </c>
      <c r="B1947" s="11" t="s">
        <v>53</v>
      </c>
      <c r="C1947" s="10" t="s">
        <v>12</v>
      </c>
      <c r="D1947" s="12">
        <v>43249</v>
      </c>
      <c r="E1947" s="13" t="s">
        <v>282</v>
      </c>
      <c r="F1947" s="13" t="s">
        <v>92</v>
      </c>
      <c r="G1947" s="14"/>
      <c r="H1947" s="15">
        <f>HYPERLINK("https://docs.wto.org/imrd/directdoc.asp?DDFDocuments/t/G/SPS/NSAU352.DOCX","EN")</f>
      </c>
      <c r="I1947" s="15">
        <f>HYPERLINK("https://docs.wto.org/imrd/directdoc.asp?DDFDocuments/u/G/SPS/NSAU352.DOCX","FR")</f>
      </c>
      <c r="J1947" s="15">
        <f>HYPERLINK("https://docs.wto.org/imrd/directdoc.asp?DDFDocuments/v/G/SPS/NSAU352.DOCX","ES")</f>
      </c>
    </row>
    <row r="1948">
      <c r="A1948" s="10" t="s">
        <v>3380</v>
      </c>
      <c r="B1948" s="11" t="s">
        <v>161</v>
      </c>
      <c r="C1948" s="10" t="s">
        <v>18</v>
      </c>
      <c r="D1948" s="12">
        <v>43249</v>
      </c>
      <c r="E1948" s="13" t="s">
        <v>3381</v>
      </c>
      <c r="F1948" s="13" t="s">
        <v>868</v>
      </c>
      <c r="G1948" s="14"/>
      <c r="H1948" s="15">
        <f>HYPERLINK("https://docs.wto.org/imrd/directdoc.asp?DDFDocuments/t/G/SPS/NUSA3004.DOCX","EN")</f>
      </c>
      <c r="I1948" s="15">
        <f>HYPERLINK("https://docs.wto.org/imrd/directdoc.asp?DDFDocuments/u/G/SPS/NUSA3004.DOCX","FR")</f>
      </c>
      <c r="J1948" s="15">
        <f>HYPERLINK("https://docs.wto.org/imrd/directdoc.asp?DDFDocuments/v/G/SPS/NUSA3004.DOCX","ES")</f>
      </c>
    </row>
    <row r="1949">
      <c r="A1949" s="10" t="s">
        <v>3382</v>
      </c>
      <c r="B1949" s="11" t="s">
        <v>3383</v>
      </c>
      <c r="C1949" s="10" t="s">
        <v>201</v>
      </c>
      <c r="D1949" s="12">
        <v>43248</v>
      </c>
      <c r="E1949" s="13" t="s">
        <v>19</v>
      </c>
      <c r="F1949" s="13" t="s">
        <v>3384</v>
      </c>
      <c r="G1949" s="14"/>
      <c r="H1949" s="15">
        <f>HYPERLINK("https://docs.wto.org/imrd/directdoc.asp?DDFDocuments/t/G/SPS/NNGA21C1.DOCX","EN")</f>
      </c>
      <c r="I1949" s="15">
        <f>HYPERLINK("https://docs.wto.org/imrd/directdoc.asp?DDFDocuments/u/G/SPS/NNGA21C1.DOCX","FR")</f>
      </c>
      <c r="J1949" s="15">
        <f>HYPERLINK("https://docs.wto.org/imrd/directdoc.asp?DDFDocuments/v/G/SPS/NNGA21C1.DOCX","ES")</f>
      </c>
    </row>
    <row r="1950">
      <c r="A1950" s="10" t="s">
        <v>3385</v>
      </c>
      <c r="B1950" s="11" t="s">
        <v>183</v>
      </c>
      <c r="C1950" s="10" t="s">
        <v>18</v>
      </c>
      <c r="D1950" s="12">
        <v>43245</v>
      </c>
      <c r="E1950" s="13" t="s">
        <v>3386</v>
      </c>
      <c r="F1950" s="13" t="s">
        <v>158</v>
      </c>
      <c r="G1950" s="14" t="s">
        <v>79</v>
      </c>
      <c r="H1950" s="15">
        <f>HYPERLINK("https://docs.wto.org/imrd/directdoc.asp?DDFDocuments/t/G/SPS/NARG214.DOCX","EN")</f>
      </c>
      <c r="I1950" s="15">
        <f>HYPERLINK("https://docs.wto.org/imrd/directdoc.asp?DDFDocuments/u/G/SPS/NARG214.DOCX","FR")</f>
      </c>
      <c r="J1950" s="15">
        <f>HYPERLINK("https://docs.wto.org/imrd/directdoc.asp?DDFDocuments/v/G/SPS/NARG214.DOCX","ES")</f>
      </c>
    </row>
    <row r="1951">
      <c r="A1951" s="10" t="s">
        <v>3387</v>
      </c>
      <c r="B1951" s="11" t="s">
        <v>87</v>
      </c>
      <c r="C1951" s="10" t="s">
        <v>18</v>
      </c>
      <c r="D1951" s="12">
        <v>43245</v>
      </c>
      <c r="E1951" s="13" t="s">
        <v>3388</v>
      </c>
      <c r="F1951" s="13" t="s">
        <v>3389</v>
      </c>
      <c r="G1951" s="14" t="s">
        <v>47</v>
      </c>
      <c r="H1951" s="15">
        <f>HYPERLINK("https://docs.wto.org/imrd/directdoc.asp?DDFDocuments/t/G/SPS/NMEX340.DOCX","EN")</f>
      </c>
      <c r="I1951" s="15">
        <f>HYPERLINK("https://docs.wto.org/imrd/directdoc.asp?DDFDocuments/u/G/SPS/NMEX340.DOCX","FR")</f>
      </c>
      <c r="J1951" s="15">
        <f>HYPERLINK("https://docs.wto.org/imrd/directdoc.asp?DDFDocuments/v/G/SPS/NMEX340.DOCX","ES")</f>
      </c>
    </row>
    <row r="1952">
      <c r="A1952" s="10" t="s">
        <v>3390</v>
      </c>
      <c r="B1952" s="11" t="s">
        <v>87</v>
      </c>
      <c r="C1952" s="10" t="s">
        <v>18</v>
      </c>
      <c r="D1952" s="12">
        <v>43245</v>
      </c>
      <c r="E1952" s="13" t="s">
        <v>3391</v>
      </c>
      <c r="F1952" s="13" t="s">
        <v>88</v>
      </c>
      <c r="G1952" s="14" t="s">
        <v>226</v>
      </c>
      <c r="H1952" s="15">
        <f>HYPERLINK("https://docs.wto.org/imrd/directdoc.asp?DDFDocuments/t/G/SPS/NMEX341.DOCX","EN")</f>
      </c>
      <c r="I1952" s="15">
        <f>HYPERLINK("https://docs.wto.org/imrd/directdoc.asp?DDFDocuments/u/G/SPS/NMEX341.DOCX","FR")</f>
      </c>
      <c r="J1952" s="15">
        <f>HYPERLINK("https://docs.wto.org/imrd/directdoc.asp?DDFDocuments/v/G/SPS/NMEX341.DOCX","ES")</f>
      </c>
    </row>
    <row r="1953">
      <c r="A1953" s="10" t="s">
        <v>3392</v>
      </c>
      <c r="B1953" s="11" t="s">
        <v>87</v>
      </c>
      <c r="C1953" s="10" t="s">
        <v>18</v>
      </c>
      <c r="D1953" s="12">
        <v>43245</v>
      </c>
      <c r="E1953" s="13" t="s">
        <v>3393</v>
      </c>
      <c r="F1953" s="13" t="s">
        <v>3389</v>
      </c>
      <c r="G1953" s="14" t="s">
        <v>47</v>
      </c>
      <c r="H1953" s="15">
        <f>HYPERLINK("https://docs.wto.org/imrd/directdoc.asp?DDFDocuments/t/G/SPS/NMEX342.DOCX","EN")</f>
      </c>
      <c r="I1953" s="15">
        <f>HYPERLINK("https://docs.wto.org/imrd/directdoc.asp?DDFDocuments/u/G/SPS/NMEX342.DOCX","FR")</f>
      </c>
      <c r="J1953" s="15">
        <f>HYPERLINK("https://docs.wto.org/imrd/directdoc.asp?DDFDocuments/v/G/SPS/NMEX342.DOCX","ES")</f>
      </c>
    </row>
    <row r="1954">
      <c r="A1954" s="10" t="s">
        <v>3394</v>
      </c>
      <c r="B1954" s="11" t="s">
        <v>87</v>
      </c>
      <c r="C1954" s="10" t="s">
        <v>18</v>
      </c>
      <c r="D1954" s="12">
        <v>43245</v>
      </c>
      <c r="E1954" s="13" t="s">
        <v>3395</v>
      </c>
      <c r="F1954" s="13" t="s">
        <v>3389</v>
      </c>
      <c r="G1954" s="14" t="s">
        <v>226</v>
      </c>
      <c r="H1954" s="15">
        <f>HYPERLINK("https://docs.wto.org/imrd/directdoc.asp?DDFDocuments/t/G/SPS/NMEX343.DOCX","EN")</f>
      </c>
      <c r="I1954" s="15">
        <f>HYPERLINK("https://docs.wto.org/imrd/directdoc.asp?DDFDocuments/u/G/SPS/NMEX343.DOCX","FR")</f>
      </c>
      <c r="J1954" s="15">
        <f>HYPERLINK("https://docs.wto.org/imrd/directdoc.asp?DDFDocuments/v/G/SPS/NMEX343.DOCX","ES")</f>
      </c>
    </row>
    <row r="1955">
      <c r="A1955" s="10" t="s">
        <v>3396</v>
      </c>
      <c r="B1955" s="11" t="s">
        <v>87</v>
      </c>
      <c r="C1955" s="10" t="s">
        <v>18</v>
      </c>
      <c r="D1955" s="12">
        <v>43245</v>
      </c>
      <c r="E1955" s="13" t="s">
        <v>3397</v>
      </c>
      <c r="F1955" s="13" t="s">
        <v>32</v>
      </c>
      <c r="G1955" s="14" t="s">
        <v>11</v>
      </c>
      <c r="H1955" s="15">
        <f>HYPERLINK("https://docs.wto.org/imrd/directdoc.asp?DDFDocuments/t/G/SPS/NMEX344.DOCX","EN")</f>
      </c>
      <c r="I1955" s="15">
        <f>HYPERLINK("https://docs.wto.org/imrd/directdoc.asp?DDFDocuments/u/G/SPS/NMEX344.DOCX","FR")</f>
      </c>
      <c r="J1955" s="15">
        <f>HYPERLINK("https://docs.wto.org/imrd/directdoc.asp?DDFDocuments/v/G/SPS/NMEX344.DOCX","ES")</f>
      </c>
    </row>
    <row r="1956">
      <c r="A1956" s="10" t="s">
        <v>3398</v>
      </c>
      <c r="B1956" s="11" t="s">
        <v>87</v>
      </c>
      <c r="C1956" s="10" t="s">
        <v>18</v>
      </c>
      <c r="D1956" s="12">
        <v>43245</v>
      </c>
      <c r="E1956" s="13" t="s">
        <v>3399</v>
      </c>
      <c r="F1956" s="13" t="s">
        <v>3389</v>
      </c>
      <c r="G1956" s="14" t="s">
        <v>226</v>
      </c>
      <c r="H1956" s="15">
        <f>HYPERLINK("https://docs.wto.org/imrd/directdoc.asp?DDFDocuments/t/G/SPS/NMEX345.DOCX","EN")</f>
      </c>
      <c r="I1956" s="15">
        <f>HYPERLINK("https://docs.wto.org/imrd/directdoc.asp?DDFDocuments/u/G/SPS/NMEX345.DOCX","FR")</f>
      </c>
      <c r="J1956" s="15">
        <f>HYPERLINK("https://docs.wto.org/imrd/directdoc.asp?DDFDocuments/v/G/SPS/NMEX345.DOCX","ES")</f>
      </c>
    </row>
    <row r="1957">
      <c r="A1957" s="10" t="s">
        <v>3400</v>
      </c>
      <c r="B1957" s="11" t="s">
        <v>87</v>
      </c>
      <c r="C1957" s="10" t="s">
        <v>18</v>
      </c>
      <c r="D1957" s="12">
        <v>43245</v>
      </c>
      <c r="E1957" s="13" t="s">
        <v>3401</v>
      </c>
      <c r="F1957" s="13" t="s">
        <v>32</v>
      </c>
      <c r="G1957" s="14" t="s">
        <v>59</v>
      </c>
      <c r="H1957" s="15">
        <f>HYPERLINK("https://docs.wto.org/imrd/directdoc.asp?DDFDocuments/t/G/SPS/NMEX346.DOCX","EN")</f>
      </c>
      <c r="I1957" s="15">
        <f>HYPERLINK("https://docs.wto.org/imrd/directdoc.asp?DDFDocuments/u/G/SPS/NMEX346.DOCX","FR")</f>
      </c>
      <c r="J1957" s="15">
        <f>HYPERLINK("https://docs.wto.org/imrd/directdoc.asp?DDFDocuments/v/G/SPS/NMEX346.DOCX","ES")</f>
      </c>
    </row>
    <row r="1958">
      <c r="A1958" s="10" t="s">
        <v>3402</v>
      </c>
      <c r="B1958" s="11" t="s">
        <v>139</v>
      </c>
      <c r="C1958" s="10" t="s">
        <v>18</v>
      </c>
      <c r="D1958" s="12">
        <v>43244</v>
      </c>
      <c r="E1958" s="13" t="s">
        <v>3403</v>
      </c>
      <c r="F1958" s="13" t="s">
        <v>3404</v>
      </c>
      <c r="G1958" s="14" t="s">
        <v>3405</v>
      </c>
      <c r="H1958" s="15">
        <f>HYPERLINK("https://docs.wto.org/imrd/directdoc.asp?DDFDocuments/t/G/SPS/NIND214.DOCX","EN")</f>
      </c>
      <c r="I1958" s="15">
        <f>HYPERLINK("https://docs.wto.org/imrd/directdoc.asp?DDFDocuments/u/G/SPS/NIND214.DOCX","FR")</f>
      </c>
      <c r="J1958" s="15">
        <f>HYPERLINK("https://docs.wto.org/imrd/directdoc.asp?DDFDocuments/v/G/SPS/NIND214.DOCX","ES")</f>
      </c>
    </row>
    <row r="1959">
      <c r="A1959" s="10" t="s">
        <v>3406</v>
      </c>
      <c r="B1959" s="11" t="s">
        <v>34</v>
      </c>
      <c r="C1959" s="10" t="s">
        <v>18</v>
      </c>
      <c r="D1959" s="12">
        <v>43244</v>
      </c>
      <c r="E1959" s="13" t="s">
        <v>3407</v>
      </c>
      <c r="F1959" s="13" t="s">
        <v>74</v>
      </c>
      <c r="G1959" s="14"/>
      <c r="H1959" s="15">
        <f>HYPERLINK("https://docs.wto.org/imrd/directdoc.asp?DDFDocuments/t/G/SPS/NJPN576.DOCX","EN")</f>
      </c>
      <c r="I1959" s="15">
        <f>HYPERLINK("https://docs.wto.org/imrd/directdoc.asp?DDFDocuments/u/G/SPS/NJPN576.DOCX","FR")</f>
      </c>
      <c r="J1959" s="15">
        <f>HYPERLINK("https://docs.wto.org/imrd/directdoc.asp?DDFDocuments/v/G/SPS/NJPN576.DOCX","ES")</f>
      </c>
    </row>
    <row r="1960">
      <c r="A1960" s="10" t="s">
        <v>3408</v>
      </c>
      <c r="B1960" s="11" t="s">
        <v>34</v>
      </c>
      <c r="C1960" s="10" t="s">
        <v>18</v>
      </c>
      <c r="D1960" s="12">
        <v>43244</v>
      </c>
      <c r="E1960" s="13" t="s">
        <v>3409</v>
      </c>
      <c r="F1960" s="13" t="s">
        <v>74</v>
      </c>
      <c r="G1960" s="14"/>
      <c r="H1960" s="15">
        <f>HYPERLINK("https://docs.wto.org/imrd/directdoc.asp?DDFDocuments/t/G/SPS/NJPN577.DOCX","EN")</f>
      </c>
      <c r="I1960" s="15">
        <f>HYPERLINK("https://docs.wto.org/imrd/directdoc.asp?DDFDocuments/u/G/SPS/NJPN577.DOCX","FR")</f>
      </c>
      <c r="J1960" s="15">
        <f>HYPERLINK("https://docs.wto.org/imrd/directdoc.asp?DDFDocuments/v/G/SPS/NJPN577.DOCX","ES")</f>
      </c>
    </row>
    <row r="1961">
      <c r="A1961" s="10" t="s">
        <v>3410</v>
      </c>
      <c r="B1961" s="11" t="s">
        <v>34</v>
      </c>
      <c r="C1961" s="10" t="s">
        <v>18</v>
      </c>
      <c r="D1961" s="12">
        <v>43244</v>
      </c>
      <c r="E1961" s="13" t="s">
        <v>3411</v>
      </c>
      <c r="F1961" s="13" t="s">
        <v>3412</v>
      </c>
      <c r="G1961" s="14"/>
      <c r="H1961" s="15">
        <f>HYPERLINK("https://docs.wto.org/imrd/directdoc.asp?DDFDocuments/t/G/SPS/NJPN578.DOCX","EN")</f>
      </c>
      <c r="I1961" s="15">
        <f>HYPERLINK("https://docs.wto.org/imrd/directdoc.asp?DDFDocuments/u/G/SPS/NJPN578.DOCX","FR")</f>
      </c>
      <c r="J1961" s="15">
        <f>HYPERLINK("https://docs.wto.org/imrd/directdoc.asp?DDFDocuments/v/G/SPS/NJPN578.DOCX","ES")</f>
      </c>
    </row>
    <row r="1962">
      <c r="A1962" s="10" t="s">
        <v>3413</v>
      </c>
      <c r="B1962" s="11" t="s">
        <v>153</v>
      </c>
      <c r="C1962" s="10" t="s">
        <v>18</v>
      </c>
      <c r="D1962" s="12">
        <v>43244</v>
      </c>
      <c r="E1962" s="13" t="s">
        <v>3414</v>
      </c>
      <c r="F1962" s="13" t="s">
        <v>24</v>
      </c>
      <c r="G1962" s="14"/>
      <c r="H1962" s="15">
        <f>HYPERLINK("https://docs.wto.org/imrd/directdoc.asp?DDFDocuments/t/G/SPS/NKOR597.DOCX","EN")</f>
      </c>
      <c r="I1962" s="15">
        <f>HYPERLINK("https://docs.wto.org/imrd/directdoc.asp?DDFDocuments/u/G/SPS/NKOR597.DOCX","FR")</f>
      </c>
      <c r="J1962" s="15">
        <f>HYPERLINK("https://docs.wto.org/imrd/directdoc.asp?DDFDocuments/v/G/SPS/NKOR597.DOCX","ES")</f>
      </c>
    </row>
    <row r="1963">
      <c r="A1963" s="10" t="s">
        <v>3415</v>
      </c>
      <c r="B1963" s="11" t="s">
        <v>164</v>
      </c>
      <c r="C1963" s="10" t="s">
        <v>18</v>
      </c>
      <c r="D1963" s="12">
        <v>43244</v>
      </c>
      <c r="E1963" s="13" t="s">
        <v>3416</v>
      </c>
      <c r="F1963" s="13" t="s">
        <v>3404</v>
      </c>
      <c r="G1963" s="14"/>
      <c r="H1963" s="15">
        <f>HYPERLINK("https://docs.wto.org/imrd/directdoc.asp?DDFDocuments/t/G/SPS/NUKR126.DOCX","EN")</f>
      </c>
      <c r="I1963" s="15">
        <f>HYPERLINK("https://docs.wto.org/imrd/directdoc.asp?DDFDocuments/u/G/SPS/NUKR126.DOCX","FR")</f>
      </c>
      <c r="J1963" s="15">
        <f>HYPERLINK("https://docs.wto.org/imrd/directdoc.asp?DDFDocuments/v/G/SPS/NUKR126.DOCX","ES")</f>
      </c>
    </row>
    <row r="1964">
      <c r="A1964" s="10" t="s">
        <v>3417</v>
      </c>
      <c r="B1964" s="11" t="s">
        <v>161</v>
      </c>
      <c r="C1964" s="10" t="s">
        <v>18</v>
      </c>
      <c r="D1964" s="12">
        <v>43244</v>
      </c>
      <c r="E1964" s="13" t="s">
        <v>3418</v>
      </c>
      <c r="F1964" s="13" t="s">
        <v>74</v>
      </c>
      <c r="G1964" s="14"/>
      <c r="H1964" s="15">
        <f>HYPERLINK("https://docs.wto.org/imrd/directdoc.asp?DDFDocuments/t/G/SPS/NUSA3002.DOCX","EN")</f>
      </c>
      <c r="I1964" s="15">
        <f>HYPERLINK("https://docs.wto.org/imrd/directdoc.asp?DDFDocuments/u/G/SPS/NUSA3002.DOCX","FR")</f>
      </c>
      <c r="J1964" s="15">
        <f>HYPERLINK("https://docs.wto.org/imrd/directdoc.asp?DDFDocuments/v/G/SPS/NUSA3002.DOCX","ES")</f>
      </c>
    </row>
    <row r="1965">
      <c r="A1965" s="10" t="s">
        <v>3419</v>
      </c>
      <c r="B1965" s="11" t="s">
        <v>161</v>
      </c>
      <c r="C1965" s="10" t="s">
        <v>40</v>
      </c>
      <c r="D1965" s="12">
        <v>43243</v>
      </c>
      <c r="E1965" s="13" t="s">
        <v>3420</v>
      </c>
      <c r="F1965" s="13" t="s">
        <v>1268</v>
      </c>
      <c r="G1965" s="14"/>
      <c r="H1965" s="15">
        <f>HYPERLINK("https://docs.wto.org/imrd/directdoc.asp?DDFDocuments/t/G/SPS/NUSA2766A1.DOCX","EN")</f>
      </c>
      <c r="I1965" s="15">
        <f>HYPERLINK("https://docs.wto.org/imrd/directdoc.asp?DDFDocuments/u/G/SPS/NUSA2766A1.DOCX","FR")</f>
      </c>
      <c r="J1965" s="15">
        <f>HYPERLINK("https://docs.wto.org/imrd/directdoc.asp?DDFDocuments/v/G/SPS/NUSA2766A1.DOCX","ES")</f>
      </c>
    </row>
    <row r="1966">
      <c r="A1966" s="10" t="s">
        <v>3421</v>
      </c>
      <c r="B1966" s="11" t="s">
        <v>214</v>
      </c>
      <c r="C1966" s="10" t="s">
        <v>54</v>
      </c>
      <c r="D1966" s="12">
        <v>43242</v>
      </c>
      <c r="E1966" s="13" t="s">
        <v>3118</v>
      </c>
      <c r="F1966" s="13" t="s">
        <v>925</v>
      </c>
      <c r="G1966" s="14" t="s">
        <v>3422</v>
      </c>
      <c r="H1966" s="15">
        <f>HYPERLINK("https://docs.wto.org/imrd/directdoc.asp?DDFDocuments/t/G/SPS/NARE90A1.DOCX","EN")</f>
      </c>
      <c r="I1966" s="15">
        <f>HYPERLINK("https://docs.wto.org/imrd/directdoc.asp?DDFDocuments/u/G/SPS/NARE90A1.DOCX","FR")</f>
      </c>
      <c r="J1966" s="15">
        <f>HYPERLINK("https://docs.wto.org/imrd/directdoc.asp?DDFDocuments/v/G/SPS/NARE90A1.DOCX","ES")</f>
      </c>
    </row>
    <row r="1967">
      <c r="A1967" s="10" t="s">
        <v>3423</v>
      </c>
      <c r="B1967" s="11" t="s">
        <v>139</v>
      </c>
      <c r="C1967" s="10" t="s">
        <v>18</v>
      </c>
      <c r="D1967" s="12">
        <v>43242</v>
      </c>
      <c r="E1967" s="13" t="s">
        <v>3424</v>
      </c>
      <c r="F1967" s="13" t="s">
        <v>3404</v>
      </c>
      <c r="G1967" s="14"/>
      <c r="H1967" s="15">
        <f>HYPERLINK("https://docs.wto.org/imrd/directdoc.asp?DDFDocuments/t/G/SPS/NIND213.DOCX","EN")</f>
      </c>
      <c r="I1967" s="15">
        <f>HYPERLINK("https://docs.wto.org/imrd/directdoc.asp?DDFDocuments/u/G/SPS/NIND213.DOCX","FR")</f>
      </c>
      <c r="J1967" s="15">
        <f>HYPERLINK("https://docs.wto.org/imrd/directdoc.asp?DDFDocuments/v/G/SPS/NIND213.DOCX","ES")</f>
      </c>
    </row>
    <row r="1968">
      <c r="A1968" s="10" t="s">
        <v>3425</v>
      </c>
      <c r="B1968" s="11" t="s">
        <v>34</v>
      </c>
      <c r="C1968" s="10" t="s">
        <v>18</v>
      </c>
      <c r="D1968" s="12">
        <v>43242</v>
      </c>
      <c r="E1968" s="13" t="s">
        <v>3426</v>
      </c>
      <c r="F1968" s="13" t="s">
        <v>3427</v>
      </c>
      <c r="G1968" s="14"/>
      <c r="H1968" s="15">
        <f>HYPERLINK("https://docs.wto.org/imrd/directdoc.asp?DDFDocuments/t/G/SPS/NJPN575.DOCX","EN")</f>
      </c>
      <c r="I1968" s="15">
        <f>HYPERLINK("https://docs.wto.org/imrd/directdoc.asp?DDFDocuments/u/G/SPS/NJPN575.DOCX","FR")</f>
      </c>
      <c r="J1968" s="15">
        <f>HYPERLINK("https://docs.wto.org/imrd/directdoc.asp?DDFDocuments/v/G/SPS/NJPN575.DOCX","ES")</f>
      </c>
    </row>
    <row r="1969">
      <c r="A1969" s="10" t="s">
        <v>3428</v>
      </c>
      <c r="B1969" s="11" t="s">
        <v>523</v>
      </c>
      <c r="C1969" s="10" t="s">
        <v>18</v>
      </c>
      <c r="D1969" s="12">
        <v>43242</v>
      </c>
      <c r="E1969" s="13" t="s">
        <v>3429</v>
      </c>
      <c r="F1969" s="13" t="s">
        <v>24</v>
      </c>
      <c r="G1969" s="14"/>
      <c r="H1969" s="15">
        <f>HYPERLINK("https://docs.wto.org/imrd/directdoc.asp?DDFDocuments/t/G/SPS/NTUR98.DOCX","EN")</f>
      </c>
      <c r="I1969" s="15">
        <f>HYPERLINK("https://docs.wto.org/imrd/directdoc.asp?DDFDocuments/u/G/SPS/NTUR98.DOCX","FR")</f>
      </c>
      <c r="J1969" s="15">
        <f>HYPERLINK("https://docs.wto.org/imrd/directdoc.asp?DDFDocuments/v/G/SPS/NTUR98.DOCX","ES")</f>
      </c>
    </row>
    <row r="1970">
      <c r="A1970" s="10" t="s">
        <v>3430</v>
      </c>
      <c r="B1970" s="11" t="s">
        <v>188</v>
      </c>
      <c r="C1970" s="10" t="s">
        <v>18</v>
      </c>
      <c r="D1970" s="12">
        <v>43238</v>
      </c>
      <c r="E1970" s="13" t="s">
        <v>3431</v>
      </c>
      <c r="F1970" s="13" t="s">
        <v>817</v>
      </c>
      <c r="G1970" s="14" t="s">
        <v>3432</v>
      </c>
      <c r="H1970" s="15">
        <f>HYPERLINK("https://docs.wto.org/imrd/directdoc.asp?DDFDocuments/t/G/SPS/NAUS450.DOCX","EN")</f>
      </c>
      <c r="I1970" s="15">
        <f>HYPERLINK("https://docs.wto.org/imrd/directdoc.asp?DDFDocuments/u/G/SPS/NAUS450.DOCX","FR")</f>
      </c>
      <c r="J1970" s="15">
        <f>HYPERLINK("https://docs.wto.org/imrd/directdoc.asp?DDFDocuments/v/G/SPS/NAUS450.DOCX","ES")</f>
      </c>
    </row>
    <row r="1971">
      <c r="A1971" s="10" t="s">
        <v>3433</v>
      </c>
      <c r="B1971" s="11" t="s">
        <v>343</v>
      </c>
      <c r="C1971" s="10" t="s">
        <v>18</v>
      </c>
      <c r="D1971" s="12">
        <v>43237</v>
      </c>
      <c r="E1971" s="13" t="s">
        <v>3434</v>
      </c>
      <c r="F1971" s="13" t="s">
        <v>733</v>
      </c>
      <c r="G1971" s="14"/>
      <c r="H1971" s="15">
        <f>HYPERLINK("https://docs.wto.org/imrd/directdoc.asp?DDFDocuments/t/G/SPS/NMDA6.DOCX","EN")</f>
      </c>
      <c r="I1971" s="15">
        <f>HYPERLINK("https://docs.wto.org/imrd/directdoc.asp?DDFDocuments/u/G/SPS/NMDA6.DOCX","FR")</f>
      </c>
      <c r="J1971" s="15">
        <f>HYPERLINK("https://docs.wto.org/imrd/directdoc.asp?DDFDocuments/v/G/SPS/NMDA6.DOCX","ES")</f>
      </c>
    </row>
    <row r="1972">
      <c r="A1972" s="10" t="s">
        <v>3435</v>
      </c>
      <c r="B1972" s="11" t="s">
        <v>195</v>
      </c>
      <c r="C1972" s="10" t="s">
        <v>201</v>
      </c>
      <c r="D1972" s="12">
        <v>43237</v>
      </c>
      <c r="E1972" s="13" t="s">
        <v>2539</v>
      </c>
      <c r="F1972" s="13" t="s">
        <v>3436</v>
      </c>
      <c r="G1972" s="14"/>
      <c r="H1972" s="15">
        <f>HYPERLINK("https://docs.wto.org/imrd/directdoc.asp?DDFDocuments/t/G/SPS/NNZL572C1.DOCX","EN")</f>
      </c>
      <c r="I1972" s="15">
        <f>HYPERLINK("https://docs.wto.org/imrd/directdoc.asp?DDFDocuments/u/G/SPS/NNZL572C1.DOCX","FR")</f>
      </c>
      <c r="J1972" s="15">
        <f>HYPERLINK("https://docs.wto.org/imrd/directdoc.asp?DDFDocuments/v/G/SPS/NNZL572C1.DOCX","ES")</f>
      </c>
    </row>
    <row r="1973">
      <c r="A1973" s="10" t="s">
        <v>3437</v>
      </c>
      <c r="B1973" s="11" t="s">
        <v>151</v>
      </c>
      <c r="C1973" s="10" t="s">
        <v>40</v>
      </c>
      <c r="D1973" s="12">
        <v>43237</v>
      </c>
      <c r="E1973" s="13" t="s">
        <v>3438</v>
      </c>
      <c r="F1973" s="13" t="s">
        <v>925</v>
      </c>
      <c r="G1973" s="14"/>
      <c r="H1973" s="15">
        <f>HYPERLINK("https://docs.wto.org/imrd/directdoc.asp?DDFDocuments/t/G/SPS/NVNM20A1.DOCX","EN")</f>
      </c>
      <c r="I1973" s="15">
        <f>HYPERLINK("https://docs.wto.org/imrd/directdoc.asp?DDFDocuments/u/G/SPS/NVNM20A1.DOCX","FR")</f>
      </c>
      <c r="J1973" s="15">
        <f>HYPERLINK("https://docs.wto.org/imrd/directdoc.asp?DDFDocuments/v/G/SPS/NVNM20A1.DOCX","ES")</f>
      </c>
    </row>
    <row r="1974">
      <c r="A1974" s="10" t="s">
        <v>3439</v>
      </c>
      <c r="B1974" s="11" t="s">
        <v>151</v>
      </c>
      <c r="C1974" s="10" t="s">
        <v>40</v>
      </c>
      <c r="D1974" s="12">
        <v>43237</v>
      </c>
      <c r="E1974" s="13" t="s">
        <v>3440</v>
      </c>
      <c r="F1974" s="13" t="s">
        <v>925</v>
      </c>
      <c r="G1974" s="14"/>
      <c r="H1974" s="15">
        <f>HYPERLINK("https://docs.wto.org/imrd/directdoc.asp?DDFDocuments/t/G/SPS/NVNM59A2.DOCX","EN")</f>
      </c>
      <c r="I1974" s="15">
        <f>HYPERLINK("https://docs.wto.org/imrd/directdoc.asp?DDFDocuments/u/G/SPS/NVNM59A2.DOCX","FR")</f>
      </c>
      <c r="J1974" s="15">
        <f>HYPERLINK("https://docs.wto.org/imrd/directdoc.asp?DDFDocuments/v/G/SPS/NVNM59A2.DOCX","ES")</f>
      </c>
    </row>
    <row r="1975">
      <c r="A1975" s="10" t="s">
        <v>3441</v>
      </c>
      <c r="B1975" s="11" t="s">
        <v>151</v>
      </c>
      <c r="C1975" s="10" t="s">
        <v>40</v>
      </c>
      <c r="D1975" s="12">
        <v>43237</v>
      </c>
      <c r="E1975" s="13" t="s">
        <v>2595</v>
      </c>
      <c r="F1975" s="13" t="s">
        <v>3442</v>
      </c>
      <c r="G1975" s="14"/>
      <c r="H1975" s="15">
        <f>HYPERLINK("https://docs.wto.org/imrd/directdoc.asp?DDFDocuments/t/G/SPS/NVNM95A1.DOCX","EN")</f>
      </c>
      <c r="I1975" s="15">
        <f>HYPERLINK("https://docs.wto.org/imrd/directdoc.asp?DDFDocuments/u/G/SPS/NVNM95A1.DOCX","FR")</f>
      </c>
      <c r="J1975" s="15">
        <f>HYPERLINK("https://docs.wto.org/imrd/directdoc.asp?DDFDocuments/v/G/SPS/NVNM95A1.DOCX","ES")</f>
      </c>
    </row>
    <row r="1976">
      <c r="A1976" s="10" t="s">
        <v>3443</v>
      </c>
      <c r="B1976" s="11" t="s">
        <v>82</v>
      </c>
      <c r="C1976" s="10" t="s">
        <v>40</v>
      </c>
      <c r="D1976" s="12">
        <v>43236</v>
      </c>
      <c r="E1976" s="13" t="s">
        <v>3444</v>
      </c>
      <c r="F1976" s="13" t="s">
        <v>19</v>
      </c>
      <c r="G1976" s="14"/>
      <c r="H1976" s="15">
        <f>HYPERLINK("https://docs.wto.org/imrd/directdoc.asp?DDFDocuments/t/G/SPS/NEU230A1.DOCX","EN")</f>
      </c>
      <c r="I1976" s="15">
        <f>HYPERLINK("https://docs.wto.org/imrd/directdoc.asp?DDFDocuments/u/G/SPS/NEU230A1.DOCX","FR")</f>
      </c>
      <c r="J1976" s="15">
        <f>HYPERLINK("https://docs.wto.org/imrd/directdoc.asp?DDFDocuments/v/G/SPS/NEU230A1.DOCX","ES")</f>
      </c>
    </row>
    <row r="1977">
      <c r="A1977" s="10" t="s">
        <v>3445</v>
      </c>
      <c r="B1977" s="11" t="s">
        <v>82</v>
      </c>
      <c r="C1977" s="10" t="s">
        <v>12</v>
      </c>
      <c r="D1977" s="12">
        <v>43236</v>
      </c>
      <c r="E1977" s="13" t="s">
        <v>3446</v>
      </c>
      <c r="F1977" s="13" t="s">
        <v>32</v>
      </c>
      <c r="G1977" s="14" t="s">
        <v>3447</v>
      </c>
      <c r="H1977" s="15">
        <f>HYPERLINK("https://docs.wto.org/imrd/directdoc.asp?DDFDocuments/t/G/SPS/NEU257.DOCX","EN")</f>
      </c>
      <c r="I1977" s="15">
        <f>HYPERLINK("https://docs.wto.org/imrd/directdoc.asp?DDFDocuments/u/G/SPS/NEU257.DOCX","FR")</f>
      </c>
      <c r="J1977" s="15">
        <f>HYPERLINK("https://docs.wto.org/imrd/directdoc.asp?DDFDocuments/v/G/SPS/NEU257.DOCX","ES")</f>
      </c>
    </row>
    <row r="1978">
      <c r="A1978" s="10" t="s">
        <v>3448</v>
      </c>
      <c r="B1978" s="11" t="s">
        <v>82</v>
      </c>
      <c r="C1978" s="10" t="s">
        <v>18</v>
      </c>
      <c r="D1978" s="12">
        <v>43236</v>
      </c>
      <c r="E1978" s="13" t="s">
        <v>2993</v>
      </c>
      <c r="F1978" s="13" t="s">
        <v>74</v>
      </c>
      <c r="G1978" s="14"/>
      <c r="H1978" s="15">
        <f>HYPERLINK("https://docs.wto.org/imrd/directdoc.asp?DDFDocuments/t/G/SPS/NEU258.DOCX","EN")</f>
      </c>
      <c r="I1978" s="15">
        <f>HYPERLINK("https://docs.wto.org/imrd/directdoc.asp?DDFDocuments/u/G/SPS/NEU258.DOCX","FR")</f>
      </c>
      <c r="J1978" s="15">
        <f>HYPERLINK("https://docs.wto.org/imrd/directdoc.asp?DDFDocuments/v/G/SPS/NEU258.DOCX","ES")</f>
      </c>
    </row>
    <row r="1979">
      <c r="A1979" s="10" t="s">
        <v>3449</v>
      </c>
      <c r="B1979" s="11" t="s">
        <v>195</v>
      </c>
      <c r="C1979" s="10" t="s">
        <v>18</v>
      </c>
      <c r="D1979" s="12">
        <v>43236</v>
      </c>
      <c r="E1979" s="13" t="s">
        <v>2976</v>
      </c>
      <c r="F1979" s="13" t="s">
        <v>223</v>
      </c>
      <c r="G1979" s="14"/>
      <c r="H1979" s="15">
        <f>HYPERLINK("https://docs.wto.org/imrd/directdoc.asp?DDFDocuments/t/G/SPS/NNZL577.DOCX","EN")</f>
      </c>
      <c r="I1979" s="15">
        <f>HYPERLINK("https://docs.wto.org/imrd/directdoc.asp?DDFDocuments/u/G/SPS/NNZL577.DOCX","FR")</f>
      </c>
      <c r="J1979" s="15">
        <f>HYPERLINK("https://docs.wto.org/imrd/directdoc.asp?DDFDocuments/v/G/SPS/NNZL577.DOCX","ES")</f>
      </c>
    </row>
    <row r="1980">
      <c r="A1980" s="10" t="s">
        <v>3450</v>
      </c>
      <c r="B1980" s="11" t="s">
        <v>183</v>
      </c>
      <c r="C1980" s="10" t="s">
        <v>18</v>
      </c>
      <c r="D1980" s="12">
        <v>43235</v>
      </c>
      <c r="E1980" s="13" t="s">
        <v>3451</v>
      </c>
      <c r="F1980" s="13" t="s">
        <v>158</v>
      </c>
      <c r="G1980" s="14"/>
      <c r="H1980" s="15">
        <f>HYPERLINK("https://docs.wto.org/imrd/directdoc.asp?DDFDocuments/t/G/SPS/NARG213.DOCX","EN")</f>
      </c>
      <c r="I1980" s="15">
        <f>HYPERLINK("https://docs.wto.org/imrd/directdoc.asp?DDFDocuments/u/G/SPS/NARG213.DOCX","FR")</f>
      </c>
      <c r="J1980" s="15">
        <f>HYPERLINK("https://docs.wto.org/imrd/directdoc.asp?DDFDocuments/v/G/SPS/NARG213.DOCX","ES")</f>
      </c>
    </row>
    <row r="1981">
      <c r="A1981" s="10" t="s">
        <v>3452</v>
      </c>
      <c r="B1981" s="11" t="s">
        <v>139</v>
      </c>
      <c r="C1981" s="10" t="s">
        <v>18</v>
      </c>
      <c r="D1981" s="12">
        <v>43235</v>
      </c>
      <c r="E1981" s="13" t="s">
        <v>3453</v>
      </c>
      <c r="F1981" s="13" t="s">
        <v>122</v>
      </c>
      <c r="G1981" s="14"/>
      <c r="H1981" s="15">
        <f>HYPERLINK("https://docs.wto.org/imrd/directdoc.asp?DDFDocuments/t/G/SPS/NIND211.DOCX","EN")</f>
      </c>
      <c r="I1981" s="15">
        <f>HYPERLINK("https://docs.wto.org/imrd/directdoc.asp?DDFDocuments/u/G/SPS/NIND211.DOCX","FR")</f>
      </c>
      <c r="J1981" s="15">
        <f>HYPERLINK("https://docs.wto.org/imrd/directdoc.asp?DDFDocuments/v/G/SPS/NIND211.DOCX","ES")</f>
      </c>
    </row>
    <row r="1982">
      <c r="A1982" s="10" t="s">
        <v>3454</v>
      </c>
      <c r="B1982" s="11" t="s">
        <v>139</v>
      </c>
      <c r="C1982" s="10" t="s">
        <v>18</v>
      </c>
      <c r="D1982" s="12">
        <v>43235</v>
      </c>
      <c r="E1982" s="13" t="s">
        <v>3455</v>
      </c>
      <c r="F1982" s="13" t="s">
        <v>122</v>
      </c>
      <c r="G1982" s="14"/>
      <c r="H1982" s="15">
        <f>HYPERLINK("https://docs.wto.org/imrd/directdoc.asp?DDFDocuments/t/G/SPS/NIND212.DOCX","EN")</f>
      </c>
      <c r="I1982" s="15">
        <f>HYPERLINK("https://docs.wto.org/imrd/directdoc.asp?DDFDocuments/u/G/SPS/NIND212.DOCX","FR")</f>
      </c>
      <c r="J1982" s="15">
        <f>HYPERLINK("https://docs.wto.org/imrd/directdoc.asp?DDFDocuments/v/G/SPS/NIND212.DOCX","ES")</f>
      </c>
    </row>
    <row r="1983">
      <c r="A1983" s="10" t="s">
        <v>3456</v>
      </c>
      <c r="B1983" s="11" t="s">
        <v>90</v>
      </c>
      <c r="C1983" s="10" t="s">
        <v>12</v>
      </c>
      <c r="D1983" s="12">
        <v>43235</v>
      </c>
      <c r="E1983" s="13" t="s">
        <v>3457</v>
      </c>
      <c r="F1983" s="13" t="s">
        <v>3458</v>
      </c>
      <c r="G1983" s="14" t="s">
        <v>168</v>
      </c>
      <c r="H1983" s="15">
        <f>HYPERLINK("https://docs.wto.org/imrd/directdoc.asp?DDFDocuments/t/G/SPS/NMUS16.DOCX","EN")</f>
      </c>
      <c r="I1983" s="15">
        <f>HYPERLINK("https://docs.wto.org/imrd/directdoc.asp?DDFDocuments/u/G/SPS/NMUS16.DOCX","FR")</f>
      </c>
      <c r="J1983" s="15">
        <f>HYPERLINK("https://docs.wto.org/imrd/directdoc.asp?DDFDocuments/v/G/SPS/NMUS16.DOCX","ES")</f>
      </c>
    </row>
    <row r="1984">
      <c r="A1984" s="10" t="s">
        <v>3459</v>
      </c>
      <c r="B1984" s="11" t="s">
        <v>233</v>
      </c>
      <c r="C1984" s="10" t="s">
        <v>12</v>
      </c>
      <c r="D1984" s="12">
        <v>43235</v>
      </c>
      <c r="E1984" s="13" t="s">
        <v>3460</v>
      </c>
      <c r="F1984" s="13" t="s">
        <v>2192</v>
      </c>
      <c r="G1984" s="14" t="s">
        <v>79</v>
      </c>
      <c r="H1984" s="15">
        <f>HYPERLINK("https://docs.wto.org/imrd/directdoc.asp?DDFDocuments/t/G/SPS/NPER766.DOCX","EN")</f>
      </c>
      <c r="I1984" s="15">
        <f>HYPERLINK("https://docs.wto.org/imrd/directdoc.asp?DDFDocuments/u/G/SPS/NPER766.DOCX","FR")</f>
      </c>
      <c r="J1984" s="15">
        <f>HYPERLINK("https://docs.wto.org/imrd/directdoc.asp?DDFDocuments/v/G/SPS/NPER766.DOCX","ES")</f>
      </c>
    </row>
    <row r="1985">
      <c r="A1985" s="10" t="s">
        <v>3461</v>
      </c>
      <c r="B1985" s="11" t="s">
        <v>145</v>
      </c>
      <c r="C1985" s="10" t="s">
        <v>54</v>
      </c>
      <c r="D1985" s="12">
        <v>43235</v>
      </c>
      <c r="E1985" s="13" t="s">
        <v>228</v>
      </c>
      <c r="F1985" s="13" t="s">
        <v>925</v>
      </c>
      <c r="G1985" s="14" t="s">
        <v>3462</v>
      </c>
      <c r="H1985" s="15">
        <f>HYPERLINK("https://docs.wto.org/imrd/directdoc.asp?DDFDocuments/t/G/SPS/NPHL407A1.DOCX","EN")</f>
      </c>
      <c r="I1985" s="15">
        <f>HYPERLINK("https://docs.wto.org/imrd/directdoc.asp?DDFDocuments/u/G/SPS/NPHL407A1.DOCX","FR")</f>
      </c>
      <c r="J1985" s="15">
        <f>HYPERLINK("https://docs.wto.org/imrd/directdoc.asp?DDFDocuments/v/G/SPS/NPHL407A1.DOCX","ES")</f>
      </c>
    </row>
    <row r="1986">
      <c r="A1986" s="10" t="s">
        <v>3463</v>
      </c>
      <c r="B1986" s="11" t="s">
        <v>53</v>
      </c>
      <c r="C1986" s="10" t="s">
        <v>54</v>
      </c>
      <c r="D1986" s="12">
        <v>43235</v>
      </c>
      <c r="E1986" s="13" t="s">
        <v>3464</v>
      </c>
      <c r="F1986" s="13" t="s">
        <v>925</v>
      </c>
      <c r="G1986" s="14" t="s">
        <v>572</v>
      </c>
      <c r="H1986" s="15">
        <f>HYPERLINK("https://docs.wto.org/imrd/directdoc.asp?DDFDocuments/t/G/SPS/NSAU314A1.DOCX","EN")</f>
      </c>
      <c r="I1986" s="15">
        <f>HYPERLINK("https://docs.wto.org/imrd/directdoc.asp?DDFDocuments/u/G/SPS/NSAU314A1.DOCX","FR")</f>
      </c>
      <c r="J1986" s="15">
        <f>HYPERLINK("https://docs.wto.org/imrd/directdoc.asp?DDFDocuments/v/G/SPS/NSAU314A1.DOCX","ES")</f>
      </c>
    </row>
    <row r="1987">
      <c r="A1987" s="10" t="s">
        <v>3465</v>
      </c>
      <c r="B1987" s="11" t="s">
        <v>59</v>
      </c>
      <c r="C1987" s="10" t="s">
        <v>40</v>
      </c>
      <c r="D1987" s="12">
        <v>43235</v>
      </c>
      <c r="E1987" s="13" t="s">
        <v>62</v>
      </c>
      <c r="F1987" s="13" t="s">
        <v>19</v>
      </c>
      <c r="G1987" s="14"/>
      <c r="H1987" s="15">
        <f>HYPERLINK("https://docs.wto.org/imrd/directdoc.asp?DDFDocuments/t/G/SPS/NTPKM449A1.DOCX","EN")</f>
      </c>
      <c r="I1987" s="15">
        <f>HYPERLINK("https://docs.wto.org/imrd/directdoc.asp?DDFDocuments/u/G/SPS/NTPKM449A1.DOCX","FR")</f>
      </c>
      <c r="J1987" s="15">
        <f>HYPERLINK("https://docs.wto.org/imrd/directdoc.asp?DDFDocuments/v/G/SPS/NTPKM449A1.DOCX","ES")</f>
      </c>
    </row>
    <row r="1988">
      <c r="A1988" s="10" t="s">
        <v>3466</v>
      </c>
      <c r="B1988" s="11" t="s">
        <v>59</v>
      </c>
      <c r="C1988" s="10" t="s">
        <v>18</v>
      </c>
      <c r="D1988" s="12">
        <v>43235</v>
      </c>
      <c r="E1988" s="13" t="s">
        <v>1334</v>
      </c>
      <c r="F1988" s="13" t="s">
        <v>3467</v>
      </c>
      <c r="G1988" s="14"/>
      <c r="H1988" s="15">
        <f>HYPERLINK("https://docs.wto.org/imrd/directdoc.asp?DDFDocuments/t/G/SPS/NTPKM462.DOCX","EN")</f>
      </c>
      <c r="I1988" s="15">
        <f>HYPERLINK("https://docs.wto.org/imrd/directdoc.asp?DDFDocuments/u/G/SPS/NTPKM462.DOCX","FR")</f>
      </c>
      <c r="J1988" s="15">
        <f>HYPERLINK("https://docs.wto.org/imrd/directdoc.asp?DDFDocuments/v/G/SPS/NTPKM462.DOCX","ES")</f>
      </c>
    </row>
    <row r="1989">
      <c r="A1989" s="10" t="s">
        <v>3468</v>
      </c>
      <c r="B1989" s="11" t="s">
        <v>3383</v>
      </c>
      <c r="C1989" s="10" t="s">
        <v>18</v>
      </c>
      <c r="D1989" s="12">
        <v>43234</v>
      </c>
      <c r="E1989" s="13" t="s">
        <v>2692</v>
      </c>
      <c r="F1989" s="13" t="s">
        <v>24</v>
      </c>
      <c r="G1989" s="14"/>
      <c r="H1989" s="15">
        <f>HYPERLINK("https://docs.wto.org/imrd/directdoc.asp?DDFDocuments/t/G/SPS/NNGA20.DOCX","EN")</f>
      </c>
      <c r="I1989" s="15">
        <f>HYPERLINK("https://docs.wto.org/imrd/directdoc.asp?DDFDocuments/u/G/SPS/NNGA20.DOCX","FR")</f>
      </c>
      <c r="J1989" s="15">
        <f>HYPERLINK("https://docs.wto.org/imrd/directdoc.asp?DDFDocuments/v/G/SPS/NNGA20.DOCX","ES")</f>
      </c>
    </row>
    <row r="1990">
      <c r="A1990" s="10" t="s">
        <v>3469</v>
      </c>
      <c r="B1990" s="11" t="s">
        <v>3383</v>
      </c>
      <c r="C1990" s="10" t="s">
        <v>18</v>
      </c>
      <c r="D1990" s="12">
        <v>43234</v>
      </c>
      <c r="E1990" s="13" t="s">
        <v>3470</v>
      </c>
      <c r="F1990" s="13" t="s">
        <v>24</v>
      </c>
      <c r="G1990" s="14"/>
      <c r="H1990" s="15">
        <f>HYPERLINK("https://docs.wto.org/imrd/directdoc.asp?DDFDocuments/t/G/SPS/NNGA22.DOCX","EN")</f>
      </c>
      <c r="I1990" s="15">
        <f>HYPERLINK("https://docs.wto.org/imrd/directdoc.asp?DDFDocuments/u/G/SPS/NNGA22.DOCX","FR")</f>
      </c>
      <c r="J1990" s="15">
        <f>HYPERLINK("https://docs.wto.org/imrd/directdoc.asp?DDFDocuments/v/G/SPS/NNGA22.DOCX","ES")</f>
      </c>
    </row>
    <row r="1991">
      <c r="A1991" s="10" t="s">
        <v>3471</v>
      </c>
      <c r="B1991" s="11" t="s">
        <v>3383</v>
      </c>
      <c r="C1991" s="10" t="s">
        <v>18</v>
      </c>
      <c r="D1991" s="12">
        <v>43234</v>
      </c>
      <c r="E1991" s="13" t="s">
        <v>3472</v>
      </c>
      <c r="F1991" s="13" t="s">
        <v>3473</v>
      </c>
      <c r="G1991" s="14"/>
      <c r="H1991" s="15">
        <f>HYPERLINK("https://docs.wto.org/imrd/directdoc.asp?DDFDocuments/t/G/SPS/NNGA30.DOCX","EN")</f>
      </c>
      <c r="I1991" s="15">
        <f>HYPERLINK("https://docs.wto.org/imrd/directdoc.asp?DDFDocuments/u/G/SPS/NNGA30.DOCX","FR")</f>
      </c>
      <c r="J1991" s="15">
        <f>HYPERLINK("https://docs.wto.org/imrd/directdoc.asp?DDFDocuments/v/G/SPS/NNGA30.DOCX","ES")</f>
      </c>
    </row>
    <row r="1992">
      <c r="A1992" s="10" t="s">
        <v>3474</v>
      </c>
      <c r="B1992" s="11" t="s">
        <v>34</v>
      </c>
      <c r="C1992" s="10" t="s">
        <v>18</v>
      </c>
      <c r="D1992" s="12">
        <v>43227</v>
      </c>
      <c r="E1992" s="13" t="s">
        <v>3475</v>
      </c>
      <c r="F1992" s="13" t="s">
        <v>3476</v>
      </c>
      <c r="G1992" s="14"/>
      <c r="H1992" s="15">
        <f>HYPERLINK("https://docs.wto.org/imrd/directdoc.asp?DDFDocuments/t/G/SPS/NJPN574.DOCX","EN")</f>
      </c>
      <c r="I1992" s="15">
        <f>HYPERLINK("https://docs.wto.org/imrd/directdoc.asp?DDFDocuments/u/G/SPS/NJPN574.DOCX","FR")</f>
      </c>
      <c r="J1992" s="15">
        <f>HYPERLINK("https://docs.wto.org/imrd/directdoc.asp?DDFDocuments/v/G/SPS/NJPN574.DOCX","ES")</f>
      </c>
    </row>
    <row r="1993">
      <c r="A1993" s="10" t="s">
        <v>3477</v>
      </c>
      <c r="B1993" s="11" t="s">
        <v>349</v>
      </c>
      <c r="C1993" s="10" t="s">
        <v>18</v>
      </c>
      <c r="D1993" s="12">
        <v>43224</v>
      </c>
      <c r="E1993" s="13" t="s">
        <v>3478</v>
      </c>
      <c r="F1993" s="13" t="s">
        <v>158</v>
      </c>
      <c r="G1993" s="14" t="s">
        <v>161</v>
      </c>
      <c r="H1993" s="15">
        <f>HYPERLINK("https://docs.wto.org/imrd/directdoc.asp?DDFDocuments/t/G/SPS/NECU205.DOCX","EN")</f>
      </c>
      <c r="I1993" s="15">
        <f>HYPERLINK("https://docs.wto.org/imrd/directdoc.asp?DDFDocuments/u/G/SPS/NECU205.DOCX","FR")</f>
      </c>
      <c r="J1993" s="15">
        <f>HYPERLINK("https://docs.wto.org/imrd/directdoc.asp?DDFDocuments/v/G/SPS/NECU205.DOCX","ES")</f>
      </c>
    </row>
    <row r="1994">
      <c r="A1994" s="10" t="s">
        <v>3479</v>
      </c>
      <c r="B1994" s="11" t="s">
        <v>349</v>
      </c>
      <c r="C1994" s="10" t="s">
        <v>18</v>
      </c>
      <c r="D1994" s="12">
        <v>43224</v>
      </c>
      <c r="E1994" s="13" t="s">
        <v>3480</v>
      </c>
      <c r="F1994" s="13" t="s">
        <v>1089</v>
      </c>
      <c r="G1994" s="14" t="s">
        <v>3481</v>
      </c>
      <c r="H1994" s="15">
        <f>HYPERLINK("https://docs.wto.org/imrd/directdoc.asp?DDFDocuments/t/G/SPS/NECU206.DOCX","EN")</f>
      </c>
      <c r="I1994" s="15">
        <f>HYPERLINK("https://docs.wto.org/imrd/directdoc.asp?DDFDocuments/u/G/SPS/NECU206.DOCX","FR")</f>
      </c>
      <c r="J1994" s="15">
        <f>HYPERLINK("https://docs.wto.org/imrd/directdoc.asp?DDFDocuments/v/G/SPS/NECU206.DOCX","ES")</f>
      </c>
    </row>
    <row r="1995">
      <c r="A1995" s="10" t="s">
        <v>3482</v>
      </c>
      <c r="B1995" s="11" t="s">
        <v>1412</v>
      </c>
      <c r="C1995" s="10" t="s">
        <v>12</v>
      </c>
      <c r="D1995" s="12">
        <v>43224</v>
      </c>
      <c r="E1995" s="13" t="s">
        <v>19</v>
      </c>
      <c r="F1995" s="13" t="s">
        <v>864</v>
      </c>
      <c r="G1995" s="14"/>
      <c r="H1995" s="15">
        <f>HYPERLINK("https://docs.wto.org/imrd/directdoc.asp?DDFDocuments/t/G/SPS/NFRA14.DOCX","EN")</f>
      </c>
      <c r="I1995" s="15">
        <f>HYPERLINK("https://docs.wto.org/imrd/directdoc.asp?DDFDocuments/u/G/SPS/NFRA14.DOCX","FR")</f>
      </c>
      <c r="J1995" s="15">
        <f>HYPERLINK("https://docs.wto.org/imrd/directdoc.asp?DDFDocuments/v/G/SPS/NFRA14.DOCX","ES")</f>
      </c>
    </row>
    <row r="1996">
      <c r="A1996" s="10" t="s">
        <v>3483</v>
      </c>
      <c r="B1996" s="11" t="s">
        <v>233</v>
      </c>
      <c r="C1996" s="10" t="s">
        <v>18</v>
      </c>
      <c r="D1996" s="12">
        <v>43224</v>
      </c>
      <c r="E1996" s="13" t="s">
        <v>3484</v>
      </c>
      <c r="F1996" s="13" t="s">
        <v>92</v>
      </c>
      <c r="G1996" s="14" t="s">
        <v>1274</v>
      </c>
      <c r="H1996" s="15">
        <f>HYPERLINK("https://docs.wto.org/imrd/directdoc.asp?DDFDocuments/t/G/SPS/NPER761.DOCX","EN")</f>
      </c>
      <c r="I1996" s="15">
        <f>HYPERLINK("https://docs.wto.org/imrd/directdoc.asp?DDFDocuments/u/G/SPS/NPER761.DOCX","FR")</f>
      </c>
      <c r="J1996" s="15">
        <f>HYPERLINK("https://docs.wto.org/imrd/directdoc.asp?DDFDocuments/v/G/SPS/NPER761.DOCX","ES")</f>
      </c>
    </row>
    <row r="1997">
      <c r="A1997" s="10" t="s">
        <v>3485</v>
      </c>
      <c r="B1997" s="11" t="s">
        <v>233</v>
      </c>
      <c r="C1997" s="10" t="s">
        <v>18</v>
      </c>
      <c r="D1997" s="12">
        <v>43224</v>
      </c>
      <c r="E1997" s="13" t="s">
        <v>3486</v>
      </c>
      <c r="F1997" s="13" t="s">
        <v>92</v>
      </c>
      <c r="G1997" s="14" t="s">
        <v>1093</v>
      </c>
      <c r="H1997" s="15">
        <f>HYPERLINK("https://docs.wto.org/imrd/directdoc.asp?DDFDocuments/t/G/SPS/NPER762.DOCX","EN")</f>
      </c>
      <c r="I1997" s="15">
        <f>HYPERLINK("https://docs.wto.org/imrd/directdoc.asp?DDFDocuments/u/G/SPS/NPER762.DOCX","FR")</f>
      </c>
      <c r="J1997" s="15">
        <f>HYPERLINK("https://docs.wto.org/imrd/directdoc.asp?DDFDocuments/v/G/SPS/NPER762.DOCX","ES")</f>
      </c>
    </row>
    <row r="1998">
      <c r="A1998" s="10" t="s">
        <v>3487</v>
      </c>
      <c r="B1998" s="11" t="s">
        <v>233</v>
      </c>
      <c r="C1998" s="10" t="s">
        <v>18</v>
      </c>
      <c r="D1998" s="12">
        <v>43224</v>
      </c>
      <c r="E1998" s="13" t="s">
        <v>971</v>
      </c>
      <c r="F1998" s="13" t="s">
        <v>144</v>
      </c>
      <c r="G1998" s="14" t="s">
        <v>1409</v>
      </c>
      <c r="H1998" s="15">
        <f>HYPERLINK("https://docs.wto.org/imrd/directdoc.asp?DDFDocuments/t/G/SPS/NPER763.DOCX","EN")</f>
      </c>
      <c r="I1998" s="15">
        <f>HYPERLINK("https://docs.wto.org/imrd/directdoc.asp?DDFDocuments/u/G/SPS/NPER763.DOCX","FR")</f>
      </c>
      <c r="J1998" s="15">
        <f>HYPERLINK("https://docs.wto.org/imrd/directdoc.asp?DDFDocuments/v/G/SPS/NPER763.DOCX","ES")</f>
      </c>
    </row>
    <row r="1999">
      <c r="A1999" s="10" t="s">
        <v>3488</v>
      </c>
      <c r="B1999" s="11" t="s">
        <v>233</v>
      </c>
      <c r="C1999" s="10" t="s">
        <v>18</v>
      </c>
      <c r="D1999" s="12">
        <v>43224</v>
      </c>
      <c r="E1999" s="13" t="s">
        <v>1223</v>
      </c>
      <c r="F1999" s="13" t="s">
        <v>144</v>
      </c>
      <c r="G1999" s="14" t="s">
        <v>65</v>
      </c>
      <c r="H1999" s="15">
        <f>HYPERLINK("https://docs.wto.org/imrd/directdoc.asp?DDFDocuments/t/G/SPS/NPER764.DOCX","EN")</f>
      </c>
      <c r="I1999" s="15">
        <f>HYPERLINK("https://docs.wto.org/imrd/directdoc.asp?DDFDocuments/u/G/SPS/NPER764.DOCX","FR")</f>
      </c>
      <c r="J1999" s="15">
        <f>HYPERLINK("https://docs.wto.org/imrd/directdoc.asp?DDFDocuments/v/G/SPS/NPER764.DOCX","ES")</f>
      </c>
    </row>
    <row r="2000">
      <c r="A2000" s="10" t="s">
        <v>3489</v>
      </c>
      <c r="B2000" s="11" t="s">
        <v>233</v>
      </c>
      <c r="C2000" s="10" t="s">
        <v>18</v>
      </c>
      <c r="D2000" s="12">
        <v>43224</v>
      </c>
      <c r="E2000" s="13" t="s">
        <v>3490</v>
      </c>
      <c r="F2000" s="13" t="s">
        <v>144</v>
      </c>
      <c r="G2000" s="14" t="s">
        <v>365</v>
      </c>
      <c r="H2000" s="15">
        <f>HYPERLINK("https://docs.wto.org/imrd/directdoc.asp?DDFDocuments/t/G/SPS/NPER765.DOCX","EN")</f>
      </c>
      <c r="I2000" s="15">
        <f>HYPERLINK("https://docs.wto.org/imrd/directdoc.asp?DDFDocuments/u/G/SPS/NPER765.DOCX","FR")</f>
      </c>
      <c r="J2000" s="15">
        <f>HYPERLINK("https://docs.wto.org/imrd/directdoc.asp?DDFDocuments/v/G/SPS/NPER765.DOCX","ES")</f>
      </c>
    </row>
    <row r="2001">
      <c r="A2001" s="10" t="s">
        <v>3491</v>
      </c>
      <c r="B2001" s="11" t="s">
        <v>145</v>
      </c>
      <c r="C2001" s="10" t="s">
        <v>18</v>
      </c>
      <c r="D2001" s="12">
        <v>43224</v>
      </c>
      <c r="E2001" s="13" t="s">
        <v>3492</v>
      </c>
      <c r="F2001" s="13" t="s">
        <v>817</v>
      </c>
      <c r="G2001" s="14"/>
      <c r="H2001" s="15">
        <f>HYPERLINK("https://docs.wto.org/imrd/directdoc.asp?DDFDocuments/t/G/SPS/NPHL411.DOCX","EN")</f>
      </c>
      <c r="I2001" s="15">
        <f>HYPERLINK("https://docs.wto.org/imrd/directdoc.asp?DDFDocuments/u/G/SPS/NPHL411.DOCX","FR")</f>
      </c>
      <c r="J2001" s="15">
        <f>HYPERLINK("https://docs.wto.org/imrd/directdoc.asp?DDFDocuments/v/G/SPS/NPHL411.DOCX","ES")</f>
      </c>
    </row>
    <row r="2002">
      <c r="A2002" s="10" t="s">
        <v>3493</v>
      </c>
      <c r="B2002" s="11" t="s">
        <v>59</v>
      </c>
      <c r="C2002" s="10" t="s">
        <v>18</v>
      </c>
      <c r="D2002" s="12">
        <v>43224</v>
      </c>
      <c r="E2002" s="13" t="s">
        <v>1148</v>
      </c>
      <c r="F2002" s="13" t="s">
        <v>144</v>
      </c>
      <c r="G2002" s="14"/>
      <c r="H2002" s="15">
        <f>HYPERLINK("https://docs.wto.org/imrd/directdoc.asp?DDFDocuments/t/G/SPS/NTPKM461.DOCX","EN")</f>
      </c>
      <c r="I2002" s="15">
        <f>HYPERLINK("https://docs.wto.org/imrd/directdoc.asp?DDFDocuments/u/G/SPS/NTPKM461.DOCX","FR")</f>
      </c>
      <c r="J2002" s="15">
        <f>HYPERLINK("https://docs.wto.org/imrd/directdoc.asp?DDFDocuments/v/G/SPS/NTPKM461.DOCX","ES")</f>
      </c>
    </row>
    <row r="2003">
      <c r="A2003" s="10" t="s">
        <v>3494</v>
      </c>
      <c r="B2003" s="11" t="s">
        <v>214</v>
      </c>
      <c r="C2003" s="10" t="s">
        <v>40</v>
      </c>
      <c r="D2003" s="12">
        <v>43223</v>
      </c>
      <c r="E2003" s="13" t="s">
        <v>1159</v>
      </c>
      <c r="F2003" s="13" t="s">
        <v>310</v>
      </c>
      <c r="G2003" s="14"/>
      <c r="H2003" s="15">
        <f>HYPERLINK("https://docs.wto.org/imrd/directdoc.asp?DDFDocuments/t/G/SPS/NARE142A1.DOCX","EN")</f>
      </c>
      <c r="I2003" s="15">
        <f>HYPERLINK("https://docs.wto.org/imrd/directdoc.asp?DDFDocuments/u/G/SPS/NARE142A1.DOCX","FR")</f>
      </c>
      <c r="J2003" s="15">
        <f>HYPERLINK("https://docs.wto.org/imrd/directdoc.asp?DDFDocuments/v/G/SPS/NARE142A1.DOCX","ES")</f>
      </c>
    </row>
    <row r="2004">
      <c r="A2004" s="10" t="s">
        <v>3495</v>
      </c>
      <c r="B2004" s="11" t="s">
        <v>87</v>
      </c>
      <c r="C2004" s="10" t="s">
        <v>18</v>
      </c>
      <c r="D2004" s="12">
        <v>43223</v>
      </c>
      <c r="E2004" s="13" t="s">
        <v>3496</v>
      </c>
      <c r="F2004" s="13" t="s">
        <v>3497</v>
      </c>
      <c r="G2004" s="14"/>
      <c r="H2004" s="15">
        <f>HYPERLINK("https://docs.wto.org/imrd/directdoc.asp?DDFDocuments/t/G/SPS/NMEX339.DOCX","EN")</f>
      </c>
      <c r="I2004" s="15">
        <f>HYPERLINK("https://docs.wto.org/imrd/directdoc.asp?DDFDocuments/u/G/SPS/NMEX339.DOCX","FR")</f>
      </c>
      <c r="J2004" s="15">
        <f>HYPERLINK("https://docs.wto.org/imrd/directdoc.asp?DDFDocuments/v/G/SPS/NMEX339.DOCX","ES")</f>
      </c>
    </row>
    <row r="2005">
      <c r="A2005" s="10" t="s">
        <v>3498</v>
      </c>
      <c r="B2005" s="11" t="s">
        <v>195</v>
      </c>
      <c r="C2005" s="10" t="s">
        <v>54</v>
      </c>
      <c r="D2005" s="12">
        <v>43222</v>
      </c>
      <c r="E2005" s="13" t="s">
        <v>3499</v>
      </c>
      <c r="F2005" s="13" t="s">
        <v>310</v>
      </c>
      <c r="G2005" s="14"/>
      <c r="H2005" s="15">
        <f>HYPERLINK("https://docs.wto.org/imrd/directdoc.asp?DDFDocuments/t/G/SPS/NNZL575A1.DOCX","EN")</f>
      </c>
      <c r="I2005" s="15">
        <f>HYPERLINK("https://docs.wto.org/imrd/directdoc.asp?DDFDocuments/u/G/SPS/NNZL575A1.DOCX","FR")</f>
      </c>
      <c r="J2005" s="15">
        <f>HYPERLINK("https://docs.wto.org/imrd/directdoc.asp?DDFDocuments/v/G/SPS/NNZL575A1.DOCX","ES")</f>
      </c>
    </row>
    <row r="2006">
      <c r="A2006" s="10" t="s">
        <v>3500</v>
      </c>
      <c r="B2006" s="11" t="s">
        <v>233</v>
      </c>
      <c r="C2006" s="10" t="s">
        <v>18</v>
      </c>
      <c r="D2006" s="12">
        <v>43221</v>
      </c>
      <c r="E2006" s="13" t="s">
        <v>3022</v>
      </c>
      <c r="F2006" s="13" t="s">
        <v>223</v>
      </c>
      <c r="G2006" s="14" t="s">
        <v>183</v>
      </c>
      <c r="H2006" s="15">
        <f>HYPERLINK("https://docs.wto.org/imrd/directdoc.asp?DDFDocuments/t/G/SPS/NPER760.DOCX","EN")</f>
      </c>
      <c r="I2006" s="15">
        <f>HYPERLINK("https://docs.wto.org/imrd/directdoc.asp?DDFDocuments/u/G/SPS/NPER760.DOCX","FR")</f>
      </c>
      <c r="J2006" s="15">
        <f>HYPERLINK("https://docs.wto.org/imrd/directdoc.asp?DDFDocuments/v/G/SPS/NPER760.DOCX","ES")</f>
      </c>
    </row>
    <row r="2007">
      <c r="A2007" s="10" t="s">
        <v>3501</v>
      </c>
      <c r="B2007" s="11" t="s">
        <v>365</v>
      </c>
      <c r="C2007" s="10" t="s">
        <v>54</v>
      </c>
      <c r="D2007" s="12">
        <v>43220</v>
      </c>
      <c r="E2007" s="13" t="s">
        <v>19</v>
      </c>
      <c r="F2007" s="13" t="s">
        <v>32</v>
      </c>
      <c r="G2007" s="14"/>
      <c r="H2007" s="15">
        <f>HYPERLINK("https://docs.wto.org/imrd/directdoc.asp?DDFDocuments/t/G/SPS/NCHL558A1.DOCX","EN")</f>
      </c>
      <c r="I2007" s="15">
        <f>HYPERLINK("https://docs.wto.org/imrd/directdoc.asp?DDFDocuments/u/G/SPS/NCHL558A1.DOCX","FR")</f>
      </c>
      <c r="J2007" s="15">
        <f>HYPERLINK("https://docs.wto.org/imrd/directdoc.asp?DDFDocuments/v/G/SPS/NCHL558A1.DOCX","ES")</f>
      </c>
    </row>
    <row r="2008">
      <c r="A2008" s="10" t="s">
        <v>3502</v>
      </c>
      <c r="B2008" s="11" t="s">
        <v>365</v>
      </c>
      <c r="C2008" s="10" t="s">
        <v>54</v>
      </c>
      <c r="D2008" s="12">
        <v>43220</v>
      </c>
      <c r="E2008" s="13" t="s">
        <v>19</v>
      </c>
      <c r="F2008" s="13" t="s">
        <v>1268</v>
      </c>
      <c r="G2008" s="14"/>
      <c r="H2008" s="15">
        <f>HYPERLINK("https://docs.wto.org/imrd/directdoc.asp?DDFDocuments/t/G/SPS/NCHL559A1.DOCX","EN")</f>
      </c>
      <c r="I2008" s="15">
        <f>HYPERLINK("https://docs.wto.org/imrd/directdoc.asp?DDFDocuments/u/G/SPS/NCHL559A1.DOCX","FR")</f>
      </c>
      <c r="J2008" s="15">
        <f>HYPERLINK("https://docs.wto.org/imrd/directdoc.asp?DDFDocuments/v/G/SPS/NCHL559A1.DOCX","ES")</f>
      </c>
    </row>
    <row r="2009">
      <c r="A2009" s="10" t="s">
        <v>3503</v>
      </c>
      <c r="B2009" s="11" t="s">
        <v>365</v>
      </c>
      <c r="C2009" s="10" t="s">
        <v>54</v>
      </c>
      <c r="D2009" s="12">
        <v>43220</v>
      </c>
      <c r="E2009" s="13" t="s">
        <v>19</v>
      </c>
      <c r="F2009" s="13" t="s">
        <v>1268</v>
      </c>
      <c r="G2009" s="14"/>
      <c r="H2009" s="15">
        <f>HYPERLINK("https://docs.wto.org/imrd/directdoc.asp?DDFDocuments/t/G/SPS/NCHL560A1.DOCX","EN")</f>
      </c>
      <c r="I2009" s="15">
        <f>HYPERLINK("https://docs.wto.org/imrd/directdoc.asp?DDFDocuments/u/G/SPS/NCHL560A1.DOCX","FR")</f>
      </c>
      <c r="J2009" s="15">
        <f>HYPERLINK("https://docs.wto.org/imrd/directdoc.asp?DDFDocuments/v/G/SPS/NCHL560A1.DOCX","ES")</f>
      </c>
    </row>
    <row r="2010">
      <c r="A2010" s="10" t="s">
        <v>3504</v>
      </c>
      <c r="B2010" s="11" t="s">
        <v>365</v>
      </c>
      <c r="C2010" s="10" t="s">
        <v>54</v>
      </c>
      <c r="D2010" s="12">
        <v>43220</v>
      </c>
      <c r="E2010" s="13" t="s">
        <v>19</v>
      </c>
      <c r="F2010" s="13" t="s">
        <v>1268</v>
      </c>
      <c r="G2010" s="14"/>
      <c r="H2010" s="15">
        <f>HYPERLINK("https://docs.wto.org/imrd/directdoc.asp?DDFDocuments/t/G/SPS/NCHL561A1.DOCX","EN")</f>
      </c>
      <c r="I2010" s="15">
        <f>HYPERLINK("https://docs.wto.org/imrd/directdoc.asp?DDFDocuments/u/G/SPS/NCHL561A1.DOCX","FR")</f>
      </c>
      <c r="J2010" s="15">
        <f>HYPERLINK("https://docs.wto.org/imrd/directdoc.asp?DDFDocuments/v/G/SPS/NCHL561A1.DOCX","ES")</f>
      </c>
    </row>
    <row r="2011">
      <c r="A2011" s="10" t="s">
        <v>3505</v>
      </c>
      <c r="B2011" s="11" t="s">
        <v>365</v>
      </c>
      <c r="C2011" s="10" t="s">
        <v>54</v>
      </c>
      <c r="D2011" s="12">
        <v>43220</v>
      </c>
      <c r="E2011" s="13" t="s">
        <v>19</v>
      </c>
      <c r="F2011" s="13" t="s">
        <v>1268</v>
      </c>
      <c r="G2011" s="14"/>
      <c r="H2011" s="15">
        <f>HYPERLINK("https://docs.wto.org/imrd/directdoc.asp?DDFDocuments/t/G/SPS/NCHL562A1.DOCX","EN")</f>
      </c>
      <c r="I2011" s="15">
        <f>HYPERLINK("https://docs.wto.org/imrd/directdoc.asp?DDFDocuments/u/G/SPS/NCHL562A1.DOCX","FR")</f>
      </c>
      <c r="J2011" s="15">
        <f>HYPERLINK("https://docs.wto.org/imrd/directdoc.asp?DDFDocuments/v/G/SPS/NCHL562A1.DOCX","ES")</f>
      </c>
    </row>
    <row r="2012">
      <c r="A2012" s="10" t="s">
        <v>3506</v>
      </c>
      <c r="B2012" s="11" t="s">
        <v>365</v>
      </c>
      <c r="C2012" s="10" t="s">
        <v>54</v>
      </c>
      <c r="D2012" s="12">
        <v>43220</v>
      </c>
      <c r="E2012" s="13" t="s">
        <v>19</v>
      </c>
      <c r="F2012" s="13" t="s">
        <v>1268</v>
      </c>
      <c r="G2012" s="14"/>
      <c r="H2012" s="15">
        <f>HYPERLINK("https://docs.wto.org/imrd/directdoc.asp?DDFDocuments/t/G/SPS/NCHL563A1.DOCX","EN")</f>
      </c>
      <c r="I2012" s="15">
        <f>HYPERLINK("https://docs.wto.org/imrd/directdoc.asp?DDFDocuments/u/G/SPS/NCHL563A1.DOCX","FR")</f>
      </c>
      <c r="J2012" s="15">
        <f>HYPERLINK("https://docs.wto.org/imrd/directdoc.asp?DDFDocuments/v/G/SPS/NCHL563A1.DOCX","ES")</f>
      </c>
    </row>
    <row r="2013">
      <c r="A2013" s="10" t="s">
        <v>3507</v>
      </c>
      <c r="B2013" s="11" t="s">
        <v>79</v>
      </c>
      <c r="C2013" s="10" t="s">
        <v>40</v>
      </c>
      <c r="D2013" s="12">
        <v>43220</v>
      </c>
      <c r="E2013" s="13" t="s">
        <v>19</v>
      </c>
      <c r="F2013" s="13" t="s">
        <v>19</v>
      </c>
      <c r="G2013" s="14"/>
      <c r="H2013" s="15">
        <f>HYPERLINK("https://docs.wto.org/imrd/directdoc.asp?DDFDocuments/t/G/SPS/NCOL282A1.DOCX","EN")</f>
      </c>
      <c r="I2013" s="15">
        <f>HYPERLINK("https://docs.wto.org/imrd/directdoc.asp?DDFDocuments/u/G/SPS/NCOL282A1.DOCX","FR")</f>
      </c>
      <c r="J2013" s="15">
        <f>HYPERLINK("https://docs.wto.org/imrd/directdoc.asp?DDFDocuments/v/G/SPS/NCOL282A1.DOCX","ES")</f>
      </c>
    </row>
    <row r="2014">
      <c r="A2014" s="10" t="s">
        <v>3508</v>
      </c>
      <c r="B2014" s="11" t="s">
        <v>153</v>
      </c>
      <c r="C2014" s="10" t="s">
        <v>40</v>
      </c>
      <c r="D2014" s="12">
        <v>43220</v>
      </c>
      <c r="E2014" s="13" t="s">
        <v>185</v>
      </c>
      <c r="F2014" s="13" t="s">
        <v>3509</v>
      </c>
      <c r="G2014" s="14"/>
      <c r="H2014" s="15">
        <f>HYPERLINK("https://docs.wto.org/imrd/directdoc.asp?DDFDocuments/t/G/SPS/NKOR212A10.DOCX","EN")</f>
      </c>
      <c r="I2014" s="15">
        <f>HYPERLINK("https://docs.wto.org/imrd/directdoc.asp?DDFDocuments/u/G/SPS/NKOR212A10.DOCX","FR")</f>
      </c>
      <c r="J2014" s="15">
        <f>HYPERLINK("https://docs.wto.org/imrd/directdoc.asp?DDFDocuments/v/G/SPS/NKOR212A10.DOCX","ES")</f>
      </c>
    </row>
    <row r="2015">
      <c r="A2015" s="10" t="s">
        <v>3510</v>
      </c>
      <c r="B2015" s="11" t="s">
        <v>87</v>
      </c>
      <c r="C2015" s="10" t="s">
        <v>18</v>
      </c>
      <c r="D2015" s="12">
        <v>43220</v>
      </c>
      <c r="E2015" s="13" t="s">
        <v>3511</v>
      </c>
      <c r="F2015" s="13" t="s">
        <v>88</v>
      </c>
      <c r="G2015" s="14" t="s">
        <v>379</v>
      </c>
      <c r="H2015" s="15">
        <f>HYPERLINK("https://docs.wto.org/imrd/directdoc.asp?DDFDocuments/t/G/SPS/NMEX337.DOCX","EN")</f>
      </c>
      <c r="I2015" s="15">
        <f>HYPERLINK("https://docs.wto.org/imrd/directdoc.asp?DDFDocuments/u/G/SPS/NMEX337.DOCX","FR")</f>
      </c>
      <c r="J2015" s="15">
        <f>HYPERLINK("https://docs.wto.org/imrd/directdoc.asp?DDFDocuments/v/G/SPS/NMEX337.DOCX","ES")</f>
      </c>
    </row>
    <row r="2016">
      <c r="A2016" s="10" t="s">
        <v>3512</v>
      </c>
      <c r="B2016" s="11" t="s">
        <v>53</v>
      </c>
      <c r="C2016" s="10" t="s">
        <v>54</v>
      </c>
      <c r="D2016" s="12">
        <v>43220</v>
      </c>
      <c r="E2016" s="13" t="s">
        <v>282</v>
      </c>
      <c r="F2016" s="13" t="s">
        <v>925</v>
      </c>
      <c r="G2016" s="14" t="s">
        <v>3513</v>
      </c>
      <c r="H2016" s="15">
        <f>HYPERLINK("https://docs.wto.org/imrd/directdoc.asp?DDFDocuments/t/G/SPS/NSAU288A1.DOCX","EN")</f>
      </c>
      <c r="I2016" s="15">
        <f>HYPERLINK("https://docs.wto.org/imrd/directdoc.asp?DDFDocuments/u/G/SPS/NSAU288A1.DOCX","FR")</f>
      </c>
      <c r="J2016" s="15">
        <f>HYPERLINK("https://docs.wto.org/imrd/directdoc.asp?DDFDocuments/v/G/SPS/NSAU288A1.DOCX","ES")</f>
      </c>
    </row>
    <row r="2017">
      <c r="A2017" s="10" t="s">
        <v>3514</v>
      </c>
      <c r="B2017" s="11" t="s">
        <v>72</v>
      </c>
      <c r="C2017" s="10" t="s">
        <v>18</v>
      </c>
      <c r="D2017" s="12">
        <v>43217</v>
      </c>
      <c r="E2017" s="13" t="s">
        <v>3515</v>
      </c>
      <c r="F2017" s="13" t="s">
        <v>3516</v>
      </c>
      <c r="G2017" s="14"/>
      <c r="H2017" s="15">
        <f>HYPERLINK("https://docs.wto.org/imrd/directdoc.asp?DDFDocuments/t/G/SPS/NCAN1166.DOCX","EN")</f>
      </c>
      <c r="I2017" s="15">
        <f>HYPERLINK("https://docs.wto.org/imrd/directdoc.asp?DDFDocuments/u/G/SPS/NCAN1166.DOCX","FR")</f>
      </c>
      <c r="J2017" s="15">
        <f>HYPERLINK("https://docs.wto.org/imrd/directdoc.asp?DDFDocuments/v/G/SPS/NCAN1166.DOCX","ES")</f>
      </c>
    </row>
    <row r="2018">
      <c r="A2018" s="10" t="s">
        <v>3517</v>
      </c>
      <c r="B2018" s="11" t="s">
        <v>365</v>
      </c>
      <c r="C2018" s="10" t="s">
        <v>18</v>
      </c>
      <c r="D2018" s="12">
        <v>43217</v>
      </c>
      <c r="E2018" s="13" t="s">
        <v>3518</v>
      </c>
      <c r="F2018" s="13" t="s">
        <v>817</v>
      </c>
      <c r="G2018" s="14"/>
      <c r="H2018" s="15">
        <f>HYPERLINK("https://docs.wto.org/imrd/directdoc.asp?DDFDocuments/t/G/SPS/NCHL573.DOCX","EN")</f>
      </c>
      <c r="I2018" s="15">
        <f>HYPERLINK("https://docs.wto.org/imrd/directdoc.asp?DDFDocuments/u/G/SPS/NCHL573.DOCX","FR")</f>
      </c>
      <c r="J2018" s="15">
        <f>HYPERLINK("https://docs.wto.org/imrd/directdoc.asp?DDFDocuments/v/G/SPS/NCHL573.DOCX","ES")</f>
      </c>
    </row>
    <row r="2019">
      <c r="A2019" s="10" t="s">
        <v>3519</v>
      </c>
      <c r="B2019" s="11" t="s">
        <v>17</v>
      </c>
      <c r="C2019" s="10" t="s">
        <v>201</v>
      </c>
      <c r="D2019" s="12">
        <v>43217</v>
      </c>
      <c r="E2019" s="13" t="s">
        <v>19</v>
      </c>
      <c r="F2019" s="13" t="s">
        <v>24</v>
      </c>
      <c r="G2019" s="14"/>
      <c r="H2019" s="15">
        <f>HYPERLINK("https://docs.wto.org/imrd/directdoc.asp?DDFDocuments/t/G/SPS/NNIC102C1.DOCX","EN")</f>
      </c>
      <c r="I2019" s="15">
        <f>HYPERLINK("https://docs.wto.org/imrd/directdoc.asp?DDFDocuments/u/G/SPS/NNIC102C1.DOCX","FR")</f>
      </c>
      <c r="J2019" s="15">
        <f>HYPERLINK("https://docs.wto.org/imrd/directdoc.asp?DDFDocuments/v/G/SPS/NNIC102C1.DOCX","ES")</f>
      </c>
    </row>
    <row r="2020">
      <c r="A2020" s="10" t="s">
        <v>3520</v>
      </c>
      <c r="B2020" s="11" t="s">
        <v>59</v>
      </c>
      <c r="C2020" s="10" t="s">
        <v>18</v>
      </c>
      <c r="D2020" s="12">
        <v>43217</v>
      </c>
      <c r="E2020" s="13" t="s">
        <v>2757</v>
      </c>
      <c r="F2020" s="13" t="s">
        <v>24</v>
      </c>
      <c r="G2020" s="14"/>
      <c r="H2020" s="15">
        <f>HYPERLINK("https://docs.wto.org/imrd/directdoc.asp?DDFDocuments/t/G/SPS/NTPKM459.DOCX","EN")</f>
      </c>
      <c r="I2020" s="15">
        <f>HYPERLINK("https://docs.wto.org/imrd/directdoc.asp?DDFDocuments/u/G/SPS/NTPKM459.DOCX","FR")</f>
      </c>
      <c r="J2020" s="15">
        <f>HYPERLINK("https://docs.wto.org/imrd/directdoc.asp?DDFDocuments/v/G/SPS/NTPKM459.DOCX","ES")</f>
      </c>
    </row>
    <row r="2021">
      <c r="A2021" s="10" t="s">
        <v>3521</v>
      </c>
      <c r="B2021" s="11" t="s">
        <v>95</v>
      </c>
      <c r="C2021" s="10" t="s">
        <v>40</v>
      </c>
      <c r="D2021" s="12">
        <v>43216</v>
      </c>
      <c r="E2021" s="13" t="s">
        <v>3522</v>
      </c>
      <c r="F2021" s="13" t="s">
        <v>310</v>
      </c>
      <c r="G2021" s="14" t="s">
        <v>11</v>
      </c>
      <c r="H2021" s="15">
        <f>HYPERLINK("https://docs.wto.org/imrd/directdoc.asp?DDFDocuments/t/G/SPS/NBRA130R1A1.DOCX","EN")</f>
      </c>
      <c r="I2021" s="15">
        <f>HYPERLINK("https://docs.wto.org/imrd/directdoc.asp?DDFDocuments/u/G/SPS/NBRA130R1A1.DOCX","FR")</f>
      </c>
      <c r="J2021" s="15">
        <f>HYPERLINK("https://docs.wto.org/imrd/directdoc.asp?DDFDocuments/v/G/SPS/NBRA130R1A1.DOCX","ES")</f>
      </c>
    </row>
    <row r="2022">
      <c r="A2022" s="10" t="s">
        <v>3523</v>
      </c>
      <c r="B2022" s="11" t="s">
        <v>59</v>
      </c>
      <c r="C2022" s="10" t="s">
        <v>18</v>
      </c>
      <c r="D2022" s="12">
        <v>43216</v>
      </c>
      <c r="E2022" s="13" t="s">
        <v>2937</v>
      </c>
      <c r="F2022" s="13" t="s">
        <v>733</v>
      </c>
      <c r="G2022" s="14"/>
      <c r="H2022" s="15">
        <f>HYPERLINK("https://docs.wto.org/imrd/directdoc.asp?DDFDocuments/t/G/SPS/NTPKM457.DOCX","EN")</f>
      </c>
      <c r="I2022" s="15">
        <f>HYPERLINK("https://docs.wto.org/imrd/directdoc.asp?DDFDocuments/u/G/SPS/NTPKM457.DOCX","FR")</f>
      </c>
      <c r="J2022" s="15">
        <f>HYPERLINK("https://docs.wto.org/imrd/directdoc.asp?DDFDocuments/v/G/SPS/NTPKM457.DOCX","ES")</f>
      </c>
    </row>
    <row r="2023">
      <c r="A2023" s="10" t="s">
        <v>3524</v>
      </c>
      <c r="B2023" s="11" t="s">
        <v>59</v>
      </c>
      <c r="C2023" s="10" t="s">
        <v>18</v>
      </c>
      <c r="D2023" s="12">
        <v>43216</v>
      </c>
      <c r="E2023" s="13" t="s">
        <v>3525</v>
      </c>
      <c r="F2023" s="13" t="s">
        <v>24</v>
      </c>
      <c r="G2023" s="14"/>
      <c r="H2023" s="15">
        <f>HYPERLINK("https://docs.wto.org/imrd/directdoc.asp?DDFDocuments/t/G/SPS/NTPKM458.DOCX","EN")</f>
      </c>
      <c r="I2023" s="15">
        <f>HYPERLINK("https://docs.wto.org/imrd/directdoc.asp?DDFDocuments/u/G/SPS/NTPKM458.DOCX","FR")</f>
      </c>
      <c r="J2023" s="15">
        <f>HYPERLINK("https://docs.wto.org/imrd/directdoc.asp?DDFDocuments/v/G/SPS/NTPKM458.DOCX","ES")</f>
      </c>
    </row>
    <row r="2024">
      <c r="A2024" s="10" t="s">
        <v>3526</v>
      </c>
      <c r="B2024" s="11" t="s">
        <v>291</v>
      </c>
      <c r="C2024" s="10" t="s">
        <v>18</v>
      </c>
      <c r="D2024" s="12">
        <v>43216</v>
      </c>
      <c r="E2024" s="13" t="s">
        <v>3527</v>
      </c>
      <c r="F2024" s="13" t="s">
        <v>3528</v>
      </c>
      <c r="G2024" s="14"/>
      <c r="H2024" s="15">
        <f>HYPERLINK("https://docs.wto.org/imrd/directdoc.asp?DDFDocuments/t/G/SPS/NUGA6.DOCX","EN")</f>
      </c>
      <c r="I2024" s="15">
        <f>HYPERLINK("https://docs.wto.org/imrd/directdoc.asp?DDFDocuments/u/G/SPS/NUGA6.DOCX","FR")</f>
      </c>
      <c r="J2024" s="15">
        <f>HYPERLINK("https://docs.wto.org/imrd/directdoc.asp?DDFDocuments/v/G/SPS/NUGA6.DOCX","ES")</f>
      </c>
    </row>
    <row r="2025">
      <c r="A2025" s="10" t="s">
        <v>3529</v>
      </c>
      <c r="B2025" s="11" t="s">
        <v>95</v>
      </c>
      <c r="C2025" s="10" t="s">
        <v>18</v>
      </c>
      <c r="D2025" s="12">
        <v>43214</v>
      </c>
      <c r="E2025" s="13" t="s">
        <v>3530</v>
      </c>
      <c r="F2025" s="13" t="s">
        <v>117</v>
      </c>
      <c r="G2025" s="14" t="s">
        <v>3531</v>
      </c>
      <c r="H2025" s="15">
        <f>HYPERLINK("https://docs.wto.org/imrd/directdoc.asp?DDFDocuments/t/G/SPS/NBRA714R2.DOCX","EN")</f>
      </c>
      <c r="I2025" s="15">
        <f>HYPERLINK("https://docs.wto.org/imrd/directdoc.asp?DDFDocuments/u/G/SPS/NBRA714R2.DOCX","FR")</f>
      </c>
      <c r="J2025" s="15">
        <f>HYPERLINK("https://docs.wto.org/imrd/directdoc.asp?DDFDocuments/v/G/SPS/NBRA714R2.DOCX","ES")</f>
      </c>
    </row>
    <row r="2026">
      <c r="A2026" s="10" t="s">
        <v>3532</v>
      </c>
      <c r="B2026" s="11" t="s">
        <v>153</v>
      </c>
      <c r="C2026" s="10" t="s">
        <v>2295</v>
      </c>
      <c r="D2026" s="12">
        <v>43214</v>
      </c>
      <c r="E2026" s="13" t="s">
        <v>1299</v>
      </c>
      <c r="F2026" s="13" t="s">
        <v>1300</v>
      </c>
      <c r="G2026" s="14" t="s">
        <v>2720</v>
      </c>
      <c r="H2026" s="15">
        <f>HYPERLINK("https://docs.wto.org/imrd/directdoc.asp?DDFDocuments/t/G/SPS/NKOR248A13C1.DOCX","EN")</f>
      </c>
      <c r="I2026" s="15">
        <f>HYPERLINK("https://docs.wto.org/imrd/directdoc.asp?DDFDocuments/u/G/SPS/NKOR248A13C1.DOCX","FR")</f>
      </c>
      <c r="J2026" s="15">
        <f>HYPERLINK("https://docs.wto.org/imrd/directdoc.asp?DDFDocuments/v/G/SPS/NKOR248A13C1.DOCX","ES")</f>
      </c>
    </row>
    <row r="2027">
      <c r="A2027" s="10" t="s">
        <v>3533</v>
      </c>
      <c r="B2027" s="11" t="s">
        <v>11</v>
      </c>
      <c r="C2027" s="10" t="s">
        <v>40</v>
      </c>
      <c r="D2027" s="12">
        <v>43214</v>
      </c>
      <c r="E2027" s="13" t="s">
        <v>3131</v>
      </c>
      <c r="F2027" s="13" t="s">
        <v>19</v>
      </c>
      <c r="G2027" s="14"/>
      <c r="H2027" s="15">
        <f>HYPERLINK("https://docs.wto.org/imrd/directdoc.asp?DDFDocuments/t/G/SPS/NRUS140A1.DOCX","EN")</f>
      </c>
      <c r="I2027" s="15">
        <f>HYPERLINK("https://docs.wto.org/imrd/directdoc.asp?DDFDocuments/u/G/SPS/NRUS140A1.DOCX","FR")</f>
      </c>
      <c r="J2027" s="15">
        <f>HYPERLINK("https://docs.wto.org/imrd/directdoc.asp?DDFDocuments/v/G/SPS/NRUS140A1.DOCX","ES")</f>
      </c>
    </row>
    <row r="2028">
      <c r="A2028" s="10" t="s">
        <v>3534</v>
      </c>
      <c r="B2028" s="11" t="s">
        <v>161</v>
      </c>
      <c r="C2028" s="10" t="s">
        <v>18</v>
      </c>
      <c r="D2028" s="12">
        <v>43214</v>
      </c>
      <c r="E2028" s="13" t="s">
        <v>1227</v>
      </c>
      <c r="F2028" s="13" t="s">
        <v>158</v>
      </c>
      <c r="G2028" s="14" t="s">
        <v>349</v>
      </c>
      <c r="H2028" s="15">
        <f>HYPERLINK("https://docs.wto.org/imrd/directdoc.asp?DDFDocuments/t/G/SPS/NUSA2995.DOCX","EN")</f>
      </c>
      <c r="I2028" s="15">
        <f>HYPERLINK("https://docs.wto.org/imrd/directdoc.asp?DDFDocuments/u/G/SPS/NUSA2995.DOCX","FR")</f>
      </c>
      <c r="J2028" s="15">
        <f>HYPERLINK("https://docs.wto.org/imrd/directdoc.asp?DDFDocuments/v/G/SPS/NUSA2995.DOCX","ES")</f>
      </c>
    </row>
    <row r="2029">
      <c r="A2029" s="10" t="s">
        <v>3535</v>
      </c>
      <c r="B2029" s="11" t="s">
        <v>161</v>
      </c>
      <c r="C2029" s="10" t="s">
        <v>18</v>
      </c>
      <c r="D2029" s="12">
        <v>43214</v>
      </c>
      <c r="E2029" s="13" t="s">
        <v>1794</v>
      </c>
      <c r="F2029" s="13" t="s">
        <v>158</v>
      </c>
      <c r="G2029" s="14" t="s">
        <v>153</v>
      </c>
      <c r="H2029" s="15">
        <f>HYPERLINK("https://docs.wto.org/imrd/directdoc.asp?DDFDocuments/t/G/SPS/NUSA2996.DOCX","EN")</f>
      </c>
      <c r="I2029" s="15">
        <f>HYPERLINK("https://docs.wto.org/imrd/directdoc.asp?DDFDocuments/u/G/SPS/NUSA2996.DOCX","FR")</f>
      </c>
      <c r="J2029" s="15">
        <f>HYPERLINK("https://docs.wto.org/imrd/directdoc.asp?DDFDocuments/v/G/SPS/NUSA2996.DOCX","ES")</f>
      </c>
    </row>
    <row r="2030">
      <c r="A2030" s="10" t="s">
        <v>3536</v>
      </c>
      <c r="B2030" s="11" t="s">
        <v>233</v>
      </c>
      <c r="C2030" s="10" t="s">
        <v>18</v>
      </c>
      <c r="D2030" s="12">
        <v>43213</v>
      </c>
      <c r="E2030" s="13" t="s">
        <v>1230</v>
      </c>
      <c r="F2030" s="13" t="s">
        <v>223</v>
      </c>
      <c r="G2030" s="14" t="s">
        <v>161</v>
      </c>
      <c r="H2030" s="15">
        <f>HYPERLINK("https://docs.wto.org/imrd/directdoc.asp?DDFDocuments/t/G/SPS/NPER758.DOCX","EN")</f>
      </c>
      <c r="I2030" s="15">
        <f>HYPERLINK("https://docs.wto.org/imrd/directdoc.asp?DDFDocuments/u/G/SPS/NPER758.DOCX","FR")</f>
      </c>
      <c r="J2030" s="15">
        <f>HYPERLINK("https://docs.wto.org/imrd/directdoc.asp?DDFDocuments/v/G/SPS/NPER758.DOCX","ES")</f>
      </c>
    </row>
    <row r="2031">
      <c r="A2031" s="10" t="s">
        <v>3537</v>
      </c>
      <c r="B2031" s="11" t="s">
        <v>233</v>
      </c>
      <c r="C2031" s="10" t="s">
        <v>18</v>
      </c>
      <c r="D2031" s="12">
        <v>43213</v>
      </c>
      <c r="E2031" s="13" t="s">
        <v>3538</v>
      </c>
      <c r="F2031" s="13" t="s">
        <v>1151</v>
      </c>
      <c r="G2031" s="14" t="s">
        <v>3539</v>
      </c>
      <c r="H2031" s="15">
        <f>HYPERLINK("https://docs.wto.org/imrd/directdoc.asp?DDFDocuments/t/G/SPS/NPER759.DOCX","EN")</f>
      </c>
      <c r="I2031" s="15">
        <f>HYPERLINK("https://docs.wto.org/imrd/directdoc.asp?DDFDocuments/u/G/SPS/NPER759.DOCX","FR")</f>
      </c>
      <c r="J2031" s="15">
        <f>HYPERLINK("https://docs.wto.org/imrd/directdoc.asp?DDFDocuments/v/G/SPS/NPER759.DOCX","ES")</f>
      </c>
    </row>
    <row r="2032">
      <c r="A2032" s="10" t="s">
        <v>3540</v>
      </c>
      <c r="B2032" s="11" t="s">
        <v>151</v>
      </c>
      <c r="C2032" s="10" t="s">
        <v>18</v>
      </c>
      <c r="D2032" s="12">
        <v>43213</v>
      </c>
      <c r="E2032" s="13" t="s">
        <v>3541</v>
      </c>
      <c r="F2032" s="13" t="s">
        <v>20</v>
      </c>
      <c r="G2032" s="14"/>
      <c r="H2032" s="15">
        <f>HYPERLINK("https://docs.wto.org/imrd/directdoc.asp?DDFDocuments/t/G/SPS/NVNM97.DOCX","EN")</f>
      </c>
      <c r="I2032" s="15">
        <f>HYPERLINK("https://docs.wto.org/imrd/directdoc.asp?DDFDocuments/u/G/SPS/NVNM97.DOCX","FR")</f>
      </c>
      <c r="J2032" s="15">
        <f>HYPERLINK("https://docs.wto.org/imrd/directdoc.asp?DDFDocuments/v/G/SPS/NVNM97.DOCX","ES")</f>
      </c>
    </row>
    <row r="2033">
      <c r="A2033" s="10" t="s">
        <v>3542</v>
      </c>
      <c r="B2033" s="11" t="s">
        <v>95</v>
      </c>
      <c r="C2033" s="10" t="s">
        <v>18</v>
      </c>
      <c r="D2033" s="12">
        <v>43209</v>
      </c>
      <c r="E2033" s="13" t="s">
        <v>3543</v>
      </c>
      <c r="F2033" s="13" t="s">
        <v>74</v>
      </c>
      <c r="G2033" s="14"/>
      <c r="H2033" s="15">
        <f>HYPERLINK("https://docs.wto.org/imrd/directdoc.asp?DDFDocuments/t/G/SPS/NBRA1392.DOCX","EN")</f>
      </c>
      <c r="I2033" s="15">
        <f>HYPERLINK("https://docs.wto.org/imrd/directdoc.asp?DDFDocuments/u/G/SPS/NBRA1392.DOCX","FR")</f>
      </c>
      <c r="J2033" s="15">
        <f>HYPERLINK("https://docs.wto.org/imrd/directdoc.asp?DDFDocuments/v/G/SPS/NBRA1392.DOCX","ES")</f>
      </c>
    </row>
    <row r="2034">
      <c r="A2034" s="10" t="s">
        <v>3544</v>
      </c>
      <c r="B2034" s="11" t="s">
        <v>145</v>
      </c>
      <c r="C2034" s="10" t="s">
        <v>18</v>
      </c>
      <c r="D2034" s="12">
        <v>43209</v>
      </c>
      <c r="E2034" s="13" t="s">
        <v>3545</v>
      </c>
      <c r="F2034" s="13" t="s">
        <v>262</v>
      </c>
      <c r="G2034" s="14"/>
      <c r="H2034" s="15">
        <f>HYPERLINK("https://docs.wto.org/imrd/directdoc.asp?DDFDocuments/t/G/SPS/NPHL410.DOCX","EN")</f>
      </c>
      <c r="I2034" s="15">
        <f>HYPERLINK("https://docs.wto.org/imrd/directdoc.asp?DDFDocuments/u/G/SPS/NPHL410.DOCX","FR")</f>
      </c>
      <c r="J2034" s="15">
        <f>HYPERLINK("https://docs.wto.org/imrd/directdoc.asp?DDFDocuments/v/G/SPS/NPHL410.DOCX","ES")</f>
      </c>
    </row>
    <row r="2035">
      <c r="A2035" s="10" t="s">
        <v>3546</v>
      </c>
      <c r="B2035" s="11" t="s">
        <v>134</v>
      </c>
      <c r="C2035" s="10" t="s">
        <v>18</v>
      </c>
      <c r="D2035" s="12">
        <v>43209</v>
      </c>
      <c r="E2035" s="13" t="s">
        <v>2038</v>
      </c>
      <c r="F2035" s="13" t="s">
        <v>74</v>
      </c>
      <c r="G2035" s="14"/>
      <c r="H2035" s="15">
        <f>HYPERLINK("https://docs.wto.org/imrd/directdoc.asp?DDFDocuments/t/G/SPS/NTHA247.DOCX","EN")</f>
      </c>
      <c r="I2035" s="15">
        <f>HYPERLINK("https://docs.wto.org/imrd/directdoc.asp?DDFDocuments/u/G/SPS/NTHA247.DOCX","FR")</f>
      </c>
      <c r="J2035" s="15">
        <f>HYPERLINK("https://docs.wto.org/imrd/directdoc.asp?DDFDocuments/v/G/SPS/NTHA247.DOCX","ES")</f>
      </c>
    </row>
    <row r="2036">
      <c r="A2036" s="10" t="s">
        <v>3547</v>
      </c>
      <c r="B2036" s="11" t="s">
        <v>161</v>
      </c>
      <c r="C2036" s="10" t="s">
        <v>40</v>
      </c>
      <c r="D2036" s="12">
        <v>43209</v>
      </c>
      <c r="E2036" s="13" t="s">
        <v>913</v>
      </c>
      <c r="F2036" s="13" t="s">
        <v>3331</v>
      </c>
      <c r="G2036" s="14"/>
      <c r="H2036" s="15">
        <f>HYPERLINK("https://docs.wto.org/imrd/directdoc.asp?DDFDocuments/t/G/SPS/NUSA2954A1.DOCX","EN")</f>
      </c>
      <c r="I2036" s="15">
        <f>HYPERLINK("https://docs.wto.org/imrd/directdoc.asp?DDFDocuments/u/G/SPS/NUSA2954A1.DOCX","FR")</f>
      </c>
      <c r="J2036" s="15">
        <f>HYPERLINK("https://docs.wto.org/imrd/directdoc.asp?DDFDocuments/v/G/SPS/NUSA2954A1.DOCX","ES")</f>
      </c>
    </row>
    <row r="2037">
      <c r="A2037" s="10" t="s">
        <v>3548</v>
      </c>
      <c r="B2037" s="11" t="s">
        <v>95</v>
      </c>
      <c r="C2037" s="10" t="s">
        <v>18</v>
      </c>
      <c r="D2037" s="12">
        <v>43207</v>
      </c>
      <c r="E2037" s="13" t="s">
        <v>3549</v>
      </c>
      <c r="F2037" s="13" t="s">
        <v>1515</v>
      </c>
      <c r="G2037" s="14"/>
      <c r="H2037" s="15">
        <f>HYPERLINK("https://docs.wto.org/imrd/directdoc.asp?DDFDocuments/t/G/SPS/NBRA1390.DOCX","EN")</f>
      </c>
      <c r="I2037" s="15">
        <f>HYPERLINK("https://docs.wto.org/imrd/directdoc.asp?DDFDocuments/u/G/SPS/NBRA1390.DOCX","FR")</f>
      </c>
      <c r="J2037" s="15">
        <f>HYPERLINK("https://docs.wto.org/imrd/directdoc.asp?DDFDocuments/v/G/SPS/NBRA1390.DOCX","ES")</f>
      </c>
    </row>
    <row r="2038">
      <c r="A2038" s="10" t="s">
        <v>3550</v>
      </c>
      <c r="B2038" s="11" t="s">
        <v>233</v>
      </c>
      <c r="C2038" s="10" t="s">
        <v>18</v>
      </c>
      <c r="D2038" s="12">
        <v>43207</v>
      </c>
      <c r="E2038" s="13" t="s">
        <v>3551</v>
      </c>
      <c r="F2038" s="13" t="s">
        <v>158</v>
      </c>
      <c r="G2038" s="14" t="s">
        <v>139</v>
      </c>
      <c r="H2038" s="15">
        <f>HYPERLINK("https://docs.wto.org/imrd/directdoc.asp?DDFDocuments/t/G/SPS/NPER756.DOCX","EN")</f>
      </c>
      <c r="I2038" s="15">
        <f>HYPERLINK("https://docs.wto.org/imrd/directdoc.asp?DDFDocuments/u/G/SPS/NPER756.DOCX","FR")</f>
      </c>
      <c r="J2038" s="15">
        <f>HYPERLINK("https://docs.wto.org/imrd/directdoc.asp?DDFDocuments/v/G/SPS/NPER756.DOCX","ES")</f>
      </c>
    </row>
    <row r="2039">
      <c r="A2039" s="10" t="s">
        <v>3552</v>
      </c>
      <c r="B2039" s="11" t="s">
        <v>233</v>
      </c>
      <c r="C2039" s="10" t="s">
        <v>18</v>
      </c>
      <c r="D2039" s="12">
        <v>43207</v>
      </c>
      <c r="E2039" s="13" t="s">
        <v>3553</v>
      </c>
      <c r="F2039" s="13" t="s">
        <v>158</v>
      </c>
      <c r="G2039" s="14" t="s">
        <v>183</v>
      </c>
      <c r="H2039" s="15">
        <f>HYPERLINK("https://docs.wto.org/imrd/directdoc.asp?DDFDocuments/t/G/SPS/NPER757.DOCX","EN")</f>
      </c>
      <c r="I2039" s="15">
        <f>HYPERLINK("https://docs.wto.org/imrd/directdoc.asp?DDFDocuments/u/G/SPS/NPER757.DOCX","FR")</f>
      </c>
      <c r="J2039" s="15">
        <f>HYPERLINK("https://docs.wto.org/imrd/directdoc.asp?DDFDocuments/v/G/SPS/NPER757.DOCX","ES")</f>
      </c>
    </row>
    <row r="2040">
      <c r="A2040" s="10" t="s">
        <v>3554</v>
      </c>
      <c r="B2040" s="11" t="s">
        <v>59</v>
      </c>
      <c r="C2040" s="10" t="s">
        <v>18</v>
      </c>
      <c r="D2040" s="12">
        <v>43207</v>
      </c>
      <c r="E2040" s="13" t="s">
        <v>2935</v>
      </c>
      <c r="F2040" s="13" t="s">
        <v>1282</v>
      </c>
      <c r="G2040" s="14"/>
      <c r="H2040" s="15">
        <f>HYPERLINK("https://docs.wto.org/imrd/directdoc.asp?DDFDocuments/t/G/SPS/NTPKM456.DOCX","EN")</f>
      </c>
      <c r="I2040" s="15">
        <f>HYPERLINK("https://docs.wto.org/imrd/directdoc.asp?DDFDocuments/u/G/SPS/NTPKM456.DOCX","FR")</f>
      </c>
      <c r="J2040" s="15">
        <f>HYPERLINK("https://docs.wto.org/imrd/directdoc.asp?DDFDocuments/v/G/SPS/NTPKM456.DOCX","ES")</f>
      </c>
    </row>
    <row r="2041">
      <c r="A2041" s="10" t="s">
        <v>3555</v>
      </c>
      <c r="B2041" s="11" t="s">
        <v>95</v>
      </c>
      <c r="C2041" s="10" t="s">
        <v>18</v>
      </c>
      <c r="D2041" s="12">
        <v>43206</v>
      </c>
      <c r="E2041" s="13" t="s">
        <v>3556</v>
      </c>
      <c r="F2041" s="13" t="s">
        <v>74</v>
      </c>
      <c r="G2041" s="14"/>
      <c r="H2041" s="15">
        <f>HYPERLINK("https://docs.wto.org/imrd/directdoc.asp?DDFDocuments/t/G/SPS/NBRA1382.DOCX","EN")</f>
      </c>
      <c r="I2041" s="15">
        <f>HYPERLINK("https://docs.wto.org/imrd/directdoc.asp?DDFDocuments/u/G/SPS/NBRA1382.DOCX","FR")</f>
      </c>
      <c r="J2041" s="15">
        <f>HYPERLINK("https://docs.wto.org/imrd/directdoc.asp?DDFDocuments/v/G/SPS/NBRA1382.DOCX","ES")</f>
      </c>
    </row>
    <row r="2042">
      <c r="A2042" s="10" t="s">
        <v>3557</v>
      </c>
      <c r="B2042" s="11" t="s">
        <v>95</v>
      </c>
      <c r="C2042" s="10" t="s">
        <v>18</v>
      </c>
      <c r="D2042" s="12">
        <v>43206</v>
      </c>
      <c r="E2042" s="13" t="s">
        <v>3558</v>
      </c>
      <c r="F2042" s="13" t="s">
        <v>3559</v>
      </c>
      <c r="G2042" s="14"/>
      <c r="H2042" s="15">
        <f>HYPERLINK("https://docs.wto.org/imrd/directdoc.asp?DDFDocuments/t/G/SPS/NBRA1383.DOCX","EN")</f>
      </c>
      <c r="I2042" s="15">
        <f>HYPERLINK("https://docs.wto.org/imrd/directdoc.asp?DDFDocuments/u/G/SPS/NBRA1383.DOCX","FR")</f>
      </c>
      <c r="J2042" s="15">
        <f>HYPERLINK("https://docs.wto.org/imrd/directdoc.asp?DDFDocuments/v/G/SPS/NBRA1383.DOCX","ES")</f>
      </c>
    </row>
    <row r="2043">
      <c r="A2043" s="10" t="s">
        <v>3560</v>
      </c>
      <c r="B2043" s="11" t="s">
        <v>95</v>
      </c>
      <c r="C2043" s="10" t="s">
        <v>18</v>
      </c>
      <c r="D2043" s="12">
        <v>43206</v>
      </c>
      <c r="E2043" s="13" t="s">
        <v>3558</v>
      </c>
      <c r="F2043" s="13" t="s">
        <v>3076</v>
      </c>
      <c r="G2043" s="14"/>
      <c r="H2043" s="15">
        <f>HYPERLINK("https://docs.wto.org/imrd/directdoc.asp?DDFDocuments/t/G/SPS/NBRA1384.DOCX","EN")</f>
      </c>
      <c r="I2043" s="15">
        <f>HYPERLINK("https://docs.wto.org/imrd/directdoc.asp?DDFDocuments/u/G/SPS/NBRA1384.DOCX","FR")</f>
      </c>
      <c r="J2043" s="15">
        <f>HYPERLINK("https://docs.wto.org/imrd/directdoc.asp?DDFDocuments/v/G/SPS/NBRA1384.DOCX","ES")</f>
      </c>
    </row>
    <row r="2044">
      <c r="A2044" s="10" t="s">
        <v>3561</v>
      </c>
      <c r="B2044" s="11" t="s">
        <v>95</v>
      </c>
      <c r="C2044" s="10" t="s">
        <v>18</v>
      </c>
      <c r="D2044" s="12">
        <v>43206</v>
      </c>
      <c r="E2044" s="13" t="s">
        <v>3343</v>
      </c>
      <c r="F2044" s="13" t="s">
        <v>74</v>
      </c>
      <c r="G2044" s="14"/>
      <c r="H2044" s="15">
        <f>HYPERLINK("https://docs.wto.org/imrd/directdoc.asp?DDFDocuments/t/G/SPS/NBRA1387.DOCX","EN")</f>
      </c>
      <c r="I2044" s="15">
        <f>HYPERLINK("https://docs.wto.org/imrd/directdoc.asp?DDFDocuments/u/G/SPS/NBRA1387.DOCX","FR")</f>
      </c>
      <c r="J2044" s="15">
        <f>HYPERLINK("https://docs.wto.org/imrd/directdoc.asp?DDFDocuments/v/G/SPS/NBRA1387.DOCX","ES")</f>
      </c>
    </row>
    <row r="2045">
      <c r="A2045" s="10" t="s">
        <v>3562</v>
      </c>
      <c r="B2045" s="11" t="s">
        <v>153</v>
      </c>
      <c r="C2045" s="10" t="s">
        <v>54</v>
      </c>
      <c r="D2045" s="12">
        <v>43206</v>
      </c>
      <c r="E2045" s="13" t="s">
        <v>1299</v>
      </c>
      <c r="F2045" s="13" t="s">
        <v>1300</v>
      </c>
      <c r="G2045" s="14" t="s">
        <v>2720</v>
      </c>
      <c r="H2045" s="15">
        <f>HYPERLINK("https://docs.wto.org/imrd/directdoc.asp?DDFDocuments/t/G/SPS/NKOR248A13.DOCX","EN")</f>
      </c>
      <c r="I2045" s="15">
        <f>HYPERLINK("https://docs.wto.org/imrd/directdoc.asp?DDFDocuments/u/G/SPS/NKOR248A13.DOCX","FR")</f>
      </c>
      <c r="J2045" s="15">
        <f>HYPERLINK("https://docs.wto.org/imrd/directdoc.asp?DDFDocuments/v/G/SPS/NKOR248A13.DOCX","ES")</f>
      </c>
    </row>
    <row r="2046">
      <c r="A2046" s="10" t="s">
        <v>3563</v>
      </c>
      <c r="B2046" s="11" t="s">
        <v>87</v>
      </c>
      <c r="C2046" s="10" t="s">
        <v>40</v>
      </c>
      <c r="D2046" s="12">
        <v>43206</v>
      </c>
      <c r="E2046" s="13" t="s">
        <v>19</v>
      </c>
      <c r="F2046" s="13" t="s">
        <v>19</v>
      </c>
      <c r="G2046" s="14"/>
      <c r="H2046" s="15">
        <f>HYPERLINK("https://docs.wto.org/imrd/directdoc.asp?DDFDocuments/t/G/SPS/NMEX327A1.DOCX","EN")</f>
      </c>
      <c r="I2046" s="15">
        <f>HYPERLINK("https://docs.wto.org/imrd/directdoc.asp?DDFDocuments/u/G/SPS/NMEX327A1.DOCX","FR")</f>
      </c>
      <c r="J2046" s="15">
        <f>HYPERLINK("https://docs.wto.org/imrd/directdoc.asp?DDFDocuments/v/G/SPS/NMEX327A1.DOCX","ES")</f>
      </c>
    </row>
    <row r="2047">
      <c r="A2047" s="10" t="s">
        <v>3564</v>
      </c>
      <c r="B2047" s="11" t="s">
        <v>95</v>
      </c>
      <c r="C2047" s="10" t="s">
        <v>18</v>
      </c>
      <c r="D2047" s="12">
        <v>43203</v>
      </c>
      <c r="E2047" s="13" t="s">
        <v>3565</v>
      </c>
      <c r="F2047" s="13" t="s">
        <v>88</v>
      </c>
      <c r="G2047" s="14" t="s">
        <v>1274</v>
      </c>
      <c r="H2047" s="15">
        <f>HYPERLINK("https://docs.wto.org/imrd/directdoc.asp?DDFDocuments/t/G/SPS/NBRA1381.DOCX","EN")</f>
      </c>
      <c r="I2047" s="15">
        <f>HYPERLINK("https://docs.wto.org/imrd/directdoc.asp?DDFDocuments/u/G/SPS/NBRA1381.DOCX","FR")</f>
      </c>
      <c r="J2047" s="15">
        <f>HYPERLINK("https://docs.wto.org/imrd/directdoc.asp?DDFDocuments/v/G/SPS/NBRA1381.DOCX","ES")</f>
      </c>
    </row>
    <row r="2048">
      <c r="A2048" s="10" t="s">
        <v>3566</v>
      </c>
      <c r="B2048" s="11" t="s">
        <v>365</v>
      </c>
      <c r="C2048" s="10" t="s">
        <v>18</v>
      </c>
      <c r="D2048" s="12">
        <v>43203</v>
      </c>
      <c r="E2048" s="13" t="s">
        <v>3567</v>
      </c>
      <c r="F2048" s="13" t="s">
        <v>1550</v>
      </c>
      <c r="G2048" s="14"/>
      <c r="H2048" s="15">
        <f>HYPERLINK("https://docs.wto.org/imrd/directdoc.asp?DDFDocuments/t/G/SPS/NCHL572.DOCX","EN")</f>
      </c>
      <c r="I2048" s="15">
        <f>HYPERLINK("https://docs.wto.org/imrd/directdoc.asp?DDFDocuments/u/G/SPS/NCHL572.DOCX","FR")</f>
      </c>
      <c r="J2048" s="15">
        <f>HYPERLINK("https://docs.wto.org/imrd/directdoc.asp?DDFDocuments/v/G/SPS/NCHL572.DOCX","ES")</f>
      </c>
    </row>
    <row r="2049">
      <c r="A2049" s="10" t="s">
        <v>3568</v>
      </c>
      <c r="B2049" s="11" t="s">
        <v>161</v>
      </c>
      <c r="C2049" s="10" t="s">
        <v>40</v>
      </c>
      <c r="D2049" s="12">
        <v>43203</v>
      </c>
      <c r="E2049" s="13" t="s">
        <v>3569</v>
      </c>
      <c r="F2049" s="13" t="s">
        <v>19</v>
      </c>
      <c r="G2049" s="14" t="s">
        <v>365</v>
      </c>
      <c r="H2049" s="15">
        <f>HYPERLINK("https://docs.wto.org/imrd/directdoc.asp?DDFDocuments/t/G/SPS/NUSA2846A1.DOCX","EN")</f>
      </c>
      <c r="I2049" s="15">
        <f>HYPERLINK("https://docs.wto.org/imrd/directdoc.asp?DDFDocuments/u/G/SPS/NUSA2846A1.DOCX","FR")</f>
      </c>
      <c r="J2049" s="15">
        <f>HYPERLINK("https://docs.wto.org/imrd/directdoc.asp?DDFDocuments/v/G/SPS/NUSA2846A1.DOCX","ES")</f>
      </c>
    </row>
    <row r="2050">
      <c r="A2050" s="10" t="s">
        <v>3570</v>
      </c>
      <c r="B2050" s="11" t="s">
        <v>153</v>
      </c>
      <c r="C2050" s="10" t="s">
        <v>18</v>
      </c>
      <c r="D2050" s="12">
        <v>43202</v>
      </c>
      <c r="E2050" s="13" t="s">
        <v>62</v>
      </c>
      <c r="F2050" s="13" t="s">
        <v>3467</v>
      </c>
      <c r="G2050" s="14"/>
      <c r="H2050" s="15">
        <f>HYPERLINK("https://docs.wto.org/imrd/directdoc.asp?DDFDocuments/t/G/SPS/NKOR594.DOCX","EN")</f>
      </c>
      <c r="I2050" s="15">
        <f>HYPERLINK("https://docs.wto.org/imrd/directdoc.asp?DDFDocuments/u/G/SPS/NKOR594.DOCX","FR")</f>
      </c>
      <c r="J2050" s="15">
        <f>HYPERLINK("https://docs.wto.org/imrd/directdoc.asp?DDFDocuments/v/G/SPS/NKOR594.DOCX","ES")</f>
      </c>
    </row>
    <row r="2051">
      <c r="A2051" s="10" t="s">
        <v>3571</v>
      </c>
      <c r="B2051" s="11" t="s">
        <v>153</v>
      </c>
      <c r="C2051" s="10" t="s">
        <v>18</v>
      </c>
      <c r="D2051" s="12">
        <v>43202</v>
      </c>
      <c r="E2051" s="13" t="s">
        <v>62</v>
      </c>
      <c r="F2051" s="13" t="s">
        <v>3572</v>
      </c>
      <c r="G2051" s="14"/>
      <c r="H2051" s="15">
        <f>HYPERLINK("https://docs.wto.org/imrd/directdoc.asp?DDFDocuments/t/G/SPS/NKOR595.DOCX","EN")</f>
      </c>
      <c r="I2051" s="15">
        <f>HYPERLINK("https://docs.wto.org/imrd/directdoc.asp?DDFDocuments/u/G/SPS/NKOR595.DOCX","FR")</f>
      </c>
      <c r="J2051" s="15">
        <f>HYPERLINK("https://docs.wto.org/imrd/directdoc.asp?DDFDocuments/v/G/SPS/NKOR595.DOCX","ES")</f>
      </c>
    </row>
    <row r="2052">
      <c r="A2052" s="10" t="s">
        <v>3573</v>
      </c>
      <c r="B2052" s="11" t="s">
        <v>195</v>
      </c>
      <c r="C2052" s="10" t="s">
        <v>18</v>
      </c>
      <c r="D2052" s="12">
        <v>43202</v>
      </c>
      <c r="E2052" s="13" t="s">
        <v>3574</v>
      </c>
      <c r="F2052" s="13" t="s">
        <v>992</v>
      </c>
      <c r="G2052" s="14"/>
      <c r="H2052" s="15">
        <f>HYPERLINK("https://docs.wto.org/imrd/directdoc.asp?DDFDocuments/t/G/SPS/NNZL576.DOCX","EN")</f>
      </c>
      <c r="I2052" s="15">
        <f>HYPERLINK("https://docs.wto.org/imrd/directdoc.asp?DDFDocuments/u/G/SPS/NNZL576.DOCX","FR")</f>
      </c>
      <c r="J2052" s="15">
        <f>HYPERLINK("https://docs.wto.org/imrd/directdoc.asp?DDFDocuments/v/G/SPS/NNZL576.DOCX","ES")</f>
      </c>
    </row>
    <row r="2053">
      <c r="A2053" s="10" t="s">
        <v>3575</v>
      </c>
      <c r="B2053" s="11" t="s">
        <v>95</v>
      </c>
      <c r="C2053" s="10" t="s">
        <v>18</v>
      </c>
      <c r="D2053" s="12">
        <v>43201</v>
      </c>
      <c r="E2053" s="13" t="s">
        <v>3576</v>
      </c>
      <c r="F2053" s="13" t="s">
        <v>1515</v>
      </c>
      <c r="G2053" s="14" t="s">
        <v>365</v>
      </c>
      <c r="H2053" s="15">
        <f>HYPERLINK("https://docs.wto.org/imrd/directdoc.asp?DDFDocuments/t/G/SPS/NBRA1372.DOCX","EN")</f>
      </c>
      <c r="I2053" s="15">
        <f>HYPERLINK("https://docs.wto.org/imrd/directdoc.asp?DDFDocuments/u/G/SPS/NBRA1372.DOCX","FR")</f>
      </c>
      <c r="J2053" s="15">
        <f>HYPERLINK("https://docs.wto.org/imrd/directdoc.asp?DDFDocuments/v/G/SPS/NBRA1372.DOCX","ES")</f>
      </c>
    </row>
    <row r="2054">
      <c r="A2054" s="10" t="s">
        <v>3577</v>
      </c>
      <c r="B2054" s="11" t="s">
        <v>95</v>
      </c>
      <c r="C2054" s="10" t="s">
        <v>18</v>
      </c>
      <c r="D2054" s="12">
        <v>43201</v>
      </c>
      <c r="E2054" s="13" t="s">
        <v>399</v>
      </c>
      <c r="F2054" s="13" t="s">
        <v>74</v>
      </c>
      <c r="G2054" s="14"/>
      <c r="H2054" s="15">
        <f>HYPERLINK("https://docs.wto.org/imrd/directdoc.asp?DDFDocuments/t/G/SPS/NBRA1375.DOCX","EN")</f>
      </c>
      <c r="I2054" s="15">
        <f>HYPERLINK("https://docs.wto.org/imrd/directdoc.asp?DDFDocuments/u/G/SPS/NBRA1375.DOCX","FR")</f>
      </c>
      <c r="J2054" s="15">
        <f>HYPERLINK("https://docs.wto.org/imrd/directdoc.asp?DDFDocuments/v/G/SPS/NBRA1375.DOCX","ES")</f>
      </c>
    </row>
    <row r="2055">
      <c r="A2055" s="10" t="s">
        <v>3578</v>
      </c>
      <c r="B2055" s="11" t="s">
        <v>95</v>
      </c>
      <c r="C2055" s="10" t="s">
        <v>18</v>
      </c>
      <c r="D2055" s="12">
        <v>43201</v>
      </c>
      <c r="E2055" s="13" t="s">
        <v>399</v>
      </c>
      <c r="F2055" s="13" t="s">
        <v>74</v>
      </c>
      <c r="G2055" s="14"/>
      <c r="H2055" s="15">
        <f>HYPERLINK("https://docs.wto.org/imrd/directdoc.asp?DDFDocuments/t/G/SPS/NBRA1376.DOCX","EN")</f>
      </c>
      <c r="I2055" s="15">
        <f>HYPERLINK("https://docs.wto.org/imrd/directdoc.asp?DDFDocuments/u/G/SPS/NBRA1376.DOCX","FR")</f>
      </c>
      <c r="J2055" s="15">
        <f>HYPERLINK("https://docs.wto.org/imrd/directdoc.asp?DDFDocuments/v/G/SPS/NBRA1376.DOCX","ES")</f>
      </c>
    </row>
    <row r="2056">
      <c r="A2056" s="10" t="s">
        <v>3579</v>
      </c>
      <c r="B2056" s="11" t="s">
        <v>95</v>
      </c>
      <c r="C2056" s="10" t="s">
        <v>18</v>
      </c>
      <c r="D2056" s="12">
        <v>43201</v>
      </c>
      <c r="E2056" s="13" t="s">
        <v>3343</v>
      </c>
      <c r="F2056" s="13" t="s">
        <v>74</v>
      </c>
      <c r="G2056" s="14"/>
      <c r="H2056" s="15">
        <f>HYPERLINK("https://docs.wto.org/imrd/directdoc.asp?DDFDocuments/t/G/SPS/NBRA1377.DOCX","EN")</f>
      </c>
      <c r="I2056" s="15">
        <f>HYPERLINK("https://docs.wto.org/imrd/directdoc.asp?DDFDocuments/u/G/SPS/NBRA1377.DOCX","FR")</f>
      </c>
      <c r="J2056" s="15">
        <f>HYPERLINK("https://docs.wto.org/imrd/directdoc.asp?DDFDocuments/v/G/SPS/NBRA1377.DOCX","ES")</f>
      </c>
    </row>
    <row r="2057">
      <c r="A2057" s="10" t="s">
        <v>3580</v>
      </c>
      <c r="B2057" s="11" t="s">
        <v>95</v>
      </c>
      <c r="C2057" s="10" t="s">
        <v>18</v>
      </c>
      <c r="D2057" s="12">
        <v>43201</v>
      </c>
      <c r="E2057" s="13" t="s">
        <v>2482</v>
      </c>
      <c r="F2057" s="13" t="s">
        <v>74</v>
      </c>
      <c r="G2057" s="14"/>
      <c r="H2057" s="15">
        <f>HYPERLINK("https://docs.wto.org/imrd/directdoc.asp?DDFDocuments/t/G/SPS/NBRA1378.DOCX","EN")</f>
      </c>
      <c r="I2057" s="15">
        <f>HYPERLINK("https://docs.wto.org/imrd/directdoc.asp?DDFDocuments/u/G/SPS/NBRA1378.DOCX","FR")</f>
      </c>
      <c r="J2057" s="15">
        <f>HYPERLINK("https://docs.wto.org/imrd/directdoc.asp?DDFDocuments/v/G/SPS/NBRA1378.DOCX","ES")</f>
      </c>
    </row>
    <row r="2058">
      <c r="A2058" s="10" t="s">
        <v>3581</v>
      </c>
      <c r="B2058" s="11" t="s">
        <v>95</v>
      </c>
      <c r="C2058" s="10" t="s">
        <v>18</v>
      </c>
      <c r="D2058" s="12">
        <v>43201</v>
      </c>
      <c r="E2058" s="13" t="s">
        <v>3582</v>
      </c>
      <c r="F2058" s="13" t="s">
        <v>74</v>
      </c>
      <c r="G2058" s="14"/>
      <c r="H2058" s="15">
        <f>HYPERLINK("https://docs.wto.org/imrd/directdoc.asp?DDFDocuments/t/G/SPS/NBRA1379.DOCX","EN")</f>
      </c>
      <c r="I2058" s="15">
        <f>HYPERLINK("https://docs.wto.org/imrd/directdoc.asp?DDFDocuments/u/G/SPS/NBRA1379.DOCX","FR")</f>
      </c>
      <c r="J2058" s="15">
        <f>HYPERLINK("https://docs.wto.org/imrd/directdoc.asp?DDFDocuments/v/G/SPS/NBRA1379.DOCX","ES")</f>
      </c>
    </row>
    <row r="2059">
      <c r="A2059" s="10" t="s">
        <v>3583</v>
      </c>
      <c r="B2059" s="11" t="s">
        <v>95</v>
      </c>
      <c r="C2059" s="10" t="s">
        <v>18</v>
      </c>
      <c r="D2059" s="12">
        <v>43201</v>
      </c>
      <c r="E2059" s="13" t="s">
        <v>3582</v>
      </c>
      <c r="F2059" s="13" t="s">
        <v>74</v>
      </c>
      <c r="G2059" s="14"/>
      <c r="H2059" s="15">
        <f>HYPERLINK("https://docs.wto.org/imrd/directdoc.asp?DDFDocuments/t/G/SPS/NBRA1380.DOCX","EN")</f>
      </c>
      <c r="I2059" s="15">
        <f>HYPERLINK("https://docs.wto.org/imrd/directdoc.asp?DDFDocuments/u/G/SPS/NBRA1380.DOCX","FR")</f>
      </c>
      <c r="J2059" s="15">
        <f>HYPERLINK("https://docs.wto.org/imrd/directdoc.asp?DDFDocuments/v/G/SPS/NBRA1380.DOCX","ES")</f>
      </c>
    </row>
    <row r="2060">
      <c r="A2060" s="10" t="s">
        <v>3584</v>
      </c>
      <c r="B2060" s="11" t="s">
        <v>349</v>
      </c>
      <c r="C2060" s="10" t="s">
        <v>18</v>
      </c>
      <c r="D2060" s="12">
        <v>43201</v>
      </c>
      <c r="E2060" s="13" t="s">
        <v>3585</v>
      </c>
      <c r="F2060" s="13" t="s">
        <v>117</v>
      </c>
      <c r="G2060" s="14" t="s">
        <v>207</v>
      </c>
      <c r="H2060" s="15">
        <f>HYPERLINK("https://docs.wto.org/imrd/directdoc.asp?DDFDocuments/t/G/SPS/NECU204.DOCX","EN")</f>
      </c>
      <c r="I2060" s="15">
        <f>HYPERLINK("https://docs.wto.org/imrd/directdoc.asp?DDFDocuments/u/G/SPS/NECU204.DOCX","FR")</f>
      </c>
      <c r="J2060" s="15">
        <f>HYPERLINK("https://docs.wto.org/imrd/directdoc.asp?DDFDocuments/v/G/SPS/NECU204.DOCX","ES")</f>
      </c>
    </row>
    <row r="2061">
      <c r="A2061" s="10" t="s">
        <v>3586</v>
      </c>
      <c r="B2061" s="11" t="s">
        <v>195</v>
      </c>
      <c r="C2061" s="10" t="s">
        <v>12</v>
      </c>
      <c r="D2061" s="12">
        <v>43201</v>
      </c>
      <c r="E2061" s="13" t="s">
        <v>3499</v>
      </c>
      <c r="F2061" s="13" t="s">
        <v>158</v>
      </c>
      <c r="G2061" s="14"/>
      <c r="H2061" s="15">
        <f>HYPERLINK("https://docs.wto.org/imrd/directdoc.asp?DDFDocuments/t/G/SPS/NNZL575.DOCX","EN")</f>
      </c>
      <c r="I2061" s="15">
        <f>HYPERLINK("https://docs.wto.org/imrd/directdoc.asp?DDFDocuments/u/G/SPS/NNZL575.DOCX","FR")</f>
      </c>
      <c r="J2061" s="15">
        <f>HYPERLINK("https://docs.wto.org/imrd/directdoc.asp?DDFDocuments/v/G/SPS/NNZL575.DOCX","ES")</f>
      </c>
    </row>
    <row r="2062">
      <c r="A2062" s="10" t="s">
        <v>3587</v>
      </c>
      <c r="B2062" s="11" t="s">
        <v>59</v>
      </c>
      <c r="C2062" s="10" t="s">
        <v>40</v>
      </c>
      <c r="D2062" s="12">
        <v>43201</v>
      </c>
      <c r="E2062" s="13" t="s">
        <v>60</v>
      </c>
      <c r="F2062" s="13" t="s">
        <v>19</v>
      </c>
      <c r="G2062" s="14"/>
      <c r="H2062" s="15">
        <f>HYPERLINK("https://docs.wto.org/imrd/directdoc.asp?DDFDocuments/t/G/SPS/NTPKM450A1.DOCX","EN")</f>
      </c>
      <c r="I2062" s="15">
        <f>HYPERLINK("https://docs.wto.org/imrd/directdoc.asp?DDFDocuments/u/G/SPS/NTPKM450A1.DOCX","FR")</f>
      </c>
      <c r="J2062" s="15">
        <f>HYPERLINK("https://docs.wto.org/imrd/directdoc.asp?DDFDocuments/v/G/SPS/NTPKM450A1.DOCX","ES")</f>
      </c>
    </row>
    <row r="2063">
      <c r="A2063" s="10" t="s">
        <v>3588</v>
      </c>
      <c r="B2063" s="11" t="s">
        <v>214</v>
      </c>
      <c r="C2063" s="10" t="s">
        <v>18</v>
      </c>
      <c r="D2063" s="12">
        <v>43199</v>
      </c>
      <c r="E2063" s="13" t="s">
        <v>3589</v>
      </c>
      <c r="F2063" s="13" t="s">
        <v>335</v>
      </c>
      <c r="G2063" s="14" t="s">
        <v>95</v>
      </c>
      <c r="H2063" s="15">
        <f>HYPERLINK("https://docs.wto.org/imrd/directdoc.asp?DDFDocuments/t/G/SPS/NARE148.DOCX","EN")</f>
      </c>
      <c r="I2063" s="15">
        <f>HYPERLINK("https://docs.wto.org/imrd/directdoc.asp?DDFDocuments/u/G/SPS/NARE148.DOCX","FR")</f>
      </c>
      <c r="J2063" s="15">
        <f>HYPERLINK("https://docs.wto.org/imrd/directdoc.asp?DDFDocuments/v/G/SPS/NARE148.DOCX","ES")</f>
      </c>
    </row>
    <row r="2064">
      <c r="A2064" s="10" t="s">
        <v>3590</v>
      </c>
      <c r="B2064" s="11" t="s">
        <v>139</v>
      </c>
      <c r="C2064" s="10" t="s">
        <v>18</v>
      </c>
      <c r="D2064" s="12">
        <v>43199</v>
      </c>
      <c r="E2064" s="13" t="s">
        <v>3591</v>
      </c>
      <c r="F2064" s="13" t="s">
        <v>3404</v>
      </c>
      <c r="G2064" s="14" t="s">
        <v>365</v>
      </c>
      <c r="H2064" s="15">
        <f>HYPERLINK("https://docs.wto.org/imrd/directdoc.asp?DDFDocuments/t/G/SPS/NIND208.DOCX","EN")</f>
      </c>
      <c r="I2064" s="15">
        <f>HYPERLINK("https://docs.wto.org/imrd/directdoc.asp?DDFDocuments/u/G/SPS/NIND208.DOCX","FR")</f>
      </c>
      <c r="J2064" s="15">
        <f>HYPERLINK("https://docs.wto.org/imrd/directdoc.asp?DDFDocuments/v/G/SPS/NIND208.DOCX","ES")</f>
      </c>
    </row>
    <row r="2065">
      <c r="A2065" s="10" t="s">
        <v>3592</v>
      </c>
      <c r="B2065" s="11" t="s">
        <v>53</v>
      </c>
      <c r="C2065" s="10" t="s">
        <v>54</v>
      </c>
      <c r="D2065" s="12">
        <v>43199</v>
      </c>
      <c r="E2065" s="13" t="s">
        <v>55</v>
      </c>
      <c r="F2065" s="13" t="s">
        <v>925</v>
      </c>
      <c r="G2065" s="14" t="s">
        <v>3593</v>
      </c>
      <c r="H2065" s="15">
        <f>HYPERLINK("https://docs.wto.org/imrd/directdoc.asp?DDFDocuments/t/G/SPS/NSAU225A1.DOCX","EN")</f>
      </c>
      <c r="I2065" s="15">
        <f>HYPERLINK("https://docs.wto.org/imrd/directdoc.asp?DDFDocuments/u/G/SPS/NSAU225A1.DOCX","FR")</f>
      </c>
      <c r="J2065" s="15">
        <f>HYPERLINK("https://docs.wto.org/imrd/directdoc.asp?DDFDocuments/v/G/SPS/NSAU225A1.DOCX","ES")</f>
      </c>
    </row>
    <row r="2066">
      <c r="A2066" s="10" t="s">
        <v>3594</v>
      </c>
      <c r="B2066" s="11" t="s">
        <v>53</v>
      </c>
      <c r="C2066" s="10" t="s">
        <v>54</v>
      </c>
      <c r="D2066" s="12">
        <v>43199</v>
      </c>
      <c r="E2066" s="13" t="s">
        <v>55</v>
      </c>
      <c r="F2066" s="13" t="s">
        <v>925</v>
      </c>
      <c r="G2066" s="14" t="s">
        <v>3595</v>
      </c>
      <c r="H2066" s="15">
        <f>HYPERLINK("https://docs.wto.org/imrd/directdoc.asp?DDFDocuments/t/G/SPS/NSAU245A1.DOCX","EN")</f>
      </c>
      <c r="I2066" s="15">
        <f>HYPERLINK("https://docs.wto.org/imrd/directdoc.asp?DDFDocuments/u/G/SPS/NSAU245A1.DOCX","FR")</f>
      </c>
      <c r="J2066" s="15">
        <f>HYPERLINK("https://docs.wto.org/imrd/directdoc.asp?DDFDocuments/v/G/SPS/NSAU245A1.DOCX","ES")</f>
      </c>
    </row>
    <row r="2067">
      <c r="A2067" s="10" t="s">
        <v>3596</v>
      </c>
      <c r="B2067" s="11" t="s">
        <v>53</v>
      </c>
      <c r="C2067" s="10" t="s">
        <v>54</v>
      </c>
      <c r="D2067" s="12">
        <v>43199</v>
      </c>
      <c r="E2067" s="13" t="s">
        <v>55</v>
      </c>
      <c r="F2067" s="13" t="s">
        <v>925</v>
      </c>
      <c r="G2067" s="14" t="s">
        <v>3597</v>
      </c>
      <c r="H2067" s="15">
        <f>HYPERLINK("https://docs.wto.org/imrd/directdoc.asp?DDFDocuments/t/G/SPS/NSAU250A1.DOCX","EN")</f>
      </c>
      <c r="I2067" s="15">
        <f>HYPERLINK("https://docs.wto.org/imrd/directdoc.asp?DDFDocuments/u/G/SPS/NSAU250A1.DOCX","FR")</f>
      </c>
      <c r="J2067" s="15">
        <f>HYPERLINK("https://docs.wto.org/imrd/directdoc.asp?DDFDocuments/v/G/SPS/NSAU250A1.DOCX","ES")</f>
      </c>
    </row>
    <row r="2068">
      <c r="A2068" s="10" t="s">
        <v>3598</v>
      </c>
      <c r="B2068" s="11" t="s">
        <v>53</v>
      </c>
      <c r="C2068" s="10" t="s">
        <v>12</v>
      </c>
      <c r="D2068" s="12">
        <v>43199</v>
      </c>
      <c r="E2068" s="13" t="s">
        <v>657</v>
      </c>
      <c r="F2068" s="13" t="s">
        <v>36</v>
      </c>
      <c r="G2068" s="14" t="s">
        <v>1093</v>
      </c>
      <c r="H2068" s="15">
        <f>HYPERLINK("https://docs.wto.org/imrd/directdoc.asp?DDFDocuments/t/G/SPS/NSAU350.DOCX","EN")</f>
      </c>
      <c r="I2068" s="15">
        <f>HYPERLINK("https://docs.wto.org/imrd/directdoc.asp?DDFDocuments/u/G/SPS/NSAU350.DOCX","FR")</f>
      </c>
      <c r="J2068" s="15">
        <f>HYPERLINK("https://docs.wto.org/imrd/directdoc.asp?DDFDocuments/v/G/SPS/NSAU350.DOCX","ES")</f>
      </c>
    </row>
    <row r="2069">
      <c r="A2069" s="10" t="s">
        <v>3599</v>
      </c>
      <c r="B2069" s="11" t="s">
        <v>53</v>
      </c>
      <c r="C2069" s="10" t="s">
        <v>12</v>
      </c>
      <c r="D2069" s="12">
        <v>43199</v>
      </c>
      <c r="E2069" s="13" t="s">
        <v>55</v>
      </c>
      <c r="F2069" s="13" t="s">
        <v>3047</v>
      </c>
      <c r="G2069" s="14" t="s">
        <v>3600</v>
      </c>
      <c r="H2069" s="15">
        <f>HYPERLINK("https://docs.wto.org/imrd/directdoc.asp?DDFDocuments/t/G/SPS/NSAU351.DOCX","EN")</f>
      </c>
      <c r="I2069" s="15">
        <f>HYPERLINK("https://docs.wto.org/imrd/directdoc.asp?DDFDocuments/u/G/SPS/NSAU351.DOCX","FR")</f>
      </c>
      <c r="J2069" s="15">
        <f>HYPERLINK("https://docs.wto.org/imrd/directdoc.asp?DDFDocuments/v/G/SPS/NSAU351.DOCX","ES")</f>
      </c>
    </row>
    <row r="2070">
      <c r="A2070" s="10" t="s">
        <v>3601</v>
      </c>
      <c r="B2070" s="11" t="s">
        <v>82</v>
      </c>
      <c r="C2070" s="10" t="s">
        <v>40</v>
      </c>
      <c r="D2070" s="12">
        <v>43196</v>
      </c>
      <c r="E2070" s="13" t="s">
        <v>603</v>
      </c>
      <c r="F2070" s="13" t="s">
        <v>74</v>
      </c>
      <c r="G2070" s="14"/>
      <c r="H2070" s="15">
        <f>HYPERLINK("https://docs.wto.org/imrd/directdoc.asp?DDFDocuments/t/G/SPS/NEU247A1.DOCX","EN")</f>
      </c>
      <c r="I2070" s="15">
        <f>HYPERLINK("https://docs.wto.org/imrd/directdoc.asp?DDFDocuments/u/G/SPS/NEU247A1.DOCX","FR")</f>
      </c>
      <c r="J2070" s="15">
        <f>HYPERLINK("https://docs.wto.org/imrd/directdoc.asp?DDFDocuments/v/G/SPS/NEU247A1.DOCX","ES")</f>
      </c>
    </row>
    <row r="2071">
      <c r="A2071" s="10" t="s">
        <v>3602</v>
      </c>
      <c r="B2071" s="11" t="s">
        <v>82</v>
      </c>
      <c r="C2071" s="10" t="s">
        <v>40</v>
      </c>
      <c r="D2071" s="12">
        <v>43196</v>
      </c>
      <c r="E2071" s="13" t="s">
        <v>603</v>
      </c>
      <c r="F2071" s="13" t="s">
        <v>74</v>
      </c>
      <c r="G2071" s="14"/>
      <c r="H2071" s="15">
        <f>HYPERLINK("https://docs.wto.org/imrd/directdoc.asp?DDFDocuments/t/G/SPS/NEU248A1.DOCX","EN")</f>
      </c>
      <c r="I2071" s="15">
        <f>HYPERLINK("https://docs.wto.org/imrd/directdoc.asp?DDFDocuments/u/G/SPS/NEU248A1.DOCX","FR")</f>
      </c>
      <c r="J2071" s="15">
        <f>HYPERLINK("https://docs.wto.org/imrd/directdoc.asp?DDFDocuments/v/G/SPS/NEU248A1.DOCX","ES")</f>
      </c>
    </row>
    <row r="2072">
      <c r="A2072" s="10" t="s">
        <v>3603</v>
      </c>
      <c r="B2072" s="11" t="s">
        <v>365</v>
      </c>
      <c r="C2072" s="10" t="s">
        <v>18</v>
      </c>
      <c r="D2072" s="12">
        <v>43195</v>
      </c>
      <c r="E2072" s="13" t="s">
        <v>3604</v>
      </c>
      <c r="F2072" s="13" t="s">
        <v>1515</v>
      </c>
      <c r="G2072" s="14"/>
      <c r="H2072" s="15">
        <f>HYPERLINK("https://docs.wto.org/imrd/directdoc.asp?DDFDocuments/t/G/SPS/NCHL571.DOCX","EN")</f>
      </c>
      <c r="I2072" s="15">
        <f>HYPERLINK("https://docs.wto.org/imrd/directdoc.asp?DDFDocuments/u/G/SPS/NCHL571.DOCX","FR")</f>
      </c>
      <c r="J2072" s="15">
        <f>HYPERLINK("https://docs.wto.org/imrd/directdoc.asp?DDFDocuments/v/G/SPS/NCHL571.DOCX","ES")</f>
      </c>
    </row>
    <row r="2073">
      <c r="A2073" s="10" t="s">
        <v>3605</v>
      </c>
      <c r="B2073" s="11" t="s">
        <v>87</v>
      </c>
      <c r="C2073" s="10" t="s">
        <v>18</v>
      </c>
      <c r="D2073" s="12">
        <v>43195</v>
      </c>
      <c r="E2073" s="13" t="s">
        <v>3606</v>
      </c>
      <c r="F2073" s="13" t="s">
        <v>223</v>
      </c>
      <c r="G2073" s="14"/>
      <c r="H2073" s="15">
        <f>HYPERLINK("https://docs.wto.org/imrd/directdoc.asp?DDFDocuments/t/G/SPS/NMEX333.DOCX","EN")</f>
      </c>
      <c r="I2073" s="15">
        <f>HYPERLINK("https://docs.wto.org/imrd/directdoc.asp?DDFDocuments/u/G/SPS/NMEX333.DOCX","FR")</f>
      </c>
      <c r="J2073" s="15">
        <f>HYPERLINK("https://docs.wto.org/imrd/directdoc.asp?DDFDocuments/v/G/SPS/NMEX333.DOCX","ES")</f>
      </c>
    </row>
    <row r="2074">
      <c r="A2074" s="10" t="s">
        <v>3607</v>
      </c>
      <c r="B2074" s="11" t="s">
        <v>233</v>
      </c>
      <c r="C2074" s="10" t="s">
        <v>18</v>
      </c>
      <c r="D2074" s="12">
        <v>43195</v>
      </c>
      <c r="E2074" s="13" t="s">
        <v>3608</v>
      </c>
      <c r="F2074" s="13" t="s">
        <v>223</v>
      </c>
      <c r="G2074" s="14" t="s">
        <v>183</v>
      </c>
      <c r="H2074" s="15">
        <f>HYPERLINK("https://docs.wto.org/imrd/directdoc.asp?DDFDocuments/t/G/SPS/NPER755.DOCX","EN")</f>
      </c>
      <c r="I2074" s="15">
        <f>HYPERLINK("https://docs.wto.org/imrd/directdoc.asp?DDFDocuments/u/G/SPS/NPER755.DOCX","FR")</f>
      </c>
      <c r="J2074" s="15">
        <f>HYPERLINK("https://docs.wto.org/imrd/directdoc.asp?DDFDocuments/v/G/SPS/NPER755.DOCX","ES")</f>
      </c>
    </row>
    <row r="2075">
      <c r="A2075" s="10" t="s">
        <v>3609</v>
      </c>
      <c r="B2075" s="11" t="s">
        <v>214</v>
      </c>
      <c r="C2075" s="10" t="s">
        <v>12</v>
      </c>
      <c r="D2075" s="12">
        <v>43194</v>
      </c>
      <c r="E2075" s="13" t="s">
        <v>530</v>
      </c>
      <c r="F2075" s="13" t="s">
        <v>56</v>
      </c>
      <c r="G2075" s="14" t="s">
        <v>3610</v>
      </c>
      <c r="H2075" s="15">
        <f>HYPERLINK("https://docs.wto.org/imrd/directdoc.asp?DDFDocuments/t/G/SPS/NARE147.DOCX","EN")</f>
      </c>
      <c r="I2075" s="15">
        <f>HYPERLINK("https://docs.wto.org/imrd/directdoc.asp?DDFDocuments/u/G/SPS/NARE147.DOCX","FR")</f>
      </c>
      <c r="J2075" s="15">
        <f>HYPERLINK("https://docs.wto.org/imrd/directdoc.asp?DDFDocuments/v/G/SPS/NARE147.DOCX","ES")</f>
      </c>
    </row>
    <row r="2076">
      <c r="A2076" s="10" t="s">
        <v>3611</v>
      </c>
      <c r="B2076" s="11" t="s">
        <v>53</v>
      </c>
      <c r="C2076" s="10" t="s">
        <v>54</v>
      </c>
      <c r="D2076" s="12">
        <v>43194</v>
      </c>
      <c r="E2076" s="13" t="s">
        <v>3612</v>
      </c>
      <c r="F2076" s="13" t="s">
        <v>925</v>
      </c>
      <c r="G2076" s="14" t="s">
        <v>204</v>
      </c>
      <c r="H2076" s="15">
        <f>HYPERLINK("https://docs.wto.org/imrd/directdoc.asp?DDFDocuments/t/G/SPS/NSAU335A1.DOCX","EN")</f>
      </c>
      <c r="I2076" s="15">
        <f>HYPERLINK("https://docs.wto.org/imrd/directdoc.asp?DDFDocuments/u/G/SPS/NSAU335A1.DOCX","FR")</f>
      </c>
      <c r="J2076" s="15">
        <f>HYPERLINK("https://docs.wto.org/imrd/directdoc.asp?DDFDocuments/v/G/SPS/NSAU335A1.DOCX","ES")</f>
      </c>
    </row>
    <row r="2077">
      <c r="A2077" s="10" t="s">
        <v>3613</v>
      </c>
      <c r="B2077" s="11" t="s">
        <v>53</v>
      </c>
      <c r="C2077" s="10" t="s">
        <v>12</v>
      </c>
      <c r="D2077" s="12">
        <v>43194</v>
      </c>
      <c r="E2077" s="13" t="s">
        <v>657</v>
      </c>
      <c r="F2077" s="13" t="s">
        <v>36</v>
      </c>
      <c r="G2077" s="14" t="s">
        <v>147</v>
      </c>
      <c r="H2077" s="15">
        <f>HYPERLINK("https://docs.wto.org/imrd/directdoc.asp?DDFDocuments/t/G/SPS/NSAU348.DOCX","EN")</f>
      </c>
      <c r="I2077" s="15">
        <f>HYPERLINK("https://docs.wto.org/imrd/directdoc.asp?DDFDocuments/u/G/SPS/NSAU348.DOCX","FR")</f>
      </c>
      <c r="J2077" s="15">
        <f>HYPERLINK("https://docs.wto.org/imrd/directdoc.asp?DDFDocuments/v/G/SPS/NSAU348.DOCX","ES")</f>
      </c>
    </row>
    <row r="2078">
      <c r="A2078" s="10" t="s">
        <v>3614</v>
      </c>
      <c r="B2078" s="11" t="s">
        <v>53</v>
      </c>
      <c r="C2078" s="10" t="s">
        <v>12</v>
      </c>
      <c r="D2078" s="12">
        <v>43194</v>
      </c>
      <c r="E2078" s="13" t="s">
        <v>657</v>
      </c>
      <c r="F2078" s="13" t="s">
        <v>229</v>
      </c>
      <c r="G2078" s="14" t="s">
        <v>87</v>
      </c>
      <c r="H2078" s="15">
        <f>HYPERLINK("https://docs.wto.org/imrd/directdoc.asp?DDFDocuments/t/G/SPS/NSAU349.DOCX","EN")</f>
      </c>
      <c r="I2078" s="15">
        <f>HYPERLINK("https://docs.wto.org/imrd/directdoc.asp?DDFDocuments/u/G/SPS/NSAU349.DOCX","FR")</f>
      </c>
      <c r="J2078" s="15">
        <f>HYPERLINK("https://docs.wto.org/imrd/directdoc.asp?DDFDocuments/v/G/SPS/NSAU349.DOCX","ES")</f>
      </c>
    </row>
    <row r="2079">
      <c r="A2079" s="10" t="s">
        <v>3615</v>
      </c>
      <c r="B2079" s="11" t="s">
        <v>95</v>
      </c>
      <c r="C2079" s="10" t="s">
        <v>18</v>
      </c>
      <c r="D2079" s="12">
        <v>43193</v>
      </c>
      <c r="E2079" s="13" t="s">
        <v>3616</v>
      </c>
      <c r="F2079" s="13" t="s">
        <v>74</v>
      </c>
      <c r="G2079" s="14"/>
      <c r="H2079" s="15">
        <f>HYPERLINK("https://docs.wto.org/imrd/directdoc.asp?DDFDocuments/t/G/SPS/NBRA1371.DOCX","EN")</f>
      </c>
      <c r="I2079" s="15">
        <f>HYPERLINK("https://docs.wto.org/imrd/directdoc.asp?DDFDocuments/u/G/SPS/NBRA1371.DOCX","FR")</f>
      </c>
      <c r="J2079" s="15">
        <f>HYPERLINK("https://docs.wto.org/imrd/directdoc.asp?DDFDocuments/v/G/SPS/NBRA1371.DOCX","ES")</f>
      </c>
    </row>
    <row r="2080">
      <c r="A2080" s="10" t="s">
        <v>3617</v>
      </c>
      <c r="B2080" s="11" t="s">
        <v>153</v>
      </c>
      <c r="C2080" s="10" t="s">
        <v>54</v>
      </c>
      <c r="D2080" s="12">
        <v>43193</v>
      </c>
      <c r="E2080" s="13" t="s">
        <v>3192</v>
      </c>
      <c r="F2080" s="13" t="s">
        <v>1151</v>
      </c>
      <c r="G2080" s="14" t="s">
        <v>3218</v>
      </c>
      <c r="H2080" s="15">
        <f>HYPERLINK("https://docs.wto.org/imrd/directdoc.asp?DDFDocuments/t/G/SPS/NKOR591A1.DOCX","EN")</f>
      </c>
      <c r="I2080" s="15">
        <f>HYPERLINK("https://docs.wto.org/imrd/directdoc.asp?DDFDocuments/u/G/SPS/NKOR591A1.DOCX","FR")</f>
      </c>
      <c r="J2080" s="15">
        <f>HYPERLINK("https://docs.wto.org/imrd/directdoc.asp?DDFDocuments/v/G/SPS/NKOR591A1.DOCX","ES")</f>
      </c>
    </row>
    <row r="2081">
      <c r="A2081" s="10" t="s">
        <v>3618</v>
      </c>
      <c r="B2081" s="11" t="s">
        <v>161</v>
      </c>
      <c r="C2081" s="10" t="s">
        <v>40</v>
      </c>
      <c r="D2081" s="12">
        <v>43193</v>
      </c>
      <c r="E2081" s="13" t="s">
        <v>3619</v>
      </c>
      <c r="F2081" s="13" t="s">
        <v>19</v>
      </c>
      <c r="G2081" s="14" t="s">
        <v>365</v>
      </c>
      <c r="H2081" s="15">
        <f>HYPERLINK("https://docs.wto.org/imrd/directdoc.asp?DDFDocuments/t/G/SPS/NUSA2845A1.DOCX","EN")</f>
      </c>
      <c r="I2081" s="15">
        <f>HYPERLINK("https://docs.wto.org/imrd/directdoc.asp?DDFDocuments/u/G/SPS/NUSA2845A1.DOCX","FR")</f>
      </c>
      <c r="J2081" s="15">
        <f>HYPERLINK("https://docs.wto.org/imrd/directdoc.asp?DDFDocuments/v/G/SPS/NUSA2845A1.DOCX","ES")</f>
      </c>
    </row>
    <row r="2082">
      <c r="A2082" s="10" t="s">
        <v>3620</v>
      </c>
      <c r="B2082" s="11" t="s">
        <v>161</v>
      </c>
      <c r="C2082" s="10" t="s">
        <v>18</v>
      </c>
      <c r="D2082" s="12">
        <v>43193</v>
      </c>
      <c r="E2082" s="13" t="s">
        <v>3621</v>
      </c>
      <c r="F2082" s="13" t="s">
        <v>3622</v>
      </c>
      <c r="G2082" s="14" t="s">
        <v>134</v>
      </c>
      <c r="H2082" s="15">
        <f>HYPERLINK("https://docs.wto.org/imrd/directdoc.asp?DDFDocuments/t/G/SPS/NUSA2994.DOCX","EN")</f>
      </c>
      <c r="I2082" s="15">
        <f>HYPERLINK("https://docs.wto.org/imrd/directdoc.asp?DDFDocuments/u/G/SPS/NUSA2994.DOCX","FR")</f>
      </c>
      <c r="J2082" s="15">
        <f>HYPERLINK("https://docs.wto.org/imrd/directdoc.asp?DDFDocuments/v/G/SPS/NUSA2994.DOCX","ES")</f>
      </c>
    </row>
    <row r="2083">
      <c r="A2083" s="10" t="s">
        <v>3623</v>
      </c>
      <c r="B2083" s="11" t="s">
        <v>233</v>
      </c>
      <c r="C2083" s="10" t="s">
        <v>18</v>
      </c>
      <c r="D2083" s="12">
        <v>43188</v>
      </c>
      <c r="E2083" s="13" t="s">
        <v>3624</v>
      </c>
      <c r="F2083" s="13" t="s">
        <v>92</v>
      </c>
      <c r="G2083" s="14" t="s">
        <v>781</v>
      </c>
      <c r="H2083" s="15">
        <f>HYPERLINK("https://docs.wto.org/imrd/directdoc.asp?DDFDocuments/t/G/SPS/NPER752.DOCX","EN")</f>
      </c>
      <c r="I2083" s="15">
        <f>HYPERLINK("https://docs.wto.org/imrd/directdoc.asp?DDFDocuments/u/G/SPS/NPER752.DOCX","FR")</f>
      </c>
      <c r="J2083" s="15">
        <f>HYPERLINK("https://docs.wto.org/imrd/directdoc.asp?DDFDocuments/v/G/SPS/NPER752.DOCX","ES")</f>
      </c>
    </row>
    <row r="2084">
      <c r="A2084" s="10" t="s">
        <v>3625</v>
      </c>
      <c r="B2084" s="11" t="s">
        <v>233</v>
      </c>
      <c r="C2084" s="10" t="s">
        <v>18</v>
      </c>
      <c r="D2084" s="12">
        <v>43188</v>
      </c>
      <c r="E2084" s="13" t="s">
        <v>3626</v>
      </c>
      <c r="F2084" s="13" t="s">
        <v>3627</v>
      </c>
      <c r="G2084" s="14" t="s">
        <v>365</v>
      </c>
      <c r="H2084" s="15">
        <f>HYPERLINK("https://docs.wto.org/imrd/directdoc.asp?DDFDocuments/t/G/SPS/NPER753.DOCX","EN")</f>
      </c>
      <c r="I2084" s="15">
        <f>HYPERLINK("https://docs.wto.org/imrd/directdoc.asp?DDFDocuments/u/G/SPS/NPER753.DOCX","FR")</f>
      </c>
      <c r="J2084" s="15">
        <f>HYPERLINK("https://docs.wto.org/imrd/directdoc.asp?DDFDocuments/v/G/SPS/NPER753.DOCX","ES")</f>
      </c>
    </row>
    <row r="2085">
      <c r="A2085" s="10" t="s">
        <v>3628</v>
      </c>
      <c r="B2085" s="11" t="s">
        <v>233</v>
      </c>
      <c r="C2085" s="10" t="s">
        <v>18</v>
      </c>
      <c r="D2085" s="12">
        <v>43188</v>
      </c>
      <c r="E2085" s="13" t="s">
        <v>3629</v>
      </c>
      <c r="F2085" s="13" t="s">
        <v>144</v>
      </c>
      <c r="G2085" s="14" t="s">
        <v>365</v>
      </c>
      <c r="H2085" s="15">
        <f>HYPERLINK("https://docs.wto.org/imrd/directdoc.asp?DDFDocuments/t/G/SPS/NPER754.DOCX","EN")</f>
      </c>
      <c r="I2085" s="15">
        <f>HYPERLINK("https://docs.wto.org/imrd/directdoc.asp?DDFDocuments/u/G/SPS/NPER754.DOCX","FR")</f>
      </c>
      <c r="J2085" s="15">
        <f>HYPERLINK("https://docs.wto.org/imrd/directdoc.asp?DDFDocuments/v/G/SPS/NPER754.DOCX","ES")</f>
      </c>
    </row>
    <row r="2086">
      <c r="A2086" s="10" t="s">
        <v>3630</v>
      </c>
      <c r="B2086" s="11" t="s">
        <v>59</v>
      </c>
      <c r="C2086" s="10" t="s">
        <v>18</v>
      </c>
      <c r="D2086" s="12">
        <v>43188</v>
      </c>
      <c r="E2086" s="13" t="s">
        <v>3631</v>
      </c>
      <c r="F2086" s="13" t="s">
        <v>3632</v>
      </c>
      <c r="G2086" s="14"/>
      <c r="H2086" s="15">
        <f>HYPERLINK("https://docs.wto.org/imrd/directdoc.asp?DDFDocuments/t/G/SPS/NTPKM454.DOCX","EN")</f>
      </c>
      <c r="I2086" s="15">
        <f>HYPERLINK("https://docs.wto.org/imrd/directdoc.asp?DDFDocuments/u/G/SPS/NTPKM454.DOCX","FR")</f>
      </c>
      <c r="J2086" s="15">
        <f>HYPERLINK("https://docs.wto.org/imrd/directdoc.asp?DDFDocuments/v/G/SPS/NTPKM454.DOCX","ES")</f>
      </c>
    </row>
    <row r="2087">
      <c r="A2087" s="10" t="s">
        <v>3633</v>
      </c>
      <c r="B2087" s="11" t="s">
        <v>188</v>
      </c>
      <c r="C2087" s="10" t="s">
        <v>40</v>
      </c>
      <c r="D2087" s="12">
        <v>43187</v>
      </c>
      <c r="E2087" s="13" t="s">
        <v>3258</v>
      </c>
      <c r="F2087" s="13" t="s">
        <v>144</v>
      </c>
      <c r="G2087" s="14"/>
      <c r="H2087" s="15">
        <f>HYPERLINK("https://docs.wto.org/imrd/directdoc.asp?DDFDocuments/t/G/SPS/NAUS422A2.DOCX","EN")</f>
      </c>
      <c r="I2087" s="15">
        <f>HYPERLINK("https://docs.wto.org/imrd/directdoc.asp?DDFDocuments/u/G/SPS/NAUS422A2.DOCX","FR")</f>
      </c>
      <c r="J2087" s="15">
        <f>HYPERLINK("https://docs.wto.org/imrd/directdoc.asp?DDFDocuments/v/G/SPS/NAUS422A2.DOCX","ES")</f>
      </c>
    </row>
    <row r="2088">
      <c r="A2088" s="10" t="s">
        <v>3634</v>
      </c>
      <c r="B2088" s="11" t="s">
        <v>188</v>
      </c>
      <c r="C2088" s="10" t="s">
        <v>40</v>
      </c>
      <c r="D2088" s="12">
        <v>43187</v>
      </c>
      <c r="E2088" s="13" t="s">
        <v>3635</v>
      </c>
      <c r="F2088" s="13" t="s">
        <v>19</v>
      </c>
      <c r="G2088" s="14" t="s">
        <v>3636</v>
      </c>
      <c r="H2088" s="15">
        <f>HYPERLINK("https://docs.wto.org/imrd/directdoc.asp?DDFDocuments/t/G/SPS/NAUS425A1.DOCX","EN")</f>
      </c>
      <c r="I2088" s="15">
        <f>HYPERLINK("https://docs.wto.org/imrd/directdoc.asp?DDFDocuments/u/G/SPS/NAUS425A1.DOCX","FR")</f>
      </c>
      <c r="J2088" s="15">
        <f>HYPERLINK("https://docs.wto.org/imrd/directdoc.asp?DDFDocuments/v/G/SPS/NAUS425A1.DOCX","ES")</f>
      </c>
    </row>
    <row r="2089">
      <c r="A2089" s="10" t="s">
        <v>3637</v>
      </c>
      <c r="B2089" s="11" t="s">
        <v>95</v>
      </c>
      <c r="C2089" s="10" t="s">
        <v>18</v>
      </c>
      <c r="D2089" s="12">
        <v>43187</v>
      </c>
      <c r="E2089" s="13" t="s">
        <v>3638</v>
      </c>
      <c r="F2089" s="13" t="s">
        <v>158</v>
      </c>
      <c r="G2089" s="14"/>
      <c r="H2089" s="15">
        <f>HYPERLINK("https://docs.wto.org/imrd/directdoc.asp?DDFDocuments/t/G/SPS/NBRA1369.DOCX","EN")</f>
      </c>
      <c r="I2089" s="15">
        <f>HYPERLINK("https://docs.wto.org/imrd/directdoc.asp?DDFDocuments/u/G/SPS/NBRA1369.DOCX","FR")</f>
      </c>
      <c r="J2089" s="15">
        <f>HYPERLINK("https://docs.wto.org/imrd/directdoc.asp?DDFDocuments/v/G/SPS/NBRA1369.DOCX","ES")</f>
      </c>
    </row>
    <row r="2090">
      <c r="A2090" s="10" t="s">
        <v>3639</v>
      </c>
      <c r="B2090" s="11" t="s">
        <v>82</v>
      </c>
      <c r="C2090" s="10" t="s">
        <v>18</v>
      </c>
      <c r="D2090" s="12">
        <v>43187</v>
      </c>
      <c r="E2090" s="13" t="s">
        <v>603</v>
      </c>
      <c r="F2090" s="13" t="s">
        <v>74</v>
      </c>
      <c r="G2090" s="14"/>
      <c r="H2090" s="15">
        <f>HYPERLINK("https://docs.wto.org/imrd/directdoc.asp?DDFDocuments/t/G/SPS/NEU247.DOCX","EN")</f>
      </c>
      <c r="I2090" s="15">
        <f>HYPERLINK("https://docs.wto.org/imrd/directdoc.asp?DDFDocuments/u/G/SPS/NEU247.DOCX","FR")</f>
      </c>
      <c r="J2090" s="15">
        <f>HYPERLINK("https://docs.wto.org/imrd/directdoc.asp?DDFDocuments/v/G/SPS/NEU247.DOCX","ES")</f>
      </c>
    </row>
    <row r="2091">
      <c r="A2091" s="10" t="s">
        <v>3640</v>
      </c>
      <c r="B2091" s="11" t="s">
        <v>82</v>
      </c>
      <c r="C2091" s="10" t="s">
        <v>18</v>
      </c>
      <c r="D2091" s="12">
        <v>43187</v>
      </c>
      <c r="E2091" s="13" t="s">
        <v>951</v>
      </c>
      <c r="F2091" s="13" t="s">
        <v>74</v>
      </c>
      <c r="G2091" s="14"/>
      <c r="H2091" s="15">
        <f>HYPERLINK("https://docs.wto.org/imrd/directdoc.asp?DDFDocuments/t/G/SPS/NEU248.DOCX","EN")</f>
      </c>
      <c r="I2091" s="15">
        <f>HYPERLINK("https://docs.wto.org/imrd/directdoc.asp?DDFDocuments/u/G/SPS/NEU248.DOCX","FR")</f>
      </c>
      <c r="J2091" s="15">
        <f>HYPERLINK("https://docs.wto.org/imrd/directdoc.asp?DDFDocuments/v/G/SPS/NEU248.DOCX","ES")</f>
      </c>
    </row>
    <row r="2092">
      <c r="A2092" s="10" t="s">
        <v>3641</v>
      </c>
      <c r="B2092" s="11" t="s">
        <v>82</v>
      </c>
      <c r="C2092" s="10" t="s">
        <v>18</v>
      </c>
      <c r="D2092" s="12">
        <v>43187</v>
      </c>
      <c r="E2092" s="13" t="s">
        <v>3642</v>
      </c>
      <c r="F2092" s="13" t="s">
        <v>158</v>
      </c>
      <c r="G2092" s="14"/>
      <c r="H2092" s="15">
        <f>HYPERLINK("https://docs.wto.org/imrd/directdoc.asp?DDFDocuments/t/G/SPS/NEU253.DOCX","EN")</f>
      </c>
      <c r="I2092" s="15">
        <f>HYPERLINK("https://docs.wto.org/imrd/directdoc.asp?DDFDocuments/u/G/SPS/NEU253.DOCX","FR")</f>
      </c>
      <c r="J2092" s="15">
        <f>HYPERLINK("https://docs.wto.org/imrd/directdoc.asp?DDFDocuments/v/G/SPS/NEU253.DOCX","ES")</f>
      </c>
    </row>
    <row r="2093">
      <c r="A2093" s="10" t="s">
        <v>3643</v>
      </c>
      <c r="B2093" s="11" t="s">
        <v>87</v>
      </c>
      <c r="C2093" s="10" t="s">
        <v>40</v>
      </c>
      <c r="D2093" s="12">
        <v>43187</v>
      </c>
      <c r="E2093" s="13" t="s">
        <v>19</v>
      </c>
      <c r="F2093" s="13" t="s">
        <v>19</v>
      </c>
      <c r="G2093" s="14"/>
      <c r="H2093" s="15">
        <f>HYPERLINK("https://docs.wto.org/imrd/directdoc.asp?DDFDocuments/t/G/SPS/NMEX320A1.DOCX","EN")</f>
      </c>
      <c r="I2093" s="15">
        <f>HYPERLINK("https://docs.wto.org/imrd/directdoc.asp?DDFDocuments/u/G/SPS/NMEX320A1.DOCX","FR")</f>
      </c>
      <c r="J2093" s="15">
        <f>HYPERLINK("https://docs.wto.org/imrd/directdoc.asp?DDFDocuments/v/G/SPS/NMEX320A1.DOCX","ES")</f>
      </c>
    </row>
    <row r="2094">
      <c r="A2094" s="10" t="s">
        <v>3644</v>
      </c>
      <c r="B2094" s="11" t="s">
        <v>87</v>
      </c>
      <c r="C2094" s="10" t="s">
        <v>18</v>
      </c>
      <c r="D2094" s="12">
        <v>43187</v>
      </c>
      <c r="E2094" s="13" t="s">
        <v>3645</v>
      </c>
      <c r="F2094" s="13" t="s">
        <v>117</v>
      </c>
      <c r="G2094" s="14" t="s">
        <v>161</v>
      </c>
      <c r="H2094" s="15">
        <f>HYPERLINK("https://docs.wto.org/imrd/directdoc.asp?DDFDocuments/t/G/SPS/NMEX332.DOCX","EN")</f>
      </c>
      <c r="I2094" s="15">
        <f>HYPERLINK("https://docs.wto.org/imrd/directdoc.asp?DDFDocuments/u/G/SPS/NMEX332.DOCX","FR")</f>
      </c>
      <c r="J2094" s="15">
        <f>HYPERLINK("https://docs.wto.org/imrd/directdoc.asp?DDFDocuments/v/G/SPS/NMEX332.DOCX","ES")</f>
      </c>
    </row>
    <row r="2095">
      <c r="A2095" s="10" t="s">
        <v>3646</v>
      </c>
      <c r="B2095" s="11" t="s">
        <v>53</v>
      </c>
      <c r="C2095" s="10" t="s">
        <v>54</v>
      </c>
      <c r="D2095" s="12">
        <v>43187</v>
      </c>
      <c r="E2095" s="13" t="s">
        <v>657</v>
      </c>
      <c r="F2095" s="13" t="s">
        <v>925</v>
      </c>
      <c r="G2095" s="14" t="s">
        <v>2556</v>
      </c>
      <c r="H2095" s="15">
        <f>HYPERLINK("https://docs.wto.org/imrd/directdoc.asp?DDFDocuments/t/G/SPS/NSAU231A1.DOCX","EN")</f>
      </c>
      <c r="I2095" s="15">
        <f>HYPERLINK("https://docs.wto.org/imrd/directdoc.asp?DDFDocuments/u/G/SPS/NSAU231A1.DOCX","FR")</f>
      </c>
      <c r="J2095" s="15">
        <f>HYPERLINK("https://docs.wto.org/imrd/directdoc.asp?DDFDocuments/v/G/SPS/NSAU231A1.DOCX","ES")</f>
      </c>
    </row>
    <row r="2096">
      <c r="A2096" s="10" t="s">
        <v>3647</v>
      </c>
      <c r="B2096" s="11" t="s">
        <v>53</v>
      </c>
      <c r="C2096" s="10" t="s">
        <v>54</v>
      </c>
      <c r="D2096" s="12">
        <v>43187</v>
      </c>
      <c r="E2096" s="13" t="s">
        <v>657</v>
      </c>
      <c r="F2096" s="13" t="s">
        <v>925</v>
      </c>
      <c r="G2096" s="14" t="s">
        <v>226</v>
      </c>
      <c r="H2096" s="15">
        <f>HYPERLINK("https://docs.wto.org/imrd/directdoc.asp?DDFDocuments/t/G/SPS/NSAU241A1.DOCX","EN")</f>
      </c>
      <c r="I2096" s="15">
        <f>HYPERLINK("https://docs.wto.org/imrd/directdoc.asp?DDFDocuments/u/G/SPS/NSAU241A1.DOCX","FR")</f>
      </c>
      <c r="J2096" s="15">
        <f>HYPERLINK("https://docs.wto.org/imrd/directdoc.asp?DDFDocuments/v/G/SPS/NSAU241A1.DOCX","ES")</f>
      </c>
    </row>
    <row r="2097">
      <c r="A2097" s="10" t="s">
        <v>3648</v>
      </c>
      <c r="B2097" s="11" t="s">
        <v>53</v>
      </c>
      <c r="C2097" s="10" t="s">
        <v>54</v>
      </c>
      <c r="D2097" s="12">
        <v>43187</v>
      </c>
      <c r="E2097" s="13" t="s">
        <v>657</v>
      </c>
      <c r="F2097" s="13" t="s">
        <v>925</v>
      </c>
      <c r="G2097" s="14" t="s">
        <v>554</v>
      </c>
      <c r="H2097" s="15">
        <f>HYPERLINK("https://docs.wto.org/imrd/directdoc.asp?DDFDocuments/t/G/SPS/NSAU246A1.DOCX","EN")</f>
      </c>
      <c r="I2097" s="15">
        <f>HYPERLINK("https://docs.wto.org/imrd/directdoc.asp?DDFDocuments/u/G/SPS/NSAU246A1.DOCX","FR")</f>
      </c>
      <c r="J2097" s="15">
        <f>HYPERLINK("https://docs.wto.org/imrd/directdoc.asp?DDFDocuments/v/G/SPS/NSAU246A1.DOCX","ES")</f>
      </c>
    </row>
    <row r="2098">
      <c r="A2098" s="10" t="s">
        <v>3649</v>
      </c>
      <c r="B2098" s="11" t="s">
        <v>53</v>
      </c>
      <c r="C2098" s="10" t="s">
        <v>54</v>
      </c>
      <c r="D2098" s="12">
        <v>43187</v>
      </c>
      <c r="E2098" s="13" t="s">
        <v>657</v>
      </c>
      <c r="F2098" s="13" t="s">
        <v>925</v>
      </c>
      <c r="G2098" s="14" t="s">
        <v>3650</v>
      </c>
      <c r="H2098" s="15">
        <f>HYPERLINK("https://docs.wto.org/imrd/directdoc.asp?DDFDocuments/t/G/SPS/NSAU265A1.DOCX","EN")</f>
      </c>
      <c r="I2098" s="15">
        <f>HYPERLINK("https://docs.wto.org/imrd/directdoc.asp?DDFDocuments/u/G/SPS/NSAU265A1.DOCX","FR")</f>
      </c>
      <c r="J2098" s="15">
        <f>HYPERLINK("https://docs.wto.org/imrd/directdoc.asp?DDFDocuments/v/G/SPS/NSAU265A1.DOCX","ES")</f>
      </c>
    </row>
    <row r="2099">
      <c r="A2099" s="10" t="s">
        <v>3651</v>
      </c>
      <c r="B2099" s="11" t="s">
        <v>53</v>
      </c>
      <c r="C2099" s="10" t="s">
        <v>54</v>
      </c>
      <c r="D2099" s="12">
        <v>43187</v>
      </c>
      <c r="E2099" s="13" t="s">
        <v>657</v>
      </c>
      <c r="F2099" s="13" t="s">
        <v>925</v>
      </c>
      <c r="G2099" s="14" t="s">
        <v>3652</v>
      </c>
      <c r="H2099" s="15">
        <f>HYPERLINK("https://docs.wto.org/imrd/directdoc.asp?DDFDocuments/t/G/SPS/NSAU293A1.DOCX","EN")</f>
      </c>
      <c r="I2099" s="15">
        <f>HYPERLINK("https://docs.wto.org/imrd/directdoc.asp?DDFDocuments/u/G/SPS/NSAU293A1.DOCX","FR")</f>
      </c>
      <c r="J2099" s="15">
        <f>HYPERLINK("https://docs.wto.org/imrd/directdoc.asp?DDFDocuments/v/G/SPS/NSAU293A1.DOCX","ES")</f>
      </c>
    </row>
    <row r="2100">
      <c r="A2100" s="10" t="s">
        <v>3653</v>
      </c>
      <c r="B2100" s="11" t="s">
        <v>79</v>
      </c>
      <c r="C2100" s="10" t="s">
        <v>18</v>
      </c>
      <c r="D2100" s="12">
        <v>43185</v>
      </c>
      <c r="E2100" s="13" t="s">
        <v>2149</v>
      </c>
      <c r="F2100" s="13" t="s">
        <v>24</v>
      </c>
      <c r="G2100" s="14" t="s">
        <v>82</v>
      </c>
      <c r="H2100" s="15">
        <f>HYPERLINK("https://docs.wto.org/imrd/directdoc.asp?DDFDocuments/t/G/SPS/NCOL283.DOCX","EN")</f>
      </c>
      <c r="I2100" s="15">
        <f>HYPERLINK("https://docs.wto.org/imrd/directdoc.asp?DDFDocuments/u/G/SPS/NCOL283.DOCX","FR")</f>
      </c>
      <c r="J2100" s="15">
        <f>HYPERLINK("https://docs.wto.org/imrd/directdoc.asp?DDFDocuments/v/G/SPS/NCOL283.DOCX","ES")</f>
      </c>
    </row>
    <row r="2101">
      <c r="A2101" s="10" t="s">
        <v>3654</v>
      </c>
      <c r="B2101" s="11" t="s">
        <v>87</v>
      </c>
      <c r="C2101" s="10" t="s">
        <v>40</v>
      </c>
      <c r="D2101" s="12">
        <v>43185</v>
      </c>
      <c r="E2101" s="13" t="s">
        <v>19</v>
      </c>
      <c r="F2101" s="13" t="s">
        <v>19</v>
      </c>
      <c r="G2101" s="14"/>
      <c r="H2101" s="15">
        <f>HYPERLINK("https://docs.wto.org/imrd/directdoc.asp?DDFDocuments/t/G/SPS/NMEX325A1.DOCX","EN")</f>
      </c>
      <c r="I2101" s="15">
        <f>HYPERLINK("https://docs.wto.org/imrd/directdoc.asp?DDFDocuments/u/G/SPS/NMEX325A1.DOCX","FR")</f>
      </c>
      <c r="J2101" s="15">
        <f>HYPERLINK("https://docs.wto.org/imrd/directdoc.asp?DDFDocuments/v/G/SPS/NMEX325A1.DOCX","ES")</f>
      </c>
    </row>
    <row r="2102">
      <c r="A2102" s="10" t="s">
        <v>3655</v>
      </c>
      <c r="B2102" s="11" t="s">
        <v>195</v>
      </c>
      <c r="C2102" s="10" t="s">
        <v>18</v>
      </c>
      <c r="D2102" s="12">
        <v>43185</v>
      </c>
      <c r="E2102" s="13" t="s">
        <v>3656</v>
      </c>
      <c r="F2102" s="13" t="s">
        <v>158</v>
      </c>
      <c r="G2102" s="14"/>
      <c r="H2102" s="15">
        <f>HYPERLINK("https://docs.wto.org/imrd/directdoc.asp?DDFDocuments/t/G/SPS/NNZL574.DOCX","EN")</f>
      </c>
      <c r="I2102" s="15">
        <f>HYPERLINK("https://docs.wto.org/imrd/directdoc.asp?DDFDocuments/u/G/SPS/NNZL574.DOCX","FR")</f>
      </c>
      <c r="J2102" s="15">
        <f>HYPERLINK("https://docs.wto.org/imrd/directdoc.asp?DDFDocuments/v/G/SPS/NNZL574.DOCX","ES")</f>
      </c>
    </row>
    <row r="2103">
      <c r="A2103" s="10" t="s">
        <v>3657</v>
      </c>
      <c r="B2103" s="11" t="s">
        <v>27</v>
      </c>
      <c r="C2103" s="10" t="s">
        <v>12</v>
      </c>
      <c r="D2103" s="12">
        <v>43182</v>
      </c>
      <c r="E2103" s="13" t="s">
        <v>3658</v>
      </c>
      <c r="F2103" s="13" t="s">
        <v>36</v>
      </c>
      <c r="G2103" s="14" t="s">
        <v>3659</v>
      </c>
      <c r="H2103" s="15">
        <f>HYPERLINK("https://docs.wto.org/imrd/directdoc.asp?DDFDocuments/t/G/SPS/NCRI199.DOCX","EN")</f>
      </c>
      <c r="I2103" s="15">
        <f>HYPERLINK("https://docs.wto.org/imrd/directdoc.asp?DDFDocuments/u/G/SPS/NCRI199.DOCX","FR")</f>
      </c>
      <c r="J2103" s="15">
        <f>HYPERLINK("https://docs.wto.org/imrd/directdoc.asp?DDFDocuments/v/G/SPS/NCRI199.DOCX","ES")</f>
      </c>
    </row>
    <row r="2104">
      <c r="A2104" s="10" t="s">
        <v>3660</v>
      </c>
      <c r="B2104" s="11" t="s">
        <v>11</v>
      </c>
      <c r="C2104" s="10" t="s">
        <v>40</v>
      </c>
      <c r="D2104" s="12">
        <v>43182</v>
      </c>
      <c r="E2104" s="13" t="s">
        <v>3661</v>
      </c>
      <c r="F2104" s="13" t="s">
        <v>19</v>
      </c>
      <c r="G2104" s="14"/>
      <c r="H2104" s="15">
        <f>HYPERLINK("https://docs.wto.org/imrd/directdoc.asp?DDFDocuments/t/G/SPS/NRUS131A1.DOCX","EN")</f>
      </c>
      <c r="I2104" s="15">
        <f>HYPERLINK("https://docs.wto.org/imrd/directdoc.asp?DDFDocuments/u/G/SPS/NRUS131A1.DOCX","FR")</f>
      </c>
      <c r="J2104" s="15">
        <f>HYPERLINK("https://docs.wto.org/imrd/directdoc.asp?DDFDocuments/v/G/SPS/NRUS131A1.DOCX","ES")</f>
      </c>
    </row>
    <row r="2105">
      <c r="A2105" s="10" t="s">
        <v>3662</v>
      </c>
      <c r="B2105" s="11" t="s">
        <v>11</v>
      </c>
      <c r="C2105" s="10" t="s">
        <v>18</v>
      </c>
      <c r="D2105" s="12">
        <v>43182</v>
      </c>
      <c r="E2105" s="13" t="s">
        <v>367</v>
      </c>
      <c r="F2105" s="13" t="s">
        <v>3252</v>
      </c>
      <c r="G2105" s="14"/>
      <c r="H2105" s="15">
        <f>HYPERLINK("https://docs.wto.org/imrd/directdoc.asp?DDFDocuments/t/G/SPS/NRUS148.DOCX","EN")</f>
      </c>
      <c r="I2105" s="15">
        <f>HYPERLINK("https://docs.wto.org/imrd/directdoc.asp?DDFDocuments/u/G/SPS/NRUS148.DOCX","FR")</f>
      </c>
      <c r="J2105" s="15">
        <f>HYPERLINK("https://docs.wto.org/imrd/directdoc.asp?DDFDocuments/v/G/SPS/NRUS148.DOCX","ES")</f>
      </c>
    </row>
    <row r="2106">
      <c r="A2106" s="10" t="s">
        <v>3663</v>
      </c>
      <c r="B2106" s="11" t="s">
        <v>134</v>
      </c>
      <c r="C2106" s="10" t="s">
        <v>18</v>
      </c>
      <c r="D2106" s="12">
        <v>43182</v>
      </c>
      <c r="E2106" s="13" t="s">
        <v>3664</v>
      </c>
      <c r="F2106" s="13" t="s">
        <v>3665</v>
      </c>
      <c r="G2106" s="14"/>
      <c r="H2106" s="15">
        <f>HYPERLINK("https://docs.wto.org/imrd/directdoc.asp?DDFDocuments/t/G/SPS/NTHA246.DOCX","EN")</f>
      </c>
      <c r="I2106" s="15">
        <f>HYPERLINK("https://docs.wto.org/imrd/directdoc.asp?DDFDocuments/u/G/SPS/NTHA246.DOCX","FR")</f>
      </c>
      <c r="J2106" s="15">
        <f>HYPERLINK("https://docs.wto.org/imrd/directdoc.asp?DDFDocuments/v/G/SPS/NTHA246.DOCX","ES")</f>
      </c>
    </row>
    <row r="2107">
      <c r="A2107" s="10" t="s">
        <v>3666</v>
      </c>
      <c r="B2107" s="11" t="s">
        <v>183</v>
      </c>
      <c r="C2107" s="10" t="s">
        <v>18</v>
      </c>
      <c r="D2107" s="12">
        <v>43181</v>
      </c>
      <c r="E2107" s="13" t="s">
        <v>3667</v>
      </c>
      <c r="F2107" s="13" t="s">
        <v>607</v>
      </c>
      <c r="G2107" s="14" t="s">
        <v>1274</v>
      </c>
      <c r="H2107" s="15">
        <f>HYPERLINK("https://docs.wto.org/imrd/directdoc.asp?DDFDocuments/t/G/SPS/NARG212.DOCX","EN")</f>
      </c>
      <c r="I2107" s="15">
        <f>HYPERLINK("https://docs.wto.org/imrd/directdoc.asp?DDFDocuments/u/G/SPS/NARG212.DOCX","FR")</f>
      </c>
      <c r="J2107" s="15">
        <f>HYPERLINK("https://docs.wto.org/imrd/directdoc.asp?DDFDocuments/v/G/SPS/NARG212.DOCX","ES")</f>
      </c>
    </row>
    <row r="2108">
      <c r="A2108" s="10" t="s">
        <v>3668</v>
      </c>
      <c r="B2108" s="11" t="s">
        <v>79</v>
      </c>
      <c r="C2108" s="10" t="s">
        <v>40</v>
      </c>
      <c r="D2108" s="12">
        <v>43180</v>
      </c>
      <c r="E2108" s="13" t="s">
        <v>19</v>
      </c>
      <c r="F2108" s="13" t="s">
        <v>19</v>
      </c>
      <c r="G2108" s="14"/>
      <c r="H2108" s="15">
        <f>HYPERLINK("https://docs.wto.org/imrd/directdoc.asp?DDFDocuments/t/G/SPS/NCOL271A1.DOCX","EN")</f>
      </c>
      <c r="I2108" s="15">
        <f>HYPERLINK("https://docs.wto.org/imrd/directdoc.asp?DDFDocuments/u/G/SPS/NCOL271A1.DOCX","FR")</f>
      </c>
      <c r="J2108" s="15">
        <f>HYPERLINK("https://docs.wto.org/imrd/directdoc.asp?DDFDocuments/v/G/SPS/NCOL271A1.DOCX","ES")</f>
      </c>
    </row>
    <row r="2109">
      <c r="A2109" s="10" t="s">
        <v>3669</v>
      </c>
      <c r="B2109" s="11" t="s">
        <v>82</v>
      </c>
      <c r="C2109" s="10" t="s">
        <v>12</v>
      </c>
      <c r="D2109" s="12">
        <v>43180</v>
      </c>
      <c r="E2109" s="13" t="s">
        <v>3670</v>
      </c>
      <c r="F2109" s="13" t="s">
        <v>3671</v>
      </c>
      <c r="G2109" s="14"/>
      <c r="H2109" s="15">
        <f>HYPERLINK("https://docs.wto.org/imrd/directdoc.asp?DDFDocuments/t/G/SPS/NEU234.DOCX","EN")</f>
      </c>
      <c r="I2109" s="15">
        <f>HYPERLINK("https://docs.wto.org/imrd/directdoc.asp?DDFDocuments/u/G/SPS/NEU234.DOCX","FR")</f>
      </c>
      <c r="J2109" s="15">
        <f>HYPERLINK("https://docs.wto.org/imrd/directdoc.asp?DDFDocuments/v/G/SPS/NEU234.DOCX","ES")</f>
      </c>
    </row>
    <row r="2110">
      <c r="A2110" s="10" t="s">
        <v>3672</v>
      </c>
      <c r="B2110" s="11" t="s">
        <v>34</v>
      </c>
      <c r="C2110" s="10" t="s">
        <v>18</v>
      </c>
      <c r="D2110" s="12">
        <v>43180</v>
      </c>
      <c r="E2110" s="13" t="s">
        <v>3673</v>
      </c>
      <c r="F2110" s="13" t="s">
        <v>733</v>
      </c>
      <c r="G2110" s="14"/>
      <c r="H2110" s="15">
        <f>HYPERLINK("https://docs.wto.org/imrd/directdoc.asp?DDFDocuments/t/G/SPS/NJPN570.DOCX","EN")</f>
      </c>
      <c r="I2110" s="15">
        <f>HYPERLINK("https://docs.wto.org/imrd/directdoc.asp?DDFDocuments/u/G/SPS/NJPN570.DOCX","FR")</f>
      </c>
      <c r="J2110" s="15">
        <f>HYPERLINK("https://docs.wto.org/imrd/directdoc.asp?DDFDocuments/v/G/SPS/NJPN570.DOCX","ES")</f>
      </c>
    </row>
    <row r="2111">
      <c r="A2111" s="10" t="s">
        <v>3674</v>
      </c>
      <c r="B2111" s="11" t="s">
        <v>34</v>
      </c>
      <c r="C2111" s="10" t="s">
        <v>18</v>
      </c>
      <c r="D2111" s="12">
        <v>43180</v>
      </c>
      <c r="E2111" s="13" t="s">
        <v>3675</v>
      </c>
      <c r="F2111" s="13" t="s">
        <v>733</v>
      </c>
      <c r="G2111" s="14"/>
      <c r="H2111" s="15">
        <f>HYPERLINK("https://docs.wto.org/imrd/directdoc.asp?DDFDocuments/t/G/SPS/NJPN571.DOCX","EN")</f>
      </c>
      <c r="I2111" s="15">
        <f>HYPERLINK("https://docs.wto.org/imrd/directdoc.asp?DDFDocuments/u/G/SPS/NJPN571.DOCX","FR")</f>
      </c>
      <c r="J2111" s="15">
        <f>HYPERLINK("https://docs.wto.org/imrd/directdoc.asp?DDFDocuments/v/G/SPS/NJPN571.DOCX","ES")</f>
      </c>
    </row>
    <row r="2112">
      <c r="A2112" s="10" t="s">
        <v>3676</v>
      </c>
      <c r="B2112" s="11" t="s">
        <v>161</v>
      </c>
      <c r="C2112" s="10" t="s">
        <v>18</v>
      </c>
      <c r="D2112" s="12">
        <v>43180</v>
      </c>
      <c r="E2112" s="13" t="s">
        <v>1924</v>
      </c>
      <c r="F2112" s="13" t="s">
        <v>158</v>
      </c>
      <c r="G2112" s="14" t="s">
        <v>79</v>
      </c>
      <c r="H2112" s="15">
        <f>HYPERLINK("https://docs.wto.org/imrd/directdoc.asp?DDFDocuments/t/G/SPS/NUSA2992.DOCX","EN")</f>
      </c>
      <c r="I2112" s="15">
        <f>HYPERLINK("https://docs.wto.org/imrd/directdoc.asp?DDFDocuments/u/G/SPS/NUSA2992.DOCX","FR")</f>
      </c>
      <c r="J2112" s="15">
        <f>HYPERLINK("https://docs.wto.org/imrd/directdoc.asp?DDFDocuments/v/G/SPS/NUSA2992.DOCX","ES")</f>
      </c>
    </row>
    <row r="2113">
      <c r="A2113" s="10" t="s">
        <v>3677</v>
      </c>
      <c r="B2113" s="11" t="s">
        <v>623</v>
      </c>
      <c r="C2113" s="10" t="s">
        <v>40</v>
      </c>
      <c r="D2113" s="12">
        <v>43178</v>
      </c>
      <c r="E2113" s="13" t="s">
        <v>3678</v>
      </c>
      <c r="F2113" s="13" t="s">
        <v>1268</v>
      </c>
      <c r="G2113" s="14"/>
      <c r="H2113" s="15">
        <f>HYPERLINK("https://docs.wto.org/imrd/directdoc.asp?DDFDocuments/t/G/SPS/NOMN44R1A2.DOCX","EN")</f>
      </c>
      <c r="I2113" s="15">
        <f>HYPERLINK("https://docs.wto.org/imrd/directdoc.asp?DDFDocuments/u/G/SPS/NOMN44R1A2.DOCX","FR")</f>
      </c>
      <c r="J2113" s="15">
        <f>HYPERLINK("https://docs.wto.org/imrd/directdoc.asp?DDFDocuments/v/G/SPS/NOMN44R1A2.DOCX","ES")</f>
      </c>
    </row>
    <row r="2114">
      <c r="A2114" s="10" t="s">
        <v>3679</v>
      </c>
      <c r="B2114" s="11" t="s">
        <v>161</v>
      </c>
      <c r="C2114" s="10" t="s">
        <v>40</v>
      </c>
      <c r="D2114" s="12">
        <v>43178</v>
      </c>
      <c r="E2114" s="13" t="s">
        <v>3680</v>
      </c>
      <c r="F2114" s="13" t="s">
        <v>19</v>
      </c>
      <c r="G2114" s="14" t="s">
        <v>1120</v>
      </c>
      <c r="H2114" s="15">
        <f>HYPERLINK("https://docs.wto.org/imrd/directdoc.asp?DDFDocuments/t/G/SPS/NUSA2928A1.DOCX","EN")</f>
      </c>
      <c r="I2114" s="15">
        <f>HYPERLINK("https://docs.wto.org/imrd/directdoc.asp?DDFDocuments/u/G/SPS/NUSA2928A1.DOCX","FR")</f>
      </c>
      <c r="J2114" s="15">
        <f>HYPERLINK("https://docs.wto.org/imrd/directdoc.asp?DDFDocuments/v/G/SPS/NUSA2928A1.DOCX","ES")</f>
      </c>
    </row>
    <row r="2115">
      <c r="A2115" s="10" t="s">
        <v>3681</v>
      </c>
      <c r="B2115" s="11" t="s">
        <v>161</v>
      </c>
      <c r="C2115" s="10" t="s">
        <v>18</v>
      </c>
      <c r="D2115" s="12">
        <v>43178</v>
      </c>
      <c r="E2115" s="13" t="s">
        <v>3682</v>
      </c>
      <c r="F2115" s="13" t="s">
        <v>74</v>
      </c>
      <c r="G2115" s="14"/>
      <c r="H2115" s="15">
        <f>HYPERLINK("https://docs.wto.org/imrd/directdoc.asp?DDFDocuments/t/G/SPS/NUSA2989.DOCX","EN")</f>
      </c>
      <c r="I2115" s="15">
        <f>HYPERLINK("https://docs.wto.org/imrd/directdoc.asp?DDFDocuments/u/G/SPS/NUSA2989.DOCX","FR")</f>
      </c>
      <c r="J2115" s="15">
        <f>HYPERLINK("https://docs.wto.org/imrd/directdoc.asp?DDFDocuments/v/G/SPS/NUSA2989.DOCX","ES")</f>
      </c>
    </row>
    <row r="2116">
      <c r="A2116" s="10" t="s">
        <v>3683</v>
      </c>
      <c r="B2116" s="11" t="s">
        <v>161</v>
      </c>
      <c r="C2116" s="10" t="s">
        <v>18</v>
      </c>
      <c r="D2116" s="12">
        <v>43178</v>
      </c>
      <c r="E2116" s="13" t="s">
        <v>3684</v>
      </c>
      <c r="F2116" s="13" t="s">
        <v>74</v>
      </c>
      <c r="G2116" s="14"/>
      <c r="H2116" s="15">
        <f>HYPERLINK("https://docs.wto.org/imrd/directdoc.asp?DDFDocuments/t/G/SPS/NUSA2991.DOCX","EN")</f>
      </c>
      <c r="I2116" s="15">
        <f>HYPERLINK("https://docs.wto.org/imrd/directdoc.asp?DDFDocuments/u/G/SPS/NUSA2991.DOCX","FR")</f>
      </c>
      <c r="J2116" s="15">
        <f>HYPERLINK("https://docs.wto.org/imrd/directdoc.asp?DDFDocuments/v/G/SPS/NUSA2991.DOCX","ES")</f>
      </c>
    </row>
    <row r="2117">
      <c r="A2117" s="10" t="s">
        <v>3685</v>
      </c>
      <c r="B2117" s="11" t="s">
        <v>149</v>
      </c>
      <c r="C2117" s="10" t="s">
        <v>18</v>
      </c>
      <c r="D2117" s="12">
        <v>43175</v>
      </c>
      <c r="E2117" s="13" t="s">
        <v>3686</v>
      </c>
      <c r="F2117" s="13" t="s">
        <v>24</v>
      </c>
      <c r="G2117" s="14"/>
      <c r="H2117" s="15">
        <f>HYPERLINK("https://docs.wto.org/imrd/directdoc.asp?DDFDocuments/t/G/SPS/NCHN1066.DOCX","EN")</f>
      </c>
      <c r="I2117" s="15">
        <f>HYPERLINK("https://docs.wto.org/imrd/directdoc.asp?DDFDocuments/u/G/SPS/NCHN1066.DOCX","FR")</f>
      </c>
      <c r="J2117" s="15">
        <f>HYPERLINK("https://docs.wto.org/imrd/directdoc.asp?DDFDocuments/v/G/SPS/NCHN1066.DOCX","ES")</f>
      </c>
    </row>
    <row r="2118">
      <c r="A2118" s="10" t="s">
        <v>3687</v>
      </c>
      <c r="B2118" s="11" t="s">
        <v>149</v>
      </c>
      <c r="C2118" s="10" t="s">
        <v>18</v>
      </c>
      <c r="D2118" s="12">
        <v>43175</v>
      </c>
      <c r="E2118" s="13" t="s">
        <v>2262</v>
      </c>
      <c r="F2118" s="13" t="s">
        <v>3688</v>
      </c>
      <c r="G2118" s="14"/>
      <c r="H2118" s="15">
        <f>HYPERLINK("https://docs.wto.org/imrd/directdoc.asp?DDFDocuments/t/G/SPS/NCHN1068.DOCX","EN")</f>
      </c>
      <c r="I2118" s="15">
        <f>HYPERLINK("https://docs.wto.org/imrd/directdoc.asp?DDFDocuments/u/G/SPS/NCHN1068.DOCX","FR")</f>
      </c>
      <c r="J2118" s="15">
        <f>HYPERLINK("https://docs.wto.org/imrd/directdoc.asp?DDFDocuments/v/G/SPS/NCHN1068.DOCX","ES")</f>
      </c>
    </row>
    <row r="2119">
      <c r="A2119" s="10" t="s">
        <v>3689</v>
      </c>
      <c r="B2119" s="11" t="s">
        <v>149</v>
      </c>
      <c r="C2119" s="10" t="s">
        <v>18</v>
      </c>
      <c r="D2119" s="12">
        <v>43175</v>
      </c>
      <c r="E2119" s="13" t="s">
        <v>3690</v>
      </c>
      <c r="F2119" s="13" t="s">
        <v>24</v>
      </c>
      <c r="G2119" s="14"/>
      <c r="H2119" s="15">
        <f>HYPERLINK("https://docs.wto.org/imrd/directdoc.asp?DDFDocuments/t/G/SPS/NCHN1069.DOCX","EN")</f>
      </c>
      <c r="I2119" s="15">
        <f>HYPERLINK("https://docs.wto.org/imrd/directdoc.asp?DDFDocuments/u/G/SPS/NCHN1069.DOCX","FR")</f>
      </c>
      <c r="J2119" s="15">
        <f>HYPERLINK("https://docs.wto.org/imrd/directdoc.asp?DDFDocuments/v/G/SPS/NCHN1069.DOCX","ES")</f>
      </c>
    </row>
    <row r="2120">
      <c r="A2120" s="10" t="s">
        <v>3691</v>
      </c>
      <c r="B2120" s="11" t="s">
        <v>195</v>
      </c>
      <c r="C2120" s="10" t="s">
        <v>18</v>
      </c>
      <c r="D2120" s="12">
        <v>43175</v>
      </c>
      <c r="E2120" s="13" t="s">
        <v>2539</v>
      </c>
      <c r="F2120" s="13" t="s">
        <v>3436</v>
      </c>
      <c r="G2120" s="14"/>
      <c r="H2120" s="15">
        <f>HYPERLINK("https://docs.wto.org/imrd/directdoc.asp?DDFDocuments/t/G/SPS/NNZL572.DOCX","EN")</f>
      </c>
      <c r="I2120" s="15">
        <f>HYPERLINK("https://docs.wto.org/imrd/directdoc.asp?DDFDocuments/u/G/SPS/NNZL572.DOCX","FR")</f>
      </c>
      <c r="J2120" s="15">
        <f>HYPERLINK("https://docs.wto.org/imrd/directdoc.asp?DDFDocuments/v/G/SPS/NNZL572.DOCX","ES")</f>
      </c>
    </row>
    <row r="2121">
      <c r="A2121" s="10" t="s">
        <v>3692</v>
      </c>
      <c r="B2121" s="11" t="s">
        <v>195</v>
      </c>
      <c r="C2121" s="10" t="s">
        <v>12</v>
      </c>
      <c r="D2121" s="12">
        <v>43175</v>
      </c>
      <c r="E2121" s="13" t="s">
        <v>3693</v>
      </c>
      <c r="F2121" s="13" t="s">
        <v>144</v>
      </c>
      <c r="G2121" s="14"/>
      <c r="H2121" s="15">
        <f>HYPERLINK("https://docs.wto.org/imrd/directdoc.asp?DDFDocuments/t/G/SPS/NNZL573.DOCX","EN")</f>
      </c>
      <c r="I2121" s="15">
        <f>HYPERLINK("https://docs.wto.org/imrd/directdoc.asp?DDFDocuments/u/G/SPS/NNZL573.DOCX","FR")</f>
      </c>
      <c r="J2121" s="15">
        <f>HYPERLINK("https://docs.wto.org/imrd/directdoc.asp?DDFDocuments/v/G/SPS/NNZL573.DOCX","ES")</f>
      </c>
    </row>
    <row r="2122">
      <c r="A2122" s="10" t="s">
        <v>3694</v>
      </c>
      <c r="B2122" s="11" t="s">
        <v>779</v>
      </c>
      <c r="C2122" s="10" t="s">
        <v>18</v>
      </c>
      <c r="D2122" s="12">
        <v>43175</v>
      </c>
      <c r="E2122" s="13" t="s">
        <v>3695</v>
      </c>
      <c r="F2122" s="13" t="s">
        <v>144</v>
      </c>
      <c r="G2122" s="14"/>
      <c r="H2122" s="15">
        <f>HYPERLINK("https://docs.wto.org/imrd/directdoc.asp?DDFDocuments/t/G/SPS/NURY30.DOCX","EN")</f>
      </c>
      <c r="I2122" s="15">
        <f>HYPERLINK("https://docs.wto.org/imrd/directdoc.asp?DDFDocuments/u/G/SPS/NURY30.DOCX","FR")</f>
      </c>
      <c r="J2122" s="15">
        <f>HYPERLINK("https://docs.wto.org/imrd/directdoc.asp?DDFDocuments/v/G/SPS/NURY30.DOCX","ES")</f>
      </c>
    </row>
    <row r="2123">
      <c r="A2123" s="10" t="s">
        <v>3696</v>
      </c>
      <c r="B2123" s="11" t="s">
        <v>779</v>
      </c>
      <c r="C2123" s="10" t="s">
        <v>18</v>
      </c>
      <c r="D2123" s="12">
        <v>43175</v>
      </c>
      <c r="E2123" s="13" t="s">
        <v>1098</v>
      </c>
      <c r="F2123" s="13" t="s">
        <v>144</v>
      </c>
      <c r="G2123" s="14"/>
      <c r="H2123" s="15">
        <f>HYPERLINK("https://docs.wto.org/imrd/directdoc.asp?DDFDocuments/t/G/SPS/NURY31.DOCX","EN")</f>
      </c>
      <c r="I2123" s="15">
        <f>HYPERLINK("https://docs.wto.org/imrd/directdoc.asp?DDFDocuments/u/G/SPS/NURY31.DOCX","FR")</f>
      </c>
      <c r="J2123" s="15">
        <f>HYPERLINK("https://docs.wto.org/imrd/directdoc.asp?DDFDocuments/v/G/SPS/NURY31.DOCX","ES")</f>
      </c>
    </row>
    <row r="2124">
      <c r="A2124" s="10" t="s">
        <v>3697</v>
      </c>
      <c r="B2124" s="11" t="s">
        <v>779</v>
      </c>
      <c r="C2124" s="10" t="s">
        <v>18</v>
      </c>
      <c r="D2124" s="12">
        <v>43175</v>
      </c>
      <c r="E2124" s="13" t="s">
        <v>3698</v>
      </c>
      <c r="F2124" s="13" t="s">
        <v>1282</v>
      </c>
      <c r="G2124" s="14"/>
      <c r="H2124" s="15">
        <f>HYPERLINK("https://docs.wto.org/imrd/directdoc.asp?DDFDocuments/t/G/SPS/NURY32.DOCX","EN")</f>
      </c>
      <c r="I2124" s="15">
        <f>HYPERLINK("https://docs.wto.org/imrd/directdoc.asp?DDFDocuments/u/G/SPS/NURY32.DOCX","FR")</f>
      </c>
      <c r="J2124" s="15">
        <f>HYPERLINK("https://docs.wto.org/imrd/directdoc.asp?DDFDocuments/v/G/SPS/NURY32.DOCX","ES")</f>
      </c>
    </row>
    <row r="2125">
      <c r="A2125" s="10" t="s">
        <v>3699</v>
      </c>
      <c r="B2125" s="11" t="s">
        <v>1389</v>
      </c>
      <c r="C2125" s="10" t="s">
        <v>18</v>
      </c>
      <c r="D2125" s="12">
        <v>43174</v>
      </c>
      <c r="E2125" s="13" t="s">
        <v>898</v>
      </c>
      <c r="F2125" s="13" t="s">
        <v>24</v>
      </c>
      <c r="G2125" s="14"/>
      <c r="H2125" s="15">
        <f>HYPERLINK("https://docs.wto.org/imrd/directdoc.asp?DDFDocuments/t/G/SPS/NDOM17R2.DOCX","EN")</f>
      </c>
      <c r="I2125" s="15">
        <f>HYPERLINK("https://docs.wto.org/imrd/directdoc.asp?DDFDocuments/u/G/SPS/NDOM17R2.DOCX","FR")</f>
      </c>
      <c r="J2125" s="15">
        <f>HYPERLINK("https://docs.wto.org/imrd/directdoc.asp?DDFDocuments/v/G/SPS/NDOM17R2.DOCX","ES")</f>
      </c>
    </row>
    <row r="2126">
      <c r="A2126" s="10" t="s">
        <v>3700</v>
      </c>
      <c r="B2126" s="11" t="s">
        <v>53</v>
      </c>
      <c r="C2126" s="10" t="s">
        <v>12</v>
      </c>
      <c r="D2126" s="12">
        <v>43173</v>
      </c>
      <c r="E2126" s="13" t="s">
        <v>282</v>
      </c>
      <c r="F2126" s="13" t="s">
        <v>92</v>
      </c>
      <c r="G2126" s="14" t="s">
        <v>554</v>
      </c>
      <c r="H2126" s="15">
        <f>HYPERLINK("https://docs.wto.org/imrd/directdoc.asp?DDFDocuments/t/G/SPS/NSAU346.DOCX","EN")</f>
      </c>
      <c r="I2126" s="15">
        <f>HYPERLINK("https://docs.wto.org/imrd/directdoc.asp?DDFDocuments/u/G/SPS/NSAU346.DOCX","FR")</f>
      </c>
      <c r="J2126" s="15">
        <f>HYPERLINK("https://docs.wto.org/imrd/directdoc.asp?DDFDocuments/v/G/SPS/NSAU346.DOCX","ES")</f>
      </c>
    </row>
    <row r="2127">
      <c r="A2127" s="10" t="s">
        <v>3701</v>
      </c>
      <c r="B2127" s="11" t="s">
        <v>53</v>
      </c>
      <c r="C2127" s="10" t="s">
        <v>12</v>
      </c>
      <c r="D2127" s="12">
        <v>43173</v>
      </c>
      <c r="E2127" s="13" t="s">
        <v>3702</v>
      </c>
      <c r="F2127" s="13" t="s">
        <v>92</v>
      </c>
      <c r="G2127" s="14" t="s">
        <v>168</v>
      </c>
      <c r="H2127" s="15">
        <f>HYPERLINK("https://docs.wto.org/imrd/directdoc.asp?DDFDocuments/t/G/SPS/NSAU347.DOCX","EN")</f>
      </c>
      <c r="I2127" s="15">
        <f>HYPERLINK("https://docs.wto.org/imrd/directdoc.asp?DDFDocuments/u/G/SPS/NSAU347.DOCX","FR")</f>
      </c>
      <c r="J2127" s="15">
        <f>HYPERLINK("https://docs.wto.org/imrd/directdoc.asp?DDFDocuments/v/G/SPS/NSAU347.DOCX","ES")</f>
      </c>
    </row>
    <row r="2128">
      <c r="A2128" s="10" t="s">
        <v>3703</v>
      </c>
      <c r="B2128" s="11" t="s">
        <v>214</v>
      </c>
      <c r="C2128" s="10" t="s">
        <v>12</v>
      </c>
      <c r="D2128" s="12">
        <v>43172</v>
      </c>
      <c r="E2128" s="13" t="s">
        <v>530</v>
      </c>
      <c r="F2128" s="13" t="s">
        <v>56</v>
      </c>
      <c r="G2128" s="14" t="s">
        <v>2753</v>
      </c>
      <c r="H2128" s="15">
        <f>HYPERLINK("https://docs.wto.org/imrd/directdoc.asp?DDFDocuments/t/G/SPS/NARE146.DOCX","EN")</f>
      </c>
      <c r="I2128" s="15">
        <f>HYPERLINK("https://docs.wto.org/imrd/directdoc.asp?DDFDocuments/u/G/SPS/NARE146.DOCX","FR")</f>
      </c>
      <c r="J2128" s="15">
        <f>HYPERLINK("https://docs.wto.org/imrd/directdoc.asp?DDFDocuments/v/G/SPS/NARE146.DOCX","ES")</f>
      </c>
    </row>
    <row r="2129">
      <c r="A2129" s="10" t="s">
        <v>3704</v>
      </c>
      <c r="B2129" s="11" t="s">
        <v>34</v>
      </c>
      <c r="C2129" s="10" t="s">
        <v>18</v>
      </c>
      <c r="D2129" s="12">
        <v>43172</v>
      </c>
      <c r="E2129" s="13" t="s">
        <v>3705</v>
      </c>
      <c r="F2129" s="13" t="s">
        <v>74</v>
      </c>
      <c r="G2129" s="14"/>
      <c r="H2129" s="15">
        <f>HYPERLINK("https://docs.wto.org/imrd/directdoc.asp?DDFDocuments/t/G/SPS/NJPN568.DOCX","EN")</f>
      </c>
      <c r="I2129" s="15">
        <f>HYPERLINK("https://docs.wto.org/imrd/directdoc.asp?DDFDocuments/u/G/SPS/NJPN568.DOCX","FR")</f>
      </c>
      <c r="J2129" s="15">
        <f>HYPERLINK("https://docs.wto.org/imrd/directdoc.asp?DDFDocuments/v/G/SPS/NJPN568.DOCX","ES")</f>
      </c>
    </row>
    <row r="2130">
      <c r="A2130" s="10" t="s">
        <v>3706</v>
      </c>
      <c r="B2130" s="11" t="s">
        <v>153</v>
      </c>
      <c r="C2130" s="10" t="s">
        <v>54</v>
      </c>
      <c r="D2130" s="12">
        <v>43172</v>
      </c>
      <c r="E2130" s="13" t="s">
        <v>1299</v>
      </c>
      <c r="F2130" s="13" t="s">
        <v>1300</v>
      </c>
      <c r="G2130" s="14" t="s">
        <v>2720</v>
      </c>
      <c r="H2130" s="15">
        <f>HYPERLINK("https://docs.wto.org/imrd/directdoc.asp?DDFDocuments/t/G/SPS/NKOR248A12.DOCX","EN")</f>
      </c>
      <c r="I2130" s="15">
        <f>HYPERLINK("https://docs.wto.org/imrd/directdoc.asp?DDFDocuments/u/G/SPS/NKOR248A12.DOCX","FR")</f>
      </c>
      <c r="J2130" s="15">
        <f>HYPERLINK("https://docs.wto.org/imrd/directdoc.asp?DDFDocuments/v/G/SPS/NKOR248A12.DOCX","ES")</f>
      </c>
    </row>
    <row r="2131">
      <c r="A2131" s="10" t="s">
        <v>3707</v>
      </c>
      <c r="B2131" s="11" t="s">
        <v>145</v>
      </c>
      <c r="C2131" s="10" t="s">
        <v>12</v>
      </c>
      <c r="D2131" s="12">
        <v>43172</v>
      </c>
      <c r="E2131" s="13" t="s">
        <v>228</v>
      </c>
      <c r="F2131" s="13" t="s">
        <v>36</v>
      </c>
      <c r="G2131" s="14" t="s">
        <v>2827</v>
      </c>
      <c r="H2131" s="15">
        <f>HYPERLINK("https://docs.wto.org/imrd/directdoc.asp?DDFDocuments/t/G/SPS/NPHL409.DOCX","EN")</f>
      </c>
      <c r="I2131" s="15">
        <f>HYPERLINK("https://docs.wto.org/imrd/directdoc.asp?DDFDocuments/u/G/SPS/NPHL409.DOCX","FR")</f>
      </c>
      <c r="J2131" s="15">
        <f>HYPERLINK("https://docs.wto.org/imrd/directdoc.asp?DDFDocuments/v/G/SPS/NPHL409.DOCX","ES")</f>
      </c>
    </row>
    <row r="2132">
      <c r="A2132" s="10" t="s">
        <v>3708</v>
      </c>
      <c r="B2132" s="11" t="s">
        <v>3709</v>
      </c>
      <c r="C2132" s="10" t="s">
        <v>12</v>
      </c>
      <c r="D2132" s="12">
        <v>43172</v>
      </c>
      <c r="E2132" s="13" t="s">
        <v>3710</v>
      </c>
      <c r="F2132" s="13" t="s">
        <v>3711</v>
      </c>
      <c r="G2132" s="14" t="s">
        <v>168</v>
      </c>
      <c r="H2132" s="15">
        <f>HYPERLINK("https://docs.wto.org/imrd/directdoc.asp?DDFDocuments/t/G/SPS/NSYC3.DOCX","EN")</f>
      </c>
      <c r="I2132" s="15">
        <f>HYPERLINK("https://docs.wto.org/imrd/directdoc.asp?DDFDocuments/u/G/SPS/NSYC3.DOCX","FR")</f>
      </c>
      <c r="J2132" s="15">
        <f>HYPERLINK("https://docs.wto.org/imrd/directdoc.asp?DDFDocuments/v/G/SPS/NSYC3.DOCX","ES")</f>
      </c>
    </row>
    <row r="2133">
      <c r="A2133" s="10" t="s">
        <v>3712</v>
      </c>
      <c r="B2133" s="11" t="s">
        <v>214</v>
      </c>
      <c r="C2133" s="10" t="s">
        <v>54</v>
      </c>
      <c r="D2133" s="12">
        <v>43171</v>
      </c>
      <c r="E2133" s="13" t="s">
        <v>530</v>
      </c>
      <c r="F2133" s="13" t="s">
        <v>925</v>
      </c>
      <c r="G2133" s="14" t="s">
        <v>3713</v>
      </c>
      <c r="H2133" s="15">
        <f>HYPERLINK("https://docs.wto.org/imrd/directdoc.asp?DDFDocuments/t/G/SPS/NARE136A1.DOCX","EN")</f>
      </c>
      <c r="I2133" s="15">
        <f>HYPERLINK("https://docs.wto.org/imrd/directdoc.asp?DDFDocuments/u/G/SPS/NARE136A1.DOCX","FR")</f>
      </c>
      <c r="J2133" s="15">
        <f>HYPERLINK("https://docs.wto.org/imrd/directdoc.asp?DDFDocuments/v/G/SPS/NARE136A1.DOCX","ES")</f>
      </c>
    </row>
    <row r="2134">
      <c r="A2134" s="10" t="s">
        <v>3714</v>
      </c>
      <c r="B2134" s="11" t="s">
        <v>3715</v>
      </c>
      <c r="C2134" s="10" t="s">
        <v>18</v>
      </c>
      <c r="D2134" s="12">
        <v>43171</v>
      </c>
      <c r="E2134" s="13" t="s">
        <v>316</v>
      </c>
      <c r="F2134" s="13" t="s">
        <v>229</v>
      </c>
      <c r="G2134" s="14"/>
      <c r="H2134" s="15">
        <f>HYPERLINK("https://docs.wto.org/imrd/directdoc.asp?DDFDocuments/t/G/SPS/NARM25.DOCX","EN")</f>
      </c>
      <c r="I2134" s="15">
        <f>HYPERLINK("https://docs.wto.org/imrd/directdoc.asp?DDFDocuments/u/G/SPS/NARM25.DOCX","FR")</f>
      </c>
      <c r="J2134" s="15">
        <f>HYPERLINK("https://docs.wto.org/imrd/directdoc.asp?DDFDocuments/v/G/SPS/NARM25.DOCX","ES")</f>
      </c>
    </row>
    <row r="2135">
      <c r="A2135" s="10" t="s">
        <v>3716</v>
      </c>
      <c r="B2135" s="11" t="s">
        <v>3715</v>
      </c>
      <c r="C2135" s="10" t="s">
        <v>18</v>
      </c>
      <c r="D2135" s="12">
        <v>43171</v>
      </c>
      <c r="E2135" s="13" t="s">
        <v>367</v>
      </c>
      <c r="F2135" s="13" t="s">
        <v>32</v>
      </c>
      <c r="G2135" s="14"/>
      <c r="H2135" s="15">
        <f>HYPERLINK("https://docs.wto.org/imrd/directdoc.asp?DDFDocuments/t/G/SPS/NARM26.DOCX","EN")</f>
      </c>
      <c r="I2135" s="15">
        <f>HYPERLINK("https://docs.wto.org/imrd/directdoc.asp?DDFDocuments/u/G/SPS/NARM26.DOCX","FR")</f>
      </c>
      <c r="J2135" s="15">
        <f>HYPERLINK("https://docs.wto.org/imrd/directdoc.asp?DDFDocuments/v/G/SPS/NARM26.DOCX","ES")</f>
      </c>
    </row>
    <row r="2136">
      <c r="A2136" s="10" t="s">
        <v>3717</v>
      </c>
      <c r="B2136" s="11" t="s">
        <v>151</v>
      </c>
      <c r="C2136" s="10" t="s">
        <v>18</v>
      </c>
      <c r="D2136" s="12">
        <v>43171</v>
      </c>
      <c r="E2136" s="13" t="s">
        <v>2595</v>
      </c>
      <c r="F2136" s="13" t="s">
        <v>3442</v>
      </c>
      <c r="G2136" s="14"/>
      <c r="H2136" s="15">
        <f>HYPERLINK("https://docs.wto.org/imrd/directdoc.asp?DDFDocuments/t/G/SPS/NVNM95.DOCX","EN")</f>
      </c>
      <c r="I2136" s="15">
        <f>HYPERLINK("https://docs.wto.org/imrd/directdoc.asp?DDFDocuments/u/G/SPS/NVNM95.DOCX","FR")</f>
      </c>
      <c r="J2136" s="15">
        <f>HYPERLINK("https://docs.wto.org/imrd/directdoc.asp?DDFDocuments/v/G/SPS/NVNM95.DOCX","ES")</f>
      </c>
    </row>
    <row r="2137">
      <c r="A2137" s="10" t="s">
        <v>3718</v>
      </c>
      <c r="B2137" s="11" t="s">
        <v>233</v>
      </c>
      <c r="C2137" s="10" t="s">
        <v>18</v>
      </c>
      <c r="D2137" s="12">
        <v>43168</v>
      </c>
      <c r="E2137" s="13" t="s">
        <v>3719</v>
      </c>
      <c r="F2137" s="13" t="s">
        <v>144</v>
      </c>
      <c r="G2137" s="14" t="s">
        <v>779</v>
      </c>
      <c r="H2137" s="15">
        <f>HYPERLINK("https://docs.wto.org/imrd/directdoc.asp?DDFDocuments/t/G/SPS/NPER750.DOCX","EN")</f>
      </c>
      <c r="I2137" s="15">
        <f>HYPERLINK("https://docs.wto.org/imrd/directdoc.asp?DDFDocuments/u/G/SPS/NPER750.DOCX","FR")</f>
      </c>
      <c r="J2137" s="15">
        <f>HYPERLINK("https://docs.wto.org/imrd/directdoc.asp?DDFDocuments/v/G/SPS/NPER750.DOCX","ES")</f>
      </c>
    </row>
    <row r="2138">
      <c r="A2138" s="10" t="s">
        <v>3720</v>
      </c>
      <c r="B2138" s="11" t="s">
        <v>233</v>
      </c>
      <c r="C2138" s="10" t="s">
        <v>18</v>
      </c>
      <c r="D2138" s="12">
        <v>43168</v>
      </c>
      <c r="E2138" s="13" t="s">
        <v>3721</v>
      </c>
      <c r="F2138" s="13" t="s">
        <v>158</v>
      </c>
      <c r="G2138" s="14" t="s">
        <v>149</v>
      </c>
      <c r="H2138" s="15">
        <f>HYPERLINK("https://docs.wto.org/imrd/directdoc.asp?DDFDocuments/t/G/SPS/NPER751.DOCX","EN")</f>
      </c>
      <c r="I2138" s="15">
        <f>HYPERLINK("https://docs.wto.org/imrd/directdoc.asp?DDFDocuments/u/G/SPS/NPER751.DOCX","FR")</f>
      </c>
      <c r="J2138" s="15">
        <f>HYPERLINK("https://docs.wto.org/imrd/directdoc.asp?DDFDocuments/v/G/SPS/NPER751.DOCX","ES")</f>
      </c>
    </row>
    <row r="2139">
      <c r="A2139" s="10" t="s">
        <v>3722</v>
      </c>
      <c r="B2139" s="11" t="s">
        <v>53</v>
      </c>
      <c r="C2139" s="10" t="s">
        <v>12</v>
      </c>
      <c r="D2139" s="12">
        <v>43168</v>
      </c>
      <c r="E2139" s="13" t="s">
        <v>55</v>
      </c>
      <c r="F2139" s="13" t="s">
        <v>56</v>
      </c>
      <c r="G2139" s="14" t="s">
        <v>3723</v>
      </c>
      <c r="H2139" s="15">
        <f>HYPERLINK("https://docs.wto.org/imrd/directdoc.asp?DDFDocuments/t/G/SPS/NSAU345.DOCX","EN")</f>
      </c>
      <c r="I2139" s="15">
        <f>HYPERLINK("https://docs.wto.org/imrd/directdoc.asp?DDFDocuments/u/G/SPS/NSAU345.DOCX","FR")</f>
      </c>
      <c r="J2139" s="15">
        <f>HYPERLINK("https://docs.wto.org/imrd/directdoc.asp?DDFDocuments/v/G/SPS/NSAU345.DOCX","ES")</f>
      </c>
    </row>
    <row r="2140">
      <c r="A2140" s="10" t="s">
        <v>3724</v>
      </c>
      <c r="B2140" s="11" t="s">
        <v>59</v>
      </c>
      <c r="C2140" s="10" t="s">
        <v>40</v>
      </c>
      <c r="D2140" s="12">
        <v>43168</v>
      </c>
      <c r="E2140" s="13" t="s">
        <v>3725</v>
      </c>
      <c r="F2140" s="13" t="s">
        <v>310</v>
      </c>
      <c r="G2140" s="14"/>
      <c r="H2140" s="15">
        <f>HYPERLINK("https://docs.wto.org/imrd/directdoc.asp?DDFDocuments/t/G/SPS/NTPKM448A1.DOCX","EN")</f>
      </c>
      <c r="I2140" s="15">
        <f>HYPERLINK("https://docs.wto.org/imrd/directdoc.asp?DDFDocuments/u/G/SPS/NTPKM448A1.DOCX","FR")</f>
      </c>
      <c r="J2140" s="15">
        <f>HYPERLINK("https://docs.wto.org/imrd/directdoc.asp?DDFDocuments/v/G/SPS/NTPKM448A1.DOCX","ES")</f>
      </c>
    </row>
    <row r="2141">
      <c r="A2141" s="10" t="s">
        <v>3726</v>
      </c>
      <c r="B2141" s="11" t="s">
        <v>87</v>
      </c>
      <c r="C2141" s="10" t="s">
        <v>18</v>
      </c>
      <c r="D2141" s="12">
        <v>43167</v>
      </c>
      <c r="E2141" s="13" t="s">
        <v>1681</v>
      </c>
      <c r="F2141" s="13" t="s">
        <v>32</v>
      </c>
      <c r="G2141" s="14"/>
      <c r="H2141" s="15">
        <f>HYPERLINK("https://docs.wto.org/imrd/directdoc.asp?DDFDocuments/t/G/SPS/NMEX331.DOCX","EN")</f>
      </c>
      <c r="I2141" s="15">
        <f>HYPERLINK("https://docs.wto.org/imrd/directdoc.asp?DDFDocuments/u/G/SPS/NMEX331.DOCX","FR")</f>
      </c>
      <c r="J2141" s="15">
        <f>HYPERLINK("https://docs.wto.org/imrd/directdoc.asp?DDFDocuments/v/G/SPS/NMEX331.DOCX","ES")</f>
      </c>
    </row>
    <row r="2142">
      <c r="A2142" s="10" t="s">
        <v>3727</v>
      </c>
      <c r="B2142" s="11" t="s">
        <v>233</v>
      </c>
      <c r="C2142" s="10" t="s">
        <v>18</v>
      </c>
      <c r="D2142" s="12">
        <v>43167</v>
      </c>
      <c r="E2142" s="13" t="s">
        <v>3728</v>
      </c>
      <c r="F2142" s="13" t="s">
        <v>607</v>
      </c>
      <c r="G2142" s="14" t="s">
        <v>1274</v>
      </c>
      <c r="H2142" s="15">
        <f>HYPERLINK("https://docs.wto.org/imrd/directdoc.asp?DDFDocuments/t/G/SPS/NPER749.DOCX","EN")</f>
      </c>
      <c r="I2142" s="15">
        <f>HYPERLINK("https://docs.wto.org/imrd/directdoc.asp?DDFDocuments/u/G/SPS/NPER749.DOCX","FR")</f>
      </c>
      <c r="J2142" s="15">
        <f>HYPERLINK("https://docs.wto.org/imrd/directdoc.asp?DDFDocuments/v/G/SPS/NPER749.DOCX","ES")</f>
      </c>
    </row>
    <row r="2143">
      <c r="A2143" s="10" t="s">
        <v>3729</v>
      </c>
      <c r="B2143" s="11" t="s">
        <v>214</v>
      </c>
      <c r="C2143" s="10" t="s">
        <v>18</v>
      </c>
      <c r="D2143" s="12">
        <v>43166</v>
      </c>
      <c r="E2143" s="13" t="s">
        <v>3730</v>
      </c>
      <c r="F2143" s="13" t="s">
        <v>1950</v>
      </c>
      <c r="G2143" s="14"/>
      <c r="H2143" s="15">
        <f>HYPERLINK("https://docs.wto.org/imrd/directdoc.asp?DDFDocuments/t/G/SPS/NARE145.DOCX","EN")</f>
      </c>
      <c r="I2143" s="15">
        <f>HYPERLINK("https://docs.wto.org/imrd/directdoc.asp?DDFDocuments/u/G/SPS/NARE145.DOCX","FR")</f>
      </c>
      <c r="J2143" s="15">
        <f>HYPERLINK("https://docs.wto.org/imrd/directdoc.asp?DDFDocuments/v/G/SPS/NARE145.DOCX","ES")</f>
      </c>
    </row>
    <row r="2144">
      <c r="A2144" s="10" t="s">
        <v>3731</v>
      </c>
      <c r="B2144" s="11" t="s">
        <v>82</v>
      </c>
      <c r="C2144" s="10" t="s">
        <v>40</v>
      </c>
      <c r="D2144" s="12">
        <v>43166</v>
      </c>
      <c r="E2144" s="13" t="s">
        <v>3732</v>
      </c>
      <c r="F2144" s="13" t="s">
        <v>19</v>
      </c>
      <c r="G2144" s="14"/>
      <c r="H2144" s="15">
        <f>HYPERLINK("https://docs.wto.org/imrd/directdoc.asp?DDFDocuments/t/G/SPS/NEU228A1.DOCX","EN")</f>
      </c>
      <c r="I2144" s="15">
        <f>HYPERLINK("https://docs.wto.org/imrd/directdoc.asp?DDFDocuments/u/G/SPS/NEU228A1.DOCX","FR")</f>
      </c>
      <c r="J2144" s="15">
        <f>HYPERLINK("https://docs.wto.org/imrd/directdoc.asp?DDFDocuments/v/G/SPS/NEU228A1.DOCX","ES")</f>
      </c>
    </row>
    <row r="2145">
      <c r="A2145" s="10" t="s">
        <v>3733</v>
      </c>
      <c r="B2145" s="11" t="s">
        <v>214</v>
      </c>
      <c r="C2145" s="10" t="s">
        <v>12</v>
      </c>
      <c r="D2145" s="12">
        <v>43165</v>
      </c>
      <c r="E2145" s="13" t="s">
        <v>530</v>
      </c>
      <c r="F2145" s="13" t="s">
        <v>56</v>
      </c>
      <c r="G2145" s="14" t="s">
        <v>3734</v>
      </c>
      <c r="H2145" s="15">
        <f>HYPERLINK("https://docs.wto.org/imrd/directdoc.asp?DDFDocuments/t/G/SPS/NARE144.DOCX","EN")</f>
      </c>
      <c r="I2145" s="15">
        <f>HYPERLINK("https://docs.wto.org/imrd/directdoc.asp?DDFDocuments/u/G/SPS/NARE144.DOCX","FR")</f>
      </c>
      <c r="J2145" s="15">
        <f>HYPERLINK("https://docs.wto.org/imrd/directdoc.asp?DDFDocuments/v/G/SPS/NARE144.DOCX","ES")</f>
      </c>
    </row>
    <row r="2146">
      <c r="A2146" s="10" t="s">
        <v>3735</v>
      </c>
      <c r="B2146" s="11" t="s">
        <v>1331</v>
      </c>
      <c r="C2146" s="10" t="s">
        <v>18</v>
      </c>
      <c r="D2146" s="12">
        <v>43165</v>
      </c>
      <c r="E2146" s="13" t="s">
        <v>3736</v>
      </c>
      <c r="F2146" s="13" t="s">
        <v>24</v>
      </c>
      <c r="G2146" s="14"/>
      <c r="H2146" s="15">
        <f>HYPERLINK("https://docs.wto.org/imrd/directdoc.asp?DDFDocuments/t/G/SPS/NHND55.DOCX","EN")</f>
      </c>
      <c r="I2146" s="15">
        <f>HYPERLINK("https://docs.wto.org/imrd/directdoc.asp?DDFDocuments/u/G/SPS/NHND55.DOCX","FR")</f>
      </c>
      <c r="J2146" s="15">
        <f>HYPERLINK("https://docs.wto.org/imrd/directdoc.asp?DDFDocuments/v/G/SPS/NHND55.DOCX","ES")</f>
      </c>
    </row>
    <row r="2147">
      <c r="A2147" s="10" t="s">
        <v>3737</v>
      </c>
      <c r="B2147" s="11" t="s">
        <v>195</v>
      </c>
      <c r="C2147" s="10" t="s">
        <v>40</v>
      </c>
      <c r="D2147" s="12">
        <v>43165</v>
      </c>
      <c r="E2147" s="13" t="s">
        <v>3738</v>
      </c>
      <c r="F2147" s="13" t="s">
        <v>19</v>
      </c>
      <c r="G2147" s="14"/>
      <c r="H2147" s="15">
        <f>HYPERLINK("https://docs.wto.org/imrd/directdoc.asp?DDFDocuments/t/G/SPS/NNZL554A1.DOCX","EN")</f>
      </c>
      <c r="I2147" s="15">
        <f>HYPERLINK("https://docs.wto.org/imrd/directdoc.asp?DDFDocuments/u/G/SPS/NNZL554A1.DOCX","FR")</f>
      </c>
      <c r="J2147" s="15">
        <f>HYPERLINK("https://docs.wto.org/imrd/directdoc.asp?DDFDocuments/v/G/SPS/NNZL554A1.DOCX","ES")</f>
      </c>
    </row>
    <row r="2148">
      <c r="A2148" s="10" t="s">
        <v>3739</v>
      </c>
      <c r="B2148" s="11" t="s">
        <v>195</v>
      </c>
      <c r="C2148" s="10" t="s">
        <v>18</v>
      </c>
      <c r="D2148" s="12">
        <v>43165</v>
      </c>
      <c r="E2148" s="13" t="s">
        <v>3740</v>
      </c>
      <c r="F2148" s="13" t="s">
        <v>32</v>
      </c>
      <c r="G2148" s="14" t="s">
        <v>204</v>
      </c>
      <c r="H2148" s="15">
        <f>HYPERLINK("https://docs.wto.org/imrd/directdoc.asp?DDFDocuments/t/G/SPS/NNZL571.DOCX","EN")</f>
      </c>
      <c r="I2148" s="15">
        <f>HYPERLINK("https://docs.wto.org/imrd/directdoc.asp?DDFDocuments/u/G/SPS/NNZL571.DOCX","FR")</f>
      </c>
      <c r="J2148" s="15">
        <f>HYPERLINK("https://docs.wto.org/imrd/directdoc.asp?DDFDocuments/v/G/SPS/NNZL571.DOCX","ES")</f>
      </c>
    </row>
    <row r="2149">
      <c r="A2149" s="10" t="s">
        <v>3741</v>
      </c>
      <c r="B2149" s="11" t="s">
        <v>161</v>
      </c>
      <c r="C2149" s="10" t="s">
        <v>40</v>
      </c>
      <c r="D2149" s="12">
        <v>43165</v>
      </c>
      <c r="E2149" s="13" t="s">
        <v>1526</v>
      </c>
      <c r="F2149" s="13" t="s">
        <v>19</v>
      </c>
      <c r="G2149" s="14"/>
      <c r="H2149" s="15">
        <f>HYPERLINK("https://docs.wto.org/imrd/directdoc.asp?DDFDocuments/t/G/SPS/NUSA2979A1.DOCX","EN")</f>
      </c>
      <c r="I2149" s="15">
        <f>HYPERLINK("https://docs.wto.org/imrd/directdoc.asp?DDFDocuments/u/G/SPS/NUSA2979A1.DOCX","FR")</f>
      </c>
      <c r="J2149" s="15">
        <f>HYPERLINK("https://docs.wto.org/imrd/directdoc.asp?DDFDocuments/v/G/SPS/NUSA2979A1.DOCX","ES")</f>
      </c>
    </row>
    <row r="2150">
      <c r="A2150" s="10" t="s">
        <v>3742</v>
      </c>
      <c r="B2150" s="11" t="s">
        <v>233</v>
      </c>
      <c r="C2150" s="10" t="s">
        <v>18</v>
      </c>
      <c r="D2150" s="12">
        <v>43164</v>
      </c>
      <c r="E2150" s="13" t="s">
        <v>3743</v>
      </c>
      <c r="F2150" s="13" t="s">
        <v>158</v>
      </c>
      <c r="G2150" s="14" t="s">
        <v>34</v>
      </c>
      <c r="H2150" s="15">
        <f>HYPERLINK("https://docs.wto.org/imrd/directdoc.asp?DDFDocuments/t/G/SPS/NPER748.DOCX","EN")</f>
      </c>
      <c r="I2150" s="15">
        <f>HYPERLINK("https://docs.wto.org/imrd/directdoc.asp?DDFDocuments/u/G/SPS/NPER748.DOCX","FR")</f>
      </c>
      <c r="J2150" s="15">
        <f>HYPERLINK("https://docs.wto.org/imrd/directdoc.asp?DDFDocuments/v/G/SPS/NPER748.DOCX","ES")</f>
      </c>
    </row>
    <row r="2151">
      <c r="A2151" s="10" t="s">
        <v>3744</v>
      </c>
      <c r="B2151" s="11" t="s">
        <v>183</v>
      </c>
      <c r="C2151" s="10" t="s">
        <v>18</v>
      </c>
      <c r="D2151" s="12">
        <v>43160</v>
      </c>
      <c r="E2151" s="13" t="s">
        <v>3745</v>
      </c>
      <c r="F2151" s="13" t="s">
        <v>607</v>
      </c>
      <c r="G2151" s="14" t="s">
        <v>1412</v>
      </c>
      <c r="H2151" s="15">
        <f>HYPERLINK("https://docs.wto.org/imrd/directdoc.asp?DDFDocuments/t/G/SPS/NARG211.DOCX","EN")</f>
      </c>
      <c r="I2151" s="15">
        <f>HYPERLINK("https://docs.wto.org/imrd/directdoc.asp?DDFDocuments/u/G/SPS/NARG211.DOCX","FR")</f>
      </c>
      <c r="J2151" s="15">
        <f>HYPERLINK("https://docs.wto.org/imrd/directdoc.asp?DDFDocuments/v/G/SPS/NARG211.DOCX","ES")</f>
      </c>
    </row>
    <row r="2152">
      <c r="A2152" s="10" t="s">
        <v>3746</v>
      </c>
      <c r="B2152" s="11" t="s">
        <v>27</v>
      </c>
      <c r="C2152" s="10" t="s">
        <v>18</v>
      </c>
      <c r="D2152" s="12">
        <v>43160</v>
      </c>
      <c r="E2152" s="13" t="s">
        <v>3747</v>
      </c>
      <c r="F2152" s="13" t="s">
        <v>158</v>
      </c>
      <c r="G2152" s="14" t="s">
        <v>17</v>
      </c>
      <c r="H2152" s="15">
        <f>HYPERLINK("https://docs.wto.org/imrd/directdoc.asp?DDFDocuments/t/G/SPS/NCRI198.DOCX","EN")</f>
      </c>
      <c r="I2152" s="15">
        <f>HYPERLINK("https://docs.wto.org/imrd/directdoc.asp?DDFDocuments/u/G/SPS/NCRI198.DOCX","FR")</f>
      </c>
      <c r="J2152" s="15">
        <f>HYPERLINK("https://docs.wto.org/imrd/directdoc.asp?DDFDocuments/v/G/SPS/NCRI198.DOCX","ES")</f>
      </c>
    </row>
    <row r="2153">
      <c r="A2153" s="10" t="s">
        <v>3748</v>
      </c>
      <c r="B2153" s="11" t="s">
        <v>53</v>
      </c>
      <c r="C2153" s="10" t="s">
        <v>12</v>
      </c>
      <c r="D2153" s="12">
        <v>43160</v>
      </c>
      <c r="E2153" s="13" t="s">
        <v>3749</v>
      </c>
      <c r="F2153" s="13" t="s">
        <v>24</v>
      </c>
      <c r="G2153" s="14" t="s">
        <v>3750</v>
      </c>
      <c r="H2153" s="15">
        <f>HYPERLINK("https://docs.wto.org/imrd/directdoc.asp?DDFDocuments/t/G/SPS/NSAU343.DOCX","EN")</f>
      </c>
      <c r="I2153" s="15">
        <f>HYPERLINK("https://docs.wto.org/imrd/directdoc.asp?DDFDocuments/u/G/SPS/NSAU343.DOCX","FR")</f>
      </c>
      <c r="J2153" s="15">
        <f>HYPERLINK("https://docs.wto.org/imrd/directdoc.asp?DDFDocuments/v/G/SPS/NSAU343.DOCX","ES")</f>
      </c>
    </row>
    <row r="2154">
      <c r="A2154" s="10" t="s">
        <v>3751</v>
      </c>
      <c r="B2154" s="11" t="s">
        <v>161</v>
      </c>
      <c r="C2154" s="10" t="s">
        <v>18</v>
      </c>
      <c r="D2154" s="12">
        <v>43160</v>
      </c>
      <c r="E2154" s="13" t="s">
        <v>3752</v>
      </c>
      <c r="F2154" s="13" t="s">
        <v>166</v>
      </c>
      <c r="G2154" s="14"/>
      <c r="H2154" s="15">
        <f>HYPERLINK("https://docs.wto.org/imrd/directdoc.asp?DDFDocuments/t/G/SPS/NUSA2985.DOCX","EN")</f>
      </c>
      <c r="I2154" s="15">
        <f>HYPERLINK("https://docs.wto.org/imrd/directdoc.asp?DDFDocuments/u/G/SPS/NUSA2985.DOCX","FR")</f>
      </c>
      <c r="J2154" s="15">
        <f>HYPERLINK("https://docs.wto.org/imrd/directdoc.asp?DDFDocuments/v/G/SPS/NUSA2985.DOCX","ES")</f>
      </c>
    </row>
    <row r="2155">
      <c r="A2155" s="10" t="s">
        <v>3753</v>
      </c>
      <c r="B2155" s="11" t="s">
        <v>95</v>
      </c>
      <c r="C2155" s="10" t="s">
        <v>18</v>
      </c>
      <c r="D2155" s="12">
        <v>43159</v>
      </c>
      <c r="E2155" s="13" t="s">
        <v>2643</v>
      </c>
      <c r="F2155" s="13" t="s">
        <v>3754</v>
      </c>
      <c r="G2155" s="14"/>
      <c r="H2155" s="15">
        <f>HYPERLINK("https://docs.wto.org/imrd/directdoc.asp?DDFDocuments/t/G/SPS/NBRA1364.DOCX","EN")</f>
      </c>
      <c r="I2155" s="15">
        <f>HYPERLINK("https://docs.wto.org/imrd/directdoc.asp?DDFDocuments/u/G/SPS/NBRA1364.DOCX","FR")</f>
      </c>
      <c r="J2155" s="15">
        <f>HYPERLINK("https://docs.wto.org/imrd/directdoc.asp?DDFDocuments/v/G/SPS/NBRA1364.DOCX","ES")</f>
      </c>
    </row>
    <row r="2156">
      <c r="A2156" s="10" t="s">
        <v>3755</v>
      </c>
      <c r="B2156" s="11" t="s">
        <v>95</v>
      </c>
      <c r="C2156" s="10" t="s">
        <v>18</v>
      </c>
      <c r="D2156" s="12">
        <v>43159</v>
      </c>
      <c r="E2156" s="13" t="s">
        <v>399</v>
      </c>
      <c r="F2156" s="13" t="s">
        <v>74</v>
      </c>
      <c r="G2156" s="14"/>
      <c r="H2156" s="15">
        <f>HYPERLINK("https://docs.wto.org/imrd/directdoc.asp?DDFDocuments/t/G/SPS/NBRA1365.DOCX","EN")</f>
      </c>
      <c r="I2156" s="15">
        <f>HYPERLINK("https://docs.wto.org/imrd/directdoc.asp?DDFDocuments/u/G/SPS/NBRA1365.DOCX","FR")</f>
      </c>
      <c r="J2156" s="15">
        <f>HYPERLINK("https://docs.wto.org/imrd/directdoc.asp?DDFDocuments/v/G/SPS/NBRA1365.DOCX","ES")</f>
      </c>
    </row>
    <row r="2157">
      <c r="A2157" s="10" t="s">
        <v>3756</v>
      </c>
      <c r="B2157" s="11" t="s">
        <v>95</v>
      </c>
      <c r="C2157" s="10" t="s">
        <v>18</v>
      </c>
      <c r="D2157" s="12">
        <v>43159</v>
      </c>
      <c r="E2157" s="13" t="s">
        <v>3556</v>
      </c>
      <c r="F2157" s="13" t="s">
        <v>74</v>
      </c>
      <c r="G2157" s="14"/>
      <c r="H2157" s="15">
        <f>HYPERLINK("https://docs.wto.org/imrd/directdoc.asp?DDFDocuments/t/G/SPS/NBRA1366.DOCX","EN")</f>
      </c>
      <c r="I2157" s="15">
        <f>HYPERLINK("https://docs.wto.org/imrd/directdoc.asp?DDFDocuments/u/G/SPS/NBRA1366.DOCX","FR")</f>
      </c>
      <c r="J2157" s="15">
        <f>HYPERLINK("https://docs.wto.org/imrd/directdoc.asp?DDFDocuments/v/G/SPS/NBRA1366.DOCX","ES")</f>
      </c>
    </row>
    <row r="2158">
      <c r="A2158" s="10" t="s">
        <v>3757</v>
      </c>
      <c r="B2158" s="11" t="s">
        <v>95</v>
      </c>
      <c r="C2158" s="10" t="s">
        <v>18</v>
      </c>
      <c r="D2158" s="12">
        <v>43159</v>
      </c>
      <c r="E2158" s="13" t="s">
        <v>3758</v>
      </c>
      <c r="F2158" s="13" t="s">
        <v>74</v>
      </c>
      <c r="G2158" s="14"/>
      <c r="H2158" s="15">
        <f>HYPERLINK("https://docs.wto.org/imrd/directdoc.asp?DDFDocuments/t/G/SPS/NBRA1367.DOCX","EN")</f>
      </c>
      <c r="I2158" s="15">
        <f>HYPERLINK("https://docs.wto.org/imrd/directdoc.asp?DDFDocuments/u/G/SPS/NBRA1367.DOCX","FR")</f>
      </c>
      <c r="J2158" s="15">
        <f>HYPERLINK("https://docs.wto.org/imrd/directdoc.asp?DDFDocuments/v/G/SPS/NBRA1367.DOCX","ES")</f>
      </c>
    </row>
    <row r="2159">
      <c r="A2159" s="10" t="s">
        <v>3759</v>
      </c>
      <c r="B2159" s="11" t="s">
        <v>95</v>
      </c>
      <c r="C2159" s="10" t="s">
        <v>18</v>
      </c>
      <c r="D2159" s="12">
        <v>43159</v>
      </c>
      <c r="E2159" s="13" t="s">
        <v>3760</v>
      </c>
      <c r="F2159" s="13" t="s">
        <v>74</v>
      </c>
      <c r="G2159" s="14"/>
      <c r="H2159" s="15">
        <f>HYPERLINK("https://docs.wto.org/imrd/directdoc.asp?DDFDocuments/t/G/SPS/NBRA1368.DOCX","EN")</f>
      </c>
      <c r="I2159" s="15">
        <f>HYPERLINK("https://docs.wto.org/imrd/directdoc.asp?DDFDocuments/u/G/SPS/NBRA1368.DOCX","FR")</f>
      </c>
      <c r="J2159" s="15">
        <f>HYPERLINK("https://docs.wto.org/imrd/directdoc.asp?DDFDocuments/v/G/SPS/NBRA1368.DOCX","ES")</f>
      </c>
    </row>
    <row r="2160">
      <c r="A2160" s="10" t="s">
        <v>3761</v>
      </c>
      <c r="B2160" s="11" t="s">
        <v>188</v>
      </c>
      <c r="C2160" s="10" t="s">
        <v>18</v>
      </c>
      <c r="D2160" s="12">
        <v>43158</v>
      </c>
      <c r="E2160" s="13" t="s">
        <v>855</v>
      </c>
      <c r="F2160" s="13" t="s">
        <v>223</v>
      </c>
      <c r="G2160" s="14"/>
      <c r="H2160" s="15">
        <f>HYPERLINK("https://docs.wto.org/imrd/directdoc.asp?DDFDocuments/t/G/SPS/NAUS445.DOCX","EN")</f>
      </c>
      <c r="I2160" s="15">
        <f>HYPERLINK("https://docs.wto.org/imrd/directdoc.asp?DDFDocuments/u/G/SPS/NAUS445.DOCX","FR")</f>
      </c>
      <c r="J2160" s="15">
        <f>HYPERLINK("https://docs.wto.org/imrd/directdoc.asp?DDFDocuments/v/G/SPS/NAUS445.DOCX","ES")</f>
      </c>
    </row>
    <row r="2161">
      <c r="A2161" s="10" t="s">
        <v>3762</v>
      </c>
      <c r="B2161" s="11" t="s">
        <v>79</v>
      </c>
      <c r="C2161" s="10" t="s">
        <v>18</v>
      </c>
      <c r="D2161" s="12">
        <v>43157</v>
      </c>
      <c r="E2161" s="13" t="s">
        <v>1219</v>
      </c>
      <c r="F2161" s="13" t="s">
        <v>3261</v>
      </c>
      <c r="G2161" s="14"/>
      <c r="H2161" s="15">
        <f>HYPERLINK("https://docs.wto.org/imrd/directdoc.asp?DDFDocuments/t/G/SPS/NCOL282.DOCX","EN")</f>
      </c>
      <c r="I2161" s="15">
        <f>HYPERLINK("https://docs.wto.org/imrd/directdoc.asp?DDFDocuments/u/G/SPS/NCOL282.DOCX","FR")</f>
      </c>
      <c r="J2161" s="15">
        <f>HYPERLINK("https://docs.wto.org/imrd/directdoc.asp?DDFDocuments/v/G/SPS/NCOL282.DOCX","ES")</f>
      </c>
    </row>
    <row r="2162">
      <c r="A2162" s="10" t="s">
        <v>3763</v>
      </c>
      <c r="B2162" s="11" t="s">
        <v>34</v>
      </c>
      <c r="C2162" s="10" t="s">
        <v>18</v>
      </c>
      <c r="D2162" s="12">
        <v>43154</v>
      </c>
      <c r="E2162" s="13" t="s">
        <v>3764</v>
      </c>
      <c r="F2162" s="13" t="s">
        <v>74</v>
      </c>
      <c r="G2162" s="14"/>
      <c r="H2162" s="15">
        <f>HYPERLINK("https://docs.wto.org/imrd/directdoc.asp?DDFDocuments/t/G/SPS/NJPN567.DOCX","EN")</f>
      </c>
      <c r="I2162" s="15">
        <f>HYPERLINK("https://docs.wto.org/imrd/directdoc.asp?DDFDocuments/u/G/SPS/NJPN567.DOCX","FR")</f>
      </c>
      <c r="J2162" s="15">
        <f>HYPERLINK("https://docs.wto.org/imrd/directdoc.asp?DDFDocuments/v/G/SPS/NJPN567.DOCX","ES")</f>
      </c>
    </row>
    <row r="2163">
      <c r="A2163" s="10" t="s">
        <v>3765</v>
      </c>
      <c r="B2163" s="11" t="s">
        <v>82</v>
      </c>
      <c r="C2163" s="10" t="s">
        <v>40</v>
      </c>
      <c r="D2163" s="12">
        <v>43153</v>
      </c>
      <c r="E2163" s="13" t="s">
        <v>603</v>
      </c>
      <c r="F2163" s="13" t="s">
        <v>19</v>
      </c>
      <c r="G2163" s="14"/>
      <c r="H2163" s="15">
        <f>HYPERLINK("https://docs.wto.org/imrd/directdoc.asp?DDFDocuments/t/G/SPS/NEU204A1.DOCX","EN")</f>
      </c>
      <c r="I2163" s="15">
        <f>HYPERLINK("https://docs.wto.org/imrd/directdoc.asp?DDFDocuments/u/G/SPS/NEU204A1.DOCX","FR")</f>
      </c>
      <c r="J2163" s="15">
        <f>HYPERLINK("https://docs.wto.org/imrd/directdoc.asp?DDFDocuments/v/G/SPS/NEU204A1.DOCX","ES")</f>
      </c>
    </row>
    <row r="2164">
      <c r="A2164" s="10" t="s">
        <v>3766</v>
      </c>
      <c r="B2164" s="11" t="s">
        <v>53</v>
      </c>
      <c r="C2164" s="10" t="s">
        <v>12</v>
      </c>
      <c r="D2164" s="12">
        <v>43153</v>
      </c>
      <c r="E2164" s="13" t="s">
        <v>3749</v>
      </c>
      <c r="F2164" s="13" t="s">
        <v>925</v>
      </c>
      <c r="G2164" s="14" t="s">
        <v>520</v>
      </c>
      <c r="H2164" s="15">
        <f>HYPERLINK("https://docs.wto.org/imrd/directdoc.asp?DDFDocuments/t/G/SPS/NSAU341.DOCX","EN")</f>
      </c>
      <c r="I2164" s="15">
        <f>HYPERLINK("https://docs.wto.org/imrd/directdoc.asp?DDFDocuments/u/G/SPS/NSAU341.DOCX","FR")</f>
      </c>
      <c r="J2164" s="15">
        <f>HYPERLINK("https://docs.wto.org/imrd/directdoc.asp?DDFDocuments/v/G/SPS/NSAU341.DOCX","ES")</f>
      </c>
    </row>
    <row r="2165">
      <c r="A2165" s="10" t="s">
        <v>3767</v>
      </c>
      <c r="B2165" s="11" t="s">
        <v>53</v>
      </c>
      <c r="C2165" s="10" t="s">
        <v>12</v>
      </c>
      <c r="D2165" s="12">
        <v>43153</v>
      </c>
      <c r="E2165" s="13" t="s">
        <v>3768</v>
      </c>
      <c r="F2165" s="13" t="s">
        <v>229</v>
      </c>
      <c r="G2165" s="14" t="s">
        <v>3769</v>
      </c>
      <c r="H2165" s="15">
        <f>HYPERLINK("https://docs.wto.org/imrd/directdoc.asp?DDFDocuments/t/G/SPS/NSAU342.DOCX","EN")</f>
      </c>
      <c r="I2165" s="15">
        <f>HYPERLINK("https://docs.wto.org/imrd/directdoc.asp?DDFDocuments/u/G/SPS/NSAU342.DOCX","FR")</f>
      </c>
      <c r="J2165" s="15">
        <f>HYPERLINK("https://docs.wto.org/imrd/directdoc.asp?DDFDocuments/v/G/SPS/NSAU342.DOCX","ES")</f>
      </c>
    </row>
    <row r="2166">
      <c r="A2166" s="10" t="s">
        <v>3770</v>
      </c>
      <c r="B2166" s="11" t="s">
        <v>233</v>
      </c>
      <c r="C2166" s="10" t="s">
        <v>18</v>
      </c>
      <c r="D2166" s="12">
        <v>43152</v>
      </c>
      <c r="E2166" s="13" t="s">
        <v>3771</v>
      </c>
      <c r="F2166" s="13" t="s">
        <v>32</v>
      </c>
      <c r="G2166" s="14" t="s">
        <v>95</v>
      </c>
      <c r="H2166" s="15">
        <f>HYPERLINK("https://docs.wto.org/imrd/directdoc.asp?DDFDocuments/t/G/SPS/NPER747.DOCX","EN")</f>
      </c>
      <c r="I2166" s="15">
        <f>HYPERLINK("https://docs.wto.org/imrd/directdoc.asp?DDFDocuments/u/G/SPS/NPER747.DOCX","FR")</f>
      </c>
      <c r="J2166" s="15">
        <f>HYPERLINK("https://docs.wto.org/imrd/directdoc.asp?DDFDocuments/v/G/SPS/NPER747.DOCX","ES")</f>
      </c>
    </row>
    <row r="2167">
      <c r="A2167" s="10" t="s">
        <v>3772</v>
      </c>
      <c r="B2167" s="11" t="s">
        <v>34</v>
      </c>
      <c r="C2167" s="10" t="s">
        <v>18</v>
      </c>
      <c r="D2167" s="12">
        <v>43151</v>
      </c>
      <c r="E2167" s="13" t="s">
        <v>3773</v>
      </c>
      <c r="F2167" s="13" t="s">
        <v>74</v>
      </c>
      <c r="G2167" s="14"/>
      <c r="H2167" s="15">
        <f>HYPERLINK("https://docs.wto.org/imrd/directdoc.asp?DDFDocuments/t/G/SPS/NJPN565.DOCX","EN")</f>
      </c>
      <c r="I2167" s="15">
        <f>HYPERLINK("https://docs.wto.org/imrd/directdoc.asp?DDFDocuments/u/G/SPS/NJPN565.DOCX","FR")</f>
      </c>
      <c r="J2167" s="15">
        <f>HYPERLINK("https://docs.wto.org/imrd/directdoc.asp?DDFDocuments/v/G/SPS/NJPN565.DOCX","ES")</f>
      </c>
    </row>
    <row r="2168">
      <c r="A2168" s="10" t="s">
        <v>3774</v>
      </c>
      <c r="B2168" s="11" t="s">
        <v>134</v>
      </c>
      <c r="C2168" s="10" t="s">
        <v>201</v>
      </c>
      <c r="D2168" s="12">
        <v>43151</v>
      </c>
      <c r="E2168" s="13" t="s">
        <v>2038</v>
      </c>
      <c r="F2168" s="13" t="s">
        <v>24</v>
      </c>
      <c r="G2168" s="14"/>
      <c r="H2168" s="15">
        <f>HYPERLINK("https://docs.wto.org/imrd/directdoc.asp?DDFDocuments/t/G/SPS/NTHA242C1.DOCX","EN")</f>
      </c>
      <c r="I2168" s="15">
        <f>HYPERLINK("https://docs.wto.org/imrd/directdoc.asp?DDFDocuments/u/G/SPS/NTHA242C1.DOCX","FR")</f>
      </c>
      <c r="J2168" s="15">
        <f>HYPERLINK("https://docs.wto.org/imrd/directdoc.asp?DDFDocuments/v/G/SPS/NTHA242C1.DOCX","ES")</f>
      </c>
    </row>
    <row r="2169">
      <c r="A2169" s="10" t="s">
        <v>3775</v>
      </c>
      <c r="B2169" s="11" t="s">
        <v>365</v>
      </c>
      <c r="C2169" s="10" t="s">
        <v>40</v>
      </c>
      <c r="D2169" s="12">
        <v>43150</v>
      </c>
      <c r="E2169" s="13" t="s">
        <v>3776</v>
      </c>
      <c r="F2169" s="13" t="s">
        <v>158</v>
      </c>
      <c r="G2169" s="14"/>
      <c r="H2169" s="15">
        <f>HYPERLINK("https://docs.wto.org/imrd/directdoc.asp?DDFDocuments/t/G/SPS/NCHL569.DOCX","EN")</f>
      </c>
      <c r="I2169" s="15">
        <f>HYPERLINK("https://docs.wto.org/imrd/directdoc.asp?DDFDocuments/u/G/SPS/NCHL569.DOCX","FR")</f>
      </c>
      <c r="J2169" s="15">
        <f>HYPERLINK("https://docs.wto.org/imrd/directdoc.asp?DDFDocuments/v/G/SPS/NCHL569.DOCX","ES")</f>
      </c>
    </row>
    <row r="2170">
      <c r="A2170" s="10" t="s">
        <v>3777</v>
      </c>
      <c r="B2170" s="11" t="s">
        <v>27</v>
      </c>
      <c r="C2170" s="10" t="s">
        <v>18</v>
      </c>
      <c r="D2170" s="12">
        <v>43150</v>
      </c>
      <c r="E2170" s="13" t="s">
        <v>3778</v>
      </c>
      <c r="F2170" s="13" t="s">
        <v>24</v>
      </c>
      <c r="G2170" s="14"/>
      <c r="H2170" s="15">
        <f>HYPERLINK("https://docs.wto.org/imrd/directdoc.asp?DDFDocuments/t/G/SPS/NCRI197.DOCX","EN")</f>
      </c>
      <c r="I2170" s="15">
        <f>HYPERLINK("https://docs.wto.org/imrd/directdoc.asp?DDFDocuments/u/G/SPS/NCRI197.DOCX","FR")</f>
      </c>
      <c r="J2170" s="15">
        <f>HYPERLINK("https://docs.wto.org/imrd/directdoc.asp?DDFDocuments/v/G/SPS/NCRI197.DOCX","ES")</f>
      </c>
    </row>
    <row r="2171">
      <c r="A2171" s="10" t="s">
        <v>3779</v>
      </c>
      <c r="B2171" s="11" t="s">
        <v>1331</v>
      </c>
      <c r="C2171" s="10" t="s">
        <v>18</v>
      </c>
      <c r="D2171" s="12">
        <v>43150</v>
      </c>
      <c r="E2171" s="13" t="s">
        <v>3780</v>
      </c>
      <c r="F2171" s="13" t="s">
        <v>24</v>
      </c>
      <c r="G2171" s="14"/>
      <c r="H2171" s="15">
        <f>HYPERLINK("https://docs.wto.org/imrd/directdoc.asp?DDFDocuments/t/G/SPS/NHND54.DOCX","EN")</f>
      </c>
      <c r="I2171" s="15">
        <f>HYPERLINK("https://docs.wto.org/imrd/directdoc.asp?DDFDocuments/u/G/SPS/NHND54.DOCX","FR")</f>
      </c>
      <c r="J2171" s="15">
        <f>HYPERLINK("https://docs.wto.org/imrd/directdoc.asp?DDFDocuments/v/G/SPS/NHND54.DOCX","ES")</f>
      </c>
    </row>
    <row r="2172">
      <c r="A2172" s="10" t="s">
        <v>3781</v>
      </c>
      <c r="B2172" s="11" t="s">
        <v>22</v>
      </c>
      <c r="C2172" s="10" t="s">
        <v>18</v>
      </c>
      <c r="D2172" s="12">
        <v>43150</v>
      </c>
      <c r="E2172" s="13" t="s">
        <v>3782</v>
      </c>
      <c r="F2172" s="13" t="s">
        <v>24</v>
      </c>
      <c r="G2172" s="14"/>
      <c r="H2172" s="15">
        <f>HYPERLINK("https://docs.wto.org/imrd/directdoc.asp?DDFDocuments/t/G/SPS/NKEN32.DOCX","EN")</f>
      </c>
      <c r="I2172" s="15">
        <f>HYPERLINK("https://docs.wto.org/imrd/directdoc.asp?DDFDocuments/u/G/SPS/NKEN32.DOCX","FR")</f>
      </c>
      <c r="J2172" s="15">
        <f>HYPERLINK("https://docs.wto.org/imrd/directdoc.asp?DDFDocuments/v/G/SPS/NKEN32.DOCX","ES")</f>
      </c>
    </row>
    <row r="2173">
      <c r="A2173" s="10" t="s">
        <v>3783</v>
      </c>
      <c r="B2173" s="11" t="s">
        <v>22</v>
      </c>
      <c r="C2173" s="10" t="s">
        <v>18</v>
      </c>
      <c r="D2173" s="12">
        <v>43150</v>
      </c>
      <c r="E2173" s="13" t="s">
        <v>23</v>
      </c>
      <c r="F2173" s="13" t="s">
        <v>24</v>
      </c>
      <c r="G2173" s="14"/>
      <c r="H2173" s="15">
        <f>HYPERLINK("https://docs.wto.org/imrd/directdoc.asp?DDFDocuments/t/G/SPS/NKEN35.DOCX","EN")</f>
      </c>
      <c r="I2173" s="15">
        <f>HYPERLINK("https://docs.wto.org/imrd/directdoc.asp?DDFDocuments/u/G/SPS/NKEN35.DOCX","FR")</f>
      </c>
      <c r="J2173" s="15">
        <f>HYPERLINK("https://docs.wto.org/imrd/directdoc.asp?DDFDocuments/v/G/SPS/NKEN35.DOCX","ES")</f>
      </c>
    </row>
    <row r="2174">
      <c r="A2174" s="10" t="s">
        <v>3784</v>
      </c>
      <c r="B2174" s="11" t="s">
        <v>17</v>
      </c>
      <c r="C2174" s="10" t="s">
        <v>18</v>
      </c>
      <c r="D2174" s="12">
        <v>43150</v>
      </c>
      <c r="E2174" s="13" t="s">
        <v>3785</v>
      </c>
      <c r="F2174" s="13" t="s">
        <v>24</v>
      </c>
      <c r="G2174" s="14"/>
      <c r="H2174" s="15">
        <f>HYPERLINK("https://docs.wto.org/imrd/directdoc.asp?DDFDocuments/t/G/SPS/NNIC102.DOCX","EN")</f>
      </c>
      <c r="I2174" s="15">
        <f>HYPERLINK("https://docs.wto.org/imrd/directdoc.asp?DDFDocuments/u/G/SPS/NNIC102.DOCX","FR")</f>
      </c>
      <c r="J2174" s="15">
        <f>HYPERLINK("https://docs.wto.org/imrd/directdoc.asp?DDFDocuments/v/G/SPS/NNIC102.DOCX","ES")</f>
      </c>
    </row>
    <row r="2175">
      <c r="A2175" s="10" t="s">
        <v>3786</v>
      </c>
      <c r="B2175" s="11" t="s">
        <v>1944</v>
      </c>
      <c r="C2175" s="10" t="s">
        <v>18</v>
      </c>
      <c r="D2175" s="12">
        <v>43150</v>
      </c>
      <c r="E2175" s="13" t="s">
        <v>3787</v>
      </c>
      <c r="F2175" s="13" t="s">
        <v>24</v>
      </c>
      <c r="G2175" s="14"/>
      <c r="H2175" s="15">
        <f>HYPERLINK("https://docs.wto.org/imrd/directdoc.asp?DDFDocuments/t/G/SPS/NPAN61.DOCX","EN")</f>
      </c>
      <c r="I2175" s="15">
        <f>HYPERLINK("https://docs.wto.org/imrd/directdoc.asp?DDFDocuments/u/G/SPS/NPAN61.DOCX","FR")</f>
      </c>
      <c r="J2175" s="15">
        <f>HYPERLINK("https://docs.wto.org/imrd/directdoc.asp?DDFDocuments/v/G/SPS/NPAN61.DOCX","ES")</f>
      </c>
    </row>
    <row r="2176">
      <c r="A2176" s="10" t="s">
        <v>3788</v>
      </c>
      <c r="B2176" s="11" t="s">
        <v>720</v>
      </c>
      <c r="C2176" s="10" t="s">
        <v>18</v>
      </c>
      <c r="D2176" s="12">
        <v>43150</v>
      </c>
      <c r="E2176" s="13" t="s">
        <v>3785</v>
      </c>
      <c r="F2176" s="13" t="s">
        <v>24</v>
      </c>
      <c r="G2176" s="14"/>
      <c r="H2176" s="15">
        <f>HYPERLINK("https://docs.wto.org/imrd/directdoc.asp?DDFDocuments/t/G/SPS/NSLV127.DOCX","EN")</f>
      </c>
      <c r="I2176" s="15">
        <f>HYPERLINK("https://docs.wto.org/imrd/directdoc.asp?DDFDocuments/u/G/SPS/NSLV127.DOCX","FR")</f>
      </c>
      <c r="J2176" s="15">
        <f>HYPERLINK("https://docs.wto.org/imrd/directdoc.asp?DDFDocuments/v/G/SPS/NSLV127.DOCX","ES")</f>
      </c>
    </row>
    <row r="2177">
      <c r="A2177" s="10" t="s">
        <v>3789</v>
      </c>
      <c r="B2177" s="11" t="s">
        <v>161</v>
      </c>
      <c r="C2177" s="10" t="s">
        <v>18</v>
      </c>
      <c r="D2177" s="12">
        <v>43150</v>
      </c>
      <c r="E2177" s="13" t="s">
        <v>1000</v>
      </c>
      <c r="F2177" s="13" t="s">
        <v>74</v>
      </c>
      <c r="G2177" s="14"/>
      <c r="H2177" s="15">
        <f>HYPERLINK("https://docs.wto.org/imrd/directdoc.asp?DDFDocuments/t/G/SPS/NUSA2983.DOCX","EN")</f>
      </c>
      <c r="I2177" s="15">
        <f>HYPERLINK("https://docs.wto.org/imrd/directdoc.asp?DDFDocuments/u/G/SPS/NUSA2983.DOCX","FR")</f>
      </c>
      <c r="J2177" s="15">
        <f>HYPERLINK("https://docs.wto.org/imrd/directdoc.asp?DDFDocuments/v/G/SPS/NUSA2983.DOCX","ES")</f>
      </c>
    </row>
    <row r="2178">
      <c r="A2178" s="10" t="s">
        <v>3790</v>
      </c>
      <c r="B2178" s="11" t="s">
        <v>214</v>
      </c>
      <c r="C2178" s="10" t="s">
        <v>12</v>
      </c>
      <c r="D2178" s="12">
        <v>43147</v>
      </c>
      <c r="E2178" s="13" t="s">
        <v>3791</v>
      </c>
      <c r="F2178" s="13" t="s">
        <v>389</v>
      </c>
      <c r="G2178" s="14" t="s">
        <v>520</v>
      </c>
      <c r="H2178" s="15">
        <f>HYPERLINK("https://docs.wto.org/imrd/directdoc.asp?DDFDocuments/t/G/SPS/NARE143.DOCX","EN")</f>
      </c>
      <c r="I2178" s="15">
        <f>HYPERLINK("https://docs.wto.org/imrd/directdoc.asp?DDFDocuments/u/G/SPS/NARE143.DOCX","FR")</f>
      </c>
      <c r="J2178" s="15">
        <f>HYPERLINK("https://docs.wto.org/imrd/directdoc.asp?DDFDocuments/v/G/SPS/NARE143.DOCX","ES")</f>
      </c>
    </row>
    <row r="2179">
      <c r="A2179" s="10" t="s">
        <v>3792</v>
      </c>
      <c r="B2179" s="11" t="s">
        <v>204</v>
      </c>
      <c r="C2179" s="10" t="s">
        <v>18</v>
      </c>
      <c r="D2179" s="12">
        <v>43145</v>
      </c>
      <c r="E2179" s="13" t="s">
        <v>3793</v>
      </c>
      <c r="F2179" s="13" t="s">
        <v>24</v>
      </c>
      <c r="G2179" s="14"/>
      <c r="H2179" s="15">
        <f>HYPERLINK("https://docs.wto.org/imrd/directdoc.asp?DDFDocuments/t/G/SPS/NEGY84.DOCX","EN")</f>
      </c>
      <c r="I2179" s="15">
        <f>HYPERLINK("https://docs.wto.org/imrd/directdoc.asp?DDFDocuments/u/G/SPS/NEGY84.DOCX","FR")</f>
      </c>
      <c r="J2179" s="15">
        <f>HYPERLINK("https://docs.wto.org/imrd/directdoc.asp?DDFDocuments/v/G/SPS/NEGY84.DOCX","ES")</f>
      </c>
    </row>
    <row r="2180">
      <c r="A2180" s="10" t="s">
        <v>3794</v>
      </c>
      <c r="B2180" s="11" t="s">
        <v>379</v>
      </c>
      <c r="C2180" s="10" t="s">
        <v>18</v>
      </c>
      <c r="D2180" s="12">
        <v>43145</v>
      </c>
      <c r="E2180" s="13" t="s">
        <v>3778</v>
      </c>
      <c r="F2180" s="13" t="s">
        <v>24</v>
      </c>
      <c r="G2180" s="14"/>
      <c r="H2180" s="15">
        <f>HYPERLINK("https://docs.wto.org/imrd/directdoc.asp?DDFDocuments/t/G/SPS/NGTM66.DOCX","EN")</f>
      </c>
      <c r="I2180" s="15">
        <f>HYPERLINK("https://docs.wto.org/imrd/directdoc.asp?DDFDocuments/u/G/SPS/NGTM66.DOCX","FR")</f>
      </c>
      <c r="J2180" s="15">
        <f>HYPERLINK("https://docs.wto.org/imrd/directdoc.asp?DDFDocuments/v/G/SPS/NGTM66.DOCX","ES")</f>
      </c>
    </row>
    <row r="2181">
      <c r="A2181" s="10" t="s">
        <v>3795</v>
      </c>
      <c r="B2181" s="11" t="s">
        <v>153</v>
      </c>
      <c r="C2181" s="10" t="s">
        <v>18</v>
      </c>
      <c r="D2181" s="12">
        <v>43145</v>
      </c>
      <c r="E2181" s="13" t="s">
        <v>2262</v>
      </c>
      <c r="F2181" s="13" t="s">
        <v>24</v>
      </c>
      <c r="G2181" s="14"/>
      <c r="H2181" s="15">
        <f>HYPERLINK("https://docs.wto.org/imrd/directdoc.asp?DDFDocuments/t/G/SPS/NKOR593.DOCX","EN")</f>
      </c>
      <c r="I2181" s="15">
        <f>HYPERLINK("https://docs.wto.org/imrd/directdoc.asp?DDFDocuments/u/G/SPS/NKOR593.DOCX","FR")</f>
      </c>
      <c r="J2181" s="15">
        <f>HYPERLINK("https://docs.wto.org/imrd/directdoc.asp?DDFDocuments/v/G/SPS/NKOR593.DOCX","ES")</f>
      </c>
    </row>
    <row r="2182">
      <c r="A2182" s="10" t="s">
        <v>3796</v>
      </c>
      <c r="B2182" s="11" t="s">
        <v>233</v>
      </c>
      <c r="C2182" s="10" t="s">
        <v>18</v>
      </c>
      <c r="D2182" s="12">
        <v>43145</v>
      </c>
      <c r="E2182" s="13" t="s">
        <v>3797</v>
      </c>
      <c r="F2182" s="13" t="s">
        <v>1282</v>
      </c>
      <c r="G2182" s="14" t="s">
        <v>87</v>
      </c>
      <c r="H2182" s="15">
        <f>HYPERLINK("https://docs.wto.org/imrd/directdoc.asp?DDFDocuments/t/G/SPS/NPER745.DOCX","EN")</f>
      </c>
      <c r="I2182" s="15">
        <f>HYPERLINK("https://docs.wto.org/imrd/directdoc.asp?DDFDocuments/u/G/SPS/NPER745.DOCX","FR")</f>
      </c>
      <c r="J2182" s="15">
        <f>HYPERLINK("https://docs.wto.org/imrd/directdoc.asp?DDFDocuments/v/G/SPS/NPER745.DOCX","ES")</f>
      </c>
    </row>
    <row r="2183">
      <c r="A2183" s="10" t="s">
        <v>3798</v>
      </c>
      <c r="B2183" s="11" t="s">
        <v>233</v>
      </c>
      <c r="C2183" s="10" t="s">
        <v>18</v>
      </c>
      <c r="D2183" s="12">
        <v>43145</v>
      </c>
      <c r="E2183" s="13" t="s">
        <v>3799</v>
      </c>
      <c r="F2183" s="13" t="s">
        <v>3442</v>
      </c>
      <c r="G2183" s="14" t="s">
        <v>779</v>
      </c>
      <c r="H2183" s="15">
        <f>HYPERLINK("https://docs.wto.org/imrd/directdoc.asp?DDFDocuments/t/G/SPS/NPER746.DOCX","EN")</f>
      </c>
      <c r="I2183" s="15">
        <f>HYPERLINK("https://docs.wto.org/imrd/directdoc.asp?DDFDocuments/u/G/SPS/NPER746.DOCX","FR")</f>
      </c>
      <c r="J2183" s="15">
        <f>HYPERLINK("https://docs.wto.org/imrd/directdoc.asp?DDFDocuments/v/G/SPS/NPER746.DOCX","ES")</f>
      </c>
    </row>
    <row r="2184">
      <c r="A2184" s="10" t="s">
        <v>3800</v>
      </c>
      <c r="B2184" s="11" t="s">
        <v>145</v>
      </c>
      <c r="C2184" s="10" t="s">
        <v>12</v>
      </c>
      <c r="D2184" s="12">
        <v>43144</v>
      </c>
      <c r="E2184" s="13" t="s">
        <v>228</v>
      </c>
      <c r="F2184" s="13" t="s">
        <v>56</v>
      </c>
      <c r="G2184" s="14" t="s">
        <v>3801</v>
      </c>
      <c r="H2184" s="15">
        <f>HYPERLINK("https://docs.wto.org/imrd/directdoc.asp?DDFDocuments/t/G/SPS/NPHL408.DOCX","EN")</f>
      </c>
      <c r="I2184" s="15">
        <f>HYPERLINK("https://docs.wto.org/imrd/directdoc.asp?DDFDocuments/u/G/SPS/NPHL408.DOCX","FR")</f>
      </c>
      <c r="J2184" s="15">
        <f>HYPERLINK("https://docs.wto.org/imrd/directdoc.asp?DDFDocuments/v/G/SPS/NPHL408.DOCX","ES")</f>
      </c>
    </row>
    <row r="2185">
      <c r="A2185" s="10" t="s">
        <v>3802</v>
      </c>
      <c r="B2185" s="11" t="s">
        <v>11</v>
      </c>
      <c r="C2185" s="10" t="s">
        <v>18</v>
      </c>
      <c r="D2185" s="12">
        <v>43144</v>
      </c>
      <c r="E2185" s="13" t="s">
        <v>316</v>
      </c>
      <c r="F2185" s="13" t="s">
        <v>144</v>
      </c>
      <c r="G2185" s="14"/>
      <c r="H2185" s="15">
        <f>HYPERLINK("https://docs.wto.org/imrd/directdoc.asp?DDFDocuments/t/G/SPS/NRUS147.DOCX","EN")</f>
      </c>
      <c r="I2185" s="15">
        <f>HYPERLINK("https://docs.wto.org/imrd/directdoc.asp?DDFDocuments/u/G/SPS/NRUS147.DOCX","FR")</f>
      </c>
      <c r="J2185" s="15">
        <f>HYPERLINK("https://docs.wto.org/imrd/directdoc.asp?DDFDocuments/v/G/SPS/NRUS147.DOCX","ES")</f>
      </c>
    </row>
    <row r="2186">
      <c r="A2186" s="10" t="s">
        <v>3803</v>
      </c>
      <c r="B2186" s="11" t="s">
        <v>72</v>
      </c>
      <c r="C2186" s="10" t="s">
        <v>40</v>
      </c>
      <c r="D2186" s="12">
        <v>43143</v>
      </c>
      <c r="E2186" s="13" t="s">
        <v>3804</v>
      </c>
      <c r="F2186" s="13" t="s">
        <v>19</v>
      </c>
      <c r="G2186" s="14"/>
      <c r="H2186" s="15">
        <f>HYPERLINK("https://docs.wto.org/imrd/directdoc.asp?DDFDocuments/t/G/SPS/NCAN1130A1.DOCX","EN")</f>
      </c>
      <c r="I2186" s="15">
        <f>HYPERLINK("https://docs.wto.org/imrd/directdoc.asp?DDFDocuments/u/G/SPS/NCAN1130A1.DOCX","FR")</f>
      </c>
      <c r="J2186" s="15">
        <f>HYPERLINK("https://docs.wto.org/imrd/directdoc.asp?DDFDocuments/v/G/SPS/NCAN1130A1.DOCX","ES")</f>
      </c>
    </row>
    <row r="2187">
      <c r="A2187" s="10" t="s">
        <v>3805</v>
      </c>
      <c r="B2187" s="11" t="s">
        <v>79</v>
      </c>
      <c r="C2187" s="10" t="s">
        <v>40</v>
      </c>
      <c r="D2187" s="12">
        <v>43143</v>
      </c>
      <c r="E2187" s="13" t="s">
        <v>19</v>
      </c>
      <c r="F2187" s="13" t="s">
        <v>925</v>
      </c>
      <c r="G2187" s="14"/>
      <c r="H2187" s="15">
        <f>HYPERLINK("https://docs.wto.org/imrd/directdoc.asp?DDFDocuments/t/G/SPS/NCOL171A2.DOCX","EN")</f>
      </c>
      <c r="I2187" s="15">
        <f>HYPERLINK("https://docs.wto.org/imrd/directdoc.asp?DDFDocuments/u/G/SPS/NCOL171A2.DOCX","FR")</f>
      </c>
      <c r="J2187" s="15">
        <f>HYPERLINK("https://docs.wto.org/imrd/directdoc.asp?DDFDocuments/v/G/SPS/NCOL171A2.DOCX","ES")</f>
      </c>
    </row>
    <row r="2188">
      <c r="A2188" s="10" t="s">
        <v>3806</v>
      </c>
      <c r="B2188" s="11" t="s">
        <v>1274</v>
      </c>
      <c r="C2188" s="10" t="s">
        <v>18</v>
      </c>
      <c r="D2188" s="12">
        <v>43143</v>
      </c>
      <c r="E2188" s="13" t="s">
        <v>3807</v>
      </c>
      <c r="F2188" s="13" t="s">
        <v>144</v>
      </c>
      <c r="G2188" s="14"/>
      <c r="H2188" s="15">
        <f>HYPERLINK("https://docs.wto.org/imrd/directdoc.asp?DDFDocuments/t/G/SPS/NESP5.DOCX","EN")</f>
      </c>
      <c r="I2188" s="15">
        <f>HYPERLINK("https://docs.wto.org/imrd/directdoc.asp?DDFDocuments/u/G/SPS/NESP5.DOCX","FR")</f>
      </c>
      <c r="J2188" s="15">
        <f>HYPERLINK("https://docs.wto.org/imrd/directdoc.asp?DDFDocuments/v/G/SPS/NESP5.DOCX","ES")</f>
      </c>
    </row>
    <row r="2189">
      <c r="A2189" s="10" t="s">
        <v>3808</v>
      </c>
      <c r="B2189" s="11" t="s">
        <v>34</v>
      </c>
      <c r="C2189" s="10" t="s">
        <v>18</v>
      </c>
      <c r="D2189" s="12">
        <v>43143</v>
      </c>
      <c r="E2189" s="13" t="s">
        <v>3809</v>
      </c>
      <c r="F2189" s="13" t="s">
        <v>74</v>
      </c>
      <c r="G2189" s="14"/>
      <c r="H2189" s="15">
        <f>HYPERLINK("https://docs.wto.org/imrd/directdoc.asp?DDFDocuments/t/G/SPS/NJPN558.DOCX","EN")</f>
      </c>
      <c r="I2189" s="15">
        <f>HYPERLINK("https://docs.wto.org/imrd/directdoc.asp?DDFDocuments/u/G/SPS/NJPN558.DOCX","FR")</f>
      </c>
      <c r="J2189" s="15">
        <f>HYPERLINK("https://docs.wto.org/imrd/directdoc.asp?DDFDocuments/v/G/SPS/NJPN558.DOCX","ES")</f>
      </c>
    </row>
    <row r="2190">
      <c r="A2190" s="10" t="s">
        <v>3810</v>
      </c>
      <c r="B2190" s="11" t="s">
        <v>34</v>
      </c>
      <c r="C2190" s="10" t="s">
        <v>18</v>
      </c>
      <c r="D2190" s="12">
        <v>43143</v>
      </c>
      <c r="E2190" s="13" t="s">
        <v>3811</v>
      </c>
      <c r="F2190" s="13" t="s">
        <v>74</v>
      </c>
      <c r="G2190" s="14"/>
      <c r="H2190" s="15">
        <f>HYPERLINK("https://docs.wto.org/imrd/directdoc.asp?DDFDocuments/t/G/SPS/NJPN559.DOCX","EN")</f>
      </c>
      <c r="I2190" s="15">
        <f>HYPERLINK("https://docs.wto.org/imrd/directdoc.asp?DDFDocuments/u/G/SPS/NJPN559.DOCX","FR")</f>
      </c>
      <c r="J2190" s="15">
        <f>HYPERLINK("https://docs.wto.org/imrd/directdoc.asp?DDFDocuments/v/G/SPS/NJPN559.DOCX","ES")</f>
      </c>
    </row>
    <row r="2191">
      <c r="A2191" s="10" t="s">
        <v>3812</v>
      </c>
      <c r="B2191" s="11" t="s">
        <v>34</v>
      </c>
      <c r="C2191" s="10" t="s">
        <v>18</v>
      </c>
      <c r="D2191" s="12">
        <v>43143</v>
      </c>
      <c r="E2191" s="13" t="s">
        <v>3813</v>
      </c>
      <c r="F2191" s="13" t="s">
        <v>74</v>
      </c>
      <c r="G2191" s="14"/>
      <c r="H2191" s="15">
        <f>HYPERLINK("https://docs.wto.org/imrd/directdoc.asp?DDFDocuments/t/G/SPS/NJPN560.DOCX","EN")</f>
      </c>
      <c r="I2191" s="15">
        <f>HYPERLINK("https://docs.wto.org/imrd/directdoc.asp?DDFDocuments/u/G/SPS/NJPN560.DOCX","FR")</f>
      </c>
      <c r="J2191" s="15">
        <f>HYPERLINK("https://docs.wto.org/imrd/directdoc.asp?DDFDocuments/v/G/SPS/NJPN560.DOCX","ES")</f>
      </c>
    </row>
    <row r="2192">
      <c r="A2192" s="10" t="s">
        <v>3814</v>
      </c>
      <c r="B2192" s="11" t="s">
        <v>34</v>
      </c>
      <c r="C2192" s="10" t="s">
        <v>18</v>
      </c>
      <c r="D2192" s="12">
        <v>43143</v>
      </c>
      <c r="E2192" s="13" t="s">
        <v>3815</v>
      </c>
      <c r="F2192" s="13" t="s">
        <v>754</v>
      </c>
      <c r="G2192" s="14"/>
      <c r="H2192" s="15">
        <f>HYPERLINK("https://docs.wto.org/imrd/directdoc.asp?DDFDocuments/t/G/SPS/NJPN561.DOCX","EN")</f>
      </c>
      <c r="I2192" s="15">
        <f>HYPERLINK("https://docs.wto.org/imrd/directdoc.asp?DDFDocuments/u/G/SPS/NJPN561.DOCX","FR")</f>
      </c>
      <c r="J2192" s="15">
        <f>HYPERLINK("https://docs.wto.org/imrd/directdoc.asp?DDFDocuments/v/G/SPS/NJPN561.DOCX","ES")</f>
      </c>
    </row>
    <row r="2193">
      <c r="A2193" s="10" t="s">
        <v>3816</v>
      </c>
      <c r="B2193" s="11" t="s">
        <v>34</v>
      </c>
      <c r="C2193" s="10" t="s">
        <v>18</v>
      </c>
      <c r="D2193" s="12">
        <v>43143</v>
      </c>
      <c r="E2193" s="13" t="s">
        <v>3817</v>
      </c>
      <c r="F2193" s="13" t="s">
        <v>733</v>
      </c>
      <c r="G2193" s="14"/>
      <c r="H2193" s="15">
        <f>HYPERLINK("https://docs.wto.org/imrd/directdoc.asp?DDFDocuments/t/G/SPS/NJPN562.DOCX","EN")</f>
      </c>
      <c r="I2193" s="15">
        <f>HYPERLINK("https://docs.wto.org/imrd/directdoc.asp?DDFDocuments/u/G/SPS/NJPN562.DOCX","FR")</f>
      </c>
      <c r="J2193" s="15">
        <f>HYPERLINK("https://docs.wto.org/imrd/directdoc.asp?DDFDocuments/v/G/SPS/NJPN562.DOCX","ES")</f>
      </c>
    </row>
    <row r="2194">
      <c r="A2194" s="10" t="s">
        <v>3818</v>
      </c>
      <c r="B2194" s="11" t="s">
        <v>34</v>
      </c>
      <c r="C2194" s="10" t="s">
        <v>18</v>
      </c>
      <c r="D2194" s="12">
        <v>43143</v>
      </c>
      <c r="E2194" s="13" t="s">
        <v>3815</v>
      </c>
      <c r="F2194" s="13" t="s">
        <v>3819</v>
      </c>
      <c r="G2194" s="14"/>
      <c r="H2194" s="15">
        <f>HYPERLINK("https://docs.wto.org/imrd/directdoc.asp?DDFDocuments/t/G/SPS/NJPN563.DOCX","EN")</f>
      </c>
      <c r="I2194" s="15">
        <f>HYPERLINK("https://docs.wto.org/imrd/directdoc.asp?DDFDocuments/u/G/SPS/NJPN563.DOCX","FR")</f>
      </c>
      <c r="J2194" s="15">
        <f>HYPERLINK("https://docs.wto.org/imrd/directdoc.asp?DDFDocuments/v/G/SPS/NJPN563.DOCX","ES")</f>
      </c>
    </row>
    <row r="2195">
      <c r="A2195" s="10" t="s">
        <v>3820</v>
      </c>
      <c r="B2195" s="11" t="s">
        <v>17</v>
      </c>
      <c r="C2195" s="10" t="s">
        <v>40</v>
      </c>
      <c r="D2195" s="12">
        <v>43143</v>
      </c>
      <c r="E2195" s="13" t="s">
        <v>19</v>
      </c>
      <c r="F2195" s="13" t="s">
        <v>310</v>
      </c>
      <c r="G2195" s="14"/>
      <c r="H2195" s="15">
        <f>HYPERLINK("https://docs.wto.org/imrd/directdoc.asp?DDFDocuments/t/G/SPS/NNIC13A2.DOCX","EN")</f>
      </c>
      <c r="I2195" s="15">
        <f>HYPERLINK("https://docs.wto.org/imrd/directdoc.asp?DDFDocuments/u/G/SPS/NNIC13A2.DOCX","FR")</f>
      </c>
      <c r="J2195" s="15">
        <f>HYPERLINK("https://docs.wto.org/imrd/directdoc.asp?DDFDocuments/v/G/SPS/NNIC13A2.DOCX","ES")</f>
      </c>
    </row>
    <row r="2196">
      <c r="A2196" s="10" t="s">
        <v>3821</v>
      </c>
      <c r="B2196" s="11" t="s">
        <v>195</v>
      </c>
      <c r="C2196" s="10" t="s">
        <v>40</v>
      </c>
      <c r="D2196" s="12">
        <v>43143</v>
      </c>
      <c r="E2196" s="13" t="s">
        <v>3822</v>
      </c>
      <c r="F2196" s="13" t="s">
        <v>1282</v>
      </c>
      <c r="G2196" s="14" t="s">
        <v>3823</v>
      </c>
      <c r="H2196" s="15">
        <f>HYPERLINK("https://docs.wto.org/imrd/directdoc.asp?DDFDocuments/t/G/SPS/NNZL569A1.DOCX","EN")</f>
      </c>
      <c r="I2196" s="15">
        <f>HYPERLINK("https://docs.wto.org/imrd/directdoc.asp?DDFDocuments/u/G/SPS/NNZL569A1.DOCX","FR")</f>
      </c>
      <c r="J2196" s="15">
        <f>HYPERLINK("https://docs.wto.org/imrd/directdoc.asp?DDFDocuments/v/G/SPS/NNZL569A1.DOCX","ES")</f>
      </c>
    </row>
    <row r="2197">
      <c r="A2197" s="10" t="s">
        <v>3824</v>
      </c>
      <c r="B2197" s="11" t="s">
        <v>145</v>
      </c>
      <c r="C2197" s="10" t="s">
        <v>54</v>
      </c>
      <c r="D2197" s="12">
        <v>43143</v>
      </c>
      <c r="E2197" s="13" t="s">
        <v>228</v>
      </c>
      <c r="F2197" s="13" t="s">
        <v>925</v>
      </c>
      <c r="G2197" s="14" t="s">
        <v>3825</v>
      </c>
      <c r="H2197" s="15">
        <f>HYPERLINK("https://docs.wto.org/imrd/directdoc.asp?DDFDocuments/t/G/SPS/NPHL383A1.DOCX","EN")</f>
      </c>
      <c r="I2197" s="15">
        <f>HYPERLINK("https://docs.wto.org/imrd/directdoc.asp?DDFDocuments/u/G/SPS/NPHL383A1.DOCX","FR")</f>
      </c>
      <c r="J2197" s="15">
        <f>HYPERLINK("https://docs.wto.org/imrd/directdoc.asp?DDFDocuments/v/G/SPS/NPHL383A1.DOCX","ES")</f>
      </c>
    </row>
    <row r="2198">
      <c r="A2198" s="10" t="s">
        <v>3826</v>
      </c>
      <c r="B2198" s="11" t="s">
        <v>145</v>
      </c>
      <c r="C2198" s="10" t="s">
        <v>12</v>
      </c>
      <c r="D2198" s="12">
        <v>43143</v>
      </c>
      <c r="E2198" s="13" t="s">
        <v>228</v>
      </c>
      <c r="F2198" s="13" t="s">
        <v>229</v>
      </c>
      <c r="G2198" s="14" t="s">
        <v>53</v>
      </c>
      <c r="H2198" s="15">
        <f>HYPERLINK("https://docs.wto.org/imrd/directdoc.asp?DDFDocuments/t/G/SPS/NPHL406.DOCX","EN")</f>
      </c>
      <c r="I2198" s="15">
        <f>HYPERLINK("https://docs.wto.org/imrd/directdoc.asp?DDFDocuments/u/G/SPS/NPHL406.DOCX","FR")</f>
      </c>
      <c r="J2198" s="15">
        <f>HYPERLINK("https://docs.wto.org/imrd/directdoc.asp?DDFDocuments/v/G/SPS/NPHL406.DOCX","ES")</f>
      </c>
    </row>
    <row r="2199">
      <c r="A2199" s="10" t="s">
        <v>3827</v>
      </c>
      <c r="B2199" s="11" t="s">
        <v>145</v>
      </c>
      <c r="C2199" s="10" t="s">
        <v>12</v>
      </c>
      <c r="D2199" s="12">
        <v>43143</v>
      </c>
      <c r="E2199" s="13" t="s">
        <v>228</v>
      </c>
      <c r="F2199" s="13" t="s">
        <v>36</v>
      </c>
      <c r="G2199" s="14" t="s">
        <v>3462</v>
      </c>
      <c r="H2199" s="15">
        <f>HYPERLINK("https://docs.wto.org/imrd/directdoc.asp?DDFDocuments/t/G/SPS/NPHL407.DOCX","EN")</f>
      </c>
      <c r="I2199" s="15">
        <f>HYPERLINK("https://docs.wto.org/imrd/directdoc.asp?DDFDocuments/u/G/SPS/NPHL407.DOCX","FR")</f>
      </c>
      <c r="J2199" s="15">
        <f>HYPERLINK("https://docs.wto.org/imrd/directdoc.asp?DDFDocuments/v/G/SPS/NPHL407.DOCX","ES")</f>
      </c>
    </row>
    <row r="2200">
      <c r="A2200" s="10" t="s">
        <v>3828</v>
      </c>
      <c r="B2200" s="11" t="s">
        <v>53</v>
      </c>
      <c r="C2200" s="10" t="s">
        <v>54</v>
      </c>
      <c r="D2200" s="12">
        <v>43143</v>
      </c>
      <c r="E2200" s="13" t="s">
        <v>3829</v>
      </c>
      <c r="F2200" s="13" t="s">
        <v>925</v>
      </c>
      <c r="G2200" s="14" t="s">
        <v>3830</v>
      </c>
      <c r="H2200" s="15">
        <f>HYPERLINK("https://docs.wto.org/imrd/directdoc.asp?DDFDocuments/t/G/SPS/NSAU192A1.DOCX","EN")</f>
      </c>
      <c r="I2200" s="15">
        <f>HYPERLINK("https://docs.wto.org/imrd/directdoc.asp?DDFDocuments/u/G/SPS/NSAU192A1.DOCX","FR")</f>
      </c>
      <c r="J2200" s="15">
        <f>HYPERLINK("https://docs.wto.org/imrd/directdoc.asp?DDFDocuments/v/G/SPS/NSAU192A1.DOCX","ES")</f>
      </c>
    </row>
    <row r="2201">
      <c r="A2201" s="10" t="s">
        <v>3831</v>
      </c>
      <c r="B2201" s="11" t="s">
        <v>53</v>
      </c>
      <c r="C2201" s="10" t="s">
        <v>12</v>
      </c>
      <c r="D2201" s="12">
        <v>43143</v>
      </c>
      <c r="E2201" s="13" t="s">
        <v>657</v>
      </c>
      <c r="F2201" s="13" t="s">
        <v>36</v>
      </c>
      <c r="G2201" s="14" t="s">
        <v>139</v>
      </c>
      <c r="H2201" s="15">
        <f>HYPERLINK("https://docs.wto.org/imrd/directdoc.asp?DDFDocuments/t/G/SPS/NSAU340.DOCX","EN")</f>
      </c>
      <c r="I2201" s="15">
        <f>HYPERLINK("https://docs.wto.org/imrd/directdoc.asp?DDFDocuments/u/G/SPS/NSAU340.DOCX","FR")</f>
      </c>
      <c r="J2201" s="15">
        <f>HYPERLINK("https://docs.wto.org/imrd/directdoc.asp?DDFDocuments/v/G/SPS/NSAU340.DOCX","ES")</f>
      </c>
    </row>
    <row r="2202">
      <c r="A2202" s="10" t="s">
        <v>3832</v>
      </c>
      <c r="B2202" s="11" t="s">
        <v>233</v>
      </c>
      <c r="C2202" s="10" t="s">
        <v>18</v>
      </c>
      <c r="D2202" s="12">
        <v>43139</v>
      </c>
      <c r="E2202" s="13" t="s">
        <v>3833</v>
      </c>
      <c r="F2202" s="13" t="s">
        <v>32</v>
      </c>
      <c r="G2202" s="14" t="s">
        <v>161</v>
      </c>
      <c r="H2202" s="15">
        <f>HYPERLINK("https://docs.wto.org/imrd/directdoc.asp?DDFDocuments/t/G/SPS/NPER744.DOCX","EN")</f>
      </c>
      <c r="I2202" s="15">
        <f>HYPERLINK("https://docs.wto.org/imrd/directdoc.asp?DDFDocuments/u/G/SPS/NPER744.DOCX","FR")</f>
      </c>
      <c r="J2202" s="15">
        <f>HYPERLINK("https://docs.wto.org/imrd/directdoc.asp?DDFDocuments/v/G/SPS/NPER744.DOCX","ES")</f>
      </c>
    </row>
    <row r="2203">
      <c r="A2203" s="10" t="s">
        <v>3834</v>
      </c>
      <c r="B2203" s="11" t="s">
        <v>214</v>
      </c>
      <c r="C2203" s="10" t="s">
        <v>18</v>
      </c>
      <c r="D2203" s="12">
        <v>43138</v>
      </c>
      <c r="E2203" s="13" t="s">
        <v>1159</v>
      </c>
      <c r="F2203" s="13" t="s">
        <v>32</v>
      </c>
      <c r="G2203" s="14"/>
      <c r="H2203" s="15">
        <f>HYPERLINK("https://docs.wto.org/imrd/directdoc.asp?DDFDocuments/t/G/SPS/NARE142.DOCX","EN")</f>
      </c>
      <c r="I2203" s="15">
        <f>HYPERLINK("https://docs.wto.org/imrd/directdoc.asp?DDFDocuments/u/G/SPS/NARE142.DOCX","FR")</f>
      </c>
      <c r="J2203" s="15">
        <f>HYPERLINK("https://docs.wto.org/imrd/directdoc.asp?DDFDocuments/v/G/SPS/NARE142.DOCX","ES")</f>
      </c>
    </row>
    <row r="2204">
      <c r="A2204" s="10" t="s">
        <v>3835</v>
      </c>
      <c r="B2204" s="11" t="s">
        <v>95</v>
      </c>
      <c r="C2204" s="10" t="s">
        <v>18</v>
      </c>
      <c r="D2204" s="12">
        <v>43138</v>
      </c>
      <c r="E2204" s="13" t="s">
        <v>2482</v>
      </c>
      <c r="F2204" s="13" t="s">
        <v>74</v>
      </c>
      <c r="G2204" s="14"/>
      <c r="H2204" s="15">
        <f>HYPERLINK("https://docs.wto.org/imrd/directdoc.asp?DDFDocuments/t/G/SPS/NBRA1358.DOCX","EN")</f>
      </c>
      <c r="I2204" s="15">
        <f>HYPERLINK("https://docs.wto.org/imrd/directdoc.asp?DDFDocuments/u/G/SPS/NBRA1358.DOCX","FR")</f>
      </c>
      <c r="J2204" s="15">
        <f>HYPERLINK("https://docs.wto.org/imrd/directdoc.asp?DDFDocuments/v/G/SPS/NBRA1358.DOCX","ES")</f>
      </c>
    </row>
    <row r="2205">
      <c r="A2205" s="10" t="s">
        <v>3836</v>
      </c>
      <c r="B2205" s="11" t="s">
        <v>95</v>
      </c>
      <c r="C2205" s="10" t="s">
        <v>18</v>
      </c>
      <c r="D2205" s="12">
        <v>43138</v>
      </c>
      <c r="E2205" s="13" t="s">
        <v>2482</v>
      </c>
      <c r="F2205" s="13" t="s">
        <v>74</v>
      </c>
      <c r="G2205" s="14"/>
      <c r="H2205" s="15">
        <f>HYPERLINK("https://docs.wto.org/imrd/directdoc.asp?DDFDocuments/t/G/SPS/NBRA1359.DOCX","EN")</f>
      </c>
      <c r="I2205" s="15">
        <f>HYPERLINK("https://docs.wto.org/imrd/directdoc.asp?DDFDocuments/u/G/SPS/NBRA1359.DOCX","FR")</f>
      </c>
      <c r="J2205" s="15">
        <f>HYPERLINK("https://docs.wto.org/imrd/directdoc.asp?DDFDocuments/v/G/SPS/NBRA1359.DOCX","ES")</f>
      </c>
    </row>
    <row r="2206">
      <c r="A2206" s="10" t="s">
        <v>3837</v>
      </c>
      <c r="B2206" s="11" t="s">
        <v>95</v>
      </c>
      <c r="C2206" s="10" t="s">
        <v>18</v>
      </c>
      <c r="D2206" s="12">
        <v>43138</v>
      </c>
      <c r="E2206" s="13" t="s">
        <v>3582</v>
      </c>
      <c r="F2206" s="13" t="s">
        <v>74</v>
      </c>
      <c r="G2206" s="14"/>
      <c r="H2206" s="15">
        <f>HYPERLINK("https://docs.wto.org/imrd/directdoc.asp?DDFDocuments/t/G/SPS/NBRA1360.DOCX","EN")</f>
      </c>
      <c r="I2206" s="15">
        <f>HYPERLINK("https://docs.wto.org/imrd/directdoc.asp?DDFDocuments/u/G/SPS/NBRA1360.DOCX","FR")</f>
      </c>
      <c r="J2206" s="15">
        <f>HYPERLINK("https://docs.wto.org/imrd/directdoc.asp?DDFDocuments/v/G/SPS/NBRA1360.DOCX","ES")</f>
      </c>
    </row>
    <row r="2207">
      <c r="A2207" s="10" t="s">
        <v>3838</v>
      </c>
      <c r="B2207" s="11" t="s">
        <v>95</v>
      </c>
      <c r="C2207" s="10" t="s">
        <v>18</v>
      </c>
      <c r="D2207" s="12">
        <v>43138</v>
      </c>
      <c r="E2207" s="13" t="s">
        <v>2482</v>
      </c>
      <c r="F2207" s="13" t="s">
        <v>74</v>
      </c>
      <c r="G2207" s="14"/>
      <c r="H2207" s="15">
        <f>HYPERLINK("https://docs.wto.org/imrd/directdoc.asp?DDFDocuments/t/G/SPS/NBRA1361.DOCX","EN")</f>
      </c>
      <c r="I2207" s="15">
        <f>HYPERLINK("https://docs.wto.org/imrd/directdoc.asp?DDFDocuments/u/G/SPS/NBRA1361.DOCX","FR")</f>
      </c>
      <c r="J2207" s="15">
        <f>HYPERLINK("https://docs.wto.org/imrd/directdoc.asp?DDFDocuments/v/G/SPS/NBRA1361.DOCX","ES")</f>
      </c>
    </row>
    <row r="2208">
      <c r="A2208" s="10" t="s">
        <v>3839</v>
      </c>
      <c r="B2208" s="11" t="s">
        <v>95</v>
      </c>
      <c r="C2208" s="10" t="s">
        <v>18</v>
      </c>
      <c r="D2208" s="12">
        <v>43138</v>
      </c>
      <c r="E2208" s="13" t="s">
        <v>2643</v>
      </c>
      <c r="F2208" s="13" t="s">
        <v>3559</v>
      </c>
      <c r="G2208" s="14"/>
      <c r="H2208" s="15">
        <f>HYPERLINK("https://docs.wto.org/imrd/directdoc.asp?DDFDocuments/t/G/SPS/NBRA1362.DOCX","EN")</f>
      </c>
      <c r="I2208" s="15">
        <f>HYPERLINK("https://docs.wto.org/imrd/directdoc.asp?DDFDocuments/u/G/SPS/NBRA1362.DOCX","FR")</f>
      </c>
      <c r="J2208" s="15">
        <f>HYPERLINK("https://docs.wto.org/imrd/directdoc.asp?DDFDocuments/v/G/SPS/NBRA1362.DOCX","ES")</f>
      </c>
    </row>
    <row r="2209">
      <c r="A2209" s="10" t="s">
        <v>3840</v>
      </c>
      <c r="B2209" s="11" t="s">
        <v>95</v>
      </c>
      <c r="C2209" s="10" t="s">
        <v>18</v>
      </c>
      <c r="D2209" s="12">
        <v>43138</v>
      </c>
      <c r="E2209" s="13" t="s">
        <v>2643</v>
      </c>
      <c r="F2209" s="13" t="s">
        <v>3559</v>
      </c>
      <c r="G2209" s="14"/>
      <c r="H2209" s="15">
        <f>HYPERLINK("https://docs.wto.org/imrd/directdoc.asp?DDFDocuments/t/G/SPS/NBRA1363.DOCX","EN")</f>
      </c>
      <c r="I2209" s="15">
        <f>HYPERLINK("https://docs.wto.org/imrd/directdoc.asp?DDFDocuments/u/G/SPS/NBRA1363.DOCX","FR")</f>
      </c>
      <c r="J2209" s="15">
        <f>HYPERLINK("https://docs.wto.org/imrd/directdoc.asp?DDFDocuments/v/G/SPS/NBRA1363.DOCX","ES")</f>
      </c>
    </row>
    <row r="2210">
      <c r="A2210" s="10" t="s">
        <v>3841</v>
      </c>
      <c r="B2210" s="11" t="s">
        <v>27</v>
      </c>
      <c r="C2210" s="10" t="s">
        <v>40</v>
      </c>
      <c r="D2210" s="12">
        <v>43138</v>
      </c>
      <c r="E2210" s="13" t="s">
        <v>19</v>
      </c>
      <c r="F2210" s="13" t="s">
        <v>19</v>
      </c>
      <c r="G2210" s="14"/>
      <c r="H2210" s="15">
        <f>HYPERLINK("https://docs.wto.org/imrd/directdoc.asp?DDFDocuments/t/G/SPS/NCRI162A2.DOCX","EN")</f>
      </c>
      <c r="I2210" s="15">
        <f>HYPERLINK("https://docs.wto.org/imrd/directdoc.asp?DDFDocuments/u/G/SPS/NCRI162A2.DOCX","FR")</f>
      </c>
      <c r="J2210" s="15">
        <f>HYPERLINK("https://docs.wto.org/imrd/directdoc.asp?DDFDocuments/v/G/SPS/NCRI162A2.DOCX","ES")</f>
      </c>
    </row>
    <row r="2211">
      <c r="A2211" s="10" t="s">
        <v>3842</v>
      </c>
      <c r="B2211" s="11" t="s">
        <v>27</v>
      </c>
      <c r="C2211" s="10" t="s">
        <v>40</v>
      </c>
      <c r="D2211" s="12">
        <v>43138</v>
      </c>
      <c r="E2211" s="13" t="s">
        <v>19</v>
      </c>
      <c r="F2211" s="13" t="s">
        <v>19</v>
      </c>
      <c r="G2211" s="14"/>
      <c r="H2211" s="15">
        <f>HYPERLINK("https://docs.wto.org/imrd/directdoc.asp?DDFDocuments/t/G/SPS/NCRI191A1.DOCX","EN")</f>
      </c>
      <c r="I2211" s="15">
        <f>HYPERLINK("https://docs.wto.org/imrd/directdoc.asp?DDFDocuments/u/G/SPS/NCRI191A1.DOCX","FR")</f>
      </c>
      <c r="J2211" s="15">
        <f>HYPERLINK("https://docs.wto.org/imrd/directdoc.asp?DDFDocuments/v/G/SPS/NCRI191A1.DOCX","ES")</f>
      </c>
    </row>
    <row r="2212">
      <c r="A2212" s="10" t="s">
        <v>3843</v>
      </c>
      <c r="B2212" s="11" t="s">
        <v>145</v>
      </c>
      <c r="C2212" s="10" t="s">
        <v>12</v>
      </c>
      <c r="D2212" s="12">
        <v>43138</v>
      </c>
      <c r="E2212" s="13" t="s">
        <v>3844</v>
      </c>
      <c r="F2212" s="13" t="s">
        <v>36</v>
      </c>
      <c r="G2212" s="14" t="s">
        <v>3845</v>
      </c>
      <c r="H2212" s="15">
        <f>HYPERLINK("https://docs.wto.org/imrd/directdoc.asp?DDFDocuments/t/G/SPS/NPHL404.DOCX","EN")</f>
      </c>
      <c r="I2212" s="15">
        <f>HYPERLINK("https://docs.wto.org/imrd/directdoc.asp?DDFDocuments/u/G/SPS/NPHL404.DOCX","FR")</f>
      </c>
      <c r="J2212" s="15">
        <f>HYPERLINK("https://docs.wto.org/imrd/directdoc.asp?DDFDocuments/v/G/SPS/NPHL404.DOCX","ES")</f>
      </c>
    </row>
    <row r="2213">
      <c r="A2213" s="10" t="s">
        <v>3846</v>
      </c>
      <c r="B2213" s="11" t="s">
        <v>145</v>
      </c>
      <c r="C2213" s="10" t="s">
        <v>12</v>
      </c>
      <c r="D2213" s="12">
        <v>43138</v>
      </c>
      <c r="E2213" s="13" t="s">
        <v>3844</v>
      </c>
      <c r="F2213" s="13" t="s">
        <v>36</v>
      </c>
      <c r="G2213" s="14" t="s">
        <v>3462</v>
      </c>
      <c r="H2213" s="15">
        <f>HYPERLINK("https://docs.wto.org/imrd/directdoc.asp?DDFDocuments/t/G/SPS/NPHL405.DOCX","EN")</f>
      </c>
      <c r="I2213" s="15">
        <f>HYPERLINK("https://docs.wto.org/imrd/directdoc.asp?DDFDocuments/u/G/SPS/NPHL405.DOCX","FR")</f>
      </c>
      <c r="J2213" s="15">
        <f>HYPERLINK("https://docs.wto.org/imrd/directdoc.asp?DDFDocuments/v/G/SPS/NPHL405.DOCX","ES")</f>
      </c>
    </row>
    <row r="2214">
      <c r="A2214" s="10" t="s">
        <v>3847</v>
      </c>
      <c r="B2214" s="11" t="s">
        <v>161</v>
      </c>
      <c r="C2214" s="10" t="s">
        <v>18</v>
      </c>
      <c r="D2214" s="12">
        <v>43138</v>
      </c>
      <c r="E2214" s="13" t="s">
        <v>1526</v>
      </c>
      <c r="F2214" s="13" t="s">
        <v>24</v>
      </c>
      <c r="G2214" s="14"/>
      <c r="H2214" s="15">
        <f>HYPERLINK("https://docs.wto.org/imrd/directdoc.asp?DDFDocuments/t/G/SPS/NUSA2979.DOCX","EN")</f>
      </c>
      <c r="I2214" s="15">
        <f>HYPERLINK("https://docs.wto.org/imrd/directdoc.asp?DDFDocuments/u/G/SPS/NUSA2979.DOCX","FR")</f>
      </c>
      <c r="J2214" s="15">
        <f>HYPERLINK("https://docs.wto.org/imrd/directdoc.asp?DDFDocuments/v/G/SPS/NUSA2979.DOCX","ES")</f>
      </c>
    </row>
    <row r="2215">
      <c r="A2215" s="10" t="s">
        <v>3848</v>
      </c>
      <c r="B2215" s="11" t="s">
        <v>365</v>
      </c>
      <c r="C2215" s="10" t="s">
        <v>18</v>
      </c>
      <c r="D2215" s="12">
        <v>43136</v>
      </c>
      <c r="E2215" s="13" t="s">
        <v>3849</v>
      </c>
      <c r="F2215" s="13" t="s">
        <v>158</v>
      </c>
      <c r="G2215" s="14" t="s">
        <v>233</v>
      </c>
      <c r="H2215" s="15">
        <f>HYPERLINK("https://docs.wto.org/imrd/directdoc.asp?DDFDocuments/t/G/SPS/NCHL568.DOCX","EN")</f>
      </c>
      <c r="I2215" s="15">
        <f>HYPERLINK("https://docs.wto.org/imrd/directdoc.asp?DDFDocuments/u/G/SPS/NCHL568.DOCX","FR")</f>
      </c>
      <c r="J2215" s="15">
        <f>HYPERLINK("https://docs.wto.org/imrd/directdoc.asp?DDFDocuments/v/G/SPS/NCHL568.DOCX","ES")</f>
      </c>
    </row>
    <row r="2216">
      <c r="A2216" s="10" t="s">
        <v>3850</v>
      </c>
      <c r="B2216" s="11" t="s">
        <v>34</v>
      </c>
      <c r="C2216" s="10" t="s">
        <v>18</v>
      </c>
      <c r="D2216" s="12">
        <v>43136</v>
      </c>
      <c r="E2216" s="13" t="s">
        <v>3851</v>
      </c>
      <c r="F2216" s="13" t="s">
        <v>74</v>
      </c>
      <c r="G2216" s="14"/>
      <c r="H2216" s="15">
        <f>HYPERLINK("https://docs.wto.org/imrd/directdoc.asp?DDFDocuments/t/G/SPS/NJPN553.DOCX","EN")</f>
      </c>
      <c r="I2216" s="15">
        <f>HYPERLINK("https://docs.wto.org/imrd/directdoc.asp?DDFDocuments/u/G/SPS/NJPN553.DOCX","FR")</f>
      </c>
      <c r="J2216" s="15">
        <f>HYPERLINK("https://docs.wto.org/imrd/directdoc.asp?DDFDocuments/v/G/SPS/NJPN553.DOCX","ES")</f>
      </c>
    </row>
    <row r="2217">
      <c r="A2217" s="10" t="s">
        <v>3852</v>
      </c>
      <c r="B2217" s="11" t="s">
        <v>34</v>
      </c>
      <c r="C2217" s="10" t="s">
        <v>18</v>
      </c>
      <c r="D2217" s="12">
        <v>43136</v>
      </c>
      <c r="E2217" s="13" t="s">
        <v>3853</v>
      </c>
      <c r="F2217" s="13" t="s">
        <v>74</v>
      </c>
      <c r="G2217" s="14"/>
      <c r="H2217" s="15">
        <f>HYPERLINK("https://docs.wto.org/imrd/directdoc.asp?DDFDocuments/t/G/SPS/NJPN554.DOCX","EN")</f>
      </c>
      <c r="I2217" s="15">
        <f>HYPERLINK("https://docs.wto.org/imrd/directdoc.asp?DDFDocuments/u/G/SPS/NJPN554.DOCX","FR")</f>
      </c>
      <c r="J2217" s="15">
        <f>HYPERLINK("https://docs.wto.org/imrd/directdoc.asp?DDFDocuments/v/G/SPS/NJPN554.DOCX","ES")</f>
      </c>
    </row>
    <row r="2218">
      <c r="A2218" s="10" t="s">
        <v>3854</v>
      </c>
      <c r="B2218" s="11" t="s">
        <v>34</v>
      </c>
      <c r="C2218" s="10" t="s">
        <v>18</v>
      </c>
      <c r="D2218" s="12">
        <v>43136</v>
      </c>
      <c r="E2218" s="13" t="s">
        <v>3855</v>
      </c>
      <c r="F2218" s="13" t="s">
        <v>74</v>
      </c>
      <c r="G2218" s="14"/>
      <c r="H2218" s="15">
        <f>HYPERLINK("https://docs.wto.org/imrd/directdoc.asp?DDFDocuments/t/G/SPS/NJPN555.DOCX","EN")</f>
      </c>
      <c r="I2218" s="15">
        <f>HYPERLINK("https://docs.wto.org/imrd/directdoc.asp?DDFDocuments/u/G/SPS/NJPN555.DOCX","FR")</f>
      </c>
      <c r="J2218" s="15">
        <f>HYPERLINK("https://docs.wto.org/imrd/directdoc.asp?DDFDocuments/v/G/SPS/NJPN555.DOCX","ES")</f>
      </c>
    </row>
    <row r="2219">
      <c r="A2219" s="10" t="s">
        <v>3856</v>
      </c>
      <c r="B2219" s="11" t="s">
        <v>34</v>
      </c>
      <c r="C2219" s="10" t="s">
        <v>18</v>
      </c>
      <c r="D2219" s="12">
        <v>43136</v>
      </c>
      <c r="E2219" s="13" t="s">
        <v>3857</v>
      </c>
      <c r="F2219" s="13" t="s">
        <v>733</v>
      </c>
      <c r="G2219" s="14"/>
      <c r="H2219" s="15">
        <f>HYPERLINK("https://docs.wto.org/imrd/directdoc.asp?DDFDocuments/t/G/SPS/NJPN556.DOCX","EN")</f>
      </c>
      <c r="I2219" s="15">
        <f>HYPERLINK("https://docs.wto.org/imrd/directdoc.asp?DDFDocuments/u/G/SPS/NJPN556.DOCX","FR")</f>
      </c>
      <c r="J2219" s="15">
        <f>HYPERLINK("https://docs.wto.org/imrd/directdoc.asp?DDFDocuments/v/G/SPS/NJPN556.DOCX","ES")</f>
      </c>
    </row>
    <row r="2220">
      <c r="A2220" s="10" t="s">
        <v>3858</v>
      </c>
      <c r="B2220" s="11" t="s">
        <v>34</v>
      </c>
      <c r="C2220" s="10" t="s">
        <v>18</v>
      </c>
      <c r="D2220" s="12">
        <v>43136</v>
      </c>
      <c r="E2220" s="13" t="s">
        <v>3859</v>
      </c>
      <c r="F2220" s="13" t="s">
        <v>733</v>
      </c>
      <c r="G2220" s="14"/>
      <c r="H2220" s="15">
        <f>HYPERLINK("https://docs.wto.org/imrd/directdoc.asp?DDFDocuments/t/G/SPS/NJPN557.DOCX","EN")</f>
      </c>
      <c r="I2220" s="15">
        <f>HYPERLINK("https://docs.wto.org/imrd/directdoc.asp?DDFDocuments/u/G/SPS/NJPN557.DOCX","FR")</f>
      </c>
      <c r="J2220" s="15">
        <f>HYPERLINK("https://docs.wto.org/imrd/directdoc.asp?DDFDocuments/v/G/SPS/NJPN557.DOCX","ES")</f>
      </c>
    </row>
    <row r="2221">
      <c r="A2221" s="10" t="s">
        <v>3860</v>
      </c>
      <c r="B2221" s="11" t="s">
        <v>195</v>
      </c>
      <c r="C2221" s="10" t="s">
        <v>18</v>
      </c>
      <c r="D2221" s="12">
        <v>43136</v>
      </c>
      <c r="E2221" s="13" t="s">
        <v>3861</v>
      </c>
      <c r="F2221" s="13" t="s">
        <v>1282</v>
      </c>
      <c r="G2221" s="14" t="s">
        <v>3823</v>
      </c>
      <c r="H2221" s="15">
        <f>HYPERLINK("https://docs.wto.org/imrd/directdoc.asp?DDFDocuments/t/G/SPS/NNZL568.DOCX","EN")</f>
      </c>
      <c r="I2221" s="15">
        <f>HYPERLINK("https://docs.wto.org/imrd/directdoc.asp?DDFDocuments/u/G/SPS/NNZL568.DOCX","FR")</f>
      </c>
      <c r="J2221" s="15">
        <f>HYPERLINK("https://docs.wto.org/imrd/directdoc.asp?DDFDocuments/v/G/SPS/NNZL568.DOCX","ES")</f>
      </c>
    </row>
    <row r="2222">
      <c r="A2222" s="10" t="s">
        <v>3862</v>
      </c>
      <c r="B2222" s="11" t="s">
        <v>195</v>
      </c>
      <c r="C2222" s="10" t="s">
        <v>40</v>
      </c>
      <c r="D2222" s="12">
        <v>43136</v>
      </c>
      <c r="E2222" s="13" t="s">
        <v>3822</v>
      </c>
      <c r="F2222" s="13" t="s">
        <v>3863</v>
      </c>
      <c r="G2222" s="14" t="s">
        <v>3823</v>
      </c>
      <c r="H2222" s="15">
        <f>HYPERLINK("https://docs.wto.org/imrd/directdoc.asp?DDFDocuments/t/G/SPS/NNZL569.DOCX","EN")</f>
      </c>
      <c r="I2222" s="15">
        <f>HYPERLINK("https://docs.wto.org/imrd/directdoc.asp?DDFDocuments/u/G/SPS/NNZL569.DOCX","FR")</f>
      </c>
      <c r="J2222" s="15">
        <f>HYPERLINK("https://docs.wto.org/imrd/directdoc.asp?DDFDocuments/v/G/SPS/NNZL569.DOCX","ES")</f>
      </c>
    </row>
    <row r="2223">
      <c r="A2223" s="10" t="s">
        <v>3864</v>
      </c>
      <c r="B2223" s="11" t="s">
        <v>161</v>
      </c>
      <c r="C2223" s="10" t="s">
        <v>40</v>
      </c>
      <c r="D2223" s="12">
        <v>43136</v>
      </c>
      <c r="E2223" s="13" t="s">
        <v>3865</v>
      </c>
      <c r="F2223" s="13" t="s">
        <v>19</v>
      </c>
      <c r="G2223" s="14" t="s">
        <v>59</v>
      </c>
      <c r="H2223" s="15">
        <f>HYPERLINK("https://docs.wto.org/imrd/directdoc.asp?DDFDocuments/t/G/SPS/NUSA2911A1.DOCX","EN")</f>
      </c>
      <c r="I2223" s="15">
        <f>HYPERLINK("https://docs.wto.org/imrd/directdoc.asp?DDFDocuments/u/G/SPS/NUSA2911A1.DOCX","FR")</f>
      </c>
      <c r="J2223" s="15">
        <f>HYPERLINK("https://docs.wto.org/imrd/directdoc.asp?DDFDocuments/v/G/SPS/NUSA2911A1.DOCX","ES")</f>
      </c>
    </row>
    <row r="2224">
      <c r="A2224" s="10" t="s">
        <v>3866</v>
      </c>
      <c r="B2224" s="11" t="s">
        <v>365</v>
      </c>
      <c r="C2224" s="10" t="s">
        <v>40</v>
      </c>
      <c r="D2224" s="12">
        <v>43133</v>
      </c>
      <c r="E2224" s="13" t="s">
        <v>19</v>
      </c>
      <c r="F2224" s="13" t="s">
        <v>1268</v>
      </c>
      <c r="G2224" s="14"/>
      <c r="H2224" s="15">
        <f>HYPERLINK("https://docs.wto.org/imrd/directdoc.asp?DDFDocuments/t/G/SPS/NCHL553A2.DOCX","EN")</f>
      </c>
      <c r="I2224" s="15">
        <f>HYPERLINK("https://docs.wto.org/imrd/directdoc.asp?DDFDocuments/u/G/SPS/NCHL553A2.DOCX","FR")</f>
      </c>
      <c r="J2224" s="15">
        <f>HYPERLINK("https://docs.wto.org/imrd/directdoc.asp?DDFDocuments/v/G/SPS/NCHL553A2.DOCX","ES")</f>
      </c>
    </row>
    <row r="2225">
      <c r="A2225" s="10" t="s">
        <v>3867</v>
      </c>
      <c r="B2225" s="11" t="s">
        <v>87</v>
      </c>
      <c r="C2225" s="10" t="s">
        <v>18</v>
      </c>
      <c r="D2225" s="12">
        <v>43133</v>
      </c>
      <c r="E2225" s="13" t="s">
        <v>1088</v>
      </c>
      <c r="F2225" s="13" t="s">
        <v>3868</v>
      </c>
      <c r="G2225" s="14" t="s">
        <v>1093</v>
      </c>
      <c r="H2225" s="15">
        <f>HYPERLINK("https://docs.wto.org/imrd/directdoc.asp?DDFDocuments/t/G/SPS/NMEX330.DOCX","EN")</f>
      </c>
      <c r="I2225" s="15">
        <f>HYPERLINK("https://docs.wto.org/imrd/directdoc.asp?DDFDocuments/u/G/SPS/NMEX330.DOCX","FR")</f>
      </c>
      <c r="J2225" s="15">
        <f>HYPERLINK("https://docs.wto.org/imrd/directdoc.asp?DDFDocuments/v/G/SPS/NMEX330.DOCX","ES")</f>
      </c>
    </row>
    <row r="2226">
      <c r="A2226" s="10" t="s">
        <v>3869</v>
      </c>
      <c r="B2226" s="11" t="s">
        <v>349</v>
      </c>
      <c r="C2226" s="10" t="s">
        <v>18</v>
      </c>
      <c r="D2226" s="12">
        <v>43132</v>
      </c>
      <c r="E2226" s="13" t="s">
        <v>1088</v>
      </c>
      <c r="F2226" s="13" t="s">
        <v>117</v>
      </c>
      <c r="G2226" s="14" t="s">
        <v>365</v>
      </c>
      <c r="H2226" s="15">
        <f>HYPERLINK("https://docs.wto.org/imrd/directdoc.asp?DDFDocuments/t/G/SPS/NECU203.DOCX","EN")</f>
      </c>
      <c r="I2226" s="15">
        <f>HYPERLINK("https://docs.wto.org/imrd/directdoc.asp?DDFDocuments/u/G/SPS/NECU203.DOCX","FR")</f>
      </c>
      <c r="J2226" s="15">
        <f>HYPERLINK("https://docs.wto.org/imrd/directdoc.asp?DDFDocuments/v/G/SPS/NECU203.DOCX","ES")</f>
      </c>
    </row>
    <row r="2227">
      <c r="A2227" s="10" t="s">
        <v>3870</v>
      </c>
      <c r="B2227" s="11" t="s">
        <v>233</v>
      </c>
      <c r="C2227" s="10" t="s">
        <v>18</v>
      </c>
      <c r="D2227" s="12">
        <v>43132</v>
      </c>
      <c r="E2227" s="13" t="s">
        <v>3871</v>
      </c>
      <c r="F2227" s="13" t="s">
        <v>223</v>
      </c>
      <c r="G2227" s="14" t="s">
        <v>1409</v>
      </c>
      <c r="H2227" s="15">
        <f>HYPERLINK("https://docs.wto.org/imrd/directdoc.asp?DDFDocuments/t/G/SPS/NPER742.DOCX","EN")</f>
      </c>
      <c r="I2227" s="15">
        <f>HYPERLINK("https://docs.wto.org/imrd/directdoc.asp?DDFDocuments/u/G/SPS/NPER742.DOCX","FR")</f>
      </c>
      <c r="J2227" s="15">
        <f>HYPERLINK("https://docs.wto.org/imrd/directdoc.asp?DDFDocuments/v/G/SPS/NPER742.DOCX","ES")</f>
      </c>
    </row>
    <row r="2228">
      <c r="A2228" s="10" t="s">
        <v>3872</v>
      </c>
      <c r="B2228" s="11" t="s">
        <v>233</v>
      </c>
      <c r="C2228" s="10" t="s">
        <v>18</v>
      </c>
      <c r="D2228" s="12">
        <v>43132</v>
      </c>
      <c r="E2228" s="13" t="s">
        <v>3486</v>
      </c>
      <c r="F2228" s="13" t="s">
        <v>144</v>
      </c>
      <c r="G2228" s="14" t="s">
        <v>161</v>
      </c>
      <c r="H2228" s="15">
        <f>HYPERLINK("https://docs.wto.org/imrd/directdoc.asp?DDFDocuments/t/G/SPS/NPER743.DOCX","EN")</f>
      </c>
      <c r="I2228" s="15">
        <f>HYPERLINK("https://docs.wto.org/imrd/directdoc.asp?DDFDocuments/u/G/SPS/NPER743.DOCX","FR")</f>
      </c>
      <c r="J2228" s="15">
        <f>HYPERLINK("https://docs.wto.org/imrd/directdoc.asp?DDFDocuments/v/G/SPS/NPER743.DOCX","ES")</f>
      </c>
    </row>
    <row r="2229">
      <c r="A2229" s="10" t="s">
        <v>3873</v>
      </c>
      <c r="B2229" s="11" t="s">
        <v>53</v>
      </c>
      <c r="C2229" s="10" t="s">
        <v>12</v>
      </c>
      <c r="D2229" s="12">
        <v>43132</v>
      </c>
      <c r="E2229" s="13" t="s">
        <v>3874</v>
      </c>
      <c r="F2229" s="13" t="s">
        <v>262</v>
      </c>
      <c r="G2229" s="14" t="s">
        <v>1124</v>
      </c>
      <c r="H2229" s="15">
        <f>HYPERLINK("https://docs.wto.org/imrd/directdoc.asp?DDFDocuments/t/G/SPS/NSAU337.DOCX","EN")</f>
      </c>
      <c r="I2229" s="15">
        <f>HYPERLINK("https://docs.wto.org/imrd/directdoc.asp?DDFDocuments/u/G/SPS/NSAU337.DOCX","FR")</f>
      </c>
      <c r="J2229" s="15">
        <f>HYPERLINK("https://docs.wto.org/imrd/directdoc.asp?DDFDocuments/v/G/SPS/NSAU337.DOCX","ES")</f>
      </c>
    </row>
    <row r="2230">
      <c r="A2230" s="10" t="s">
        <v>3875</v>
      </c>
      <c r="B2230" s="11" t="s">
        <v>53</v>
      </c>
      <c r="C2230" s="10" t="s">
        <v>12</v>
      </c>
      <c r="D2230" s="12">
        <v>43132</v>
      </c>
      <c r="E2230" s="13" t="s">
        <v>3876</v>
      </c>
      <c r="F2230" s="13" t="s">
        <v>262</v>
      </c>
      <c r="G2230" s="14" t="s">
        <v>139</v>
      </c>
      <c r="H2230" s="15">
        <f>HYPERLINK("https://docs.wto.org/imrd/directdoc.asp?DDFDocuments/t/G/SPS/NSAU338.DOCX","EN")</f>
      </c>
      <c r="I2230" s="15">
        <f>HYPERLINK("https://docs.wto.org/imrd/directdoc.asp?DDFDocuments/u/G/SPS/NSAU338.DOCX","FR")</f>
      </c>
      <c r="J2230" s="15">
        <f>HYPERLINK("https://docs.wto.org/imrd/directdoc.asp?DDFDocuments/v/G/SPS/NSAU338.DOCX","ES")</f>
      </c>
    </row>
    <row r="2231">
      <c r="A2231" s="10" t="s">
        <v>3877</v>
      </c>
      <c r="B2231" s="11" t="s">
        <v>53</v>
      </c>
      <c r="C2231" s="10" t="s">
        <v>12</v>
      </c>
      <c r="D2231" s="12">
        <v>43132</v>
      </c>
      <c r="E2231" s="13" t="s">
        <v>3874</v>
      </c>
      <c r="F2231" s="13" t="s">
        <v>262</v>
      </c>
      <c r="G2231" s="14" t="s">
        <v>180</v>
      </c>
      <c r="H2231" s="15">
        <f>HYPERLINK("https://docs.wto.org/imrd/directdoc.asp?DDFDocuments/t/G/SPS/NSAU339.DOCX","EN")</f>
      </c>
      <c r="I2231" s="15">
        <f>HYPERLINK("https://docs.wto.org/imrd/directdoc.asp?DDFDocuments/u/G/SPS/NSAU339.DOCX","FR")</f>
      </c>
      <c r="J2231" s="15">
        <f>HYPERLINK("https://docs.wto.org/imrd/directdoc.asp?DDFDocuments/v/G/SPS/NSAU339.DOCX","ES")</f>
      </c>
    </row>
    <row r="2232">
      <c r="A2232" s="10" t="s">
        <v>3878</v>
      </c>
      <c r="B2232" s="11" t="s">
        <v>22</v>
      </c>
      <c r="C2232" s="10" t="s">
        <v>18</v>
      </c>
      <c r="D2232" s="12">
        <v>43131</v>
      </c>
      <c r="E2232" s="13" t="s">
        <v>3879</v>
      </c>
      <c r="F2232" s="13" t="s">
        <v>24</v>
      </c>
      <c r="G2232" s="14"/>
      <c r="H2232" s="15">
        <f>HYPERLINK("https://docs.wto.org/imrd/directdoc.asp?DDFDocuments/t/G/SPS/NKEN31.DOCX","EN")</f>
      </c>
      <c r="I2232" s="15">
        <f>HYPERLINK("https://docs.wto.org/imrd/directdoc.asp?DDFDocuments/u/G/SPS/NKEN31.DOCX","FR")</f>
      </c>
      <c r="J2232" s="15">
        <f>HYPERLINK("https://docs.wto.org/imrd/directdoc.asp?DDFDocuments/v/G/SPS/NKEN31.DOCX","ES")</f>
      </c>
    </row>
    <row r="2233">
      <c r="A2233" s="10" t="s">
        <v>3880</v>
      </c>
      <c r="B2233" s="11" t="s">
        <v>153</v>
      </c>
      <c r="C2233" s="10" t="s">
        <v>18</v>
      </c>
      <c r="D2233" s="12">
        <v>43131</v>
      </c>
      <c r="E2233" s="13" t="s">
        <v>3881</v>
      </c>
      <c r="F2233" s="13" t="s">
        <v>144</v>
      </c>
      <c r="G2233" s="14"/>
      <c r="H2233" s="15">
        <f>HYPERLINK("https://docs.wto.org/imrd/directdoc.asp?DDFDocuments/t/G/SPS/NKOR592.DOCX","EN")</f>
      </c>
      <c r="I2233" s="15">
        <f>HYPERLINK("https://docs.wto.org/imrd/directdoc.asp?DDFDocuments/u/G/SPS/NKOR592.DOCX","FR")</f>
      </c>
      <c r="J2233" s="15">
        <f>HYPERLINK("https://docs.wto.org/imrd/directdoc.asp?DDFDocuments/v/G/SPS/NKOR592.DOCX","ES")</f>
      </c>
    </row>
    <row r="2234">
      <c r="A2234" s="10" t="s">
        <v>3882</v>
      </c>
      <c r="B2234" s="11" t="s">
        <v>139</v>
      </c>
      <c r="C2234" s="10" t="s">
        <v>18</v>
      </c>
      <c r="D2234" s="12">
        <v>43130</v>
      </c>
      <c r="E2234" s="13" t="s">
        <v>3883</v>
      </c>
      <c r="F2234" s="13" t="s">
        <v>24</v>
      </c>
      <c r="G2234" s="14"/>
      <c r="H2234" s="15">
        <f>HYPERLINK("https://docs.wto.org/imrd/directdoc.asp?DDFDocuments/t/G/SPS/NIND204.DOCX","EN")</f>
      </c>
      <c r="I2234" s="15">
        <f>HYPERLINK("https://docs.wto.org/imrd/directdoc.asp?DDFDocuments/u/G/SPS/NIND204.DOCX","FR")</f>
      </c>
      <c r="J2234" s="15">
        <f>HYPERLINK("https://docs.wto.org/imrd/directdoc.asp?DDFDocuments/v/G/SPS/NIND204.DOCX","ES")</f>
      </c>
    </row>
    <row r="2235">
      <c r="A2235" s="10" t="s">
        <v>3884</v>
      </c>
      <c r="B2235" s="11" t="s">
        <v>53</v>
      </c>
      <c r="C2235" s="10" t="s">
        <v>12</v>
      </c>
      <c r="D2235" s="12">
        <v>43130</v>
      </c>
      <c r="E2235" s="13" t="s">
        <v>3885</v>
      </c>
      <c r="F2235" s="13" t="s">
        <v>262</v>
      </c>
      <c r="G2235" s="14" t="s">
        <v>151</v>
      </c>
      <c r="H2235" s="15">
        <f>HYPERLINK("https://docs.wto.org/imrd/directdoc.asp?DDFDocuments/t/G/SPS/NSAU336.DOCX","EN")</f>
      </c>
      <c r="I2235" s="15">
        <f>HYPERLINK("https://docs.wto.org/imrd/directdoc.asp?DDFDocuments/u/G/SPS/NSAU336.DOCX","FR")</f>
      </c>
      <c r="J2235" s="15">
        <f>HYPERLINK("https://docs.wto.org/imrd/directdoc.asp?DDFDocuments/v/G/SPS/NSAU336.DOCX","ES")</f>
      </c>
    </row>
    <row r="2236">
      <c r="A2236" s="10" t="s">
        <v>3886</v>
      </c>
      <c r="B2236" s="11" t="s">
        <v>164</v>
      </c>
      <c r="C2236" s="10" t="s">
        <v>18</v>
      </c>
      <c r="D2236" s="12">
        <v>43130</v>
      </c>
      <c r="E2236" s="13" t="s">
        <v>1742</v>
      </c>
      <c r="F2236" s="13" t="s">
        <v>1550</v>
      </c>
      <c r="G2236" s="14"/>
      <c r="H2236" s="15">
        <f>HYPERLINK("https://docs.wto.org/imrd/directdoc.asp?DDFDocuments/t/G/SPS/NUKR121.DOCX","EN")</f>
      </c>
      <c r="I2236" s="15">
        <f>HYPERLINK("https://docs.wto.org/imrd/directdoc.asp?DDFDocuments/u/G/SPS/NUKR121.DOCX","FR")</f>
      </c>
      <c r="J2236" s="15">
        <f>HYPERLINK("https://docs.wto.org/imrd/directdoc.asp?DDFDocuments/v/G/SPS/NUKR121.DOCX","ES")</f>
      </c>
    </row>
    <row r="2237">
      <c r="A2237" s="10" t="s">
        <v>3887</v>
      </c>
      <c r="B2237" s="11" t="s">
        <v>164</v>
      </c>
      <c r="C2237" s="10" t="s">
        <v>18</v>
      </c>
      <c r="D2237" s="12">
        <v>43130</v>
      </c>
      <c r="E2237" s="13" t="s">
        <v>3888</v>
      </c>
      <c r="F2237" s="13" t="s">
        <v>980</v>
      </c>
      <c r="G2237" s="14"/>
      <c r="H2237" s="15">
        <f>HYPERLINK("https://docs.wto.org/imrd/directdoc.asp?DDFDocuments/t/G/SPS/NUKR122.DOCX","EN")</f>
      </c>
      <c r="I2237" s="15">
        <f>HYPERLINK("https://docs.wto.org/imrd/directdoc.asp?DDFDocuments/u/G/SPS/NUKR122.DOCX","FR")</f>
      </c>
      <c r="J2237" s="15">
        <f>HYPERLINK("https://docs.wto.org/imrd/directdoc.asp?DDFDocuments/v/G/SPS/NUKR122.DOCX","ES")</f>
      </c>
    </row>
    <row r="2238">
      <c r="A2238" s="10" t="s">
        <v>3889</v>
      </c>
      <c r="B2238" s="11" t="s">
        <v>164</v>
      </c>
      <c r="C2238" s="10" t="s">
        <v>18</v>
      </c>
      <c r="D2238" s="12">
        <v>43130</v>
      </c>
      <c r="E2238" s="13" t="s">
        <v>3890</v>
      </c>
      <c r="F2238" s="13" t="s">
        <v>2701</v>
      </c>
      <c r="G2238" s="14"/>
      <c r="H2238" s="15">
        <f>HYPERLINK("https://docs.wto.org/imrd/directdoc.asp?DDFDocuments/t/G/SPS/NUKR123.DOCX","EN")</f>
      </c>
      <c r="I2238" s="15">
        <f>HYPERLINK("https://docs.wto.org/imrd/directdoc.asp?DDFDocuments/u/G/SPS/NUKR123.DOCX","FR")</f>
      </c>
      <c r="J2238" s="15">
        <f>HYPERLINK("https://docs.wto.org/imrd/directdoc.asp?DDFDocuments/v/G/SPS/NUKR123.DOCX","ES")</f>
      </c>
    </row>
    <row r="2239">
      <c r="A2239" s="10" t="s">
        <v>3891</v>
      </c>
      <c r="B2239" s="11" t="s">
        <v>183</v>
      </c>
      <c r="C2239" s="10" t="s">
        <v>18</v>
      </c>
      <c r="D2239" s="12">
        <v>43126</v>
      </c>
      <c r="E2239" s="13" t="s">
        <v>3892</v>
      </c>
      <c r="F2239" s="13" t="s">
        <v>158</v>
      </c>
      <c r="G2239" s="14"/>
      <c r="H2239" s="15">
        <f>HYPERLINK("https://docs.wto.org/imrd/directdoc.asp?DDFDocuments/t/G/SPS/NARG209.DOCX","EN")</f>
      </c>
      <c r="I2239" s="15">
        <f>HYPERLINK("https://docs.wto.org/imrd/directdoc.asp?DDFDocuments/u/G/SPS/NARG209.DOCX","FR")</f>
      </c>
      <c r="J2239" s="15">
        <f>HYPERLINK("https://docs.wto.org/imrd/directdoc.asp?DDFDocuments/v/G/SPS/NARG209.DOCX","ES")</f>
      </c>
    </row>
    <row r="2240">
      <c r="A2240" s="10" t="s">
        <v>3893</v>
      </c>
      <c r="B2240" s="11" t="s">
        <v>183</v>
      </c>
      <c r="C2240" s="10" t="s">
        <v>18</v>
      </c>
      <c r="D2240" s="12">
        <v>43126</v>
      </c>
      <c r="E2240" s="13" t="s">
        <v>3894</v>
      </c>
      <c r="F2240" s="13" t="s">
        <v>158</v>
      </c>
      <c r="G2240" s="14"/>
      <c r="H2240" s="15">
        <f>HYPERLINK("https://docs.wto.org/imrd/directdoc.asp?DDFDocuments/t/G/SPS/NARG210.DOCX","EN")</f>
      </c>
      <c r="I2240" s="15">
        <f>HYPERLINK("https://docs.wto.org/imrd/directdoc.asp?DDFDocuments/u/G/SPS/NARG210.DOCX","FR")</f>
      </c>
      <c r="J2240" s="15">
        <f>HYPERLINK("https://docs.wto.org/imrd/directdoc.asp?DDFDocuments/v/G/SPS/NARG210.DOCX","ES")</f>
      </c>
    </row>
    <row r="2241">
      <c r="A2241" s="10" t="s">
        <v>3895</v>
      </c>
      <c r="B2241" s="11" t="s">
        <v>195</v>
      </c>
      <c r="C2241" s="10" t="s">
        <v>40</v>
      </c>
      <c r="D2241" s="12">
        <v>43126</v>
      </c>
      <c r="E2241" s="13" t="s">
        <v>3896</v>
      </c>
      <c r="F2241" s="13" t="s">
        <v>19</v>
      </c>
      <c r="G2241" s="14"/>
      <c r="H2241" s="15">
        <f>HYPERLINK("https://docs.wto.org/imrd/directdoc.asp?DDFDocuments/t/G/SPS/NNZL531A1.DOCX","EN")</f>
      </c>
      <c r="I2241" s="15">
        <f>HYPERLINK("https://docs.wto.org/imrd/directdoc.asp?DDFDocuments/u/G/SPS/NNZL531A1.DOCX","FR")</f>
      </c>
      <c r="J2241" s="15">
        <f>HYPERLINK("https://docs.wto.org/imrd/directdoc.asp?DDFDocuments/v/G/SPS/NNZL531A1.DOCX","ES")</f>
      </c>
    </row>
    <row r="2242">
      <c r="A2242" s="10" t="s">
        <v>3897</v>
      </c>
      <c r="B2242" s="11" t="s">
        <v>523</v>
      </c>
      <c r="C2242" s="10" t="s">
        <v>18</v>
      </c>
      <c r="D2242" s="12">
        <v>43126</v>
      </c>
      <c r="E2242" s="13" t="s">
        <v>3898</v>
      </c>
      <c r="F2242" s="13" t="s">
        <v>166</v>
      </c>
      <c r="G2242" s="14"/>
      <c r="H2242" s="15">
        <f>HYPERLINK("https://docs.wto.org/imrd/directdoc.asp?DDFDocuments/t/G/SPS/NTUR97.DOCX","EN")</f>
      </c>
      <c r="I2242" s="15">
        <f>HYPERLINK("https://docs.wto.org/imrd/directdoc.asp?DDFDocuments/u/G/SPS/NTUR97.DOCX","FR")</f>
      </c>
      <c r="J2242" s="15">
        <f>HYPERLINK("https://docs.wto.org/imrd/directdoc.asp?DDFDocuments/v/G/SPS/NTUR97.DOCX","ES")</f>
      </c>
    </row>
    <row r="2243">
      <c r="A2243" s="10" t="s">
        <v>3899</v>
      </c>
      <c r="B2243" s="11" t="s">
        <v>233</v>
      </c>
      <c r="C2243" s="10" t="s">
        <v>18</v>
      </c>
      <c r="D2243" s="12">
        <v>43125</v>
      </c>
      <c r="E2243" s="13" t="s">
        <v>3900</v>
      </c>
      <c r="F2243" s="13" t="s">
        <v>158</v>
      </c>
      <c r="G2243" s="14" t="s">
        <v>139</v>
      </c>
      <c r="H2243" s="15">
        <f>HYPERLINK("https://docs.wto.org/imrd/directdoc.asp?DDFDocuments/t/G/SPS/NPER741.DOCX","EN")</f>
      </c>
      <c r="I2243" s="15">
        <f>HYPERLINK("https://docs.wto.org/imrd/directdoc.asp?DDFDocuments/u/G/SPS/NPER741.DOCX","FR")</f>
      </c>
      <c r="J2243" s="15">
        <f>HYPERLINK("https://docs.wto.org/imrd/directdoc.asp?DDFDocuments/v/G/SPS/NPER741.DOCX","ES")</f>
      </c>
    </row>
    <row r="2244">
      <c r="A2244" s="10" t="s">
        <v>3901</v>
      </c>
      <c r="B2244" s="11" t="s">
        <v>72</v>
      </c>
      <c r="C2244" s="10" t="s">
        <v>18</v>
      </c>
      <c r="D2244" s="12">
        <v>43124</v>
      </c>
      <c r="E2244" s="13" t="s">
        <v>3902</v>
      </c>
      <c r="F2244" s="13" t="s">
        <v>3627</v>
      </c>
      <c r="G2244" s="14"/>
      <c r="H2244" s="15">
        <f>HYPERLINK("https://docs.wto.org/imrd/directdoc.asp?DDFDocuments/t/G/SPS/NCAN1153.DOCX","EN")</f>
      </c>
      <c r="I2244" s="15">
        <f>HYPERLINK("https://docs.wto.org/imrd/directdoc.asp?DDFDocuments/u/G/SPS/NCAN1153.DOCX","FR")</f>
      </c>
      <c r="J2244" s="15">
        <f>HYPERLINK("https://docs.wto.org/imrd/directdoc.asp?DDFDocuments/v/G/SPS/NCAN1153.DOCX","ES")</f>
      </c>
    </row>
    <row r="2245">
      <c r="A2245" s="10" t="s">
        <v>3903</v>
      </c>
      <c r="B2245" s="11" t="s">
        <v>27</v>
      </c>
      <c r="C2245" s="10" t="s">
        <v>18</v>
      </c>
      <c r="D2245" s="12">
        <v>43124</v>
      </c>
      <c r="E2245" s="13" t="s">
        <v>3904</v>
      </c>
      <c r="F2245" s="13" t="s">
        <v>32</v>
      </c>
      <c r="G2245" s="14"/>
      <c r="H2245" s="15">
        <f>HYPERLINK("https://docs.wto.org/imrd/directdoc.asp?DDFDocuments/t/G/SPS/NCRI196.DOCX","EN")</f>
      </c>
      <c r="I2245" s="15">
        <f>HYPERLINK("https://docs.wto.org/imrd/directdoc.asp?DDFDocuments/u/G/SPS/NCRI196.DOCX","FR")</f>
      </c>
      <c r="J2245" s="15">
        <f>HYPERLINK("https://docs.wto.org/imrd/directdoc.asp?DDFDocuments/v/G/SPS/NCRI196.DOCX","ES")</f>
      </c>
    </row>
    <row r="2246">
      <c r="A2246" s="10" t="s">
        <v>3905</v>
      </c>
      <c r="B2246" s="11" t="s">
        <v>351</v>
      </c>
      <c r="C2246" s="10" t="s">
        <v>12</v>
      </c>
      <c r="D2246" s="12">
        <v>43124</v>
      </c>
      <c r="E2246" s="13" t="s">
        <v>3906</v>
      </c>
      <c r="F2246" s="13" t="s">
        <v>138</v>
      </c>
      <c r="G2246" s="14" t="s">
        <v>53</v>
      </c>
      <c r="H2246" s="15">
        <f>HYPERLINK("https://docs.wto.org/imrd/directdoc.asp?DDFDocuments/t/G/SPS/NJOR39.DOCX","EN")</f>
      </c>
      <c r="I2246" s="15">
        <f>HYPERLINK("https://docs.wto.org/imrd/directdoc.asp?DDFDocuments/u/G/SPS/NJOR39.DOCX","FR")</f>
      </c>
      <c r="J2246" s="15">
        <f>HYPERLINK("https://docs.wto.org/imrd/directdoc.asp?DDFDocuments/v/G/SPS/NJOR39.DOCX","ES")</f>
      </c>
    </row>
    <row r="2247">
      <c r="A2247" s="10" t="s">
        <v>3907</v>
      </c>
      <c r="B2247" s="11" t="s">
        <v>195</v>
      </c>
      <c r="C2247" s="10" t="s">
        <v>12</v>
      </c>
      <c r="D2247" s="12">
        <v>43124</v>
      </c>
      <c r="E2247" s="13" t="s">
        <v>3908</v>
      </c>
      <c r="F2247" s="13" t="s">
        <v>144</v>
      </c>
      <c r="G2247" s="14" t="s">
        <v>188</v>
      </c>
      <c r="H2247" s="15">
        <f>HYPERLINK("https://docs.wto.org/imrd/directdoc.asp?DDFDocuments/t/G/SPS/NNZL566.DOCX","EN")</f>
      </c>
      <c r="I2247" s="15">
        <f>HYPERLINK("https://docs.wto.org/imrd/directdoc.asp?DDFDocuments/u/G/SPS/NNZL566.DOCX","FR")</f>
      </c>
      <c r="J2247" s="15">
        <f>HYPERLINK("https://docs.wto.org/imrd/directdoc.asp?DDFDocuments/v/G/SPS/NNZL566.DOCX","ES")</f>
      </c>
    </row>
    <row r="2248">
      <c r="A2248" s="10" t="s">
        <v>3909</v>
      </c>
      <c r="B2248" s="11" t="s">
        <v>195</v>
      </c>
      <c r="C2248" s="10" t="s">
        <v>18</v>
      </c>
      <c r="D2248" s="12">
        <v>43124</v>
      </c>
      <c r="E2248" s="13" t="s">
        <v>3910</v>
      </c>
      <c r="F2248" s="13" t="s">
        <v>3911</v>
      </c>
      <c r="G2248" s="14" t="s">
        <v>188</v>
      </c>
      <c r="H2248" s="15">
        <f>HYPERLINK("https://docs.wto.org/imrd/directdoc.asp?DDFDocuments/t/G/SPS/NNZL567.DOCX","EN")</f>
      </c>
      <c r="I2248" s="15">
        <f>HYPERLINK("https://docs.wto.org/imrd/directdoc.asp?DDFDocuments/u/G/SPS/NNZL567.DOCX","FR")</f>
      </c>
      <c r="J2248" s="15">
        <f>HYPERLINK("https://docs.wto.org/imrd/directdoc.asp?DDFDocuments/v/G/SPS/NNZL567.DOCX","ES")</f>
      </c>
    </row>
    <row r="2249">
      <c r="A2249" s="10" t="s">
        <v>3912</v>
      </c>
      <c r="B2249" s="11" t="s">
        <v>82</v>
      </c>
      <c r="C2249" s="10" t="s">
        <v>40</v>
      </c>
      <c r="D2249" s="12">
        <v>43123</v>
      </c>
      <c r="E2249" s="13" t="s">
        <v>2262</v>
      </c>
      <c r="F2249" s="13" t="s">
        <v>19</v>
      </c>
      <c r="G2249" s="14"/>
      <c r="H2249" s="15">
        <f>HYPERLINK("https://docs.wto.org/imrd/directdoc.asp?DDFDocuments/t/G/SPS/NEU197A1.DOCX","EN")</f>
      </c>
      <c r="I2249" s="15">
        <f>HYPERLINK("https://docs.wto.org/imrd/directdoc.asp?DDFDocuments/u/G/SPS/NEU197A1.DOCX","FR")</f>
      </c>
      <c r="J2249" s="15">
        <f>HYPERLINK("https://docs.wto.org/imrd/directdoc.asp?DDFDocuments/v/G/SPS/NEU197A1.DOCX","ES")</f>
      </c>
    </row>
    <row r="2250">
      <c r="A2250" s="10" t="s">
        <v>3913</v>
      </c>
      <c r="B2250" s="11" t="s">
        <v>53</v>
      </c>
      <c r="C2250" s="10" t="s">
        <v>12</v>
      </c>
      <c r="D2250" s="12">
        <v>43123</v>
      </c>
      <c r="E2250" s="13" t="s">
        <v>282</v>
      </c>
      <c r="F2250" s="13" t="s">
        <v>92</v>
      </c>
      <c r="G2250" s="14" t="s">
        <v>1412</v>
      </c>
      <c r="H2250" s="15">
        <f>HYPERLINK("https://docs.wto.org/imrd/directdoc.asp?DDFDocuments/t/G/SPS/NSAU334.DOCX","EN")</f>
      </c>
      <c r="I2250" s="15">
        <f>HYPERLINK("https://docs.wto.org/imrd/directdoc.asp?DDFDocuments/u/G/SPS/NSAU334.DOCX","FR")</f>
      </c>
      <c r="J2250" s="15">
        <f>HYPERLINK("https://docs.wto.org/imrd/directdoc.asp?DDFDocuments/v/G/SPS/NSAU334.DOCX","ES")</f>
      </c>
    </row>
    <row r="2251">
      <c r="A2251" s="10" t="s">
        <v>3914</v>
      </c>
      <c r="B2251" s="11" t="s">
        <v>53</v>
      </c>
      <c r="C2251" s="10" t="s">
        <v>12</v>
      </c>
      <c r="D2251" s="12">
        <v>43123</v>
      </c>
      <c r="E2251" s="13" t="s">
        <v>3612</v>
      </c>
      <c r="F2251" s="13" t="s">
        <v>74</v>
      </c>
      <c r="G2251" s="14" t="s">
        <v>204</v>
      </c>
      <c r="H2251" s="15">
        <f>HYPERLINK("https://docs.wto.org/imrd/directdoc.asp?DDFDocuments/t/G/SPS/NSAU335.DOCX","EN")</f>
      </c>
      <c r="I2251" s="15">
        <f>HYPERLINK("https://docs.wto.org/imrd/directdoc.asp?DDFDocuments/u/G/SPS/NSAU335.DOCX","FR")</f>
      </c>
      <c r="J2251" s="15">
        <f>HYPERLINK("https://docs.wto.org/imrd/directdoc.asp?DDFDocuments/v/G/SPS/NSAU335.DOCX","ES")</f>
      </c>
    </row>
    <row r="2252">
      <c r="A2252" s="10" t="s">
        <v>3915</v>
      </c>
      <c r="B2252" s="11" t="s">
        <v>622</v>
      </c>
      <c r="C2252" s="10" t="s">
        <v>18</v>
      </c>
      <c r="D2252" s="12">
        <v>43122</v>
      </c>
      <c r="E2252" s="13" t="s">
        <v>1159</v>
      </c>
      <c r="F2252" s="13" t="s">
        <v>1515</v>
      </c>
      <c r="G2252" s="14"/>
      <c r="H2252" s="15">
        <f>HYPERLINK("https://docs.wto.org/imrd/directdoc.asp?DDFDocuments/t/G/SPS/NBHR184.DOCX","EN")</f>
      </c>
      <c r="I2252" s="15">
        <f>HYPERLINK("https://docs.wto.org/imrd/directdoc.asp?DDFDocuments/u/G/SPS/NBHR184.DOCX","FR")</f>
      </c>
      <c r="J2252" s="15">
        <f>HYPERLINK("https://docs.wto.org/imrd/directdoc.asp?DDFDocuments/v/G/SPS/NBHR184.DOCX","ES")</f>
      </c>
    </row>
    <row r="2253">
      <c r="A2253" s="10" t="s">
        <v>3916</v>
      </c>
      <c r="B2253" s="11" t="s">
        <v>188</v>
      </c>
      <c r="C2253" s="10" t="s">
        <v>54</v>
      </c>
      <c r="D2253" s="12">
        <v>43119</v>
      </c>
      <c r="E2253" s="13" t="s">
        <v>2803</v>
      </c>
      <c r="F2253" s="13" t="s">
        <v>310</v>
      </c>
      <c r="G2253" s="14" t="s">
        <v>2804</v>
      </c>
      <c r="H2253" s="15">
        <f>HYPERLINK("https://docs.wto.org/imrd/directdoc.asp?DDFDocuments/t/G/SPS/NAUS432A1.DOCX","EN")</f>
      </c>
      <c r="I2253" s="15">
        <f>HYPERLINK("https://docs.wto.org/imrd/directdoc.asp?DDFDocuments/u/G/SPS/NAUS432A1.DOCX","FR")</f>
      </c>
      <c r="J2253" s="15">
        <f>HYPERLINK("https://docs.wto.org/imrd/directdoc.asp?DDFDocuments/v/G/SPS/NAUS432A1.DOCX","ES")</f>
      </c>
    </row>
    <row r="2254">
      <c r="A2254" s="10" t="s">
        <v>3917</v>
      </c>
      <c r="B2254" s="11" t="s">
        <v>188</v>
      </c>
      <c r="C2254" s="10" t="s">
        <v>18</v>
      </c>
      <c r="D2254" s="12">
        <v>43119</v>
      </c>
      <c r="E2254" s="13" t="s">
        <v>2835</v>
      </c>
      <c r="F2254" s="13" t="s">
        <v>32</v>
      </c>
      <c r="G2254" s="14" t="s">
        <v>124</v>
      </c>
      <c r="H2254" s="15">
        <f>HYPERLINK("https://docs.wto.org/imrd/directdoc.asp?DDFDocuments/t/G/SPS/NAUS444.DOCX","EN")</f>
      </c>
      <c r="I2254" s="15">
        <f>HYPERLINK("https://docs.wto.org/imrd/directdoc.asp?DDFDocuments/u/G/SPS/NAUS444.DOCX","FR")</f>
      </c>
      <c r="J2254" s="15">
        <f>HYPERLINK("https://docs.wto.org/imrd/directdoc.asp?DDFDocuments/v/G/SPS/NAUS444.DOCX","ES")</f>
      </c>
    </row>
    <row r="2255">
      <c r="A2255" s="10" t="s">
        <v>3918</v>
      </c>
      <c r="B2255" s="11" t="s">
        <v>134</v>
      </c>
      <c r="C2255" s="10" t="s">
        <v>18</v>
      </c>
      <c r="D2255" s="12">
        <v>43118</v>
      </c>
      <c r="E2255" s="13" t="s">
        <v>3919</v>
      </c>
      <c r="F2255" s="13" t="s">
        <v>1282</v>
      </c>
      <c r="G2255" s="14"/>
      <c r="H2255" s="15">
        <f>HYPERLINK("https://docs.wto.org/imrd/directdoc.asp?DDFDocuments/t/G/SPS/NTHA243.DOCX","EN")</f>
      </c>
      <c r="I2255" s="15">
        <f>HYPERLINK("https://docs.wto.org/imrd/directdoc.asp?DDFDocuments/u/G/SPS/NTHA243.DOCX","FR")</f>
      </c>
      <c r="J2255" s="15">
        <f>HYPERLINK("https://docs.wto.org/imrd/directdoc.asp?DDFDocuments/v/G/SPS/NTHA243.DOCX","ES")</f>
      </c>
    </row>
    <row r="2256">
      <c r="A2256" s="10" t="s">
        <v>3920</v>
      </c>
      <c r="B2256" s="11" t="s">
        <v>134</v>
      </c>
      <c r="C2256" s="10" t="s">
        <v>18</v>
      </c>
      <c r="D2256" s="12">
        <v>43118</v>
      </c>
      <c r="E2256" s="13" t="s">
        <v>3921</v>
      </c>
      <c r="F2256" s="13" t="s">
        <v>2521</v>
      </c>
      <c r="G2256" s="14"/>
      <c r="H2256" s="15">
        <f>HYPERLINK("https://docs.wto.org/imrd/directdoc.asp?DDFDocuments/t/G/SPS/NTHA244.DOCX","EN")</f>
      </c>
      <c r="I2256" s="15">
        <f>HYPERLINK("https://docs.wto.org/imrd/directdoc.asp?DDFDocuments/u/G/SPS/NTHA244.DOCX","FR")</f>
      </c>
      <c r="J2256" s="15">
        <f>HYPERLINK("https://docs.wto.org/imrd/directdoc.asp?DDFDocuments/v/G/SPS/NTHA244.DOCX","ES")</f>
      </c>
    </row>
    <row r="2257">
      <c r="A2257" s="10" t="s">
        <v>3922</v>
      </c>
      <c r="B2257" s="11" t="s">
        <v>59</v>
      </c>
      <c r="C2257" s="10" t="s">
        <v>40</v>
      </c>
      <c r="D2257" s="12">
        <v>43118</v>
      </c>
      <c r="E2257" s="13" t="s">
        <v>3923</v>
      </c>
      <c r="F2257" s="13" t="s">
        <v>19</v>
      </c>
      <c r="G2257" s="14"/>
      <c r="H2257" s="15">
        <f>HYPERLINK("https://docs.wto.org/imrd/directdoc.asp?DDFDocuments/t/G/SPS/NTPKM447A1.DOCX","EN")</f>
      </c>
      <c r="I2257" s="15">
        <f>HYPERLINK("https://docs.wto.org/imrd/directdoc.asp?DDFDocuments/u/G/SPS/NTPKM447A1.DOCX","FR")</f>
      </c>
      <c r="J2257" s="15">
        <f>HYPERLINK("https://docs.wto.org/imrd/directdoc.asp?DDFDocuments/v/G/SPS/NTPKM447A1.DOCX","ES")</f>
      </c>
    </row>
    <row r="2258">
      <c r="A2258" s="10" t="s">
        <v>3924</v>
      </c>
      <c r="B2258" s="11" t="s">
        <v>79</v>
      </c>
      <c r="C2258" s="10" t="s">
        <v>18</v>
      </c>
      <c r="D2258" s="12">
        <v>43117</v>
      </c>
      <c r="E2258" s="13" t="s">
        <v>3925</v>
      </c>
      <c r="F2258" s="13" t="s">
        <v>3926</v>
      </c>
      <c r="G2258" s="14"/>
      <c r="H2258" s="15">
        <f>HYPERLINK("https://docs.wto.org/imrd/directdoc.asp?DDFDocuments/t/G/SPS/NCOL281.DOCX","EN")</f>
      </c>
      <c r="I2258" s="15">
        <f>HYPERLINK("https://docs.wto.org/imrd/directdoc.asp?DDFDocuments/u/G/SPS/NCOL281.DOCX","FR")</f>
      </c>
      <c r="J2258" s="15">
        <f>HYPERLINK("https://docs.wto.org/imrd/directdoc.asp?DDFDocuments/v/G/SPS/NCOL281.DOCX","ES")</f>
      </c>
    </row>
    <row r="2259">
      <c r="A2259" s="10" t="s">
        <v>3927</v>
      </c>
      <c r="B2259" s="11" t="s">
        <v>204</v>
      </c>
      <c r="C2259" s="10" t="s">
        <v>18</v>
      </c>
      <c r="D2259" s="12">
        <v>43116</v>
      </c>
      <c r="E2259" s="13" t="s">
        <v>3928</v>
      </c>
      <c r="F2259" s="13" t="s">
        <v>368</v>
      </c>
      <c r="G2259" s="14"/>
      <c r="H2259" s="15">
        <f>HYPERLINK("https://docs.wto.org/imrd/directdoc.asp?DDFDocuments/t/G/SPS/NEGY83.DOCX","EN")</f>
      </c>
      <c r="I2259" s="15">
        <f>HYPERLINK("https://docs.wto.org/imrd/directdoc.asp?DDFDocuments/u/G/SPS/NEGY83.DOCX","FR")</f>
      </c>
      <c r="J2259" s="15">
        <f>HYPERLINK("https://docs.wto.org/imrd/directdoc.asp?DDFDocuments/v/G/SPS/NEGY83.DOCX","ES")</f>
      </c>
    </row>
    <row r="2260">
      <c r="A2260" s="10" t="s">
        <v>3929</v>
      </c>
      <c r="B2260" s="11" t="s">
        <v>153</v>
      </c>
      <c r="C2260" s="10" t="s">
        <v>18</v>
      </c>
      <c r="D2260" s="12">
        <v>43116</v>
      </c>
      <c r="E2260" s="13" t="s">
        <v>3192</v>
      </c>
      <c r="F2260" s="13" t="s">
        <v>1151</v>
      </c>
      <c r="G2260" s="14" t="s">
        <v>3193</v>
      </c>
      <c r="H2260" s="15">
        <f>HYPERLINK("https://docs.wto.org/imrd/directdoc.asp?DDFDocuments/t/G/SPS/NKOR591.DOCX","EN")</f>
      </c>
      <c r="I2260" s="15">
        <f>HYPERLINK("https://docs.wto.org/imrd/directdoc.asp?DDFDocuments/u/G/SPS/NKOR591.DOCX","FR")</f>
      </c>
      <c r="J2260" s="15">
        <f>HYPERLINK("https://docs.wto.org/imrd/directdoc.asp?DDFDocuments/v/G/SPS/NKOR591.DOCX","ES")</f>
      </c>
    </row>
    <row r="2261">
      <c r="A2261" s="10" t="s">
        <v>3930</v>
      </c>
      <c r="B2261" s="11" t="s">
        <v>145</v>
      </c>
      <c r="C2261" s="10" t="s">
        <v>54</v>
      </c>
      <c r="D2261" s="12">
        <v>43116</v>
      </c>
      <c r="E2261" s="13" t="s">
        <v>3844</v>
      </c>
      <c r="F2261" s="13" t="s">
        <v>925</v>
      </c>
      <c r="G2261" s="14" t="s">
        <v>1412</v>
      </c>
      <c r="H2261" s="15">
        <f>HYPERLINK("https://docs.wto.org/imrd/directdoc.asp?DDFDocuments/t/G/SPS/NPHL353A1.DOCX","EN")</f>
      </c>
      <c r="I2261" s="15">
        <f>HYPERLINK("https://docs.wto.org/imrd/directdoc.asp?DDFDocuments/u/G/SPS/NPHL353A1.DOCX","FR")</f>
      </c>
      <c r="J2261" s="15">
        <f>HYPERLINK("https://docs.wto.org/imrd/directdoc.asp?DDFDocuments/v/G/SPS/NPHL353A1.DOCX","ES")</f>
      </c>
    </row>
    <row r="2262">
      <c r="A2262" s="10" t="s">
        <v>3931</v>
      </c>
      <c r="B2262" s="11" t="s">
        <v>34</v>
      </c>
      <c r="C2262" s="10" t="s">
        <v>18</v>
      </c>
      <c r="D2262" s="12">
        <v>43115</v>
      </c>
      <c r="E2262" s="13" t="s">
        <v>3932</v>
      </c>
      <c r="F2262" s="13" t="s">
        <v>74</v>
      </c>
      <c r="G2262" s="14"/>
      <c r="H2262" s="15">
        <f>HYPERLINK("https://docs.wto.org/imrd/directdoc.asp?DDFDocuments/t/G/SPS/NJPN549.DOCX","EN")</f>
      </c>
      <c r="I2262" s="15">
        <f>HYPERLINK("https://docs.wto.org/imrd/directdoc.asp?DDFDocuments/u/G/SPS/NJPN549.DOCX","FR")</f>
      </c>
      <c r="J2262" s="15">
        <f>HYPERLINK("https://docs.wto.org/imrd/directdoc.asp?DDFDocuments/v/G/SPS/NJPN549.DOCX","ES")</f>
      </c>
    </row>
    <row r="2263">
      <c r="A2263" s="10" t="s">
        <v>3933</v>
      </c>
      <c r="B2263" s="11" t="s">
        <v>34</v>
      </c>
      <c r="C2263" s="10" t="s">
        <v>18</v>
      </c>
      <c r="D2263" s="12">
        <v>43115</v>
      </c>
      <c r="E2263" s="13" t="s">
        <v>3934</v>
      </c>
      <c r="F2263" s="13" t="s">
        <v>74</v>
      </c>
      <c r="G2263" s="14"/>
      <c r="H2263" s="15">
        <f>HYPERLINK("https://docs.wto.org/imrd/directdoc.asp?DDFDocuments/t/G/SPS/NJPN550.DOCX","EN")</f>
      </c>
      <c r="I2263" s="15">
        <f>HYPERLINK("https://docs.wto.org/imrd/directdoc.asp?DDFDocuments/u/G/SPS/NJPN550.DOCX","FR")</f>
      </c>
      <c r="J2263" s="15">
        <f>HYPERLINK("https://docs.wto.org/imrd/directdoc.asp?DDFDocuments/v/G/SPS/NJPN550.DOCX","ES")</f>
      </c>
    </row>
    <row r="2264">
      <c r="A2264" s="10" t="s">
        <v>3935</v>
      </c>
      <c r="B2264" s="11" t="s">
        <v>34</v>
      </c>
      <c r="C2264" s="10" t="s">
        <v>18</v>
      </c>
      <c r="D2264" s="12">
        <v>43115</v>
      </c>
      <c r="E2264" s="13" t="s">
        <v>3936</v>
      </c>
      <c r="F2264" s="13" t="s">
        <v>3412</v>
      </c>
      <c r="G2264" s="14"/>
      <c r="H2264" s="15">
        <f>HYPERLINK("https://docs.wto.org/imrd/directdoc.asp?DDFDocuments/t/G/SPS/NJPN551.DOCX","EN")</f>
      </c>
      <c r="I2264" s="15">
        <f>HYPERLINK("https://docs.wto.org/imrd/directdoc.asp?DDFDocuments/u/G/SPS/NJPN551.DOCX","FR")</f>
      </c>
      <c r="J2264" s="15">
        <f>HYPERLINK("https://docs.wto.org/imrd/directdoc.asp?DDFDocuments/v/G/SPS/NJPN551.DOCX","ES")</f>
      </c>
    </row>
    <row r="2265">
      <c r="A2265" s="10" t="s">
        <v>3937</v>
      </c>
      <c r="B2265" s="11" t="s">
        <v>153</v>
      </c>
      <c r="C2265" s="10" t="s">
        <v>18</v>
      </c>
      <c r="D2265" s="12">
        <v>43115</v>
      </c>
      <c r="E2265" s="13" t="s">
        <v>3938</v>
      </c>
      <c r="F2265" s="13" t="s">
        <v>3939</v>
      </c>
      <c r="G2265" s="14"/>
      <c r="H2265" s="15">
        <f>HYPERLINK("https://docs.wto.org/imrd/directdoc.asp?DDFDocuments/t/G/SPS/NKOR590.DOCX","EN")</f>
      </c>
      <c r="I2265" s="15">
        <f>HYPERLINK("https://docs.wto.org/imrd/directdoc.asp?DDFDocuments/u/G/SPS/NKOR590.DOCX","FR")</f>
      </c>
      <c r="J2265" s="15">
        <f>HYPERLINK("https://docs.wto.org/imrd/directdoc.asp?DDFDocuments/v/G/SPS/NKOR590.DOCX","ES")</f>
      </c>
    </row>
    <row r="2266">
      <c r="A2266" s="10" t="s">
        <v>3940</v>
      </c>
      <c r="B2266" s="11" t="s">
        <v>53</v>
      </c>
      <c r="C2266" s="10" t="s">
        <v>12</v>
      </c>
      <c r="D2266" s="12">
        <v>43115</v>
      </c>
      <c r="E2266" s="13" t="s">
        <v>55</v>
      </c>
      <c r="F2266" s="13" t="s">
        <v>56</v>
      </c>
      <c r="G2266" s="14" t="s">
        <v>3941</v>
      </c>
      <c r="H2266" s="15">
        <f>HYPERLINK("https://docs.wto.org/imrd/directdoc.asp?DDFDocuments/t/G/SPS/NSAU333.DOCX","EN")</f>
      </c>
      <c r="I2266" s="15">
        <f>HYPERLINK("https://docs.wto.org/imrd/directdoc.asp?DDFDocuments/u/G/SPS/NSAU333.DOCX","FR")</f>
      </c>
      <c r="J2266" s="15">
        <f>HYPERLINK("https://docs.wto.org/imrd/directdoc.asp?DDFDocuments/v/G/SPS/NSAU333.DOCX","ES")</f>
      </c>
    </row>
    <row r="2267">
      <c r="A2267" s="10" t="s">
        <v>3942</v>
      </c>
      <c r="B2267" s="11" t="s">
        <v>95</v>
      </c>
      <c r="C2267" s="10" t="s">
        <v>18</v>
      </c>
      <c r="D2267" s="12">
        <v>43112</v>
      </c>
      <c r="E2267" s="13" t="s">
        <v>2643</v>
      </c>
      <c r="F2267" s="13" t="s">
        <v>3754</v>
      </c>
      <c r="G2267" s="14"/>
      <c r="H2267" s="15">
        <f>HYPERLINK("https://docs.wto.org/imrd/directdoc.asp?DDFDocuments/t/G/SPS/NBRA1352.DOCX","EN")</f>
      </c>
      <c r="I2267" s="15">
        <f>HYPERLINK("https://docs.wto.org/imrd/directdoc.asp?DDFDocuments/u/G/SPS/NBRA1352.DOCX","FR")</f>
      </c>
      <c r="J2267" s="15">
        <f>HYPERLINK("https://docs.wto.org/imrd/directdoc.asp?DDFDocuments/v/G/SPS/NBRA1352.DOCX","ES")</f>
      </c>
    </row>
    <row r="2268">
      <c r="A2268" s="10" t="s">
        <v>3943</v>
      </c>
      <c r="B2268" s="11" t="s">
        <v>95</v>
      </c>
      <c r="C2268" s="10" t="s">
        <v>18</v>
      </c>
      <c r="D2268" s="12">
        <v>43112</v>
      </c>
      <c r="E2268" s="13" t="s">
        <v>3352</v>
      </c>
      <c r="F2268" s="13" t="s">
        <v>74</v>
      </c>
      <c r="G2268" s="14"/>
      <c r="H2268" s="15">
        <f>HYPERLINK("https://docs.wto.org/imrd/directdoc.asp?DDFDocuments/t/G/SPS/NBRA1353.DOCX","EN")</f>
      </c>
      <c r="I2268" s="15">
        <f>HYPERLINK("https://docs.wto.org/imrd/directdoc.asp?DDFDocuments/u/G/SPS/NBRA1353.DOCX","FR")</f>
      </c>
      <c r="J2268" s="15">
        <f>HYPERLINK("https://docs.wto.org/imrd/directdoc.asp?DDFDocuments/v/G/SPS/NBRA1353.DOCX","ES")</f>
      </c>
    </row>
    <row r="2269">
      <c r="A2269" s="10" t="s">
        <v>3944</v>
      </c>
      <c r="B2269" s="11" t="s">
        <v>95</v>
      </c>
      <c r="C2269" s="10" t="s">
        <v>18</v>
      </c>
      <c r="D2269" s="12">
        <v>43112</v>
      </c>
      <c r="E2269" s="13" t="s">
        <v>2643</v>
      </c>
      <c r="F2269" s="13" t="s">
        <v>3754</v>
      </c>
      <c r="G2269" s="14"/>
      <c r="H2269" s="15">
        <f>HYPERLINK("https://docs.wto.org/imrd/directdoc.asp?DDFDocuments/t/G/SPS/NBRA1354.DOCX","EN")</f>
      </c>
      <c r="I2269" s="15">
        <f>HYPERLINK("https://docs.wto.org/imrd/directdoc.asp?DDFDocuments/u/G/SPS/NBRA1354.DOCX","FR")</f>
      </c>
      <c r="J2269" s="15">
        <f>HYPERLINK("https://docs.wto.org/imrd/directdoc.asp?DDFDocuments/v/G/SPS/NBRA1354.DOCX","ES")</f>
      </c>
    </row>
    <row r="2270">
      <c r="A2270" s="10" t="s">
        <v>3945</v>
      </c>
      <c r="B2270" s="11" t="s">
        <v>95</v>
      </c>
      <c r="C2270" s="10" t="s">
        <v>18</v>
      </c>
      <c r="D2270" s="12">
        <v>43112</v>
      </c>
      <c r="E2270" s="13" t="s">
        <v>2643</v>
      </c>
      <c r="F2270" s="13" t="s">
        <v>3754</v>
      </c>
      <c r="G2270" s="14"/>
      <c r="H2270" s="15">
        <f>HYPERLINK("https://docs.wto.org/imrd/directdoc.asp?DDFDocuments/t/G/SPS/NBRA1355.DOCX","EN")</f>
      </c>
      <c r="I2270" s="15">
        <f>HYPERLINK("https://docs.wto.org/imrd/directdoc.asp?DDFDocuments/u/G/SPS/NBRA1355.DOCX","FR")</f>
      </c>
      <c r="J2270" s="15">
        <f>HYPERLINK("https://docs.wto.org/imrd/directdoc.asp?DDFDocuments/v/G/SPS/NBRA1355.DOCX","ES")</f>
      </c>
    </row>
    <row r="2271">
      <c r="A2271" s="10" t="s">
        <v>3946</v>
      </c>
      <c r="B2271" s="11" t="s">
        <v>95</v>
      </c>
      <c r="C2271" s="10" t="s">
        <v>18</v>
      </c>
      <c r="D2271" s="12">
        <v>43112</v>
      </c>
      <c r="E2271" s="13" t="s">
        <v>3947</v>
      </c>
      <c r="F2271" s="13" t="s">
        <v>24</v>
      </c>
      <c r="G2271" s="14"/>
      <c r="H2271" s="15">
        <f>HYPERLINK("https://docs.wto.org/imrd/directdoc.asp?DDFDocuments/t/G/SPS/NBRA1357.DOCX","EN")</f>
      </c>
      <c r="I2271" s="15">
        <f>HYPERLINK("https://docs.wto.org/imrd/directdoc.asp?DDFDocuments/u/G/SPS/NBRA1357.DOCX","FR")</f>
      </c>
      <c r="J2271" s="15">
        <f>HYPERLINK("https://docs.wto.org/imrd/directdoc.asp?DDFDocuments/v/G/SPS/NBRA1357.DOCX","ES")</f>
      </c>
    </row>
    <row r="2272">
      <c r="A2272" s="10" t="s">
        <v>3948</v>
      </c>
      <c r="B2272" s="11" t="s">
        <v>34</v>
      </c>
      <c r="C2272" s="10" t="s">
        <v>18</v>
      </c>
      <c r="D2272" s="12">
        <v>43112</v>
      </c>
      <c r="E2272" s="13" t="s">
        <v>3949</v>
      </c>
      <c r="F2272" s="13" t="s">
        <v>74</v>
      </c>
      <c r="G2272" s="14"/>
      <c r="H2272" s="15">
        <f>HYPERLINK("https://docs.wto.org/imrd/directdoc.asp?DDFDocuments/t/G/SPS/NJPN515R1.DOCX","EN")</f>
      </c>
      <c r="I2272" s="15">
        <f>HYPERLINK("https://docs.wto.org/imrd/directdoc.asp?DDFDocuments/u/G/SPS/NJPN515R1.DOCX","FR")</f>
      </c>
      <c r="J2272" s="15">
        <f>HYPERLINK("https://docs.wto.org/imrd/directdoc.asp?DDFDocuments/v/G/SPS/NJPN515R1.DOCX","ES")</f>
      </c>
    </row>
    <row r="2273">
      <c r="A2273" s="10" t="s">
        <v>3950</v>
      </c>
      <c r="B2273" s="11" t="s">
        <v>34</v>
      </c>
      <c r="C2273" s="10" t="s">
        <v>18</v>
      </c>
      <c r="D2273" s="12">
        <v>43112</v>
      </c>
      <c r="E2273" s="13" t="s">
        <v>3951</v>
      </c>
      <c r="F2273" s="13" t="s">
        <v>74</v>
      </c>
      <c r="G2273" s="14"/>
      <c r="H2273" s="15">
        <f>HYPERLINK("https://docs.wto.org/imrd/directdoc.asp?DDFDocuments/t/G/SPS/NJPN546.DOCX","EN")</f>
      </c>
      <c r="I2273" s="15">
        <f>HYPERLINK("https://docs.wto.org/imrd/directdoc.asp?DDFDocuments/u/G/SPS/NJPN546.DOCX","FR")</f>
      </c>
      <c r="J2273" s="15">
        <f>HYPERLINK("https://docs.wto.org/imrd/directdoc.asp?DDFDocuments/v/G/SPS/NJPN546.DOCX","ES")</f>
      </c>
    </row>
    <row r="2274">
      <c r="A2274" s="10" t="s">
        <v>3952</v>
      </c>
      <c r="B2274" s="11" t="s">
        <v>34</v>
      </c>
      <c r="C2274" s="10" t="s">
        <v>18</v>
      </c>
      <c r="D2274" s="12">
        <v>43112</v>
      </c>
      <c r="E2274" s="13" t="s">
        <v>3953</v>
      </c>
      <c r="F2274" s="13" t="s">
        <v>74</v>
      </c>
      <c r="G2274" s="14"/>
      <c r="H2274" s="15">
        <f>HYPERLINK("https://docs.wto.org/imrd/directdoc.asp?DDFDocuments/t/G/SPS/NJPN547.DOCX","EN")</f>
      </c>
      <c r="I2274" s="15">
        <f>HYPERLINK("https://docs.wto.org/imrd/directdoc.asp?DDFDocuments/u/G/SPS/NJPN547.DOCX","FR")</f>
      </c>
      <c r="J2274" s="15">
        <f>HYPERLINK("https://docs.wto.org/imrd/directdoc.asp?DDFDocuments/v/G/SPS/NJPN547.DOCX","ES")</f>
      </c>
    </row>
    <row r="2275">
      <c r="A2275" s="10" t="s">
        <v>3954</v>
      </c>
      <c r="B2275" s="11" t="s">
        <v>34</v>
      </c>
      <c r="C2275" s="10" t="s">
        <v>18</v>
      </c>
      <c r="D2275" s="12">
        <v>43112</v>
      </c>
      <c r="E2275" s="13" t="s">
        <v>3955</v>
      </c>
      <c r="F2275" s="13" t="s">
        <v>74</v>
      </c>
      <c r="G2275" s="14"/>
      <c r="H2275" s="15">
        <f>HYPERLINK("https://docs.wto.org/imrd/directdoc.asp?DDFDocuments/t/G/SPS/NJPN548.DOCX","EN")</f>
      </c>
      <c r="I2275" s="15">
        <f>HYPERLINK("https://docs.wto.org/imrd/directdoc.asp?DDFDocuments/u/G/SPS/NJPN548.DOCX","FR")</f>
      </c>
      <c r="J2275" s="15">
        <f>HYPERLINK("https://docs.wto.org/imrd/directdoc.asp?DDFDocuments/v/G/SPS/NJPN548.DOCX","ES")</f>
      </c>
    </row>
    <row r="2276">
      <c r="A2276" s="10" t="s">
        <v>3956</v>
      </c>
      <c r="B2276" s="11" t="s">
        <v>233</v>
      </c>
      <c r="C2276" s="10" t="s">
        <v>18</v>
      </c>
      <c r="D2276" s="12">
        <v>43112</v>
      </c>
      <c r="E2276" s="13" t="s">
        <v>3957</v>
      </c>
      <c r="F2276" s="13" t="s">
        <v>223</v>
      </c>
      <c r="G2276" s="14" t="s">
        <v>161</v>
      </c>
      <c r="H2276" s="15">
        <f>HYPERLINK("https://docs.wto.org/imrd/directdoc.asp?DDFDocuments/t/G/SPS/NPER740.DOCX","EN")</f>
      </c>
      <c r="I2276" s="15">
        <f>HYPERLINK("https://docs.wto.org/imrd/directdoc.asp?DDFDocuments/u/G/SPS/NPER740.DOCX","FR")</f>
      </c>
      <c r="J2276" s="15">
        <f>HYPERLINK("https://docs.wto.org/imrd/directdoc.asp?DDFDocuments/v/G/SPS/NPER740.DOCX","ES")</f>
      </c>
    </row>
    <row r="2277">
      <c r="A2277" s="10" t="s">
        <v>3958</v>
      </c>
      <c r="B2277" s="11" t="s">
        <v>95</v>
      </c>
      <c r="C2277" s="10" t="s">
        <v>18</v>
      </c>
      <c r="D2277" s="12">
        <v>43111</v>
      </c>
      <c r="E2277" s="13" t="s">
        <v>2643</v>
      </c>
      <c r="F2277" s="13" t="s">
        <v>3959</v>
      </c>
      <c r="G2277" s="14"/>
      <c r="H2277" s="15">
        <f>HYPERLINK("https://docs.wto.org/imrd/directdoc.asp?DDFDocuments/t/G/SPS/NBRA1322.DOCX","EN")</f>
      </c>
      <c r="I2277" s="15">
        <f>HYPERLINK("https://docs.wto.org/imrd/directdoc.asp?DDFDocuments/u/G/SPS/NBRA1322.DOCX","FR")</f>
      </c>
      <c r="J2277" s="15">
        <f>HYPERLINK("https://docs.wto.org/imrd/directdoc.asp?DDFDocuments/v/G/SPS/NBRA1322.DOCX","ES")</f>
      </c>
    </row>
    <row r="2278">
      <c r="A2278" s="10" t="s">
        <v>3960</v>
      </c>
      <c r="B2278" s="11" t="s">
        <v>95</v>
      </c>
      <c r="C2278" s="10" t="s">
        <v>18</v>
      </c>
      <c r="D2278" s="12">
        <v>43111</v>
      </c>
      <c r="E2278" s="13" t="s">
        <v>2482</v>
      </c>
      <c r="F2278" s="13" t="s">
        <v>74</v>
      </c>
      <c r="G2278" s="14"/>
      <c r="H2278" s="15">
        <f>HYPERLINK("https://docs.wto.org/imrd/directdoc.asp?DDFDocuments/t/G/SPS/NBRA1324.DOCX","EN")</f>
      </c>
      <c r="I2278" s="15">
        <f>HYPERLINK("https://docs.wto.org/imrd/directdoc.asp?DDFDocuments/u/G/SPS/NBRA1324.DOCX","FR")</f>
      </c>
      <c r="J2278" s="15">
        <f>HYPERLINK("https://docs.wto.org/imrd/directdoc.asp?DDFDocuments/v/G/SPS/NBRA1324.DOCX","ES")</f>
      </c>
    </row>
    <row r="2279">
      <c r="A2279" s="10" t="s">
        <v>3961</v>
      </c>
      <c r="B2279" s="11" t="s">
        <v>95</v>
      </c>
      <c r="C2279" s="10" t="s">
        <v>18</v>
      </c>
      <c r="D2279" s="12">
        <v>43111</v>
      </c>
      <c r="E2279" s="13" t="s">
        <v>3962</v>
      </c>
      <c r="F2279" s="13" t="s">
        <v>74</v>
      </c>
      <c r="G2279" s="14"/>
      <c r="H2279" s="15">
        <f>HYPERLINK("https://docs.wto.org/imrd/directdoc.asp?DDFDocuments/t/G/SPS/NBRA1325.DOCX","EN")</f>
      </c>
      <c r="I2279" s="15">
        <f>HYPERLINK("https://docs.wto.org/imrd/directdoc.asp?DDFDocuments/u/G/SPS/NBRA1325.DOCX","FR")</f>
      </c>
      <c r="J2279" s="15">
        <f>HYPERLINK("https://docs.wto.org/imrd/directdoc.asp?DDFDocuments/v/G/SPS/NBRA1325.DOCX","ES")</f>
      </c>
    </row>
    <row r="2280">
      <c r="A2280" s="10" t="s">
        <v>3963</v>
      </c>
      <c r="B2280" s="11" t="s">
        <v>95</v>
      </c>
      <c r="C2280" s="10" t="s">
        <v>18</v>
      </c>
      <c r="D2280" s="12">
        <v>43111</v>
      </c>
      <c r="E2280" s="13" t="s">
        <v>3556</v>
      </c>
      <c r="F2280" s="13" t="s">
        <v>74</v>
      </c>
      <c r="G2280" s="14"/>
      <c r="H2280" s="15">
        <f>HYPERLINK("https://docs.wto.org/imrd/directdoc.asp?DDFDocuments/t/G/SPS/NBRA1326.DOCX","EN")</f>
      </c>
      <c r="I2280" s="15">
        <f>HYPERLINK("https://docs.wto.org/imrd/directdoc.asp?DDFDocuments/u/G/SPS/NBRA1326.DOCX","FR")</f>
      </c>
      <c r="J2280" s="15">
        <f>HYPERLINK("https://docs.wto.org/imrd/directdoc.asp?DDFDocuments/v/G/SPS/NBRA1326.DOCX","ES")</f>
      </c>
    </row>
    <row r="2281">
      <c r="A2281" s="10" t="s">
        <v>3964</v>
      </c>
      <c r="B2281" s="11" t="s">
        <v>95</v>
      </c>
      <c r="C2281" s="10" t="s">
        <v>18</v>
      </c>
      <c r="D2281" s="12">
        <v>43111</v>
      </c>
      <c r="E2281" s="13" t="s">
        <v>3556</v>
      </c>
      <c r="F2281" s="13" t="s">
        <v>864</v>
      </c>
      <c r="G2281" s="14"/>
      <c r="H2281" s="15">
        <f>HYPERLINK("https://docs.wto.org/imrd/directdoc.asp?DDFDocuments/t/G/SPS/NBRA1327.DOCX","EN")</f>
      </c>
      <c r="I2281" s="15">
        <f>HYPERLINK("https://docs.wto.org/imrd/directdoc.asp?DDFDocuments/u/G/SPS/NBRA1327.DOCX","FR")</f>
      </c>
      <c r="J2281" s="15">
        <f>HYPERLINK("https://docs.wto.org/imrd/directdoc.asp?DDFDocuments/v/G/SPS/NBRA1327.DOCX","ES")</f>
      </c>
    </row>
    <row r="2282">
      <c r="A2282" s="10" t="s">
        <v>3965</v>
      </c>
      <c r="B2282" s="11" t="s">
        <v>95</v>
      </c>
      <c r="C2282" s="10" t="s">
        <v>18</v>
      </c>
      <c r="D2282" s="12">
        <v>43111</v>
      </c>
      <c r="E2282" s="13" t="s">
        <v>3582</v>
      </c>
      <c r="F2282" s="13" t="s">
        <v>74</v>
      </c>
      <c r="G2282" s="14"/>
      <c r="H2282" s="15">
        <f>HYPERLINK("https://docs.wto.org/imrd/directdoc.asp?DDFDocuments/t/G/SPS/NBRA1328.DOCX","EN")</f>
      </c>
      <c r="I2282" s="15">
        <f>HYPERLINK("https://docs.wto.org/imrd/directdoc.asp?DDFDocuments/u/G/SPS/NBRA1328.DOCX","FR")</f>
      </c>
      <c r="J2282" s="15">
        <f>HYPERLINK("https://docs.wto.org/imrd/directdoc.asp?DDFDocuments/v/G/SPS/NBRA1328.DOCX","ES")</f>
      </c>
    </row>
    <row r="2283">
      <c r="A2283" s="10" t="s">
        <v>3966</v>
      </c>
      <c r="B2283" s="11" t="s">
        <v>95</v>
      </c>
      <c r="C2283" s="10" t="s">
        <v>18</v>
      </c>
      <c r="D2283" s="12">
        <v>43111</v>
      </c>
      <c r="E2283" s="13" t="s">
        <v>2643</v>
      </c>
      <c r="F2283" s="13" t="s">
        <v>3959</v>
      </c>
      <c r="G2283" s="14"/>
      <c r="H2283" s="15">
        <f>HYPERLINK("https://docs.wto.org/imrd/directdoc.asp?DDFDocuments/t/G/SPS/NBRA1329.DOCX","EN")</f>
      </c>
      <c r="I2283" s="15">
        <f>HYPERLINK("https://docs.wto.org/imrd/directdoc.asp?DDFDocuments/u/G/SPS/NBRA1329.DOCX","FR")</f>
      </c>
      <c r="J2283" s="15">
        <f>HYPERLINK("https://docs.wto.org/imrd/directdoc.asp?DDFDocuments/v/G/SPS/NBRA1329.DOCX","ES")</f>
      </c>
    </row>
    <row r="2284">
      <c r="A2284" s="10" t="s">
        <v>3967</v>
      </c>
      <c r="B2284" s="11" t="s">
        <v>95</v>
      </c>
      <c r="C2284" s="10" t="s">
        <v>18</v>
      </c>
      <c r="D2284" s="12">
        <v>43111</v>
      </c>
      <c r="E2284" s="13" t="s">
        <v>3343</v>
      </c>
      <c r="F2284" s="13" t="s">
        <v>74</v>
      </c>
      <c r="G2284" s="14"/>
      <c r="H2284" s="15">
        <f>HYPERLINK("https://docs.wto.org/imrd/directdoc.asp?DDFDocuments/t/G/SPS/NBRA1330.DOCX","EN")</f>
      </c>
      <c r="I2284" s="15">
        <f>HYPERLINK("https://docs.wto.org/imrd/directdoc.asp?DDFDocuments/u/G/SPS/NBRA1330.DOCX","FR")</f>
      </c>
      <c r="J2284" s="15">
        <f>HYPERLINK("https://docs.wto.org/imrd/directdoc.asp?DDFDocuments/v/G/SPS/NBRA1330.DOCX","ES")</f>
      </c>
    </row>
    <row r="2285">
      <c r="A2285" s="10" t="s">
        <v>3968</v>
      </c>
      <c r="B2285" s="11" t="s">
        <v>95</v>
      </c>
      <c r="C2285" s="10" t="s">
        <v>18</v>
      </c>
      <c r="D2285" s="12">
        <v>43111</v>
      </c>
      <c r="E2285" s="13" t="s">
        <v>3969</v>
      </c>
      <c r="F2285" s="13" t="s">
        <v>74</v>
      </c>
      <c r="G2285" s="14"/>
      <c r="H2285" s="15">
        <f>HYPERLINK("https://docs.wto.org/imrd/directdoc.asp?DDFDocuments/t/G/SPS/NBRA1331.DOCX","EN")</f>
      </c>
      <c r="I2285" s="15">
        <f>HYPERLINK("https://docs.wto.org/imrd/directdoc.asp?DDFDocuments/u/G/SPS/NBRA1331.DOCX","FR")</f>
      </c>
      <c r="J2285" s="15">
        <f>HYPERLINK("https://docs.wto.org/imrd/directdoc.asp?DDFDocuments/v/G/SPS/NBRA1331.DOCX","ES")</f>
      </c>
    </row>
    <row r="2286">
      <c r="A2286" s="10" t="s">
        <v>3970</v>
      </c>
      <c r="B2286" s="11" t="s">
        <v>95</v>
      </c>
      <c r="C2286" s="10" t="s">
        <v>18</v>
      </c>
      <c r="D2286" s="12">
        <v>43111</v>
      </c>
      <c r="E2286" s="13" t="s">
        <v>2643</v>
      </c>
      <c r="F2286" s="13" t="s">
        <v>3959</v>
      </c>
      <c r="G2286" s="14"/>
      <c r="H2286" s="15">
        <f>HYPERLINK("https://docs.wto.org/imrd/directdoc.asp?DDFDocuments/t/G/SPS/NBRA1332.DOCX","EN")</f>
      </c>
      <c r="I2286" s="15">
        <f>HYPERLINK("https://docs.wto.org/imrd/directdoc.asp?DDFDocuments/u/G/SPS/NBRA1332.DOCX","FR")</f>
      </c>
      <c r="J2286" s="15">
        <f>HYPERLINK("https://docs.wto.org/imrd/directdoc.asp?DDFDocuments/v/G/SPS/NBRA1332.DOCX","ES")</f>
      </c>
    </row>
    <row r="2287">
      <c r="A2287" s="10" t="s">
        <v>3971</v>
      </c>
      <c r="B2287" s="11" t="s">
        <v>95</v>
      </c>
      <c r="C2287" s="10" t="s">
        <v>18</v>
      </c>
      <c r="D2287" s="12">
        <v>43111</v>
      </c>
      <c r="E2287" s="13" t="s">
        <v>2643</v>
      </c>
      <c r="F2287" s="13" t="s">
        <v>3959</v>
      </c>
      <c r="G2287" s="14"/>
      <c r="H2287" s="15">
        <f>HYPERLINK("https://docs.wto.org/imrd/directdoc.asp?DDFDocuments/t/G/SPS/NBRA1333.DOCX","EN")</f>
      </c>
      <c r="I2287" s="15">
        <f>HYPERLINK("https://docs.wto.org/imrd/directdoc.asp?DDFDocuments/u/G/SPS/NBRA1333.DOCX","FR")</f>
      </c>
      <c r="J2287" s="15">
        <f>HYPERLINK("https://docs.wto.org/imrd/directdoc.asp?DDFDocuments/v/G/SPS/NBRA1333.DOCX","ES")</f>
      </c>
    </row>
    <row r="2288">
      <c r="A2288" s="10" t="s">
        <v>3972</v>
      </c>
      <c r="B2288" s="11" t="s">
        <v>95</v>
      </c>
      <c r="C2288" s="10" t="s">
        <v>18</v>
      </c>
      <c r="D2288" s="12">
        <v>43111</v>
      </c>
      <c r="E2288" s="13" t="s">
        <v>2643</v>
      </c>
      <c r="F2288" s="13" t="s">
        <v>3959</v>
      </c>
      <c r="G2288" s="14"/>
      <c r="H2288" s="15">
        <f>HYPERLINK("https://docs.wto.org/imrd/directdoc.asp?DDFDocuments/t/G/SPS/NBRA1335.DOCX","EN")</f>
      </c>
      <c r="I2288" s="15">
        <f>HYPERLINK("https://docs.wto.org/imrd/directdoc.asp?DDFDocuments/u/G/SPS/NBRA1335.DOCX","FR")</f>
      </c>
      <c r="J2288" s="15">
        <f>HYPERLINK("https://docs.wto.org/imrd/directdoc.asp?DDFDocuments/v/G/SPS/NBRA1335.DOCX","ES")</f>
      </c>
    </row>
    <row r="2289">
      <c r="A2289" s="10" t="s">
        <v>3973</v>
      </c>
      <c r="B2289" s="11" t="s">
        <v>95</v>
      </c>
      <c r="C2289" s="10" t="s">
        <v>18</v>
      </c>
      <c r="D2289" s="12">
        <v>43111</v>
      </c>
      <c r="E2289" s="13" t="s">
        <v>3343</v>
      </c>
      <c r="F2289" s="13" t="s">
        <v>74</v>
      </c>
      <c r="G2289" s="14"/>
      <c r="H2289" s="15">
        <f>HYPERLINK("https://docs.wto.org/imrd/directdoc.asp?DDFDocuments/t/G/SPS/NBRA1336.DOCX","EN")</f>
      </c>
      <c r="I2289" s="15">
        <f>HYPERLINK("https://docs.wto.org/imrd/directdoc.asp?DDFDocuments/u/G/SPS/NBRA1336.DOCX","FR")</f>
      </c>
      <c r="J2289" s="15">
        <f>HYPERLINK("https://docs.wto.org/imrd/directdoc.asp?DDFDocuments/v/G/SPS/NBRA1336.DOCX","ES")</f>
      </c>
    </row>
    <row r="2290">
      <c r="A2290" s="10" t="s">
        <v>3974</v>
      </c>
      <c r="B2290" s="11" t="s">
        <v>95</v>
      </c>
      <c r="C2290" s="10" t="s">
        <v>18</v>
      </c>
      <c r="D2290" s="12">
        <v>43111</v>
      </c>
      <c r="E2290" s="13" t="s">
        <v>3975</v>
      </c>
      <c r="F2290" s="13" t="s">
        <v>74</v>
      </c>
      <c r="G2290" s="14"/>
      <c r="H2290" s="15">
        <f>HYPERLINK("https://docs.wto.org/imrd/directdoc.asp?DDFDocuments/t/G/SPS/NBRA1337.DOCX","EN")</f>
      </c>
      <c r="I2290" s="15">
        <f>HYPERLINK("https://docs.wto.org/imrd/directdoc.asp?DDFDocuments/u/G/SPS/NBRA1337.DOCX","FR")</f>
      </c>
      <c r="J2290" s="15">
        <f>HYPERLINK("https://docs.wto.org/imrd/directdoc.asp?DDFDocuments/v/G/SPS/NBRA1337.DOCX","ES")</f>
      </c>
    </row>
    <row r="2291">
      <c r="A2291" s="10" t="s">
        <v>3976</v>
      </c>
      <c r="B2291" s="11" t="s">
        <v>95</v>
      </c>
      <c r="C2291" s="10" t="s">
        <v>18</v>
      </c>
      <c r="D2291" s="12">
        <v>43111</v>
      </c>
      <c r="E2291" s="13" t="s">
        <v>3582</v>
      </c>
      <c r="F2291" s="13" t="s">
        <v>74</v>
      </c>
      <c r="G2291" s="14"/>
      <c r="H2291" s="15">
        <f>HYPERLINK("https://docs.wto.org/imrd/directdoc.asp?DDFDocuments/t/G/SPS/NBRA1338.DOCX","EN")</f>
      </c>
      <c r="I2291" s="15">
        <f>HYPERLINK("https://docs.wto.org/imrd/directdoc.asp?DDFDocuments/u/G/SPS/NBRA1338.DOCX","FR")</f>
      </c>
      <c r="J2291" s="15">
        <f>HYPERLINK("https://docs.wto.org/imrd/directdoc.asp?DDFDocuments/v/G/SPS/NBRA1338.DOCX","ES")</f>
      </c>
    </row>
    <row r="2292">
      <c r="A2292" s="10" t="s">
        <v>3977</v>
      </c>
      <c r="B2292" s="11" t="s">
        <v>95</v>
      </c>
      <c r="C2292" s="10" t="s">
        <v>18</v>
      </c>
      <c r="D2292" s="12">
        <v>43111</v>
      </c>
      <c r="E2292" s="13" t="s">
        <v>2482</v>
      </c>
      <c r="F2292" s="13" t="s">
        <v>74</v>
      </c>
      <c r="G2292" s="14"/>
      <c r="H2292" s="15">
        <f>HYPERLINK("https://docs.wto.org/imrd/directdoc.asp?DDFDocuments/t/G/SPS/NBRA1339.DOCX","EN")</f>
      </c>
      <c r="I2292" s="15">
        <f>HYPERLINK("https://docs.wto.org/imrd/directdoc.asp?DDFDocuments/u/G/SPS/NBRA1339.DOCX","FR")</f>
      </c>
      <c r="J2292" s="15">
        <f>HYPERLINK("https://docs.wto.org/imrd/directdoc.asp?DDFDocuments/v/G/SPS/NBRA1339.DOCX","ES")</f>
      </c>
    </row>
    <row r="2293">
      <c r="A2293" s="10" t="s">
        <v>3978</v>
      </c>
      <c r="B2293" s="11" t="s">
        <v>95</v>
      </c>
      <c r="C2293" s="10" t="s">
        <v>18</v>
      </c>
      <c r="D2293" s="12">
        <v>43111</v>
      </c>
      <c r="E2293" s="13" t="s">
        <v>3582</v>
      </c>
      <c r="F2293" s="13" t="s">
        <v>74</v>
      </c>
      <c r="G2293" s="14"/>
      <c r="H2293" s="15">
        <f>HYPERLINK("https://docs.wto.org/imrd/directdoc.asp?DDFDocuments/t/G/SPS/NBRA1340.DOCX","EN")</f>
      </c>
      <c r="I2293" s="15">
        <f>HYPERLINK("https://docs.wto.org/imrd/directdoc.asp?DDFDocuments/u/G/SPS/NBRA1340.DOCX","FR")</f>
      </c>
      <c r="J2293" s="15">
        <f>HYPERLINK("https://docs.wto.org/imrd/directdoc.asp?DDFDocuments/v/G/SPS/NBRA1340.DOCX","ES")</f>
      </c>
    </row>
    <row r="2294">
      <c r="A2294" s="10" t="s">
        <v>3979</v>
      </c>
      <c r="B2294" s="11" t="s">
        <v>95</v>
      </c>
      <c r="C2294" s="10" t="s">
        <v>18</v>
      </c>
      <c r="D2294" s="12">
        <v>43111</v>
      </c>
      <c r="E2294" s="13" t="s">
        <v>3980</v>
      </c>
      <c r="F2294" s="13" t="s">
        <v>74</v>
      </c>
      <c r="G2294" s="14"/>
      <c r="H2294" s="15">
        <f>HYPERLINK("https://docs.wto.org/imrd/directdoc.asp?DDFDocuments/t/G/SPS/NBRA1341.DOCX","EN")</f>
      </c>
      <c r="I2294" s="15">
        <f>HYPERLINK("https://docs.wto.org/imrd/directdoc.asp?DDFDocuments/u/G/SPS/NBRA1341.DOCX","FR")</f>
      </c>
      <c r="J2294" s="15">
        <f>HYPERLINK("https://docs.wto.org/imrd/directdoc.asp?DDFDocuments/v/G/SPS/NBRA1341.DOCX","ES")</f>
      </c>
    </row>
    <row r="2295">
      <c r="A2295" s="10" t="s">
        <v>3981</v>
      </c>
      <c r="B2295" s="11" t="s">
        <v>95</v>
      </c>
      <c r="C2295" s="10" t="s">
        <v>18</v>
      </c>
      <c r="D2295" s="12">
        <v>43111</v>
      </c>
      <c r="E2295" s="13" t="s">
        <v>3343</v>
      </c>
      <c r="F2295" s="13" t="s">
        <v>74</v>
      </c>
      <c r="G2295" s="14"/>
      <c r="H2295" s="15">
        <f>HYPERLINK("https://docs.wto.org/imrd/directdoc.asp?DDFDocuments/t/G/SPS/NBRA1342.DOCX","EN")</f>
      </c>
      <c r="I2295" s="15">
        <f>HYPERLINK("https://docs.wto.org/imrd/directdoc.asp?DDFDocuments/u/G/SPS/NBRA1342.DOCX","FR")</f>
      </c>
      <c r="J2295" s="15">
        <f>HYPERLINK("https://docs.wto.org/imrd/directdoc.asp?DDFDocuments/v/G/SPS/NBRA1342.DOCX","ES")</f>
      </c>
    </row>
    <row r="2296">
      <c r="A2296" s="10" t="s">
        <v>3982</v>
      </c>
      <c r="B2296" s="11" t="s">
        <v>95</v>
      </c>
      <c r="C2296" s="10" t="s">
        <v>18</v>
      </c>
      <c r="D2296" s="12">
        <v>43111</v>
      </c>
      <c r="E2296" s="13" t="s">
        <v>3343</v>
      </c>
      <c r="F2296" s="13" t="s">
        <v>74</v>
      </c>
      <c r="G2296" s="14"/>
      <c r="H2296" s="15">
        <f>HYPERLINK("https://docs.wto.org/imrd/directdoc.asp?DDFDocuments/t/G/SPS/NBRA1343.DOCX","EN")</f>
      </c>
      <c r="I2296" s="15">
        <f>HYPERLINK("https://docs.wto.org/imrd/directdoc.asp?DDFDocuments/u/G/SPS/NBRA1343.DOCX","FR")</f>
      </c>
      <c r="J2296" s="15">
        <f>HYPERLINK("https://docs.wto.org/imrd/directdoc.asp?DDFDocuments/v/G/SPS/NBRA1343.DOCX","ES")</f>
      </c>
    </row>
    <row r="2297">
      <c r="A2297" s="10" t="s">
        <v>3983</v>
      </c>
      <c r="B2297" s="11" t="s">
        <v>365</v>
      </c>
      <c r="C2297" s="10" t="s">
        <v>18</v>
      </c>
      <c r="D2297" s="12">
        <v>43111</v>
      </c>
      <c r="E2297" s="13" t="s">
        <v>3558</v>
      </c>
      <c r="F2297" s="13" t="s">
        <v>74</v>
      </c>
      <c r="G2297" s="14"/>
      <c r="H2297" s="15">
        <f>HYPERLINK("https://docs.wto.org/imrd/directdoc.asp?DDFDocuments/t/G/SPS/NBRA1344.DOCX","EN")</f>
      </c>
      <c r="I2297" s="15">
        <f>HYPERLINK("https://docs.wto.org/imrd/directdoc.asp?DDFDocuments/u/G/SPS/NBRA1344.DOCX","FR")</f>
      </c>
      <c r="J2297" s="15">
        <f>HYPERLINK("https://docs.wto.org/imrd/directdoc.asp?DDFDocuments/v/G/SPS/NBRA1344.DOCX","ES")</f>
      </c>
    </row>
    <row r="2298">
      <c r="A2298" s="10" t="s">
        <v>3984</v>
      </c>
      <c r="B2298" s="11" t="s">
        <v>95</v>
      </c>
      <c r="C2298" s="10" t="s">
        <v>18</v>
      </c>
      <c r="D2298" s="12">
        <v>43111</v>
      </c>
      <c r="E2298" s="13" t="s">
        <v>2643</v>
      </c>
      <c r="F2298" s="13" t="s">
        <v>3754</v>
      </c>
      <c r="G2298" s="14"/>
      <c r="H2298" s="15">
        <f>HYPERLINK("https://docs.wto.org/imrd/directdoc.asp?DDFDocuments/t/G/SPS/NBRA1346.DOCX","EN")</f>
      </c>
      <c r="I2298" s="15">
        <f>HYPERLINK("https://docs.wto.org/imrd/directdoc.asp?DDFDocuments/u/G/SPS/NBRA1346.DOCX","FR")</f>
      </c>
      <c r="J2298" s="15">
        <f>HYPERLINK("https://docs.wto.org/imrd/directdoc.asp?DDFDocuments/v/G/SPS/NBRA1346.DOCX","ES")</f>
      </c>
    </row>
    <row r="2299">
      <c r="A2299" s="10" t="s">
        <v>3985</v>
      </c>
      <c r="B2299" s="11" t="s">
        <v>153</v>
      </c>
      <c r="C2299" s="10" t="s">
        <v>18</v>
      </c>
      <c r="D2299" s="12">
        <v>43111</v>
      </c>
      <c r="E2299" s="13" t="s">
        <v>3159</v>
      </c>
      <c r="F2299" s="13" t="s">
        <v>186</v>
      </c>
      <c r="G2299" s="14"/>
      <c r="H2299" s="15">
        <f>HYPERLINK("https://docs.wto.org/imrd/directdoc.asp?DDFDocuments/t/G/SPS/NKOR589.DOCX","EN")</f>
      </c>
      <c r="I2299" s="15">
        <f>HYPERLINK("https://docs.wto.org/imrd/directdoc.asp?DDFDocuments/u/G/SPS/NKOR589.DOCX","FR")</f>
      </c>
      <c r="J2299" s="15">
        <f>HYPERLINK("https://docs.wto.org/imrd/directdoc.asp?DDFDocuments/v/G/SPS/NKOR589.DOCX","ES")</f>
      </c>
    </row>
    <row r="2300">
      <c r="A2300" s="10" t="s">
        <v>3986</v>
      </c>
      <c r="B2300" s="11" t="s">
        <v>164</v>
      </c>
      <c r="C2300" s="10" t="s">
        <v>18</v>
      </c>
      <c r="D2300" s="12">
        <v>43111</v>
      </c>
      <c r="E2300" s="13" t="s">
        <v>3987</v>
      </c>
      <c r="F2300" s="13" t="s">
        <v>24</v>
      </c>
      <c r="G2300" s="14"/>
      <c r="H2300" s="15">
        <f>HYPERLINK("https://docs.wto.org/imrd/directdoc.asp?DDFDocuments/t/G/SPS/NUKR120.DOCX","EN")</f>
      </c>
      <c r="I2300" s="15">
        <f>HYPERLINK("https://docs.wto.org/imrd/directdoc.asp?DDFDocuments/u/G/SPS/NUKR120.DOCX","FR")</f>
      </c>
      <c r="J2300" s="15">
        <f>HYPERLINK("https://docs.wto.org/imrd/directdoc.asp?DDFDocuments/v/G/SPS/NUKR120.DOCX","ES")</f>
      </c>
    </row>
    <row r="2301">
      <c r="A2301" s="10" t="s">
        <v>3988</v>
      </c>
      <c r="B2301" s="11" t="s">
        <v>95</v>
      </c>
      <c r="C2301" s="10" t="s">
        <v>18</v>
      </c>
      <c r="D2301" s="12">
        <v>43110</v>
      </c>
      <c r="E2301" s="13" t="s">
        <v>3556</v>
      </c>
      <c r="F2301" s="13" t="s">
        <v>74</v>
      </c>
      <c r="G2301" s="14"/>
      <c r="H2301" s="15">
        <f>HYPERLINK("https://docs.wto.org/imrd/directdoc.asp?DDFDocuments/t/G/SPS/NBRA1316.DOCX","EN")</f>
      </c>
      <c r="I2301" s="15">
        <f>HYPERLINK("https://docs.wto.org/imrd/directdoc.asp?DDFDocuments/u/G/SPS/NBRA1316.DOCX","FR")</f>
      </c>
      <c r="J2301" s="15">
        <f>HYPERLINK("https://docs.wto.org/imrd/directdoc.asp?DDFDocuments/v/G/SPS/NBRA1316.DOCX","ES")</f>
      </c>
    </row>
    <row r="2302">
      <c r="A2302" s="10" t="s">
        <v>3989</v>
      </c>
      <c r="B2302" s="11" t="s">
        <v>95</v>
      </c>
      <c r="C2302" s="10" t="s">
        <v>18</v>
      </c>
      <c r="D2302" s="12">
        <v>43110</v>
      </c>
      <c r="E2302" s="13" t="s">
        <v>2643</v>
      </c>
      <c r="F2302" s="13" t="s">
        <v>3959</v>
      </c>
      <c r="G2302" s="14"/>
      <c r="H2302" s="15">
        <f>HYPERLINK("https://docs.wto.org/imrd/directdoc.asp?DDFDocuments/t/G/SPS/NBRA1317.DOCX","EN")</f>
      </c>
      <c r="I2302" s="15">
        <f>HYPERLINK("https://docs.wto.org/imrd/directdoc.asp?DDFDocuments/u/G/SPS/NBRA1317.DOCX","FR")</f>
      </c>
      <c r="J2302" s="15">
        <f>HYPERLINK("https://docs.wto.org/imrd/directdoc.asp?DDFDocuments/v/G/SPS/NBRA1317.DOCX","ES")</f>
      </c>
    </row>
    <row r="2303">
      <c r="A2303" s="10" t="s">
        <v>3990</v>
      </c>
      <c r="B2303" s="11" t="s">
        <v>95</v>
      </c>
      <c r="C2303" s="10" t="s">
        <v>18</v>
      </c>
      <c r="D2303" s="12">
        <v>43110</v>
      </c>
      <c r="E2303" s="13" t="s">
        <v>3556</v>
      </c>
      <c r="F2303" s="13" t="s">
        <v>3959</v>
      </c>
      <c r="G2303" s="14"/>
      <c r="H2303" s="15">
        <f>HYPERLINK("https://docs.wto.org/imrd/directdoc.asp?DDFDocuments/t/G/SPS/NBRA1318.DOCX","EN")</f>
      </c>
      <c r="I2303" s="15">
        <f>HYPERLINK("https://docs.wto.org/imrd/directdoc.asp?DDFDocuments/u/G/SPS/NBRA1318.DOCX","FR")</f>
      </c>
      <c r="J2303" s="15">
        <f>HYPERLINK("https://docs.wto.org/imrd/directdoc.asp?DDFDocuments/v/G/SPS/NBRA1318.DOCX","ES")</f>
      </c>
    </row>
    <row r="2304">
      <c r="A2304" s="10" t="s">
        <v>3991</v>
      </c>
      <c r="B2304" s="11" t="s">
        <v>95</v>
      </c>
      <c r="C2304" s="10" t="s">
        <v>18</v>
      </c>
      <c r="D2304" s="12">
        <v>43110</v>
      </c>
      <c r="E2304" s="13" t="s">
        <v>3556</v>
      </c>
      <c r="F2304" s="13" t="s">
        <v>3959</v>
      </c>
      <c r="G2304" s="14"/>
      <c r="H2304" s="15">
        <f>HYPERLINK("https://docs.wto.org/imrd/directdoc.asp?DDFDocuments/t/G/SPS/NBRA1319.DOCX","EN")</f>
      </c>
      <c r="I2304" s="15">
        <f>HYPERLINK("https://docs.wto.org/imrd/directdoc.asp?DDFDocuments/u/G/SPS/NBRA1319.DOCX","FR")</f>
      </c>
      <c r="J2304" s="15">
        <f>HYPERLINK("https://docs.wto.org/imrd/directdoc.asp?DDFDocuments/v/G/SPS/NBRA1319.DOCX","ES")</f>
      </c>
    </row>
    <row r="2305">
      <c r="A2305" s="10" t="s">
        <v>3992</v>
      </c>
      <c r="B2305" s="11" t="s">
        <v>95</v>
      </c>
      <c r="C2305" s="10" t="s">
        <v>18</v>
      </c>
      <c r="D2305" s="12">
        <v>43110</v>
      </c>
      <c r="E2305" s="13" t="s">
        <v>3352</v>
      </c>
      <c r="F2305" s="13" t="s">
        <v>74</v>
      </c>
      <c r="G2305" s="14"/>
      <c r="H2305" s="15">
        <f>HYPERLINK("https://docs.wto.org/imrd/directdoc.asp?DDFDocuments/t/G/SPS/NBRA1320.DOCX","EN")</f>
      </c>
      <c r="I2305" s="15">
        <f>HYPERLINK("https://docs.wto.org/imrd/directdoc.asp?DDFDocuments/u/G/SPS/NBRA1320.DOCX","FR")</f>
      </c>
      <c r="J2305" s="15">
        <f>HYPERLINK("https://docs.wto.org/imrd/directdoc.asp?DDFDocuments/v/G/SPS/NBRA1320.DOCX","ES")</f>
      </c>
    </row>
    <row r="2306">
      <c r="A2306" s="10" t="s">
        <v>3993</v>
      </c>
      <c r="B2306" s="11" t="s">
        <v>95</v>
      </c>
      <c r="C2306" s="10" t="s">
        <v>18</v>
      </c>
      <c r="D2306" s="12">
        <v>43110</v>
      </c>
      <c r="E2306" s="13" t="s">
        <v>3994</v>
      </c>
      <c r="F2306" s="13" t="s">
        <v>74</v>
      </c>
      <c r="G2306" s="14"/>
      <c r="H2306" s="15">
        <f>HYPERLINK("https://docs.wto.org/imrd/directdoc.asp?DDFDocuments/t/G/SPS/NBRA1321.DOCX","EN")</f>
      </c>
      <c r="I2306" s="15">
        <f>HYPERLINK("https://docs.wto.org/imrd/directdoc.asp?DDFDocuments/u/G/SPS/NBRA1321.DOCX","FR")</f>
      </c>
      <c r="J2306" s="15">
        <f>HYPERLINK("https://docs.wto.org/imrd/directdoc.asp?DDFDocuments/v/G/SPS/NBRA1321.DOCX","ES")</f>
      </c>
    </row>
    <row r="2307">
      <c r="A2307" s="10" t="s">
        <v>3995</v>
      </c>
      <c r="B2307" s="11" t="s">
        <v>139</v>
      </c>
      <c r="C2307" s="10" t="s">
        <v>18</v>
      </c>
      <c r="D2307" s="12">
        <v>43110</v>
      </c>
      <c r="E2307" s="13" t="s">
        <v>3996</v>
      </c>
      <c r="F2307" s="13" t="s">
        <v>3997</v>
      </c>
      <c r="G2307" s="14"/>
      <c r="H2307" s="15">
        <f>HYPERLINK("https://docs.wto.org/imrd/directdoc.asp?DDFDocuments/t/G/SPS/NIND201.DOCX","EN")</f>
      </c>
      <c r="I2307" s="15">
        <f>HYPERLINK("https://docs.wto.org/imrd/directdoc.asp?DDFDocuments/u/G/SPS/NIND201.DOCX","FR")</f>
      </c>
      <c r="J2307" s="15">
        <f>HYPERLINK("https://docs.wto.org/imrd/directdoc.asp?DDFDocuments/v/G/SPS/NIND201.DOCX","ES")</f>
      </c>
    </row>
    <row r="2308">
      <c r="A2308" s="10" t="s">
        <v>3998</v>
      </c>
      <c r="B2308" s="11" t="s">
        <v>53</v>
      </c>
      <c r="C2308" s="10" t="s">
        <v>12</v>
      </c>
      <c r="D2308" s="12">
        <v>43110</v>
      </c>
      <c r="E2308" s="13" t="s">
        <v>3999</v>
      </c>
      <c r="F2308" s="13" t="s">
        <v>56</v>
      </c>
      <c r="G2308" s="14" t="s">
        <v>4000</v>
      </c>
      <c r="H2308" s="15">
        <f>HYPERLINK("https://docs.wto.org/imrd/directdoc.asp?DDFDocuments/t/G/SPS/NSAU332.DOCX","EN")</f>
      </c>
      <c r="I2308" s="15">
        <f>HYPERLINK("https://docs.wto.org/imrd/directdoc.asp?DDFDocuments/u/G/SPS/NSAU332.DOCX","FR")</f>
      </c>
      <c r="J2308" s="15">
        <f>HYPERLINK("https://docs.wto.org/imrd/directdoc.asp?DDFDocuments/v/G/SPS/NSAU332.DOCX","ES")</f>
      </c>
    </row>
    <row r="2309">
      <c r="A2309" s="10" t="s">
        <v>4001</v>
      </c>
      <c r="B2309" s="11" t="s">
        <v>153</v>
      </c>
      <c r="C2309" s="10" t="s">
        <v>18</v>
      </c>
      <c r="D2309" s="12">
        <v>43108</v>
      </c>
      <c r="E2309" s="13" t="s">
        <v>62</v>
      </c>
      <c r="F2309" s="13" t="s">
        <v>4002</v>
      </c>
      <c r="G2309" s="14"/>
      <c r="H2309" s="15">
        <f>HYPERLINK("https://docs.wto.org/imrd/directdoc.asp?DDFDocuments/t/G/SPS/NKOR588.DOCX","EN")</f>
      </c>
      <c r="I2309" s="15">
        <f>HYPERLINK("https://docs.wto.org/imrd/directdoc.asp?DDFDocuments/u/G/SPS/NKOR588.DOCX","FR")</f>
      </c>
      <c r="J2309" s="15">
        <f>HYPERLINK("https://docs.wto.org/imrd/directdoc.asp?DDFDocuments/v/G/SPS/NKOR588.DOCX","ES")</f>
      </c>
    </row>
    <row r="2310">
      <c r="A2310" s="10" t="s">
        <v>4003</v>
      </c>
      <c r="B2310" s="11" t="s">
        <v>87</v>
      </c>
      <c r="C2310" s="10" t="s">
        <v>18</v>
      </c>
      <c r="D2310" s="12">
        <v>43108</v>
      </c>
      <c r="E2310" s="13" t="s">
        <v>4004</v>
      </c>
      <c r="F2310" s="13" t="s">
        <v>24</v>
      </c>
      <c r="G2310" s="14"/>
      <c r="H2310" s="15">
        <f>HYPERLINK("https://docs.wto.org/imrd/directdoc.asp?DDFDocuments/t/G/SPS/NMEX329.DOCX","EN")</f>
      </c>
      <c r="I2310" s="15">
        <f>HYPERLINK("https://docs.wto.org/imrd/directdoc.asp?DDFDocuments/u/G/SPS/NMEX329.DOCX","FR")</f>
      </c>
      <c r="J2310" s="15">
        <f>HYPERLINK("https://docs.wto.org/imrd/directdoc.asp?DDFDocuments/v/G/SPS/NMEX329.DOCX","ES")</f>
      </c>
    </row>
    <row r="2311">
      <c r="A2311" s="10" t="s">
        <v>4005</v>
      </c>
      <c r="B2311" s="11" t="s">
        <v>72</v>
      </c>
      <c r="C2311" s="10" t="s">
        <v>40</v>
      </c>
      <c r="D2311" s="12">
        <v>43105</v>
      </c>
      <c r="E2311" s="13" t="s">
        <v>4006</v>
      </c>
      <c r="F2311" s="13" t="s">
        <v>19</v>
      </c>
      <c r="G2311" s="14"/>
      <c r="H2311" s="15">
        <f>HYPERLINK("https://docs.wto.org/imrd/directdoc.asp?DDFDocuments/t/G/SPS/NCAN1143A1.DOCX","EN")</f>
      </c>
      <c r="I2311" s="15">
        <f>HYPERLINK("https://docs.wto.org/imrd/directdoc.asp?DDFDocuments/u/G/SPS/NCAN1143A1.DOCX","FR")</f>
      </c>
      <c r="J2311" s="15">
        <f>HYPERLINK("https://docs.wto.org/imrd/directdoc.asp?DDFDocuments/v/G/SPS/NCAN1143A1.DOCX","ES")</f>
      </c>
    </row>
    <row r="2312">
      <c r="A2312" s="10" t="s">
        <v>4007</v>
      </c>
      <c r="B2312" s="11" t="s">
        <v>214</v>
      </c>
      <c r="C2312" s="10" t="s">
        <v>12</v>
      </c>
      <c r="D2312" s="12">
        <v>43104</v>
      </c>
      <c r="E2312" s="13" t="s">
        <v>530</v>
      </c>
      <c r="F2312" s="13" t="s">
        <v>56</v>
      </c>
      <c r="G2312" s="14" t="s">
        <v>4008</v>
      </c>
      <c r="H2312" s="15">
        <f>HYPERLINK("https://docs.wto.org/imrd/directdoc.asp?DDFDocuments/t/G/SPS/NARE140.DOCX","EN")</f>
      </c>
      <c r="I2312" s="15">
        <f>HYPERLINK("https://docs.wto.org/imrd/directdoc.asp?DDFDocuments/u/G/SPS/NARE140.DOCX","FR")</f>
      </c>
      <c r="J2312" s="15">
        <f>HYPERLINK("https://docs.wto.org/imrd/directdoc.asp?DDFDocuments/v/G/SPS/NARE140.DOCX","ES")</f>
      </c>
    </row>
    <row r="2313">
      <c r="A2313" s="10" t="s">
        <v>4009</v>
      </c>
      <c r="B2313" s="11" t="s">
        <v>214</v>
      </c>
      <c r="C2313" s="10" t="s">
        <v>12</v>
      </c>
      <c r="D2313" s="12">
        <v>43104</v>
      </c>
      <c r="E2313" s="13" t="s">
        <v>530</v>
      </c>
      <c r="F2313" s="13" t="s">
        <v>56</v>
      </c>
      <c r="G2313" s="14" t="s">
        <v>3065</v>
      </c>
      <c r="H2313" s="15">
        <f>HYPERLINK("https://docs.wto.org/imrd/directdoc.asp?DDFDocuments/t/G/SPS/NARE141.DOCX","EN")</f>
      </c>
      <c r="I2313" s="15">
        <f>HYPERLINK("https://docs.wto.org/imrd/directdoc.asp?DDFDocuments/u/G/SPS/NARE141.DOCX","FR")</f>
      </c>
      <c r="J2313" s="15">
        <f>HYPERLINK("https://docs.wto.org/imrd/directdoc.asp?DDFDocuments/v/G/SPS/NARE141.DOCX","ES")</f>
      </c>
    </row>
    <row r="2314">
      <c r="A2314" s="10" t="s">
        <v>4010</v>
      </c>
      <c r="B2314" s="11" t="s">
        <v>365</v>
      </c>
      <c r="C2314" s="10" t="s">
        <v>40</v>
      </c>
      <c r="D2314" s="12">
        <v>43104</v>
      </c>
      <c r="E2314" s="13" t="s">
        <v>19</v>
      </c>
      <c r="F2314" s="13" t="s">
        <v>19</v>
      </c>
      <c r="G2314" s="14"/>
      <c r="H2314" s="15">
        <f>HYPERLINK("https://docs.wto.org/imrd/directdoc.asp?DDFDocuments/t/G/SPS/NCHL554A1.DOCX","EN")</f>
      </c>
      <c r="I2314" s="15">
        <f>HYPERLINK("https://docs.wto.org/imrd/directdoc.asp?DDFDocuments/u/G/SPS/NCHL554A1.DOCX","FR")</f>
      </c>
      <c r="J2314" s="15">
        <f>HYPERLINK("https://docs.wto.org/imrd/directdoc.asp?DDFDocuments/v/G/SPS/NCHL554A1.DOCX","ES")</f>
      </c>
    </row>
    <row r="2315">
      <c r="A2315" s="10" t="s">
        <v>4011</v>
      </c>
      <c r="B2315" s="11" t="s">
        <v>365</v>
      </c>
      <c r="C2315" s="10" t="s">
        <v>18</v>
      </c>
      <c r="D2315" s="12">
        <v>43104</v>
      </c>
      <c r="E2315" s="13" t="s">
        <v>4012</v>
      </c>
      <c r="F2315" s="13" t="s">
        <v>4013</v>
      </c>
      <c r="G2315" s="14"/>
      <c r="H2315" s="15">
        <f>HYPERLINK("https://docs.wto.org/imrd/directdoc.asp?DDFDocuments/t/G/SPS/NCHL566.DOCX","EN")</f>
      </c>
      <c r="I2315" s="15">
        <f>HYPERLINK("https://docs.wto.org/imrd/directdoc.asp?DDFDocuments/u/G/SPS/NCHL566.DOCX","FR")</f>
      </c>
      <c r="J2315" s="15">
        <f>HYPERLINK("https://docs.wto.org/imrd/directdoc.asp?DDFDocuments/v/G/SPS/NCHL566.DOCX","ES")</f>
      </c>
    </row>
    <row r="2316">
      <c r="A2316" s="10" t="s">
        <v>4014</v>
      </c>
      <c r="B2316" s="11" t="s">
        <v>204</v>
      </c>
      <c r="C2316" s="10" t="s">
        <v>18</v>
      </c>
      <c r="D2316" s="12">
        <v>43104</v>
      </c>
      <c r="E2316" s="13" t="s">
        <v>4015</v>
      </c>
      <c r="F2316" s="13" t="s">
        <v>24</v>
      </c>
      <c r="G2316" s="14"/>
      <c r="H2316" s="15">
        <f>HYPERLINK("https://docs.wto.org/imrd/directdoc.asp?DDFDocuments/t/G/SPS/NEGY81.DOCX","EN")</f>
      </c>
      <c r="I2316" s="15">
        <f>HYPERLINK("https://docs.wto.org/imrd/directdoc.asp?DDFDocuments/u/G/SPS/NEGY81.DOCX","FR")</f>
      </c>
      <c r="J2316" s="15">
        <f>HYPERLINK("https://docs.wto.org/imrd/directdoc.asp?DDFDocuments/v/G/SPS/NEGY81.DOCX","ES")</f>
      </c>
    </row>
    <row r="2317">
      <c r="A2317" s="10" t="s">
        <v>4016</v>
      </c>
      <c r="B2317" s="11" t="s">
        <v>204</v>
      </c>
      <c r="C2317" s="10" t="s">
        <v>18</v>
      </c>
      <c r="D2317" s="12">
        <v>43104</v>
      </c>
      <c r="E2317" s="13" t="s">
        <v>4017</v>
      </c>
      <c r="F2317" s="13" t="s">
        <v>24</v>
      </c>
      <c r="G2317" s="14"/>
      <c r="H2317" s="15">
        <f>HYPERLINK("https://docs.wto.org/imrd/directdoc.asp?DDFDocuments/t/G/SPS/NEGY82.DOCX","EN")</f>
      </c>
      <c r="I2317" s="15">
        <f>HYPERLINK("https://docs.wto.org/imrd/directdoc.asp?DDFDocuments/u/G/SPS/NEGY82.DOCX","FR")</f>
      </c>
      <c r="J2317" s="15">
        <f>HYPERLINK("https://docs.wto.org/imrd/directdoc.asp?DDFDocuments/v/G/SPS/NEGY82.DOCX","ES")</f>
      </c>
    </row>
    <row r="2318">
      <c r="A2318" s="10" t="s">
        <v>4018</v>
      </c>
      <c r="B2318" s="11" t="s">
        <v>233</v>
      </c>
      <c r="C2318" s="10" t="s">
        <v>18</v>
      </c>
      <c r="D2318" s="12">
        <v>43104</v>
      </c>
      <c r="E2318" s="13" t="s">
        <v>4019</v>
      </c>
      <c r="F2318" s="13" t="s">
        <v>144</v>
      </c>
      <c r="G2318" s="14" t="s">
        <v>161</v>
      </c>
      <c r="H2318" s="15">
        <f>HYPERLINK("https://docs.wto.org/imrd/directdoc.asp?DDFDocuments/t/G/SPS/NPER735.DOCX","EN")</f>
      </c>
      <c r="I2318" s="15">
        <f>HYPERLINK("https://docs.wto.org/imrd/directdoc.asp?DDFDocuments/u/G/SPS/NPER735.DOCX","FR")</f>
      </c>
      <c r="J2318" s="15">
        <f>HYPERLINK("https://docs.wto.org/imrd/directdoc.asp?DDFDocuments/v/G/SPS/NPER735.DOCX","ES")</f>
      </c>
    </row>
    <row r="2319">
      <c r="A2319" s="10" t="s">
        <v>4020</v>
      </c>
      <c r="B2319" s="11" t="s">
        <v>233</v>
      </c>
      <c r="C2319" s="10" t="s">
        <v>18</v>
      </c>
      <c r="D2319" s="12">
        <v>43104</v>
      </c>
      <c r="E2319" s="13" t="s">
        <v>4021</v>
      </c>
      <c r="F2319" s="13" t="s">
        <v>144</v>
      </c>
      <c r="G2319" s="14" t="s">
        <v>161</v>
      </c>
      <c r="H2319" s="15">
        <f>HYPERLINK("https://docs.wto.org/imrd/directdoc.asp?DDFDocuments/t/G/SPS/NPER736.DOCX","EN")</f>
      </c>
      <c r="I2319" s="15">
        <f>HYPERLINK("https://docs.wto.org/imrd/directdoc.asp?DDFDocuments/u/G/SPS/NPER736.DOCX","FR")</f>
      </c>
      <c r="J2319" s="15">
        <f>HYPERLINK("https://docs.wto.org/imrd/directdoc.asp?DDFDocuments/v/G/SPS/NPER736.DOCX","ES")</f>
      </c>
    </row>
    <row r="2320">
      <c r="A2320" s="10" t="s">
        <v>4022</v>
      </c>
      <c r="B2320" s="11" t="s">
        <v>233</v>
      </c>
      <c r="C2320" s="10" t="s">
        <v>18</v>
      </c>
      <c r="D2320" s="12">
        <v>43104</v>
      </c>
      <c r="E2320" s="13" t="s">
        <v>4023</v>
      </c>
      <c r="F2320" s="13" t="s">
        <v>223</v>
      </c>
      <c r="G2320" s="14" t="s">
        <v>95</v>
      </c>
      <c r="H2320" s="15">
        <f>HYPERLINK("https://docs.wto.org/imrd/directdoc.asp?DDFDocuments/t/G/SPS/NPER737.DOCX","EN")</f>
      </c>
      <c r="I2320" s="15">
        <f>HYPERLINK("https://docs.wto.org/imrd/directdoc.asp?DDFDocuments/u/G/SPS/NPER737.DOCX","FR")</f>
      </c>
      <c r="J2320" s="15">
        <f>HYPERLINK("https://docs.wto.org/imrd/directdoc.asp?DDFDocuments/v/G/SPS/NPER737.DOCX","ES")</f>
      </c>
    </row>
    <row r="2321">
      <c r="A2321" s="10" t="s">
        <v>4024</v>
      </c>
      <c r="B2321" s="11" t="s">
        <v>233</v>
      </c>
      <c r="C2321" s="10" t="s">
        <v>18</v>
      </c>
      <c r="D2321" s="12">
        <v>43104</v>
      </c>
      <c r="E2321" s="13" t="s">
        <v>4025</v>
      </c>
      <c r="F2321" s="13" t="s">
        <v>158</v>
      </c>
      <c r="G2321" s="14" t="s">
        <v>1409</v>
      </c>
      <c r="H2321" s="15">
        <f>HYPERLINK("https://docs.wto.org/imrd/directdoc.asp?DDFDocuments/t/G/SPS/NPER738.DOCX","EN")</f>
      </c>
      <c r="I2321" s="15">
        <f>HYPERLINK("https://docs.wto.org/imrd/directdoc.asp?DDFDocuments/u/G/SPS/NPER738.DOCX","FR")</f>
      </c>
      <c r="J2321" s="15">
        <f>HYPERLINK("https://docs.wto.org/imrd/directdoc.asp?DDFDocuments/v/G/SPS/NPER738.DOCX","ES")</f>
      </c>
    </row>
    <row r="2322">
      <c r="A2322" s="10" t="s">
        <v>4026</v>
      </c>
      <c r="B2322" s="11" t="s">
        <v>233</v>
      </c>
      <c r="C2322" s="10" t="s">
        <v>18</v>
      </c>
      <c r="D2322" s="12">
        <v>43104</v>
      </c>
      <c r="E2322" s="13" t="s">
        <v>4027</v>
      </c>
      <c r="F2322" s="13" t="s">
        <v>158</v>
      </c>
      <c r="G2322" s="14" t="s">
        <v>95</v>
      </c>
      <c r="H2322" s="15">
        <f>HYPERLINK("https://docs.wto.org/imrd/directdoc.asp?DDFDocuments/t/G/SPS/NPER739.DOCX","EN")</f>
      </c>
      <c r="I2322" s="15">
        <f>HYPERLINK("https://docs.wto.org/imrd/directdoc.asp?DDFDocuments/u/G/SPS/NPER739.DOCX","FR")</f>
      </c>
      <c r="J2322" s="15">
        <f>HYPERLINK("https://docs.wto.org/imrd/directdoc.asp?DDFDocuments/v/G/SPS/NPER739.DOCX","ES")</f>
      </c>
    </row>
    <row r="2323">
      <c r="A2323" s="10" t="s">
        <v>4028</v>
      </c>
      <c r="B2323" s="11" t="s">
        <v>53</v>
      </c>
      <c r="C2323" s="10" t="s">
        <v>12</v>
      </c>
      <c r="D2323" s="12">
        <v>43104</v>
      </c>
      <c r="E2323" s="13" t="s">
        <v>282</v>
      </c>
      <c r="F2323" s="13" t="s">
        <v>144</v>
      </c>
      <c r="G2323" s="14" t="s">
        <v>523</v>
      </c>
      <c r="H2323" s="15">
        <f>HYPERLINK("https://docs.wto.org/imrd/directdoc.asp?DDFDocuments/t/G/SPS/NSAU331.DOCX","EN")</f>
      </c>
      <c r="I2323" s="15">
        <f>HYPERLINK("https://docs.wto.org/imrd/directdoc.asp?DDFDocuments/u/G/SPS/NSAU331.DOCX","FR")</f>
      </c>
      <c r="J2323" s="15">
        <f>HYPERLINK("https://docs.wto.org/imrd/directdoc.asp?DDFDocuments/v/G/SPS/NSAU331.DOCX","ES")</f>
      </c>
    </row>
    <row r="2324">
      <c r="A2324" s="10" t="s">
        <v>4029</v>
      </c>
      <c r="B2324" s="11" t="s">
        <v>59</v>
      </c>
      <c r="C2324" s="10" t="s">
        <v>18</v>
      </c>
      <c r="D2324" s="12">
        <v>43104</v>
      </c>
      <c r="E2324" s="13" t="s">
        <v>60</v>
      </c>
      <c r="F2324" s="13" t="s">
        <v>4030</v>
      </c>
      <c r="G2324" s="14"/>
      <c r="H2324" s="15">
        <f>HYPERLINK("https://docs.wto.org/imrd/directdoc.asp?DDFDocuments/t/G/SPS/NTPKM450.DOCX","EN")</f>
      </c>
      <c r="I2324" s="15">
        <f>HYPERLINK("https://docs.wto.org/imrd/directdoc.asp?DDFDocuments/u/G/SPS/NTPKM450.DOCX","FR")</f>
      </c>
      <c r="J2324" s="15">
        <f>HYPERLINK("https://docs.wto.org/imrd/directdoc.asp?DDFDocuments/v/G/SPS/NTPKM450.DOCX","ES")</f>
      </c>
    </row>
    <row r="2325">
      <c r="A2325" s="10" t="s">
        <v>4031</v>
      </c>
      <c r="B2325" s="11" t="s">
        <v>214</v>
      </c>
      <c r="C2325" s="10" t="s">
        <v>12</v>
      </c>
      <c r="D2325" s="12">
        <v>43103</v>
      </c>
      <c r="E2325" s="13" t="s">
        <v>2316</v>
      </c>
      <c r="F2325" s="13" t="s">
        <v>138</v>
      </c>
      <c r="G2325" s="14" t="s">
        <v>2296</v>
      </c>
      <c r="H2325" s="15">
        <f>HYPERLINK("https://docs.wto.org/imrd/directdoc.asp?DDFDocuments/t/G/SPS/NARE139.DOCX","EN")</f>
      </c>
      <c r="I2325" s="15">
        <f>HYPERLINK("https://docs.wto.org/imrd/directdoc.asp?DDFDocuments/u/G/SPS/NARE139.DOCX","FR")</f>
      </c>
      <c r="J2325" s="15">
        <f>HYPERLINK("https://docs.wto.org/imrd/directdoc.asp?DDFDocuments/v/G/SPS/NARE139.DOCX","ES")</f>
      </c>
    </row>
    <row r="2326">
      <c r="A2326" s="10" t="s">
        <v>4032</v>
      </c>
      <c r="B2326" s="11" t="s">
        <v>188</v>
      </c>
      <c r="C2326" s="10" t="s">
        <v>40</v>
      </c>
      <c r="D2326" s="12">
        <v>43103</v>
      </c>
      <c r="E2326" s="13" t="s">
        <v>3203</v>
      </c>
      <c r="F2326" s="13" t="s">
        <v>1550</v>
      </c>
      <c r="G2326" s="14"/>
      <c r="H2326" s="15">
        <f>HYPERLINK("https://docs.wto.org/imrd/directdoc.asp?DDFDocuments/t/G/SPS/NAUS391A1.DOCX","EN")</f>
      </c>
      <c r="I2326" s="15">
        <f>HYPERLINK("https://docs.wto.org/imrd/directdoc.asp?DDFDocuments/u/G/SPS/NAUS391A1.DOCX","FR")</f>
      </c>
      <c r="J2326" s="15">
        <f>HYPERLINK("https://docs.wto.org/imrd/directdoc.asp?DDFDocuments/v/G/SPS/NAUS391A1.DOCX","ES")</f>
      </c>
    </row>
    <row r="2327">
      <c r="A2327" s="10" t="s">
        <v>4033</v>
      </c>
      <c r="B2327" s="11" t="s">
        <v>365</v>
      </c>
      <c r="C2327" s="10" t="s">
        <v>40</v>
      </c>
      <c r="D2327" s="12">
        <v>43103</v>
      </c>
      <c r="E2327" s="13" t="s">
        <v>19</v>
      </c>
      <c r="F2327" s="13" t="s">
        <v>19</v>
      </c>
      <c r="G2327" s="14"/>
      <c r="H2327" s="15">
        <f>HYPERLINK("https://docs.wto.org/imrd/directdoc.asp?DDFDocuments/t/G/SPS/NCHL553A1.DOCX","EN")</f>
      </c>
      <c r="I2327" s="15">
        <f>HYPERLINK("https://docs.wto.org/imrd/directdoc.asp?DDFDocuments/u/G/SPS/NCHL553A1.DOCX","FR")</f>
      </c>
      <c r="J2327" s="15">
        <f>HYPERLINK("https://docs.wto.org/imrd/directdoc.asp?DDFDocuments/v/G/SPS/NCHL553A1.DOCX","ES")</f>
      </c>
    </row>
    <row r="2328">
      <c r="A2328" s="10" t="s">
        <v>4034</v>
      </c>
      <c r="B2328" s="11" t="s">
        <v>82</v>
      </c>
      <c r="C2328" s="10" t="s">
        <v>18</v>
      </c>
      <c r="D2328" s="12">
        <v>43103</v>
      </c>
      <c r="E2328" s="13" t="s">
        <v>603</v>
      </c>
      <c r="F2328" s="13" t="s">
        <v>74</v>
      </c>
      <c r="G2328" s="14"/>
      <c r="H2328" s="15">
        <f>HYPERLINK("https://docs.wto.org/imrd/directdoc.asp?DDFDocuments/t/G/SPS/NEU231.DOCX","EN")</f>
      </c>
      <c r="I2328" s="15">
        <f>HYPERLINK("https://docs.wto.org/imrd/directdoc.asp?DDFDocuments/u/G/SPS/NEU231.DOCX","FR")</f>
      </c>
      <c r="J2328" s="15">
        <f>HYPERLINK("https://docs.wto.org/imrd/directdoc.asp?DDFDocuments/v/G/SPS/NEU231.DOCX","ES")</f>
      </c>
    </row>
    <row r="2329">
      <c r="A2329" s="10" t="s">
        <v>4035</v>
      </c>
      <c r="B2329" s="11" t="s">
        <v>82</v>
      </c>
      <c r="C2329" s="10" t="s">
        <v>18</v>
      </c>
      <c r="D2329" s="12">
        <v>43103</v>
      </c>
      <c r="E2329" s="13" t="s">
        <v>4036</v>
      </c>
      <c r="F2329" s="13" t="s">
        <v>2701</v>
      </c>
      <c r="G2329" s="14" t="s">
        <v>4037</v>
      </c>
      <c r="H2329" s="15">
        <f>HYPERLINK("https://docs.wto.org/imrd/directdoc.asp?DDFDocuments/t/G/SPS/NEU232.DOCX","EN")</f>
      </c>
      <c r="I2329" s="15">
        <f>HYPERLINK("https://docs.wto.org/imrd/directdoc.asp?DDFDocuments/u/G/SPS/NEU232.DOCX","FR")</f>
      </c>
      <c r="J2329" s="15">
        <f>HYPERLINK("https://docs.wto.org/imrd/directdoc.asp?DDFDocuments/v/G/SPS/NEU232.DOCX","ES")</f>
      </c>
    </row>
    <row r="2330">
      <c r="A2330" s="10" t="s">
        <v>4038</v>
      </c>
      <c r="B2330" s="11" t="s">
        <v>82</v>
      </c>
      <c r="C2330" s="10" t="s">
        <v>54</v>
      </c>
      <c r="D2330" s="12">
        <v>43103</v>
      </c>
      <c r="E2330" s="13" t="s">
        <v>4039</v>
      </c>
      <c r="F2330" s="13" t="s">
        <v>310</v>
      </c>
      <c r="G2330" s="14" t="s">
        <v>4040</v>
      </c>
      <c r="H2330" s="15">
        <f>HYPERLINK("https://docs.wto.org/imrd/directdoc.asp?DDFDocuments/t/G/SPS/NEU94A5.DOCX","EN")</f>
      </c>
      <c r="I2330" s="15">
        <f>HYPERLINK("https://docs.wto.org/imrd/directdoc.asp?DDFDocuments/u/G/SPS/NEU94A5.DOCX","FR")</f>
      </c>
      <c r="J2330" s="15">
        <f>HYPERLINK("https://docs.wto.org/imrd/directdoc.asp?DDFDocuments/v/G/SPS/NEU94A5.DOCX","ES")</f>
      </c>
    </row>
    <row r="2331">
      <c r="A2331" s="10" t="s">
        <v>4041</v>
      </c>
      <c r="B2331" s="11" t="s">
        <v>87</v>
      </c>
      <c r="C2331" s="10" t="s">
        <v>18</v>
      </c>
      <c r="D2331" s="12">
        <v>43103</v>
      </c>
      <c r="E2331" s="13" t="s">
        <v>4042</v>
      </c>
      <c r="F2331" s="13" t="s">
        <v>519</v>
      </c>
      <c r="G2331" s="14" t="s">
        <v>1412</v>
      </c>
      <c r="H2331" s="15">
        <f>HYPERLINK("https://docs.wto.org/imrd/directdoc.asp?DDFDocuments/t/G/SPS/NMEX328.DOCX","EN")</f>
      </c>
      <c r="I2331" s="15">
        <f>HYPERLINK("https://docs.wto.org/imrd/directdoc.asp?DDFDocuments/u/G/SPS/NMEX328.DOCX","FR")</f>
      </c>
      <c r="J2331" s="15">
        <f>HYPERLINK("https://docs.wto.org/imrd/directdoc.asp?DDFDocuments/v/G/SPS/NMEX328.DOCX","ES")</f>
      </c>
    </row>
    <row r="2332">
      <c r="A2332" s="10" t="s">
        <v>4043</v>
      </c>
      <c r="B2332" s="11" t="s">
        <v>1600</v>
      </c>
      <c r="C2332" s="10" t="s">
        <v>12</v>
      </c>
      <c r="D2332" s="12">
        <v>43089</v>
      </c>
      <c r="E2332" s="13" t="s">
        <v>19</v>
      </c>
      <c r="F2332" s="13" t="s">
        <v>56</v>
      </c>
      <c r="G2332" s="14" t="s">
        <v>1093</v>
      </c>
      <c r="H2332" s="15">
        <f>HYPERLINK("https://docs.wto.org/imrd/directdoc.asp?DDFDocuments/t/G/SPS/NMAR54.DOCX","EN")</f>
      </c>
      <c r="I2332" s="15">
        <f>HYPERLINK("https://docs.wto.org/imrd/directdoc.asp?DDFDocuments/u/G/SPS/NMAR54.DOCX","FR")</f>
      </c>
      <c r="J2332" s="15">
        <f>HYPERLINK("https://docs.wto.org/imrd/directdoc.asp?DDFDocuments/v/G/SPS/NMAR54.DOCX","ES")</f>
      </c>
    </row>
    <row r="2333">
      <c r="A2333" s="10" t="s">
        <v>4044</v>
      </c>
      <c r="B2333" s="11" t="s">
        <v>195</v>
      </c>
      <c r="C2333" s="10" t="s">
        <v>40</v>
      </c>
      <c r="D2333" s="12">
        <v>43089</v>
      </c>
      <c r="E2333" s="13" t="s">
        <v>4045</v>
      </c>
      <c r="F2333" s="13" t="s">
        <v>19</v>
      </c>
      <c r="G2333" s="14"/>
      <c r="H2333" s="15">
        <f>HYPERLINK("https://docs.wto.org/imrd/directdoc.asp?DDFDocuments/t/G/SPS/NNZL547A2.DOCX","EN")</f>
      </c>
      <c r="I2333" s="15">
        <f>HYPERLINK("https://docs.wto.org/imrd/directdoc.asp?DDFDocuments/u/G/SPS/NNZL547A2.DOCX","FR")</f>
      </c>
      <c r="J2333" s="15">
        <f>HYPERLINK("https://docs.wto.org/imrd/directdoc.asp?DDFDocuments/v/G/SPS/NNZL547A2.DOCX","ES")</f>
      </c>
    </row>
    <row r="2334">
      <c r="A2334" s="10" t="s">
        <v>4046</v>
      </c>
      <c r="B2334" s="11" t="s">
        <v>195</v>
      </c>
      <c r="C2334" s="10" t="s">
        <v>54</v>
      </c>
      <c r="D2334" s="12">
        <v>43089</v>
      </c>
      <c r="E2334" s="13" t="s">
        <v>196</v>
      </c>
      <c r="F2334" s="13" t="s">
        <v>310</v>
      </c>
      <c r="G2334" s="14"/>
      <c r="H2334" s="15">
        <f>HYPERLINK("https://docs.wto.org/imrd/directdoc.asp?DDFDocuments/t/G/SPS/NNZL557A1.DOCX","EN")</f>
      </c>
      <c r="I2334" s="15">
        <f>HYPERLINK("https://docs.wto.org/imrd/directdoc.asp?DDFDocuments/u/G/SPS/NNZL557A1.DOCX","FR")</f>
      </c>
      <c r="J2334" s="15">
        <f>HYPERLINK("https://docs.wto.org/imrd/directdoc.asp?DDFDocuments/v/G/SPS/NNZL557A1.DOCX","ES")</f>
      </c>
    </row>
    <row r="2335">
      <c r="A2335" s="10" t="s">
        <v>4047</v>
      </c>
      <c r="B2335" s="11" t="s">
        <v>233</v>
      </c>
      <c r="C2335" s="10" t="s">
        <v>40</v>
      </c>
      <c r="D2335" s="12">
        <v>43089</v>
      </c>
      <c r="E2335" s="13" t="s">
        <v>19</v>
      </c>
      <c r="F2335" s="13" t="s">
        <v>19</v>
      </c>
      <c r="G2335" s="14"/>
      <c r="H2335" s="15">
        <f>HYPERLINK("https://docs.wto.org/imrd/directdoc.asp?DDFDocuments/t/G/SPS/NPER731A1.DOCX","EN")</f>
      </c>
      <c r="I2335" s="15">
        <f>HYPERLINK("https://docs.wto.org/imrd/directdoc.asp?DDFDocuments/u/G/SPS/NPER731A1.DOCX","FR")</f>
      </c>
      <c r="J2335" s="15">
        <f>HYPERLINK("https://docs.wto.org/imrd/directdoc.asp?DDFDocuments/v/G/SPS/NPER731A1.DOCX","ES")</f>
      </c>
    </row>
    <row r="2336">
      <c r="A2336" s="10" t="s">
        <v>4048</v>
      </c>
      <c r="B2336" s="11" t="s">
        <v>53</v>
      </c>
      <c r="C2336" s="10" t="s">
        <v>54</v>
      </c>
      <c r="D2336" s="12">
        <v>43089</v>
      </c>
      <c r="E2336" s="13" t="s">
        <v>4049</v>
      </c>
      <c r="F2336" s="13" t="s">
        <v>925</v>
      </c>
      <c r="G2336" s="14" t="s">
        <v>4050</v>
      </c>
      <c r="H2336" s="15">
        <f>HYPERLINK("https://docs.wto.org/imrd/directdoc.asp?DDFDocuments/t/G/SPS/NSAU270A1.DOCX","EN")</f>
      </c>
      <c r="I2336" s="15">
        <f>HYPERLINK("https://docs.wto.org/imrd/directdoc.asp?DDFDocuments/u/G/SPS/NSAU270A1.DOCX","FR")</f>
      </c>
      <c r="J2336" s="15">
        <f>HYPERLINK("https://docs.wto.org/imrd/directdoc.asp?DDFDocuments/v/G/SPS/NSAU270A1.DOCX","ES")</f>
      </c>
    </row>
    <row r="2337">
      <c r="A2337" s="10" t="s">
        <v>4051</v>
      </c>
      <c r="B2337" s="11" t="s">
        <v>53</v>
      </c>
      <c r="C2337" s="10" t="s">
        <v>12</v>
      </c>
      <c r="D2337" s="12">
        <v>43089</v>
      </c>
      <c r="E2337" s="13" t="s">
        <v>2896</v>
      </c>
      <c r="F2337" s="13" t="s">
        <v>2760</v>
      </c>
      <c r="G2337" s="14" t="s">
        <v>1274</v>
      </c>
      <c r="H2337" s="15">
        <f>HYPERLINK("https://docs.wto.org/imrd/directdoc.asp?DDFDocuments/t/G/SPS/NSAU330.DOCX","EN")</f>
      </c>
      <c r="I2337" s="15">
        <f>HYPERLINK("https://docs.wto.org/imrd/directdoc.asp?DDFDocuments/u/G/SPS/NSAU330.DOCX","FR")</f>
      </c>
      <c r="J2337" s="15">
        <f>HYPERLINK("https://docs.wto.org/imrd/directdoc.asp?DDFDocuments/v/G/SPS/NSAU330.DOCX","ES")</f>
      </c>
    </row>
    <row r="2338">
      <c r="A2338" s="10" t="s">
        <v>4052</v>
      </c>
      <c r="B2338" s="11" t="s">
        <v>34</v>
      </c>
      <c r="C2338" s="10" t="s">
        <v>18</v>
      </c>
      <c r="D2338" s="12">
        <v>43088</v>
      </c>
      <c r="E2338" s="13" t="s">
        <v>4053</v>
      </c>
      <c r="F2338" s="13" t="s">
        <v>733</v>
      </c>
      <c r="G2338" s="14"/>
      <c r="H2338" s="15">
        <f>HYPERLINK("https://docs.wto.org/imrd/directdoc.asp?DDFDocuments/t/G/SPS/NJPN506R1.DOCX","EN")</f>
      </c>
      <c r="I2338" s="15">
        <f>HYPERLINK("https://docs.wto.org/imrd/directdoc.asp?DDFDocuments/u/G/SPS/NJPN506R1.DOCX","FR")</f>
      </c>
      <c r="J2338" s="15">
        <f>HYPERLINK("https://docs.wto.org/imrd/directdoc.asp?DDFDocuments/v/G/SPS/NJPN506R1.DOCX","ES")</f>
      </c>
    </row>
    <row r="2339">
      <c r="A2339" s="10" t="s">
        <v>4054</v>
      </c>
      <c r="B2339" s="11" t="s">
        <v>153</v>
      </c>
      <c r="C2339" s="10" t="s">
        <v>40</v>
      </c>
      <c r="D2339" s="12">
        <v>43088</v>
      </c>
      <c r="E2339" s="13" t="s">
        <v>4055</v>
      </c>
      <c r="F2339" s="13" t="s">
        <v>19</v>
      </c>
      <c r="G2339" s="14"/>
      <c r="H2339" s="15">
        <f>HYPERLINK("https://docs.wto.org/imrd/directdoc.asp?DDFDocuments/t/G/SPS/NKOR567A1.DOCX","EN")</f>
      </c>
      <c r="I2339" s="15">
        <f>HYPERLINK("https://docs.wto.org/imrd/directdoc.asp?DDFDocuments/u/G/SPS/NKOR567A1.DOCX","FR")</f>
      </c>
      <c r="J2339" s="15">
        <f>HYPERLINK("https://docs.wto.org/imrd/directdoc.asp?DDFDocuments/v/G/SPS/NKOR567A1.DOCX","ES")</f>
      </c>
    </row>
    <row r="2340">
      <c r="A2340" s="10" t="s">
        <v>4056</v>
      </c>
      <c r="B2340" s="11" t="s">
        <v>195</v>
      </c>
      <c r="C2340" s="10" t="s">
        <v>18</v>
      </c>
      <c r="D2340" s="12">
        <v>43088</v>
      </c>
      <c r="E2340" s="13" t="s">
        <v>4057</v>
      </c>
      <c r="F2340" s="13" t="s">
        <v>158</v>
      </c>
      <c r="G2340" s="14" t="s">
        <v>59</v>
      </c>
      <c r="H2340" s="15">
        <f>HYPERLINK("https://docs.wto.org/imrd/directdoc.asp?DDFDocuments/t/G/SPS/NNZL564.DOCX","EN")</f>
      </c>
      <c r="I2340" s="15">
        <f>HYPERLINK("https://docs.wto.org/imrd/directdoc.asp?DDFDocuments/u/G/SPS/NNZL564.DOCX","FR")</f>
      </c>
      <c r="J2340" s="15">
        <f>HYPERLINK("https://docs.wto.org/imrd/directdoc.asp?DDFDocuments/v/G/SPS/NNZL564.DOCX","ES")</f>
      </c>
    </row>
    <row r="2341">
      <c r="A2341" s="10" t="s">
        <v>4058</v>
      </c>
      <c r="B2341" s="11" t="s">
        <v>233</v>
      </c>
      <c r="C2341" s="10" t="s">
        <v>18</v>
      </c>
      <c r="D2341" s="12">
        <v>43088</v>
      </c>
      <c r="E2341" s="13" t="s">
        <v>4059</v>
      </c>
      <c r="F2341" s="13" t="s">
        <v>1556</v>
      </c>
      <c r="G2341" s="14" t="s">
        <v>781</v>
      </c>
      <c r="H2341" s="15">
        <f>HYPERLINK("https://docs.wto.org/imrd/directdoc.asp?DDFDocuments/t/G/SPS/NPER734.DOCX","EN")</f>
      </c>
      <c r="I2341" s="15">
        <f>HYPERLINK("https://docs.wto.org/imrd/directdoc.asp?DDFDocuments/u/G/SPS/NPER734.DOCX","FR")</f>
      </c>
      <c r="J2341" s="15">
        <f>HYPERLINK("https://docs.wto.org/imrd/directdoc.asp?DDFDocuments/v/G/SPS/NPER734.DOCX","ES")</f>
      </c>
    </row>
    <row r="2342">
      <c r="A2342" s="10" t="s">
        <v>4060</v>
      </c>
      <c r="B2342" s="11" t="s">
        <v>11</v>
      </c>
      <c r="C2342" s="10" t="s">
        <v>54</v>
      </c>
      <c r="D2342" s="12">
        <v>43088</v>
      </c>
      <c r="E2342" s="13" t="s">
        <v>4061</v>
      </c>
      <c r="F2342" s="13" t="s">
        <v>925</v>
      </c>
      <c r="G2342" s="14" t="s">
        <v>432</v>
      </c>
      <c r="H2342" s="15">
        <f>HYPERLINK("https://docs.wto.org/imrd/directdoc.asp?DDFDocuments/t/G/SPS/NRUS142A1.DOCX","EN")</f>
      </c>
      <c r="I2342" s="15">
        <f>HYPERLINK("https://docs.wto.org/imrd/directdoc.asp?DDFDocuments/u/G/SPS/NRUS142A1.DOCX","FR")</f>
      </c>
      <c r="J2342" s="15">
        <f>HYPERLINK("https://docs.wto.org/imrd/directdoc.asp?DDFDocuments/v/G/SPS/NRUS142A1.DOCX","ES")</f>
      </c>
    </row>
    <row r="2343">
      <c r="A2343" s="10" t="s">
        <v>4062</v>
      </c>
      <c r="B2343" s="11" t="s">
        <v>11</v>
      </c>
      <c r="C2343" s="10" t="s">
        <v>54</v>
      </c>
      <c r="D2343" s="12">
        <v>43088</v>
      </c>
      <c r="E2343" s="13" t="s">
        <v>4063</v>
      </c>
      <c r="F2343" s="13" t="s">
        <v>925</v>
      </c>
      <c r="G2343" s="14" t="s">
        <v>43</v>
      </c>
      <c r="H2343" s="15">
        <f>HYPERLINK("https://docs.wto.org/imrd/directdoc.asp?DDFDocuments/t/G/SPS/NRUS143A1.DOCX","EN")</f>
      </c>
      <c r="I2343" s="15">
        <f>HYPERLINK("https://docs.wto.org/imrd/directdoc.asp?DDFDocuments/u/G/SPS/NRUS143A1.DOCX","FR")</f>
      </c>
      <c r="J2343" s="15">
        <f>HYPERLINK("https://docs.wto.org/imrd/directdoc.asp?DDFDocuments/v/G/SPS/NRUS143A1.DOCX","ES")</f>
      </c>
    </row>
    <row r="2344">
      <c r="A2344" s="10" t="s">
        <v>4064</v>
      </c>
      <c r="B2344" s="11" t="s">
        <v>11</v>
      </c>
      <c r="C2344" s="10" t="s">
        <v>54</v>
      </c>
      <c r="D2344" s="12">
        <v>43088</v>
      </c>
      <c r="E2344" s="13" t="s">
        <v>4065</v>
      </c>
      <c r="F2344" s="13" t="s">
        <v>925</v>
      </c>
      <c r="G2344" s="14" t="s">
        <v>2349</v>
      </c>
      <c r="H2344" s="15">
        <f>HYPERLINK("https://docs.wto.org/imrd/directdoc.asp?DDFDocuments/t/G/SPS/NRUS48A3.DOCX","EN")</f>
      </c>
      <c r="I2344" s="15">
        <f>HYPERLINK("https://docs.wto.org/imrd/directdoc.asp?DDFDocuments/u/G/SPS/NRUS48A3.DOCX","FR")</f>
      </c>
      <c r="J2344" s="15">
        <f>HYPERLINK("https://docs.wto.org/imrd/directdoc.asp?DDFDocuments/v/G/SPS/NRUS48A3.DOCX","ES")</f>
      </c>
    </row>
    <row r="2345">
      <c r="A2345" s="10" t="s">
        <v>4066</v>
      </c>
      <c r="B2345" s="11" t="s">
        <v>11</v>
      </c>
      <c r="C2345" s="10" t="s">
        <v>54</v>
      </c>
      <c r="D2345" s="12">
        <v>43088</v>
      </c>
      <c r="E2345" s="13" t="s">
        <v>4065</v>
      </c>
      <c r="F2345" s="13" t="s">
        <v>925</v>
      </c>
      <c r="G2345" s="14" t="s">
        <v>47</v>
      </c>
      <c r="H2345" s="15">
        <f>HYPERLINK("https://docs.wto.org/imrd/directdoc.asp?DDFDocuments/t/G/SPS/NRUS49A2.DOCX","EN")</f>
      </c>
      <c r="I2345" s="15">
        <f>HYPERLINK("https://docs.wto.org/imrd/directdoc.asp?DDFDocuments/u/G/SPS/NRUS49A2.DOCX","FR")</f>
      </c>
      <c r="J2345" s="15">
        <f>HYPERLINK("https://docs.wto.org/imrd/directdoc.asp?DDFDocuments/v/G/SPS/NRUS49A2.DOCX","ES")</f>
      </c>
    </row>
    <row r="2346">
      <c r="A2346" s="10" t="s">
        <v>4067</v>
      </c>
      <c r="B2346" s="11" t="s">
        <v>11</v>
      </c>
      <c r="C2346" s="10" t="s">
        <v>54</v>
      </c>
      <c r="D2346" s="12">
        <v>43088</v>
      </c>
      <c r="E2346" s="13" t="s">
        <v>4068</v>
      </c>
      <c r="F2346" s="13" t="s">
        <v>925</v>
      </c>
      <c r="G2346" s="14" t="s">
        <v>4069</v>
      </c>
      <c r="H2346" s="15">
        <f>HYPERLINK("https://docs.wto.org/imrd/directdoc.asp?DDFDocuments/t/G/SPS/NRUS64A1.DOCX","EN")</f>
      </c>
      <c r="I2346" s="15">
        <f>HYPERLINK("https://docs.wto.org/imrd/directdoc.asp?DDFDocuments/u/G/SPS/NRUS64A1.DOCX","FR")</f>
      </c>
      <c r="J2346" s="15">
        <f>HYPERLINK("https://docs.wto.org/imrd/directdoc.asp?DDFDocuments/v/G/SPS/NRUS64A1.DOCX","ES")</f>
      </c>
    </row>
    <row r="2347">
      <c r="A2347" s="10" t="s">
        <v>4070</v>
      </c>
      <c r="B2347" s="11" t="s">
        <v>11</v>
      </c>
      <c r="C2347" s="10" t="s">
        <v>54</v>
      </c>
      <c r="D2347" s="12">
        <v>43088</v>
      </c>
      <c r="E2347" s="13" t="s">
        <v>4061</v>
      </c>
      <c r="F2347" s="13" t="s">
        <v>925</v>
      </c>
      <c r="G2347" s="14" t="s">
        <v>4071</v>
      </c>
      <c r="H2347" s="15">
        <f>HYPERLINK("https://docs.wto.org/imrd/directdoc.asp?DDFDocuments/t/G/SPS/NRUS76A1.DOCX","EN")</f>
      </c>
      <c r="I2347" s="15">
        <f>HYPERLINK("https://docs.wto.org/imrd/directdoc.asp?DDFDocuments/u/G/SPS/NRUS76A1.DOCX","FR")</f>
      </c>
      <c r="J2347" s="15">
        <f>HYPERLINK("https://docs.wto.org/imrd/directdoc.asp?DDFDocuments/v/G/SPS/NRUS76A1.DOCX","ES")</f>
      </c>
    </row>
    <row r="2348">
      <c r="A2348" s="10" t="s">
        <v>4072</v>
      </c>
      <c r="B2348" s="11" t="s">
        <v>53</v>
      </c>
      <c r="C2348" s="10" t="s">
        <v>54</v>
      </c>
      <c r="D2348" s="12">
        <v>43088</v>
      </c>
      <c r="E2348" s="13" t="s">
        <v>657</v>
      </c>
      <c r="F2348" s="13" t="s">
        <v>925</v>
      </c>
      <c r="G2348" s="14" t="s">
        <v>684</v>
      </c>
      <c r="H2348" s="15">
        <f>HYPERLINK("https://docs.wto.org/imrd/directdoc.asp?DDFDocuments/t/G/SPS/NSAU262A1.DOCX","EN")</f>
      </c>
      <c r="I2348" s="15">
        <f>HYPERLINK("https://docs.wto.org/imrd/directdoc.asp?DDFDocuments/u/G/SPS/NSAU262A1.DOCX","FR")</f>
      </c>
      <c r="J2348" s="15">
        <f>HYPERLINK("https://docs.wto.org/imrd/directdoc.asp?DDFDocuments/v/G/SPS/NSAU262A1.DOCX","ES")</f>
      </c>
    </row>
    <row r="2349">
      <c r="A2349" s="10" t="s">
        <v>4073</v>
      </c>
      <c r="B2349" s="11" t="s">
        <v>53</v>
      </c>
      <c r="C2349" s="10" t="s">
        <v>12</v>
      </c>
      <c r="D2349" s="12">
        <v>43088</v>
      </c>
      <c r="E2349" s="13" t="s">
        <v>657</v>
      </c>
      <c r="F2349" s="13" t="s">
        <v>56</v>
      </c>
      <c r="G2349" s="14" t="s">
        <v>4074</v>
      </c>
      <c r="H2349" s="15">
        <f>HYPERLINK("https://docs.wto.org/imrd/directdoc.asp?DDFDocuments/t/G/SPS/NSAU329.DOCX","EN")</f>
      </c>
      <c r="I2349" s="15">
        <f>HYPERLINK("https://docs.wto.org/imrd/directdoc.asp?DDFDocuments/u/G/SPS/NSAU329.DOCX","FR")</f>
      </c>
      <c r="J2349" s="15">
        <f>HYPERLINK("https://docs.wto.org/imrd/directdoc.asp?DDFDocuments/v/G/SPS/NSAU329.DOCX","ES")</f>
      </c>
    </row>
    <row r="2350">
      <c r="A2350" s="10" t="s">
        <v>4075</v>
      </c>
      <c r="B2350" s="11" t="s">
        <v>183</v>
      </c>
      <c r="C2350" s="10" t="s">
        <v>18</v>
      </c>
      <c r="D2350" s="12">
        <v>43087</v>
      </c>
      <c r="E2350" s="13" t="s">
        <v>4076</v>
      </c>
      <c r="F2350" s="13" t="s">
        <v>158</v>
      </c>
      <c r="G2350" s="14" t="s">
        <v>161</v>
      </c>
      <c r="H2350" s="15">
        <f>HYPERLINK("https://docs.wto.org/imrd/directdoc.asp?DDFDocuments/t/G/SPS/NARG207.DOCX","EN")</f>
      </c>
      <c r="I2350" s="15">
        <f>HYPERLINK("https://docs.wto.org/imrd/directdoc.asp?DDFDocuments/u/G/SPS/NARG207.DOCX","FR")</f>
      </c>
      <c r="J2350" s="15">
        <f>HYPERLINK("https://docs.wto.org/imrd/directdoc.asp?DDFDocuments/v/G/SPS/NARG207.DOCX","ES")</f>
      </c>
    </row>
    <row r="2351">
      <c r="A2351" s="10" t="s">
        <v>4077</v>
      </c>
      <c r="B2351" s="11" t="s">
        <v>149</v>
      </c>
      <c r="C2351" s="10" t="s">
        <v>18</v>
      </c>
      <c r="D2351" s="12">
        <v>43087</v>
      </c>
      <c r="E2351" s="13" t="s">
        <v>2262</v>
      </c>
      <c r="F2351" s="13" t="s">
        <v>733</v>
      </c>
      <c r="G2351" s="14"/>
      <c r="H2351" s="15">
        <f>HYPERLINK("https://docs.wto.org/imrd/directdoc.asp?DDFDocuments/t/G/SPS/NCHN1061.DOCX","EN")</f>
      </c>
      <c r="I2351" s="15">
        <f>HYPERLINK("https://docs.wto.org/imrd/directdoc.asp?DDFDocuments/u/G/SPS/NCHN1061.DOCX","FR")</f>
      </c>
      <c r="J2351" s="15">
        <f>HYPERLINK("https://docs.wto.org/imrd/directdoc.asp?DDFDocuments/v/G/SPS/NCHN1061.DOCX","ES")</f>
      </c>
    </row>
    <row r="2352">
      <c r="A2352" s="10" t="s">
        <v>4078</v>
      </c>
      <c r="B2352" s="11" t="s">
        <v>34</v>
      </c>
      <c r="C2352" s="10" t="s">
        <v>18</v>
      </c>
      <c r="D2352" s="12">
        <v>43087</v>
      </c>
      <c r="E2352" s="13" t="s">
        <v>4079</v>
      </c>
      <c r="F2352" s="13" t="s">
        <v>74</v>
      </c>
      <c r="G2352" s="14"/>
      <c r="H2352" s="15">
        <f>HYPERLINK("https://docs.wto.org/imrd/directdoc.asp?DDFDocuments/t/G/SPS/NJPN542.DOCX","EN")</f>
      </c>
      <c r="I2352" s="15">
        <f>HYPERLINK("https://docs.wto.org/imrd/directdoc.asp?DDFDocuments/u/G/SPS/NJPN542.DOCX","FR")</f>
      </c>
      <c r="J2352" s="15">
        <f>HYPERLINK("https://docs.wto.org/imrd/directdoc.asp?DDFDocuments/v/G/SPS/NJPN542.DOCX","ES")</f>
      </c>
    </row>
    <row r="2353">
      <c r="A2353" s="10" t="s">
        <v>4080</v>
      </c>
      <c r="B2353" s="11" t="s">
        <v>34</v>
      </c>
      <c r="C2353" s="10" t="s">
        <v>18</v>
      </c>
      <c r="D2353" s="12">
        <v>43087</v>
      </c>
      <c r="E2353" s="13" t="s">
        <v>4081</v>
      </c>
      <c r="F2353" s="13" t="s">
        <v>74</v>
      </c>
      <c r="G2353" s="14"/>
      <c r="H2353" s="15">
        <f>HYPERLINK("https://docs.wto.org/imrd/directdoc.asp?DDFDocuments/t/G/SPS/NJPN543.DOCX","EN")</f>
      </c>
      <c r="I2353" s="15">
        <f>HYPERLINK("https://docs.wto.org/imrd/directdoc.asp?DDFDocuments/u/G/SPS/NJPN543.DOCX","FR")</f>
      </c>
      <c r="J2353" s="15">
        <f>HYPERLINK("https://docs.wto.org/imrd/directdoc.asp?DDFDocuments/v/G/SPS/NJPN543.DOCX","ES")</f>
      </c>
    </row>
    <row r="2354">
      <c r="A2354" s="10" t="s">
        <v>4082</v>
      </c>
      <c r="B2354" s="11" t="s">
        <v>34</v>
      </c>
      <c r="C2354" s="10" t="s">
        <v>18</v>
      </c>
      <c r="D2354" s="12">
        <v>43087</v>
      </c>
      <c r="E2354" s="13" t="s">
        <v>4083</v>
      </c>
      <c r="F2354" s="13" t="s">
        <v>74</v>
      </c>
      <c r="G2354" s="14"/>
      <c r="H2354" s="15">
        <f>HYPERLINK("https://docs.wto.org/imrd/directdoc.asp?DDFDocuments/t/G/SPS/NJPN544.DOCX","EN")</f>
      </c>
      <c r="I2354" s="15">
        <f>HYPERLINK("https://docs.wto.org/imrd/directdoc.asp?DDFDocuments/u/G/SPS/NJPN544.DOCX","FR")</f>
      </c>
      <c r="J2354" s="15">
        <f>HYPERLINK("https://docs.wto.org/imrd/directdoc.asp?DDFDocuments/v/G/SPS/NJPN544.DOCX","ES")</f>
      </c>
    </row>
    <row r="2355">
      <c r="A2355" s="10" t="s">
        <v>4084</v>
      </c>
      <c r="B2355" s="11" t="s">
        <v>34</v>
      </c>
      <c r="C2355" s="10" t="s">
        <v>18</v>
      </c>
      <c r="D2355" s="12">
        <v>43087</v>
      </c>
      <c r="E2355" s="13" t="s">
        <v>4085</v>
      </c>
      <c r="F2355" s="13" t="s">
        <v>74</v>
      </c>
      <c r="G2355" s="14"/>
      <c r="H2355" s="15">
        <f>HYPERLINK("https://docs.wto.org/imrd/directdoc.asp?DDFDocuments/t/G/SPS/NJPN545.DOCX","EN")</f>
      </c>
      <c r="I2355" s="15">
        <f>HYPERLINK("https://docs.wto.org/imrd/directdoc.asp?DDFDocuments/u/G/SPS/NJPN545.DOCX","FR")</f>
      </c>
      <c r="J2355" s="15">
        <f>HYPERLINK("https://docs.wto.org/imrd/directdoc.asp?DDFDocuments/v/G/SPS/NJPN545.DOCX","ES")</f>
      </c>
    </row>
    <row r="2356">
      <c r="A2356" s="10" t="s">
        <v>4086</v>
      </c>
      <c r="B2356" s="11" t="s">
        <v>145</v>
      </c>
      <c r="C2356" s="10" t="s">
        <v>12</v>
      </c>
      <c r="D2356" s="12">
        <v>43087</v>
      </c>
      <c r="E2356" s="13" t="s">
        <v>2077</v>
      </c>
      <c r="F2356" s="13" t="s">
        <v>138</v>
      </c>
      <c r="G2356" s="14" t="s">
        <v>168</v>
      </c>
      <c r="H2356" s="15">
        <f>HYPERLINK("https://docs.wto.org/imrd/directdoc.asp?DDFDocuments/t/G/SPS/NPHL402.DOCX","EN")</f>
      </c>
      <c r="I2356" s="15">
        <f>HYPERLINK("https://docs.wto.org/imrd/directdoc.asp?DDFDocuments/u/G/SPS/NPHL402.DOCX","FR")</f>
      </c>
      <c r="J2356" s="15">
        <f>HYPERLINK("https://docs.wto.org/imrd/directdoc.asp?DDFDocuments/v/G/SPS/NPHL402.DOCX","ES")</f>
      </c>
    </row>
    <row r="2357">
      <c r="A2357" s="10" t="s">
        <v>4087</v>
      </c>
      <c r="B2357" s="11" t="s">
        <v>145</v>
      </c>
      <c r="C2357" s="10" t="s">
        <v>18</v>
      </c>
      <c r="D2357" s="12">
        <v>43087</v>
      </c>
      <c r="E2357" s="13" t="s">
        <v>4088</v>
      </c>
      <c r="F2357" s="13" t="s">
        <v>4089</v>
      </c>
      <c r="G2357" s="14"/>
      <c r="H2357" s="15">
        <f>HYPERLINK("https://docs.wto.org/imrd/directdoc.asp?DDFDocuments/t/G/SPS/NPHL403.DOCX","EN")</f>
      </c>
      <c r="I2357" s="15">
        <f>HYPERLINK("https://docs.wto.org/imrd/directdoc.asp?DDFDocuments/u/G/SPS/NPHL403.DOCX","FR")</f>
      </c>
      <c r="J2357" s="15">
        <f>HYPERLINK("https://docs.wto.org/imrd/directdoc.asp?DDFDocuments/v/G/SPS/NPHL403.DOCX","ES")</f>
      </c>
    </row>
    <row r="2358">
      <c r="A2358" s="10" t="s">
        <v>4090</v>
      </c>
      <c r="B2358" s="11" t="s">
        <v>183</v>
      </c>
      <c r="C2358" s="10" t="s">
        <v>18</v>
      </c>
      <c r="D2358" s="12">
        <v>43084</v>
      </c>
      <c r="E2358" s="13" t="s">
        <v>4091</v>
      </c>
      <c r="F2358" s="13" t="s">
        <v>992</v>
      </c>
      <c r="G2358" s="14" t="s">
        <v>853</v>
      </c>
      <c r="H2358" s="15">
        <f>HYPERLINK("https://docs.wto.org/imrd/directdoc.asp?DDFDocuments/t/G/SPS/NARG206.DOCX","EN")</f>
      </c>
      <c r="I2358" s="15">
        <f>HYPERLINK("https://docs.wto.org/imrd/directdoc.asp?DDFDocuments/u/G/SPS/NARG206.DOCX","FR")</f>
      </c>
      <c r="J2358" s="15">
        <f>HYPERLINK("https://docs.wto.org/imrd/directdoc.asp?DDFDocuments/v/G/SPS/NARG206.DOCX","ES")</f>
      </c>
    </row>
    <row r="2359">
      <c r="A2359" s="10" t="s">
        <v>4092</v>
      </c>
      <c r="B2359" s="11" t="s">
        <v>188</v>
      </c>
      <c r="C2359" s="10" t="s">
        <v>18</v>
      </c>
      <c r="D2359" s="12">
        <v>43084</v>
      </c>
      <c r="E2359" s="13" t="s">
        <v>1844</v>
      </c>
      <c r="F2359" s="13" t="s">
        <v>3939</v>
      </c>
      <c r="G2359" s="14"/>
      <c r="H2359" s="15">
        <f>HYPERLINK("https://docs.wto.org/imrd/directdoc.asp?DDFDocuments/t/G/SPS/NAUS442.DOCX","EN")</f>
      </c>
      <c r="I2359" s="15">
        <f>HYPERLINK("https://docs.wto.org/imrd/directdoc.asp?DDFDocuments/u/G/SPS/NAUS442.DOCX","FR")</f>
      </c>
      <c r="J2359" s="15">
        <f>HYPERLINK("https://docs.wto.org/imrd/directdoc.asp?DDFDocuments/v/G/SPS/NAUS442.DOCX","ES")</f>
      </c>
    </row>
    <row r="2360">
      <c r="A2360" s="10" t="s">
        <v>4093</v>
      </c>
      <c r="B2360" s="11" t="s">
        <v>11</v>
      </c>
      <c r="C2360" s="10" t="s">
        <v>18</v>
      </c>
      <c r="D2360" s="12">
        <v>43084</v>
      </c>
      <c r="E2360" s="13" t="s">
        <v>4094</v>
      </c>
      <c r="F2360" s="13" t="s">
        <v>92</v>
      </c>
      <c r="G2360" s="14" t="s">
        <v>4095</v>
      </c>
      <c r="H2360" s="15">
        <f>HYPERLINK("https://docs.wto.org/imrd/directdoc.asp?DDFDocuments/t/G/SPS/NRUS146.DOCX","EN")</f>
      </c>
      <c r="I2360" s="15">
        <f>HYPERLINK("https://docs.wto.org/imrd/directdoc.asp?DDFDocuments/u/G/SPS/NRUS146.DOCX","FR")</f>
      </c>
      <c r="J2360" s="15">
        <f>HYPERLINK("https://docs.wto.org/imrd/directdoc.asp?DDFDocuments/v/G/SPS/NRUS146.DOCX","ES")</f>
      </c>
    </row>
    <row r="2361">
      <c r="A2361" s="10" t="s">
        <v>4096</v>
      </c>
      <c r="B2361" s="11" t="s">
        <v>53</v>
      </c>
      <c r="C2361" s="10" t="s">
        <v>12</v>
      </c>
      <c r="D2361" s="12">
        <v>43084</v>
      </c>
      <c r="E2361" s="13" t="s">
        <v>4097</v>
      </c>
      <c r="F2361" s="13" t="s">
        <v>925</v>
      </c>
      <c r="G2361" s="14" t="s">
        <v>4098</v>
      </c>
      <c r="H2361" s="15">
        <f>HYPERLINK("https://docs.wto.org/imrd/directdoc.asp?DDFDocuments/t/G/SPS/NSAU328.DOCX","EN")</f>
      </c>
      <c r="I2361" s="15">
        <f>HYPERLINK("https://docs.wto.org/imrd/directdoc.asp?DDFDocuments/u/G/SPS/NSAU328.DOCX","FR")</f>
      </c>
      <c r="J2361" s="15">
        <f>HYPERLINK("https://docs.wto.org/imrd/directdoc.asp?DDFDocuments/v/G/SPS/NSAU328.DOCX","ES")</f>
      </c>
    </row>
    <row r="2362">
      <c r="A2362" s="10" t="s">
        <v>4099</v>
      </c>
      <c r="B2362" s="11" t="s">
        <v>87</v>
      </c>
      <c r="C2362" s="10" t="s">
        <v>18</v>
      </c>
      <c r="D2362" s="12">
        <v>43083</v>
      </c>
      <c r="E2362" s="13" t="s">
        <v>4100</v>
      </c>
      <c r="F2362" s="13" t="s">
        <v>32</v>
      </c>
      <c r="G2362" s="14" t="s">
        <v>161</v>
      </c>
      <c r="H2362" s="15">
        <f>HYPERLINK("https://docs.wto.org/imrd/directdoc.asp?DDFDocuments/t/G/SPS/NMEX325.DOCX","EN")</f>
      </c>
      <c r="I2362" s="15">
        <f>HYPERLINK("https://docs.wto.org/imrd/directdoc.asp?DDFDocuments/u/G/SPS/NMEX325.DOCX","FR")</f>
      </c>
      <c r="J2362" s="15">
        <f>HYPERLINK("https://docs.wto.org/imrd/directdoc.asp?DDFDocuments/v/G/SPS/NMEX325.DOCX","ES")</f>
      </c>
    </row>
    <row r="2363">
      <c r="A2363" s="10" t="s">
        <v>4101</v>
      </c>
      <c r="B2363" s="11" t="s">
        <v>87</v>
      </c>
      <c r="C2363" s="10" t="s">
        <v>18</v>
      </c>
      <c r="D2363" s="12">
        <v>43083</v>
      </c>
      <c r="E2363" s="13" t="s">
        <v>4042</v>
      </c>
      <c r="F2363" s="13" t="s">
        <v>117</v>
      </c>
      <c r="G2363" s="14" t="s">
        <v>188</v>
      </c>
      <c r="H2363" s="15">
        <f>HYPERLINK("https://docs.wto.org/imrd/directdoc.asp?DDFDocuments/t/G/SPS/NMEX326.DOCX","EN")</f>
      </c>
      <c r="I2363" s="15">
        <f>HYPERLINK("https://docs.wto.org/imrd/directdoc.asp?DDFDocuments/u/G/SPS/NMEX326.DOCX","FR")</f>
      </c>
      <c r="J2363" s="15">
        <f>HYPERLINK("https://docs.wto.org/imrd/directdoc.asp?DDFDocuments/v/G/SPS/NMEX326.DOCX","ES")</f>
      </c>
    </row>
    <row r="2364">
      <c r="A2364" s="10" t="s">
        <v>4102</v>
      </c>
      <c r="B2364" s="11" t="s">
        <v>87</v>
      </c>
      <c r="C2364" s="10" t="s">
        <v>18</v>
      </c>
      <c r="D2364" s="12">
        <v>43083</v>
      </c>
      <c r="E2364" s="13" t="s">
        <v>4103</v>
      </c>
      <c r="F2364" s="13" t="s">
        <v>32</v>
      </c>
      <c r="G2364" s="14" t="s">
        <v>379</v>
      </c>
      <c r="H2364" s="15">
        <f>HYPERLINK("https://docs.wto.org/imrd/directdoc.asp?DDFDocuments/t/G/SPS/NMEX327.DOCX","EN")</f>
      </c>
      <c r="I2364" s="15">
        <f>HYPERLINK("https://docs.wto.org/imrd/directdoc.asp?DDFDocuments/u/G/SPS/NMEX327.DOCX","FR")</f>
      </c>
      <c r="J2364" s="15">
        <f>HYPERLINK("https://docs.wto.org/imrd/directdoc.asp?DDFDocuments/v/G/SPS/NMEX327.DOCX","ES")</f>
      </c>
    </row>
    <row r="2365">
      <c r="A2365" s="10" t="s">
        <v>4104</v>
      </c>
      <c r="B2365" s="11" t="s">
        <v>161</v>
      </c>
      <c r="C2365" s="10" t="s">
        <v>18</v>
      </c>
      <c r="D2365" s="12">
        <v>43083</v>
      </c>
      <c r="E2365" s="13" t="s">
        <v>4105</v>
      </c>
      <c r="F2365" s="13" t="s">
        <v>74</v>
      </c>
      <c r="G2365" s="14"/>
      <c r="H2365" s="15">
        <f>HYPERLINK("https://docs.wto.org/imrd/directdoc.asp?DDFDocuments/t/G/SPS/NUSA2973.DOCX","EN")</f>
      </c>
      <c r="I2365" s="15">
        <f>HYPERLINK("https://docs.wto.org/imrd/directdoc.asp?DDFDocuments/u/G/SPS/NUSA2973.DOCX","FR")</f>
      </c>
      <c r="J2365" s="15">
        <f>HYPERLINK("https://docs.wto.org/imrd/directdoc.asp?DDFDocuments/v/G/SPS/NUSA2973.DOCX","ES")</f>
      </c>
    </row>
    <row r="2366">
      <c r="A2366" s="10" t="s">
        <v>4106</v>
      </c>
      <c r="B2366" s="11" t="s">
        <v>82</v>
      </c>
      <c r="C2366" s="10" t="s">
        <v>40</v>
      </c>
      <c r="D2366" s="12">
        <v>43082</v>
      </c>
      <c r="E2366" s="13" t="s">
        <v>2301</v>
      </c>
      <c r="F2366" s="13" t="s">
        <v>19</v>
      </c>
      <c r="G2366" s="14"/>
      <c r="H2366" s="15">
        <f>HYPERLINK("https://docs.wto.org/imrd/directdoc.asp?DDFDocuments/t/G/SPS/NEU195A1.DOCX","EN")</f>
      </c>
      <c r="I2366" s="15">
        <f>HYPERLINK("https://docs.wto.org/imrd/directdoc.asp?DDFDocuments/u/G/SPS/NEU195A1.DOCX","FR")</f>
      </c>
      <c r="J2366" s="15">
        <f>HYPERLINK("https://docs.wto.org/imrd/directdoc.asp?DDFDocuments/v/G/SPS/NEU195A1.DOCX","ES")</f>
      </c>
    </row>
    <row r="2367">
      <c r="A2367" s="10" t="s">
        <v>4107</v>
      </c>
      <c r="B2367" s="11" t="s">
        <v>145</v>
      </c>
      <c r="C2367" s="10" t="s">
        <v>54</v>
      </c>
      <c r="D2367" s="12">
        <v>43082</v>
      </c>
      <c r="E2367" s="13" t="s">
        <v>4108</v>
      </c>
      <c r="F2367" s="13" t="s">
        <v>925</v>
      </c>
      <c r="G2367" s="14" t="s">
        <v>4109</v>
      </c>
      <c r="H2367" s="15">
        <f>HYPERLINK("https://docs.wto.org/imrd/directdoc.asp?DDFDocuments/t/G/SPS/NPHL355A1.DOCX","EN")</f>
      </c>
      <c r="I2367" s="15">
        <f>HYPERLINK("https://docs.wto.org/imrd/directdoc.asp?DDFDocuments/u/G/SPS/NPHL355A1.DOCX","FR")</f>
      </c>
      <c r="J2367" s="15">
        <f>HYPERLINK("https://docs.wto.org/imrd/directdoc.asp?DDFDocuments/v/G/SPS/NPHL355A1.DOCX","ES")</f>
      </c>
    </row>
    <row r="2368">
      <c r="A2368" s="10" t="s">
        <v>4110</v>
      </c>
      <c r="B2368" s="11" t="s">
        <v>145</v>
      </c>
      <c r="C2368" s="10" t="s">
        <v>54</v>
      </c>
      <c r="D2368" s="12">
        <v>43082</v>
      </c>
      <c r="E2368" s="13" t="s">
        <v>4111</v>
      </c>
      <c r="F2368" s="13" t="s">
        <v>925</v>
      </c>
      <c r="G2368" s="14" t="s">
        <v>4112</v>
      </c>
      <c r="H2368" s="15">
        <f>HYPERLINK("https://docs.wto.org/imrd/directdoc.asp?DDFDocuments/t/G/SPS/NPHL369A1.DOCX","EN")</f>
      </c>
      <c r="I2368" s="15">
        <f>HYPERLINK("https://docs.wto.org/imrd/directdoc.asp?DDFDocuments/u/G/SPS/NPHL369A1.DOCX","FR")</f>
      </c>
      <c r="J2368" s="15">
        <f>HYPERLINK("https://docs.wto.org/imrd/directdoc.asp?DDFDocuments/v/G/SPS/NPHL369A1.DOCX","ES")</f>
      </c>
    </row>
    <row r="2369">
      <c r="A2369" s="10" t="s">
        <v>4113</v>
      </c>
      <c r="B2369" s="11" t="s">
        <v>145</v>
      </c>
      <c r="C2369" s="10" t="s">
        <v>54</v>
      </c>
      <c r="D2369" s="12">
        <v>43082</v>
      </c>
      <c r="E2369" s="13" t="s">
        <v>4114</v>
      </c>
      <c r="F2369" s="13" t="s">
        <v>925</v>
      </c>
      <c r="G2369" s="14" t="s">
        <v>95</v>
      </c>
      <c r="H2369" s="15">
        <f>HYPERLINK("https://docs.wto.org/imrd/directdoc.asp?DDFDocuments/t/G/SPS/NPHL384A1.DOCX","EN")</f>
      </c>
      <c r="I2369" s="15">
        <f>HYPERLINK("https://docs.wto.org/imrd/directdoc.asp?DDFDocuments/u/G/SPS/NPHL384A1.DOCX","FR")</f>
      </c>
      <c r="J2369" s="15">
        <f>HYPERLINK("https://docs.wto.org/imrd/directdoc.asp?DDFDocuments/v/G/SPS/NPHL384A1.DOCX","ES")</f>
      </c>
    </row>
    <row r="2370">
      <c r="A2370" s="10" t="s">
        <v>4115</v>
      </c>
      <c r="B2370" s="11" t="s">
        <v>720</v>
      </c>
      <c r="C2370" s="10" t="s">
        <v>18</v>
      </c>
      <c r="D2370" s="12">
        <v>43082</v>
      </c>
      <c r="E2370" s="13" t="s">
        <v>2096</v>
      </c>
      <c r="F2370" s="13" t="s">
        <v>4116</v>
      </c>
      <c r="G2370" s="14"/>
      <c r="H2370" s="15">
        <f>HYPERLINK("https://docs.wto.org/imrd/directdoc.asp?DDFDocuments/t/G/SPS/NSLV126.DOCX","EN")</f>
      </c>
      <c r="I2370" s="15">
        <f>HYPERLINK("https://docs.wto.org/imrd/directdoc.asp?DDFDocuments/u/G/SPS/NSLV126.DOCX","FR")</f>
      </c>
      <c r="J2370" s="15">
        <f>HYPERLINK("https://docs.wto.org/imrd/directdoc.asp?DDFDocuments/v/G/SPS/NSLV126.DOCX","ES")</f>
      </c>
    </row>
    <row r="2371">
      <c r="A2371" s="10" t="s">
        <v>4117</v>
      </c>
      <c r="B2371" s="11" t="s">
        <v>188</v>
      </c>
      <c r="C2371" s="10" t="s">
        <v>40</v>
      </c>
      <c r="D2371" s="12">
        <v>43081</v>
      </c>
      <c r="E2371" s="13" t="s">
        <v>4118</v>
      </c>
      <c r="F2371" s="13" t="s">
        <v>19</v>
      </c>
      <c r="G2371" s="14"/>
      <c r="H2371" s="15">
        <f>HYPERLINK("https://docs.wto.org/imrd/directdoc.asp?DDFDocuments/t/G/SPS/NAUS409A1.DOCX","EN")</f>
      </c>
      <c r="I2371" s="15">
        <f>HYPERLINK("https://docs.wto.org/imrd/directdoc.asp?DDFDocuments/u/G/SPS/NAUS409A1.DOCX","FR")</f>
      </c>
      <c r="J2371" s="15">
        <f>HYPERLINK("https://docs.wto.org/imrd/directdoc.asp?DDFDocuments/v/G/SPS/NAUS409A1.DOCX","ES")</f>
      </c>
    </row>
    <row r="2372">
      <c r="A2372" s="10" t="s">
        <v>4119</v>
      </c>
      <c r="B2372" s="11" t="s">
        <v>82</v>
      </c>
      <c r="C2372" s="10" t="s">
        <v>40</v>
      </c>
      <c r="D2372" s="12">
        <v>43081</v>
      </c>
      <c r="E2372" s="13" t="s">
        <v>2262</v>
      </c>
      <c r="F2372" s="13" t="s">
        <v>19</v>
      </c>
      <c r="G2372" s="14"/>
      <c r="H2372" s="15">
        <f>HYPERLINK("https://docs.wto.org/imrd/directdoc.asp?DDFDocuments/t/G/SPS/NEU224A1.DOCX","EN")</f>
      </c>
      <c r="I2372" s="15">
        <f>HYPERLINK("https://docs.wto.org/imrd/directdoc.asp?DDFDocuments/u/G/SPS/NEU224A1.DOCX","FR")</f>
      </c>
      <c r="J2372" s="15">
        <f>HYPERLINK("https://docs.wto.org/imrd/directdoc.asp?DDFDocuments/v/G/SPS/NEU224A1.DOCX","ES")</f>
      </c>
    </row>
    <row r="2373">
      <c r="A2373" s="10" t="s">
        <v>4120</v>
      </c>
      <c r="B2373" s="11" t="s">
        <v>188</v>
      </c>
      <c r="C2373" s="10" t="s">
        <v>40</v>
      </c>
      <c r="D2373" s="12">
        <v>43080</v>
      </c>
      <c r="E2373" s="13" t="s">
        <v>198</v>
      </c>
      <c r="F2373" s="13" t="s">
        <v>1268</v>
      </c>
      <c r="G2373" s="14"/>
      <c r="H2373" s="15">
        <f>HYPERLINK("https://docs.wto.org/imrd/directdoc.asp?DDFDocuments/t/G/SPS/NAUS433A1.DOCX","EN")</f>
      </c>
      <c r="I2373" s="15">
        <f>HYPERLINK("https://docs.wto.org/imrd/directdoc.asp?DDFDocuments/u/G/SPS/NAUS433A1.DOCX","FR")</f>
      </c>
      <c r="J2373" s="15">
        <f>HYPERLINK("https://docs.wto.org/imrd/directdoc.asp?DDFDocuments/v/G/SPS/NAUS433A1.DOCX","ES")</f>
      </c>
    </row>
    <row r="2374">
      <c r="A2374" s="10" t="s">
        <v>4121</v>
      </c>
      <c r="B2374" s="11" t="s">
        <v>188</v>
      </c>
      <c r="C2374" s="10" t="s">
        <v>18</v>
      </c>
      <c r="D2374" s="12">
        <v>43080</v>
      </c>
      <c r="E2374" s="13" t="s">
        <v>4122</v>
      </c>
      <c r="F2374" s="13" t="s">
        <v>158</v>
      </c>
      <c r="G2374" s="14"/>
      <c r="H2374" s="15">
        <f>HYPERLINK("https://docs.wto.org/imrd/directdoc.asp?DDFDocuments/t/G/SPS/NAUS439.DOCX","EN")</f>
      </c>
      <c r="I2374" s="15">
        <f>HYPERLINK("https://docs.wto.org/imrd/directdoc.asp?DDFDocuments/u/G/SPS/NAUS439.DOCX","FR")</f>
      </c>
      <c r="J2374" s="15">
        <f>HYPERLINK("https://docs.wto.org/imrd/directdoc.asp?DDFDocuments/v/G/SPS/NAUS439.DOCX","ES")</f>
      </c>
    </row>
    <row r="2375">
      <c r="A2375" s="10" t="s">
        <v>4123</v>
      </c>
      <c r="B2375" s="11" t="s">
        <v>188</v>
      </c>
      <c r="C2375" s="10" t="s">
        <v>12</v>
      </c>
      <c r="D2375" s="12">
        <v>43080</v>
      </c>
      <c r="E2375" s="13" t="s">
        <v>4124</v>
      </c>
      <c r="F2375" s="13" t="s">
        <v>4125</v>
      </c>
      <c r="G2375" s="14"/>
      <c r="H2375" s="15">
        <f>HYPERLINK("https://docs.wto.org/imrd/directdoc.asp?DDFDocuments/t/G/SPS/NAUS440.DOCX","EN")</f>
      </c>
      <c r="I2375" s="15">
        <f>HYPERLINK("https://docs.wto.org/imrd/directdoc.asp?DDFDocuments/u/G/SPS/NAUS440.DOCX","FR")</f>
      </c>
      <c r="J2375" s="15">
        <f>HYPERLINK("https://docs.wto.org/imrd/directdoc.asp?DDFDocuments/v/G/SPS/NAUS440.DOCX","ES")</f>
      </c>
    </row>
    <row r="2376">
      <c r="A2376" s="10" t="s">
        <v>4126</v>
      </c>
      <c r="B2376" s="11" t="s">
        <v>124</v>
      </c>
      <c r="C2376" s="10" t="s">
        <v>18</v>
      </c>
      <c r="D2376" s="12">
        <v>43080</v>
      </c>
      <c r="E2376" s="13" t="s">
        <v>4127</v>
      </c>
      <c r="F2376" s="13" t="s">
        <v>4128</v>
      </c>
      <c r="G2376" s="14"/>
      <c r="H2376" s="15">
        <f>HYPERLINK("https://docs.wto.org/imrd/directdoc.asp?DDFDocuments/t/G/SPS/NIDN122.DOCX","EN")</f>
      </c>
      <c r="I2376" s="15">
        <f>HYPERLINK("https://docs.wto.org/imrd/directdoc.asp?DDFDocuments/u/G/SPS/NIDN122.DOCX","FR")</f>
      </c>
      <c r="J2376" s="15">
        <f>HYPERLINK("https://docs.wto.org/imrd/directdoc.asp?DDFDocuments/v/G/SPS/NIDN122.DOCX","ES")</f>
      </c>
    </row>
    <row r="2377">
      <c r="A2377" s="10" t="s">
        <v>4129</v>
      </c>
      <c r="B2377" s="11" t="s">
        <v>156</v>
      </c>
      <c r="C2377" s="10" t="s">
        <v>12</v>
      </c>
      <c r="D2377" s="12">
        <v>43080</v>
      </c>
      <c r="E2377" s="13" t="s">
        <v>4130</v>
      </c>
      <c r="F2377" s="13" t="s">
        <v>4131</v>
      </c>
      <c r="G2377" s="14" t="s">
        <v>4132</v>
      </c>
      <c r="H2377" s="15">
        <f>HYPERLINK("https://docs.wto.org/imrd/directdoc.asp?DDFDocuments/t/G/SPS/NKAZ12.DOCX","EN")</f>
      </c>
      <c r="I2377" s="15">
        <f>HYPERLINK("https://docs.wto.org/imrd/directdoc.asp?DDFDocuments/u/G/SPS/NKAZ12.DOCX","FR")</f>
      </c>
      <c r="J2377" s="15">
        <f>HYPERLINK("https://docs.wto.org/imrd/directdoc.asp?DDFDocuments/v/G/SPS/NKAZ12.DOCX","ES")</f>
      </c>
    </row>
    <row r="2378">
      <c r="A2378" s="10" t="s">
        <v>4133</v>
      </c>
      <c r="B2378" s="11" t="s">
        <v>156</v>
      </c>
      <c r="C2378" s="10" t="s">
        <v>12</v>
      </c>
      <c r="D2378" s="12">
        <v>43080</v>
      </c>
      <c r="E2378" s="13" t="s">
        <v>309</v>
      </c>
      <c r="F2378" s="13" t="s">
        <v>1010</v>
      </c>
      <c r="G2378" s="14" t="s">
        <v>311</v>
      </c>
      <c r="H2378" s="15">
        <f>HYPERLINK("https://docs.wto.org/imrd/directdoc.asp?DDFDocuments/t/G/SPS/NKAZ13.DOCX","EN")</f>
      </c>
      <c r="I2378" s="15">
        <f>HYPERLINK("https://docs.wto.org/imrd/directdoc.asp?DDFDocuments/u/G/SPS/NKAZ13.DOCX","FR")</f>
      </c>
      <c r="J2378" s="15">
        <f>HYPERLINK("https://docs.wto.org/imrd/directdoc.asp?DDFDocuments/v/G/SPS/NKAZ13.DOCX","ES")</f>
      </c>
    </row>
    <row r="2379">
      <c r="A2379" s="10" t="s">
        <v>4134</v>
      </c>
      <c r="B2379" s="11" t="s">
        <v>153</v>
      </c>
      <c r="C2379" s="10" t="s">
        <v>18</v>
      </c>
      <c r="D2379" s="12">
        <v>43080</v>
      </c>
      <c r="E2379" s="13" t="s">
        <v>3159</v>
      </c>
      <c r="F2379" s="13" t="s">
        <v>992</v>
      </c>
      <c r="G2379" s="14"/>
      <c r="H2379" s="15">
        <f>HYPERLINK("https://docs.wto.org/imrd/directdoc.asp?DDFDocuments/t/G/SPS/NKOR585.DOCX","EN")</f>
      </c>
      <c r="I2379" s="15">
        <f>HYPERLINK("https://docs.wto.org/imrd/directdoc.asp?DDFDocuments/u/G/SPS/NKOR585.DOCX","FR")</f>
      </c>
      <c r="J2379" s="15">
        <f>HYPERLINK("https://docs.wto.org/imrd/directdoc.asp?DDFDocuments/v/G/SPS/NKOR585.DOCX","ES")</f>
      </c>
    </row>
    <row r="2380">
      <c r="A2380" s="10" t="s">
        <v>4135</v>
      </c>
      <c r="B2380" s="11" t="s">
        <v>2519</v>
      </c>
      <c r="C2380" s="10" t="s">
        <v>40</v>
      </c>
      <c r="D2380" s="12">
        <v>43076</v>
      </c>
      <c r="E2380" s="13" t="s">
        <v>4136</v>
      </c>
      <c r="F2380" s="13" t="s">
        <v>310</v>
      </c>
      <c r="G2380" s="14"/>
      <c r="H2380" s="15">
        <f>HYPERLINK("https://docs.wto.org/imrd/directdoc.asp?DDFDocuments/t/G/SPS/NNOR33A2.DOCX","EN")</f>
      </c>
      <c r="I2380" s="15">
        <f>HYPERLINK("https://docs.wto.org/imrd/directdoc.asp?DDFDocuments/u/G/SPS/NNOR33A2.DOCX","FR")</f>
      </c>
      <c r="J2380" s="15">
        <f>HYPERLINK("https://docs.wto.org/imrd/directdoc.asp?DDFDocuments/v/G/SPS/NNOR33A2.DOCX","ES")</f>
      </c>
    </row>
    <row r="2381">
      <c r="A2381" s="10" t="s">
        <v>4137</v>
      </c>
      <c r="B2381" s="11" t="s">
        <v>233</v>
      </c>
      <c r="C2381" s="10" t="s">
        <v>18</v>
      </c>
      <c r="D2381" s="12">
        <v>43076</v>
      </c>
      <c r="E2381" s="13" t="s">
        <v>4138</v>
      </c>
      <c r="F2381" s="13" t="s">
        <v>158</v>
      </c>
      <c r="G2381" s="14" t="s">
        <v>161</v>
      </c>
      <c r="H2381" s="15">
        <f>HYPERLINK("https://docs.wto.org/imrd/directdoc.asp?DDFDocuments/t/G/SPS/NPER731.DOCX","EN")</f>
      </c>
      <c r="I2381" s="15">
        <f>HYPERLINK("https://docs.wto.org/imrd/directdoc.asp?DDFDocuments/u/G/SPS/NPER731.DOCX","FR")</f>
      </c>
      <c r="J2381" s="15">
        <f>HYPERLINK("https://docs.wto.org/imrd/directdoc.asp?DDFDocuments/v/G/SPS/NPER731.DOCX","ES")</f>
      </c>
    </row>
    <row r="2382">
      <c r="A2382" s="10" t="s">
        <v>4139</v>
      </c>
      <c r="B2382" s="11" t="s">
        <v>233</v>
      </c>
      <c r="C2382" s="10" t="s">
        <v>18</v>
      </c>
      <c r="D2382" s="12">
        <v>43076</v>
      </c>
      <c r="E2382" s="13" t="s">
        <v>4140</v>
      </c>
      <c r="F2382" s="13" t="s">
        <v>1550</v>
      </c>
      <c r="G2382" s="14" t="s">
        <v>1274</v>
      </c>
      <c r="H2382" s="15">
        <f>HYPERLINK("https://docs.wto.org/imrd/directdoc.asp?DDFDocuments/t/G/SPS/NPER732.DOCX","EN")</f>
      </c>
      <c r="I2382" s="15">
        <f>HYPERLINK("https://docs.wto.org/imrd/directdoc.asp?DDFDocuments/u/G/SPS/NPER732.DOCX","FR")</f>
      </c>
      <c r="J2382" s="15">
        <f>HYPERLINK("https://docs.wto.org/imrd/directdoc.asp?DDFDocuments/v/G/SPS/NPER732.DOCX","ES")</f>
      </c>
    </row>
    <row r="2383">
      <c r="A2383" s="10" t="s">
        <v>4141</v>
      </c>
      <c r="B2383" s="11" t="s">
        <v>161</v>
      </c>
      <c r="C2383" s="10" t="s">
        <v>18</v>
      </c>
      <c r="D2383" s="12">
        <v>43076</v>
      </c>
      <c r="E2383" s="13" t="s">
        <v>4142</v>
      </c>
      <c r="F2383" s="13" t="s">
        <v>74</v>
      </c>
      <c r="G2383" s="14"/>
      <c r="H2383" s="15">
        <f>HYPERLINK("https://docs.wto.org/imrd/directdoc.asp?DDFDocuments/t/G/SPS/NUSA2970.DOCX","EN")</f>
      </c>
      <c r="I2383" s="15">
        <f>HYPERLINK("https://docs.wto.org/imrd/directdoc.asp?DDFDocuments/u/G/SPS/NUSA2970.DOCX","FR")</f>
      </c>
      <c r="J2383" s="15">
        <f>HYPERLINK("https://docs.wto.org/imrd/directdoc.asp?DDFDocuments/v/G/SPS/NUSA2970.DOCX","ES")</f>
      </c>
    </row>
    <row r="2384">
      <c r="A2384" s="10" t="s">
        <v>4143</v>
      </c>
      <c r="B2384" s="11" t="s">
        <v>168</v>
      </c>
      <c r="C2384" s="10" t="s">
        <v>18</v>
      </c>
      <c r="D2384" s="12">
        <v>43076</v>
      </c>
      <c r="E2384" s="13" t="s">
        <v>3081</v>
      </c>
      <c r="F2384" s="13" t="s">
        <v>1146</v>
      </c>
      <c r="G2384" s="14"/>
      <c r="H2384" s="15">
        <f>HYPERLINK("https://docs.wto.org/imrd/directdoc.asp?DDFDocuments/t/G/SPS/NZAF58.DOCX","EN")</f>
      </c>
      <c r="I2384" s="15">
        <f>HYPERLINK("https://docs.wto.org/imrd/directdoc.asp?DDFDocuments/u/G/SPS/NZAF58.DOCX","FR")</f>
      </c>
      <c r="J2384" s="15">
        <f>HYPERLINK("https://docs.wto.org/imrd/directdoc.asp?DDFDocuments/v/G/SPS/NZAF58.DOCX","ES")</f>
      </c>
    </row>
    <row r="2385">
      <c r="A2385" s="10" t="s">
        <v>4144</v>
      </c>
      <c r="B2385" s="11" t="s">
        <v>11</v>
      </c>
      <c r="C2385" s="10" t="s">
        <v>12</v>
      </c>
      <c r="D2385" s="12">
        <v>43075</v>
      </c>
      <c r="E2385" s="13" t="s">
        <v>4145</v>
      </c>
      <c r="F2385" s="13" t="s">
        <v>4146</v>
      </c>
      <c r="G2385" s="14" t="s">
        <v>95</v>
      </c>
      <c r="H2385" s="15">
        <f>HYPERLINK("https://docs.wto.org/imrd/directdoc.asp?DDFDocuments/t/G/SPS/NRUS145.DOCX","EN")</f>
      </c>
      <c r="I2385" s="15">
        <f>HYPERLINK("https://docs.wto.org/imrd/directdoc.asp?DDFDocuments/u/G/SPS/NRUS145.DOCX","FR")</f>
      </c>
      <c r="J2385" s="15">
        <f>HYPERLINK("https://docs.wto.org/imrd/directdoc.asp?DDFDocuments/v/G/SPS/NRUS145.DOCX","ES")</f>
      </c>
    </row>
    <row r="2386">
      <c r="A2386" s="10" t="s">
        <v>4147</v>
      </c>
      <c r="B2386" s="11" t="s">
        <v>161</v>
      </c>
      <c r="C2386" s="10" t="s">
        <v>18</v>
      </c>
      <c r="D2386" s="12">
        <v>43074</v>
      </c>
      <c r="E2386" s="13" t="s">
        <v>4148</v>
      </c>
      <c r="F2386" s="13" t="s">
        <v>74</v>
      </c>
      <c r="G2386" s="14"/>
      <c r="H2386" s="15">
        <f>HYPERLINK("https://docs.wto.org/imrd/directdoc.asp?DDFDocuments/t/G/SPS/NUSA2969.DOCX","EN")</f>
      </c>
      <c r="I2386" s="15">
        <f>HYPERLINK("https://docs.wto.org/imrd/directdoc.asp?DDFDocuments/u/G/SPS/NUSA2969.DOCX","FR")</f>
      </c>
      <c r="J2386" s="15">
        <f>HYPERLINK("https://docs.wto.org/imrd/directdoc.asp?DDFDocuments/v/G/SPS/NUSA2969.DOCX","ES")</f>
      </c>
    </row>
    <row r="2387">
      <c r="A2387" s="10" t="s">
        <v>4149</v>
      </c>
      <c r="B2387" s="11" t="s">
        <v>349</v>
      </c>
      <c r="C2387" s="10" t="s">
        <v>18</v>
      </c>
      <c r="D2387" s="12">
        <v>43073</v>
      </c>
      <c r="E2387" s="13" t="s">
        <v>4150</v>
      </c>
      <c r="F2387" s="13" t="s">
        <v>158</v>
      </c>
      <c r="G2387" s="14" t="s">
        <v>79</v>
      </c>
      <c r="H2387" s="15">
        <f>HYPERLINK("https://docs.wto.org/imrd/directdoc.asp?DDFDocuments/t/G/SPS/NECU202.DOCX","EN")</f>
      </c>
      <c r="I2387" s="15">
        <f>HYPERLINK("https://docs.wto.org/imrd/directdoc.asp?DDFDocuments/u/G/SPS/NECU202.DOCX","FR")</f>
      </c>
      <c r="J2387" s="15">
        <f>HYPERLINK("https://docs.wto.org/imrd/directdoc.asp?DDFDocuments/v/G/SPS/NECU202.DOCX","ES")</f>
      </c>
    </row>
    <row r="2388">
      <c r="A2388" s="10" t="s">
        <v>4151</v>
      </c>
      <c r="B2388" s="11" t="s">
        <v>34</v>
      </c>
      <c r="C2388" s="10" t="s">
        <v>18</v>
      </c>
      <c r="D2388" s="12">
        <v>43073</v>
      </c>
      <c r="E2388" s="13" t="s">
        <v>4152</v>
      </c>
      <c r="F2388" s="13" t="s">
        <v>4153</v>
      </c>
      <c r="G2388" s="14" t="s">
        <v>4154</v>
      </c>
      <c r="H2388" s="15">
        <f>HYPERLINK("https://docs.wto.org/imrd/directdoc.asp?DDFDocuments/t/G/SPS/NJPN540.DOCX","EN")</f>
      </c>
      <c r="I2388" s="15">
        <f>HYPERLINK("https://docs.wto.org/imrd/directdoc.asp?DDFDocuments/u/G/SPS/NJPN540.DOCX","FR")</f>
      </c>
      <c r="J2388" s="15">
        <f>HYPERLINK("https://docs.wto.org/imrd/directdoc.asp?DDFDocuments/v/G/SPS/NJPN540.DOCX","ES")</f>
      </c>
    </row>
    <row r="2389">
      <c r="A2389" s="10" t="s">
        <v>4155</v>
      </c>
      <c r="B2389" s="11" t="s">
        <v>53</v>
      </c>
      <c r="C2389" s="10" t="s">
        <v>54</v>
      </c>
      <c r="D2389" s="12">
        <v>43073</v>
      </c>
      <c r="E2389" s="13" t="s">
        <v>55</v>
      </c>
      <c r="F2389" s="13" t="s">
        <v>925</v>
      </c>
      <c r="G2389" s="14" t="s">
        <v>4156</v>
      </c>
      <c r="H2389" s="15">
        <f>HYPERLINK("https://docs.wto.org/imrd/directdoc.asp?DDFDocuments/t/G/SPS/NSAU190A1.DOCX","EN")</f>
      </c>
      <c r="I2389" s="15">
        <f>HYPERLINK("https://docs.wto.org/imrd/directdoc.asp?DDFDocuments/u/G/SPS/NSAU190A1.DOCX","FR")</f>
      </c>
      <c r="J2389" s="15">
        <f>HYPERLINK("https://docs.wto.org/imrd/directdoc.asp?DDFDocuments/v/G/SPS/NSAU190A1.DOCX","ES")</f>
      </c>
    </row>
    <row r="2390">
      <c r="A2390" s="10" t="s">
        <v>4157</v>
      </c>
      <c r="B2390" s="11" t="s">
        <v>53</v>
      </c>
      <c r="C2390" s="10" t="s">
        <v>54</v>
      </c>
      <c r="D2390" s="12">
        <v>43073</v>
      </c>
      <c r="E2390" s="13" t="s">
        <v>55</v>
      </c>
      <c r="F2390" s="13" t="s">
        <v>925</v>
      </c>
      <c r="G2390" s="14" t="s">
        <v>4158</v>
      </c>
      <c r="H2390" s="15">
        <f>HYPERLINK("https://docs.wto.org/imrd/directdoc.asp?DDFDocuments/t/G/SPS/NSAU191A1.DOCX","EN")</f>
      </c>
      <c r="I2390" s="15">
        <f>HYPERLINK("https://docs.wto.org/imrd/directdoc.asp?DDFDocuments/u/G/SPS/NSAU191A1.DOCX","FR")</f>
      </c>
      <c r="J2390" s="15">
        <f>HYPERLINK("https://docs.wto.org/imrd/directdoc.asp?DDFDocuments/v/G/SPS/NSAU191A1.DOCX","ES")</f>
      </c>
    </row>
    <row r="2391">
      <c r="A2391" s="10" t="s">
        <v>4159</v>
      </c>
      <c r="B2391" s="11" t="s">
        <v>53</v>
      </c>
      <c r="C2391" s="10" t="s">
        <v>54</v>
      </c>
      <c r="D2391" s="12">
        <v>43073</v>
      </c>
      <c r="E2391" s="13" t="s">
        <v>55</v>
      </c>
      <c r="F2391" s="13" t="s">
        <v>925</v>
      </c>
      <c r="G2391" s="14" t="s">
        <v>4160</v>
      </c>
      <c r="H2391" s="15">
        <f>HYPERLINK("https://docs.wto.org/imrd/directdoc.asp?DDFDocuments/t/G/SPS/NSAU193A1.DOCX","EN")</f>
      </c>
      <c r="I2391" s="15">
        <f>HYPERLINK("https://docs.wto.org/imrd/directdoc.asp?DDFDocuments/u/G/SPS/NSAU193A1.DOCX","FR")</f>
      </c>
      <c r="J2391" s="15">
        <f>HYPERLINK("https://docs.wto.org/imrd/directdoc.asp?DDFDocuments/v/G/SPS/NSAU193A1.DOCX","ES")</f>
      </c>
    </row>
    <row r="2392">
      <c r="A2392" s="10" t="s">
        <v>4161</v>
      </c>
      <c r="B2392" s="11" t="s">
        <v>53</v>
      </c>
      <c r="C2392" s="10" t="s">
        <v>54</v>
      </c>
      <c r="D2392" s="12">
        <v>43073</v>
      </c>
      <c r="E2392" s="13" t="s">
        <v>55</v>
      </c>
      <c r="F2392" s="13" t="s">
        <v>925</v>
      </c>
      <c r="G2392" s="14" t="s">
        <v>4162</v>
      </c>
      <c r="H2392" s="15">
        <f>HYPERLINK("https://docs.wto.org/imrd/directdoc.asp?DDFDocuments/t/G/SPS/NSAU197A1.DOCX","EN")</f>
      </c>
      <c r="I2392" s="15">
        <f>HYPERLINK("https://docs.wto.org/imrd/directdoc.asp?DDFDocuments/u/G/SPS/NSAU197A1.DOCX","FR")</f>
      </c>
      <c r="J2392" s="15">
        <f>HYPERLINK("https://docs.wto.org/imrd/directdoc.asp?DDFDocuments/v/G/SPS/NSAU197A1.DOCX","ES")</f>
      </c>
    </row>
    <row r="2393">
      <c r="A2393" s="10" t="s">
        <v>4163</v>
      </c>
      <c r="B2393" s="11" t="s">
        <v>53</v>
      </c>
      <c r="C2393" s="10" t="s">
        <v>54</v>
      </c>
      <c r="D2393" s="12">
        <v>43073</v>
      </c>
      <c r="E2393" s="13" t="s">
        <v>55</v>
      </c>
      <c r="F2393" s="13" t="s">
        <v>925</v>
      </c>
      <c r="G2393" s="14" t="s">
        <v>4164</v>
      </c>
      <c r="H2393" s="15">
        <f>HYPERLINK("https://docs.wto.org/imrd/directdoc.asp?DDFDocuments/t/G/SPS/NSAU248A1.DOCX","EN")</f>
      </c>
      <c r="I2393" s="15">
        <f>HYPERLINK("https://docs.wto.org/imrd/directdoc.asp?DDFDocuments/u/G/SPS/NSAU248A1.DOCX","FR")</f>
      </c>
      <c r="J2393" s="15">
        <f>HYPERLINK("https://docs.wto.org/imrd/directdoc.asp?DDFDocuments/v/G/SPS/NSAU248A1.DOCX","ES")</f>
      </c>
    </row>
    <row r="2394">
      <c r="A2394" s="10" t="s">
        <v>4165</v>
      </c>
      <c r="B2394" s="11" t="s">
        <v>161</v>
      </c>
      <c r="C2394" s="10" t="s">
        <v>40</v>
      </c>
      <c r="D2394" s="12">
        <v>43073</v>
      </c>
      <c r="E2394" s="13" t="s">
        <v>4166</v>
      </c>
      <c r="F2394" s="13" t="s">
        <v>19</v>
      </c>
      <c r="G2394" s="14" t="s">
        <v>151</v>
      </c>
      <c r="H2394" s="15">
        <f>HYPERLINK("https://docs.wto.org/imrd/directdoc.asp?DDFDocuments/t/G/SPS/NUSA2877A1.DOCX","EN")</f>
      </c>
      <c r="I2394" s="15">
        <f>HYPERLINK("https://docs.wto.org/imrd/directdoc.asp?DDFDocuments/u/G/SPS/NUSA2877A1.DOCX","FR")</f>
      </c>
      <c r="J2394" s="15">
        <f>HYPERLINK("https://docs.wto.org/imrd/directdoc.asp?DDFDocuments/v/G/SPS/NUSA2877A1.DOCX","ES")</f>
      </c>
    </row>
    <row r="2395">
      <c r="A2395" s="10" t="s">
        <v>4167</v>
      </c>
      <c r="B2395" s="11" t="s">
        <v>188</v>
      </c>
      <c r="C2395" s="10" t="s">
        <v>40</v>
      </c>
      <c r="D2395" s="12">
        <v>43069</v>
      </c>
      <c r="E2395" s="13" t="s">
        <v>4168</v>
      </c>
      <c r="F2395" s="13" t="s">
        <v>19</v>
      </c>
      <c r="G2395" s="14"/>
      <c r="H2395" s="15">
        <f>HYPERLINK("https://docs.wto.org/imrd/directdoc.asp?DDFDocuments/t/G/SPS/NAUS384A2.DOCX","EN")</f>
      </c>
      <c r="I2395" s="15">
        <f>HYPERLINK("https://docs.wto.org/imrd/directdoc.asp?DDFDocuments/u/G/SPS/NAUS384A2.DOCX","FR")</f>
      </c>
      <c r="J2395" s="15">
        <f>HYPERLINK("https://docs.wto.org/imrd/directdoc.asp?DDFDocuments/v/G/SPS/NAUS384A2.DOCX","ES")</f>
      </c>
    </row>
    <row r="2396">
      <c r="A2396" s="10" t="s">
        <v>4169</v>
      </c>
      <c r="B2396" s="11" t="s">
        <v>233</v>
      </c>
      <c r="C2396" s="10" t="s">
        <v>18</v>
      </c>
      <c r="D2396" s="12">
        <v>43069</v>
      </c>
      <c r="E2396" s="13" t="s">
        <v>1555</v>
      </c>
      <c r="F2396" s="13" t="s">
        <v>92</v>
      </c>
      <c r="G2396" s="14" t="s">
        <v>1412</v>
      </c>
      <c r="H2396" s="15">
        <f>HYPERLINK("https://docs.wto.org/imrd/directdoc.asp?DDFDocuments/t/G/SPS/NPER728.DOCX","EN")</f>
      </c>
      <c r="I2396" s="15">
        <f>HYPERLINK("https://docs.wto.org/imrd/directdoc.asp?DDFDocuments/u/G/SPS/NPER728.DOCX","FR")</f>
      </c>
      <c r="J2396" s="15">
        <f>HYPERLINK("https://docs.wto.org/imrd/directdoc.asp?DDFDocuments/v/G/SPS/NPER728.DOCX","ES")</f>
      </c>
    </row>
    <row r="2397">
      <c r="A2397" s="10" t="s">
        <v>4170</v>
      </c>
      <c r="B2397" s="11" t="s">
        <v>233</v>
      </c>
      <c r="C2397" s="10" t="s">
        <v>18</v>
      </c>
      <c r="D2397" s="12">
        <v>43069</v>
      </c>
      <c r="E2397" s="13" t="s">
        <v>4171</v>
      </c>
      <c r="F2397" s="13" t="s">
        <v>144</v>
      </c>
      <c r="G2397" s="14" t="s">
        <v>1409</v>
      </c>
      <c r="H2397" s="15">
        <f>HYPERLINK("https://docs.wto.org/imrd/directdoc.asp?DDFDocuments/t/G/SPS/NPER730.DOCX","EN")</f>
      </c>
      <c r="I2397" s="15">
        <f>HYPERLINK("https://docs.wto.org/imrd/directdoc.asp?DDFDocuments/u/G/SPS/NPER730.DOCX","FR")</f>
      </c>
      <c r="J2397" s="15">
        <f>HYPERLINK("https://docs.wto.org/imrd/directdoc.asp?DDFDocuments/v/G/SPS/NPER730.DOCX","ES")</f>
      </c>
    </row>
    <row r="2398">
      <c r="A2398" s="10" t="s">
        <v>4172</v>
      </c>
      <c r="B2398" s="11" t="s">
        <v>233</v>
      </c>
      <c r="C2398" s="10" t="s">
        <v>18</v>
      </c>
      <c r="D2398" s="12">
        <v>43068</v>
      </c>
      <c r="E2398" s="13" t="s">
        <v>4173</v>
      </c>
      <c r="F2398" s="13" t="s">
        <v>158</v>
      </c>
      <c r="G2398" s="14" t="s">
        <v>365</v>
      </c>
      <c r="H2398" s="15">
        <f>HYPERLINK("https://docs.wto.org/imrd/directdoc.asp?DDFDocuments/t/G/SPS/NPER727.DOCX","EN")</f>
      </c>
      <c r="I2398" s="15">
        <f>HYPERLINK("https://docs.wto.org/imrd/directdoc.asp?DDFDocuments/u/G/SPS/NPER727.DOCX","FR")</f>
      </c>
      <c r="J2398" s="15">
        <f>HYPERLINK("https://docs.wto.org/imrd/directdoc.asp?DDFDocuments/v/G/SPS/NPER727.DOCX","ES")</f>
      </c>
    </row>
    <row r="2399">
      <c r="A2399" s="10" t="s">
        <v>4174</v>
      </c>
      <c r="B2399" s="11" t="s">
        <v>134</v>
      </c>
      <c r="C2399" s="10" t="s">
        <v>18</v>
      </c>
      <c r="D2399" s="12">
        <v>43068</v>
      </c>
      <c r="E2399" s="13" t="s">
        <v>2038</v>
      </c>
      <c r="F2399" s="13" t="s">
        <v>24</v>
      </c>
      <c r="G2399" s="14"/>
      <c r="H2399" s="15">
        <f>HYPERLINK("https://docs.wto.org/imrd/directdoc.asp?DDFDocuments/t/G/SPS/NTHA242.DOCX","EN")</f>
      </c>
      <c r="I2399" s="15">
        <f>HYPERLINK("https://docs.wto.org/imrd/directdoc.asp?DDFDocuments/u/G/SPS/NTHA242.DOCX","FR")</f>
      </c>
      <c r="J2399" s="15">
        <f>HYPERLINK("https://docs.wto.org/imrd/directdoc.asp?DDFDocuments/v/G/SPS/NTHA242.DOCX","ES")</f>
      </c>
    </row>
    <row r="2400">
      <c r="A2400" s="10" t="s">
        <v>4175</v>
      </c>
      <c r="B2400" s="11" t="s">
        <v>53</v>
      </c>
      <c r="C2400" s="10" t="s">
        <v>18</v>
      </c>
      <c r="D2400" s="12">
        <v>43067</v>
      </c>
      <c r="E2400" s="13" t="s">
        <v>4176</v>
      </c>
      <c r="F2400" s="13" t="s">
        <v>24</v>
      </c>
      <c r="G2400" s="14"/>
      <c r="H2400" s="15">
        <f>HYPERLINK("https://docs.wto.org/imrd/directdoc.asp?DDFDocuments/t/G/SPS/NARE137.DOCX","EN")</f>
      </c>
      <c r="I2400" s="15">
        <f>HYPERLINK("https://docs.wto.org/imrd/directdoc.asp?DDFDocuments/u/G/SPS/NARE137.DOCX","FR")</f>
      </c>
      <c r="J2400" s="15">
        <f>HYPERLINK("https://docs.wto.org/imrd/directdoc.asp?DDFDocuments/v/G/SPS/NARE137.DOCX","ES")</f>
      </c>
    </row>
    <row r="2401">
      <c r="A2401" s="10" t="s">
        <v>4175</v>
      </c>
      <c r="B2401" s="11" t="s">
        <v>214</v>
      </c>
      <c r="C2401" s="10" t="s">
        <v>18</v>
      </c>
      <c r="D2401" s="12">
        <v>43067</v>
      </c>
      <c r="E2401" s="13" t="s">
        <v>4176</v>
      </c>
      <c r="F2401" s="13" t="s">
        <v>24</v>
      </c>
      <c r="G2401" s="14"/>
      <c r="H2401" s="15">
        <f>HYPERLINK("https://docs.wto.org/imrd/directdoc.asp?DDFDocuments/t/G/SPS/NARE137.DOCX","EN")</f>
      </c>
      <c r="I2401" s="15">
        <f>HYPERLINK("https://docs.wto.org/imrd/directdoc.asp?DDFDocuments/u/G/SPS/NARE137.DOCX","FR")</f>
      </c>
      <c r="J2401" s="15">
        <f>HYPERLINK("https://docs.wto.org/imrd/directdoc.asp?DDFDocuments/v/G/SPS/NARE137.DOCX","ES")</f>
      </c>
    </row>
    <row r="2402">
      <c r="A2402" s="10" t="s">
        <v>4175</v>
      </c>
      <c r="B2402" s="11" t="s">
        <v>622</v>
      </c>
      <c r="C2402" s="10" t="s">
        <v>18</v>
      </c>
      <c r="D2402" s="12">
        <v>43067</v>
      </c>
      <c r="E2402" s="13" t="s">
        <v>4176</v>
      </c>
      <c r="F2402" s="13" t="s">
        <v>24</v>
      </c>
      <c r="G2402" s="14"/>
      <c r="H2402" s="15">
        <f>HYPERLINK("https://docs.wto.org/imrd/directdoc.asp?DDFDocuments/t/G/SPS/NARE137.DOCX","EN")</f>
      </c>
      <c r="I2402" s="15">
        <f>HYPERLINK("https://docs.wto.org/imrd/directdoc.asp?DDFDocuments/u/G/SPS/NARE137.DOCX","FR")</f>
      </c>
      <c r="J2402" s="15">
        <f>HYPERLINK("https://docs.wto.org/imrd/directdoc.asp?DDFDocuments/v/G/SPS/NARE137.DOCX","ES")</f>
      </c>
    </row>
    <row r="2403">
      <c r="A2403" s="10" t="s">
        <v>4175</v>
      </c>
      <c r="B2403" s="11" t="s">
        <v>39</v>
      </c>
      <c r="C2403" s="10" t="s">
        <v>18</v>
      </c>
      <c r="D2403" s="12">
        <v>43067</v>
      </c>
      <c r="E2403" s="13" t="s">
        <v>4176</v>
      </c>
      <c r="F2403" s="13" t="s">
        <v>24</v>
      </c>
      <c r="G2403" s="14"/>
      <c r="H2403" s="15">
        <f>HYPERLINK("https://docs.wto.org/imrd/directdoc.asp?DDFDocuments/t/G/SPS/NARE137.DOCX","EN")</f>
      </c>
      <c r="I2403" s="15">
        <f>HYPERLINK("https://docs.wto.org/imrd/directdoc.asp?DDFDocuments/u/G/SPS/NARE137.DOCX","FR")</f>
      </c>
      <c r="J2403" s="15">
        <f>HYPERLINK("https://docs.wto.org/imrd/directdoc.asp?DDFDocuments/v/G/SPS/NARE137.DOCX","ES")</f>
      </c>
    </row>
    <row r="2404">
      <c r="A2404" s="10" t="s">
        <v>4175</v>
      </c>
      <c r="B2404" s="11" t="s">
        <v>623</v>
      </c>
      <c r="C2404" s="10" t="s">
        <v>18</v>
      </c>
      <c r="D2404" s="12">
        <v>43067</v>
      </c>
      <c r="E2404" s="13" t="s">
        <v>4176</v>
      </c>
      <c r="F2404" s="13" t="s">
        <v>24</v>
      </c>
      <c r="G2404" s="14"/>
      <c r="H2404" s="15">
        <f>HYPERLINK("https://docs.wto.org/imrd/directdoc.asp?DDFDocuments/t/G/SPS/NARE137.DOCX","EN")</f>
      </c>
      <c r="I2404" s="15">
        <f>HYPERLINK("https://docs.wto.org/imrd/directdoc.asp?DDFDocuments/u/G/SPS/NARE137.DOCX","FR")</f>
      </c>
      <c r="J2404" s="15">
        <f>HYPERLINK("https://docs.wto.org/imrd/directdoc.asp?DDFDocuments/v/G/SPS/NARE137.DOCX","ES")</f>
      </c>
    </row>
    <row r="2405">
      <c r="A2405" s="10" t="s">
        <v>4175</v>
      </c>
      <c r="B2405" s="11" t="s">
        <v>624</v>
      </c>
      <c r="C2405" s="10" t="s">
        <v>18</v>
      </c>
      <c r="D2405" s="12">
        <v>43067</v>
      </c>
      <c r="E2405" s="13" t="s">
        <v>4176</v>
      </c>
      <c r="F2405" s="13" t="s">
        <v>24</v>
      </c>
      <c r="G2405" s="14"/>
      <c r="H2405" s="15">
        <f>HYPERLINK("https://docs.wto.org/imrd/directdoc.asp?DDFDocuments/t/G/SPS/NARE137.DOCX","EN")</f>
      </c>
      <c r="I2405" s="15">
        <f>HYPERLINK("https://docs.wto.org/imrd/directdoc.asp?DDFDocuments/u/G/SPS/NARE137.DOCX","FR")</f>
      </c>
      <c r="J2405" s="15">
        <f>HYPERLINK("https://docs.wto.org/imrd/directdoc.asp?DDFDocuments/v/G/SPS/NARE137.DOCX","ES")</f>
      </c>
    </row>
    <row r="2406">
      <c r="A2406" s="10" t="s">
        <v>4175</v>
      </c>
      <c r="B2406" s="11" t="s">
        <v>625</v>
      </c>
      <c r="C2406" s="10" t="s">
        <v>18</v>
      </c>
      <c r="D2406" s="12">
        <v>43067</v>
      </c>
      <c r="E2406" s="13" t="s">
        <v>4176</v>
      </c>
      <c r="F2406" s="13" t="s">
        <v>24</v>
      </c>
      <c r="G2406" s="14"/>
      <c r="H2406" s="15">
        <f>HYPERLINK("https://docs.wto.org/imrd/directdoc.asp?DDFDocuments/t/G/SPS/NARE137.DOCX","EN")</f>
      </c>
      <c r="I2406" s="15">
        <f>HYPERLINK("https://docs.wto.org/imrd/directdoc.asp?DDFDocuments/u/G/SPS/NARE137.DOCX","FR")</f>
      </c>
      <c r="J2406" s="15">
        <f>HYPERLINK("https://docs.wto.org/imrd/directdoc.asp?DDFDocuments/v/G/SPS/NARE137.DOCX","ES")</f>
      </c>
    </row>
    <row r="2407">
      <c r="A2407" s="10" t="s">
        <v>4177</v>
      </c>
      <c r="B2407" s="11" t="s">
        <v>153</v>
      </c>
      <c r="C2407" s="10" t="s">
        <v>54</v>
      </c>
      <c r="D2407" s="12">
        <v>43066</v>
      </c>
      <c r="E2407" s="13" t="s">
        <v>1299</v>
      </c>
      <c r="F2407" s="13" t="s">
        <v>1300</v>
      </c>
      <c r="G2407" s="14" t="s">
        <v>2720</v>
      </c>
      <c r="H2407" s="15">
        <f>HYPERLINK("https://docs.wto.org/imrd/directdoc.asp?DDFDocuments/t/G/SPS/NKOR248A11.DOCX","EN")</f>
      </c>
      <c r="I2407" s="15">
        <f>HYPERLINK("https://docs.wto.org/imrd/directdoc.asp?DDFDocuments/u/G/SPS/NKOR248A11.DOCX","FR")</f>
      </c>
      <c r="J2407" s="15">
        <f>HYPERLINK("https://docs.wto.org/imrd/directdoc.asp?DDFDocuments/v/G/SPS/NKOR248A11.DOCX","ES")</f>
      </c>
    </row>
    <row r="2408">
      <c r="A2408" s="10" t="s">
        <v>4178</v>
      </c>
      <c r="B2408" s="11" t="s">
        <v>2065</v>
      </c>
      <c r="C2408" s="10" t="s">
        <v>18</v>
      </c>
      <c r="D2408" s="12">
        <v>43066</v>
      </c>
      <c r="E2408" s="13" t="s">
        <v>2692</v>
      </c>
      <c r="F2408" s="13" t="s">
        <v>122</v>
      </c>
      <c r="G2408" s="14"/>
      <c r="H2408" s="15">
        <f>HYPERLINK("https://docs.wto.org/imrd/directdoc.asp?DDFDocuments/t/G/SPS/NMAC21.DOCX","EN")</f>
      </c>
      <c r="I2408" s="15">
        <f>HYPERLINK("https://docs.wto.org/imrd/directdoc.asp?DDFDocuments/u/G/SPS/NMAC21.DOCX","FR")</f>
      </c>
      <c r="J2408" s="15">
        <f>HYPERLINK("https://docs.wto.org/imrd/directdoc.asp?DDFDocuments/v/G/SPS/NMAC21.DOCX","ES")</f>
      </c>
    </row>
    <row r="2409">
      <c r="A2409" s="10" t="s">
        <v>4179</v>
      </c>
      <c r="B2409" s="11" t="s">
        <v>95</v>
      </c>
      <c r="C2409" s="10" t="s">
        <v>18</v>
      </c>
      <c r="D2409" s="12">
        <v>43063</v>
      </c>
      <c r="E2409" s="13" t="s">
        <v>4180</v>
      </c>
      <c r="F2409" s="13" t="s">
        <v>74</v>
      </c>
      <c r="G2409" s="14"/>
      <c r="H2409" s="15">
        <f>HYPERLINK("https://docs.wto.org/imrd/directdoc.asp?DDFDocuments/t/G/SPS/NBRA1315.DOCX","EN")</f>
      </c>
      <c r="I2409" s="15">
        <f>HYPERLINK("https://docs.wto.org/imrd/directdoc.asp?DDFDocuments/u/G/SPS/NBRA1315.DOCX","FR")</f>
      </c>
      <c r="J2409" s="15">
        <f>HYPERLINK("https://docs.wto.org/imrd/directdoc.asp?DDFDocuments/v/G/SPS/NBRA1315.DOCX","ES")</f>
      </c>
    </row>
    <row r="2410">
      <c r="A2410" s="10" t="s">
        <v>4181</v>
      </c>
      <c r="B2410" s="11" t="s">
        <v>139</v>
      </c>
      <c r="C2410" s="10" t="s">
        <v>18</v>
      </c>
      <c r="D2410" s="12">
        <v>43063</v>
      </c>
      <c r="E2410" s="13" t="s">
        <v>4182</v>
      </c>
      <c r="F2410" s="13" t="s">
        <v>24</v>
      </c>
      <c r="G2410" s="14"/>
      <c r="H2410" s="15">
        <f>HYPERLINK("https://docs.wto.org/imrd/directdoc.asp?DDFDocuments/t/G/SPS/NIND197.DOCX","EN")</f>
      </c>
      <c r="I2410" s="15">
        <f>HYPERLINK("https://docs.wto.org/imrd/directdoc.asp?DDFDocuments/u/G/SPS/NIND197.DOCX","FR")</f>
      </c>
      <c r="J2410" s="15">
        <f>HYPERLINK("https://docs.wto.org/imrd/directdoc.asp?DDFDocuments/v/G/SPS/NIND197.DOCX","ES")</f>
      </c>
    </row>
    <row r="2411">
      <c r="A2411" s="10" t="s">
        <v>4183</v>
      </c>
      <c r="B2411" s="11" t="s">
        <v>27</v>
      </c>
      <c r="C2411" s="10" t="s">
        <v>40</v>
      </c>
      <c r="D2411" s="12">
        <v>43062</v>
      </c>
      <c r="E2411" s="13" t="s">
        <v>19</v>
      </c>
      <c r="F2411" s="13" t="s">
        <v>19</v>
      </c>
      <c r="G2411" s="14"/>
      <c r="H2411" s="15">
        <f>HYPERLINK("https://docs.wto.org/imrd/directdoc.asp?DDFDocuments/t/G/SPS/NCRI190A1.DOCX","EN")</f>
      </c>
      <c r="I2411" s="15">
        <f>HYPERLINK("https://docs.wto.org/imrd/directdoc.asp?DDFDocuments/u/G/SPS/NCRI190A1.DOCX","FR")</f>
      </c>
      <c r="J2411" s="15">
        <f>HYPERLINK("https://docs.wto.org/imrd/directdoc.asp?DDFDocuments/v/G/SPS/NCRI190A1.DOCX","ES")</f>
      </c>
    </row>
    <row r="2412">
      <c r="A2412" s="10" t="s">
        <v>4184</v>
      </c>
      <c r="B2412" s="11" t="s">
        <v>27</v>
      </c>
      <c r="C2412" s="10" t="s">
        <v>18</v>
      </c>
      <c r="D2412" s="12">
        <v>43062</v>
      </c>
      <c r="E2412" s="13" t="s">
        <v>4185</v>
      </c>
      <c r="F2412" s="13" t="s">
        <v>158</v>
      </c>
      <c r="G2412" s="14"/>
      <c r="H2412" s="15">
        <f>HYPERLINK("https://docs.wto.org/imrd/directdoc.asp?DDFDocuments/t/G/SPS/NCRI193.DOCX","EN")</f>
      </c>
      <c r="I2412" s="15">
        <f>HYPERLINK("https://docs.wto.org/imrd/directdoc.asp?DDFDocuments/u/G/SPS/NCRI193.DOCX","FR")</f>
      </c>
      <c r="J2412" s="15">
        <f>HYPERLINK("https://docs.wto.org/imrd/directdoc.asp?DDFDocuments/v/G/SPS/NCRI193.DOCX","ES")</f>
      </c>
    </row>
    <row r="2413">
      <c r="A2413" s="10" t="s">
        <v>4186</v>
      </c>
      <c r="B2413" s="11" t="s">
        <v>27</v>
      </c>
      <c r="C2413" s="10" t="s">
        <v>40</v>
      </c>
      <c r="D2413" s="12">
        <v>43062</v>
      </c>
      <c r="E2413" s="13" t="s">
        <v>4187</v>
      </c>
      <c r="F2413" s="13" t="s">
        <v>158</v>
      </c>
      <c r="G2413" s="14"/>
      <c r="H2413" s="15">
        <f>HYPERLINK("https://docs.wto.org/imrd/directdoc.asp?DDFDocuments/t/G/SPS/NCRI194.DOCX","EN")</f>
      </c>
      <c r="I2413" s="15">
        <f>HYPERLINK("https://docs.wto.org/imrd/directdoc.asp?DDFDocuments/u/G/SPS/NCRI194.DOCX","FR")</f>
      </c>
      <c r="J2413" s="15">
        <f>HYPERLINK("https://docs.wto.org/imrd/directdoc.asp?DDFDocuments/v/G/SPS/NCRI194.DOCX","ES")</f>
      </c>
    </row>
    <row r="2414">
      <c r="A2414" s="10" t="s">
        <v>4188</v>
      </c>
      <c r="B2414" s="11" t="s">
        <v>27</v>
      </c>
      <c r="C2414" s="10" t="s">
        <v>18</v>
      </c>
      <c r="D2414" s="12">
        <v>43062</v>
      </c>
      <c r="E2414" s="13" t="s">
        <v>4189</v>
      </c>
      <c r="F2414" s="13" t="s">
        <v>158</v>
      </c>
      <c r="G2414" s="14"/>
      <c r="H2414" s="15">
        <f>HYPERLINK("https://docs.wto.org/imrd/directdoc.asp?DDFDocuments/t/G/SPS/NCRI195.DOCX","EN")</f>
      </c>
      <c r="I2414" s="15">
        <f>HYPERLINK("https://docs.wto.org/imrd/directdoc.asp?DDFDocuments/u/G/SPS/NCRI195.DOCX","FR")</f>
      </c>
      <c r="J2414" s="15">
        <f>HYPERLINK("https://docs.wto.org/imrd/directdoc.asp?DDFDocuments/v/G/SPS/NCRI195.DOCX","ES")</f>
      </c>
    </row>
    <row r="2415">
      <c r="A2415" s="10" t="s">
        <v>4190</v>
      </c>
      <c r="B2415" s="11" t="s">
        <v>124</v>
      </c>
      <c r="C2415" s="10" t="s">
        <v>18</v>
      </c>
      <c r="D2415" s="12">
        <v>43062</v>
      </c>
      <c r="E2415" s="13" t="s">
        <v>4191</v>
      </c>
      <c r="F2415" s="13" t="s">
        <v>283</v>
      </c>
      <c r="G2415" s="14"/>
      <c r="H2415" s="15">
        <f>HYPERLINK("https://docs.wto.org/imrd/directdoc.asp?DDFDocuments/t/G/SPS/NIDN120.DOCX","EN")</f>
      </c>
      <c r="I2415" s="15">
        <f>HYPERLINK("https://docs.wto.org/imrd/directdoc.asp?DDFDocuments/u/G/SPS/NIDN120.DOCX","FR")</f>
      </c>
      <c r="J2415" s="15">
        <f>HYPERLINK("https://docs.wto.org/imrd/directdoc.asp?DDFDocuments/v/G/SPS/NIDN120.DOCX","ES")</f>
      </c>
    </row>
    <row r="2416">
      <c r="A2416" s="10" t="s">
        <v>4192</v>
      </c>
      <c r="B2416" s="11" t="s">
        <v>124</v>
      </c>
      <c r="C2416" s="10" t="s">
        <v>18</v>
      </c>
      <c r="D2416" s="12">
        <v>43062</v>
      </c>
      <c r="E2416" s="13" t="s">
        <v>898</v>
      </c>
      <c r="F2416" s="13" t="s">
        <v>1550</v>
      </c>
      <c r="G2416" s="14"/>
      <c r="H2416" s="15">
        <f>HYPERLINK("https://docs.wto.org/imrd/directdoc.asp?DDFDocuments/t/G/SPS/NIDN121.DOCX","EN")</f>
      </c>
      <c r="I2416" s="15">
        <f>HYPERLINK("https://docs.wto.org/imrd/directdoc.asp?DDFDocuments/u/G/SPS/NIDN121.DOCX","FR")</f>
      </c>
      <c r="J2416" s="15">
        <f>HYPERLINK("https://docs.wto.org/imrd/directdoc.asp?DDFDocuments/v/G/SPS/NIDN121.DOCX","ES")</f>
      </c>
    </row>
    <row r="2417">
      <c r="A2417" s="10" t="s">
        <v>4193</v>
      </c>
      <c r="B2417" s="11" t="s">
        <v>153</v>
      </c>
      <c r="C2417" s="10" t="s">
        <v>18</v>
      </c>
      <c r="D2417" s="12">
        <v>43062</v>
      </c>
      <c r="E2417" s="13" t="s">
        <v>62</v>
      </c>
      <c r="F2417" s="13" t="s">
        <v>24</v>
      </c>
      <c r="G2417" s="14"/>
      <c r="H2417" s="15">
        <f>HYPERLINK("https://docs.wto.org/imrd/directdoc.asp?DDFDocuments/t/G/SPS/NKOR583.DOCX","EN")</f>
      </c>
      <c r="I2417" s="15">
        <f>HYPERLINK("https://docs.wto.org/imrd/directdoc.asp?DDFDocuments/u/G/SPS/NKOR583.DOCX","FR")</f>
      </c>
      <c r="J2417" s="15">
        <f>HYPERLINK("https://docs.wto.org/imrd/directdoc.asp?DDFDocuments/v/G/SPS/NKOR583.DOCX","ES")</f>
      </c>
    </row>
    <row r="2418">
      <c r="A2418" s="10" t="s">
        <v>4194</v>
      </c>
      <c r="B2418" s="11" t="s">
        <v>87</v>
      </c>
      <c r="C2418" s="10" t="s">
        <v>40</v>
      </c>
      <c r="D2418" s="12">
        <v>43062</v>
      </c>
      <c r="E2418" s="13" t="s">
        <v>19</v>
      </c>
      <c r="F2418" s="13" t="s">
        <v>19</v>
      </c>
      <c r="G2418" s="14"/>
      <c r="H2418" s="15">
        <f>HYPERLINK("https://docs.wto.org/imrd/directdoc.asp?DDFDocuments/t/G/SPS/NMEX293A2.DOCX","EN")</f>
      </c>
      <c r="I2418" s="15">
        <f>HYPERLINK("https://docs.wto.org/imrd/directdoc.asp?DDFDocuments/u/G/SPS/NMEX293A2.DOCX","FR")</f>
      </c>
      <c r="J2418" s="15">
        <f>HYPERLINK("https://docs.wto.org/imrd/directdoc.asp?DDFDocuments/v/G/SPS/NMEX293A2.DOCX","ES")</f>
      </c>
    </row>
    <row r="2419">
      <c r="A2419" s="10" t="s">
        <v>4195</v>
      </c>
      <c r="B2419" s="11" t="s">
        <v>145</v>
      </c>
      <c r="C2419" s="10" t="s">
        <v>18</v>
      </c>
      <c r="D2419" s="12">
        <v>43062</v>
      </c>
      <c r="E2419" s="13" t="s">
        <v>4196</v>
      </c>
      <c r="F2419" s="13" t="s">
        <v>24</v>
      </c>
      <c r="G2419" s="14"/>
      <c r="H2419" s="15">
        <f>HYPERLINK("https://docs.wto.org/imrd/directdoc.asp?DDFDocuments/t/G/SPS/NPHL401.DOCX","EN")</f>
      </c>
      <c r="I2419" s="15">
        <f>HYPERLINK("https://docs.wto.org/imrd/directdoc.asp?DDFDocuments/u/G/SPS/NPHL401.DOCX","FR")</f>
      </c>
      <c r="J2419" s="15">
        <f>HYPERLINK("https://docs.wto.org/imrd/directdoc.asp?DDFDocuments/v/G/SPS/NPHL401.DOCX","ES")</f>
      </c>
    </row>
    <row r="2420">
      <c r="A2420" s="10" t="s">
        <v>4197</v>
      </c>
      <c r="B2420" s="11" t="s">
        <v>59</v>
      </c>
      <c r="C2420" s="10" t="s">
        <v>18</v>
      </c>
      <c r="D2420" s="12">
        <v>43062</v>
      </c>
      <c r="E2420" s="13" t="s">
        <v>62</v>
      </c>
      <c r="F2420" s="13" t="s">
        <v>4198</v>
      </c>
      <c r="G2420" s="14"/>
      <c r="H2420" s="15">
        <f>HYPERLINK("https://docs.wto.org/imrd/directdoc.asp?DDFDocuments/t/G/SPS/NTPKM449.DOCX","EN")</f>
      </c>
      <c r="I2420" s="15">
        <f>HYPERLINK("https://docs.wto.org/imrd/directdoc.asp?DDFDocuments/u/G/SPS/NTPKM449.DOCX","FR")</f>
      </c>
      <c r="J2420" s="15">
        <f>HYPERLINK("https://docs.wto.org/imrd/directdoc.asp?DDFDocuments/v/G/SPS/NTPKM449.DOCX","ES")</f>
      </c>
    </row>
    <row r="2421">
      <c r="A2421" s="10" t="s">
        <v>4199</v>
      </c>
      <c r="B2421" s="11" t="s">
        <v>365</v>
      </c>
      <c r="C2421" s="10" t="s">
        <v>12</v>
      </c>
      <c r="D2421" s="12">
        <v>43061</v>
      </c>
      <c r="E2421" s="13" t="s">
        <v>4200</v>
      </c>
      <c r="F2421" s="13" t="s">
        <v>32</v>
      </c>
      <c r="G2421" s="14"/>
      <c r="H2421" s="15">
        <f>HYPERLINK("https://docs.wto.org/imrd/directdoc.asp?DDFDocuments/t/G/SPS/NCHL562.DOCX","EN")</f>
      </c>
      <c r="I2421" s="15">
        <f>HYPERLINK("https://docs.wto.org/imrd/directdoc.asp?DDFDocuments/u/G/SPS/NCHL562.DOCX","FR")</f>
      </c>
      <c r="J2421" s="15">
        <f>HYPERLINK("https://docs.wto.org/imrd/directdoc.asp?DDFDocuments/v/G/SPS/NCHL562.DOCX","ES")</f>
      </c>
    </row>
    <row r="2422">
      <c r="A2422" s="10" t="s">
        <v>4201</v>
      </c>
      <c r="B2422" s="11" t="s">
        <v>365</v>
      </c>
      <c r="C2422" s="10" t="s">
        <v>12</v>
      </c>
      <c r="D2422" s="12">
        <v>43061</v>
      </c>
      <c r="E2422" s="13" t="s">
        <v>4202</v>
      </c>
      <c r="F2422" s="13" t="s">
        <v>32</v>
      </c>
      <c r="G2422" s="14" t="s">
        <v>183</v>
      </c>
      <c r="H2422" s="15">
        <f>HYPERLINK("https://docs.wto.org/imrd/directdoc.asp?DDFDocuments/t/G/SPS/NCHL563.DOCX","EN")</f>
      </c>
      <c r="I2422" s="15">
        <f>HYPERLINK("https://docs.wto.org/imrd/directdoc.asp?DDFDocuments/u/G/SPS/NCHL563.DOCX","FR")</f>
      </c>
      <c r="J2422" s="15">
        <f>HYPERLINK("https://docs.wto.org/imrd/directdoc.asp?DDFDocuments/v/G/SPS/NCHL563.DOCX","ES")</f>
      </c>
    </row>
    <row r="2423">
      <c r="A2423" s="10" t="s">
        <v>4203</v>
      </c>
      <c r="B2423" s="11" t="s">
        <v>365</v>
      </c>
      <c r="C2423" s="10" t="s">
        <v>12</v>
      </c>
      <c r="D2423" s="12">
        <v>43061</v>
      </c>
      <c r="E2423" s="13" t="s">
        <v>2851</v>
      </c>
      <c r="F2423" s="13" t="s">
        <v>32</v>
      </c>
      <c r="G2423" s="14"/>
      <c r="H2423" s="15">
        <f>HYPERLINK("https://docs.wto.org/imrd/directdoc.asp?DDFDocuments/t/G/SPS/NCHL564.DOCX","EN")</f>
      </c>
      <c r="I2423" s="15">
        <f>HYPERLINK("https://docs.wto.org/imrd/directdoc.asp?DDFDocuments/u/G/SPS/NCHL564.DOCX","FR")</f>
      </c>
      <c r="J2423" s="15">
        <f>HYPERLINK("https://docs.wto.org/imrd/directdoc.asp?DDFDocuments/v/G/SPS/NCHL564.DOCX","ES")</f>
      </c>
    </row>
    <row r="2424">
      <c r="A2424" s="10" t="s">
        <v>4204</v>
      </c>
      <c r="B2424" s="11" t="s">
        <v>53</v>
      </c>
      <c r="C2424" s="10" t="s">
        <v>54</v>
      </c>
      <c r="D2424" s="12">
        <v>43061</v>
      </c>
      <c r="E2424" s="13" t="s">
        <v>4205</v>
      </c>
      <c r="F2424" s="13" t="s">
        <v>925</v>
      </c>
      <c r="G2424" s="14" t="s">
        <v>43</v>
      </c>
      <c r="H2424" s="15">
        <f>HYPERLINK("https://docs.wto.org/imrd/directdoc.asp?DDFDocuments/t/G/SPS/NSAU117A1.DOCX","EN")</f>
      </c>
      <c r="I2424" s="15">
        <f>HYPERLINK("https://docs.wto.org/imrd/directdoc.asp?DDFDocuments/u/G/SPS/NSAU117A1.DOCX","FR")</f>
      </c>
      <c r="J2424" s="15">
        <f>HYPERLINK("https://docs.wto.org/imrd/directdoc.asp?DDFDocuments/v/G/SPS/NSAU117A1.DOCX","ES")</f>
      </c>
    </row>
    <row r="2425">
      <c r="A2425" s="10" t="s">
        <v>4206</v>
      </c>
      <c r="B2425" s="11" t="s">
        <v>59</v>
      </c>
      <c r="C2425" s="10" t="s">
        <v>40</v>
      </c>
      <c r="D2425" s="12">
        <v>43061</v>
      </c>
      <c r="E2425" s="13" t="s">
        <v>4207</v>
      </c>
      <c r="F2425" s="13" t="s">
        <v>19</v>
      </c>
      <c r="G2425" s="14"/>
      <c r="H2425" s="15">
        <f>HYPERLINK("https://docs.wto.org/imrd/directdoc.asp?DDFDocuments/t/G/SPS/NTPKM393A1.DOCX","EN")</f>
      </c>
      <c r="I2425" s="15">
        <f>HYPERLINK("https://docs.wto.org/imrd/directdoc.asp?DDFDocuments/u/G/SPS/NTPKM393A1.DOCX","FR")</f>
      </c>
      <c r="J2425" s="15">
        <f>HYPERLINK("https://docs.wto.org/imrd/directdoc.asp?DDFDocuments/v/G/SPS/NTPKM393A1.DOCX","ES")</f>
      </c>
    </row>
    <row r="2426">
      <c r="A2426" s="10" t="s">
        <v>4208</v>
      </c>
      <c r="B2426" s="11" t="s">
        <v>59</v>
      </c>
      <c r="C2426" s="10" t="s">
        <v>40</v>
      </c>
      <c r="D2426" s="12">
        <v>43061</v>
      </c>
      <c r="E2426" s="13" t="s">
        <v>1421</v>
      </c>
      <c r="F2426" s="13" t="s">
        <v>19</v>
      </c>
      <c r="G2426" s="14" t="s">
        <v>226</v>
      </c>
      <c r="H2426" s="15">
        <f>HYPERLINK("https://docs.wto.org/imrd/directdoc.asp?DDFDocuments/t/G/SPS/NTPKM446A1.DOCX","EN")</f>
      </c>
      <c r="I2426" s="15">
        <f>HYPERLINK("https://docs.wto.org/imrd/directdoc.asp?DDFDocuments/u/G/SPS/NTPKM446A1.DOCX","FR")</f>
      </c>
      <c r="J2426" s="15">
        <f>HYPERLINK("https://docs.wto.org/imrd/directdoc.asp?DDFDocuments/v/G/SPS/NTPKM446A1.DOCX","ES")</f>
      </c>
    </row>
    <row r="2427">
      <c r="A2427" s="10" t="s">
        <v>4209</v>
      </c>
      <c r="B2427" s="11" t="s">
        <v>59</v>
      </c>
      <c r="C2427" s="10" t="s">
        <v>18</v>
      </c>
      <c r="D2427" s="12">
        <v>43061</v>
      </c>
      <c r="E2427" s="13" t="s">
        <v>4210</v>
      </c>
      <c r="F2427" s="13" t="s">
        <v>4211</v>
      </c>
      <c r="G2427" s="14"/>
      <c r="H2427" s="15">
        <f>HYPERLINK("https://docs.wto.org/imrd/directdoc.asp?DDFDocuments/t/G/SPS/NTPKM448.DOCX","EN")</f>
      </c>
      <c r="I2427" s="15">
        <f>HYPERLINK("https://docs.wto.org/imrd/directdoc.asp?DDFDocuments/u/G/SPS/NTPKM448.DOCX","FR")</f>
      </c>
      <c r="J2427" s="15">
        <f>HYPERLINK("https://docs.wto.org/imrd/directdoc.asp?DDFDocuments/v/G/SPS/NTPKM448.DOCX","ES")</f>
      </c>
    </row>
    <row r="2428">
      <c r="A2428" s="10" t="s">
        <v>4212</v>
      </c>
      <c r="B2428" s="11" t="s">
        <v>168</v>
      </c>
      <c r="C2428" s="10" t="s">
        <v>40</v>
      </c>
      <c r="D2428" s="12">
        <v>43061</v>
      </c>
      <c r="E2428" s="13" t="s">
        <v>2875</v>
      </c>
      <c r="F2428" s="13" t="s">
        <v>19</v>
      </c>
      <c r="G2428" s="14"/>
      <c r="H2428" s="15">
        <f>HYPERLINK("https://docs.wto.org/imrd/directdoc.asp?DDFDocuments/t/G/SPS/NZAF55A1.DOCX","EN")</f>
      </c>
      <c r="I2428" s="15">
        <f>HYPERLINK("https://docs.wto.org/imrd/directdoc.asp?DDFDocuments/u/G/SPS/NZAF55A1.DOCX","FR")</f>
      </c>
      <c r="J2428" s="15">
        <f>HYPERLINK("https://docs.wto.org/imrd/directdoc.asp?DDFDocuments/v/G/SPS/NZAF55A1.DOCX","ES")</f>
      </c>
    </row>
    <row r="2429">
      <c r="A2429" s="10" t="s">
        <v>4213</v>
      </c>
      <c r="B2429" s="11" t="s">
        <v>349</v>
      </c>
      <c r="C2429" s="10" t="s">
        <v>18</v>
      </c>
      <c r="D2429" s="12">
        <v>43060</v>
      </c>
      <c r="E2429" s="13" t="s">
        <v>3771</v>
      </c>
      <c r="F2429" s="13" t="s">
        <v>992</v>
      </c>
      <c r="G2429" s="14" t="s">
        <v>286</v>
      </c>
      <c r="H2429" s="15">
        <f>HYPERLINK("https://docs.wto.org/imrd/directdoc.asp?DDFDocuments/t/G/SPS/NECU201.DOCX","EN")</f>
      </c>
      <c r="I2429" s="15">
        <f>HYPERLINK("https://docs.wto.org/imrd/directdoc.asp?DDFDocuments/u/G/SPS/NECU201.DOCX","FR")</f>
      </c>
      <c r="J2429" s="15">
        <f>HYPERLINK("https://docs.wto.org/imrd/directdoc.asp?DDFDocuments/v/G/SPS/NECU201.DOCX","ES")</f>
      </c>
    </row>
    <row r="2430">
      <c r="A2430" s="10" t="s">
        <v>4214</v>
      </c>
      <c r="B2430" s="11" t="s">
        <v>53</v>
      </c>
      <c r="C2430" s="10" t="s">
        <v>12</v>
      </c>
      <c r="D2430" s="12">
        <v>43060</v>
      </c>
      <c r="E2430" s="13" t="s">
        <v>4215</v>
      </c>
      <c r="F2430" s="13" t="s">
        <v>92</v>
      </c>
      <c r="G2430" s="14" t="s">
        <v>1274</v>
      </c>
      <c r="H2430" s="15">
        <f>HYPERLINK("https://docs.wto.org/imrd/directdoc.asp?DDFDocuments/t/G/SPS/NSAU319.DOCX","EN")</f>
      </c>
      <c r="I2430" s="15">
        <f>HYPERLINK("https://docs.wto.org/imrd/directdoc.asp?DDFDocuments/u/G/SPS/NSAU319.DOCX","FR")</f>
      </c>
      <c r="J2430" s="15">
        <f>HYPERLINK("https://docs.wto.org/imrd/directdoc.asp?DDFDocuments/v/G/SPS/NSAU319.DOCX","ES")</f>
      </c>
    </row>
    <row r="2431">
      <c r="A2431" s="10" t="s">
        <v>4216</v>
      </c>
      <c r="B2431" s="11" t="s">
        <v>59</v>
      </c>
      <c r="C2431" s="10" t="s">
        <v>40</v>
      </c>
      <c r="D2431" s="12">
        <v>43060</v>
      </c>
      <c r="E2431" s="13" t="s">
        <v>4217</v>
      </c>
      <c r="F2431" s="13" t="s">
        <v>19</v>
      </c>
      <c r="G2431" s="14"/>
      <c r="H2431" s="15">
        <f>HYPERLINK("https://docs.wto.org/imrd/directdoc.asp?DDFDocuments/t/G/SPS/NTPKM418A1.DOCX","EN")</f>
      </c>
      <c r="I2431" s="15">
        <f>HYPERLINK("https://docs.wto.org/imrd/directdoc.asp?DDFDocuments/u/G/SPS/NTPKM418A1.DOCX","FR")</f>
      </c>
      <c r="J2431" s="15">
        <f>HYPERLINK("https://docs.wto.org/imrd/directdoc.asp?DDFDocuments/v/G/SPS/NTPKM418A1.DOCX","ES")</f>
      </c>
    </row>
    <row r="2432">
      <c r="A2432" s="10" t="s">
        <v>4218</v>
      </c>
      <c r="B2432" s="11" t="s">
        <v>349</v>
      </c>
      <c r="C2432" s="10" t="s">
        <v>18</v>
      </c>
      <c r="D2432" s="12">
        <v>43059</v>
      </c>
      <c r="E2432" s="13" t="s">
        <v>4219</v>
      </c>
      <c r="F2432" s="13" t="s">
        <v>158</v>
      </c>
      <c r="G2432" s="14"/>
      <c r="H2432" s="15">
        <f>HYPERLINK("https://docs.wto.org/imrd/directdoc.asp?DDFDocuments/t/G/SPS/NECU200.DOCX","EN")</f>
      </c>
      <c r="I2432" s="15">
        <f>HYPERLINK("https://docs.wto.org/imrd/directdoc.asp?DDFDocuments/u/G/SPS/NECU200.DOCX","FR")</f>
      </c>
      <c r="J2432" s="15">
        <f>HYPERLINK("https://docs.wto.org/imrd/directdoc.asp?DDFDocuments/v/G/SPS/NECU200.DOCX","ES")</f>
      </c>
    </row>
    <row r="2433">
      <c r="A2433" s="10" t="s">
        <v>4220</v>
      </c>
      <c r="B2433" s="11" t="s">
        <v>161</v>
      </c>
      <c r="C2433" s="10" t="s">
        <v>18</v>
      </c>
      <c r="D2433" s="12">
        <v>43059</v>
      </c>
      <c r="E2433" s="13" t="s">
        <v>4221</v>
      </c>
      <c r="F2433" s="13" t="s">
        <v>74</v>
      </c>
      <c r="G2433" s="14"/>
      <c r="H2433" s="15">
        <f>HYPERLINK("https://docs.wto.org/imrd/directdoc.asp?DDFDocuments/t/G/SPS/NUSA2965.DOCX","EN")</f>
      </c>
      <c r="I2433" s="15">
        <f>HYPERLINK("https://docs.wto.org/imrd/directdoc.asp?DDFDocuments/u/G/SPS/NUSA2965.DOCX","FR")</f>
      </c>
      <c r="J2433" s="15">
        <f>HYPERLINK("https://docs.wto.org/imrd/directdoc.asp?DDFDocuments/v/G/SPS/NUSA2965.DOCX","ES")</f>
      </c>
    </row>
    <row r="2434">
      <c r="A2434" s="10" t="s">
        <v>4222</v>
      </c>
      <c r="B2434" s="11" t="s">
        <v>188</v>
      </c>
      <c r="C2434" s="10" t="s">
        <v>18</v>
      </c>
      <c r="D2434" s="12">
        <v>43056</v>
      </c>
      <c r="E2434" s="13" t="s">
        <v>4223</v>
      </c>
      <c r="F2434" s="13" t="s">
        <v>4224</v>
      </c>
      <c r="G2434" s="14"/>
      <c r="H2434" s="15">
        <f>HYPERLINK("https://docs.wto.org/imrd/directdoc.asp?DDFDocuments/t/G/SPS/NAUS438.DOCX","EN")</f>
      </c>
      <c r="I2434" s="15">
        <f>HYPERLINK("https://docs.wto.org/imrd/directdoc.asp?DDFDocuments/u/G/SPS/NAUS438.DOCX","FR")</f>
      </c>
      <c r="J2434" s="15">
        <f>HYPERLINK("https://docs.wto.org/imrd/directdoc.asp?DDFDocuments/v/G/SPS/NAUS438.DOCX","ES")</f>
      </c>
    </row>
    <row r="2435">
      <c r="A2435" s="10" t="s">
        <v>4225</v>
      </c>
      <c r="B2435" s="11" t="s">
        <v>365</v>
      </c>
      <c r="C2435" s="10" t="s">
        <v>18</v>
      </c>
      <c r="D2435" s="12">
        <v>43056</v>
      </c>
      <c r="E2435" s="13" t="s">
        <v>516</v>
      </c>
      <c r="F2435" s="13" t="s">
        <v>24</v>
      </c>
      <c r="G2435" s="14"/>
      <c r="H2435" s="15">
        <f>HYPERLINK("https://docs.wto.org/imrd/directdoc.asp?DDFDocuments/t/G/SPS/NCHL557.DOCX","EN")</f>
      </c>
      <c r="I2435" s="15">
        <f>HYPERLINK("https://docs.wto.org/imrd/directdoc.asp?DDFDocuments/u/G/SPS/NCHL557.DOCX","FR")</f>
      </c>
      <c r="J2435" s="15">
        <f>HYPERLINK("https://docs.wto.org/imrd/directdoc.asp?DDFDocuments/v/G/SPS/NCHL557.DOCX","ES")</f>
      </c>
    </row>
    <row r="2436">
      <c r="A2436" s="10" t="s">
        <v>4226</v>
      </c>
      <c r="B2436" s="11" t="s">
        <v>365</v>
      </c>
      <c r="C2436" s="10" t="s">
        <v>12</v>
      </c>
      <c r="D2436" s="12">
        <v>43056</v>
      </c>
      <c r="E2436" s="13" t="s">
        <v>2339</v>
      </c>
      <c r="F2436" s="13" t="s">
        <v>32</v>
      </c>
      <c r="G2436" s="14"/>
      <c r="H2436" s="15">
        <f>HYPERLINK("https://docs.wto.org/imrd/directdoc.asp?DDFDocuments/t/G/SPS/NCHL558.DOCX","EN")</f>
      </c>
      <c r="I2436" s="15">
        <f>HYPERLINK("https://docs.wto.org/imrd/directdoc.asp?DDFDocuments/u/G/SPS/NCHL558.DOCX","FR")</f>
      </c>
      <c r="J2436" s="15">
        <f>HYPERLINK("https://docs.wto.org/imrd/directdoc.asp?DDFDocuments/v/G/SPS/NCHL558.DOCX","ES")</f>
      </c>
    </row>
    <row r="2437">
      <c r="A2437" s="10" t="s">
        <v>4227</v>
      </c>
      <c r="B2437" s="11" t="s">
        <v>365</v>
      </c>
      <c r="C2437" s="10" t="s">
        <v>12</v>
      </c>
      <c r="D2437" s="12">
        <v>43056</v>
      </c>
      <c r="E2437" s="13" t="s">
        <v>4228</v>
      </c>
      <c r="F2437" s="13" t="s">
        <v>32</v>
      </c>
      <c r="G2437" s="14" t="s">
        <v>72</v>
      </c>
      <c r="H2437" s="15">
        <f>HYPERLINK("https://docs.wto.org/imrd/directdoc.asp?DDFDocuments/t/G/SPS/NCHL559.DOCX","EN")</f>
      </c>
      <c r="I2437" s="15">
        <f>HYPERLINK("https://docs.wto.org/imrd/directdoc.asp?DDFDocuments/u/G/SPS/NCHL559.DOCX","FR")</f>
      </c>
      <c r="J2437" s="15">
        <f>HYPERLINK("https://docs.wto.org/imrd/directdoc.asp?DDFDocuments/v/G/SPS/NCHL559.DOCX","ES")</f>
      </c>
    </row>
    <row r="2438">
      <c r="A2438" s="10" t="s">
        <v>4229</v>
      </c>
      <c r="B2438" s="11" t="s">
        <v>365</v>
      </c>
      <c r="C2438" s="10" t="s">
        <v>12</v>
      </c>
      <c r="D2438" s="12">
        <v>43056</v>
      </c>
      <c r="E2438" s="13" t="s">
        <v>4230</v>
      </c>
      <c r="F2438" s="13" t="s">
        <v>32</v>
      </c>
      <c r="G2438" s="14" t="s">
        <v>161</v>
      </c>
      <c r="H2438" s="15">
        <f>HYPERLINK("https://docs.wto.org/imrd/directdoc.asp?DDFDocuments/t/G/SPS/NCHL560.DOCX","EN")</f>
      </c>
      <c r="I2438" s="15">
        <f>HYPERLINK("https://docs.wto.org/imrd/directdoc.asp?DDFDocuments/u/G/SPS/NCHL560.DOCX","FR")</f>
      </c>
      <c r="J2438" s="15">
        <f>HYPERLINK("https://docs.wto.org/imrd/directdoc.asp?DDFDocuments/v/G/SPS/NCHL560.DOCX","ES")</f>
      </c>
    </row>
    <row r="2439">
      <c r="A2439" s="10" t="s">
        <v>4231</v>
      </c>
      <c r="B2439" s="11" t="s">
        <v>365</v>
      </c>
      <c r="C2439" s="10" t="s">
        <v>12</v>
      </c>
      <c r="D2439" s="12">
        <v>43056</v>
      </c>
      <c r="E2439" s="13" t="s">
        <v>4232</v>
      </c>
      <c r="F2439" s="13" t="s">
        <v>32</v>
      </c>
      <c r="G2439" s="14" t="s">
        <v>82</v>
      </c>
      <c r="H2439" s="15">
        <f>HYPERLINK("https://docs.wto.org/imrd/directdoc.asp?DDFDocuments/t/G/SPS/NCHL561.DOCX","EN")</f>
      </c>
      <c r="I2439" s="15">
        <f>HYPERLINK("https://docs.wto.org/imrd/directdoc.asp?DDFDocuments/u/G/SPS/NCHL561.DOCX","FR")</f>
      </c>
      <c r="J2439" s="15">
        <f>HYPERLINK("https://docs.wto.org/imrd/directdoc.asp?DDFDocuments/v/G/SPS/NCHL561.DOCX","ES")</f>
      </c>
    </row>
    <row r="2440">
      <c r="A2440" s="10" t="s">
        <v>4233</v>
      </c>
      <c r="B2440" s="11" t="s">
        <v>82</v>
      </c>
      <c r="C2440" s="10" t="s">
        <v>40</v>
      </c>
      <c r="D2440" s="12">
        <v>43056</v>
      </c>
      <c r="E2440" s="13" t="s">
        <v>4234</v>
      </c>
      <c r="F2440" s="13" t="s">
        <v>310</v>
      </c>
      <c r="G2440" s="14"/>
      <c r="H2440" s="15">
        <f>HYPERLINK("https://docs.wto.org/imrd/directdoc.asp?DDFDocuments/t/G/SPS/NEU196A2.DOCX","EN")</f>
      </c>
      <c r="I2440" s="15">
        <f>HYPERLINK("https://docs.wto.org/imrd/directdoc.asp?DDFDocuments/u/G/SPS/NEU196A2.DOCX","FR")</f>
      </c>
      <c r="J2440" s="15">
        <f>HYPERLINK("https://docs.wto.org/imrd/directdoc.asp?DDFDocuments/v/G/SPS/NEU196A2.DOCX","ES")</f>
      </c>
    </row>
    <row r="2441">
      <c r="A2441" s="10" t="s">
        <v>4235</v>
      </c>
      <c r="B2441" s="11" t="s">
        <v>3405</v>
      </c>
      <c r="C2441" s="10" t="s">
        <v>18</v>
      </c>
      <c r="D2441" s="12">
        <v>43056</v>
      </c>
      <c r="E2441" s="13" t="s">
        <v>4236</v>
      </c>
      <c r="F2441" s="13" t="s">
        <v>24</v>
      </c>
      <c r="G2441" s="14"/>
      <c r="H2441" s="15">
        <f>HYPERLINK("https://docs.wto.org/imrd/directdoc.asp?DDFDocuments/t/G/SPS/NMWI16.DOCX","EN")</f>
      </c>
      <c r="I2441" s="15">
        <f>HYPERLINK("https://docs.wto.org/imrd/directdoc.asp?DDFDocuments/u/G/SPS/NMWI16.DOCX","FR")</f>
      </c>
      <c r="J2441" s="15">
        <f>HYPERLINK("https://docs.wto.org/imrd/directdoc.asp?DDFDocuments/v/G/SPS/NMWI16.DOCX","ES")</f>
      </c>
    </row>
    <row r="2442">
      <c r="A2442" s="10" t="s">
        <v>4237</v>
      </c>
      <c r="B2442" s="11" t="s">
        <v>34</v>
      </c>
      <c r="C2442" s="10" t="s">
        <v>18</v>
      </c>
      <c r="D2442" s="12">
        <v>43055</v>
      </c>
      <c r="E2442" s="13" t="s">
        <v>4238</v>
      </c>
      <c r="F2442" s="13" t="s">
        <v>74</v>
      </c>
      <c r="G2442" s="14"/>
      <c r="H2442" s="15">
        <f>HYPERLINK("https://docs.wto.org/imrd/directdoc.asp?DDFDocuments/t/G/SPS/NJPN536.DOCX","EN")</f>
      </c>
      <c r="I2442" s="15">
        <f>HYPERLINK("https://docs.wto.org/imrd/directdoc.asp?DDFDocuments/u/G/SPS/NJPN536.DOCX","FR")</f>
      </c>
      <c r="J2442" s="15">
        <f>HYPERLINK("https://docs.wto.org/imrd/directdoc.asp?DDFDocuments/v/G/SPS/NJPN536.DOCX","ES")</f>
      </c>
    </row>
    <row r="2443">
      <c r="A2443" s="10" t="s">
        <v>4239</v>
      </c>
      <c r="B2443" s="11" t="s">
        <v>34</v>
      </c>
      <c r="C2443" s="10" t="s">
        <v>18</v>
      </c>
      <c r="D2443" s="12">
        <v>43055</v>
      </c>
      <c r="E2443" s="13" t="s">
        <v>4240</v>
      </c>
      <c r="F2443" s="13" t="s">
        <v>74</v>
      </c>
      <c r="G2443" s="14"/>
      <c r="H2443" s="15">
        <f>HYPERLINK("https://docs.wto.org/imrd/directdoc.asp?DDFDocuments/t/G/SPS/NJPN537.DOCX","EN")</f>
      </c>
      <c r="I2443" s="15">
        <f>HYPERLINK("https://docs.wto.org/imrd/directdoc.asp?DDFDocuments/u/G/SPS/NJPN537.DOCX","FR")</f>
      </c>
      <c r="J2443" s="15">
        <f>HYPERLINK("https://docs.wto.org/imrd/directdoc.asp?DDFDocuments/v/G/SPS/NJPN537.DOCX","ES")</f>
      </c>
    </row>
    <row r="2444">
      <c r="A2444" s="10" t="s">
        <v>4241</v>
      </c>
      <c r="B2444" s="11" t="s">
        <v>34</v>
      </c>
      <c r="C2444" s="10" t="s">
        <v>18</v>
      </c>
      <c r="D2444" s="12">
        <v>43055</v>
      </c>
      <c r="E2444" s="13" t="s">
        <v>4242</v>
      </c>
      <c r="F2444" s="13" t="s">
        <v>754</v>
      </c>
      <c r="G2444" s="14"/>
      <c r="H2444" s="15">
        <f>HYPERLINK("https://docs.wto.org/imrd/directdoc.asp?DDFDocuments/t/G/SPS/NJPN538.DOCX","EN")</f>
      </c>
      <c r="I2444" s="15">
        <f>HYPERLINK("https://docs.wto.org/imrd/directdoc.asp?DDFDocuments/u/G/SPS/NJPN538.DOCX","FR")</f>
      </c>
      <c r="J2444" s="15">
        <f>HYPERLINK("https://docs.wto.org/imrd/directdoc.asp?DDFDocuments/v/G/SPS/NJPN538.DOCX","ES")</f>
      </c>
    </row>
    <row r="2445">
      <c r="A2445" s="10" t="s">
        <v>4243</v>
      </c>
      <c r="B2445" s="11" t="s">
        <v>34</v>
      </c>
      <c r="C2445" s="10" t="s">
        <v>18</v>
      </c>
      <c r="D2445" s="12">
        <v>43055</v>
      </c>
      <c r="E2445" s="13" t="s">
        <v>4244</v>
      </c>
      <c r="F2445" s="13" t="s">
        <v>733</v>
      </c>
      <c r="G2445" s="14"/>
      <c r="H2445" s="15">
        <f>HYPERLINK("https://docs.wto.org/imrd/directdoc.asp?DDFDocuments/t/G/SPS/NJPN539.DOCX","EN")</f>
      </c>
      <c r="I2445" s="15">
        <f>HYPERLINK("https://docs.wto.org/imrd/directdoc.asp?DDFDocuments/u/G/SPS/NJPN539.DOCX","FR")</f>
      </c>
      <c r="J2445" s="15">
        <f>HYPERLINK("https://docs.wto.org/imrd/directdoc.asp?DDFDocuments/v/G/SPS/NJPN539.DOCX","ES")</f>
      </c>
    </row>
    <row r="2446">
      <c r="A2446" s="10" t="s">
        <v>4245</v>
      </c>
      <c r="B2446" s="11" t="s">
        <v>3031</v>
      </c>
      <c r="C2446" s="10" t="s">
        <v>18</v>
      </c>
      <c r="D2446" s="12">
        <v>43055</v>
      </c>
      <c r="E2446" s="13" t="s">
        <v>19</v>
      </c>
      <c r="F2446" s="13" t="s">
        <v>24</v>
      </c>
      <c r="G2446" s="14"/>
      <c r="H2446" s="15">
        <f>HYPERLINK("https://docs.wto.org/imrd/directdoc.asp?DDFDocuments/t/G/SPS/NMDG34.DOCX","EN")</f>
      </c>
      <c r="I2446" s="15">
        <f>HYPERLINK("https://docs.wto.org/imrd/directdoc.asp?DDFDocuments/u/G/SPS/NMDG34.DOCX","FR")</f>
      </c>
      <c r="J2446" s="15">
        <f>HYPERLINK("https://docs.wto.org/imrd/directdoc.asp?DDFDocuments/v/G/SPS/NMDG34.DOCX","ES")</f>
      </c>
    </row>
    <row r="2447">
      <c r="A2447" s="10" t="s">
        <v>4246</v>
      </c>
      <c r="B2447" s="11" t="s">
        <v>3031</v>
      </c>
      <c r="C2447" s="10" t="s">
        <v>18</v>
      </c>
      <c r="D2447" s="12">
        <v>43055</v>
      </c>
      <c r="E2447" s="13" t="s">
        <v>19</v>
      </c>
      <c r="F2447" s="13" t="s">
        <v>992</v>
      </c>
      <c r="G2447" s="14"/>
      <c r="H2447" s="15">
        <f>HYPERLINK("https://docs.wto.org/imrd/directdoc.asp?DDFDocuments/t/G/SPS/NMDG35.DOCX","EN")</f>
      </c>
      <c r="I2447" s="15">
        <f>HYPERLINK("https://docs.wto.org/imrd/directdoc.asp?DDFDocuments/u/G/SPS/NMDG35.DOCX","FR")</f>
      </c>
      <c r="J2447" s="15">
        <f>HYPERLINK("https://docs.wto.org/imrd/directdoc.asp?DDFDocuments/v/G/SPS/NMDG35.DOCX","ES")</f>
      </c>
    </row>
    <row r="2448">
      <c r="A2448" s="10" t="s">
        <v>4247</v>
      </c>
      <c r="B2448" s="11" t="s">
        <v>3031</v>
      </c>
      <c r="C2448" s="10" t="s">
        <v>18</v>
      </c>
      <c r="D2448" s="12">
        <v>43055</v>
      </c>
      <c r="E2448" s="13" t="s">
        <v>19</v>
      </c>
      <c r="F2448" s="13" t="s">
        <v>992</v>
      </c>
      <c r="G2448" s="14"/>
      <c r="H2448" s="15">
        <f>HYPERLINK("https://docs.wto.org/imrd/directdoc.asp?DDFDocuments/t/G/SPS/NMDG36.DOCX","EN")</f>
      </c>
      <c r="I2448" s="15">
        <f>HYPERLINK("https://docs.wto.org/imrd/directdoc.asp?DDFDocuments/u/G/SPS/NMDG36.DOCX","FR")</f>
      </c>
      <c r="J2448" s="15">
        <f>HYPERLINK("https://docs.wto.org/imrd/directdoc.asp?DDFDocuments/v/G/SPS/NMDG36.DOCX","ES")</f>
      </c>
    </row>
    <row r="2449">
      <c r="A2449" s="10" t="s">
        <v>4248</v>
      </c>
      <c r="B2449" s="11" t="s">
        <v>233</v>
      </c>
      <c r="C2449" s="10" t="s">
        <v>18</v>
      </c>
      <c r="D2449" s="12">
        <v>43055</v>
      </c>
      <c r="E2449" s="13" t="s">
        <v>4249</v>
      </c>
      <c r="F2449" s="13" t="s">
        <v>992</v>
      </c>
      <c r="G2449" s="14" t="s">
        <v>365</v>
      </c>
      <c r="H2449" s="15">
        <f>HYPERLINK("https://docs.wto.org/imrd/directdoc.asp?DDFDocuments/t/G/SPS/NPER726.DOCX","EN")</f>
      </c>
      <c r="I2449" s="15">
        <f>HYPERLINK("https://docs.wto.org/imrd/directdoc.asp?DDFDocuments/u/G/SPS/NPER726.DOCX","FR")</f>
      </c>
      <c r="J2449" s="15">
        <f>HYPERLINK("https://docs.wto.org/imrd/directdoc.asp?DDFDocuments/v/G/SPS/NPER726.DOCX","ES")</f>
      </c>
    </row>
    <row r="2450">
      <c r="A2450" s="10" t="s">
        <v>4250</v>
      </c>
      <c r="B2450" s="11" t="s">
        <v>53</v>
      </c>
      <c r="C2450" s="10" t="s">
        <v>54</v>
      </c>
      <c r="D2450" s="12">
        <v>43055</v>
      </c>
      <c r="E2450" s="13" t="s">
        <v>55</v>
      </c>
      <c r="F2450" s="13" t="s">
        <v>925</v>
      </c>
      <c r="G2450" s="14" t="s">
        <v>4251</v>
      </c>
      <c r="H2450" s="15">
        <f>HYPERLINK("https://docs.wto.org/imrd/directdoc.asp?DDFDocuments/t/G/SPS/NSAU278A1.DOCX","EN")</f>
      </c>
      <c r="I2450" s="15">
        <f>HYPERLINK("https://docs.wto.org/imrd/directdoc.asp?DDFDocuments/u/G/SPS/NSAU278A1.DOCX","FR")</f>
      </c>
      <c r="J2450" s="15">
        <f>HYPERLINK("https://docs.wto.org/imrd/directdoc.asp?DDFDocuments/v/G/SPS/NSAU278A1.DOCX","ES")</f>
      </c>
    </row>
    <row r="2451">
      <c r="A2451" s="10" t="s">
        <v>4252</v>
      </c>
      <c r="B2451" s="11" t="s">
        <v>214</v>
      </c>
      <c r="C2451" s="10" t="s">
        <v>12</v>
      </c>
      <c r="D2451" s="12">
        <v>43054</v>
      </c>
      <c r="E2451" s="13" t="s">
        <v>530</v>
      </c>
      <c r="F2451" s="13" t="s">
        <v>138</v>
      </c>
      <c r="G2451" s="14" t="s">
        <v>3713</v>
      </c>
      <c r="H2451" s="15">
        <f>HYPERLINK("https://docs.wto.org/imrd/directdoc.asp?DDFDocuments/t/G/SPS/NARE136.DOCX","EN")</f>
      </c>
      <c r="I2451" s="15">
        <f>HYPERLINK("https://docs.wto.org/imrd/directdoc.asp?DDFDocuments/u/G/SPS/NARE136.DOCX","FR")</f>
      </c>
      <c r="J2451" s="15">
        <f>HYPERLINK("https://docs.wto.org/imrd/directdoc.asp?DDFDocuments/v/G/SPS/NARE136.DOCX","ES")</f>
      </c>
    </row>
    <row r="2452">
      <c r="A2452" s="10" t="s">
        <v>4253</v>
      </c>
      <c r="B2452" s="11" t="s">
        <v>95</v>
      </c>
      <c r="C2452" s="10" t="s">
        <v>18</v>
      </c>
      <c r="D2452" s="12">
        <v>43054</v>
      </c>
      <c r="E2452" s="13" t="s">
        <v>4254</v>
      </c>
      <c r="F2452" s="13" t="s">
        <v>158</v>
      </c>
      <c r="G2452" s="14"/>
      <c r="H2452" s="15">
        <f>HYPERLINK("https://docs.wto.org/imrd/directdoc.asp?DDFDocuments/t/G/SPS/NBRA1314.DOCX","EN")</f>
      </c>
      <c r="I2452" s="15">
        <f>HYPERLINK("https://docs.wto.org/imrd/directdoc.asp?DDFDocuments/u/G/SPS/NBRA1314.DOCX","FR")</f>
      </c>
      <c r="J2452" s="15">
        <f>HYPERLINK("https://docs.wto.org/imrd/directdoc.asp?DDFDocuments/v/G/SPS/NBRA1314.DOCX","ES")</f>
      </c>
    </row>
    <row r="2453">
      <c r="A2453" s="10" t="s">
        <v>4255</v>
      </c>
      <c r="B2453" s="11" t="s">
        <v>139</v>
      </c>
      <c r="C2453" s="10" t="s">
        <v>18</v>
      </c>
      <c r="D2453" s="12">
        <v>43054</v>
      </c>
      <c r="E2453" s="13" t="s">
        <v>4256</v>
      </c>
      <c r="F2453" s="13" t="s">
        <v>3404</v>
      </c>
      <c r="G2453" s="14"/>
      <c r="H2453" s="15">
        <f>HYPERLINK("https://docs.wto.org/imrd/directdoc.asp?DDFDocuments/t/G/SPS/NIND196.DOCX","EN")</f>
      </c>
      <c r="I2453" s="15">
        <f>HYPERLINK("https://docs.wto.org/imrd/directdoc.asp?DDFDocuments/u/G/SPS/NIND196.DOCX","FR")</f>
      </c>
      <c r="J2453" s="15">
        <f>HYPERLINK("https://docs.wto.org/imrd/directdoc.asp?DDFDocuments/v/G/SPS/NIND196.DOCX","ES")</f>
      </c>
    </row>
    <row r="2454">
      <c r="A2454" s="10" t="s">
        <v>4257</v>
      </c>
      <c r="B2454" s="11" t="s">
        <v>11</v>
      </c>
      <c r="C2454" s="10" t="s">
        <v>40</v>
      </c>
      <c r="D2454" s="12">
        <v>43054</v>
      </c>
      <c r="E2454" s="13" t="s">
        <v>4258</v>
      </c>
      <c r="F2454" s="13" t="s">
        <v>310</v>
      </c>
      <c r="G2454" s="14"/>
      <c r="H2454" s="15">
        <f>HYPERLINK("https://docs.wto.org/imrd/directdoc.asp?DDFDocuments/t/G/SPS/NRUS56A1.DOCX","EN")</f>
      </c>
      <c r="I2454" s="15">
        <f>HYPERLINK("https://docs.wto.org/imrd/directdoc.asp?DDFDocuments/u/G/SPS/NRUS56A1.DOCX","FR")</f>
      </c>
      <c r="J2454" s="15">
        <f>HYPERLINK("https://docs.wto.org/imrd/directdoc.asp?DDFDocuments/v/G/SPS/NRUS56A1.DOCX","ES")</f>
      </c>
    </row>
    <row r="2455">
      <c r="A2455" s="10" t="s">
        <v>4259</v>
      </c>
      <c r="B2455" s="11" t="s">
        <v>151</v>
      </c>
      <c r="C2455" s="10" t="s">
        <v>18</v>
      </c>
      <c r="D2455" s="12">
        <v>43054</v>
      </c>
      <c r="E2455" s="13" t="s">
        <v>4260</v>
      </c>
      <c r="F2455" s="13" t="s">
        <v>24</v>
      </c>
      <c r="G2455" s="14"/>
      <c r="H2455" s="15">
        <f>HYPERLINK("https://docs.wto.org/imrd/directdoc.asp?DDFDocuments/t/G/SPS/NVNM94.DOCX","EN")</f>
      </c>
      <c r="I2455" s="15">
        <f>HYPERLINK("https://docs.wto.org/imrd/directdoc.asp?DDFDocuments/u/G/SPS/NVNM94.DOCX","FR")</f>
      </c>
      <c r="J2455" s="15">
        <f>HYPERLINK("https://docs.wto.org/imrd/directdoc.asp?DDFDocuments/v/G/SPS/NVNM94.DOCX","ES")</f>
      </c>
    </row>
    <row r="2456">
      <c r="A2456" s="10" t="s">
        <v>4261</v>
      </c>
      <c r="B2456" s="11" t="s">
        <v>188</v>
      </c>
      <c r="C2456" s="10" t="s">
        <v>40</v>
      </c>
      <c r="D2456" s="12">
        <v>43052</v>
      </c>
      <c r="E2456" s="13" t="s">
        <v>4262</v>
      </c>
      <c r="F2456" s="13" t="s">
        <v>19</v>
      </c>
      <c r="G2456" s="14" t="s">
        <v>149</v>
      </c>
      <c r="H2456" s="15">
        <f>HYPERLINK("https://docs.wto.org/imrd/directdoc.asp?DDFDocuments/t/G/SPS/NAUS430A1.DOCX","EN")</f>
      </c>
      <c r="I2456" s="15">
        <f>HYPERLINK("https://docs.wto.org/imrd/directdoc.asp?DDFDocuments/u/G/SPS/NAUS430A1.DOCX","FR")</f>
      </c>
      <c r="J2456" s="15">
        <f>HYPERLINK("https://docs.wto.org/imrd/directdoc.asp?DDFDocuments/v/G/SPS/NAUS430A1.DOCX","ES")</f>
      </c>
    </row>
    <row r="2457">
      <c r="A2457" s="10" t="s">
        <v>4263</v>
      </c>
      <c r="B2457" s="11" t="s">
        <v>72</v>
      </c>
      <c r="C2457" s="10" t="s">
        <v>40</v>
      </c>
      <c r="D2457" s="12">
        <v>43052</v>
      </c>
      <c r="E2457" s="13" t="s">
        <v>4264</v>
      </c>
      <c r="F2457" s="13" t="s">
        <v>32</v>
      </c>
      <c r="G2457" s="14"/>
      <c r="H2457" s="15">
        <f>HYPERLINK("https://docs.wto.org/imrd/directdoc.asp?DDFDocuments/t/G/SPS/NCAN808A2.DOCX","EN")</f>
      </c>
      <c r="I2457" s="15">
        <f>HYPERLINK("https://docs.wto.org/imrd/directdoc.asp?DDFDocuments/u/G/SPS/NCAN808A2.DOCX","FR")</f>
      </c>
      <c r="J2457" s="15">
        <f>HYPERLINK("https://docs.wto.org/imrd/directdoc.asp?DDFDocuments/v/G/SPS/NCAN808A2.DOCX","ES")</f>
      </c>
    </row>
    <row r="2458">
      <c r="A2458" s="10" t="s">
        <v>4265</v>
      </c>
      <c r="B2458" s="11" t="s">
        <v>53</v>
      </c>
      <c r="C2458" s="10" t="s">
        <v>54</v>
      </c>
      <c r="D2458" s="12">
        <v>43052</v>
      </c>
      <c r="E2458" s="13" t="s">
        <v>4266</v>
      </c>
      <c r="F2458" s="13" t="s">
        <v>310</v>
      </c>
      <c r="G2458" s="14" t="s">
        <v>34</v>
      </c>
      <c r="H2458" s="15">
        <f>HYPERLINK("https://docs.wto.org/imrd/directdoc.asp?DDFDocuments/t/G/SPS/NSAU13A2.DOCX","EN")</f>
      </c>
      <c r="I2458" s="15">
        <f>HYPERLINK("https://docs.wto.org/imrd/directdoc.asp?DDFDocuments/u/G/SPS/NSAU13A2.DOCX","FR")</f>
      </c>
      <c r="J2458" s="15">
        <f>HYPERLINK("https://docs.wto.org/imrd/directdoc.asp?DDFDocuments/v/G/SPS/NSAU13A2.DOCX","ES")</f>
      </c>
    </row>
    <row r="2459">
      <c r="A2459" s="10" t="s">
        <v>4267</v>
      </c>
      <c r="B2459" s="11" t="s">
        <v>53</v>
      </c>
      <c r="C2459" s="10" t="s">
        <v>12</v>
      </c>
      <c r="D2459" s="12">
        <v>43052</v>
      </c>
      <c r="E2459" s="13" t="s">
        <v>4268</v>
      </c>
      <c r="F2459" s="13" t="s">
        <v>36</v>
      </c>
      <c r="G2459" s="14" t="s">
        <v>4269</v>
      </c>
      <c r="H2459" s="15">
        <f>HYPERLINK("https://docs.wto.org/imrd/directdoc.asp?DDFDocuments/t/G/SPS/NSAU317.DOCX","EN")</f>
      </c>
      <c r="I2459" s="15">
        <f>HYPERLINK("https://docs.wto.org/imrd/directdoc.asp?DDFDocuments/u/G/SPS/NSAU317.DOCX","FR")</f>
      </c>
      <c r="J2459" s="15">
        <f>HYPERLINK("https://docs.wto.org/imrd/directdoc.asp?DDFDocuments/v/G/SPS/NSAU317.DOCX","ES")</f>
      </c>
    </row>
    <row r="2460">
      <c r="A2460" s="10" t="s">
        <v>4270</v>
      </c>
      <c r="B2460" s="11" t="s">
        <v>53</v>
      </c>
      <c r="C2460" s="10" t="s">
        <v>12</v>
      </c>
      <c r="D2460" s="12">
        <v>43052</v>
      </c>
      <c r="E2460" s="13" t="s">
        <v>4271</v>
      </c>
      <c r="F2460" s="13" t="s">
        <v>144</v>
      </c>
      <c r="G2460" s="14" t="s">
        <v>156</v>
      </c>
      <c r="H2460" s="15">
        <f>HYPERLINK("https://docs.wto.org/imrd/directdoc.asp?DDFDocuments/t/G/SPS/NSAU318.DOCX","EN")</f>
      </c>
      <c r="I2460" s="15">
        <f>HYPERLINK("https://docs.wto.org/imrd/directdoc.asp?DDFDocuments/u/G/SPS/NSAU318.DOCX","FR")</f>
      </c>
      <c r="J2460" s="15">
        <f>HYPERLINK("https://docs.wto.org/imrd/directdoc.asp?DDFDocuments/v/G/SPS/NSAU318.DOCX","ES")</f>
      </c>
    </row>
    <row r="2461">
      <c r="A2461" s="10" t="s">
        <v>4272</v>
      </c>
      <c r="B2461" s="11" t="s">
        <v>161</v>
      </c>
      <c r="C2461" s="10" t="s">
        <v>18</v>
      </c>
      <c r="D2461" s="12">
        <v>43052</v>
      </c>
      <c r="E2461" s="13" t="s">
        <v>4273</v>
      </c>
      <c r="F2461" s="13" t="s">
        <v>74</v>
      </c>
      <c r="G2461" s="14"/>
      <c r="H2461" s="15">
        <f>HYPERLINK("https://docs.wto.org/imrd/directdoc.asp?DDFDocuments/t/G/SPS/NUSA2964.DOCX","EN")</f>
      </c>
      <c r="I2461" s="15">
        <f>HYPERLINK("https://docs.wto.org/imrd/directdoc.asp?DDFDocuments/u/G/SPS/NUSA2964.DOCX","FR")</f>
      </c>
      <c r="J2461" s="15">
        <f>HYPERLINK("https://docs.wto.org/imrd/directdoc.asp?DDFDocuments/v/G/SPS/NUSA2964.DOCX","ES")</f>
      </c>
    </row>
    <row r="2462">
      <c r="A2462" s="10" t="s">
        <v>4274</v>
      </c>
      <c r="B2462" s="11" t="s">
        <v>90</v>
      </c>
      <c r="C2462" s="10" t="s">
        <v>12</v>
      </c>
      <c r="D2462" s="12">
        <v>43048</v>
      </c>
      <c r="E2462" s="13" t="s">
        <v>4275</v>
      </c>
      <c r="F2462" s="13" t="s">
        <v>138</v>
      </c>
      <c r="G2462" s="14" t="s">
        <v>168</v>
      </c>
      <c r="H2462" s="15">
        <f>HYPERLINK("https://docs.wto.org/imrd/directdoc.asp?DDFDocuments/t/G/SPS/NMUS15.DOCX","EN")</f>
      </c>
      <c r="I2462" s="15">
        <f>HYPERLINK("https://docs.wto.org/imrd/directdoc.asp?DDFDocuments/u/G/SPS/NMUS15.DOCX","FR")</f>
      </c>
      <c r="J2462" s="15">
        <f>HYPERLINK("https://docs.wto.org/imrd/directdoc.asp?DDFDocuments/v/G/SPS/NMUS15.DOCX","ES")</f>
      </c>
    </row>
    <row r="2463">
      <c r="A2463" s="10" t="s">
        <v>4276</v>
      </c>
      <c r="B2463" s="11" t="s">
        <v>204</v>
      </c>
      <c r="C2463" s="10" t="s">
        <v>18</v>
      </c>
      <c r="D2463" s="12">
        <v>43046</v>
      </c>
      <c r="E2463" s="13" t="s">
        <v>4277</v>
      </c>
      <c r="F2463" s="13" t="s">
        <v>1515</v>
      </c>
      <c r="G2463" s="14"/>
      <c r="H2463" s="15">
        <f>HYPERLINK("https://docs.wto.org/imrd/directdoc.asp?DDFDocuments/t/G/SPS/NEGY80.DOCX","EN")</f>
      </c>
      <c r="I2463" s="15">
        <f>HYPERLINK("https://docs.wto.org/imrd/directdoc.asp?DDFDocuments/u/G/SPS/NEGY80.DOCX","FR")</f>
      </c>
      <c r="J2463" s="15">
        <f>HYPERLINK("https://docs.wto.org/imrd/directdoc.asp?DDFDocuments/v/G/SPS/NEGY80.DOCX","ES")</f>
      </c>
    </row>
    <row r="2464">
      <c r="A2464" s="10" t="s">
        <v>4278</v>
      </c>
      <c r="B2464" s="11" t="s">
        <v>1600</v>
      </c>
      <c r="C2464" s="10" t="s">
        <v>18</v>
      </c>
      <c r="D2464" s="12">
        <v>43046</v>
      </c>
      <c r="E2464" s="13" t="s">
        <v>19</v>
      </c>
      <c r="F2464" s="13" t="s">
        <v>24</v>
      </c>
      <c r="G2464" s="14"/>
      <c r="H2464" s="15">
        <f>HYPERLINK("https://docs.wto.org/imrd/directdoc.asp?DDFDocuments/t/G/SPS/NMAR53.DOCX","EN")</f>
      </c>
      <c r="I2464" s="15">
        <f>HYPERLINK("https://docs.wto.org/imrd/directdoc.asp?DDFDocuments/u/G/SPS/NMAR53.DOCX","FR")</f>
      </c>
      <c r="J2464" s="15">
        <f>HYPERLINK("https://docs.wto.org/imrd/directdoc.asp?DDFDocuments/v/G/SPS/NMAR53.DOCX","ES")</f>
      </c>
    </row>
    <row r="2465">
      <c r="A2465" s="10" t="s">
        <v>4279</v>
      </c>
      <c r="B2465" s="11" t="s">
        <v>188</v>
      </c>
      <c r="C2465" s="10" t="s">
        <v>40</v>
      </c>
      <c r="D2465" s="12">
        <v>43045</v>
      </c>
      <c r="E2465" s="13" t="s">
        <v>1617</v>
      </c>
      <c r="F2465" s="13" t="s">
        <v>1268</v>
      </c>
      <c r="G2465" s="14"/>
      <c r="H2465" s="15">
        <f>HYPERLINK("https://docs.wto.org/imrd/directdoc.asp?DDFDocuments/t/G/SPS/NAUS435A1.DOCX","EN")</f>
      </c>
      <c r="I2465" s="15">
        <f>HYPERLINK("https://docs.wto.org/imrd/directdoc.asp?DDFDocuments/u/G/SPS/NAUS435A1.DOCX","FR")</f>
      </c>
      <c r="J2465" s="15">
        <f>HYPERLINK("https://docs.wto.org/imrd/directdoc.asp?DDFDocuments/v/G/SPS/NAUS435A1.DOCX","ES")</f>
      </c>
    </row>
    <row r="2466">
      <c r="A2466" s="10" t="s">
        <v>4280</v>
      </c>
      <c r="B2466" s="11" t="s">
        <v>622</v>
      </c>
      <c r="C2466" s="10" t="s">
        <v>18</v>
      </c>
      <c r="D2466" s="12">
        <v>43045</v>
      </c>
      <c r="E2466" s="13" t="s">
        <v>2329</v>
      </c>
      <c r="F2466" s="13" t="s">
        <v>158</v>
      </c>
      <c r="G2466" s="14"/>
      <c r="H2466" s="15">
        <f>HYPERLINK("https://docs.wto.org/imrd/directdoc.asp?DDFDocuments/t/G/SPS/NBHR181.DOCX","EN")</f>
      </c>
      <c r="I2466" s="15">
        <f>HYPERLINK("https://docs.wto.org/imrd/directdoc.asp?DDFDocuments/u/G/SPS/NBHR181.DOCX","FR")</f>
      </c>
      <c r="J2466" s="15">
        <f>HYPERLINK("https://docs.wto.org/imrd/directdoc.asp?DDFDocuments/v/G/SPS/NBHR181.DOCX","ES")</f>
      </c>
    </row>
    <row r="2467">
      <c r="A2467" s="10" t="s">
        <v>4281</v>
      </c>
      <c r="B2467" s="11" t="s">
        <v>72</v>
      </c>
      <c r="C2467" s="10" t="s">
        <v>18</v>
      </c>
      <c r="D2467" s="12">
        <v>43045</v>
      </c>
      <c r="E2467" s="13" t="s">
        <v>4282</v>
      </c>
      <c r="F2467" s="13" t="s">
        <v>122</v>
      </c>
      <c r="G2467" s="14"/>
      <c r="H2467" s="15">
        <f>HYPERLINK("https://docs.wto.org/imrd/directdoc.asp?DDFDocuments/t/G/SPS/NCAN1145.DOCX","EN")</f>
      </c>
      <c r="I2467" s="15">
        <f>HYPERLINK("https://docs.wto.org/imrd/directdoc.asp?DDFDocuments/u/G/SPS/NCAN1145.DOCX","FR")</f>
      </c>
      <c r="J2467" s="15">
        <f>HYPERLINK("https://docs.wto.org/imrd/directdoc.asp?DDFDocuments/v/G/SPS/NCAN1145.DOCX","ES")</f>
      </c>
    </row>
    <row r="2468">
      <c r="A2468" s="10" t="s">
        <v>4283</v>
      </c>
      <c r="B2468" s="11" t="s">
        <v>349</v>
      </c>
      <c r="C2468" s="10" t="s">
        <v>18</v>
      </c>
      <c r="D2468" s="12">
        <v>43045</v>
      </c>
      <c r="E2468" s="13" t="s">
        <v>4284</v>
      </c>
      <c r="F2468" s="13" t="s">
        <v>223</v>
      </c>
      <c r="G2468" s="14" t="s">
        <v>161</v>
      </c>
      <c r="H2468" s="15">
        <f>HYPERLINK("https://docs.wto.org/imrd/directdoc.asp?DDFDocuments/t/G/SPS/NECU199.DOCX","EN")</f>
      </c>
      <c r="I2468" s="15">
        <f>HYPERLINK("https://docs.wto.org/imrd/directdoc.asp?DDFDocuments/u/G/SPS/NECU199.DOCX","FR")</f>
      </c>
      <c r="J2468" s="15">
        <f>HYPERLINK("https://docs.wto.org/imrd/directdoc.asp?DDFDocuments/v/G/SPS/NECU199.DOCX","ES")</f>
      </c>
    </row>
    <row r="2469">
      <c r="A2469" s="10" t="s">
        <v>4285</v>
      </c>
      <c r="B2469" s="11" t="s">
        <v>53</v>
      </c>
      <c r="C2469" s="10" t="s">
        <v>54</v>
      </c>
      <c r="D2469" s="12">
        <v>43045</v>
      </c>
      <c r="E2469" s="13" t="s">
        <v>55</v>
      </c>
      <c r="F2469" s="13" t="s">
        <v>925</v>
      </c>
      <c r="G2469" s="14" t="s">
        <v>4286</v>
      </c>
      <c r="H2469" s="15">
        <f>HYPERLINK("https://docs.wto.org/imrd/directdoc.asp?DDFDocuments/t/G/SPS/NSAU261A1.DOCX","EN")</f>
      </c>
      <c r="I2469" s="15">
        <f>HYPERLINK("https://docs.wto.org/imrd/directdoc.asp?DDFDocuments/u/G/SPS/NSAU261A1.DOCX","FR")</f>
      </c>
      <c r="J2469" s="15">
        <f>HYPERLINK("https://docs.wto.org/imrd/directdoc.asp?DDFDocuments/v/G/SPS/NSAU261A1.DOCX","ES")</f>
      </c>
    </row>
    <row r="2470">
      <c r="A2470" s="10" t="s">
        <v>4287</v>
      </c>
      <c r="B2470" s="11" t="s">
        <v>151</v>
      </c>
      <c r="C2470" s="10" t="s">
        <v>18</v>
      </c>
      <c r="D2470" s="12">
        <v>43045</v>
      </c>
      <c r="E2470" s="13" t="s">
        <v>3475</v>
      </c>
      <c r="F2470" s="13" t="s">
        <v>992</v>
      </c>
      <c r="G2470" s="14"/>
      <c r="H2470" s="15">
        <f>HYPERLINK("https://docs.wto.org/imrd/directdoc.asp?DDFDocuments/t/G/SPS/NVNM93.DOCX","EN")</f>
      </c>
      <c r="I2470" s="15">
        <f>HYPERLINK("https://docs.wto.org/imrd/directdoc.asp?DDFDocuments/u/G/SPS/NVNM93.DOCX","FR")</f>
      </c>
      <c r="J2470" s="15">
        <f>HYPERLINK("https://docs.wto.org/imrd/directdoc.asp?DDFDocuments/v/G/SPS/NVNM93.DOCX","ES")</f>
      </c>
    </row>
    <row r="2471">
      <c r="A2471" s="10" t="s">
        <v>4288</v>
      </c>
      <c r="B2471" s="11" t="s">
        <v>95</v>
      </c>
      <c r="C2471" s="10" t="s">
        <v>18</v>
      </c>
      <c r="D2471" s="12">
        <v>43040</v>
      </c>
      <c r="E2471" s="13" t="s">
        <v>3556</v>
      </c>
      <c r="F2471" s="13" t="s">
        <v>74</v>
      </c>
      <c r="G2471" s="14"/>
      <c r="H2471" s="15">
        <f>HYPERLINK("https://docs.wto.org/imrd/directdoc.asp?DDFDocuments/t/G/SPS/NBRA1313.DOCX","EN")</f>
      </c>
      <c r="I2471" s="15">
        <f>HYPERLINK("https://docs.wto.org/imrd/directdoc.asp?DDFDocuments/u/G/SPS/NBRA1313.DOCX","FR")</f>
      </c>
      <c r="J2471" s="15">
        <f>HYPERLINK("https://docs.wto.org/imrd/directdoc.asp?DDFDocuments/v/G/SPS/NBRA1313.DOCX","ES")</f>
      </c>
    </row>
    <row r="2472">
      <c r="A2472" s="10" t="s">
        <v>4289</v>
      </c>
      <c r="B2472" s="11" t="s">
        <v>233</v>
      </c>
      <c r="C2472" s="10" t="s">
        <v>18</v>
      </c>
      <c r="D2472" s="12">
        <v>43039</v>
      </c>
      <c r="E2472" s="13" t="s">
        <v>4290</v>
      </c>
      <c r="F2472" s="13" t="s">
        <v>158</v>
      </c>
      <c r="G2472" s="14" t="s">
        <v>87</v>
      </c>
      <c r="H2472" s="15">
        <f>HYPERLINK("https://docs.wto.org/imrd/directdoc.asp?DDFDocuments/t/G/SPS/NPER724.DOCX","EN")</f>
      </c>
      <c r="I2472" s="15">
        <f>HYPERLINK("https://docs.wto.org/imrd/directdoc.asp?DDFDocuments/u/G/SPS/NPER724.DOCX","FR")</f>
      </c>
      <c r="J2472" s="15">
        <f>HYPERLINK("https://docs.wto.org/imrd/directdoc.asp?DDFDocuments/v/G/SPS/NPER724.DOCX","ES")</f>
      </c>
    </row>
    <row r="2473">
      <c r="A2473" s="10" t="s">
        <v>4291</v>
      </c>
      <c r="B2473" s="11" t="s">
        <v>233</v>
      </c>
      <c r="C2473" s="10" t="s">
        <v>18</v>
      </c>
      <c r="D2473" s="12">
        <v>43039</v>
      </c>
      <c r="E2473" s="13" t="s">
        <v>4292</v>
      </c>
      <c r="F2473" s="13" t="s">
        <v>158</v>
      </c>
      <c r="G2473" s="14" t="s">
        <v>87</v>
      </c>
      <c r="H2473" s="15">
        <f>HYPERLINK("https://docs.wto.org/imrd/directdoc.asp?DDFDocuments/t/G/SPS/NPER725.DOCX","EN")</f>
      </c>
      <c r="I2473" s="15">
        <f>HYPERLINK("https://docs.wto.org/imrd/directdoc.asp?DDFDocuments/u/G/SPS/NPER725.DOCX","FR")</f>
      </c>
      <c r="J2473" s="15">
        <f>HYPERLINK("https://docs.wto.org/imrd/directdoc.asp?DDFDocuments/v/G/SPS/NPER725.DOCX","ES")</f>
      </c>
    </row>
    <row r="2474">
      <c r="A2474" s="10" t="s">
        <v>4293</v>
      </c>
      <c r="B2474" s="11" t="s">
        <v>27</v>
      </c>
      <c r="C2474" s="10" t="s">
        <v>40</v>
      </c>
      <c r="D2474" s="12">
        <v>43038</v>
      </c>
      <c r="E2474" s="13" t="s">
        <v>19</v>
      </c>
      <c r="F2474" s="13" t="s">
        <v>262</v>
      </c>
      <c r="G2474" s="14"/>
      <c r="H2474" s="15">
        <f>HYPERLINK("https://docs.wto.org/imrd/directdoc.asp?DDFDocuments/t/G/SPS/NCRI187A1.DOCX","EN")</f>
      </c>
      <c r="I2474" s="15">
        <f>HYPERLINK("https://docs.wto.org/imrd/directdoc.asp?DDFDocuments/u/G/SPS/NCRI187A1.DOCX","FR")</f>
      </c>
      <c r="J2474" s="15">
        <f>HYPERLINK("https://docs.wto.org/imrd/directdoc.asp?DDFDocuments/v/G/SPS/NCRI187A1.DOCX","ES")</f>
      </c>
    </row>
    <row r="2475">
      <c r="A2475" s="10" t="s">
        <v>4294</v>
      </c>
      <c r="B2475" s="11" t="s">
        <v>87</v>
      </c>
      <c r="C2475" s="10" t="s">
        <v>40</v>
      </c>
      <c r="D2475" s="12">
        <v>43038</v>
      </c>
      <c r="E2475" s="13" t="s">
        <v>19</v>
      </c>
      <c r="F2475" s="13" t="s">
        <v>310</v>
      </c>
      <c r="G2475" s="14"/>
      <c r="H2475" s="15">
        <f>HYPERLINK("https://docs.wto.org/imrd/directdoc.asp?DDFDocuments/t/G/SPS/NMEX293A1.DOCX","EN")</f>
      </c>
      <c r="I2475" s="15">
        <f>HYPERLINK("https://docs.wto.org/imrd/directdoc.asp?DDFDocuments/u/G/SPS/NMEX293A1.DOCX","FR")</f>
      </c>
      <c r="J2475" s="15">
        <f>HYPERLINK("https://docs.wto.org/imrd/directdoc.asp?DDFDocuments/v/G/SPS/NMEX293A1.DOCX","ES")</f>
      </c>
    </row>
    <row r="2476">
      <c r="A2476" s="10" t="s">
        <v>4295</v>
      </c>
      <c r="B2476" s="11" t="s">
        <v>11</v>
      </c>
      <c r="C2476" s="10" t="s">
        <v>18</v>
      </c>
      <c r="D2476" s="12">
        <v>43038</v>
      </c>
      <c r="E2476" s="13" t="s">
        <v>4296</v>
      </c>
      <c r="F2476" s="13" t="s">
        <v>92</v>
      </c>
      <c r="G2476" s="14" t="s">
        <v>4297</v>
      </c>
      <c r="H2476" s="15">
        <f>HYPERLINK("https://docs.wto.org/imrd/directdoc.asp?DDFDocuments/t/G/SPS/NRUS144.DOCX","EN")</f>
      </c>
      <c r="I2476" s="15">
        <f>HYPERLINK("https://docs.wto.org/imrd/directdoc.asp?DDFDocuments/u/G/SPS/NRUS144.DOCX","FR")</f>
      </c>
      <c r="J2476" s="15">
        <f>HYPERLINK("https://docs.wto.org/imrd/directdoc.asp?DDFDocuments/v/G/SPS/NRUS144.DOCX","ES")</f>
      </c>
    </row>
    <row r="2477">
      <c r="A2477" s="10" t="s">
        <v>4298</v>
      </c>
      <c r="B2477" s="11" t="s">
        <v>53</v>
      </c>
      <c r="C2477" s="10" t="s">
        <v>12</v>
      </c>
      <c r="D2477" s="12">
        <v>43038</v>
      </c>
      <c r="E2477" s="13" t="s">
        <v>3464</v>
      </c>
      <c r="F2477" s="13" t="s">
        <v>144</v>
      </c>
      <c r="G2477" s="14" t="s">
        <v>134</v>
      </c>
      <c r="H2477" s="15">
        <f>HYPERLINK("https://docs.wto.org/imrd/directdoc.asp?DDFDocuments/t/G/SPS/NSAU313.DOCX","EN")</f>
      </c>
      <c r="I2477" s="15">
        <f>HYPERLINK("https://docs.wto.org/imrd/directdoc.asp?DDFDocuments/u/G/SPS/NSAU313.DOCX","FR")</f>
      </c>
      <c r="J2477" s="15">
        <f>HYPERLINK("https://docs.wto.org/imrd/directdoc.asp?DDFDocuments/v/G/SPS/NSAU313.DOCX","ES")</f>
      </c>
    </row>
    <row r="2478">
      <c r="A2478" s="10" t="s">
        <v>4299</v>
      </c>
      <c r="B2478" s="11" t="s">
        <v>53</v>
      </c>
      <c r="C2478" s="10" t="s">
        <v>12</v>
      </c>
      <c r="D2478" s="12">
        <v>43038</v>
      </c>
      <c r="E2478" s="13" t="s">
        <v>3464</v>
      </c>
      <c r="F2478" s="13" t="s">
        <v>92</v>
      </c>
      <c r="G2478" s="14" t="s">
        <v>572</v>
      </c>
      <c r="H2478" s="15">
        <f>HYPERLINK("https://docs.wto.org/imrd/directdoc.asp?DDFDocuments/t/G/SPS/NSAU314.DOCX","EN")</f>
      </c>
      <c r="I2478" s="15">
        <f>HYPERLINK("https://docs.wto.org/imrd/directdoc.asp?DDFDocuments/u/G/SPS/NSAU314.DOCX","FR")</f>
      </c>
      <c r="J2478" s="15">
        <f>HYPERLINK("https://docs.wto.org/imrd/directdoc.asp?DDFDocuments/v/G/SPS/NSAU314.DOCX","ES")</f>
      </c>
    </row>
    <row r="2479">
      <c r="A2479" s="10" t="s">
        <v>4300</v>
      </c>
      <c r="B2479" s="11" t="s">
        <v>53</v>
      </c>
      <c r="C2479" s="10" t="s">
        <v>12</v>
      </c>
      <c r="D2479" s="12">
        <v>43038</v>
      </c>
      <c r="E2479" s="13" t="s">
        <v>4301</v>
      </c>
      <c r="F2479" s="13" t="s">
        <v>92</v>
      </c>
      <c r="G2479" s="14" t="s">
        <v>4302</v>
      </c>
      <c r="H2479" s="15">
        <f>HYPERLINK("https://docs.wto.org/imrd/directdoc.asp?DDFDocuments/t/G/SPS/NSAU315.DOCX","EN")</f>
      </c>
      <c r="I2479" s="15">
        <f>HYPERLINK("https://docs.wto.org/imrd/directdoc.asp?DDFDocuments/u/G/SPS/NSAU315.DOCX","FR")</f>
      </c>
      <c r="J2479" s="15">
        <f>HYPERLINK("https://docs.wto.org/imrd/directdoc.asp?DDFDocuments/v/G/SPS/NSAU315.DOCX","ES")</f>
      </c>
    </row>
    <row r="2480">
      <c r="A2480" s="10" t="s">
        <v>4303</v>
      </c>
      <c r="B2480" s="11" t="s">
        <v>53</v>
      </c>
      <c r="C2480" s="10" t="s">
        <v>12</v>
      </c>
      <c r="D2480" s="12">
        <v>43038</v>
      </c>
      <c r="E2480" s="13" t="s">
        <v>3464</v>
      </c>
      <c r="F2480" s="13" t="s">
        <v>144</v>
      </c>
      <c r="G2480" s="14" t="s">
        <v>1129</v>
      </c>
      <c r="H2480" s="15">
        <f>HYPERLINK("https://docs.wto.org/imrd/directdoc.asp?DDFDocuments/t/G/SPS/NSAU316.DOCX","EN")</f>
      </c>
      <c r="I2480" s="15">
        <f>HYPERLINK("https://docs.wto.org/imrd/directdoc.asp?DDFDocuments/u/G/SPS/NSAU316.DOCX","FR")</f>
      </c>
      <c r="J2480" s="15">
        <f>HYPERLINK("https://docs.wto.org/imrd/directdoc.asp?DDFDocuments/v/G/SPS/NSAU316.DOCX","ES")</f>
      </c>
    </row>
    <row r="2481">
      <c r="A2481" s="10" t="s">
        <v>4304</v>
      </c>
      <c r="B2481" s="11" t="s">
        <v>1012</v>
      </c>
      <c r="C2481" s="10" t="s">
        <v>18</v>
      </c>
      <c r="D2481" s="12">
        <v>43038</v>
      </c>
      <c r="E2481" s="13" t="s">
        <v>19</v>
      </c>
      <c r="F2481" s="13" t="s">
        <v>4305</v>
      </c>
      <c r="G2481" s="14"/>
      <c r="H2481" s="15">
        <f>HYPERLINK("https://docs.wto.org/imrd/directdoc.asp?DDFDocuments/t/G/SPS/NTGO10.DOCX","EN")</f>
      </c>
      <c r="I2481" s="15">
        <f>HYPERLINK("https://docs.wto.org/imrd/directdoc.asp?DDFDocuments/u/G/SPS/NTGO10.DOCX","FR")</f>
      </c>
      <c r="J2481" s="15">
        <f>HYPERLINK("https://docs.wto.org/imrd/directdoc.asp?DDFDocuments/v/G/SPS/NTGO10.DOCX","ES")</f>
      </c>
    </row>
    <row r="2482">
      <c r="A2482" s="10" t="s">
        <v>4306</v>
      </c>
      <c r="B2482" s="11" t="s">
        <v>1012</v>
      </c>
      <c r="C2482" s="10" t="s">
        <v>18</v>
      </c>
      <c r="D2482" s="12">
        <v>43038</v>
      </c>
      <c r="E2482" s="13" t="s">
        <v>19</v>
      </c>
      <c r="F2482" s="13" t="s">
        <v>4307</v>
      </c>
      <c r="G2482" s="14"/>
      <c r="H2482" s="15">
        <f>HYPERLINK("https://docs.wto.org/imrd/directdoc.asp?DDFDocuments/t/G/SPS/NTGO8.DOCX","EN")</f>
      </c>
      <c r="I2482" s="15">
        <f>HYPERLINK("https://docs.wto.org/imrd/directdoc.asp?DDFDocuments/u/G/SPS/NTGO8.DOCX","FR")</f>
      </c>
      <c r="J2482" s="15">
        <f>HYPERLINK("https://docs.wto.org/imrd/directdoc.asp?DDFDocuments/v/G/SPS/NTGO8.DOCX","ES")</f>
      </c>
    </row>
    <row r="2483">
      <c r="A2483" s="10" t="s">
        <v>4308</v>
      </c>
      <c r="B2483" s="11" t="s">
        <v>1012</v>
      </c>
      <c r="C2483" s="10" t="s">
        <v>18</v>
      </c>
      <c r="D2483" s="12">
        <v>43038</v>
      </c>
      <c r="E2483" s="13" t="s">
        <v>19</v>
      </c>
      <c r="F2483" s="13" t="s">
        <v>24</v>
      </c>
      <c r="G2483" s="14"/>
      <c r="H2483" s="15">
        <f>HYPERLINK("https://docs.wto.org/imrd/directdoc.asp?DDFDocuments/t/G/SPS/NTGO9.DOCX","EN")</f>
      </c>
      <c r="I2483" s="15">
        <f>HYPERLINK("https://docs.wto.org/imrd/directdoc.asp?DDFDocuments/u/G/SPS/NTGO9.DOCX","FR")</f>
      </c>
      <c r="J2483" s="15">
        <f>HYPERLINK("https://docs.wto.org/imrd/directdoc.asp?DDFDocuments/v/G/SPS/NTGO9.DOCX","ES")</f>
      </c>
    </row>
    <row r="2484">
      <c r="A2484" s="10" t="s">
        <v>4309</v>
      </c>
      <c r="B2484" s="11" t="s">
        <v>168</v>
      </c>
      <c r="C2484" s="10" t="s">
        <v>18</v>
      </c>
      <c r="D2484" s="12">
        <v>43038</v>
      </c>
      <c r="E2484" s="13" t="s">
        <v>4310</v>
      </c>
      <c r="F2484" s="13" t="s">
        <v>24</v>
      </c>
      <c r="G2484" s="14"/>
      <c r="H2484" s="15">
        <f>HYPERLINK("https://docs.wto.org/imrd/directdoc.asp?DDFDocuments/t/G/SPS/NZAF56.DOCX","EN")</f>
      </c>
      <c r="I2484" s="15">
        <f>HYPERLINK("https://docs.wto.org/imrd/directdoc.asp?DDFDocuments/u/G/SPS/NZAF56.DOCX","FR")</f>
      </c>
      <c r="J2484" s="15">
        <f>HYPERLINK("https://docs.wto.org/imrd/directdoc.asp?DDFDocuments/v/G/SPS/NZAF56.DOCX","ES")</f>
      </c>
    </row>
    <row r="2485">
      <c r="A2485" s="10" t="s">
        <v>4311</v>
      </c>
      <c r="B2485" s="11" t="s">
        <v>72</v>
      </c>
      <c r="C2485" s="10" t="s">
        <v>40</v>
      </c>
      <c r="D2485" s="12">
        <v>43034</v>
      </c>
      <c r="E2485" s="13" t="s">
        <v>4264</v>
      </c>
      <c r="F2485" s="13" t="s">
        <v>310</v>
      </c>
      <c r="G2485" s="14"/>
      <c r="H2485" s="15">
        <f>HYPERLINK("https://docs.wto.org/imrd/directdoc.asp?DDFDocuments/t/G/SPS/NCAN808A1.DOCX","EN")</f>
      </c>
      <c r="I2485" s="15">
        <f>HYPERLINK("https://docs.wto.org/imrd/directdoc.asp?DDFDocuments/u/G/SPS/NCAN808A1.DOCX","FR")</f>
      </c>
      <c r="J2485" s="15">
        <f>HYPERLINK("https://docs.wto.org/imrd/directdoc.asp?DDFDocuments/v/G/SPS/NCAN808A1.DOCX","ES")</f>
      </c>
    </row>
    <row r="2486">
      <c r="A2486" s="10" t="s">
        <v>4312</v>
      </c>
      <c r="B2486" s="11" t="s">
        <v>349</v>
      </c>
      <c r="C2486" s="10" t="s">
        <v>18</v>
      </c>
      <c r="D2486" s="12">
        <v>43034</v>
      </c>
      <c r="E2486" s="13" t="s">
        <v>1230</v>
      </c>
      <c r="F2486" s="13" t="s">
        <v>1089</v>
      </c>
      <c r="G2486" s="14" t="s">
        <v>365</v>
      </c>
      <c r="H2486" s="15">
        <f>HYPERLINK("https://docs.wto.org/imrd/directdoc.asp?DDFDocuments/t/G/SPS/NECU197.DOCX","EN")</f>
      </c>
      <c r="I2486" s="15">
        <f>HYPERLINK("https://docs.wto.org/imrd/directdoc.asp?DDFDocuments/u/G/SPS/NECU197.DOCX","FR")</f>
      </c>
      <c r="J2486" s="15">
        <f>HYPERLINK("https://docs.wto.org/imrd/directdoc.asp?DDFDocuments/v/G/SPS/NECU197.DOCX","ES")</f>
      </c>
    </row>
    <row r="2487">
      <c r="A2487" s="10" t="s">
        <v>4313</v>
      </c>
      <c r="B2487" s="11" t="s">
        <v>349</v>
      </c>
      <c r="C2487" s="10" t="s">
        <v>18</v>
      </c>
      <c r="D2487" s="12">
        <v>43034</v>
      </c>
      <c r="E2487" s="13" t="s">
        <v>4314</v>
      </c>
      <c r="F2487" s="13" t="s">
        <v>1089</v>
      </c>
      <c r="G2487" s="14" t="s">
        <v>365</v>
      </c>
      <c r="H2487" s="15">
        <f>HYPERLINK("https://docs.wto.org/imrd/directdoc.asp?DDFDocuments/t/G/SPS/NECU198.DOCX","EN")</f>
      </c>
      <c r="I2487" s="15">
        <f>HYPERLINK("https://docs.wto.org/imrd/directdoc.asp?DDFDocuments/u/G/SPS/NECU198.DOCX","FR")</f>
      </c>
      <c r="J2487" s="15">
        <f>HYPERLINK("https://docs.wto.org/imrd/directdoc.asp?DDFDocuments/v/G/SPS/NECU198.DOCX","ES")</f>
      </c>
    </row>
    <row r="2488">
      <c r="A2488" s="10" t="s">
        <v>4315</v>
      </c>
      <c r="B2488" s="11" t="s">
        <v>145</v>
      </c>
      <c r="C2488" s="10" t="s">
        <v>18</v>
      </c>
      <c r="D2488" s="12">
        <v>43034</v>
      </c>
      <c r="E2488" s="13" t="s">
        <v>4316</v>
      </c>
      <c r="F2488" s="13" t="s">
        <v>3688</v>
      </c>
      <c r="G2488" s="14"/>
      <c r="H2488" s="15">
        <f>HYPERLINK("https://docs.wto.org/imrd/directdoc.asp?DDFDocuments/t/G/SPS/NPHL396.DOCX","EN")</f>
      </c>
      <c r="I2488" s="15">
        <f>HYPERLINK("https://docs.wto.org/imrd/directdoc.asp?DDFDocuments/u/G/SPS/NPHL396.DOCX","FR")</f>
      </c>
      <c r="J2488" s="15">
        <f>HYPERLINK("https://docs.wto.org/imrd/directdoc.asp?DDFDocuments/v/G/SPS/NPHL396.DOCX","ES")</f>
      </c>
    </row>
    <row r="2489">
      <c r="A2489" s="10" t="s">
        <v>4317</v>
      </c>
      <c r="B2489" s="11" t="s">
        <v>145</v>
      </c>
      <c r="C2489" s="10" t="s">
        <v>18</v>
      </c>
      <c r="D2489" s="12">
        <v>43034</v>
      </c>
      <c r="E2489" s="13" t="s">
        <v>4318</v>
      </c>
      <c r="F2489" s="13" t="s">
        <v>4319</v>
      </c>
      <c r="G2489" s="14"/>
      <c r="H2489" s="15">
        <f>HYPERLINK("https://docs.wto.org/imrd/directdoc.asp?DDFDocuments/t/G/SPS/NPHL397.DOCX","EN")</f>
      </c>
      <c r="I2489" s="15">
        <f>HYPERLINK("https://docs.wto.org/imrd/directdoc.asp?DDFDocuments/u/G/SPS/NPHL397.DOCX","FR")</f>
      </c>
      <c r="J2489" s="15">
        <f>HYPERLINK("https://docs.wto.org/imrd/directdoc.asp?DDFDocuments/v/G/SPS/NPHL397.DOCX","ES")</f>
      </c>
    </row>
    <row r="2490">
      <c r="A2490" s="10" t="s">
        <v>4320</v>
      </c>
      <c r="B2490" s="11" t="s">
        <v>145</v>
      </c>
      <c r="C2490" s="10" t="s">
        <v>18</v>
      </c>
      <c r="D2490" s="12">
        <v>43034</v>
      </c>
      <c r="E2490" s="13" t="s">
        <v>4321</v>
      </c>
      <c r="F2490" s="13" t="s">
        <v>1550</v>
      </c>
      <c r="G2490" s="14"/>
      <c r="H2490" s="15">
        <f>HYPERLINK("https://docs.wto.org/imrd/directdoc.asp?DDFDocuments/t/G/SPS/NPHL398.DOCX","EN")</f>
      </c>
      <c r="I2490" s="15">
        <f>HYPERLINK("https://docs.wto.org/imrd/directdoc.asp?DDFDocuments/u/G/SPS/NPHL398.DOCX","FR")</f>
      </c>
      <c r="J2490" s="15">
        <f>HYPERLINK("https://docs.wto.org/imrd/directdoc.asp?DDFDocuments/v/G/SPS/NPHL398.DOCX","ES")</f>
      </c>
    </row>
    <row r="2491">
      <c r="A2491" s="10" t="s">
        <v>4322</v>
      </c>
      <c r="B2491" s="11" t="s">
        <v>145</v>
      </c>
      <c r="C2491" s="10" t="s">
        <v>18</v>
      </c>
      <c r="D2491" s="12">
        <v>43034</v>
      </c>
      <c r="E2491" s="13" t="s">
        <v>4323</v>
      </c>
      <c r="F2491" s="13" t="s">
        <v>1550</v>
      </c>
      <c r="G2491" s="14"/>
      <c r="H2491" s="15">
        <f>HYPERLINK("https://docs.wto.org/imrd/directdoc.asp?DDFDocuments/t/G/SPS/NPHL399.DOCX","EN")</f>
      </c>
      <c r="I2491" s="15">
        <f>HYPERLINK("https://docs.wto.org/imrd/directdoc.asp?DDFDocuments/u/G/SPS/NPHL399.DOCX","FR")</f>
      </c>
      <c r="J2491" s="15">
        <f>HYPERLINK("https://docs.wto.org/imrd/directdoc.asp?DDFDocuments/v/G/SPS/NPHL399.DOCX","ES")</f>
      </c>
    </row>
    <row r="2492">
      <c r="A2492" s="10" t="s">
        <v>4324</v>
      </c>
      <c r="B2492" s="11" t="s">
        <v>145</v>
      </c>
      <c r="C2492" s="10" t="s">
        <v>18</v>
      </c>
      <c r="D2492" s="12">
        <v>43034</v>
      </c>
      <c r="E2492" s="13" t="s">
        <v>4325</v>
      </c>
      <c r="F2492" s="13" t="s">
        <v>868</v>
      </c>
      <c r="G2492" s="14"/>
      <c r="H2492" s="15">
        <f>HYPERLINK("https://docs.wto.org/imrd/directdoc.asp?DDFDocuments/t/G/SPS/NPHL400.DOCX","EN")</f>
      </c>
      <c r="I2492" s="15">
        <f>HYPERLINK("https://docs.wto.org/imrd/directdoc.asp?DDFDocuments/u/G/SPS/NPHL400.DOCX","FR")</f>
      </c>
      <c r="J2492" s="15">
        <f>HYPERLINK("https://docs.wto.org/imrd/directdoc.asp?DDFDocuments/v/G/SPS/NPHL400.DOCX","ES")</f>
      </c>
    </row>
    <row r="2493">
      <c r="A2493" s="10" t="s">
        <v>4326</v>
      </c>
      <c r="B2493" s="11" t="s">
        <v>161</v>
      </c>
      <c r="C2493" s="10" t="s">
        <v>18</v>
      </c>
      <c r="D2493" s="12">
        <v>43034</v>
      </c>
      <c r="E2493" s="13" t="s">
        <v>4327</v>
      </c>
      <c r="F2493" s="13" t="s">
        <v>74</v>
      </c>
      <c r="G2493" s="14"/>
      <c r="H2493" s="15">
        <f>HYPERLINK("https://docs.wto.org/imrd/directdoc.asp?DDFDocuments/t/G/SPS/NUSA2963.DOCX","EN")</f>
      </c>
      <c r="I2493" s="15">
        <f>HYPERLINK("https://docs.wto.org/imrd/directdoc.asp?DDFDocuments/u/G/SPS/NUSA2963.DOCX","FR")</f>
      </c>
      <c r="J2493" s="15">
        <f>HYPERLINK("https://docs.wto.org/imrd/directdoc.asp?DDFDocuments/v/G/SPS/NUSA2963.DOCX","ES")</f>
      </c>
    </row>
    <row r="2494">
      <c r="A2494" s="10" t="s">
        <v>4328</v>
      </c>
      <c r="B2494" s="11" t="s">
        <v>27</v>
      </c>
      <c r="C2494" s="10" t="s">
        <v>40</v>
      </c>
      <c r="D2494" s="12">
        <v>43033</v>
      </c>
      <c r="E2494" s="13" t="s">
        <v>19</v>
      </c>
      <c r="F2494" s="13" t="s">
        <v>310</v>
      </c>
      <c r="G2494" s="14"/>
      <c r="H2494" s="15">
        <f>HYPERLINK("https://docs.wto.org/imrd/directdoc.asp?DDFDocuments/t/G/SPS/NCRI131A1.DOCX","EN")</f>
      </c>
      <c r="I2494" s="15">
        <f>HYPERLINK("https://docs.wto.org/imrd/directdoc.asp?DDFDocuments/u/G/SPS/NCRI131A1.DOCX","FR")</f>
      </c>
      <c r="J2494" s="15">
        <f>HYPERLINK("https://docs.wto.org/imrd/directdoc.asp?DDFDocuments/v/G/SPS/NCRI131A1.DOCX","ES")</f>
      </c>
    </row>
    <row r="2495">
      <c r="A2495" s="10" t="s">
        <v>4329</v>
      </c>
      <c r="B2495" s="11" t="s">
        <v>27</v>
      </c>
      <c r="C2495" s="10" t="s">
        <v>18</v>
      </c>
      <c r="D2495" s="12">
        <v>43033</v>
      </c>
      <c r="E2495" s="13" t="s">
        <v>4330</v>
      </c>
      <c r="F2495" s="13" t="s">
        <v>4331</v>
      </c>
      <c r="G2495" s="14"/>
      <c r="H2495" s="15">
        <f>HYPERLINK("https://docs.wto.org/imrd/directdoc.asp?DDFDocuments/t/G/SPS/NCRI192.DOCX","EN")</f>
      </c>
      <c r="I2495" s="15">
        <f>HYPERLINK("https://docs.wto.org/imrd/directdoc.asp?DDFDocuments/u/G/SPS/NCRI192.DOCX","FR")</f>
      </c>
      <c r="J2495" s="15">
        <f>HYPERLINK("https://docs.wto.org/imrd/directdoc.asp?DDFDocuments/v/G/SPS/NCRI192.DOCX","ES")</f>
      </c>
    </row>
    <row r="2496">
      <c r="A2496" s="10" t="s">
        <v>4332</v>
      </c>
      <c r="B2496" s="11" t="s">
        <v>145</v>
      </c>
      <c r="C2496" s="10" t="s">
        <v>18</v>
      </c>
      <c r="D2496" s="12">
        <v>43033</v>
      </c>
      <c r="E2496" s="13" t="s">
        <v>4333</v>
      </c>
      <c r="F2496" s="13" t="s">
        <v>4334</v>
      </c>
      <c r="G2496" s="14"/>
      <c r="H2496" s="15">
        <f>HYPERLINK("https://docs.wto.org/imrd/directdoc.asp?DDFDocuments/t/G/SPS/NPHL392.DOCX","EN")</f>
      </c>
      <c r="I2496" s="15">
        <f>HYPERLINK("https://docs.wto.org/imrd/directdoc.asp?DDFDocuments/u/G/SPS/NPHL392.DOCX","FR")</f>
      </c>
      <c r="J2496" s="15">
        <f>HYPERLINK("https://docs.wto.org/imrd/directdoc.asp?DDFDocuments/v/G/SPS/NPHL392.DOCX","ES")</f>
      </c>
    </row>
    <row r="2497">
      <c r="A2497" s="10" t="s">
        <v>4335</v>
      </c>
      <c r="B2497" s="11" t="s">
        <v>145</v>
      </c>
      <c r="C2497" s="10" t="s">
        <v>18</v>
      </c>
      <c r="D2497" s="12">
        <v>43033</v>
      </c>
      <c r="E2497" s="13" t="s">
        <v>228</v>
      </c>
      <c r="F2497" s="13" t="s">
        <v>925</v>
      </c>
      <c r="G2497" s="14" t="s">
        <v>520</v>
      </c>
      <c r="H2497" s="15">
        <f>HYPERLINK("https://docs.wto.org/imrd/directdoc.asp?DDFDocuments/t/G/SPS/NPHL393.DOCX","EN")</f>
      </c>
      <c r="I2497" s="15">
        <f>HYPERLINK("https://docs.wto.org/imrd/directdoc.asp?DDFDocuments/u/G/SPS/NPHL393.DOCX","FR")</f>
      </c>
      <c r="J2497" s="15">
        <f>HYPERLINK("https://docs.wto.org/imrd/directdoc.asp?DDFDocuments/v/G/SPS/NPHL393.DOCX","ES")</f>
      </c>
    </row>
    <row r="2498">
      <c r="A2498" s="10" t="s">
        <v>4336</v>
      </c>
      <c r="B2498" s="11" t="s">
        <v>145</v>
      </c>
      <c r="C2498" s="10" t="s">
        <v>18</v>
      </c>
      <c r="D2498" s="12">
        <v>43033</v>
      </c>
      <c r="E2498" s="13" t="s">
        <v>228</v>
      </c>
      <c r="F2498" s="13" t="s">
        <v>925</v>
      </c>
      <c r="G2498" s="14" t="s">
        <v>226</v>
      </c>
      <c r="H2498" s="15">
        <f>HYPERLINK("https://docs.wto.org/imrd/directdoc.asp?DDFDocuments/t/G/SPS/NPHL394.DOCX","EN")</f>
      </c>
      <c r="I2498" s="15">
        <f>HYPERLINK("https://docs.wto.org/imrd/directdoc.asp?DDFDocuments/u/G/SPS/NPHL394.DOCX","FR")</f>
      </c>
      <c r="J2498" s="15">
        <f>HYPERLINK("https://docs.wto.org/imrd/directdoc.asp?DDFDocuments/v/G/SPS/NPHL394.DOCX","ES")</f>
      </c>
    </row>
    <row r="2499">
      <c r="A2499" s="10" t="s">
        <v>4337</v>
      </c>
      <c r="B2499" s="11" t="s">
        <v>145</v>
      </c>
      <c r="C2499" s="10" t="s">
        <v>18</v>
      </c>
      <c r="D2499" s="12">
        <v>43033</v>
      </c>
      <c r="E2499" s="13" t="s">
        <v>4338</v>
      </c>
      <c r="F2499" s="13" t="s">
        <v>868</v>
      </c>
      <c r="G2499" s="14"/>
      <c r="H2499" s="15">
        <f>HYPERLINK("https://docs.wto.org/imrd/directdoc.asp?DDFDocuments/t/G/SPS/NPHL395.DOCX","EN")</f>
      </c>
      <c r="I2499" s="15">
        <f>HYPERLINK("https://docs.wto.org/imrd/directdoc.asp?DDFDocuments/u/G/SPS/NPHL395.DOCX","FR")</f>
      </c>
      <c r="J2499" s="15">
        <f>HYPERLINK("https://docs.wto.org/imrd/directdoc.asp?DDFDocuments/v/G/SPS/NPHL395.DOCX","ES")</f>
      </c>
    </row>
    <row r="2500">
      <c r="A2500" s="10" t="s">
        <v>4339</v>
      </c>
      <c r="B2500" s="11" t="s">
        <v>214</v>
      </c>
      <c r="C2500" s="10" t="s">
        <v>54</v>
      </c>
      <c r="D2500" s="12">
        <v>43032</v>
      </c>
      <c r="E2500" s="13" t="s">
        <v>3118</v>
      </c>
      <c r="F2500" s="13" t="s">
        <v>925</v>
      </c>
      <c r="G2500" s="14" t="s">
        <v>4340</v>
      </c>
      <c r="H2500" s="15">
        <f>HYPERLINK("https://docs.wto.org/imrd/directdoc.asp?DDFDocuments/t/G/SPS/NARE87A1.DOCX","EN")</f>
      </c>
      <c r="I2500" s="15">
        <f>HYPERLINK("https://docs.wto.org/imrd/directdoc.asp?DDFDocuments/u/G/SPS/NARE87A1.DOCX","FR")</f>
      </c>
      <c r="J2500" s="15">
        <f>HYPERLINK("https://docs.wto.org/imrd/directdoc.asp?DDFDocuments/v/G/SPS/NARE87A1.DOCX","ES")</f>
      </c>
    </row>
    <row r="2501">
      <c r="A2501" s="10" t="s">
        <v>4341</v>
      </c>
      <c r="B2501" s="11" t="s">
        <v>95</v>
      </c>
      <c r="C2501" s="10" t="s">
        <v>18</v>
      </c>
      <c r="D2501" s="12">
        <v>43032</v>
      </c>
      <c r="E2501" s="13" t="s">
        <v>2643</v>
      </c>
      <c r="F2501" s="13" t="s">
        <v>3754</v>
      </c>
      <c r="G2501" s="14"/>
      <c r="H2501" s="15">
        <f>HYPERLINK("https://docs.wto.org/imrd/directdoc.asp?DDFDocuments/t/G/SPS/NBRA1304.DOCX","EN")</f>
      </c>
      <c r="I2501" s="15">
        <f>HYPERLINK("https://docs.wto.org/imrd/directdoc.asp?DDFDocuments/u/G/SPS/NBRA1304.DOCX","FR")</f>
      </c>
      <c r="J2501" s="15">
        <f>HYPERLINK("https://docs.wto.org/imrd/directdoc.asp?DDFDocuments/v/G/SPS/NBRA1304.DOCX","ES")</f>
      </c>
    </row>
    <row r="2502">
      <c r="A2502" s="10" t="s">
        <v>4342</v>
      </c>
      <c r="B2502" s="11" t="s">
        <v>95</v>
      </c>
      <c r="C2502" s="10" t="s">
        <v>18</v>
      </c>
      <c r="D2502" s="12">
        <v>43032</v>
      </c>
      <c r="E2502" s="13" t="s">
        <v>3582</v>
      </c>
      <c r="F2502" s="13" t="s">
        <v>74</v>
      </c>
      <c r="G2502" s="14"/>
      <c r="H2502" s="15">
        <f>HYPERLINK("https://docs.wto.org/imrd/directdoc.asp?DDFDocuments/t/G/SPS/NBRA1305.DOCX","EN")</f>
      </c>
      <c r="I2502" s="15">
        <f>HYPERLINK("https://docs.wto.org/imrd/directdoc.asp?DDFDocuments/u/G/SPS/NBRA1305.DOCX","FR")</f>
      </c>
      <c r="J2502" s="15">
        <f>HYPERLINK("https://docs.wto.org/imrd/directdoc.asp?DDFDocuments/v/G/SPS/NBRA1305.DOCX","ES")</f>
      </c>
    </row>
    <row r="2503">
      <c r="A2503" s="10" t="s">
        <v>4343</v>
      </c>
      <c r="B2503" s="11" t="s">
        <v>95</v>
      </c>
      <c r="C2503" s="10" t="s">
        <v>18</v>
      </c>
      <c r="D2503" s="12">
        <v>43032</v>
      </c>
      <c r="E2503" s="13" t="s">
        <v>4344</v>
      </c>
      <c r="F2503" s="13" t="s">
        <v>74</v>
      </c>
      <c r="G2503" s="14"/>
      <c r="H2503" s="15">
        <f>HYPERLINK("https://docs.wto.org/imrd/directdoc.asp?DDFDocuments/t/G/SPS/NBRA1306.DOCX","EN")</f>
      </c>
      <c r="I2503" s="15">
        <f>HYPERLINK("https://docs.wto.org/imrd/directdoc.asp?DDFDocuments/u/G/SPS/NBRA1306.DOCX","FR")</f>
      </c>
      <c r="J2503" s="15">
        <f>HYPERLINK("https://docs.wto.org/imrd/directdoc.asp?DDFDocuments/v/G/SPS/NBRA1306.DOCX","ES")</f>
      </c>
    </row>
    <row r="2504">
      <c r="A2504" s="10" t="s">
        <v>4345</v>
      </c>
      <c r="B2504" s="11" t="s">
        <v>95</v>
      </c>
      <c r="C2504" s="10" t="s">
        <v>18</v>
      </c>
      <c r="D2504" s="12">
        <v>43032</v>
      </c>
      <c r="E2504" s="13" t="s">
        <v>3556</v>
      </c>
      <c r="F2504" s="13" t="s">
        <v>74</v>
      </c>
      <c r="G2504" s="14"/>
      <c r="H2504" s="15">
        <f>HYPERLINK("https://docs.wto.org/imrd/directdoc.asp?DDFDocuments/t/G/SPS/NBRA1308.DOCX","EN")</f>
      </c>
      <c r="I2504" s="15">
        <f>HYPERLINK("https://docs.wto.org/imrd/directdoc.asp?DDFDocuments/u/G/SPS/NBRA1308.DOCX","FR")</f>
      </c>
      <c r="J2504" s="15">
        <f>HYPERLINK("https://docs.wto.org/imrd/directdoc.asp?DDFDocuments/v/G/SPS/NBRA1308.DOCX","ES")</f>
      </c>
    </row>
    <row r="2505">
      <c r="A2505" s="10" t="s">
        <v>4346</v>
      </c>
      <c r="B2505" s="11" t="s">
        <v>95</v>
      </c>
      <c r="C2505" s="10" t="s">
        <v>18</v>
      </c>
      <c r="D2505" s="12">
        <v>43032</v>
      </c>
      <c r="E2505" s="13" t="s">
        <v>3343</v>
      </c>
      <c r="F2505" s="13" t="s">
        <v>74</v>
      </c>
      <c r="G2505" s="14"/>
      <c r="H2505" s="15">
        <f>HYPERLINK("https://docs.wto.org/imrd/directdoc.asp?DDFDocuments/t/G/SPS/NBRA1310.DOCX","EN")</f>
      </c>
      <c r="I2505" s="15">
        <f>HYPERLINK("https://docs.wto.org/imrd/directdoc.asp?DDFDocuments/u/G/SPS/NBRA1310.DOCX","FR")</f>
      </c>
      <c r="J2505" s="15">
        <f>HYPERLINK("https://docs.wto.org/imrd/directdoc.asp?DDFDocuments/v/G/SPS/NBRA1310.DOCX","ES")</f>
      </c>
    </row>
    <row r="2506">
      <c r="A2506" s="10" t="s">
        <v>4347</v>
      </c>
      <c r="B2506" s="11" t="s">
        <v>95</v>
      </c>
      <c r="C2506" s="10" t="s">
        <v>18</v>
      </c>
      <c r="D2506" s="12">
        <v>43032</v>
      </c>
      <c r="E2506" s="13" t="s">
        <v>3558</v>
      </c>
      <c r="F2506" s="13" t="s">
        <v>74</v>
      </c>
      <c r="G2506" s="14"/>
      <c r="H2506" s="15">
        <f>HYPERLINK("https://docs.wto.org/imrd/directdoc.asp?DDFDocuments/t/G/SPS/NBRA1311.DOCX","EN")</f>
      </c>
      <c r="I2506" s="15">
        <f>HYPERLINK("https://docs.wto.org/imrd/directdoc.asp?DDFDocuments/u/G/SPS/NBRA1311.DOCX","FR")</f>
      </c>
      <c r="J2506" s="15">
        <f>HYPERLINK("https://docs.wto.org/imrd/directdoc.asp?DDFDocuments/v/G/SPS/NBRA1311.DOCX","ES")</f>
      </c>
    </row>
    <row r="2507">
      <c r="A2507" s="10" t="s">
        <v>4348</v>
      </c>
      <c r="B2507" s="11" t="s">
        <v>95</v>
      </c>
      <c r="C2507" s="10" t="s">
        <v>18</v>
      </c>
      <c r="D2507" s="12">
        <v>43032</v>
      </c>
      <c r="E2507" s="13" t="s">
        <v>2482</v>
      </c>
      <c r="F2507" s="13" t="s">
        <v>74</v>
      </c>
      <c r="G2507" s="14"/>
      <c r="H2507" s="15">
        <f>HYPERLINK("https://docs.wto.org/imrd/directdoc.asp?DDFDocuments/t/G/SPS/NBRA1312.DOCX","EN")</f>
      </c>
      <c r="I2507" s="15">
        <f>HYPERLINK("https://docs.wto.org/imrd/directdoc.asp?DDFDocuments/u/G/SPS/NBRA1312.DOCX","FR")</f>
      </c>
      <c r="J2507" s="15">
        <f>HYPERLINK("https://docs.wto.org/imrd/directdoc.asp?DDFDocuments/v/G/SPS/NBRA1312.DOCX","ES")</f>
      </c>
    </row>
    <row r="2508">
      <c r="A2508" s="10" t="s">
        <v>4349</v>
      </c>
      <c r="B2508" s="11" t="s">
        <v>365</v>
      </c>
      <c r="C2508" s="10" t="s">
        <v>18</v>
      </c>
      <c r="D2508" s="12">
        <v>43032</v>
      </c>
      <c r="E2508" s="13" t="s">
        <v>4350</v>
      </c>
      <c r="F2508" s="13" t="s">
        <v>144</v>
      </c>
      <c r="G2508" s="14"/>
      <c r="H2508" s="15">
        <f>HYPERLINK("https://docs.wto.org/imrd/directdoc.asp?DDFDocuments/t/G/SPS/NCHL553.DOCX","EN")</f>
      </c>
      <c r="I2508" s="15">
        <f>HYPERLINK("https://docs.wto.org/imrd/directdoc.asp?DDFDocuments/u/G/SPS/NCHL553.DOCX","FR")</f>
      </c>
      <c r="J2508" s="15">
        <f>HYPERLINK("https://docs.wto.org/imrd/directdoc.asp?DDFDocuments/v/G/SPS/NCHL553.DOCX","ES")</f>
      </c>
    </row>
    <row r="2509">
      <c r="A2509" s="10" t="s">
        <v>4351</v>
      </c>
      <c r="B2509" s="11" t="s">
        <v>365</v>
      </c>
      <c r="C2509" s="10" t="s">
        <v>18</v>
      </c>
      <c r="D2509" s="12">
        <v>43032</v>
      </c>
      <c r="E2509" s="13" t="s">
        <v>4352</v>
      </c>
      <c r="F2509" s="13" t="s">
        <v>4353</v>
      </c>
      <c r="G2509" s="14"/>
      <c r="H2509" s="15">
        <f>HYPERLINK("https://docs.wto.org/imrd/directdoc.asp?DDFDocuments/t/G/SPS/NCHL554.DOCX","EN")</f>
      </c>
      <c r="I2509" s="15">
        <f>HYPERLINK("https://docs.wto.org/imrd/directdoc.asp?DDFDocuments/u/G/SPS/NCHL554.DOCX","FR")</f>
      </c>
      <c r="J2509" s="15">
        <f>HYPERLINK("https://docs.wto.org/imrd/directdoc.asp?DDFDocuments/v/G/SPS/NCHL554.DOCX","ES")</f>
      </c>
    </row>
    <row r="2510">
      <c r="A2510" s="10" t="s">
        <v>4354</v>
      </c>
      <c r="B2510" s="11" t="s">
        <v>365</v>
      </c>
      <c r="C2510" s="10" t="s">
        <v>40</v>
      </c>
      <c r="D2510" s="12">
        <v>43032</v>
      </c>
      <c r="E2510" s="13" t="s">
        <v>4355</v>
      </c>
      <c r="F2510" s="13" t="s">
        <v>158</v>
      </c>
      <c r="G2510" s="14"/>
      <c r="H2510" s="15">
        <f>HYPERLINK("https://docs.wto.org/imrd/directdoc.asp?DDFDocuments/t/G/SPS/NCHL556.DOCX","EN")</f>
      </c>
      <c r="I2510" s="15">
        <f>HYPERLINK("https://docs.wto.org/imrd/directdoc.asp?DDFDocuments/u/G/SPS/NCHL556.DOCX","FR")</f>
      </c>
      <c r="J2510" s="15">
        <f>HYPERLINK("https://docs.wto.org/imrd/directdoc.asp?DDFDocuments/v/G/SPS/NCHL556.DOCX","ES")</f>
      </c>
    </row>
    <row r="2511">
      <c r="A2511" s="10" t="s">
        <v>4356</v>
      </c>
      <c r="B2511" s="11" t="s">
        <v>27</v>
      </c>
      <c r="C2511" s="10" t="s">
        <v>54</v>
      </c>
      <c r="D2511" s="12">
        <v>43032</v>
      </c>
      <c r="E2511" s="13" t="s">
        <v>19</v>
      </c>
      <c r="F2511" s="13" t="s">
        <v>925</v>
      </c>
      <c r="G2511" s="14"/>
      <c r="H2511" s="15">
        <f>HYPERLINK("https://docs.wto.org/imrd/directdoc.asp?DDFDocuments/t/G/SPS/NCRI160A2.DOCX","EN")</f>
      </c>
      <c r="I2511" s="15">
        <f>HYPERLINK("https://docs.wto.org/imrd/directdoc.asp?DDFDocuments/u/G/SPS/NCRI160A2.DOCX","FR")</f>
      </c>
      <c r="J2511" s="15">
        <f>HYPERLINK("https://docs.wto.org/imrd/directdoc.asp?DDFDocuments/v/G/SPS/NCRI160A2.DOCX","ES")</f>
      </c>
    </row>
    <row r="2512">
      <c r="A2512" s="10" t="s">
        <v>4357</v>
      </c>
      <c r="B2512" s="11" t="s">
        <v>27</v>
      </c>
      <c r="C2512" s="10" t="s">
        <v>40</v>
      </c>
      <c r="D2512" s="12">
        <v>43032</v>
      </c>
      <c r="E2512" s="13" t="s">
        <v>19</v>
      </c>
      <c r="F2512" s="13" t="s">
        <v>310</v>
      </c>
      <c r="G2512" s="14"/>
      <c r="H2512" s="15">
        <f>HYPERLINK("https://docs.wto.org/imrd/directdoc.asp?DDFDocuments/t/G/SPS/NCRI162A1.DOCX","EN")</f>
      </c>
      <c r="I2512" s="15">
        <f>HYPERLINK("https://docs.wto.org/imrd/directdoc.asp?DDFDocuments/u/G/SPS/NCRI162A1.DOCX","FR")</f>
      </c>
      <c r="J2512" s="15">
        <f>HYPERLINK("https://docs.wto.org/imrd/directdoc.asp?DDFDocuments/v/G/SPS/NCRI162A1.DOCX","ES")</f>
      </c>
    </row>
    <row r="2513">
      <c r="A2513" s="10" t="s">
        <v>4358</v>
      </c>
      <c r="B2513" s="11" t="s">
        <v>27</v>
      </c>
      <c r="C2513" s="10" t="s">
        <v>18</v>
      </c>
      <c r="D2513" s="12">
        <v>43032</v>
      </c>
      <c r="E2513" s="13" t="s">
        <v>4359</v>
      </c>
      <c r="F2513" s="13" t="s">
        <v>158</v>
      </c>
      <c r="G2513" s="14"/>
      <c r="H2513" s="15">
        <f>HYPERLINK("https://docs.wto.org/imrd/directdoc.asp?DDFDocuments/t/G/SPS/NCRI191.DOCX","EN")</f>
      </c>
      <c r="I2513" s="15">
        <f>HYPERLINK("https://docs.wto.org/imrd/directdoc.asp?DDFDocuments/u/G/SPS/NCRI191.DOCX","FR")</f>
      </c>
      <c r="J2513" s="15">
        <f>HYPERLINK("https://docs.wto.org/imrd/directdoc.asp?DDFDocuments/v/G/SPS/NCRI191.DOCX","ES")</f>
      </c>
    </row>
    <row r="2514">
      <c r="A2514" s="10" t="s">
        <v>4360</v>
      </c>
      <c r="B2514" s="11" t="s">
        <v>82</v>
      </c>
      <c r="C2514" s="10" t="s">
        <v>18</v>
      </c>
      <c r="D2514" s="12">
        <v>43032</v>
      </c>
      <c r="E2514" s="13" t="s">
        <v>4361</v>
      </c>
      <c r="F2514" s="13" t="s">
        <v>335</v>
      </c>
      <c r="G2514" s="14"/>
      <c r="H2514" s="15">
        <f>HYPERLINK("https://docs.wto.org/imrd/directdoc.asp?DDFDocuments/t/G/SPS/NEU230.DOCX","EN")</f>
      </c>
      <c r="I2514" s="15">
        <f>HYPERLINK("https://docs.wto.org/imrd/directdoc.asp?DDFDocuments/u/G/SPS/NEU230.DOCX","FR")</f>
      </c>
      <c r="J2514" s="15">
        <f>HYPERLINK("https://docs.wto.org/imrd/directdoc.asp?DDFDocuments/v/G/SPS/NEU230.DOCX","ES")</f>
      </c>
    </row>
    <row r="2515">
      <c r="A2515" s="10" t="s">
        <v>4362</v>
      </c>
      <c r="B2515" s="11" t="s">
        <v>34</v>
      </c>
      <c r="C2515" s="10" t="s">
        <v>18</v>
      </c>
      <c r="D2515" s="12">
        <v>43032</v>
      </c>
      <c r="E2515" s="13" t="s">
        <v>4363</v>
      </c>
      <c r="F2515" s="13" t="s">
        <v>4364</v>
      </c>
      <c r="G2515" s="14"/>
      <c r="H2515" s="15">
        <f>HYPERLINK("https://docs.wto.org/imrd/directdoc.asp?DDFDocuments/t/G/SPS/NJPN535.DOCX","EN")</f>
      </c>
      <c r="I2515" s="15">
        <f>HYPERLINK("https://docs.wto.org/imrd/directdoc.asp?DDFDocuments/u/G/SPS/NJPN535.DOCX","FR")</f>
      </c>
      <c r="J2515" s="15">
        <f>HYPERLINK("https://docs.wto.org/imrd/directdoc.asp?DDFDocuments/v/G/SPS/NJPN535.DOCX","ES")</f>
      </c>
    </row>
    <row r="2516">
      <c r="A2516" s="10" t="s">
        <v>4365</v>
      </c>
      <c r="B2516" s="11" t="s">
        <v>53</v>
      </c>
      <c r="C2516" s="10" t="s">
        <v>12</v>
      </c>
      <c r="D2516" s="12">
        <v>43032</v>
      </c>
      <c r="E2516" s="13" t="s">
        <v>55</v>
      </c>
      <c r="F2516" s="13" t="s">
        <v>56</v>
      </c>
      <c r="G2516" s="14" t="s">
        <v>4366</v>
      </c>
      <c r="H2516" s="15">
        <f>HYPERLINK("https://docs.wto.org/imrd/directdoc.asp?DDFDocuments/t/G/SPS/NSAU312.DOCX","EN")</f>
      </c>
      <c r="I2516" s="15">
        <f>HYPERLINK("https://docs.wto.org/imrd/directdoc.asp?DDFDocuments/u/G/SPS/NSAU312.DOCX","FR")</f>
      </c>
      <c r="J2516" s="15">
        <f>HYPERLINK("https://docs.wto.org/imrd/directdoc.asp?DDFDocuments/v/G/SPS/NSAU312.DOCX","ES")</f>
      </c>
    </row>
    <row r="2517">
      <c r="A2517" s="10" t="s">
        <v>4367</v>
      </c>
      <c r="B2517" s="11" t="s">
        <v>214</v>
      </c>
      <c r="C2517" s="10" t="s">
        <v>54</v>
      </c>
      <c r="D2517" s="12">
        <v>43028</v>
      </c>
      <c r="E2517" s="13" t="s">
        <v>530</v>
      </c>
      <c r="F2517" s="13" t="s">
        <v>925</v>
      </c>
      <c r="G2517" s="14" t="s">
        <v>4368</v>
      </c>
      <c r="H2517" s="15">
        <f>HYPERLINK("https://docs.wto.org/imrd/directdoc.asp?DDFDocuments/t/G/SPS/NARE103A1.DOCX","EN")</f>
      </c>
      <c r="I2517" s="15">
        <f>HYPERLINK("https://docs.wto.org/imrd/directdoc.asp?DDFDocuments/u/G/SPS/NARE103A1.DOCX","FR")</f>
      </c>
      <c r="J2517" s="15">
        <f>HYPERLINK("https://docs.wto.org/imrd/directdoc.asp?DDFDocuments/v/G/SPS/NARE103A1.DOCX","ES")</f>
      </c>
    </row>
    <row r="2518">
      <c r="A2518" s="10" t="s">
        <v>4369</v>
      </c>
      <c r="B2518" s="11" t="s">
        <v>214</v>
      </c>
      <c r="C2518" s="10" t="s">
        <v>54</v>
      </c>
      <c r="D2518" s="12">
        <v>43028</v>
      </c>
      <c r="E2518" s="13" t="s">
        <v>4370</v>
      </c>
      <c r="F2518" s="13" t="s">
        <v>925</v>
      </c>
      <c r="G2518" s="14" t="s">
        <v>4371</v>
      </c>
      <c r="H2518" s="15">
        <f>HYPERLINK("https://docs.wto.org/imrd/directdoc.asp?DDFDocuments/t/G/SPS/NARE104A1.DOCX","EN")</f>
      </c>
      <c r="I2518" s="15">
        <f>HYPERLINK("https://docs.wto.org/imrd/directdoc.asp?DDFDocuments/u/G/SPS/NARE104A1.DOCX","FR")</f>
      </c>
      <c r="J2518" s="15">
        <f>HYPERLINK("https://docs.wto.org/imrd/directdoc.asp?DDFDocuments/v/G/SPS/NARE104A1.DOCX","ES")</f>
      </c>
    </row>
    <row r="2519">
      <c r="A2519" s="10" t="s">
        <v>4372</v>
      </c>
      <c r="B2519" s="11" t="s">
        <v>214</v>
      </c>
      <c r="C2519" s="10" t="s">
        <v>54</v>
      </c>
      <c r="D2519" s="12">
        <v>43028</v>
      </c>
      <c r="E2519" s="13" t="s">
        <v>530</v>
      </c>
      <c r="F2519" s="13" t="s">
        <v>925</v>
      </c>
      <c r="G2519" s="14" t="s">
        <v>4251</v>
      </c>
      <c r="H2519" s="15">
        <f>HYPERLINK("https://docs.wto.org/imrd/directdoc.asp?DDFDocuments/t/G/SPS/NARE118A1.DOCX","EN")</f>
      </c>
      <c r="I2519" s="15">
        <f>HYPERLINK("https://docs.wto.org/imrd/directdoc.asp?DDFDocuments/u/G/SPS/NARE118A1.DOCX","FR")</f>
      </c>
      <c r="J2519" s="15">
        <f>HYPERLINK("https://docs.wto.org/imrd/directdoc.asp?DDFDocuments/v/G/SPS/NARE118A1.DOCX","ES")</f>
      </c>
    </row>
    <row r="2520">
      <c r="A2520" s="10" t="s">
        <v>4373</v>
      </c>
      <c r="B2520" s="11" t="s">
        <v>161</v>
      </c>
      <c r="C2520" s="10" t="s">
        <v>18</v>
      </c>
      <c r="D2520" s="12">
        <v>43027</v>
      </c>
      <c r="E2520" s="13" t="s">
        <v>4374</v>
      </c>
      <c r="F2520" s="13" t="s">
        <v>158</v>
      </c>
      <c r="G2520" s="14" t="s">
        <v>87</v>
      </c>
      <c r="H2520" s="15">
        <f>HYPERLINK("https://docs.wto.org/imrd/directdoc.asp?DDFDocuments/t/G/SPS/NUSA2961.DOCX","EN")</f>
      </c>
      <c r="I2520" s="15">
        <f>HYPERLINK("https://docs.wto.org/imrd/directdoc.asp?DDFDocuments/u/G/SPS/NUSA2961.DOCX","FR")</f>
      </c>
      <c r="J2520" s="15">
        <f>HYPERLINK("https://docs.wto.org/imrd/directdoc.asp?DDFDocuments/v/G/SPS/NUSA2961.DOCX","ES")</f>
      </c>
    </row>
    <row r="2521">
      <c r="A2521" s="10" t="s">
        <v>4375</v>
      </c>
      <c r="B2521" s="11" t="s">
        <v>151</v>
      </c>
      <c r="C2521" s="10" t="s">
        <v>18</v>
      </c>
      <c r="D2521" s="12">
        <v>43027</v>
      </c>
      <c r="E2521" s="13" t="s">
        <v>3096</v>
      </c>
      <c r="F2521" s="13" t="s">
        <v>24</v>
      </c>
      <c r="G2521" s="14"/>
      <c r="H2521" s="15">
        <f>HYPERLINK("https://docs.wto.org/imrd/directdoc.asp?DDFDocuments/t/G/SPS/NVNM92.DOCX","EN")</f>
      </c>
      <c r="I2521" s="15">
        <f>HYPERLINK("https://docs.wto.org/imrd/directdoc.asp?DDFDocuments/u/G/SPS/NVNM92.DOCX","FR")</f>
      </c>
      <c r="J2521" s="15">
        <f>HYPERLINK("https://docs.wto.org/imrd/directdoc.asp?DDFDocuments/v/G/SPS/NVNM92.DOCX","ES")</f>
      </c>
    </row>
    <row r="2522">
      <c r="A2522" s="10" t="s">
        <v>4376</v>
      </c>
      <c r="B2522" s="11" t="s">
        <v>168</v>
      </c>
      <c r="C2522" s="10" t="s">
        <v>18</v>
      </c>
      <c r="D2522" s="12">
        <v>43027</v>
      </c>
      <c r="E2522" s="13" t="s">
        <v>4377</v>
      </c>
      <c r="F2522" s="13" t="s">
        <v>4378</v>
      </c>
      <c r="G2522" s="14"/>
      <c r="H2522" s="15">
        <f>HYPERLINK("https://docs.wto.org/imrd/directdoc.asp?DDFDocuments/t/G/SPS/NZAF55.DOCX","EN")</f>
      </c>
      <c r="I2522" s="15">
        <f>HYPERLINK("https://docs.wto.org/imrd/directdoc.asp?DDFDocuments/u/G/SPS/NZAF55.DOCX","FR")</f>
      </c>
      <c r="J2522" s="15">
        <f>HYPERLINK("https://docs.wto.org/imrd/directdoc.asp?DDFDocuments/v/G/SPS/NZAF55.DOCX","ES")</f>
      </c>
    </row>
    <row r="2523">
      <c r="A2523" s="10" t="s">
        <v>4379</v>
      </c>
      <c r="B2523" s="11" t="s">
        <v>1064</v>
      </c>
      <c r="C2523" s="10" t="s">
        <v>18</v>
      </c>
      <c r="D2523" s="12">
        <v>43026</v>
      </c>
      <c r="E2523" s="13" t="s">
        <v>4380</v>
      </c>
      <c r="F2523" s="13" t="s">
        <v>199</v>
      </c>
      <c r="G2523" s="14"/>
      <c r="H2523" s="15">
        <f>HYPERLINK("https://docs.wto.org/imrd/directdoc.asp?DDFDocuments/t/G/SPS/NCIV1.DOCX","EN")</f>
      </c>
      <c r="I2523" s="15">
        <f>HYPERLINK("https://docs.wto.org/imrd/directdoc.asp?DDFDocuments/u/G/SPS/NCIV1.DOCX","FR")</f>
      </c>
      <c r="J2523" s="15">
        <f>HYPERLINK("https://docs.wto.org/imrd/directdoc.asp?DDFDocuments/v/G/SPS/NCIV1.DOCX","ES")</f>
      </c>
    </row>
    <row r="2524">
      <c r="A2524" s="10" t="s">
        <v>4381</v>
      </c>
      <c r="B2524" s="11" t="s">
        <v>1064</v>
      </c>
      <c r="C2524" s="10" t="s">
        <v>18</v>
      </c>
      <c r="D2524" s="12">
        <v>43026</v>
      </c>
      <c r="E2524" s="13" t="s">
        <v>19</v>
      </c>
      <c r="F2524" s="13" t="s">
        <v>199</v>
      </c>
      <c r="G2524" s="14"/>
      <c r="H2524" s="15">
        <f>HYPERLINK("https://docs.wto.org/imrd/directdoc.asp?DDFDocuments/t/G/SPS/NCIV10.DOCX","EN")</f>
      </c>
      <c r="I2524" s="15">
        <f>HYPERLINK("https://docs.wto.org/imrd/directdoc.asp?DDFDocuments/u/G/SPS/NCIV10.DOCX","FR")</f>
      </c>
      <c r="J2524" s="15">
        <f>HYPERLINK("https://docs.wto.org/imrd/directdoc.asp?DDFDocuments/v/G/SPS/NCIV10.DOCX","ES")</f>
      </c>
    </row>
    <row r="2525">
      <c r="A2525" s="10" t="s">
        <v>4382</v>
      </c>
      <c r="B2525" s="11" t="s">
        <v>1064</v>
      </c>
      <c r="C2525" s="10" t="s">
        <v>18</v>
      </c>
      <c r="D2525" s="12">
        <v>43026</v>
      </c>
      <c r="E2525" s="13" t="s">
        <v>19</v>
      </c>
      <c r="F2525" s="13" t="s">
        <v>4383</v>
      </c>
      <c r="G2525" s="14"/>
      <c r="H2525" s="15">
        <f>HYPERLINK("https://docs.wto.org/imrd/directdoc.asp?DDFDocuments/t/G/SPS/NCIV11.DOCX","EN")</f>
      </c>
      <c r="I2525" s="15">
        <f>HYPERLINK("https://docs.wto.org/imrd/directdoc.asp?DDFDocuments/u/G/SPS/NCIV11.DOCX","FR")</f>
      </c>
      <c r="J2525" s="15">
        <f>HYPERLINK("https://docs.wto.org/imrd/directdoc.asp?DDFDocuments/v/G/SPS/NCIV11.DOCX","ES")</f>
      </c>
    </row>
    <row r="2526">
      <c r="A2526" s="10" t="s">
        <v>4384</v>
      </c>
      <c r="B2526" s="11" t="s">
        <v>1064</v>
      </c>
      <c r="C2526" s="10" t="s">
        <v>18</v>
      </c>
      <c r="D2526" s="12">
        <v>43026</v>
      </c>
      <c r="E2526" s="13" t="s">
        <v>19</v>
      </c>
      <c r="F2526" s="13" t="s">
        <v>4385</v>
      </c>
      <c r="G2526" s="14"/>
      <c r="H2526" s="15">
        <f>HYPERLINK("https://docs.wto.org/imrd/directdoc.asp?DDFDocuments/t/G/SPS/NCIV12.DOCX","EN")</f>
      </c>
      <c r="I2526" s="15">
        <f>HYPERLINK("https://docs.wto.org/imrd/directdoc.asp?DDFDocuments/u/G/SPS/NCIV12.DOCX","FR")</f>
      </c>
      <c r="J2526" s="15">
        <f>HYPERLINK("https://docs.wto.org/imrd/directdoc.asp?DDFDocuments/v/G/SPS/NCIV12.DOCX","ES")</f>
      </c>
    </row>
    <row r="2527">
      <c r="A2527" s="10" t="s">
        <v>4386</v>
      </c>
      <c r="B2527" s="11" t="s">
        <v>1064</v>
      </c>
      <c r="C2527" s="10" t="s">
        <v>18</v>
      </c>
      <c r="D2527" s="12">
        <v>43026</v>
      </c>
      <c r="E2527" s="13" t="s">
        <v>19</v>
      </c>
      <c r="F2527" s="13" t="s">
        <v>4387</v>
      </c>
      <c r="G2527" s="14"/>
      <c r="H2527" s="15">
        <f>HYPERLINK("https://docs.wto.org/imrd/directdoc.asp?DDFDocuments/t/G/SPS/NCIV14.DOCX","EN")</f>
      </c>
      <c r="I2527" s="15">
        <f>HYPERLINK("https://docs.wto.org/imrd/directdoc.asp?DDFDocuments/u/G/SPS/NCIV14.DOCX","FR")</f>
      </c>
      <c r="J2527" s="15">
        <f>HYPERLINK("https://docs.wto.org/imrd/directdoc.asp?DDFDocuments/v/G/SPS/NCIV14.DOCX","ES")</f>
      </c>
    </row>
    <row r="2528">
      <c r="A2528" s="10" t="s">
        <v>4388</v>
      </c>
      <c r="B2528" s="11" t="s">
        <v>1064</v>
      </c>
      <c r="C2528" s="10" t="s">
        <v>18</v>
      </c>
      <c r="D2528" s="12">
        <v>43026</v>
      </c>
      <c r="E2528" s="13" t="s">
        <v>19</v>
      </c>
      <c r="F2528" s="13" t="s">
        <v>1950</v>
      </c>
      <c r="G2528" s="14"/>
      <c r="H2528" s="15">
        <f>HYPERLINK("https://docs.wto.org/imrd/directdoc.asp?DDFDocuments/t/G/SPS/NCIV15.DOCX","EN")</f>
      </c>
      <c r="I2528" s="15">
        <f>HYPERLINK("https://docs.wto.org/imrd/directdoc.asp?DDFDocuments/u/G/SPS/NCIV15.DOCX","FR")</f>
      </c>
      <c r="J2528" s="15">
        <f>HYPERLINK("https://docs.wto.org/imrd/directdoc.asp?DDFDocuments/v/G/SPS/NCIV15.DOCX","ES")</f>
      </c>
    </row>
    <row r="2529">
      <c r="A2529" s="10" t="s">
        <v>4389</v>
      </c>
      <c r="B2529" s="11" t="s">
        <v>1064</v>
      </c>
      <c r="C2529" s="10" t="s">
        <v>18</v>
      </c>
      <c r="D2529" s="12">
        <v>43026</v>
      </c>
      <c r="E2529" s="13" t="s">
        <v>19</v>
      </c>
      <c r="F2529" s="13" t="s">
        <v>3997</v>
      </c>
      <c r="G2529" s="14"/>
      <c r="H2529" s="15">
        <f>HYPERLINK("https://docs.wto.org/imrd/directdoc.asp?DDFDocuments/t/G/SPS/NCIV17.DOCX","EN")</f>
      </c>
      <c r="I2529" s="15">
        <f>HYPERLINK("https://docs.wto.org/imrd/directdoc.asp?DDFDocuments/u/G/SPS/NCIV17.DOCX","FR")</f>
      </c>
      <c r="J2529" s="15">
        <f>HYPERLINK("https://docs.wto.org/imrd/directdoc.asp?DDFDocuments/v/G/SPS/NCIV17.DOCX","ES")</f>
      </c>
    </row>
    <row r="2530">
      <c r="A2530" s="10" t="s">
        <v>4390</v>
      </c>
      <c r="B2530" s="11" t="s">
        <v>1064</v>
      </c>
      <c r="C2530" s="10" t="s">
        <v>18</v>
      </c>
      <c r="D2530" s="12">
        <v>43026</v>
      </c>
      <c r="E2530" s="13" t="s">
        <v>19</v>
      </c>
      <c r="F2530" s="13" t="s">
        <v>4385</v>
      </c>
      <c r="G2530" s="14"/>
      <c r="H2530" s="15">
        <f>HYPERLINK("https://docs.wto.org/imrd/directdoc.asp?DDFDocuments/t/G/SPS/NCIV18.DOCX","EN")</f>
      </c>
      <c r="I2530" s="15">
        <f>HYPERLINK("https://docs.wto.org/imrd/directdoc.asp?DDFDocuments/u/G/SPS/NCIV18.DOCX","FR")</f>
      </c>
      <c r="J2530" s="15">
        <f>HYPERLINK("https://docs.wto.org/imrd/directdoc.asp?DDFDocuments/v/G/SPS/NCIV18.DOCX","ES")</f>
      </c>
    </row>
    <row r="2531">
      <c r="A2531" s="10" t="s">
        <v>4391</v>
      </c>
      <c r="B2531" s="11" t="s">
        <v>1064</v>
      </c>
      <c r="C2531" s="10" t="s">
        <v>12</v>
      </c>
      <c r="D2531" s="12">
        <v>43026</v>
      </c>
      <c r="E2531" s="13" t="s">
        <v>19</v>
      </c>
      <c r="F2531" s="13" t="s">
        <v>817</v>
      </c>
      <c r="G2531" s="14" t="s">
        <v>4392</v>
      </c>
      <c r="H2531" s="15">
        <f>HYPERLINK("https://docs.wto.org/imrd/directdoc.asp?DDFDocuments/t/G/SPS/NCIV19.DOCX","EN")</f>
      </c>
      <c r="I2531" s="15">
        <f>HYPERLINK("https://docs.wto.org/imrd/directdoc.asp?DDFDocuments/u/G/SPS/NCIV19.DOCX","FR")</f>
      </c>
      <c r="J2531" s="15">
        <f>HYPERLINK("https://docs.wto.org/imrd/directdoc.asp?DDFDocuments/v/G/SPS/NCIV19.DOCX","ES")</f>
      </c>
    </row>
    <row r="2532">
      <c r="A2532" s="10" t="s">
        <v>4393</v>
      </c>
      <c r="B2532" s="11" t="s">
        <v>1064</v>
      </c>
      <c r="C2532" s="10" t="s">
        <v>18</v>
      </c>
      <c r="D2532" s="12">
        <v>43026</v>
      </c>
      <c r="E2532" s="13" t="s">
        <v>19</v>
      </c>
      <c r="F2532" s="13" t="s">
        <v>32</v>
      </c>
      <c r="G2532" s="14"/>
      <c r="H2532" s="15">
        <f>HYPERLINK("https://docs.wto.org/imrd/directdoc.asp?DDFDocuments/t/G/SPS/NCIV2.DOCX","EN")</f>
      </c>
      <c r="I2532" s="15">
        <f>HYPERLINK("https://docs.wto.org/imrd/directdoc.asp?DDFDocuments/u/G/SPS/NCIV2.DOCX","FR")</f>
      </c>
      <c r="J2532" s="15">
        <f>HYPERLINK("https://docs.wto.org/imrd/directdoc.asp?DDFDocuments/v/G/SPS/NCIV2.DOCX","ES")</f>
      </c>
    </row>
    <row r="2533">
      <c r="A2533" s="10" t="s">
        <v>4394</v>
      </c>
      <c r="B2533" s="11" t="s">
        <v>1064</v>
      </c>
      <c r="C2533" s="10" t="s">
        <v>18</v>
      </c>
      <c r="D2533" s="12">
        <v>43026</v>
      </c>
      <c r="E2533" s="13" t="s">
        <v>19</v>
      </c>
      <c r="F2533" s="13" t="s">
        <v>4395</v>
      </c>
      <c r="G2533" s="14"/>
      <c r="H2533" s="15">
        <f>HYPERLINK("https://docs.wto.org/imrd/directdoc.asp?DDFDocuments/t/G/SPS/NCIV3.DOCX","EN")</f>
      </c>
      <c r="I2533" s="15">
        <f>HYPERLINK("https://docs.wto.org/imrd/directdoc.asp?DDFDocuments/u/G/SPS/NCIV3.DOCX","FR")</f>
      </c>
      <c r="J2533" s="15">
        <f>HYPERLINK("https://docs.wto.org/imrd/directdoc.asp?DDFDocuments/v/G/SPS/NCIV3.DOCX","ES")</f>
      </c>
    </row>
    <row r="2534">
      <c r="A2534" s="10" t="s">
        <v>4396</v>
      </c>
      <c r="B2534" s="11" t="s">
        <v>1064</v>
      </c>
      <c r="C2534" s="10" t="s">
        <v>18</v>
      </c>
      <c r="D2534" s="12">
        <v>43026</v>
      </c>
      <c r="E2534" s="13" t="s">
        <v>19</v>
      </c>
      <c r="F2534" s="13" t="s">
        <v>4397</v>
      </c>
      <c r="G2534" s="14"/>
      <c r="H2534" s="15">
        <f>HYPERLINK("https://docs.wto.org/imrd/directdoc.asp?DDFDocuments/t/G/SPS/NCIV4.DOCX","EN")</f>
      </c>
      <c r="I2534" s="15">
        <f>HYPERLINK("https://docs.wto.org/imrd/directdoc.asp?DDFDocuments/u/G/SPS/NCIV4.DOCX","FR")</f>
      </c>
      <c r="J2534" s="15">
        <f>HYPERLINK("https://docs.wto.org/imrd/directdoc.asp?DDFDocuments/v/G/SPS/NCIV4.DOCX","ES")</f>
      </c>
    </row>
    <row r="2535">
      <c r="A2535" s="10" t="s">
        <v>4398</v>
      </c>
      <c r="B2535" s="11" t="s">
        <v>1064</v>
      </c>
      <c r="C2535" s="10" t="s">
        <v>18</v>
      </c>
      <c r="D2535" s="12">
        <v>43026</v>
      </c>
      <c r="E2535" s="13" t="s">
        <v>19</v>
      </c>
      <c r="F2535" s="13" t="s">
        <v>4399</v>
      </c>
      <c r="G2535" s="14"/>
      <c r="H2535" s="15">
        <f>HYPERLINK("https://docs.wto.org/imrd/directdoc.asp?DDFDocuments/t/G/SPS/NCIV5.DOCX","EN")</f>
      </c>
      <c r="I2535" s="15">
        <f>HYPERLINK("https://docs.wto.org/imrd/directdoc.asp?DDFDocuments/u/G/SPS/NCIV5.DOCX","FR")</f>
      </c>
      <c r="J2535" s="15">
        <f>HYPERLINK("https://docs.wto.org/imrd/directdoc.asp?DDFDocuments/v/G/SPS/NCIV5.DOCX","ES")</f>
      </c>
    </row>
    <row r="2536">
      <c r="A2536" s="10" t="s">
        <v>4400</v>
      </c>
      <c r="B2536" s="11" t="s">
        <v>1064</v>
      </c>
      <c r="C2536" s="10" t="s">
        <v>18</v>
      </c>
      <c r="D2536" s="12">
        <v>43026</v>
      </c>
      <c r="E2536" s="13" t="s">
        <v>19</v>
      </c>
      <c r="F2536" s="13" t="s">
        <v>32</v>
      </c>
      <c r="G2536" s="14"/>
      <c r="H2536" s="15">
        <f>HYPERLINK("https://docs.wto.org/imrd/directdoc.asp?DDFDocuments/t/G/SPS/NCIV8.DOCX","EN")</f>
      </c>
      <c r="I2536" s="15">
        <f>HYPERLINK("https://docs.wto.org/imrd/directdoc.asp?DDFDocuments/u/G/SPS/NCIV8.DOCX","FR")</f>
      </c>
      <c r="J2536" s="15">
        <f>HYPERLINK("https://docs.wto.org/imrd/directdoc.asp?DDFDocuments/v/G/SPS/NCIV8.DOCX","ES")</f>
      </c>
    </row>
    <row r="2537">
      <c r="A2537" s="10" t="s">
        <v>4401</v>
      </c>
      <c r="B2537" s="11" t="s">
        <v>1064</v>
      </c>
      <c r="C2537" s="10" t="s">
        <v>18</v>
      </c>
      <c r="D2537" s="12">
        <v>43026</v>
      </c>
      <c r="E2537" s="13" t="s">
        <v>19</v>
      </c>
      <c r="F2537" s="13" t="s">
        <v>199</v>
      </c>
      <c r="G2537" s="14"/>
      <c r="H2537" s="15">
        <f>HYPERLINK("https://docs.wto.org/imrd/directdoc.asp?DDFDocuments/t/G/SPS/NCIV9.DOCX","EN")</f>
      </c>
      <c r="I2537" s="15">
        <f>HYPERLINK("https://docs.wto.org/imrd/directdoc.asp?DDFDocuments/u/G/SPS/NCIV9.DOCX","FR")</f>
      </c>
      <c r="J2537" s="15">
        <f>HYPERLINK("https://docs.wto.org/imrd/directdoc.asp?DDFDocuments/v/G/SPS/NCIV9.DOCX","ES")</f>
      </c>
    </row>
    <row r="2538">
      <c r="A2538" s="10" t="s">
        <v>4402</v>
      </c>
      <c r="B2538" s="11" t="s">
        <v>153</v>
      </c>
      <c r="C2538" s="10" t="s">
        <v>18</v>
      </c>
      <c r="D2538" s="12">
        <v>43026</v>
      </c>
      <c r="E2538" s="13" t="s">
        <v>62</v>
      </c>
      <c r="F2538" s="13" t="s">
        <v>4403</v>
      </c>
      <c r="G2538" s="14"/>
      <c r="H2538" s="15">
        <f>HYPERLINK("https://docs.wto.org/imrd/directdoc.asp?DDFDocuments/t/G/SPS/NKOR579.DOCX","EN")</f>
      </c>
      <c r="I2538" s="15">
        <f>HYPERLINK("https://docs.wto.org/imrd/directdoc.asp?DDFDocuments/u/G/SPS/NKOR579.DOCX","FR")</f>
      </c>
      <c r="J2538" s="15">
        <f>HYPERLINK("https://docs.wto.org/imrd/directdoc.asp?DDFDocuments/v/G/SPS/NKOR579.DOCX","ES")</f>
      </c>
    </row>
    <row r="2539">
      <c r="A2539" s="10" t="s">
        <v>4404</v>
      </c>
      <c r="B2539" s="11" t="s">
        <v>53</v>
      </c>
      <c r="C2539" s="10" t="s">
        <v>54</v>
      </c>
      <c r="D2539" s="12">
        <v>43026</v>
      </c>
      <c r="E2539" s="13" t="s">
        <v>4405</v>
      </c>
      <c r="F2539" s="13" t="s">
        <v>925</v>
      </c>
      <c r="G2539" s="14" t="s">
        <v>139</v>
      </c>
      <c r="H2539" s="15">
        <f>HYPERLINK("https://docs.wto.org/imrd/directdoc.asp?DDFDocuments/t/G/SPS/NSAU221A1.DOCX","EN")</f>
      </c>
      <c r="I2539" s="15">
        <f>HYPERLINK("https://docs.wto.org/imrd/directdoc.asp?DDFDocuments/u/G/SPS/NSAU221A1.DOCX","FR")</f>
      </c>
      <c r="J2539" s="15">
        <f>HYPERLINK("https://docs.wto.org/imrd/directdoc.asp?DDFDocuments/v/G/SPS/NSAU221A1.DOCX","ES")</f>
      </c>
    </row>
    <row r="2540">
      <c r="A2540" s="10" t="s">
        <v>4406</v>
      </c>
      <c r="B2540" s="11" t="s">
        <v>53</v>
      </c>
      <c r="C2540" s="10" t="s">
        <v>54</v>
      </c>
      <c r="D2540" s="12">
        <v>43026</v>
      </c>
      <c r="E2540" s="13" t="s">
        <v>657</v>
      </c>
      <c r="F2540" s="13" t="s">
        <v>925</v>
      </c>
      <c r="G2540" s="14" t="s">
        <v>141</v>
      </c>
      <c r="H2540" s="15">
        <f>HYPERLINK("https://docs.wto.org/imrd/directdoc.asp?DDFDocuments/t/G/SPS/NSAU236A1.DOCX","EN")</f>
      </c>
      <c r="I2540" s="15">
        <f>HYPERLINK("https://docs.wto.org/imrd/directdoc.asp?DDFDocuments/u/G/SPS/NSAU236A1.DOCX","FR")</f>
      </c>
      <c r="J2540" s="15">
        <f>HYPERLINK("https://docs.wto.org/imrd/directdoc.asp?DDFDocuments/v/G/SPS/NSAU236A1.DOCX","ES")</f>
      </c>
    </row>
    <row r="2541">
      <c r="A2541" s="10" t="s">
        <v>4407</v>
      </c>
      <c r="B2541" s="11" t="s">
        <v>53</v>
      </c>
      <c r="C2541" s="10" t="s">
        <v>54</v>
      </c>
      <c r="D2541" s="12">
        <v>43026</v>
      </c>
      <c r="E2541" s="13" t="s">
        <v>657</v>
      </c>
      <c r="F2541" s="13" t="s">
        <v>925</v>
      </c>
      <c r="G2541" s="14" t="s">
        <v>147</v>
      </c>
      <c r="H2541" s="15">
        <f>HYPERLINK("https://docs.wto.org/imrd/directdoc.asp?DDFDocuments/t/G/SPS/NSAU242A1.DOCX","EN")</f>
      </c>
      <c r="I2541" s="15">
        <f>HYPERLINK("https://docs.wto.org/imrd/directdoc.asp?DDFDocuments/u/G/SPS/NSAU242A1.DOCX","FR")</f>
      </c>
      <c r="J2541" s="15">
        <f>HYPERLINK("https://docs.wto.org/imrd/directdoc.asp?DDFDocuments/v/G/SPS/NSAU242A1.DOCX","ES")</f>
      </c>
    </row>
    <row r="2542">
      <c r="A2542" s="10" t="s">
        <v>4408</v>
      </c>
      <c r="B2542" s="11" t="s">
        <v>53</v>
      </c>
      <c r="C2542" s="10" t="s">
        <v>54</v>
      </c>
      <c r="D2542" s="12">
        <v>43026</v>
      </c>
      <c r="E2542" s="13" t="s">
        <v>4409</v>
      </c>
      <c r="F2542" s="13" t="s">
        <v>925</v>
      </c>
      <c r="G2542" s="14" t="s">
        <v>4410</v>
      </c>
      <c r="H2542" s="15">
        <f>HYPERLINK("https://docs.wto.org/imrd/directdoc.asp?DDFDocuments/t/G/SPS/NSAU268A1.DOCX","EN")</f>
      </c>
      <c r="I2542" s="15">
        <f>HYPERLINK("https://docs.wto.org/imrd/directdoc.asp?DDFDocuments/u/G/SPS/NSAU268A1.DOCX","FR")</f>
      </c>
      <c r="J2542" s="15">
        <f>HYPERLINK("https://docs.wto.org/imrd/directdoc.asp?DDFDocuments/v/G/SPS/NSAU268A1.DOCX","ES")</f>
      </c>
    </row>
    <row r="2543">
      <c r="A2543" s="10" t="s">
        <v>4411</v>
      </c>
      <c r="B2543" s="11" t="s">
        <v>72</v>
      </c>
      <c r="C2543" s="10" t="s">
        <v>18</v>
      </c>
      <c r="D2543" s="12">
        <v>43021</v>
      </c>
      <c r="E2543" s="13" t="s">
        <v>4006</v>
      </c>
      <c r="F2543" s="13" t="s">
        <v>74</v>
      </c>
      <c r="G2543" s="14"/>
      <c r="H2543" s="15">
        <f>HYPERLINK("https://docs.wto.org/imrd/directdoc.asp?DDFDocuments/t/G/SPS/NCAN1143.DOCX","EN")</f>
      </c>
      <c r="I2543" s="15">
        <f>HYPERLINK("https://docs.wto.org/imrd/directdoc.asp?DDFDocuments/u/G/SPS/NCAN1143.DOCX","FR")</f>
      </c>
      <c r="J2543" s="15">
        <f>HYPERLINK("https://docs.wto.org/imrd/directdoc.asp?DDFDocuments/v/G/SPS/NCAN1143.DOCX","ES")</f>
      </c>
    </row>
    <row r="2544">
      <c r="A2544" s="10" t="s">
        <v>4412</v>
      </c>
      <c r="B2544" s="11" t="s">
        <v>53</v>
      </c>
      <c r="C2544" s="10" t="s">
        <v>12</v>
      </c>
      <c r="D2544" s="12">
        <v>43020</v>
      </c>
      <c r="E2544" s="13" t="s">
        <v>989</v>
      </c>
      <c r="F2544" s="13" t="s">
        <v>2192</v>
      </c>
      <c r="G2544" s="14" t="s">
        <v>2054</v>
      </c>
      <c r="H2544" s="15">
        <f>HYPERLINK("https://docs.wto.org/imrd/directdoc.asp?DDFDocuments/t/G/SPS/NSAU311.DOCX","EN")</f>
      </c>
      <c r="I2544" s="15">
        <f>HYPERLINK("https://docs.wto.org/imrd/directdoc.asp?DDFDocuments/u/G/SPS/NSAU311.DOCX","FR")</f>
      </c>
      <c r="J2544" s="15">
        <f>HYPERLINK("https://docs.wto.org/imrd/directdoc.asp?DDFDocuments/v/G/SPS/NSAU311.DOCX","ES")</f>
      </c>
    </row>
    <row r="2545">
      <c r="A2545" s="10" t="s">
        <v>4413</v>
      </c>
      <c r="B2545" s="11" t="s">
        <v>53</v>
      </c>
      <c r="C2545" s="10" t="s">
        <v>40</v>
      </c>
      <c r="D2545" s="12">
        <v>43019</v>
      </c>
      <c r="E2545" s="13" t="s">
        <v>4414</v>
      </c>
      <c r="F2545" s="13" t="s">
        <v>24</v>
      </c>
      <c r="G2545" s="14"/>
      <c r="H2545" s="15">
        <f>HYPERLINK("https://docs.wto.org/imrd/directdoc.asp?DDFDocuments/t/G/SPS/NARE127A1.DOCX","EN")</f>
      </c>
      <c r="I2545" s="15">
        <f>HYPERLINK("https://docs.wto.org/imrd/directdoc.asp?DDFDocuments/u/G/SPS/NARE127A1.DOCX","FR")</f>
      </c>
      <c r="J2545" s="15">
        <f>HYPERLINK("https://docs.wto.org/imrd/directdoc.asp?DDFDocuments/v/G/SPS/NARE127A1.DOCX","ES")</f>
      </c>
    </row>
    <row r="2546">
      <c r="A2546" s="10" t="s">
        <v>4413</v>
      </c>
      <c r="B2546" s="11" t="s">
        <v>214</v>
      </c>
      <c r="C2546" s="10" t="s">
        <v>40</v>
      </c>
      <c r="D2546" s="12">
        <v>43019</v>
      </c>
      <c r="E2546" s="13" t="s">
        <v>4414</v>
      </c>
      <c r="F2546" s="13" t="s">
        <v>24</v>
      </c>
      <c r="G2546" s="14"/>
      <c r="H2546" s="15">
        <f>HYPERLINK("https://docs.wto.org/imrd/directdoc.asp?DDFDocuments/t/G/SPS/NARE127A1.DOCX","EN")</f>
      </c>
      <c r="I2546" s="15">
        <f>HYPERLINK("https://docs.wto.org/imrd/directdoc.asp?DDFDocuments/u/G/SPS/NARE127A1.DOCX","FR")</f>
      </c>
      <c r="J2546" s="15">
        <f>HYPERLINK("https://docs.wto.org/imrd/directdoc.asp?DDFDocuments/v/G/SPS/NARE127A1.DOCX","ES")</f>
      </c>
    </row>
    <row r="2547">
      <c r="A2547" s="10" t="s">
        <v>4413</v>
      </c>
      <c r="B2547" s="11" t="s">
        <v>622</v>
      </c>
      <c r="C2547" s="10" t="s">
        <v>40</v>
      </c>
      <c r="D2547" s="12">
        <v>43019</v>
      </c>
      <c r="E2547" s="13" t="s">
        <v>4414</v>
      </c>
      <c r="F2547" s="13" t="s">
        <v>24</v>
      </c>
      <c r="G2547" s="14"/>
      <c r="H2547" s="15">
        <f>HYPERLINK("https://docs.wto.org/imrd/directdoc.asp?DDFDocuments/t/G/SPS/NARE127A1.DOCX","EN")</f>
      </c>
      <c r="I2547" s="15">
        <f>HYPERLINK("https://docs.wto.org/imrd/directdoc.asp?DDFDocuments/u/G/SPS/NARE127A1.DOCX","FR")</f>
      </c>
      <c r="J2547" s="15">
        <f>HYPERLINK("https://docs.wto.org/imrd/directdoc.asp?DDFDocuments/v/G/SPS/NARE127A1.DOCX","ES")</f>
      </c>
    </row>
    <row r="2548">
      <c r="A2548" s="10" t="s">
        <v>4413</v>
      </c>
      <c r="B2548" s="11" t="s">
        <v>39</v>
      </c>
      <c r="C2548" s="10" t="s">
        <v>40</v>
      </c>
      <c r="D2548" s="12">
        <v>43019</v>
      </c>
      <c r="E2548" s="13" t="s">
        <v>4414</v>
      </c>
      <c r="F2548" s="13" t="s">
        <v>24</v>
      </c>
      <c r="G2548" s="14"/>
      <c r="H2548" s="15">
        <f>HYPERLINK("https://docs.wto.org/imrd/directdoc.asp?DDFDocuments/t/G/SPS/NARE127A1.DOCX","EN")</f>
      </c>
      <c r="I2548" s="15">
        <f>HYPERLINK("https://docs.wto.org/imrd/directdoc.asp?DDFDocuments/u/G/SPS/NARE127A1.DOCX","FR")</f>
      </c>
      <c r="J2548" s="15">
        <f>HYPERLINK("https://docs.wto.org/imrd/directdoc.asp?DDFDocuments/v/G/SPS/NARE127A1.DOCX","ES")</f>
      </c>
    </row>
    <row r="2549">
      <c r="A2549" s="10" t="s">
        <v>4413</v>
      </c>
      <c r="B2549" s="11" t="s">
        <v>623</v>
      </c>
      <c r="C2549" s="10" t="s">
        <v>40</v>
      </c>
      <c r="D2549" s="12">
        <v>43019</v>
      </c>
      <c r="E2549" s="13" t="s">
        <v>4414</v>
      </c>
      <c r="F2549" s="13" t="s">
        <v>24</v>
      </c>
      <c r="G2549" s="14"/>
      <c r="H2549" s="15">
        <f>HYPERLINK("https://docs.wto.org/imrd/directdoc.asp?DDFDocuments/t/G/SPS/NARE127A1.DOCX","EN")</f>
      </c>
      <c r="I2549" s="15">
        <f>HYPERLINK("https://docs.wto.org/imrd/directdoc.asp?DDFDocuments/u/G/SPS/NARE127A1.DOCX","FR")</f>
      </c>
      <c r="J2549" s="15">
        <f>HYPERLINK("https://docs.wto.org/imrd/directdoc.asp?DDFDocuments/v/G/SPS/NARE127A1.DOCX","ES")</f>
      </c>
    </row>
    <row r="2550">
      <c r="A2550" s="10" t="s">
        <v>4413</v>
      </c>
      <c r="B2550" s="11" t="s">
        <v>624</v>
      </c>
      <c r="C2550" s="10" t="s">
        <v>40</v>
      </c>
      <c r="D2550" s="12">
        <v>43019</v>
      </c>
      <c r="E2550" s="13" t="s">
        <v>4414</v>
      </c>
      <c r="F2550" s="13" t="s">
        <v>24</v>
      </c>
      <c r="G2550" s="14"/>
      <c r="H2550" s="15">
        <f>HYPERLINK("https://docs.wto.org/imrd/directdoc.asp?DDFDocuments/t/G/SPS/NARE127A1.DOCX","EN")</f>
      </c>
      <c r="I2550" s="15">
        <f>HYPERLINK("https://docs.wto.org/imrd/directdoc.asp?DDFDocuments/u/G/SPS/NARE127A1.DOCX","FR")</f>
      </c>
      <c r="J2550" s="15">
        <f>HYPERLINK("https://docs.wto.org/imrd/directdoc.asp?DDFDocuments/v/G/SPS/NARE127A1.DOCX","ES")</f>
      </c>
    </row>
    <row r="2551">
      <c r="A2551" s="10" t="s">
        <v>4413</v>
      </c>
      <c r="B2551" s="11" t="s">
        <v>625</v>
      </c>
      <c r="C2551" s="10" t="s">
        <v>40</v>
      </c>
      <c r="D2551" s="12">
        <v>43019</v>
      </c>
      <c r="E2551" s="13" t="s">
        <v>4414</v>
      </c>
      <c r="F2551" s="13" t="s">
        <v>24</v>
      </c>
      <c r="G2551" s="14"/>
      <c r="H2551" s="15">
        <f>HYPERLINK("https://docs.wto.org/imrd/directdoc.asp?DDFDocuments/t/G/SPS/NARE127A1.DOCX","EN")</f>
      </c>
      <c r="I2551" s="15">
        <f>HYPERLINK("https://docs.wto.org/imrd/directdoc.asp?DDFDocuments/u/G/SPS/NARE127A1.DOCX","FR")</f>
      </c>
      <c r="J2551" s="15">
        <f>HYPERLINK("https://docs.wto.org/imrd/directdoc.asp?DDFDocuments/v/G/SPS/NARE127A1.DOCX","ES")</f>
      </c>
    </row>
    <row r="2552">
      <c r="A2552" s="10" t="s">
        <v>4415</v>
      </c>
      <c r="B2552" s="11" t="s">
        <v>53</v>
      </c>
      <c r="C2552" s="10" t="s">
        <v>54</v>
      </c>
      <c r="D2552" s="12">
        <v>43019</v>
      </c>
      <c r="E2552" s="13" t="s">
        <v>55</v>
      </c>
      <c r="F2552" s="13" t="s">
        <v>925</v>
      </c>
      <c r="G2552" s="14" t="s">
        <v>4416</v>
      </c>
      <c r="H2552" s="15">
        <f>HYPERLINK("https://docs.wto.org/imrd/directdoc.asp?DDFDocuments/t/G/SPS/NSAU263A1.DOCX","EN")</f>
      </c>
      <c r="I2552" s="15">
        <f>HYPERLINK("https://docs.wto.org/imrd/directdoc.asp?DDFDocuments/u/G/SPS/NSAU263A1.DOCX","FR")</f>
      </c>
      <c r="J2552" s="15">
        <f>HYPERLINK("https://docs.wto.org/imrd/directdoc.asp?DDFDocuments/v/G/SPS/NSAU263A1.DOCX","ES")</f>
      </c>
    </row>
    <row r="2553">
      <c r="A2553" s="10" t="s">
        <v>4417</v>
      </c>
      <c r="B2553" s="11" t="s">
        <v>3031</v>
      </c>
      <c r="C2553" s="10" t="s">
        <v>12</v>
      </c>
      <c r="D2553" s="12">
        <v>43017</v>
      </c>
      <c r="E2553" s="13" t="s">
        <v>19</v>
      </c>
      <c r="F2553" s="13" t="s">
        <v>2192</v>
      </c>
      <c r="G2553" s="14" t="s">
        <v>90</v>
      </c>
      <c r="H2553" s="15">
        <f>HYPERLINK("https://docs.wto.org/imrd/directdoc.asp?DDFDocuments/t/G/SPS/NMDG24R3.DOCX","EN")</f>
      </c>
      <c r="I2553" s="15">
        <f>HYPERLINK("https://docs.wto.org/imrd/directdoc.asp?DDFDocuments/u/G/SPS/NMDG24R3.DOCX","FR")</f>
      </c>
      <c r="J2553" s="15">
        <f>HYPERLINK("https://docs.wto.org/imrd/directdoc.asp?DDFDocuments/v/G/SPS/NMDG24R3.DOCX","ES")</f>
      </c>
    </row>
    <row r="2554">
      <c r="A2554" s="10" t="s">
        <v>4418</v>
      </c>
      <c r="B2554" s="11" t="s">
        <v>3031</v>
      </c>
      <c r="C2554" s="10" t="s">
        <v>18</v>
      </c>
      <c r="D2554" s="12">
        <v>43017</v>
      </c>
      <c r="E2554" s="13" t="s">
        <v>19</v>
      </c>
      <c r="F2554" s="13" t="s">
        <v>4419</v>
      </c>
      <c r="G2554" s="14"/>
      <c r="H2554" s="15">
        <f>HYPERLINK("https://docs.wto.org/imrd/directdoc.asp?DDFDocuments/t/G/SPS/NMDG27.DOCX","EN")</f>
      </c>
      <c r="I2554" s="15">
        <f>HYPERLINK("https://docs.wto.org/imrd/directdoc.asp?DDFDocuments/u/G/SPS/NMDG27.DOCX","FR")</f>
      </c>
      <c r="J2554" s="15">
        <f>HYPERLINK("https://docs.wto.org/imrd/directdoc.asp?DDFDocuments/v/G/SPS/NMDG27.DOCX","ES")</f>
      </c>
    </row>
    <row r="2555">
      <c r="A2555" s="10" t="s">
        <v>4420</v>
      </c>
      <c r="B2555" s="11" t="s">
        <v>3031</v>
      </c>
      <c r="C2555" s="10" t="s">
        <v>18</v>
      </c>
      <c r="D2555" s="12">
        <v>43017</v>
      </c>
      <c r="E2555" s="13" t="s">
        <v>19</v>
      </c>
      <c r="F2555" s="13" t="s">
        <v>2963</v>
      </c>
      <c r="G2555" s="14"/>
      <c r="H2555" s="15">
        <f>HYPERLINK("https://docs.wto.org/imrd/directdoc.asp?DDFDocuments/t/G/SPS/NMDG28.DOCX","EN")</f>
      </c>
      <c r="I2555" s="15">
        <f>HYPERLINK("https://docs.wto.org/imrd/directdoc.asp?DDFDocuments/u/G/SPS/NMDG28.DOCX","FR")</f>
      </c>
      <c r="J2555" s="15">
        <f>HYPERLINK("https://docs.wto.org/imrd/directdoc.asp?DDFDocuments/v/G/SPS/NMDG28.DOCX","ES")</f>
      </c>
    </row>
    <row r="2556">
      <c r="A2556" s="10" t="s">
        <v>4421</v>
      </c>
      <c r="B2556" s="11" t="s">
        <v>3031</v>
      </c>
      <c r="C2556" s="10" t="s">
        <v>18</v>
      </c>
      <c r="D2556" s="12">
        <v>43017</v>
      </c>
      <c r="E2556" s="13" t="s">
        <v>19</v>
      </c>
      <c r="F2556" s="13" t="s">
        <v>24</v>
      </c>
      <c r="G2556" s="14"/>
      <c r="H2556" s="15">
        <f>HYPERLINK("https://docs.wto.org/imrd/directdoc.asp?DDFDocuments/t/G/SPS/NMDG29.DOCX","EN")</f>
      </c>
      <c r="I2556" s="15">
        <f>HYPERLINK("https://docs.wto.org/imrd/directdoc.asp?DDFDocuments/u/G/SPS/NMDG29.DOCX","FR")</f>
      </c>
      <c r="J2556" s="15">
        <f>HYPERLINK("https://docs.wto.org/imrd/directdoc.asp?DDFDocuments/v/G/SPS/NMDG29.DOCX","ES")</f>
      </c>
    </row>
    <row r="2557">
      <c r="A2557" s="10" t="s">
        <v>4422</v>
      </c>
      <c r="B2557" s="11" t="s">
        <v>3031</v>
      </c>
      <c r="C2557" s="10" t="s">
        <v>18</v>
      </c>
      <c r="D2557" s="12">
        <v>43017</v>
      </c>
      <c r="E2557" s="13" t="s">
        <v>19</v>
      </c>
      <c r="F2557" s="13" t="s">
        <v>24</v>
      </c>
      <c r="G2557" s="14"/>
      <c r="H2557" s="15">
        <f>HYPERLINK("https://docs.wto.org/imrd/directdoc.asp?DDFDocuments/t/G/SPS/NMDG30.DOCX","EN")</f>
      </c>
      <c r="I2557" s="15">
        <f>HYPERLINK("https://docs.wto.org/imrd/directdoc.asp?DDFDocuments/u/G/SPS/NMDG30.DOCX","FR")</f>
      </c>
      <c r="J2557" s="15">
        <f>HYPERLINK("https://docs.wto.org/imrd/directdoc.asp?DDFDocuments/v/G/SPS/NMDG30.DOCX","ES")</f>
      </c>
    </row>
    <row r="2558">
      <c r="A2558" s="10" t="s">
        <v>4423</v>
      </c>
      <c r="B2558" s="11" t="s">
        <v>3031</v>
      </c>
      <c r="C2558" s="10" t="s">
        <v>18</v>
      </c>
      <c r="D2558" s="12">
        <v>43017</v>
      </c>
      <c r="E2558" s="13" t="s">
        <v>19</v>
      </c>
      <c r="F2558" s="13" t="s">
        <v>3442</v>
      </c>
      <c r="G2558" s="14"/>
      <c r="H2558" s="15">
        <f>HYPERLINK("https://docs.wto.org/imrd/directdoc.asp?DDFDocuments/t/G/SPS/NMDG31.DOCX","EN")</f>
      </c>
      <c r="I2558" s="15">
        <f>HYPERLINK("https://docs.wto.org/imrd/directdoc.asp?DDFDocuments/u/G/SPS/NMDG31.DOCX","FR")</f>
      </c>
      <c r="J2558" s="15">
        <f>HYPERLINK("https://docs.wto.org/imrd/directdoc.asp?DDFDocuments/v/G/SPS/NMDG31.DOCX","ES")</f>
      </c>
    </row>
    <row r="2559">
      <c r="A2559" s="10" t="s">
        <v>4424</v>
      </c>
      <c r="B2559" s="11" t="s">
        <v>3031</v>
      </c>
      <c r="C2559" s="10" t="s">
        <v>18</v>
      </c>
      <c r="D2559" s="12">
        <v>43017</v>
      </c>
      <c r="E2559" s="13" t="s">
        <v>19</v>
      </c>
      <c r="F2559" s="13" t="s">
        <v>1550</v>
      </c>
      <c r="G2559" s="14"/>
      <c r="H2559" s="15">
        <f>HYPERLINK("https://docs.wto.org/imrd/directdoc.asp?DDFDocuments/t/G/SPS/NMDG32.DOCX","EN")</f>
      </c>
      <c r="I2559" s="15">
        <f>HYPERLINK("https://docs.wto.org/imrd/directdoc.asp?DDFDocuments/u/G/SPS/NMDG32.DOCX","FR")</f>
      </c>
      <c r="J2559" s="15">
        <f>HYPERLINK("https://docs.wto.org/imrd/directdoc.asp?DDFDocuments/v/G/SPS/NMDG32.DOCX","ES")</f>
      </c>
    </row>
    <row r="2560">
      <c r="A2560" s="10" t="s">
        <v>4425</v>
      </c>
      <c r="B2560" s="11" t="s">
        <v>3031</v>
      </c>
      <c r="C2560" s="10" t="s">
        <v>18</v>
      </c>
      <c r="D2560" s="12">
        <v>43017</v>
      </c>
      <c r="E2560" s="13" t="s">
        <v>19</v>
      </c>
      <c r="F2560" s="13" t="s">
        <v>24</v>
      </c>
      <c r="G2560" s="14"/>
      <c r="H2560" s="15">
        <f>HYPERLINK("https://docs.wto.org/imrd/directdoc.asp?DDFDocuments/t/G/SPS/NMDG33.DOCX","EN")</f>
      </c>
      <c r="I2560" s="15">
        <f>HYPERLINK("https://docs.wto.org/imrd/directdoc.asp?DDFDocuments/u/G/SPS/NMDG33.DOCX","FR")</f>
      </c>
      <c r="J2560" s="15">
        <f>HYPERLINK("https://docs.wto.org/imrd/directdoc.asp?DDFDocuments/v/G/SPS/NMDG33.DOCX","ES")</f>
      </c>
    </row>
    <row r="2561">
      <c r="A2561" s="10" t="s">
        <v>4426</v>
      </c>
      <c r="B2561" s="11" t="s">
        <v>161</v>
      </c>
      <c r="C2561" s="10" t="s">
        <v>40</v>
      </c>
      <c r="D2561" s="12">
        <v>43014</v>
      </c>
      <c r="E2561" s="13" t="s">
        <v>4427</v>
      </c>
      <c r="F2561" s="13" t="s">
        <v>19</v>
      </c>
      <c r="G2561" s="14" t="s">
        <v>195</v>
      </c>
      <c r="H2561" s="15">
        <f>HYPERLINK("https://docs.wto.org/imrd/directdoc.asp?DDFDocuments/t/G/SPS/NUSA2889A1.DOCX","EN")</f>
      </c>
      <c r="I2561" s="15">
        <f>HYPERLINK("https://docs.wto.org/imrd/directdoc.asp?DDFDocuments/u/G/SPS/NUSA2889A1.DOCX","FR")</f>
      </c>
      <c r="J2561" s="15">
        <f>HYPERLINK("https://docs.wto.org/imrd/directdoc.asp?DDFDocuments/v/G/SPS/NUSA2889A1.DOCX","ES")</f>
      </c>
    </row>
    <row r="2562">
      <c r="A2562" s="10" t="s">
        <v>4428</v>
      </c>
      <c r="B2562" s="11" t="s">
        <v>82</v>
      </c>
      <c r="C2562" s="10" t="s">
        <v>18</v>
      </c>
      <c r="D2562" s="12">
        <v>43012</v>
      </c>
      <c r="E2562" s="13" t="s">
        <v>3732</v>
      </c>
      <c r="F2562" s="13" t="s">
        <v>868</v>
      </c>
      <c r="G2562" s="14"/>
      <c r="H2562" s="15">
        <f>HYPERLINK("https://docs.wto.org/imrd/directdoc.asp?DDFDocuments/t/G/SPS/NEU228.DOCX","EN")</f>
      </c>
      <c r="I2562" s="15">
        <f>HYPERLINK("https://docs.wto.org/imrd/directdoc.asp?DDFDocuments/u/G/SPS/NEU228.DOCX","FR")</f>
      </c>
      <c r="J2562" s="15">
        <f>HYPERLINK("https://docs.wto.org/imrd/directdoc.asp?DDFDocuments/v/G/SPS/NEU228.DOCX","ES")</f>
      </c>
    </row>
    <row r="2563">
      <c r="A2563" s="10" t="s">
        <v>4429</v>
      </c>
      <c r="B2563" s="11" t="s">
        <v>233</v>
      </c>
      <c r="C2563" s="10" t="s">
        <v>18</v>
      </c>
      <c r="D2563" s="12">
        <v>43012</v>
      </c>
      <c r="E2563" s="13" t="s">
        <v>4430</v>
      </c>
      <c r="F2563" s="13" t="s">
        <v>144</v>
      </c>
      <c r="G2563" s="14" t="s">
        <v>161</v>
      </c>
      <c r="H2563" s="15">
        <f>HYPERLINK("https://docs.wto.org/imrd/directdoc.asp?DDFDocuments/t/G/SPS/NPER723.DOCX","EN")</f>
      </c>
      <c r="I2563" s="15">
        <f>HYPERLINK("https://docs.wto.org/imrd/directdoc.asp?DDFDocuments/u/G/SPS/NPER723.DOCX","FR")</f>
      </c>
      <c r="J2563" s="15">
        <f>HYPERLINK("https://docs.wto.org/imrd/directdoc.asp?DDFDocuments/v/G/SPS/NPER723.DOCX","ES")</f>
      </c>
    </row>
    <row r="2564">
      <c r="A2564" s="10" t="s">
        <v>4431</v>
      </c>
      <c r="B2564" s="11" t="s">
        <v>53</v>
      </c>
      <c r="C2564" s="10" t="s">
        <v>18</v>
      </c>
      <c r="D2564" s="12">
        <v>43011</v>
      </c>
      <c r="E2564" s="13" t="s">
        <v>4414</v>
      </c>
      <c r="F2564" s="13" t="s">
        <v>24</v>
      </c>
      <c r="G2564" s="14"/>
      <c r="H2564" s="15">
        <f>HYPERLINK("https://docs.wto.org/imrd/directdoc.asp?DDFDocuments/t/G/SPS/NARE127.DOCX","EN")</f>
      </c>
      <c r="I2564" s="15">
        <f>HYPERLINK("https://docs.wto.org/imrd/directdoc.asp?DDFDocuments/u/G/SPS/NARE127.DOCX","FR")</f>
      </c>
      <c r="J2564" s="15">
        <f>HYPERLINK("https://docs.wto.org/imrd/directdoc.asp?DDFDocuments/v/G/SPS/NARE127.DOCX","ES")</f>
      </c>
    </row>
    <row r="2565">
      <c r="A2565" s="10" t="s">
        <v>4431</v>
      </c>
      <c r="B2565" s="11" t="s">
        <v>214</v>
      </c>
      <c r="C2565" s="10" t="s">
        <v>18</v>
      </c>
      <c r="D2565" s="12">
        <v>43011</v>
      </c>
      <c r="E2565" s="13" t="s">
        <v>4414</v>
      </c>
      <c r="F2565" s="13" t="s">
        <v>24</v>
      </c>
      <c r="G2565" s="14"/>
      <c r="H2565" s="15">
        <f>HYPERLINK("https://docs.wto.org/imrd/directdoc.asp?DDFDocuments/t/G/SPS/NARE127.DOCX","EN")</f>
      </c>
      <c r="I2565" s="15">
        <f>HYPERLINK("https://docs.wto.org/imrd/directdoc.asp?DDFDocuments/u/G/SPS/NARE127.DOCX","FR")</f>
      </c>
      <c r="J2565" s="15">
        <f>HYPERLINK("https://docs.wto.org/imrd/directdoc.asp?DDFDocuments/v/G/SPS/NARE127.DOCX","ES")</f>
      </c>
    </row>
    <row r="2566">
      <c r="A2566" s="10" t="s">
        <v>4431</v>
      </c>
      <c r="B2566" s="11" t="s">
        <v>622</v>
      </c>
      <c r="C2566" s="10" t="s">
        <v>18</v>
      </c>
      <c r="D2566" s="12">
        <v>43011</v>
      </c>
      <c r="E2566" s="13" t="s">
        <v>4414</v>
      </c>
      <c r="F2566" s="13" t="s">
        <v>24</v>
      </c>
      <c r="G2566" s="14"/>
      <c r="H2566" s="15">
        <f>HYPERLINK("https://docs.wto.org/imrd/directdoc.asp?DDFDocuments/t/G/SPS/NARE127.DOCX","EN")</f>
      </c>
      <c r="I2566" s="15">
        <f>HYPERLINK("https://docs.wto.org/imrd/directdoc.asp?DDFDocuments/u/G/SPS/NARE127.DOCX","FR")</f>
      </c>
      <c r="J2566" s="15">
        <f>HYPERLINK("https://docs.wto.org/imrd/directdoc.asp?DDFDocuments/v/G/SPS/NARE127.DOCX","ES")</f>
      </c>
    </row>
    <row r="2567">
      <c r="A2567" s="10" t="s">
        <v>4431</v>
      </c>
      <c r="B2567" s="11" t="s">
        <v>39</v>
      </c>
      <c r="C2567" s="10" t="s">
        <v>18</v>
      </c>
      <c r="D2567" s="12">
        <v>43011</v>
      </c>
      <c r="E2567" s="13" t="s">
        <v>4414</v>
      </c>
      <c r="F2567" s="13" t="s">
        <v>24</v>
      </c>
      <c r="G2567" s="14"/>
      <c r="H2567" s="15">
        <f>HYPERLINK("https://docs.wto.org/imrd/directdoc.asp?DDFDocuments/t/G/SPS/NARE127.DOCX","EN")</f>
      </c>
      <c r="I2567" s="15">
        <f>HYPERLINK("https://docs.wto.org/imrd/directdoc.asp?DDFDocuments/u/G/SPS/NARE127.DOCX","FR")</f>
      </c>
      <c r="J2567" s="15">
        <f>HYPERLINK("https://docs.wto.org/imrd/directdoc.asp?DDFDocuments/v/G/SPS/NARE127.DOCX","ES")</f>
      </c>
    </row>
    <row r="2568">
      <c r="A2568" s="10" t="s">
        <v>4431</v>
      </c>
      <c r="B2568" s="11" t="s">
        <v>623</v>
      </c>
      <c r="C2568" s="10" t="s">
        <v>18</v>
      </c>
      <c r="D2568" s="12">
        <v>43011</v>
      </c>
      <c r="E2568" s="13" t="s">
        <v>4414</v>
      </c>
      <c r="F2568" s="13" t="s">
        <v>24</v>
      </c>
      <c r="G2568" s="14"/>
      <c r="H2568" s="15">
        <f>HYPERLINK("https://docs.wto.org/imrd/directdoc.asp?DDFDocuments/t/G/SPS/NARE127.DOCX","EN")</f>
      </c>
      <c r="I2568" s="15">
        <f>HYPERLINK("https://docs.wto.org/imrd/directdoc.asp?DDFDocuments/u/G/SPS/NARE127.DOCX","FR")</f>
      </c>
      <c r="J2568" s="15">
        <f>HYPERLINK("https://docs.wto.org/imrd/directdoc.asp?DDFDocuments/v/G/SPS/NARE127.DOCX","ES")</f>
      </c>
    </row>
    <row r="2569">
      <c r="A2569" s="10" t="s">
        <v>4431</v>
      </c>
      <c r="B2569" s="11" t="s">
        <v>624</v>
      </c>
      <c r="C2569" s="10" t="s">
        <v>18</v>
      </c>
      <c r="D2569" s="12">
        <v>43011</v>
      </c>
      <c r="E2569" s="13" t="s">
        <v>4414</v>
      </c>
      <c r="F2569" s="13" t="s">
        <v>24</v>
      </c>
      <c r="G2569" s="14"/>
      <c r="H2569" s="15">
        <f>HYPERLINK("https://docs.wto.org/imrd/directdoc.asp?DDFDocuments/t/G/SPS/NARE127.DOCX","EN")</f>
      </c>
      <c r="I2569" s="15">
        <f>HYPERLINK("https://docs.wto.org/imrd/directdoc.asp?DDFDocuments/u/G/SPS/NARE127.DOCX","FR")</f>
      </c>
      <c r="J2569" s="15">
        <f>HYPERLINK("https://docs.wto.org/imrd/directdoc.asp?DDFDocuments/v/G/SPS/NARE127.DOCX","ES")</f>
      </c>
    </row>
    <row r="2570">
      <c r="A2570" s="10" t="s">
        <v>4431</v>
      </c>
      <c r="B2570" s="11" t="s">
        <v>625</v>
      </c>
      <c r="C2570" s="10" t="s">
        <v>18</v>
      </c>
      <c r="D2570" s="12">
        <v>43011</v>
      </c>
      <c r="E2570" s="13" t="s">
        <v>4414</v>
      </c>
      <c r="F2570" s="13" t="s">
        <v>24</v>
      </c>
      <c r="G2570" s="14"/>
      <c r="H2570" s="15">
        <f>HYPERLINK("https://docs.wto.org/imrd/directdoc.asp?DDFDocuments/t/G/SPS/NARE127.DOCX","EN")</f>
      </c>
      <c r="I2570" s="15">
        <f>HYPERLINK("https://docs.wto.org/imrd/directdoc.asp?DDFDocuments/u/G/SPS/NARE127.DOCX","FR")</f>
      </c>
      <c r="J2570" s="15">
        <f>HYPERLINK("https://docs.wto.org/imrd/directdoc.asp?DDFDocuments/v/G/SPS/NARE127.DOCX","ES")</f>
      </c>
    </row>
    <row r="2571">
      <c r="A2571" s="10" t="s">
        <v>4432</v>
      </c>
      <c r="B2571" s="11" t="s">
        <v>53</v>
      </c>
      <c r="C2571" s="10" t="s">
        <v>18</v>
      </c>
      <c r="D2571" s="12">
        <v>43011</v>
      </c>
      <c r="E2571" s="13" t="s">
        <v>4414</v>
      </c>
      <c r="F2571" s="13" t="s">
        <v>24</v>
      </c>
      <c r="G2571" s="14"/>
      <c r="H2571" s="15">
        <f>HYPERLINK("https://docs.wto.org/imrd/directdoc.asp?DDFDocuments/t/G/SPS/NARE128.DOCX","EN")</f>
      </c>
      <c r="I2571" s="15">
        <f>HYPERLINK("https://docs.wto.org/imrd/directdoc.asp?DDFDocuments/u/G/SPS/NARE128.DOCX","FR")</f>
      </c>
      <c r="J2571" s="15">
        <f>HYPERLINK("https://docs.wto.org/imrd/directdoc.asp?DDFDocuments/v/G/SPS/NARE128.DOCX","ES")</f>
      </c>
    </row>
    <row r="2572">
      <c r="A2572" s="10" t="s">
        <v>4432</v>
      </c>
      <c r="B2572" s="11" t="s">
        <v>214</v>
      </c>
      <c r="C2572" s="10" t="s">
        <v>18</v>
      </c>
      <c r="D2572" s="12">
        <v>43011</v>
      </c>
      <c r="E2572" s="13" t="s">
        <v>4414</v>
      </c>
      <c r="F2572" s="13" t="s">
        <v>24</v>
      </c>
      <c r="G2572" s="14"/>
      <c r="H2572" s="15">
        <f>HYPERLINK("https://docs.wto.org/imrd/directdoc.asp?DDFDocuments/t/G/SPS/NARE128.DOCX","EN")</f>
      </c>
      <c r="I2572" s="15">
        <f>HYPERLINK("https://docs.wto.org/imrd/directdoc.asp?DDFDocuments/u/G/SPS/NARE128.DOCX","FR")</f>
      </c>
      <c r="J2572" s="15">
        <f>HYPERLINK("https://docs.wto.org/imrd/directdoc.asp?DDFDocuments/v/G/SPS/NARE128.DOCX","ES")</f>
      </c>
    </row>
    <row r="2573">
      <c r="A2573" s="10" t="s">
        <v>4432</v>
      </c>
      <c r="B2573" s="11" t="s">
        <v>622</v>
      </c>
      <c r="C2573" s="10" t="s">
        <v>18</v>
      </c>
      <c r="D2573" s="12">
        <v>43011</v>
      </c>
      <c r="E2573" s="13" t="s">
        <v>4414</v>
      </c>
      <c r="F2573" s="13" t="s">
        <v>24</v>
      </c>
      <c r="G2573" s="14"/>
      <c r="H2573" s="15">
        <f>HYPERLINK("https://docs.wto.org/imrd/directdoc.asp?DDFDocuments/t/G/SPS/NARE128.DOCX","EN")</f>
      </c>
      <c r="I2573" s="15">
        <f>HYPERLINK("https://docs.wto.org/imrd/directdoc.asp?DDFDocuments/u/G/SPS/NARE128.DOCX","FR")</f>
      </c>
      <c r="J2573" s="15">
        <f>HYPERLINK("https://docs.wto.org/imrd/directdoc.asp?DDFDocuments/v/G/SPS/NARE128.DOCX","ES")</f>
      </c>
    </row>
    <row r="2574">
      <c r="A2574" s="10" t="s">
        <v>4432</v>
      </c>
      <c r="B2574" s="11" t="s">
        <v>39</v>
      </c>
      <c r="C2574" s="10" t="s">
        <v>18</v>
      </c>
      <c r="D2574" s="12">
        <v>43011</v>
      </c>
      <c r="E2574" s="13" t="s">
        <v>4414</v>
      </c>
      <c r="F2574" s="13" t="s">
        <v>24</v>
      </c>
      <c r="G2574" s="14"/>
      <c r="H2574" s="15">
        <f>HYPERLINK("https://docs.wto.org/imrd/directdoc.asp?DDFDocuments/t/G/SPS/NARE128.DOCX","EN")</f>
      </c>
      <c r="I2574" s="15">
        <f>HYPERLINK("https://docs.wto.org/imrd/directdoc.asp?DDFDocuments/u/G/SPS/NARE128.DOCX","FR")</f>
      </c>
      <c r="J2574" s="15">
        <f>HYPERLINK("https://docs.wto.org/imrd/directdoc.asp?DDFDocuments/v/G/SPS/NARE128.DOCX","ES")</f>
      </c>
    </row>
    <row r="2575">
      <c r="A2575" s="10" t="s">
        <v>4432</v>
      </c>
      <c r="B2575" s="11" t="s">
        <v>623</v>
      </c>
      <c r="C2575" s="10" t="s">
        <v>18</v>
      </c>
      <c r="D2575" s="12">
        <v>43011</v>
      </c>
      <c r="E2575" s="13" t="s">
        <v>4414</v>
      </c>
      <c r="F2575" s="13" t="s">
        <v>24</v>
      </c>
      <c r="G2575" s="14"/>
      <c r="H2575" s="15">
        <f>HYPERLINK("https://docs.wto.org/imrd/directdoc.asp?DDFDocuments/t/G/SPS/NARE128.DOCX","EN")</f>
      </c>
      <c r="I2575" s="15">
        <f>HYPERLINK("https://docs.wto.org/imrd/directdoc.asp?DDFDocuments/u/G/SPS/NARE128.DOCX","FR")</f>
      </c>
      <c r="J2575" s="15">
        <f>HYPERLINK("https://docs.wto.org/imrd/directdoc.asp?DDFDocuments/v/G/SPS/NARE128.DOCX","ES")</f>
      </c>
    </row>
    <row r="2576">
      <c r="A2576" s="10" t="s">
        <v>4432</v>
      </c>
      <c r="B2576" s="11" t="s">
        <v>624</v>
      </c>
      <c r="C2576" s="10" t="s">
        <v>18</v>
      </c>
      <c r="D2576" s="12">
        <v>43011</v>
      </c>
      <c r="E2576" s="13" t="s">
        <v>4414</v>
      </c>
      <c r="F2576" s="13" t="s">
        <v>24</v>
      </c>
      <c r="G2576" s="14"/>
      <c r="H2576" s="15">
        <f>HYPERLINK("https://docs.wto.org/imrd/directdoc.asp?DDFDocuments/t/G/SPS/NARE128.DOCX","EN")</f>
      </c>
      <c r="I2576" s="15">
        <f>HYPERLINK("https://docs.wto.org/imrd/directdoc.asp?DDFDocuments/u/G/SPS/NARE128.DOCX","FR")</f>
      </c>
      <c r="J2576" s="15">
        <f>HYPERLINK("https://docs.wto.org/imrd/directdoc.asp?DDFDocuments/v/G/SPS/NARE128.DOCX","ES")</f>
      </c>
    </row>
    <row r="2577">
      <c r="A2577" s="10" t="s">
        <v>4432</v>
      </c>
      <c r="B2577" s="11" t="s">
        <v>625</v>
      </c>
      <c r="C2577" s="10" t="s">
        <v>18</v>
      </c>
      <c r="D2577" s="12">
        <v>43011</v>
      </c>
      <c r="E2577" s="13" t="s">
        <v>4414</v>
      </c>
      <c r="F2577" s="13" t="s">
        <v>24</v>
      </c>
      <c r="G2577" s="14"/>
      <c r="H2577" s="15">
        <f>HYPERLINK("https://docs.wto.org/imrd/directdoc.asp?DDFDocuments/t/G/SPS/NARE128.DOCX","EN")</f>
      </c>
      <c r="I2577" s="15">
        <f>HYPERLINK("https://docs.wto.org/imrd/directdoc.asp?DDFDocuments/u/G/SPS/NARE128.DOCX","FR")</f>
      </c>
      <c r="J2577" s="15">
        <f>HYPERLINK("https://docs.wto.org/imrd/directdoc.asp?DDFDocuments/v/G/SPS/NARE128.DOCX","ES")</f>
      </c>
    </row>
    <row r="2578">
      <c r="A2578" s="10" t="s">
        <v>4433</v>
      </c>
      <c r="B2578" s="11" t="s">
        <v>53</v>
      </c>
      <c r="C2578" s="10" t="s">
        <v>18</v>
      </c>
      <c r="D2578" s="12">
        <v>43011</v>
      </c>
      <c r="E2578" s="13" t="s">
        <v>4434</v>
      </c>
      <c r="F2578" s="13" t="s">
        <v>24</v>
      </c>
      <c r="G2578" s="14"/>
      <c r="H2578" s="15">
        <f>HYPERLINK("https://docs.wto.org/imrd/directdoc.asp?DDFDocuments/t/G/SPS/NARE131.DOCX","EN")</f>
      </c>
      <c r="I2578" s="15">
        <f>HYPERLINK("https://docs.wto.org/imrd/directdoc.asp?DDFDocuments/u/G/SPS/NARE131.DOCX","FR")</f>
      </c>
      <c r="J2578" s="15">
        <f>HYPERLINK("https://docs.wto.org/imrd/directdoc.asp?DDFDocuments/v/G/SPS/NARE131.DOCX","ES")</f>
      </c>
    </row>
    <row r="2579">
      <c r="A2579" s="10" t="s">
        <v>4433</v>
      </c>
      <c r="B2579" s="11" t="s">
        <v>214</v>
      </c>
      <c r="C2579" s="10" t="s">
        <v>18</v>
      </c>
      <c r="D2579" s="12">
        <v>43011</v>
      </c>
      <c r="E2579" s="13" t="s">
        <v>4434</v>
      </c>
      <c r="F2579" s="13" t="s">
        <v>24</v>
      </c>
      <c r="G2579" s="14"/>
      <c r="H2579" s="15">
        <f>HYPERLINK("https://docs.wto.org/imrd/directdoc.asp?DDFDocuments/t/G/SPS/NARE131.DOCX","EN")</f>
      </c>
      <c r="I2579" s="15">
        <f>HYPERLINK("https://docs.wto.org/imrd/directdoc.asp?DDFDocuments/u/G/SPS/NARE131.DOCX","FR")</f>
      </c>
      <c r="J2579" s="15">
        <f>HYPERLINK("https://docs.wto.org/imrd/directdoc.asp?DDFDocuments/v/G/SPS/NARE131.DOCX","ES")</f>
      </c>
    </row>
    <row r="2580">
      <c r="A2580" s="10" t="s">
        <v>4433</v>
      </c>
      <c r="B2580" s="11" t="s">
        <v>622</v>
      </c>
      <c r="C2580" s="10" t="s">
        <v>18</v>
      </c>
      <c r="D2580" s="12">
        <v>43011</v>
      </c>
      <c r="E2580" s="13" t="s">
        <v>4434</v>
      </c>
      <c r="F2580" s="13" t="s">
        <v>24</v>
      </c>
      <c r="G2580" s="14"/>
      <c r="H2580" s="15">
        <f>HYPERLINK("https://docs.wto.org/imrd/directdoc.asp?DDFDocuments/t/G/SPS/NARE131.DOCX","EN")</f>
      </c>
      <c r="I2580" s="15">
        <f>HYPERLINK("https://docs.wto.org/imrd/directdoc.asp?DDFDocuments/u/G/SPS/NARE131.DOCX","FR")</f>
      </c>
      <c r="J2580" s="15">
        <f>HYPERLINK("https://docs.wto.org/imrd/directdoc.asp?DDFDocuments/v/G/SPS/NARE131.DOCX","ES")</f>
      </c>
    </row>
    <row r="2581">
      <c r="A2581" s="10" t="s">
        <v>4433</v>
      </c>
      <c r="B2581" s="11" t="s">
        <v>39</v>
      </c>
      <c r="C2581" s="10" t="s">
        <v>18</v>
      </c>
      <c r="D2581" s="12">
        <v>43011</v>
      </c>
      <c r="E2581" s="13" t="s">
        <v>4434</v>
      </c>
      <c r="F2581" s="13" t="s">
        <v>24</v>
      </c>
      <c r="G2581" s="14"/>
      <c r="H2581" s="15">
        <f>HYPERLINK("https://docs.wto.org/imrd/directdoc.asp?DDFDocuments/t/G/SPS/NARE131.DOCX","EN")</f>
      </c>
      <c r="I2581" s="15">
        <f>HYPERLINK("https://docs.wto.org/imrd/directdoc.asp?DDFDocuments/u/G/SPS/NARE131.DOCX","FR")</f>
      </c>
      <c r="J2581" s="15">
        <f>HYPERLINK("https://docs.wto.org/imrd/directdoc.asp?DDFDocuments/v/G/SPS/NARE131.DOCX","ES")</f>
      </c>
    </row>
    <row r="2582">
      <c r="A2582" s="10" t="s">
        <v>4433</v>
      </c>
      <c r="B2582" s="11" t="s">
        <v>623</v>
      </c>
      <c r="C2582" s="10" t="s">
        <v>18</v>
      </c>
      <c r="D2582" s="12">
        <v>43011</v>
      </c>
      <c r="E2582" s="13" t="s">
        <v>4434</v>
      </c>
      <c r="F2582" s="13" t="s">
        <v>24</v>
      </c>
      <c r="G2582" s="14"/>
      <c r="H2582" s="15">
        <f>HYPERLINK("https://docs.wto.org/imrd/directdoc.asp?DDFDocuments/t/G/SPS/NARE131.DOCX","EN")</f>
      </c>
      <c r="I2582" s="15">
        <f>HYPERLINK("https://docs.wto.org/imrd/directdoc.asp?DDFDocuments/u/G/SPS/NARE131.DOCX","FR")</f>
      </c>
      <c r="J2582" s="15">
        <f>HYPERLINK("https://docs.wto.org/imrd/directdoc.asp?DDFDocuments/v/G/SPS/NARE131.DOCX","ES")</f>
      </c>
    </row>
    <row r="2583">
      <c r="A2583" s="10" t="s">
        <v>4433</v>
      </c>
      <c r="B2583" s="11" t="s">
        <v>624</v>
      </c>
      <c r="C2583" s="10" t="s">
        <v>18</v>
      </c>
      <c r="D2583" s="12">
        <v>43011</v>
      </c>
      <c r="E2583" s="13" t="s">
        <v>4434</v>
      </c>
      <c r="F2583" s="13" t="s">
        <v>24</v>
      </c>
      <c r="G2583" s="14"/>
      <c r="H2583" s="15">
        <f>HYPERLINK("https://docs.wto.org/imrd/directdoc.asp?DDFDocuments/t/G/SPS/NARE131.DOCX","EN")</f>
      </c>
      <c r="I2583" s="15">
        <f>HYPERLINK("https://docs.wto.org/imrd/directdoc.asp?DDFDocuments/u/G/SPS/NARE131.DOCX","FR")</f>
      </c>
      <c r="J2583" s="15">
        <f>HYPERLINK("https://docs.wto.org/imrd/directdoc.asp?DDFDocuments/v/G/SPS/NARE131.DOCX","ES")</f>
      </c>
    </row>
    <row r="2584">
      <c r="A2584" s="10" t="s">
        <v>4433</v>
      </c>
      <c r="B2584" s="11" t="s">
        <v>625</v>
      </c>
      <c r="C2584" s="10" t="s">
        <v>18</v>
      </c>
      <c r="D2584" s="12">
        <v>43011</v>
      </c>
      <c r="E2584" s="13" t="s">
        <v>4434</v>
      </c>
      <c r="F2584" s="13" t="s">
        <v>24</v>
      </c>
      <c r="G2584" s="14"/>
      <c r="H2584" s="15">
        <f>HYPERLINK("https://docs.wto.org/imrd/directdoc.asp?DDFDocuments/t/G/SPS/NARE131.DOCX","EN")</f>
      </c>
      <c r="I2584" s="15">
        <f>HYPERLINK("https://docs.wto.org/imrd/directdoc.asp?DDFDocuments/u/G/SPS/NARE131.DOCX","FR")</f>
      </c>
      <c r="J2584" s="15">
        <f>HYPERLINK("https://docs.wto.org/imrd/directdoc.asp?DDFDocuments/v/G/SPS/NARE131.DOCX","ES")</f>
      </c>
    </row>
    <row r="2585">
      <c r="A2585" s="10" t="s">
        <v>4435</v>
      </c>
      <c r="B2585" s="11" t="s">
        <v>53</v>
      </c>
      <c r="C2585" s="10" t="s">
        <v>18</v>
      </c>
      <c r="D2585" s="12">
        <v>43011</v>
      </c>
      <c r="E2585" s="13" t="s">
        <v>4176</v>
      </c>
      <c r="F2585" s="13" t="s">
        <v>24</v>
      </c>
      <c r="G2585" s="14"/>
      <c r="H2585" s="15">
        <f>HYPERLINK("https://docs.wto.org/imrd/directdoc.asp?DDFDocuments/t/G/SPS/NARE133.DOCX","EN")</f>
      </c>
      <c r="I2585" s="15">
        <f>HYPERLINK("https://docs.wto.org/imrd/directdoc.asp?DDFDocuments/u/G/SPS/NARE133.DOCX","FR")</f>
      </c>
      <c r="J2585" s="15">
        <f>HYPERLINK("https://docs.wto.org/imrd/directdoc.asp?DDFDocuments/v/G/SPS/NARE133.DOCX","ES")</f>
      </c>
    </row>
    <row r="2586">
      <c r="A2586" s="10" t="s">
        <v>4435</v>
      </c>
      <c r="B2586" s="11" t="s">
        <v>214</v>
      </c>
      <c r="C2586" s="10" t="s">
        <v>18</v>
      </c>
      <c r="D2586" s="12">
        <v>43011</v>
      </c>
      <c r="E2586" s="13" t="s">
        <v>4176</v>
      </c>
      <c r="F2586" s="13" t="s">
        <v>24</v>
      </c>
      <c r="G2586" s="14"/>
      <c r="H2586" s="15">
        <f>HYPERLINK("https://docs.wto.org/imrd/directdoc.asp?DDFDocuments/t/G/SPS/NARE133.DOCX","EN")</f>
      </c>
      <c r="I2586" s="15">
        <f>HYPERLINK("https://docs.wto.org/imrd/directdoc.asp?DDFDocuments/u/G/SPS/NARE133.DOCX","FR")</f>
      </c>
      <c r="J2586" s="15">
        <f>HYPERLINK("https://docs.wto.org/imrd/directdoc.asp?DDFDocuments/v/G/SPS/NARE133.DOCX","ES")</f>
      </c>
    </row>
    <row r="2587">
      <c r="A2587" s="10" t="s">
        <v>4435</v>
      </c>
      <c r="B2587" s="11" t="s">
        <v>622</v>
      </c>
      <c r="C2587" s="10" t="s">
        <v>18</v>
      </c>
      <c r="D2587" s="12">
        <v>43011</v>
      </c>
      <c r="E2587" s="13" t="s">
        <v>4176</v>
      </c>
      <c r="F2587" s="13" t="s">
        <v>24</v>
      </c>
      <c r="G2587" s="14"/>
      <c r="H2587" s="15">
        <f>HYPERLINK("https://docs.wto.org/imrd/directdoc.asp?DDFDocuments/t/G/SPS/NARE133.DOCX","EN")</f>
      </c>
      <c r="I2587" s="15">
        <f>HYPERLINK("https://docs.wto.org/imrd/directdoc.asp?DDFDocuments/u/G/SPS/NARE133.DOCX","FR")</f>
      </c>
      <c r="J2587" s="15">
        <f>HYPERLINK("https://docs.wto.org/imrd/directdoc.asp?DDFDocuments/v/G/SPS/NARE133.DOCX","ES")</f>
      </c>
    </row>
    <row r="2588">
      <c r="A2588" s="10" t="s">
        <v>4435</v>
      </c>
      <c r="B2588" s="11" t="s">
        <v>39</v>
      </c>
      <c r="C2588" s="10" t="s">
        <v>18</v>
      </c>
      <c r="D2588" s="12">
        <v>43011</v>
      </c>
      <c r="E2588" s="13" t="s">
        <v>4176</v>
      </c>
      <c r="F2588" s="13" t="s">
        <v>24</v>
      </c>
      <c r="G2588" s="14"/>
      <c r="H2588" s="15">
        <f>HYPERLINK("https://docs.wto.org/imrd/directdoc.asp?DDFDocuments/t/G/SPS/NARE133.DOCX","EN")</f>
      </c>
      <c r="I2588" s="15">
        <f>HYPERLINK("https://docs.wto.org/imrd/directdoc.asp?DDFDocuments/u/G/SPS/NARE133.DOCX","FR")</f>
      </c>
      <c r="J2588" s="15">
        <f>HYPERLINK("https://docs.wto.org/imrd/directdoc.asp?DDFDocuments/v/G/SPS/NARE133.DOCX","ES")</f>
      </c>
    </row>
    <row r="2589">
      <c r="A2589" s="10" t="s">
        <v>4435</v>
      </c>
      <c r="B2589" s="11" t="s">
        <v>623</v>
      </c>
      <c r="C2589" s="10" t="s">
        <v>18</v>
      </c>
      <c r="D2589" s="12">
        <v>43011</v>
      </c>
      <c r="E2589" s="13" t="s">
        <v>4176</v>
      </c>
      <c r="F2589" s="13" t="s">
        <v>24</v>
      </c>
      <c r="G2589" s="14"/>
      <c r="H2589" s="15">
        <f>HYPERLINK("https://docs.wto.org/imrd/directdoc.asp?DDFDocuments/t/G/SPS/NARE133.DOCX","EN")</f>
      </c>
      <c r="I2589" s="15">
        <f>HYPERLINK("https://docs.wto.org/imrd/directdoc.asp?DDFDocuments/u/G/SPS/NARE133.DOCX","FR")</f>
      </c>
      <c r="J2589" s="15">
        <f>HYPERLINK("https://docs.wto.org/imrd/directdoc.asp?DDFDocuments/v/G/SPS/NARE133.DOCX","ES")</f>
      </c>
    </row>
    <row r="2590">
      <c r="A2590" s="10" t="s">
        <v>4435</v>
      </c>
      <c r="B2590" s="11" t="s">
        <v>624</v>
      </c>
      <c r="C2590" s="10" t="s">
        <v>18</v>
      </c>
      <c r="D2590" s="12">
        <v>43011</v>
      </c>
      <c r="E2590" s="13" t="s">
        <v>4176</v>
      </c>
      <c r="F2590" s="13" t="s">
        <v>24</v>
      </c>
      <c r="G2590" s="14"/>
      <c r="H2590" s="15">
        <f>HYPERLINK("https://docs.wto.org/imrd/directdoc.asp?DDFDocuments/t/G/SPS/NARE133.DOCX","EN")</f>
      </c>
      <c r="I2590" s="15">
        <f>HYPERLINK("https://docs.wto.org/imrd/directdoc.asp?DDFDocuments/u/G/SPS/NARE133.DOCX","FR")</f>
      </c>
      <c r="J2590" s="15">
        <f>HYPERLINK("https://docs.wto.org/imrd/directdoc.asp?DDFDocuments/v/G/SPS/NARE133.DOCX","ES")</f>
      </c>
    </row>
    <row r="2591">
      <c r="A2591" s="10" t="s">
        <v>4435</v>
      </c>
      <c r="B2591" s="11" t="s">
        <v>625</v>
      </c>
      <c r="C2591" s="10" t="s">
        <v>18</v>
      </c>
      <c r="D2591" s="12">
        <v>43011</v>
      </c>
      <c r="E2591" s="13" t="s">
        <v>4176</v>
      </c>
      <c r="F2591" s="13" t="s">
        <v>24</v>
      </c>
      <c r="G2591" s="14"/>
      <c r="H2591" s="15">
        <f>HYPERLINK("https://docs.wto.org/imrd/directdoc.asp?DDFDocuments/t/G/SPS/NARE133.DOCX","EN")</f>
      </c>
      <c r="I2591" s="15">
        <f>HYPERLINK("https://docs.wto.org/imrd/directdoc.asp?DDFDocuments/u/G/SPS/NARE133.DOCX","FR")</f>
      </c>
      <c r="J2591" s="15">
        <f>HYPERLINK("https://docs.wto.org/imrd/directdoc.asp?DDFDocuments/v/G/SPS/NARE133.DOCX","ES")</f>
      </c>
    </row>
    <row r="2592">
      <c r="A2592" s="10" t="s">
        <v>4436</v>
      </c>
      <c r="B2592" s="11" t="s">
        <v>53</v>
      </c>
      <c r="C2592" s="10" t="s">
        <v>12</v>
      </c>
      <c r="D2592" s="12">
        <v>43010</v>
      </c>
      <c r="E2592" s="13" t="s">
        <v>657</v>
      </c>
      <c r="F2592" s="13" t="s">
        <v>925</v>
      </c>
      <c r="G2592" s="14" t="s">
        <v>781</v>
      </c>
      <c r="H2592" s="15">
        <f>HYPERLINK("https://docs.wto.org/imrd/directdoc.asp?DDFDocuments/t/G/SPS/NSAU299.DOCX","EN")</f>
      </c>
      <c r="I2592" s="15">
        <f>HYPERLINK("https://docs.wto.org/imrd/directdoc.asp?DDFDocuments/u/G/SPS/NSAU299.DOCX","FR")</f>
      </c>
      <c r="J2592" s="15">
        <f>HYPERLINK("https://docs.wto.org/imrd/directdoc.asp?DDFDocuments/v/G/SPS/NSAU299.DOCX","ES")</f>
      </c>
    </row>
    <row r="2593">
      <c r="A2593" s="10" t="s">
        <v>4437</v>
      </c>
      <c r="B2593" s="11" t="s">
        <v>53</v>
      </c>
      <c r="C2593" s="10" t="s">
        <v>12</v>
      </c>
      <c r="D2593" s="12">
        <v>43010</v>
      </c>
      <c r="E2593" s="13" t="s">
        <v>3072</v>
      </c>
      <c r="F2593" s="13" t="s">
        <v>144</v>
      </c>
      <c r="G2593" s="14" t="s">
        <v>3383</v>
      </c>
      <c r="H2593" s="15">
        <f>HYPERLINK("https://docs.wto.org/imrd/directdoc.asp?DDFDocuments/t/G/SPS/NSAU300.DOCX","EN")</f>
      </c>
      <c r="I2593" s="15">
        <f>HYPERLINK("https://docs.wto.org/imrd/directdoc.asp?DDFDocuments/u/G/SPS/NSAU300.DOCX","FR")</f>
      </c>
      <c r="J2593" s="15">
        <f>HYPERLINK("https://docs.wto.org/imrd/directdoc.asp?DDFDocuments/v/G/SPS/NSAU300.DOCX","ES")</f>
      </c>
    </row>
    <row r="2594">
      <c r="A2594" s="10" t="s">
        <v>4438</v>
      </c>
      <c r="B2594" s="11" t="s">
        <v>183</v>
      </c>
      <c r="C2594" s="10" t="s">
        <v>18</v>
      </c>
      <c r="D2594" s="12">
        <v>43007</v>
      </c>
      <c r="E2594" s="13" t="s">
        <v>4439</v>
      </c>
      <c r="F2594" s="13" t="s">
        <v>223</v>
      </c>
      <c r="G2594" s="14" t="s">
        <v>523</v>
      </c>
      <c r="H2594" s="15">
        <f>HYPERLINK("https://docs.wto.org/imrd/directdoc.asp?DDFDocuments/t/G/SPS/NARG205.DOCX","EN")</f>
      </c>
      <c r="I2594" s="15">
        <f>HYPERLINK("https://docs.wto.org/imrd/directdoc.asp?DDFDocuments/u/G/SPS/NARG205.DOCX","FR")</f>
      </c>
      <c r="J2594" s="15">
        <f>HYPERLINK("https://docs.wto.org/imrd/directdoc.asp?DDFDocuments/v/G/SPS/NARG205.DOCX","ES")</f>
      </c>
    </row>
    <row r="2595">
      <c r="A2595" s="10" t="s">
        <v>4440</v>
      </c>
      <c r="B2595" s="11" t="s">
        <v>153</v>
      </c>
      <c r="C2595" s="10" t="s">
        <v>18</v>
      </c>
      <c r="D2595" s="12">
        <v>43006</v>
      </c>
      <c r="E2595" s="13" t="s">
        <v>62</v>
      </c>
      <c r="F2595" s="13" t="s">
        <v>24</v>
      </c>
      <c r="G2595" s="14"/>
      <c r="H2595" s="15">
        <f>HYPERLINK("https://docs.wto.org/imrd/directdoc.asp?DDFDocuments/t/G/SPS/NKOR576.DOCX","EN")</f>
      </c>
      <c r="I2595" s="15">
        <f>HYPERLINK("https://docs.wto.org/imrd/directdoc.asp?DDFDocuments/u/G/SPS/NKOR576.DOCX","FR")</f>
      </c>
      <c r="J2595" s="15">
        <f>HYPERLINK("https://docs.wto.org/imrd/directdoc.asp?DDFDocuments/v/G/SPS/NKOR576.DOCX","ES")</f>
      </c>
    </row>
    <row r="2596">
      <c r="A2596" s="10" t="s">
        <v>4441</v>
      </c>
      <c r="B2596" s="11" t="s">
        <v>87</v>
      </c>
      <c r="C2596" s="10" t="s">
        <v>40</v>
      </c>
      <c r="D2596" s="12">
        <v>43006</v>
      </c>
      <c r="E2596" s="13" t="s">
        <v>19</v>
      </c>
      <c r="F2596" s="13" t="s">
        <v>19</v>
      </c>
      <c r="G2596" s="14"/>
      <c r="H2596" s="15">
        <f>HYPERLINK("https://docs.wto.org/imrd/directdoc.asp?DDFDocuments/t/G/SPS/NMEX308A1.DOCX","EN")</f>
      </c>
      <c r="I2596" s="15">
        <f>HYPERLINK("https://docs.wto.org/imrd/directdoc.asp?DDFDocuments/u/G/SPS/NMEX308A1.DOCX","FR")</f>
      </c>
      <c r="J2596" s="15">
        <f>HYPERLINK("https://docs.wto.org/imrd/directdoc.asp?DDFDocuments/v/G/SPS/NMEX308A1.DOCX","ES")</f>
      </c>
    </row>
    <row r="2597">
      <c r="A2597" s="10" t="s">
        <v>4442</v>
      </c>
      <c r="B2597" s="11" t="s">
        <v>87</v>
      </c>
      <c r="C2597" s="10" t="s">
        <v>40</v>
      </c>
      <c r="D2597" s="12">
        <v>43006</v>
      </c>
      <c r="E2597" s="13" t="s">
        <v>19</v>
      </c>
      <c r="F2597" s="13" t="s">
        <v>19</v>
      </c>
      <c r="G2597" s="14"/>
      <c r="H2597" s="15">
        <f>HYPERLINK("https://docs.wto.org/imrd/directdoc.asp?DDFDocuments/t/G/SPS/NMEX309A1.DOCX","EN")</f>
      </c>
      <c r="I2597" s="15">
        <f>HYPERLINK("https://docs.wto.org/imrd/directdoc.asp?DDFDocuments/u/G/SPS/NMEX309A1.DOCX","FR")</f>
      </c>
      <c r="J2597" s="15">
        <f>HYPERLINK("https://docs.wto.org/imrd/directdoc.asp?DDFDocuments/v/G/SPS/NMEX309A1.DOCX","ES")</f>
      </c>
    </row>
    <row r="2598">
      <c r="A2598" s="10" t="s">
        <v>4443</v>
      </c>
      <c r="B2598" s="11" t="s">
        <v>214</v>
      </c>
      <c r="C2598" s="10" t="s">
        <v>54</v>
      </c>
      <c r="D2598" s="12">
        <v>43005</v>
      </c>
      <c r="E2598" s="13" t="s">
        <v>3118</v>
      </c>
      <c r="F2598" s="13" t="s">
        <v>925</v>
      </c>
      <c r="G2598" s="14" t="s">
        <v>4444</v>
      </c>
      <c r="H2598" s="15">
        <f>HYPERLINK("https://docs.wto.org/imrd/directdoc.asp?DDFDocuments/t/G/SPS/NARE102A2.DOCX","EN")</f>
      </c>
      <c r="I2598" s="15">
        <f>HYPERLINK("https://docs.wto.org/imrd/directdoc.asp?DDFDocuments/u/G/SPS/NARE102A2.DOCX","FR")</f>
      </c>
      <c r="J2598" s="15">
        <f>HYPERLINK("https://docs.wto.org/imrd/directdoc.asp?DDFDocuments/v/G/SPS/NARE102A2.DOCX","ES")</f>
      </c>
    </row>
    <row r="2599">
      <c r="A2599" s="10" t="s">
        <v>4445</v>
      </c>
      <c r="B2599" s="11" t="s">
        <v>95</v>
      </c>
      <c r="C2599" s="10" t="s">
        <v>18</v>
      </c>
      <c r="D2599" s="12">
        <v>43005</v>
      </c>
      <c r="E2599" s="13" t="s">
        <v>3558</v>
      </c>
      <c r="F2599" s="13" t="s">
        <v>74</v>
      </c>
      <c r="G2599" s="14"/>
      <c r="H2599" s="15">
        <f>HYPERLINK("https://docs.wto.org/imrd/directdoc.asp?DDFDocuments/t/G/SPS/NBRA1301.DOCX","EN")</f>
      </c>
      <c r="I2599" s="15">
        <f>HYPERLINK("https://docs.wto.org/imrd/directdoc.asp?DDFDocuments/u/G/SPS/NBRA1301.DOCX","FR")</f>
      </c>
      <c r="J2599" s="15">
        <f>HYPERLINK("https://docs.wto.org/imrd/directdoc.asp?DDFDocuments/v/G/SPS/NBRA1301.DOCX","ES")</f>
      </c>
    </row>
    <row r="2600">
      <c r="A2600" s="10" t="s">
        <v>4446</v>
      </c>
      <c r="B2600" s="11" t="s">
        <v>95</v>
      </c>
      <c r="C2600" s="10" t="s">
        <v>18</v>
      </c>
      <c r="D2600" s="12">
        <v>43005</v>
      </c>
      <c r="E2600" s="13" t="s">
        <v>3556</v>
      </c>
      <c r="F2600" s="13" t="s">
        <v>74</v>
      </c>
      <c r="G2600" s="14"/>
      <c r="H2600" s="15">
        <f>HYPERLINK("https://docs.wto.org/imrd/directdoc.asp?DDFDocuments/t/G/SPS/NBRA1302.DOCX","EN")</f>
      </c>
      <c r="I2600" s="15">
        <f>HYPERLINK("https://docs.wto.org/imrd/directdoc.asp?DDFDocuments/u/G/SPS/NBRA1302.DOCX","FR")</f>
      </c>
      <c r="J2600" s="15">
        <f>HYPERLINK("https://docs.wto.org/imrd/directdoc.asp?DDFDocuments/v/G/SPS/NBRA1302.DOCX","ES")</f>
      </c>
    </row>
    <row r="2601">
      <c r="A2601" s="10" t="s">
        <v>4447</v>
      </c>
      <c r="B2601" s="11" t="s">
        <v>214</v>
      </c>
      <c r="C2601" s="10" t="s">
        <v>12</v>
      </c>
      <c r="D2601" s="12">
        <v>43004</v>
      </c>
      <c r="E2601" s="13" t="s">
        <v>4448</v>
      </c>
      <c r="F2601" s="13" t="s">
        <v>389</v>
      </c>
      <c r="G2601" s="14" t="s">
        <v>572</v>
      </c>
      <c r="H2601" s="15">
        <f>HYPERLINK("https://docs.wto.org/imrd/directdoc.asp?DDFDocuments/t/G/SPS/NARE124.DOCX","EN")</f>
      </c>
      <c r="I2601" s="15">
        <f>HYPERLINK("https://docs.wto.org/imrd/directdoc.asp?DDFDocuments/u/G/SPS/NARE124.DOCX","FR")</f>
      </c>
      <c r="J2601" s="15">
        <f>HYPERLINK("https://docs.wto.org/imrd/directdoc.asp?DDFDocuments/v/G/SPS/NARE124.DOCX","ES")</f>
      </c>
    </row>
    <row r="2602">
      <c r="A2602" s="10" t="s">
        <v>4449</v>
      </c>
      <c r="B2602" s="11" t="s">
        <v>214</v>
      </c>
      <c r="C2602" s="10" t="s">
        <v>12</v>
      </c>
      <c r="D2602" s="12">
        <v>43004</v>
      </c>
      <c r="E2602" s="13" t="s">
        <v>4450</v>
      </c>
      <c r="F2602" s="13" t="s">
        <v>262</v>
      </c>
      <c r="G2602" s="14" t="s">
        <v>1944</v>
      </c>
      <c r="H2602" s="15">
        <f>HYPERLINK("https://docs.wto.org/imrd/directdoc.asp?DDFDocuments/t/G/SPS/NARE125.DOCX","EN")</f>
      </c>
      <c r="I2602" s="15">
        <f>HYPERLINK("https://docs.wto.org/imrd/directdoc.asp?DDFDocuments/u/G/SPS/NARE125.DOCX","FR")</f>
      </c>
      <c r="J2602" s="15">
        <f>HYPERLINK("https://docs.wto.org/imrd/directdoc.asp?DDFDocuments/v/G/SPS/NARE125.DOCX","ES")</f>
      </c>
    </row>
    <row r="2603">
      <c r="A2603" s="10" t="s">
        <v>4451</v>
      </c>
      <c r="B2603" s="11" t="s">
        <v>27</v>
      </c>
      <c r="C2603" s="10" t="s">
        <v>40</v>
      </c>
      <c r="D2603" s="12">
        <v>43004</v>
      </c>
      <c r="E2603" s="13" t="s">
        <v>19</v>
      </c>
      <c r="F2603" s="13" t="s">
        <v>19</v>
      </c>
      <c r="G2603" s="14"/>
      <c r="H2603" s="15">
        <f>HYPERLINK("https://docs.wto.org/imrd/directdoc.asp?DDFDocuments/t/G/SPS/NCRI189A1.DOCX","EN")</f>
      </c>
      <c r="I2603" s="15">
        <f>HYPERLINK("https://docs.wto.org/imrd/directdoc.asp?DDFDocuments/u/G/SPS/NCRI189A1.DOCX","FR")</f>
      </c>
      <c r="J2603" s="15">
        <f>HYPERLINK("https://docs.wto.org/imrd/directdoc.asp?DDFDocuments/v/G/SPS/NCRI189A1.DOCX","ES")</f>
      </c>
    </row>
    <row r="2604">
      <c r="A2604" s="10" t="s">
        <v>4452</v>
      </c>
      <c r="B2604" s="11" t="s">
        <v>53</v>
      </c>
      <c r="C2604" s="10" t="s">
        <v>54</v>
      </c>
      <c r="D2604" s="12">
        <v>43004</v>
      </c>
      <c r="E2604" s="13" t="s">
        <v>657</v>
      </c>
      <c r="F2604" s="13" t="s">
        <v>925</v>
      </c>
      <c r="G2604" s="14" t="s">
        <v>47</v>
      </c>
      <c r="H2604" s="15">
        <f>HYPERLINK("https://docs.wto.org/imrd/directdoc.asp?DDFDocuments/t/G/SPS/NSAU237A1.DOCX","EN")</f>
      </c>
      <c r="I2604" s="15">
        <f>HYPERLINK("https://docs.wto.org/imrd/directdoc.asp?DDFDocuments/u/G/SPS/NSAU237A1.DOCX","FR")</f>
      </c>
      <c r="J2604" s="15">
        <f>HYPERLINK("https://docs.wto.org/imrd/directdoc.asp?DDFDocuments/v/G/SPS/NSAU237A1.DOCX","ES")</f>
      </c>
    </row>
    <row r="2605">
      <c r="A2605" s="10" t="s">
        <v>4453</v>
      </c>
      <c r="B2605" s="11" t="s">
        <v>53</v>
      </c>
      <c r="C2605" s="10" t="s">
        <v>54</v>
      </c>
      <c r="D2605" s="12">
        <v>43004</v>
      </c>
      <c r="E2605" s="13" t="s">
        <v>657</v>
      </c>
      <c r="F2605" s="13" t="s">
        <v>925</v>
      </c>
      <c r="G2605" s="14" t="s">
        <v>1374</v>
      </c>
      <c r="H2605" s="15">
        <f>HYPERLINK("https://docs.wto.org/imrd/directdoc.asp?DDFDocuments/t/G/SPS/NSAU240A1.DOCX","EN")</f>
      </c>
      <c r="I2605" s="15">
        <f>HYPERLINK("https://docs.wto.org/imrd/directdoc.asp?DDFDocuments/u/G/SPS/NSAU240A1.DOCX","FR")</f>
      </c>
      <c r="J2605" s="15">
        <f>HYPERLINK("https://docs.wto.org/imrd/directdoc.asp?DDFDocuments/v/G/SPS/NSAU240A1.DOCX","ES")</f>
      </c>
    </row>
    <row r="2606">
      <c r="A2606" s="10" t="s">
        <v>4454</v>
      </c>
      <c r="B2606" s="11" t="s">
        <v>53</v>
      </c>
      <c r="C2606" s="10" t="s">
        <v>54</v>
      </c>
      <c r="D2606" s="12">
        <v>43004</v>
      </c>
      <c r="E2606" s="13" t="s">
        <v>657</v>
      </c>
      <c r="F2606" s="13" t="s">
        <v>925</v>
      </c>
      <c r="G2606" s="14" t="s">
        <v>1129</v>
      </c>
      <c r="H2606" s="15">
        <f>HYPERLINK("https://docs.wto.org/imrd/directdoc.asp?DDFDocuments/t/G/SPS/NSAU264A1.DOCX","EN")</f>
      </c>
      <c r="I2606" s="15">
        <f>HYPERLINK("https://docs.wto.org/imrd/directdoc.asp?DDFDocuments/u/G/SPS/NSAU264A1.DOCX","FR")</f>
      </c>
      <c r="J2606" s="15">
        <f>HYPERLINK("https://docs.wto.org/imrd/directdoc.asp?DDFDocuments/v/G/SPS/NSAU264A1.DOCX","ES")</f>
      </c>
    </row>
    <row r="2607">
      <c r="A2607" s="10" t="s">
        <v>4455</v>
      </c>
      <c r="B2607" s="11" t="s">
        <v>53</v>
      </c>
      <c r="C2607" s="10" t="s">
        <v>12</v>
      </c>
      <c r="D2607" s="12">
        <v>43004</v>
      </c>
      <c r="E2607" s="13" t="s">
        <v>55</v>
      </c>
      <c r="F2607" s="13" t="s">
        <v>56</v>
      </c>
      <c r="G2607" s="14" t="s">
        <v>4456</v>
      </c>
      <c r="H2607" s="15">
        <f>HYPERLINK("https://docs.wto.org/imrd/directdoc.asp?DDFDocuments/t/G/SPS/NSAU298.DOCX","EN")</f>
      </c>
      <c r="I2607" s="15">
        <f>HYPERLINK("https://docs.wto.org/imrd/directdoc.asp?DDFDocuments/u/G/SPS/NSAU298.DOCX","FR")</f>
      </c>
      <c r="J2607" s="15">
        <f>HYPERLINK("https://docs.wto.org/imrd/directdoc.asp?DDFDocuments/v/G/SPS/NSAU298.DOCX","ES")</f>
      </c>
    </row>
    <row r="2608">
      <c r="A2608" s="10" t="s">
        <v>4457</v>
      </c>
      <c r="B2608" s="11" t="s">
        <v>188</v>
      </c>
      <c r="C2608" s="10" t="s">
        <v>40</v>
      </c>
      <c r="D2608" s="12">
        <v>43000</v>
      </c>
      <c r="E2608" s="13" t="s">
        <v>4458</v>
      </c>
      <c r="F2608" s="13" t="s">
        <v>19</v>
      </c>
      <c r="G2608" s="14" t="s">
        <v>4459</v>
      </c>
      <c r="H2608" s="15">
        <f>HYPERLINK("https://docs.wto.org/imrd/directdoc.asp?DDFDocuments/t/G/SPS/NAUS410A2.DOCX","EN")</f>
      </c>
      <c r="I2608" s="15">
        <f>HYPERLINK("https://docs.wto.org/imrd/directdoc.asp?DDFDocuments/u/G/SPS/NAUS410A2.DOCX","FR")</f>
      </c>
      <c r="J2608" s="15">
        <f>HYPERLINK("https://docs.wto.org/imrd/directdoc.asp?DDFDocuments/v/G/SPS/NAUS410A2.DOCX","ES")</f>
      </c>
    </row>
    <row r="2609">
      <c r="A2609" s="10" t="s">
        <v>4460</v>
      </c>
      <c r="B2609" s="11" t="s">
        <v>161</v>
      </c>
      <c r="C2609" s="10" t="s">
        <v>40</v>
      </c>
      <c r="D2609" s="12">
        <v>43000</v>
      </c>
      <c r="E2609" s="13" t="s">
        <v>4461</v>
      </c>
      <c r="F2609" s="13" t="s">
        <v>19</v>
      </c>
      <c r="G2609" s="14"/>
      <c r="H2609" s="15">
        <f>HYPERLINK("https://docs.wto.org/imrd/directdoc.asp?DDFDocuments/t/G/SPS/NUSA2891A2.DOCX","EN")</f>
      </c>
      <c r="I2609" s="15">
        <f>HYPERLINK("https://docs.wto.org/imrd/directdoc.asp?DDFDocuments/u/G/SPS/NUSA2891A2.DOCX","FR")</f>
      </c>
      <c r="J2609" s="15">
        <f>HYPERLINK("https://docs.wto.org/imrd/directdoc.asp?DDFDocuments/v/G/SPS/NUSA2891A2.DOCX","ES")</f>
      </c>
    </row>
    <row r="2610">
      <c r="A2610" s="10" t="s">
        <v>4462</v>
      </c>
      <c r="B2610" s="11" t="s">
        <v>161</v>
      </c>
      <c r="C2610" s="10" t="s">
        <v>18</v>
      </c>
      <c r="D2610" s="12">
        <v>43000</v>
      </c>
      <c r="E2610" s="13" t="s">
        <v>4111</v>
      </c>
      <c r="F2610" s="13" t="s">
        <v>229</v>
      </c>
      <c r="G2610" s="14" t="s">
        <v>1176</v>
      </c>
      <c r="H2610" s="15">
        <f>HYPERLINK("https://docs.wto.org/imrd/directdoc.asp?DDFDocuments/t/G/SPS/NUSA2955.DOCX","EN")</f>
      </c>
      <c r="I2610" s="15">
        <f>HYPERLINK("https://docs.wto.org/imrd/directdoc.asp?DDFDocuments/u/G/SPS/NUSA2955.DOCX","FR")</f>
      </c>
      <c r="J2610" s="15">
        <f>HYPERLINK("https://docs.wto.org/imrd/directdoc.asp?DDFDocuments/v/G/SPS/NUSA2955.DOCX","ES")</f>
      </c>
    </row>
    <row r="2611">
      <c r="A2611" s="10" t="s">
        <v>4463</v>
      </c>
      <c r="B2611" s="11" t="s">
        <v>161</v>
      </c>
      <c r="C2611" s="10" t="s">
        <v>18</v>
      </c>
      <c r="D2611" s="12">
        <v>43000</v>
      </c>
      <c r="E2611" s="13" t="s">
        <v>4111</v>
      </c>
      <c r="F2611" s="13" t="s">
        <v>229</v>
      </c>
      <c r="G2611" s="14" t="s">
        <v>291</v>
      </c>
      <c r="H2611" s="15">
        <f>HYPERLINK("https://docs.wto.org/imrd/directdoc.asp?DDFDocuments/t/G/SPS/NUSA2956.DOCX","EN")</f>
      </c>
      <c r="I2611" s="15">
        <f>HYPERLINK("https://docs.wto.org/imrd/directdoc.asp?DDFDocuments/u/G/SPS/NUSA2956.DOCX","FR")</f>
      </c>
      <c r="J2611" s="15">
        <f>HYPERLINK("https://docs.wto.org/imrd/directdoc.asp?DDFDocuments/v/G/SPS/NUSA2956.DOCX","ES")</f>
      </c>
    </row>
    <row r="2612">
      <c r="A2612" s="10" t="s">
        <v>4464</v>
      </c>
      <c r="B2612" s="11" t="s">
        <v>214</v>
      </c>
      <c r="C2612" s="10" t="s">
        <v>12</v>
      </c>
      <c r="D2612" s="12">
        <v>42999</v>
      </c>
      <c r="E2612" s="13" t="s">
        <v>4465</v>
      </c>
      <c r="F2612" s="13" t="s">
        <v>262</v>
      </c>
      <c r="G2612" s="14" t="s">
        <v>161</v>
      </c>
      <c r="H2612" s="15">
        <f>HYPERLINK("https://docs.wto.org/imrd/directdoc.asp?DDFDocuments/t/G/SPS/NARE123.DOCX","EN")</f>
      </c>
      <c r="I2612" s="15">
        <f>HYPERLINK("https://docs.wto.org/imrd/directdoc.asp?DDFDocuments/u/G/SPS/NARE123.DOCX","FR")</f>
      </c>
      <c r="J2612" s="15">
        <f>HYPERLINK("https://docs.wto.org/imrd/directdoc.asp?DDFDocuments/v/G/SPS/NARE123.DOCX","ES")</f>
      </c>
    </row>
    <row r="2613">
      <c r="A2613" s="10" t="s">
        <v>4466</v>
      </c>
      <c r="B2613" s="11" t="s">
        <v>188</v>
      </c>
      <c r="C2613" s="10" t="s">
        <v>40</v>
      </c>
      <c r="D2613" s="12">
        <v>42999</v>
      </c>
      <c r="E2613" s="13" t="s">
        <v>4467</v>
      </c>
      <c r="F2613" s="13" t="s">
        <v>19</v>
      </c>
      <c r="G2613" s="14"/>
      <c r="H2613" s="15">
        <f>HYPERLINK("https://docs.wto.org/imrd/directdoc.asp?DDFDocuments/t/G/SPS/NAUS377A1.DOCX","EN")</f>
      </c>
      <c r="I2613" s="15">
        <f>HYPERLINK("https://docs.wto.org/imrd/directdoc.asp?DDFDocuments/u/G/SPS/NAUS377A1.DOCX","FR")</f>
      </c>
      <c r="J2613" s="15">
        <f>HYPERLINK("https://docs.wto.org/imrd/directdoc.asp?DDFDocuments/v/G/SPS/NAUS377A1.DOCX","ES")</f>
      </c>
    </row>
    <row r="2614">
      <c r="A2614" s="10" t="s">
        <v>4468</v>
      </c>
      <c r="B2614" s="11" t="s">
        <v>188</v>
      </c>
      <c r="C2614" s="10" t="s">
        <v>18</v>
      </c>
      <c r="D2614" s="12">
        <v>42999</v>
      </c>
      <c r="E2614" s="13" t="s">
        <v>4469</v>
      </c>
      <c r="F2614" s="13" t="s">
        <v>223</v>
      </c>
      <c r="G2614" s="14"/>
      <c r="H2614" s="15">
        <f>HYPERLINK("https://docs.wto.org/imrd/directdoc.asp?DDFDocuments/t/G/SPS/NAUS436.DOCX","EN")</f>
      </c>
      <c r="I2614" s="15">
        <f>HYPERLINK("https://docs.wto.org/imrd/directdoc.asp?DDFDocuments/u/G/SPS/NAUS436.DOCX","FR")</f>
      </c>
      <c r="J2614" s="15">
        <f>HYPERLINK("https://docs.wto.org/imrd/directdoc.asp?DDFDocuments/v/G/SPS/NAUS436.DOCX","ES")</f>
      </c>
    </row>
    <row r="2615">
      <c r="A2615" s="10" t="s">
        <v>4470</v>
      </c>
      <c r="B2615" s="11" t="s">
        <v>72</v>
      </c>
      <c r="C2615" s="10" t="s">
        <v>40</v>
      </c>
      <c r="D2615" s="12">
        <v>42999</v>
      </c>
      <c r="E2615" s="13" t="s">
        <v>2730</v>
      </c>
      <c r="F2615" s="13" t="s">
        <v>19</v>
      </c>
      <c r="G2615" s="14"/>
      <c r="H2615" s="15">
        <f>HYPERLINK("https://docs.wto.org/imrd/directdoc.asp?DDFDocuments/t/G/SPS/NCAN1104A1.DOCX","EN")</f>
      </c>
      <c r="I2615" s="15">
        <f>HYPERLINK("https://docs.wto.org/imrd/directdoc.asp?DDFDocuments/u/G/SPS/NCAN1104A1.DOCX","FR")</f>
      </c>
      <c r="J2615" s="15">
        <f>HYPERLINK("https://docs.wto.org/imrd/directdoc.asp?DDFDocuments/v/G/SPS/NCAN1104A1.DOCX","ES")</f>
      </c>
    </row>
    <row r="2616">
      <c r="A2616" s="10" t="s">
        <v>4471</v>
      </c>
      <c r="B2616" s="11" t="s">
        <v>79</v>
      </c>
      <c r="C2616" s="10" t="s">
        <v>40</v>
      </c>
      <c r="D2616" s="12">
        <v>42999</v>
      </c>
      <c r="E2616" s="13" t="s">
        <v>19</v>
      </c>
      <c r="F2616" s="13" t="s">
        <v>1282</v>
      </c>
      <c r="G2616" s="14"/>
      <c r="H2616" s="15">
        <f>HYPERLINK("https://docs.wto.org/imrd/directdoc.asp?DDFDocuments/t/G/SPS/NCOL182A2.DOCX","EN")</f>
      </c>
      <c r="I2616" s="15">
        <f>HYPERLINK("https://docs.wto.org/imrd/directdoc.asp?DDFDocuments/u/G/SPS/NCOL182A2.DOCX","FR")</f>
      </c>
      <c r="J2616" s="15">
        <f>HYPERLINK("https://docs.wto.org/imrd/directdoc.asp?DDFDocuments/v/G/SPS/NCOL182A2.DOCX","ES")</f>
      </c>
    </row>
    <row r="2617">
      <c r="A2617" s="10" t="s">
        <v>4472</v>
      </c>
      <c r="B2617" s="11" t="s">
        <v>183</v>
      </c>
      <c r="C2617" s="10" t="s">
        <v>18</v>
      </c>
      <c r="D2617" s="12">
        <v>42997</v>
      </c>
      <c r="E2617" s="13" t="s">
        <v>4473</v>
      </c>
      <c r="F2617" s="13" t="s">
        <v>158</v>
      </c>
      <c r="G2617" s="14" t="s">
        <v>161</v>
      </c>
      <c r="H2617" s="15">
        <f>HYPERLINK("https://docs.wto.org/imrd/directdoc.asp?DDFDocuments/t/G/SPS/NARG204.DOCX","EN")</f>
      </c>
      <c r="I2617" s="15">
        <f>HYPERLINK("https://docs.wto.org/imrd/directdoc.asp?DDFDocuments/u/G/SPS/NARG204.DOCX","FR")</f>
      </c>
      <c r="J2617" s="15">
        <f>HYPERLINK("https://docs.wto.org/imrd/directdoc.asp?DDFDocuments/v/G/SPS/NARG204.DOCX","ES")</f>
      </c>
    </row>
    <row r="2618">
      <c r="A2618" s="10" t="s">
        <v>4474</v>
      </c>
      <c r="B2618" s="11" t="s">
        <v>53</v>
      </c>
      <c r="C2618" s="10" t="s">
        <v>12</v>
      </c>
      <c r="D2618" s="12">
        <v>42997</v>
      </c>
      <c r="E2618" s="13" t="s">
        <v>657</v>
      </c>
      <c r="F2618" s="13" t="s">
        <v>925</v>
      </c>
      <c r="G2618" s="14" t="s">
        <v>1127</v>
      </c>
      <c r="H2618" s="15">
        <f>HYPERLINK("https://docs.wto.org/imrd/directdoc.asp?DDFDocuments/t/G/SPS/NSAU296.DOCX","EN")</f>
      </c>
      <c r="I2618" s="15">
        <f>HYPERLINK("https://docs.wto.org/imrd/directdoc.asp?DDFDocuments/u/G/SPS/NSAU296.DOCX","FR")</f>
      </c>
      <c r="J2618" s="15">
        <f>HYPERLINK("https://docs.wto.org/imrd/directdoc.asp?DDFDocuments/v/G/SPS/NSAU296.DOCX","ES")</f>
      </c>
    </row>
    <row r="2619">
      <c r="A2619" s="10" t="s">
        <v>4475</v>
      </c>
      <c r="B2619" s="11" t="s">
        <v>53</v>
      </c>
      <c r="C2619" s="10" t="s">
        <v>12</v>
      </c>
      <c r="D2619" s="12">
        <v>42997</v>
      </c>
      <c r="E2619" s="13" t="s">
        <v>4476</v>
      </c>
      <c r="F2619" s="13" t="s">
        <v>92</v>
      </c>
      <c r="G2619" s="14" t="s">
        <v>257</v>
      </c>
      <c r="H2619" s="15">
        <f>HYPERLINK("https://docs.wto.org/imrd/directdoc.asp?DDFDocuments/t/G/SPS/NSAU297.DOCX","EN")</f>
      </c>
      <c r="I2619" s="15">
        <f>HYPERLINK("https://docs.wto.org/imrd/directdoc.asp?DDFDocuments/u/G/SPS/NSAU297.DOCX","FR")</f>
      </c>
      <c r="J2619" s="15">
        <f>HYPERLINK("https://docs.wto.org/imrd/directdoc.asp?DDFDocuments/v/G/SPS/NSAU297.DOCX","ES")</f>
      </c>
    </row>
    <row r="2620">
      <c r="A2620" s="10" t="s">
        <v>4477</v>
      </c>
      <c r="B2620" s="11" t="s">
        <v>134</v>
      </c>
      <c r="C2620" s="10" t="s">
        <v>40</v>
      </c>
      <c r="D2620" s="12">
        <v>42997</v>
      </c>
      <c r="E2620" s="13" t="s">
        <v>4478</v>
      </c>
      <c r="F2620" s="13" t="s">
        <v>19</v>
      </c>
      <c r="G2620" s="14"/>
      <c r="H2620" s="15">
        <f>HYPERLINK("https://docs.wto.org/imrd/directdoc.asp?DDFDocuments/t/G/SPS/NTHA239A2.DOCX","EN")</f>
      </c>
      <c r="I2620" s="15">
        <f>HYPERLINK("https://docs.wto.org/imrd/directdoc.asp?DDFDocuments/u/G/SPS/NTHA239A2.DOCX","FR")</f>
      </c>
      <c r="J2620" s="15">
        <f>HYPERLINK("https://docs.wto.org/imrd/directdoc.asp?DDFDocuments/v/G/SPS/NTHA239A2.DOCX","ES")</f>
      </c>
    </row>
    <row r="2621">
      <c r="A2621" s="10" t="s">
        <v>4479</v>
      </c>
      <c r="B2621" s="11" t="s">
        <v>214</v>
      </c>
      <c r="C2621" s="10" t="s">
        <v>54</v>
      </c>
      <c r="D2621" s="12">
        <v>42996</v>
      </c>
      <c r="E2621" s="13" t="s">
        <v>3118</v>
      </c>
      <c r="F2621" s="13" t="s">
        <v>925</v>
      </c>
      <c r="G2621" s="14" t="s">
        <v>4444</v>
      </c>
      <c r="H2621" s="15">
        <f>HYPERLINK("https://docs.wto.org/imrd/directdoc.asp?DDFDocuments/t/G/SPS/NARE102A1.DOCX","EN")</f>
      </c>
      <c r="I2621" s="15">
        <f>HYPERLINK("https://docs.wto.org/imrd/directdoc.asp?DDFDocuments/u/G/SPS/NARE102A1.DOCX","FR")</f>
      </c>
      <c r="J2621" s="15">
        <f>HYPERLINK("https://docs.wto.org/imrd/directdoc.asp?DDFDocuments/v/G/SPS/NARE102A1.DOCX","ES")</f>
      </c>
    </row>
    <row r="2622">
      <c r="A2622" s="10" t="s">
        <v>4480</v>
      </c>
      <c r="B2622" s="11" t="s">
        <v>53</v>
      </c>
      <c r="C2622" s="10" t="s">
        <v>12</v>
      </c>
      <c r="D2622" s="12">
        <v>42996</v>
      </c>
      <c r="E2622" s="13" t="s">
        <v>4481</v>
      </c>
      <c r="F2622" s="13" t="s">
        <v>925</v>
      </c>
      <c r="G2622" s="14" t="s">
        <v>11</v>
      </c>
      <c r="H2622" s="15">
        <f>HYPERLINK("https://docs.wto.org/imrd/directdoc.asp?DDFDocuments/t/G/SPS/NSAU294.DOCX","EN")</f>
      </c>
      <c r="I2622" s="15">
        <f>HYPERLINK("https://docs.wto.org/imrd/directdoc.asp?DDFDocuments/u/G/SPS/NSAU294.DOCX","FR")</f>
      </c>
      <c r="J2622" s="15">
        <f>HYPERLINK("https://docs.wto.org/imrd/directdoc.asp?DDFDocuments/v/G/SPS/NSAU294.DOCX","ES")</f>
      </c>
    </row>
    <row r="2623">
      <c r="A2623" s="10" t="s">
        <v>4482</v>
      </c>
      <c r="B2623" s="11" t="s">
        <v>53</v>
      </c>
      <c r="C2623" s="10" t="s">
        <v>12</v>
      </c>
      <c r="D2623" s="12">
        <v>42996</v>
      </c>
      <c r="E2623" s="13" t="s">
        <v>55</v>
      </c>
      <c r="F2623" s="13" t="s">
        <v>925</v>
      </c>
      <c r="G2623" s="14" t="s">
        <v>4483</v>
      </c>
      <c r="H2623" s="15">
        <f>HYPERLINK("https://docs.wto.org/imrd/directdoc.asp?DDFDocuments/t/G/SPS/NSAU295.DOCX","EN")</f>
      </c>
      <c r="I2623" s="15">
        <f>HYPERLINK("https://docs.wto.org/imrd/directdoc.asp?DDFDocuments/u/G/SPS/NSAU295.DOCX","FR")</f>
      </c>
      <c r="J2623" s="15">
        <f>HYPERLINK("https://docs.wto.org/imrd/directdoc.asp?DDFDocuments/v/G/SPS/NSAU295.DOCX","ES")</f>
      </c>
    </row>
    <row r="2624">
      <c r="A2624" s="10" t="s">
        <v>4484</v>
      </c>
      <c r="B2624" s="11" t="s">
        <v>161</v>
      </c>
      <c r="C2624" s="10" t="s">
        <v>40</v>
      </c>
      <c r="D2624" s="12">
        <v>42996</v>
      </c>
      <c r="E2624" s="13" t="s">
        <v>4485</v>
      </c>
      <c r="F2624" s="13" t="s">
        <v>2120</v>
      </c>
      <c r="G2624" s="14"/>
      <c r="H2624" s="15">
        <f>HYPERLINK("https://docs.wto.org/imrd/directdoc.asp?DDFDocuments/t/G/SPS/NUSA2171A5.DOCX","EN")</f>
      </c>
      <c r="I2624" s="15">
        <f>HYPERLINK("https://docs.wto.org/imrd/directdoc.asp?DDFDocuments/u/G/SPS/NUSA2171A5.DOCX","FR")</f>
      </c>
      <c r="J2624" s="15">
        <f>HYPERLINK("https://docs.wto.org/imrd/directdoc.asp?DDFDocuments/v/G/SPS/NUSA2171A5.DOCX","ES")</f>
      </c>
    </row>
    <row r="2625">
      <c r="A2625" s="10" t="s">
        <v>4486</v>
      </c>
      <c r="B2625" s="11" t="s">
        <v>161</v>
      </c>
      <c r="C2625" s="10" t="s">
        <v>18</v>
      </c>
      <c r="D2625" s="12">
        <v>42996</v>
      </c>
      <c r="E2625" s="13" t="s">
        <v>913</v>
      </c>
      <c r="F2625" s="13" t="s">
        <v>3331</v>
      </c>
      <c r="G2625" s="14"/>
      <c r="H2625" s="15">
        <f>HYPERLINK("https://docs.wto.org/imrd/directdoc.asp?DDFDocuments/t/G/SPS/NUSA2954.DOCX","EN")</f>
      </c>
      <c r="I2625" s="15">
        <f>HYPERLINK("https://docs.wto.org/imrd/directdoc.asp?DDFDocuments/u/G/SPS/NUSA2954.DOCX","FR")</f>
      </c>
      <c r="J2625" s="15">
        <f>HYPERLINK("https://docs.wto.org/imrd/directdoc.asp?DDFDocuments/v/G/SPS/NUSA2954.DOCX","ES")</f>
      </c>
    </row>
    <row r="2626">
      <c r="A2626" s="10" t="s">
        <v>4487</v>
      </c>
      <c r="B2626" s="11" t="s">
        <v>82</v>
      </c>
      <c r="C2626" s="10" t="s">
        <v>40</v>
      </c>
      <c r="D2626" s="12">
        <v>42993</v>
      </c>
      <c r="E2626" s="13" t="s">
        <v>603</v>
      </c>
      <c r="F2626" s="13" t="s">
        <v>74</v>
      </c>
      <c r="G2626" s="14"/>
      <c r="H2626" s="15">
        <f>HYPERLINK("https://docs.wto.org/imrd/directdoc.asp?DDFDocuments/t/G/SPS/NEU226.DOCX","EN")</f>
      </c>
      <c r="I2626" s="15">
        <f>HYPERLINK("https://docs.wto.org/imrd/directdoc.asp?DDFDocuments/u/G/SPS/NEU226.DOCX","FR")</f>
      </c>
      <c r="J2626" s="15">
        <f>HYPERLINK("https://docs.wto.org/imrd/directdoc.asp?DDFDocuments/v/G/SPS/NEU226.DOCX","ES")</f>
      </c>
    </row>
    <row r="2627">
      <c r="A2627" s="10" t="s">
        <v>4488</v>
      </c>
      <c r="B2627" s="11" t="s">
        <v>161</v>
      </c>
      <c r="C2627" s="10" t="s">
        <v>40</v>
      </c>
      <c r="D2627" s="12">
        <v>42993</v>
      </c>
      <c r="E2627" s="13" t="s">
        <v>3865</v>
      </c>
      <c r="F2627" s="13" t="s">
        <v>19</v>
      </c>
      <c r="G2627" s="14" t="s">
        <v>153</v>
      </c>
      <c r="H2627" s="15">
        <f>HYPERLINK("https://docs.wto.org/imrd/directdoc.asp?DDFDocuments/t/G/SPS/NUSA2883A1.DOCX","EN")</f>
      </c>
      <c r="I2627" s="15">
        <f>HYPERLINK("https://docs.wto.org/imrd/directdoc.asp?DDFDocuments/u/G/SPS/NUSA2883A1.DOCX","FR")</f>
      </c>
      <c r="J2627" s="15">
        <f>HYPERLINK("https://docs.wto.org/imrd/directdoc.asp?DDFDocuments/v/G/SPS/NUSA2883A1.DOCX","ES")</f>
      </c>
    </row>
    <row r="2628">
      <c r="A2628" s="10" t="s">
        <v>4489</v>
      </c>
      <c r="B2628" s="11" t="s">
        <v>161</v>
      </c>
      <c r="C2628" s="10" t="s">
        <v>18</v>
      </c>
      <c r="D2628" s="12">
        <v>42993</v>
      </c>
      <c r="E2628" s="13" t="s">
        <v>4490</v>
      </c>
      <c r="F2628" s="13" t="s">
        <v>74</v>
      </c>
      <c r="G2628" s="14"/>
      <c r="H2628" s="15">
        <f>HYPERLINK("https://docs.wto.org/imrd/directdoc.asp?DDFDocuments/t/G/SPS/NUSA2953.DOCX","EN")</f>
      </c>
      <c r="I2628" s="15">
        <f>HYPERLINK("https://docs.wto.org/imrd/directdoc.asp?DDFDocuments/u/G/SPS/NUSA2953.DOCX","FR")</f>
      </c>
      <c r="J2628" s="15">
        <f>HYPERLINK("https://docs.wto.org/imrd/directdoc.asp?DDFDocuments/v/G/SPS/NUSA2953.DOCX","ES")</f>
      </c>
    </row>
    <row r="2629">
      <c r="A2629" s="10" t="s">
        <v>4491</v>
      </c>
      <c r="B2629" s="11" t="s">
        <v>188</v>
      </c>
      <c r="C2629" s="10" t="s">
        <v>18</v>
      </c>
      <c r="D2629" s="12">
        <v>42992</v>
      </c>
      <c r="E2629" s="13" t="s">
        <v>1617</v>
      </c>
      <c r="F2629" s="13" t="s">
        <v>158</v>
      </c>
      <c r="G2629" s="14"/>
      <c r="H2629" s="15">
        <f>HYPERLINK("https://docs.wto.org/imrd/directdoc.asp?DDFDocuments/t/G/SPS/NAUS435.DOCX","EN")</f>
      </c>
      <c r="I2629" s="15">
        <f>HYPERLINK("https://docs.wto.org/imrd/directdoc.asp?DDFDocuments/u/G/SPS/NAUS435.DOCX","FR")</f>
      </c>
      <c r="J2629" s="15">
        <f>HYPERLINK("https://docs.wto.org/imrd/directdoc.asp?DDFDocuments/v/G/SPS/NAUS435.DOCX","ES")</f>
      </c>
    </row>
    <row r="2630">
      <c r="A2630" s="10" t="s">
        <v>4492</v>
      </c>
      <c r="B2630" s="11" t="s">
        <v>161</v>
      </c>
      <c r="C2630" s="10" t="s">
        <v>40</v>
      </c>
      <c r="D2630" s="12">
        <v>42992</v>
      </c>
      <c r="E2630" s="13" t="s">
        <v>4493</v>
      </c>
      <c r="F2630" s="13" t="s">
        <v>19</v>
      </c>
      <c r="G2630" s="14" t="s">
        <v>779</v>
      </c>
      <c r="H2630" s="15">
        <f>HYPERLINK("https://docs.wto.org/imrd/directdoc.asp?DDFDocuments/t/G/SPS/NUSA2174A2.DOCX","EN")</f>
      </c>
      <c r="I2630" s="15">
        <f>HYPERLINK("https://docs.wto.org/imrd/directdoc.asp?DDFDocuments/u/G/SPS/NUSA2174A2.DOCX","FR")</f>
      </c>
      <c r="J2630" s="15">
        <f>HYPERLINK("https://docs.wto.org/imrd/directdoc.asp?DDFDocuments/v/G/SPS/NUSA2174A2.DOCX","ES")</f>
      </c>
    </row>
    <row r="2631">
      <c r="A2631" s="10" t="s">
        <v>4494</v>
      </c>
      <c r="B2631" s="11" t="s">
        <v>161</v>
      </c>
      <c r="C2631" s="10" t="s">
        <v>40</v>
      </c>
      <c r="D2631" s="12">
        <v>42992</v>
      </c>
      <c r="E2631" s="13" t="s">
        <v>4495</v>
      </c>
      <c r="F2631" s="13" t="s">
        <v>19</v>
      </c>
      <c r="G2631" s="14" t="s">
        <v>34</v>
      </c>
      <c r="H2631" s="15">
        <f>HYPERLINK("https://docs.wto.org/imrd/directdoc.asp?DDFDocuments/t/G/SPS/NUSA2890A1.DOCX","EN")</f>
      </c>
      <c r="I2631" s="15">
        <f>HYPERLINK("https://docs.wto.org/imrd/directdoc.asp?DDFDocuments/u/G/SPS/NUSA2890A1.DOCX","FR")</f>
      </c>
      <c r="J2631" s="15">
        <f>HYPERLINK("https://docs.wto.org/imrd/directdoc.asp?DDFDocuments/v/G/SPS/NUSA2890A1.DOCX","ES")</f>
      </c>
    </row>
    <row r="2632">
      <c r="A2632" s="10" t="s">
        <v>4496</v>
      </c>
      <c r="B2632" s="11" t="s">
        <v>72</v>
      </c>
      <c r="C2632" s="10" t="s">
        <v>18</v>
      </c>
      <c r="D2632" s="12">
        <v>42991</v>
      </c>
      <c r="E2632" s="13" t="s">
        <v>4497</v>
      </c>
      <c r="F2632" s="13" t="s">
        <v>32</v>
      </c>
      <c r="G2632" s="14"/>
      <c r="H2632" s="15">
        <f>HYPERLINK("https://docs.wto.org/imrd/directdoc.asp?DDFDocuments/t/G/SPS/NCAN1133.DOCX","EN")</f>
      </c>
      <c r="I2632" s="15">
        <f>HYPERLINK("https://docs.wto.org/imrd/directdoc.asp?DDFDocuments/u/G/SPS/NCAN1133.DOCX","FR")</f>
      </c>
      <c r="J2632" s="15">
        <f>HYPERLINK("https://docs.wto.org/imrd/directdoc.asp?DDFDocuments/v/G/SPS/NCAN1133.DOCX","ES")</f>
      </c>
    </row>
    <row r="2633">
      <c r="A2633" s="10" t="s">
        <v>4498</v>
      </c>
      <c r="B2633" s="11" t="s">
        <v>149</v>
      </c>
      <c r="C2633" s="10" t="s">
        <v>18</v>
      </c>
      <c r="D2633" s="12">
        <v>42991</v>
      </c>
      <c r="E2633" s="13" t="s">
        <v>2262</v>
      </c>
      <c r="F2633" s="13" t="s">
        <v>24</v>
      </c>
      <c r="G2633" s="14"/>
      <c r="H2633" s="15">
        <f>HYPERLINK("https://docs.wto.org/imrd/directdoc.asp?DDFDocuments/t/G/SPS/NCHN1056.DOCX","EN")</f>
      </c>
      <c r="I2633" s="15">
        <f>HYPERLINK("https://docs.wto.org/imrd/directdoc.asp?DDFDocuments/u/G/SPS/NCHN1056.DOCX","FR")</f>
      </c>
      <c r="J2633" s="15">
        <f>HYPERLINK("https://docs.wto.org/imrd/directdoc.asp?DDFDocuments/v/G/SPS/NCHN1056.DOCX","ES")</f>
      </c>
    </row>
    <row r="2634">
      <c r="A2634" s="10" t="s">
        <v>4499</v>
      </c>
      <c r="B2634" s="11" t="s">
        <v>233</v>
      </c>
      <c r="C2634" s="10" t="s">
        <v>12</v>
      </c>
      <c r="D2634" s="12">
        <v>42990</v>
      </c>
      <c r="E2634" s="13" t="s">
        <v>4500</v>
      </c>
      <c r="F2634" s="13" t="s">
        <v>36</v>
      </c>
      <c r="G2634" s="14" t="s">
        <v>4501</v>
      </c>
      <c r="H2634" s="15">
        <f>HYPERLINK("https://docs.wto.org/imrd/directdoc.asp?DDFDocuments/t/G/SPS/NPER720.DOCX","EN")</f>
      </c>
      <c r="I2634" s="15">
        <f>HYPERLINK("https://docs.wto.org/imrd/directdoc.asp?DDFDocuments/u/G/SPS/NPER720.DOCX","FR")</f>
      </c>
      <c r="J2634" s="15">
        <f>HYPERLINK("https://docs.wto.org/imrd/directdoc.asp?DDFDocuments/v/G/SPS/NPER720.DOCX","ES")</f>
      </c>
    </row>
    <row r="2635">
      <c r="A2635" s="10" t="s">
        <v>4502</v>
      </c>
      <c r="B2635" s="11" t="s">
        <v>233</v>
      </c>
      <c r="C2635" s="10" t="s">
        <v>18</v>
      </c>
      <c r="D2635" s="12">
        <v>42990</v>
      </c>
      <c r="E2635" s="13" t="s">
        <v>4503</v>
      </c>
      <c r="F2635" s="13" t="s">
        <v>158</v>
      </c>
      <c r="G2635" s="14" t="s">
        <v>365</v>
      </c>
      <c r="H2635" s="15">
        <f>HYPERLINK("https://docs.wto.org/imrd/directdoc.asp?DDFDocuments/t/G/SPS/NPER721.DOCX","EN")</f>
      </c>
      <c r="I2635" s="15">
        <f>HYPERLINK("https://docs.wto.org/imrd/directdoc.asp?DDFDocuments/u/G/SPS/NPER721.DOCX","FR")</f>
      </c>
      <c r="J2635" s="15">
        <f>HYPERLINK("https://docs.wto.org/imrd/directdoc.asp?DDFDocuments/v/G/SPS/NPER721.DOCX","ES")</f>
      </c>
    </row>
    <row r="2636">
      <c r="A2636" s="10" t="s">
        <v>4504</v>
      </c>
      <c r="B2636" s="11" t="s">
        <v>233</v>
      </c>
      <c r="C2636" s="10" t="s">
        <v>18</v>
      </c>
      <c r="D2636" s="12">
        <v>42990</v>
      </c>
      <c r="E2636" s="13" t="s">
        <v>4505</v>
      </c>
      <c r="F2636" s="13" t="s">
        <v>158</v>
      </c>
      <c r="G2636" s="14" t="s">
        <v>183</v>
      </c>
      <c r="H2636" s="15">
        <f>HYPERLINK("https://docs.wto.org/imrd/directdoc.asp?DDFDocuments/t/G/SPS/NPER722.DOCX","EN")</f>
      </c>
      <c r="I2636" s="15">
        <f>HYPERLINK("https://docs.wto.org/imrd/directdoc.asp?DDFDocuments/u/G/SPS/NPER722.DOCX","FR")</f>
      </c>
      <c r="J2636" s="15">
        <f>HYPERLINK("https://docs.wto.org/imrd/directdoc.asp?DDFDocuments/v/G/SPS/NPER722.DOCX","ES")</f>
      </c>
    </row>
    <row r="2637">
      <c r="A2637" s="10" t="s">
        <v>4506</v>
      </c>
      <c r="B2637" s="11" t="s">
        <v>161</v>
      </c>
      <c r="C2637" s="10" t="s">
        <v>40</v>
      </c>
      <c r="D2637" s="12">
        <v>42989</v>
      </c>
      <c r="E2637" s="13" t="s">
        <v>4507</v>
      </c>
      <c r="F2637" s="13" t="s">
        <v>19</v>
      </c>
      <c r="G2637" s="14" t="s">
        <v>188</v>
      </c>
      <c r="H2637" s="15">
        <f>HYPERLINK("https://docs.wto.org/imrd/directdoc.asp?DDFDocuments/t/G/SPS/NUSA2892A1.DOCX","EN")</f>
      </c>
      <c r="I2637" s="15">
        <f>HYPERLINK("https://docs.wto.org/imrd/directdoc.asp?DDFDocuments/u/G/SPS/NUSA2892A1.DOCX","FR")</f>
      </c>
      <c r="J2637" s="15">
        <f>HYPERLINK("https://docs.wto.org/imrd/directdoc.asp?DDFDocuments/v/G/SPS/NUSA2892A1.DOCX","ES")</f>
      </c>
    </row>
    <row r="2638">
      <c r="A2638" s="10" t="s">
        <v>4508</v>
      </c>
      <c r="B2638" s="11" t="s">
        <v>34</v>
      </c>
      <c r="C2638" s="10" t="s">
        <v>40</v>
      </c>
      <c r="D2638" s="12">
        <v>42984</v>
      </c>
      <c r="E2638" s="13" t="s">
        <v>4509</v>
      </c>
      <c r="F2638" s="13" t="s">
        <v>310</v>
      </c>
      <c r="G2638" s="14"/>
      <c r="H2638" s="15">
        <f>HYPERLINK("https://docs.wto.org/imrd/directdoc.asp?DDFDocuments/t/G/SPS/NJPN471A5.DOCX","EN")</f>
      </c>
      <c r="I2638" s="15">
        <f>HYPERLINK("https://docs.wto.org/imrd/directdoc.asp?DDFDocuments/u/G/SPS/NJPN471A5.DOCX","FR")</f>
      </c>
      <c r="J2638" s="15">
        <f>HYPERLINK("https://docs.wto.org/imrd/directdoc.asp?DDFDocuments/v/G/SPS/NJPN471A5.DOCX","ES")</f>
      </c>
    </row>
    <row r="2639">
      <c r="A2639" s="10" t="s">
        <v>4510</v>
      </c>
      <c r="B2639" s="11" t="s">
        <v>145</v>
      </c>
      <c r="C2639" s="10" t="s">
        <v>18</v>
      </c>
      <c r="D2639" s="12">
        <v>42984</v>
      </c>
      <c r="E2639" s="13" t="s">
        <v>4511</v>
      </c>
      <c r="F2639" s="13" t="s">
        <v>4512</v>
      </c>
      <c r="G2639" s="14"/>
      <c r="H2639" s="15">
        <f>HYPERLINK("https://docs.wto.org/imrd/directdoc.asp?DDFDocuments/t/G/SPS/NPHL387.DOCX","EN")</f>
      </c>
      <c r="I2639" s="15">
        <f>HYPERLINK("https://docs.wto.org/imrd/directdoc.asp?DDFDocuments/u/G/SPS/NPHL387.DOCX","FR")</f>
      </c>
      <c r="J2639" s="15">
        <f>HYPERLINK("https://docs.wto.org/imrd/directdoc.asp?DDFDocuments/v/G/SPS/NPHL387.DOCX","ES")</f>
      </c>
    </row>
    <row r="2640">
      <c r="A2640" s="10" t="s">
        <v>4513</v>
      </c>
      <c r="B2640" s="11" t="s">
        <v>145</v>
      </c>
      <c r="C2640" s="10" t="s">
        <v>18</v>
      </c>
      <c r="D2640" s="12">
        <v>42984</v>
      </c>
      <c r="E2640" s="13" t="s">
        <v>4514</v>
      </c>
      <c r="F2640" s="13" t="s">
        <v>24</v>
      </c>
      <c r="G2640" s="14"/>
      <c r="H2640" s="15">
        <f>HYPERLINK("https://docs.wto.org/imrd/directdoc.asp?DDFDocuments/t/G/SPS/NPHL388.DOCX","EN")</f>
      </c>
      <c r="I2640" s="15">
        <f>HYPERLINK("https://docs.wto.org/imrd/directdoc.asp?DDFDocuments/u/G/SPS/NPHL388.DOCX","FR")</f>
      </c>
      <c r="J2640" s="15">
        <f>HYPERLINK("https://docs.wto.org/imrd/directdoc.asp?DDFDocuments/v/G/SPS/NPHL388.DOCX","ES")</f>
      </c>
    </row>
    <row r="2641">
      <c r="A2641" s="10" t="s">
        <v>4515</v>
      </c>
      <c r="B2641" s="11" t="s">
        <v>145</v>
      </c>
      <c r="C2641" s="10" t="s">
        <v>18</v>
      </c>
      <c r="D2641" s="12">
        <v>42984</v>
      </c>
      <c r="E2641" s="13" t="s">
        <v>2692</v>
      </c>
      <c r="F2641" s="13" t="s">
        <v>3339</v>
      </c>
      <c r="G2641" s="14"/>
      <c r="H2641" s="15">
        <f>HYPERLINK("https://docs.wto.org/imrd/directdoc.asp?DDFDocuments/t/G/SPS/NPHL389.DOCX","EN")</f>
      </c>
      <c r="I2641" s="15">
        <f>HYPERLINK("https://docs.wto.org/imrd/directdoc.asp?DDFDocuments/u/G/SPS/NPHL389.DOCX","FR")</f>
      </c>
      <c r="J2641" s="15">
        <f>HYPERLINK("https://docs.wto.org/imrd/directdoc.asp?DDFDocuments/v/G/SPS/NPHL389.DOCX","ES")</f>
      </c>
    </row>
    <row r="2642">
      <c r="A2642" s="10" t="s">
        <v>4516</v>
      </c>
      <c r="B2642" s="11" t="s">
        <v>145</v>
      </c>
      <c r="C2642" s="10" t="s">
        <v>18</v>
      </c>
      <c r="D2642" s="12">
        <v>42984</v>
      </c>
      <c r="E2642" s="13" t="s">
        <v>2692</v>
      </c>
      <c r="F2642" s="13" t="s">
        <v>24</v>
      </c>
      <c r="G2642" s="14"/>
      <c r="H2642" s="15">
        <f>HYPERLINK("https://docs.wto.org/imrd/directdoc.asp?DDFDocuments/t/G/SPS/NPHL390.DOCX","EN")</f>
      </c>
      <c r="I2642" s="15">
        <f>HYPERLINK("https://docs.wto.org/imrd/directdoc.asp?DDFDocuments/u/G/SPS/NPHL390.DOCX","FR")</f>
      </c>
      <c r="J2642" s="15">
        <f>HYPERLINK("https://docs.wto.org/imrd/directdoc.asp?DDFDocuments/v/G/SPS/NPHL390.DOCX","ES")</f>
      </c>
    </row>
    <row r="2643">
      <c r="A2643" s="10" t="s">
        <v>4517</v>
      </c>
      <c r="B2643" s="11" t="s">
        <v>145</v>
      </c>
      <c r="C2643" s="10" t="s">
        <v>18</v>
      </c>
      <c r="D2643" s="12">
        <v>42984</v>
      </c>
      <c r="E2643" s="13" t="s">
        <v>4518</v>
      </c>
      <c r="F2643" s="13" t="s">
        <v>4519</v>
      </c>
      <c r="G2643" s="14"/>
      <c r="H2643" s="15">
        <f>HYPERLINK("https://docs.wto.org/imrd/directdoc.asp?DDFDocuments/t/G/SPS/NPHL391.DOCX","EN")</f>
      </c>
      <c r="I2643" s="15">
        <f>HYPERLINK("https://docs.wto.org/imrd/directdoc.asp?DDFDocuments/u/G/SPS/NPHL391.DOCX","FR")</f>
      </c>
      <c r="J2643" s="15">
        <f>HYPERLINK("https://docs.wto.org/imrd/directdoc.asp?DDFDocuments/v/G/SPS/NPHL391.DOCX","ES")</f>
      </c>
    </row>
    <row r="2644">
      <c r="A2644" s="10" t="s">
        <v>4520</v>
      </c>
      <c r="B2644" s="11" t="s">
        <v>214</v>
      </c>
      <c r="C2644" s="10" t="s">
        <v>54</v>
      </c>
      <c r="D2644" s="12">
        <v>42983</v>
      </c>
      <c r="E2644" s="13" t="s">
        <v>530</v>
      </c>
      <c r="F2644" s="13" t="s">
        <v>925</v>
      </c>
      <c r="G2644" s="14" t="s">
        <v>4521</v>
      </c>
      <c r="H2644" s="15">
        <f>HYPERLINK("https://docs.wto.org/imrd/directdoc.asp?DDFDocuments/t/G/SPS/NARE111A1.DOCX","EN")</f>
      </c>
      <c r="I2644" s="15">
        <f>HYPERLINK("https://docs.wto.org/imrd/directdoc.asp?DDFDocuments/u/G/SPS/NARE111A1.DOCX","FR")</f>
      </c>
      <c r="J2644" s="15">
        <f>HYPERLINK("https://docs.wto.org/imrd/directdoc.asp?DDFDocuments/v/G/SPS/NARE111A1.DOCX","ES")</f>
      </c>
    </row>
    <row r="2645">
      <c r="A2645" s="10" t="s">
        <v>4522</v>
      </c>
      <c r="B2645" s="11" t="s">
        <v>214</v>
      </c>
      <c r="C2645" s="10" t="s">
        <v>54</v>
      </c>
      <c r="D2645" s="12">
        <v>42983</v>
      </c>
      <c r="E2645" s="13" t="s">
        <v>3118</v>
      </c>
      <c r="F2645" s="13" t="s">
        <v>925</v>
      </c>
      <c r="G2645" s="14" t="s">
        <v>4523</v>
      </c>
      <c r="H2645" s="15">
        <f>HYPERLINK("https://docs.wto.org/imrd/directdoc.asp?DDFDocuments/t/G/SPS/NARE83A1.DOCX","EN")</f>
      </c>
      <c r="I2645" s="15">
        <f>HYPERLINK("https://docs.wto.org/imrd/directdoc.asp?DDFDocuments/u/G/SPS/NARE83A1.DOCX","FR")</f>
      </c>
      <c r="J2645" s="15">
        <f>HYPERLINK("https://docs.wto.org/imrd/directdoc.asp?DDFDocuments/v/G/SPS/NARE83A1.DOCX","ES")</f>
      </c>
    </row>
    <row r="2646">
      <c r="A2646" s="10" t="s">
        <v>4524</v>
      </c>
      <c r="B2646" s="11" t="s">
        <v>34</v>
      </c>
      <c r="C2646" s="10" t="s">
        <v>18</v>
      </c>
      <c r="D2646" s="12">
        <v>42983</v>
      </c>
      <c r="E2646" s="13" t="s">
        <v>4525</v>
      </c>
      <c r="F2646" s="13" t="s">
        <v>74</v>
      </c>
      <c r="G2646" s="14"/>
      <c r="H2646" s="15">
        <f>HYPERLINK("https://docs.wto.org/imrd/directdoc.asp?DDFDocuments/t/G/SPS/NJPN530.DOCX","EN")</f>
      </c>
      <c r="I2646" s="15">
        <f>HYPERLINK("https://docs.wto.org/imrd/directdoc.asp?DDFDocuments/u/G/SPS/NJPN530.DOCX","FR")</f>
      </c>
      <c r="J2646" s="15">
        <f>HYPERLINK("https://docs.wto.org/imrd/directdoc.asp?DDFDocuments/v/G/SPS/NJPN530.DOCX","ES")</f>
      </c>
    </row>
    <row r="2647">
      <c r="A2647" s="10" t="s">
        <v>4526</v>
      </c>
      <c r="B2647" s="11" t="s">
        <v>34</v>
      </c>
      <c r="C2647" s="10" t="s">
        <v>18</v>
      </c>
      <c r="D2647" s="12">
        <v>42983</v>
      </c>
      <c r="E2647" s="13" t="s">
        <v>4527</v>
      </c>
      <c r="F2647" s="13" t="s">
        <v>74</v>
      </c>
      <c r="G2647" s="14"/>
      <c r="H2647" s="15">
        <f>HYPERLINK("https://docs.wto.org/imrd/directdoc.asp?DDFDocuments/t/G/SPS/NJPN531.DOCX","EN")</f>
      </c>
      <c r="I2647" s="15">
        <f>HYPERLINK("https://docs.wto.org/imrd/directdoc.asp?DDFDocuments/u/G/SPS/NJPN531.DOCX","FR")</f>
      </c>
      <c r="J2647" s="15">
        <f>HYPERLINK("https://docs.wto.org/imrd/directdoc.asp?DDFDocuments/v/G/SPS/NJPN531.DOCX","ES")</f>
      </c>
    </row>
    <row r="2648">
      <c r="A2648" s="10" t="s">
        <v>4528</v>
      </c>
      <c r="B2648" s="11" t="s">
        <v>34</v>
      </c>
      <c r="C2648" s="10" t="s">
        <v>18</v>
      </c>
      <c r="D2648" s="12">
        <v>42983</v>
      </c>
      <c r="E2648" s="13" t="s">
        <v>4529</v>
      </c>
      <c r="F2648" s="13" t="s">
        <v>74</v>
      </c>
      <c r="G2648" s="14"/>
      <c r="H2648" s="15">
        <f>HYPERLINK("https://docs.wto.org/imrd/directdoc.asp?DDFDocuments/t/G/SPS/NJPN532.DOCX","EN")</f>
      </c>
      <c r="I2648" s="15">
        <f>HYPERLINK("https://docs.wto.org/imrd/directdoc.asp?DDFDocuments/u/G/SPS/NJPN532.DOCX","FR")</f>
      </c>
      <c r="J2648" s="15">
        <f>HYPERLINK("https://docs.wto.org/imrd/directdoc.asp?DDFDocuments/v/G/SPS/NJPN532.DOCX","ES")</f>
      </c>
    </row>
    <row r="2649">
      <c r="A2649" s="10" t="s">
        <v>4530</v>
      </c>
      <c r="B2649" s="11" t="s">
        <v>34</v>
      </c>
      <c r="C2649" s="10" t="s">
        <v>18</v>
      </c>
      <c r="D2649" s="12">
        <v>42983</v>
      </c>
      <c r="E2649" s="13" t="s">
        <v>4531</v>
      </c>
      <c r="F2649" s="13" t="s">
        <v>74</v>
      </c>
      <c r="G2649" s="14"/>
      <c r="H2649" s="15">
        <f>HYPERLINK("https://docs.wto.org/imrd/directdoc.asp?DDFDocuments/t/G/SPS/NJPN533.DOCX","EN")</f>
      </c>
      <c r="I2649" s="15">
        <f>HYPERLINK("https://docs.wto.org/imrd/directdoc.asp?DDFDocuments/u/G/SPS/NJPN533.DOCX","FR")</f>
      </c>
      <c r="J2649" s="15">
        <f>HYPERLINK("https://docs.wto.org/imrd/directdoc.asp?DDFDocuments/v/G/SPS/NJPN533.DOCX","ES")</f>
      </c>
    </row>
    <row r="2650">
      <c r="A2650" s="10" t="s">
        <v>4532</v>
      </c>
      <c r="B2650" s="11" t="s">
        <v>34</v>
      </c>
      <c r="C2650" s="10" t="s">
        <v>18</v>
      </c>
      <c r="D2650" s="12">
        <v>42983</v>
      </c>
      <c r="E2650" s="13" t="s">
        <v>4533</v>
      </c>
      <c r="F2650" s="13" t="s">
        <v>74</v>
      </c>
      <c r="G2650" s="14"/>
      <c r="H2650" s="15">
        <f>HYPERLINK("https://docs.wto.org/imrd/directdoc.asp?DDFDocuments/t/G/SPS/NJPN534.DOCX","EN")</f>
      </c>
      <c r="I2650" s="15">
        <f>HYPERLINK("https://docs.wto.org/imrd/directdoc.asp?DDFDocuments/u/G/SPS/NJPN534.DOCX","FR")</f>
      </c>
      <c r="J2650" s="15">
        <f>HYPERLINK("https://docs.wto.org/imrd/directdoc.asp?DDFDocuments/v/G/SPS/NJPN534.DOCX","ES")</f>
      </c>
    </row>
    <row r="2651">
      <c r="A2651" s="10" t="s">
        <v>4534</v>
      </c>
      <c r="B2651" s="11" t="s">
        <v>233</v>
      </c>
      <c r="C2651" s="10" t="s">
        <v>18</v>
      </c>
      <c r="D2651" s="12">
        <v>42982</v>
      </c>
      <c r="E2651" s="13" t="s">
        <v>4535</v>
      </c>
      <c r="F2651" s="13" t="s">
        <v>158</v>
      </c>
      <c r="G2651" s="14" t="s">
        <v>365</v>
      </c>
      <c r="H2651" s="15">
        <f>HYPERLINK("https://docs.wto.org/imrd/directdoc.asp?DDFDocuments/t/G/SPS/NPER719.DOCX","EN")</f>
      </c>
      <c r="I2651" s="15">
        <f>HYPERLINK("https://docs.wto.org/imrd/directdoc.asp?DDFDocuments/u/G/SPS/NPER719.DOCX","FR")</f>
      </c>
      <c r="J2651" s="15">
        <f>HYPERLINK("https://docs.wto.org/imrd/directdoc.asp?DDFDocuments/v/G/SPS/NPER719.DOCX","ES")</f>
      </c>
    </row>
    <row r="2652">
      <c r="A2652" s="10" t="s">
        <v>4536</v>
      </c>
      <c r="B2652" s="11" t="s">
        <v>145</v>
      </c>
      <c r="C2652" s="10" t="s">
        <v>18</v>
      </c>
      <c r="D2652" s="12">
        <v>42982</v>
      </c>
      <c r="E2652" s="13" t="s">
        <v>2692</v>
      </c>
      <c r="F2652" s="13" t="s">
        <v>980</v>
      </c>
      <c r="G2652" s="14"/>
      <c r="H2652" s="15">
        <f>HYPERLINK("https://docs.wto.org/imrd/directdoc.asp?DDFDocuments/t/G/SPS/NPHL386.DOCX","EN")</f>
      </c>
      <c r="I2652" s="15">
        <f>HYPERLINK("https://docs.wto.org/imrd/directdoc.asp?DDFDocuments/u/G/SPS/NPHL386.DOCX","FR")</f>
      </c>
      <c r="J2652" s="15">
        <f>HYPERLINK("https://docs.wto.org/imrd/directdoc.asp?DDFDocuments/v/G/SPS/NPHL386.DOCX","ES")</f>
      </c>
    </row>
    <row r="2653">
      <c r="A2653" s="10" t="s">
        <v>4537</v>
      </c>
      <c r="B2653" s="11" t="s">
        <v>1096</v>
      </c>
      <c r="C2653" s="10" t="s">
        <v>18</v>
      </c>
      <c r="D2653" s="12">
        <v>42982</v>
      </c>
      <c r="E2653" s="13" t="s">
        <v>2524</v>
      </c>
      <c r="F2653" s="13" t="s">
        <v>3339</v>
      </c>
      <c r="G2653" s="14"/>
      <c r="H2653" s="15">
        <f>HYPERLINK("https://docs.wto.org/imrd/directdoc.asp?DDFDocuments/t/G/SPS/NSGP59.DOCX","EN")</f>
      </c>
      <c r="I2653" s="15">
        <f>HYPERLINK("https://docs.wto.org/imrd/directdoc.asp?DDFDocuments/u/G/SPS/NSGP59.DOCX","FR")</f>
      </c>
      <c r="J2653" s="15">
        <f>HYPERLINK("https://docs.wto.org/imrd/directdoc.asp?DDFDocuments/v/G/SPS/NSGP59.DOCX","ES")</f>
      </c>
    </row>
    <row r="2654">
      <c r="A2654" s="10" t="s">
        <v>4538</v>
      </c>
      <c r="B2654" s="11" t="s">
        <v>161</v>
      </c>
      <c r="C2654" s="10" t="s">
        <v>18</v>
      </c>
      <c r="D2654" s="12">
        <v>42982</v>
      </c>
      <c r="E2654" s="13" t="s">
        <v>4539</v>
      </c>
      <c r="F2654" s="13" t="s">
        <v>158</v>
      </c>
      <c r="G2654" s="14" t="s">
        <v>1120</v>
      </c>
      <c r="H2654" s="15">
        <f>HYPERLINK("https://docs.wto.org/imrd/directdoc.asp?DDFDocuments/t/G/SPS/NUSA2951.DOCX","EN")</f>
      </c>
      <c r="I2654" s="15">
        <f>HYPERLINK("https://docs.wto.org/imrd/directdoc.asp?DDFDocuments/u/G/SPS/NUSA2951.DOCX","FR")</f>
      </c>
      <c r="J2654" s="15">
        <f>HYPERLINK("https://docs.wto.org/imrd/directdoc.asp?DDFDocuments/v/G/SPS/NUSA2951.DOCX","ES")</f>
      </c>
    </row>
    <row r="2655">
      <c r="A2655" s="10" t="s">
        <v>4540</v>
      </c>
      <c r="B2655" s="11" t="s">
        <v>87</v>
      </c>
      <c r="C2655" s="10" t="s">
        <v>40</v>
      </c>
      <c r="D2655" s="12">
        <v>42979</v>
      </c>
      <c r="E2655" s="13" t="s">
        <v>19</v>
      </c>
      <c r="F2655" s="13" t="s">
        <v>19</v>
      </c>
      <c r="G2655" s="14"/>
      <c r="H2655" s="15">
        <f>HYPERLINK("https://docs.wto.org/imrd/directdoc.asp?DDFDocuments/t/G/SPS/NMEX321A1.DOCX","EN")</f>
      </c>
      <c r="I2655" s="15">
        <f>HYPERLINK("https://docs.wto.org/imrd/directdoc.asp?DDFDocuments/u/G/SPS/NMEX321A1.DOCX","FR")</f>
      </c>
      <c r="J2655" s="15">
        <f>HYPERLINK("https://docs.wto.org/imrd/directdoc.asp?DDFDocuments/v/G/SPS/NMEX321A1.DOCX","ES")</f>
      </c>
    </row>
    <row r="2656">
      <c r="A2656" s="10" t="s">
        <v>4541</v>
      </c>
      <c r="B2656" s="11" t="s">
        <v>214</v>
      </c>
      <c r="C2656" s="10" t="s">
        <v>54</v>
      </c>
      <c r="D2656" s="12">
        <v>42978</v>
      </c>
      <c r="E2656" s="13" t="s">
        <v>530</v>
      </c>
      <c r="F2656" s="13" t="s">
        <v>925</v>
      </c>
      <c r="G2656" s="14" t="s">
        <v>4542</v>
      </c>
      <c r="H2656" s="15">
        <f>HYPERLINK("https://docs.wto.org/imrd/directdoc.asp?DDFDocuments/q/G/SPS/NARE107A1.pdf","EN")</f>
      </c>
      <c r="I2656" s="15">
        <f>HYPERLINK("https://docs.wto.org/imrd/directdoc.asp?DDFDocuments/r/G/SPS/NARE107A1.pdf","FR")</f>
      </c>
      <c r="J2656" s="15">
        <f>HYPERLINK("https://docs.wto.org/imrd/directdoc.asp?DDFDocuments/s/G/SPS/NARE107A1.pdf","ES")</f>
      </c>
    </row>
    <row r="2657">
      <c r="A2657" s="10" t="s">
        <v>4543</v>
      </c>
      <c r="B2657" s="11" t="s">
        <v>95</v>
      </c>
      <c r="C2657" s="10" t="s">
        <v>18</v>
      </c>
      <c r="D2657" s="12">
        <v>42978</v>
      </c>
      <c r="E2657" s="13" t="s">
        <v>3582</v>
      </c>
      <c r="F2657" s="13" t="s">
        <v>74</v>
      </c>
      <c r="G2657" s="14"/>
      <c r="H2657" s="15">
        <f>HYPERLINK("https://docs.wto.org/imrd/directdoc.asp?DDFDocuments/q/G/SPS/NBRA1300.pdf","EN")</f>
      </c>
      <c r="I2657" s="15">
        <f>HYPERLINK("https://docs.wto.org/imrd/directdoc.asp?DDFDocuments/r/G/SPS/NBRA1300.pdf","FR")</f>
      </c>
      <c r="J2657" s="15">
        <f>HYPERLINK("https://docs.wto.org/imrd/directdoc.asp?DDFDocuments/s/G/SPS/NBRA1300.pdf","ES")</f>
      </c>
    </row>
    <row r="2658">
      <c r="A2658" s="10" t="s">
        <v>4544</v>
      </c>
      <c r="B2658" s="11" t="s">
        <v>27</v>
      </c>
      <c r="C2658" s="10" t="s">
        <v>54</v>
      </c>
      <c r="D2658" s="12">
        <v>42978</v>
      </c>
      <c r="E2658" s="13" t="s">
        <v>19</v>
      </c>
      <c r="F2658" s="13" t="s">
        <v>925</v>
      </c>
      <c r="G2658" s="14"/>
      <c r="H2658" s="15">
        <f>HYPERLINK("https://docs.wto.org/imrd/directdoc.asp?DDFDocuments/q/G/SPS/NCRI154A1.pdf","EN")</f>
      </c>
      <c r="I2658" s="15">
        <f>HYPERLINK("https://docs.wto.org/imrd/directdoc.asp?DDFDocuments/r/G/SPS/NCRI154A1.pdf","FR")</f>
      </c>
      <c r="J2658" s="15">
        <f>HYPERLINK("https://docs.wto.org/imrd/directdoc.asp?DDFDocuments/s/G/SPS/NCRI154A1.pdf","ES")</f>
      </c>
    </row>
    <row r="2659">
      <c r="A2659" s="10" t="s">
        <v>4545</v>
      </c>
      <c r="B2659" s="11" t="s">
        <v>95</v>
      </c>
      <c r="C2659" s="10" t="s">
        <v>18</v>
      </c>
      <c r="D2659" s="12">
        <v>42977</v>
      </c>
      <c r="E2659" s="13" t="s">
        <v>4546</v>
      </c>
      <c r="F2659" s="13" t="s">
        <v>74</v>
      </c>
      <c r="G2659" s="14"/>
      <c r="H2659" s="15">
        <f>HYPERLINK("https://docs.wto.org/imrd/directdoc.asp?DDFDocuments/q/G/SPS/NBRA1286.pdf","EN")</f>
      </c>
      <c r="I2659" s="15">
        <f>HYPERLINK("https://docs.wto.org/imrd/directdoc.asp?DDFDocuments/r/G/SPS/NBRA1286.pdf","FR")</f>
      </c>
      <c r="J2659" s="15">
        <f>HYPERLINK("https://docs.wto.org/imrd/directdoc.asp?DDFDocuments/s/G/SPS/NBRA1286.pdf","ES")</f>
      </c>
    </row>
    <row r="2660">
      <c r="A2660" s="10" t="s">
        <v>4547</v>
      </c>
      <c r="B2660" s="11" t="s">
        <v>95</v>
      </c>
      <c r="C2660" s="10" t="s">
        <v>18</v>
      </c>
      <c r="D2660" s="12">
        <v>42977</v>
      </c>
      <c r="E2660" s="13" t="s">
        <v>4548</v>
      </c>
      <c r="F2660" s="13" t="s">
        <v>74</v>
      </c>
      <c r="G2660" s="14"/>
      <c r="H2660" s="15">
        <f>HYPERLINK("https://docs.wto.org/imrd/directdoc.asp?DDFDocuments/q/G/SPS/NBRA1287.pdf","EN")</f>
      </c>
      <c r="I2660" s="15">
        <f>HYPERLINK("https://docs.wto.org/imrd/directdoc.asp?DDFDocuments/r/G/SPS/NBRA1287.pdf","FR")</f>
      </c>
      <c r="J2660" s="15">
        <f>HYPERLINK("https://docs.wto.org/imrd/directdoc.asp?DDFDocuments/s/G/SPS/NBRA1287.pdf","ES")</f>
      </c>
    </row>
    <row r="2661">
      <c r="A2661" s="10" t="s">
        <v>4549</v>
      </c>
      <c r="B2661" s="11" t="s">
        <v>95</v>
      </c>
      <c r="C2661" s="10" t="s">
        <v>18</v>
      </c>
      <c r="D2661" s="12">
        <v>42977</v>
      </c>
      <c r="E2661" s="13" t="s">
        <v>3354</v>
      </c>
      <c r="F2661" s="13" t="s">
        <v>74</v>
      </c>
      <c r="G2661" s="14"/>
      <c r="H2661" s="15">
        <f>HYPERLINK("https://docs.wto.org/imrd/directdoc.asp?DDFDocuments/q/G/SPS/NBRA1289.pdf","EN")</f>
      </c>
      <c r="I2661" s="15">
        <f>HYPERLINK("https://docs.wto.org/imrd/directdoc.asp?DDFDocuments/r/G/SPS/NBRA1289.pdf","FR")</f>
      </c>
      <c r="J2661" s="15">
        <f>HYPERLINK("https://docs.wto.org/imrd/directdoc.asp?DDFDocuments/s/G/SPS/NBRA1289.pdf","ES")</f>
      </c>
    </row>
    <row r="2662">
      <c r="A2662" s="10" t="s">
        <v>4550</v>
      </c>
      <c r="B2662" s="11" t="s">
        <v>95</v>
      </c>
      <c r="C2662" s="10" t="s">
        <v>18</v>
      </c>
      <c r="D2662" s="12">
        <v>42977</v>
      </c>
      <c r="E2662" s="13" t="s">
        <v>2482</v>
      </c>
      <c r="F2662" s="13" t="s">
        <v>74</v>
      </c>
      <c r="G2662" s="14"/>
      <c r="H2662" s="15">
        <f>HYPERLINK("https://docs.wto.org/imrd/directdoc.asp?DDFDocuments/q/G/SPS/NBRA1290.pdf","EN")</f>
      </c>
      <c r="I2662" s="15">
        <f>HYPERLINK("https://docs.wto.org/imrd/directdoc.asp?DDFDocuments/r/G/SPS/NBRA1290.pdf","FR")</f>
      </c>
      <c r="J2662" s="15">
        <f>HYPERLINK("https://docs.wto.org/imrd/directdoc.asp?DDFDocuments/s/G/SPS/NBRA1290.pdf","ES")</f>
      </c>
    </row>
    <row r="2663">
      <c r="A2663" s="10" t="s">
        <v>4551</v>
      </c>
      <c r="B2663" s="11" t="s">
        <v>95</v>
      </c>
      <c r="C2663" s="10" t="s">
        <v>18</v>
      </c>
      <c r="D2663" s="12">
        <v>42977</v>
      </c>
      <c r="E2663" s="13" t="s">
        <v>4552</v>
      </c>
      <c r="F2663" s="13" t="s">
        <v>74</v>
      </c>
      <c r="G2663" s="14"/>
      <c r="H2663" s="15">
        <f>HYPERLINK("https://docs.wto.org/imrd/directdoc.asp?DDFDocuments/q/G/SPS/NBRA1291.pdf","EN")</f>
      </c>
      <c r="I2663" s="15">
        <f>HYPERLINK("https://docs.wto.org/imrd/directdoc.asp?DDFDocuments/r/G/SPS/NBRA1291.pdf","FR")</f>
      </c>
      <c r="J2663" s="15">
        <f>HYPERLINK("https://docs.wto.org/imrd/directdoc.asp?DDFDocuments/s/G/SPS/NBRA1291.pdf","ES")</f>
      </c>
    </row>
    <row r="2664">
      <c r="A2664" s="10" t="s">
        <v>4553</v>
      </c>
      <c r="B2664" s="11" t="s">
        <v>95</v>
      </c>
      <c r="C2664" s="10" t="s">
        <v>18</v>
      </c>
      <c r="D2664" s="12">
        <v>42977</v>
      </c>
      <c r="E2664" s="13" t="s">
        <v>3343</v>
      </c>
      <c r="F2664" s="13" t="s">
        <v>864</v>
      </c>
      <c r="G2664" s="14"/>
      <c r="H2664" s="15">
        <f>HYPERLINK("https://docs.wto.org/imrd/directdoc.asp?DDFDocuments/q/G/SPS/NBRA1292.pdf","EN")</f>
      </c>
      <c r="I2664" s="15">
        <f>HYPERLINK("https://docs.wto.org/imrd/directdoc.asp?DDFDocuments/r/G/SPS/NBRA1292.pdf","FR")</f>
      </c>
      <c r="J2664" s="15">
        <f>HYPERLINK("https://docs.wto.org/imrd/directdoc.asp?DDFDocuments/s/G/SPS/NBRA1292.pdf","ES")</f>
      </c>
    </row>
    <row r="2665">
      <c r="A2665" s="10" t="s">
        <v>4554</v>
      </c>
      <c r="B2665" s="11" t="s">
        <v>95</v>
      </c>
      <c r="C2665" s="10" t="s">
        <v>18</v>
      </c>
      <c r="D2665" s="12">
        <v>42977</v>
      </c>
      <c r="E2665" s="13" t="s">
        <v>3556</v>
      </c>
      <c r="F2665" s="13" t="s">
        <v>74</v>
      </c>
      <c r="G2665" s="14"/>
      <c r="H2665" s="15">
        <f>HYPERLINK("https://docs.wto.org/imrd/directdoc.asp?DDFDocuments/q/G/SPS/NBRA1293.pdf","EN")</f>
      </c>
      <c r="I2665" s="15">
        <f>HYPERLINK("https://docs.wto.org/imrd/directdoc.asp?DDFDocuments/r/G/SPS/NBRA1293.pdf","FR")</f>
      </c>
      <c r="J2665" s="15">
        <f>HYPERLINK("https://docs.wto.org/imrd/directdoc.asp?DDFDocuments/s/G/SPS/NBRA1293.pdf","ES")</f>
      </c>
    </row>
    <row r="2666">
      <c r="A2666" s="10" t="s">
        <v>4555</v>
      </c>
      <c r="B2666" s="11" t="s">
        <v>95</v>
      </c>
      <c r="C2666" s="10" t="s">
        <v>18</v>
      </c>
      <c r="D2666" s="12">
        <v>42977</v>
      </c>
      <c r="E2666" s="13" t="s">
        <v>3343</v>
      </c>
      <c r="F2666" s="13" t="s">
        <v>74</v>
      </c>
      <c r="G2666" s="14"/>
      <c r="H2666" s="15">
        <f>HYPERLINK("https://docs.wto.org/imrd/directdoc.asp?DDFDocuments/q/G/SPS/NBRA1294.pdf","EN")</f>
      </c>
      <c r="I2666" s="15">
        <f>HYPERLINK("https://docs.wto.org/imrd/directdoc.asp?DDFDocuments/r/G/SPS/NBRA1294.pdf","FR")</f>
      </c>
      <c r="J2666" s="15">
        <f>HYPERLINK("https://docs.wto.org/imrd/directdoc.asp?DDFDocuments/s/G/SPS/NBRA1294.pdf","ES")</f>
      </c>
    </row>
    <row r="2667">
      <c r="A2667" s="10" t="s">
        <v>4556</v>
      </c>
      <c r="B2667" s="11" t="s">
        <v>95</v>
      </c>
      <c r="C2667" s="10" t="s">
        <v>18</v>
      </c>
      <c r="D2667" s="12">
        <v>42977</v>
      </c>
      <c r="E2667" s="13" t="s">
        <v>2482</v>
      </c>
      <c r="F2667" s="13" t="s">
        <v>864</v>
      </c>
      <c r="G2667" s="14"/>
      <c r="H2667" s="15">
        <f>HYPERLINK("https://docs.wto.org/imrd/directdoc.asp?DDFDocuments/q/G/SPS/NBRA1298.pdf","EN")</f>
      </c>
      <c r="I2667" s="15">
        <f>HYPERLINK("https://docs.wto.org/imrd/directdoc.asp?DDFDocuments/r/G/SPS/NBRA1298.pdf","FR")</f>
      </c>
      <c r="J2667" s="15">
        <f>HYPERLINK("https://docs.wto.org/imrd/directdoc.asp?DDFDocuments/s/G/SPS/NBRA1298.pdf","ES")</f>
      </c>
    </row>
    <row r="2668">
      <c r="A2668" s="10" t="s">
        <v>4557</v>
      </c>
      <c r="B2668" s="11" t="s">
        <v>95</v>
      </c>
      <c r="C2668" s="10" t="s">
        <v>18</v>
      </c>
      <c r="D2668" s="12">
        <v>42977</v>
      </c>
      <c r="E2668" s="13" t="s">
        <v>3343</v>
      </c>
      <c r="F2668" s="13" t="s">
        <v>864</v>
      </c>
      <c r="G2668" s="14"/>
      <c r="H2668" s="15">
        <f>HYPERLINK("https://docs.wto.org/imrd/directdoc.asp?DDFDocuments/q/G/SPS/NBRA1299.pdf","EN")</f>
      </c>
      <c r="I2668" s="15">
        <f>HYPERLINK("https://docs.wto.org/imrd/directdoc.asp?DDFDocuments/r/G/SPS/NBRA1299.pdf","FR")</f>
      </c>
      <c r="J2668" s="15">
        <f>HYPERLINK("https://docs.wto.org/imrd/directdoc.asp?DDFDocuments/s/G/SPS/NBRA1299.pdf","ES")</f>
      </c>
    </row>
    <row r="2669">
      <c r="A2669" s="10" t="s">
        <v>4558</v>
      </c>
      <c r="B2669" s="11" t="s">
        <v>27</v>
      </c>
      <c r="C2669" s="10" t="s">
        <v>18</v>
      </c>
      <c r="D2669" s="12">
        <v>42977</v>
      </c>
      <c r="E2669" s="13" t="s">
        <v>4559</v>
      </c>
      <c r="F2669" s="13" t="s">
        <v>158</v>
      </c>
      <c r="G2669" s="14"/>
      <c r="H2669" s="15">
        <f>HYPERLINK("https://docs.wto.org/imrd/directdoc.asp?DDFDocuments/q/G/SPS/NCRI190.pdf","EN")</f>
      </c>
      <c r="I2669" s="15">
        <f>HYPERLINK("https://docs.wto.org/imrd/directdoc.asp?DDFDocuments/r/G/SPS/NCRI190.pdf","FR")</f>
      </c>
      <c r="J2669" s="15">
        <f>HYPERLINK("https://docs.wto.org/imrd/directdoc.asp?DDFDocuments/s/G/SPS/NCRI190.pdf","ES")</f>
      </c>
    </row>
    <row r="2670">
      <c r="A2670" s="10" t="s">
        <v>4560</v>
      </c>
      <c r="B2670" s="11" t="s">
        <v>214</v>
      </c>
      <c r="C2670" s="10" t="s">
        <v>54</v>
      </c>
      <c r="D2670" s="12">
        <v>42975</v>
      </c>
      <c r="E2670" s="13" t="s">
        <v>530</v>
      </c>
      <c r="F2670" s="13" t="s">
        <v>925</v>
      </c>
      <c r="G2670" s="14" t="s">
        <v>4561</v>
      </c>
      <c r="H2670" s="15">
        <f>HYPERLINK("https://docs.wto.org/imrd/directdoc.asp?DDFDocuments/q/G/SPS/NARE94A1.pdf","EN")</f>
      </c>
      <c r="I2670" s="15">
        <f>HYPERLINK("https://docs.wto.org/imrd/directdoc.asp?DDFDocuments/r/G/SPS/NARE94A1.pdf","FR")</f>
      </c>
      <c r="J2670" s="15">
        <f>HYPERLINK("https://docs.wto.org/imrd/directdoc.asp?DDFDocuments/s/G/SPS/NARE94A1.pdf","ES")</f>
      </c>
    </row>
    <row r="2671">
      <c r="A2671" s="10" t="s">
        <v>4562</v>
      </c>
      <c r="B2671" s="11" t="s">
        <v>124</v>
      </c>
      <c r="C2671" s="10" t="s">
        <v>18</v>
      </c>
      <c r="D2671" s="12">
        <v>42975</v>
      </c>
      <c r="E2671" s="13" t="s">
        <v>4563</v>
      </c>
      <c r="F2671" s="13" t="s">
        <v>4564</v>
      </c>
      <c r="G2671" s="14"/>
      <c r="H2671" s="15">
        <f>HYPERLINK("https://docs.wto.org/imrd/directdoc.asp?DDFDocuments/q/G/SPS/NIDN119.pdf","EN")</f>
      </c>
      <c r="I2671" s="15">
        <f>HYPERLINK("https://docs.wto.org/imrd/directdoc.asp?DDFDocuments/r/G/SPS/NIDN119.pdf","FR")</f>
      </c>
      <c r="J2671" s="15">
        <f>HYPERLINK("https://docs.wto.org/imrd/directdoc.asp?DDFDocuments/s/G/SPS/NIDN119.pdf","ES")</f>
      </c>
    </row>
    <row r="2672">
      <c r="A2672" s="10" t="s">
        <v>4565</v>
      </c>
      <c r="B2672" s="11" t="s">
        <v>188</v>
      </c>
      <c r="C2672" s="10" t="s">
        <v>18</v>
      </c>
      <c r="D2672" s="12">
        <v>42972</v>
      </c>
      <c r="E2672" s="13" t="s">
        <v>198</v>
      </c>
      <c r="F2672" s="13" t="s">
        <v>199</v>
      </c>
      <c r="G2672" s="14"/>
      <c r="H2672" s="15">
        <f>HYPERLINK("https://docs.wto.org/imrd/directdoc.asp?DDFDocuments/q/G/SPS/NAUS433.pdf","EN")</f>
      </c>
      <c r="I2672" s="15">
        <f>HYPERLINK("https://docs.wto.org/imrd/directdoc.asp?DDFDocuments/r/G/SPS/NAUS433.pdf","FR")</f>
      </c>
      <c r="J2672" s="15">
        <f>HYPERLINK("https://docs.wto.org/imrd/directdoc.asp?DDFDocuments/s/G/SPS/NAUS433.pdf","ES")</f>
      </c>
    </row>
    <row r="2673">
      <c r="A2673" s="10" t="s">
        <v>4566</v>
      </c>
      <c r="B2673" s="11" t="s">
        <v>11</v>
      </c>
      <c r="C2673" s="10" t="s">
        <v>40</v>
      </c>
      <c r="D2673" s="12">
        <v>42972</v>
      </c>
      <c r="E2673" s="13" t="s">
        <v>3131</v>
      </c>
      <c r="F2673" s="13" t="s">
        <v>158</v>
      </c>
      <c r="G2673" s="14"/>
      <c r="H2673" s="15">
        <f>HYPERLINK("https://docs.wto.org/imrd/directdoc.asp?DDFDocuments/q/G/SPS/NRUS139A1.pdf","EN")</f>
      </c>
      <c r="I2673" s="15">
        <f>HYPERLINK("https://docs.wto.org/imrd/directdoc.asp?DDFDocuments/r/G/SPS/NRUS139A1.pdf","FR")</f>
      </c>
      <c r="J2673" s="15">
        <f>HYPERLINK("https://docs.wto.org/imrd/directdoc.asp?DDFDocuments/s/G/SPS/NRUS139A1.pdf","ES")</f>
      </c>
    </row>
    <row r="2674">
      <c r="A2674" s="10" t="s">
        <v>4567</v>
      </c>
      <c r="B2674" s="11" t="s">
        <v>59</v>
      </c>
      <c r="C2674" s="10" t="s">
        <v>40</v>
      </c>
      <c r="D2674" s="12">
        <v>42972</v>
      </c>
      <c r="E2674" s="13" t="s">
        <v>4568</v>
      </c>
      <c r="F2674" s="13" t="s">
        <v>19</v>
      </c>
      <c r="G2674" s="14"/>
      <c r="H2674" s="15">
        <f>HYPERLINK("https://docs.wto.org/imrd/directdoc.asp?DDFDocuments/q/G/SPS/NTPKM435A1.pdf","EN")</f>
      </c>
      <c r="I2674" s="15">
        <f>HYPERLINK("https://docs.wto.org/imrd/directdoc.asp?DDFDocuments/r/G/SPS/NTPKM435A1.pdf","FR")</f>
      </c>
      <c r="J2674" s="15">
        <f>HYPERLINK("https://docs.wto.org/imrd/directdoc.asp?DDFDocuments/s/G/SPS/NTPKM435A1.pdf","ES")</f>
      </c>
    </row>
    <row r="2675">
      <c r="A2675" s="10" t="s">
        <v>4569</v>
      </c>
      <c r="B2675" s="11" t="s">
        <v>59</v>
      </c>
      <c r="C2675" s="10" t="s">
        <v>40</v>
      </c>
      <c r="D2675" s="12">
        <v>42972</v>
      </c>
      <c r="E2675" s="13" t="s">
        <v>3006</v>
      </c>
      <c r="F2675" s="13" t="s">
        <v>19</v>
      </c>
      <c r="G2675" s="14"/>
      <c r="H2675" s="15">
        <f>HYPERLINK("https://docs.wto.org/imrd/directdoc.asp?DDFDocuments/q/G/SPS/NTPKM436A1.pdf","EN")</f>
      </c>
      <c r="I2675" s="15">
        <f>HYPERLINK("https://docs.wto.org/imrd/directdoc.asp?DDFDocuments/r/G/SPS/NTPKM436A1.pdf","FR")</f>
      </c>
      <c r="J2675" s="15">
        <f>HYPERLINK("https://docs.wto.org/imrd/directdoc.asp?DDFDocuments/s/G/SPS/NTPKM436A1.pdf","ES")</f>
      </c>
    </row>
    <row r="2676">
      <c r="A2676" s="10" t="s">
        <v>4570</v>
      </c>
      <c r="B2676" s="11" t="s">
        <v>59</v>
      </c>
      <c r="C2676" s="10" t="s">
        <v>18</v>
      </c>
      <c r="D2676" s="12">
        <v>42971</v>
      </c>
      <c r="E2676" s="13" t="s">
        <v>3923</v>
      </c>
      <c r="F2676" s="13" t="s">
        <v>158</v>
      </c>
      <c r="G2676" s="14"/>
      <c r="H2676" s="15">
        <f>HYPERLINK("https://docs.wto.org/imrd/directdoc.asp?DDFDocuments/q/G/SPS/NTPKM447.pdf","EN")</f>
      </c>
      <c r="I2676" s="15">
        <f>HYPERLINK("https://docs.wto.org/imrd/directdoc.asp?DDFDocuments/r/G/SPS/NTPKM447.pdf","FR")</f>
      </c>
      <c r="J2676" s="15">
        <f>HYPERLINK("https://docs.wto.org/imrd/directdoc.asp?DDFDocuments/s/G/SPS/NTPKM447.pdf","ES")</f>
      </c>
    </row>
    <row r="2677">
      <c r="A2677" s="10" t="s">
        <v>4571</v>
      </c>
      <c r="B2677" s="11" t="s">
        <v>161</v>
      </c>
      <c r="C2677" s="10" t="s">
        <v>18</v>
      </c>
      <c r="D2677" s="12">
        <v>42971</v>
      </c>
      <c r="E2677" s="13" t="s">
        <v>4572</v>
      </c>
      <c r="F2677" s="13" t="s">
        <v>74</v>
      </c>
      <c r="G2677" s="14"/>
      <c r="H2677" s="15">
        <f>HYPERLINK("https://docs.wto.org/imrd/directdoc.asp?DDFDocuments/q/G/SPS/NUSA2950.pdf","EN")</f>
      </c>
      <c r="I2677" s="15">
        <f>HYPERLINK("https://docs.wto.org/imrd/directdoc.asp?DDFDocuments/r/G/SPS/NUSA2950.pdf","FR")</f>
      </c>
      <c r="J2677" s="15">
        <f>HYPERLINK("https://docs.wto.org/imrd/directdoc.asp?DDFDocuments/s/G/SPS/NUSA2950.pdf","ES")</f>
      </c>
    </row>
    <row r="2678">
      <c r="A2678" s="10" t="s">
        <v>4573</v>
      </c>
      <c r="B2678" s="11" t="s">
        <v>233</v>
      </c>
      <c r="C2678" s="10" t="s">
        <v>18</v>
      </c>
      <c r="D2678" s="12">
        <v>42970</v>
      </c>
      <c r="E2678" s="13" t="s">
        <v>4574</v>
      </c>
      <c r="F2678" s="13" t="s">
        <v>1282</v>
      </c>
      <c r="G2678" s="14" t="s">
        <v>183</v>
      </c>
      <c r="H2678" s="15">
        <f>HYPERLINK("https://docs.wto.org/imrd/directdoc.asp?DDFDocuments/q/G/SPS/NPER718.pdf","EN")</f>
      </c>
      <c r="I2678" s="15">
        <f>HYPERLINK("https://docs.wto.org/imrd/directdoc.asp?DDFDocuments/r/G/SPS/NPER718.pdf","FR")</f>
      </c>
      <c r="J2678" s="15">
        <f>HYPERLINK("https://docs.wto.org/imrd/directdoc.asp?DDFDocuments/s/G/SPS/NPER718.pdf","ES")</f>
      </c>
    </row>
    <row r="2679">
      <c r="A2679" s="10" t="s">
        <v>4575</v>
      </c>
      <c r="B2679" s="11" t="s">
        <v>188</v>
      </c>
      <c r="C2679" s="10" t="s">
        <v>12</v>
      </c>
      <c r="D2679" s="12">
        <v>42968</v>
      </c>
      <c r="E2679" s="13" t="s">
        <v>2803</v>
      </c>
      <c r="F2679" s="13" t="s">
        <v>607</v>
      </c>
      <c r="G2679" s="14" t="s">
        <v>2804</v>
      </c>
      <c r="H2679" s="15">
        <f>HYPERLINK("https://docs.wto.org/imrd/directdoc.asp?DDFDocuments/q/G/SPS/NAUS432.pdf","EN")</f>
      </c>
      <c r="I2679" s="15">
        <f>HYPERLINK("https://docs.wto.org/imrd/directdoc.asp?DDFDocuments/r/G/SPS/NAUS432.pdf","FR")</f>
      </c>
      <c r="J2679" s="15">
        <f>HYPERLINK("https://docs.wto.org/imrd/directdoc.asp?DDFDocuments/s/G/SPS/NAUS432.pdf","ES")</f>
      </c>
    </row>
    <row r="2680">
      <c r="A2680" s="10" t="s">
        <v>4576</v>
      </c>
      <c r="B2680" s="11" t="s">
        <v>79</v>
      </c>
      <c r="C2680" s="10" t="s">
        <v>40</v>
      </c>
      <c r="D2680" s="12">
        <v>42968</v>
      </c>
      <c r="E2680" s="13" t="s">
        <v>19</v>
      </c>
      <c r="F2680" s="13" t="s">
        <v>32</v>
      </c>
      <c r="G2680" s="14"/>
      <c r="H2680" s="15">
        <f>HYPERLINK("https://docs.wto.org/imrd/directdoc.asp?DDFDocuments/q/G/SPS/NCOL236A2.pdf","EN")</f>
      </c>
      <c r="I2680" s="15">
        <f>HYPERLINK("https://docs.wto.org/imrd/directdoc.asp?DDFDocuments/r/G/SPS/NCOL236A2.pdf","FR")</f>
      </c>
      <c r="J2680" s="15">
        <f>HYPERLINK("https://docs.wto.org/imrd/directdoc.asp?DDFDocuments/s/G/SPS/NCOL236A2.pdf","ES")</f>
      </c>
    </row>
    <row r="2681">
      <c r="A2681" s="10" t="s">
        <v>4577</v>
      </c>
      <c r="B2681" s="11" t="s">
        <v>79</v>
      </c>
      <c r="C2681" s="10" t="s">
        <v>40</v>
      </c>
      <c r="D2681" s="12">
        <v>42968</v>
      </c>
      <c r="E2681" s="13" t="s">
        <v>19</v>
      </c>
      <c r="F2681" s="13" t="s">
        <v>19</v>
      </c>
      <c r="G2681" s="14"/>
      <c r="H2681" s="15">
        <f>HYPERLINK("https://docs.wto.org/imrd/directdoc.asp?DDFDocuments/q/G/SPS/NCOL253A2.pdf","EN")</f>
      </c>
      <c r="I2681" s="15">
        <f>HYPERLINK("https://docs.wto.org/imrd/directdoc.asp?DDFDocuments/r/G/SPS/NCOL253A2.pdf","FR")</f>
      </c>
      <c r="J2681" s="15">
        <f>HYPERLINK("https://docs.wto.org/imrd/directdoc.asp?DDFDocuments/s/G/SPS/NCOL253A2.pdf","ES")</f>
      </c>
    </row>
    <row r="2682">
      <c r="A2682" s="10" t="s">
        <v>4578</v>
      </c>
      <c r="B2682" s="11" t="s">
        <v>233</v>
      </c>
      <c r="C2682" s="10" t="s">
        <v>18</v>
      </c>
      <c r="D2682" s="12">
        <v>42968</v>
      </c>
      <c r="E2682" s="13" t="s">
        <v>4579</v>
      </c>
      <c r="F2682" s="13" t="s">
        <v>158</v>
      </c>
      <c r="G2682" s="14" t="s">
        <v>365</v>
      </c>
      <c r="H2682" s="15">
        <f>HYPERLINK("https://docs.wto.org/imrd/directdoc.asp?DDFDocuments/q/G/SPS/NPER717.pdf","EN")</f>
      </c>
      <c r="I2682" s="15">
        <f>HYPERLINK("https://docs.wto.org/imrd/directdoc.asp?DDFDocuments/r/G/SPS/NPER717.pdf","FR")</f>
      </c>
      <c r="J2682" s="15">
        <f>HYPERLINK("https://docs.wto.org/imrd/directdoc.asp?DDFDocuments/s/G/SPS/NPER717.pdf","ES")</f>
      </c>
    </row>
    <row r="2683">
      <c r="A2683" s="10" t="s">
        <v>4580</v>
      </c>
      <c r="B2683" s="11" t="s">
        <v>53</v>
      </c>
      <c r="C2683" s="10" t="s">
        <v>12</v>
      </c>
      <c r="D2683" s="12">
        <v>42968</v>
      </c>
      <c r="E2683" s="13" t="s">
        <v>3072</v>
      </c>
      <c r="F2683" s="13" t="s">
        <v>2192</v>
      </c>
      <c r="G2683" s="14" t="s">
        <v>4581</v>
      </c>
      <c r="H2683" s="15">
        <f>HYPERLINK("https://docs.wto.org/imrd/directdoc.asp?DDFDocuments/q/G/SPS/NSAU291.pdf","EN")</f>
      </c>
      <c r="I2683" s="15">
        <f>HYPERLINK("https://docs.wto.org/imrd/directdoc.asp?DDFDocuments/r/G/SPS/NSAU291.pdf","FR")</f>
      </c>
      <c r="J2683" s="15">
        <f>HYPERLINK("https://docs.wto.org/imrd/directdoc.asp?DDFDocuments/s/G/SPS/NSAU291.pdf","ES")</f>
      </c>
    </row>
    <row r="2684">
      <c r="A2684" s="10" t="s">
        <v>4582</v>
      </c>
      <c r="B2684" s="11" t="s">
        <v>53</v>
      </c>
      <c r="C2684" s="10" t="s">
        <v>12</v>
      </c>
      <c r="D2684" s="12">
        <v>42968</v>
      </c>
      <c r="E2684" s="13" t="s">
        <v>3464</v>
      </c>
      <c r="F2684" s="13" t="s">
        <v>92</v>
      </c>
      <c r="G2684" s="14" t="s">
        <v>3750</v>
      </c>
      <c r="H2684" s="15">
        <f>HYPERLINK("https://docs.wto.org/imrd/directdoc.asp?DDFDocuments/q/G/SPS/NSAU292.pdf","EN")</f>
      </c>
      <c r="I2684" s="15">
        <f>HYPERLINK("https://docs.wto.org/imrd/directdoc.asp?DDFDocuments/r/G/SPS/NSAU292.pdf","FR")</f>
      </c>
      <c r="J2684" s="15">
        <f>HYPERLINK("https://docs.wto.org/imrd/directdoc.asp?DDFDocuments/s/G/SPS/NSAU292.pdf","ES")</f>
      </c>
    </row>
    <row r="2685">
      <c r="A2685" s="10" t="s">
        <v>4583</v>
      </c>
      <c r="B2685" s="11" t="s">
        <v>53</v>
      </c>
      <c r="C2685" s="10" t="s">
        <v>12</v>
      </c>
      <c r="D2685" s="12">
        <v>42968</v>
      </c>
      <c r="E2685" s="13" t="s">
        <v>657</v>
      </c>
      <c r="F2685" s="13" t="s">
        <v>56</v>
      </c>
      <c r="G2685" s="14" t="s">
        <v>3652</v>
      </c>
      <c r="H2685" s="15">
        <f>HYPERLINK("https://docs.wto.org/imrd/directdoc.asp?DDFDocuments/q/G/SPS/NSAU293.pdf","EN")</f>
      </c>
      <c r="I2685" s="15">
        <f>HYPERLINK("https://docs.wto.org/imrd/directdoc.asp?DDFDocuments/r/G/SPS/NSAU293.pdf","FR")</f>
      </c>
      <c r="J2685" s="15">
        <f>HYPERLINK("https://docs.wto.org/imrd/directdoc.asp?DDFDocuments/s/G/SPS/NSAU293.pdf","ES")</f>
      </c>
    </row>
    <row r="2686">
      <c r="A2686" s="10" t="s">
        <v>4584</v>
      </c>
      <c r="B2686" s="11" t="s">
        <v>53</v>
      </c>
      <c r="C2686" s="10" t="s">
        <v>12</v>
      </c>
      <c r="D2686" s="12">
        <v>42965</v>
      </c>
      <c r="E2686" s="13" t="s">
        <v>3464</v>
      </c>
      <c r="F2686" s="13" t="s">
        <v>144</v>
      </c>
      <c r="G2686" s="14" t="s">
        <v>204</v>
      </c>
      <c r="H2686" s="15">
        <f>HYPERLINK("https://docs.wto.org/imrd/directdoc.asp?DDFDocuments/q/G/SPS/NSAU290.pdf","EN")</f>
      </c>
      <c r="I2686" s="15">
        <f>HYPERLINK("https://docs.wto.org/imrd/directdoc.asp?DDFDocuments/r/G/SPS/NSAU290.pdf","FR")</f>
      </c>
      <c r="J2686" s="15">
        <f>HYPERLINK("https://docs.wto.org/imrd/directdoc.asp?DDFDocuments/s/G/SPS/NSAU290.pdf","ES")</f>
      </c>
    </row>
    <row r="2687">
      <c r="A2687" s="10" t="s">
        <v>4585</v>
      </c>
      <c r="B2687" s="11" t="s">
        <v>161</v>
      </c>
      <c r="C2687" s="10" t="s">
        <v>40</v>
      </c>
      <c r="D2687" s="12">
        <v>42965</v>
      </c>
      <c r="E2687" s="13" t="s">
        <v>4586</v>
      </c>
      <c r="F2687" s="13" t="s">
        <v>19</v>
      </c>
      <c r="G2687" s="14" t="s">
        <v>79</v>
      </c>
      <c r="H2687" s="15">
        <f>HYPERLINK("https://docs.wto.org/imrd/directdoc.asp?DDFDocuments/q/G/SPS/NUSA2910A1.pdf","EN")</f>
      </c>
      <c r="I2687" s="15">
        <f>HYPERLINK("https://docs.wto.org/imrd/directdoc.asp?DDFDocuments/r/G/SPS/NUSA2910A1.pdf","FR")</f>
      </c>
      <c r="J2687" s="15">
        <f>HYPERLINK("https://docs.wto.org/imrd/directdoc.asp?DDFDocuments/s/G/SPS/NUSA2910A1.pdf","ES")</f>
      </c>
    </row>
    <row r="2688">
      <c r="A2688" s="10" t="s">
        <v>4587</v>
      </c>
      <c r="B2688" s="11" t="s">
        <v>214</v>
      </c>
      <c r="C2688" s="10" t="s">
        <v>12</v>
      </c>
      <c r="D2688" s="12">
        <v>42964</v>
      </c>
      <c r="E2688" s="13" t="s">
        <v>4465</v>
      </c>
      <c r="F2688" s="13" t="s">
        <v>389</v>
      </c>
      <c r="G2688" s="14" t="s">
        <v>3750</v>
      </c>
      <c r="H2688" s="15">
        <f>HYPERLINK("https://docs.wto.org/imrd/directdoc.asp?DDFDocuments/q/G/SPS/NARE122.pdf","EN")</f>
      </c>
      <c r="I2688" s="15">
        <f>HYPERLINK("https://docs.wto.org/imrd/directdoc.asp?DDFDocuments/r/G/SPS/NARE122.pdf","FR")</f>
      </c>
      <c r="J2688" s="15">
        <f>HYPERLINK("https://docs.wto.org/imrd/directdoc.asp?DDFDocuments/s/G/SPS/NARE122.pdf","ES")</f>
      </c>
    </row>
    <row r="2689">
      <c r="A2689" s="10" t="s">
        <v>4588</v>
      </c>
      <c r="B2689" s="11" t="s">
        <v>95</v>
      </c>
      <c r="C2689" s="10" t="s">
        <v>40</v>
      </c>
      <c r="D2689" s="12">
        <v>42964</v>
      </c>
      <c r="E2689" s="13" t="s">
        <v>4589</v>
      </c>
      <c r="F2689" s="13" t="s">
        <v>24</v>
      </c>
      <c r="G2689" s="14"/>
      <c r="H2689" s="15">
        <f>HYPERLINK("https://docs.wto.org/imrd/directdoc.asp?DDFDocuments/q/G/SPS/NBRA1214A3.pdf","EN")</f>
      </c>
      <c r="I2689" s="15">
        <f>HYPERLINK("https://docs.wto.org/imrd/directdoc.asp?DDFDocuments/r/G/SPS/NBRA1214A3.pdf","FR")</f>
      </c>
      <c r="J2689" s="15">
        <f>HYPERLINK("https://docs.wto.org/imrd/directdoc.asp?DDFDocuments/s/G/SPS/NBRA1214A3.pdf","ES")</f>
      </c>
    </row>
    <row r="2690">
      <c r="A2690" s="10" t="s">
        <v>4590</v>
      </c>
      <c r="B2690" s="11" t="s">
        <v>72</v>
      </c>
      <c r="C2690" s="10" t="s">
        <v>18</v>
      </c>
      <c r="D2690" s="12">
        <v>42964</v>
      </c>
      <c r="E2690" s="13" t="s">
        <v>3804</v>
      </c>
      <c r="F2690" s="13" t="s">
        <v>868</v>
      </c>
      <c r="G2690" s="14"/>
      <c r="H2690" s="15">
        <f>HYPERLINK("https://docs.wto.org/imrd/directdoc.asp?DDFDocuments/q/G/SPS/NCAN1130.pdf","EN")</f>
      </c>
      <c r="I2690" s="15">
        <f>HYPERLINK("https://docs.wto.org/imrd/directdoc.asp?DDFDocuments/r/G/SPS/NCAN1130.pdf","FR")</f>
      </c>
      <c r="J2690" s="15">
        <f>HYPERLINK("https://docs.wto.org/imrd/directdoc.asp?DDFDocuments/s/G/SPS/NCAN1130.pdf","ES")</f>
      </c>
    </row>
    <row r="2691">
      <c r="A2691" s="10" t="s">
        <v>4591</v>
      </c>
      <c r="B2691" s="11" t="s">
        <v>79</v>
      </c>
      <c r="C2691" s="10" t="s">
        <v>18</v>
      </c>
      <c r="D2691" s="12">
        <v>42964</v>
      </c>
      <c r="E2691" s="13" t="s">
        <v>4592</v>
      </c>
      <c r="F2691" s="13" t="s">
        <v>4593</v>
      </c>
      <c r="G2691" s="14"/>
      <c r="H2691" s="15">
        <f>HYPERLINK("https://docs.wto.org/imrd/directdoc.asp?DDFDocuments/q/G/SPS/NCOL271.pdf","EN")</f>
      </c>
      <c r="I2691" s="15">
        <f>HYPERLINK("https://docs.wto.org/imrd/directdoc.asp?DDFDocuments/r/G/SPS/NCOL271.pdf","FR")</f>
      </c>
      <c r="J2691" s="15">
        <f>HYPERLINK("https://docs.wto.org/imrd/directdoc.asp?DDFDocuments/s/G/SPS/NCOL271.pdf","ES")</f>
      </c>
    </row>
    <row r="2692">
      <c r="A2692" s="10" t="s">
        <v>4594</v>
      </c>
      <c r="B2692" s="11" t="s">
        <v>2699</v>
      </c>
      <c r="C2692" s="10" t="s">
        <v>54</v>
      </c>
      <c r="D2692" s="12">
        <v>42964</v>
      </c>
      <c r="E2692" s="13" t="s">
        <v>4595</v>
      </c>
      <c r="F2692" s="13" t="s">
        <v>310</v>
      </c>
      <c r="G2692" s="14" t="s">
        <v>95</v>
      </c>
      <c r="H2692" s="15">
        <f>HYPERLINK("https://docs.wto.org/imrd/directdoc.asp?DDFDocuments/q/G/SPS/NMOZ3A1.pdf","EN")</f>
      </c>
      <c r="I2692" s="15">
        <f>HYPERLINK("https://docs.wto.org/imrd/directdoc.asp?DDFDocuments/r/G/SPS/NMOZ3A1.pdf","FR")</f>
      </c>
      <c r="J2692" s="15">
        <f>HYPERLINK("https://docs.wto.org/imrd/directdoc.asp?DDFDocuments/s/G/SPS/NMOZ3A1.pdf","ES")</f>
      </c>
    </row>
    <row r="2693">
      <c r="A2693" s="10" t="s">
        <v>4596</v>
      </c>
      <c r="B2693" s="11" t="s">
        <v>2699</v>
      </c>
      <c r="C2693" s="10" t="s">
        <v>12</v>
      </c>
      <c r="D2693" s="12">
        <v>42964</v>
      </c>
      <c r="E2693" s="13" t="s">
        <v>4597</v>
      </c>
      <c r="F2693" s="13" t="s">
        <v>138</v>
      </c>
      <c r="G2693" s="14" t="s">
        <v>4598</v>
      </c>
      <c r="H2693" s="15">
        <f>HYPERLINK("https://docs.wto.org/imrd/directdoc.asp?DDFDocuments/q/G/SPS/NMOZ4.pdf","EN")</f>
      </c>
      <c r="I2693" s="15">
        <f>HYPERLINK("https://docs.wto.org/imrd/directdoc.asp?DDFDocuments/r/G/SPS/NMOZ4.pdf","FR")</f>
      </c>
      <c r="J2693" s="15">
        <f>HYPERLINK("https://docs.wto.org/imrd/directdoc.asp?DDFDocuments/s/G/SPS/NMOZ4.pdf","ES")</f>
      </c>
    </row>
    <row r="2694">
      <c r="A2694" s="10" t="s">
        <v>4599</v>
      </c>
      <c r="B2694" s="11" t="s">
        <v>195</v>
      </c>
      <c r="C2694" s="10" t="s">
        <v>18</v>
      </c>
      <c r="D2694" s="12">
        <v>42964</v>
      </c>
      <c r="E2694" s="13" t="s">
        <v>4600</v>
      </c>
      <c r="F2694" s="13" t="s">
        <v>158</v>
      </c>
      <c r="G2694" s="14"/>
      <c r="H2694" s="15">
        <f>HYPERLINK("https://docs.wto.org/imrd/directdoc.asp?DDFDocuments/q/G/SPS/NNZL559.pdf","EN")</f>
      </c>
      <c r="I2694" s="15">
        <f>HYPERLINK("https://docs.wto.org/imrd/directdoc.asp?DDFDocuments/r/G/SPS/NNZL559.pdf","FR")</f>
      </c>
      <c r="J2694" s="15">
        <f>HYPERLINK("https://docs.wto.org/imrd/directdoc.asp?DDFDocuments/s/G/SPS/NNZL559.pdf","ES")</f>
      </c>
    </row>
    <row r="2695">
      <c r="A2695" s="10" t="s">
        <v>4601</v>
      </c>
      <c r="B2695" s="11" t="s">
        <v>139</v>
      </c>
      <c r="C2695" s="10" t="s">
        <v>18</v>
      </c>
      <c r="D2695" s="12">
        <v>42963</v>
      </c>
      <c r="E2695" s="13" t="s">
        <v>3368</v>
      </c>
      <c r="F2695" s="13" t="s">
        <v>122</v>
      </c>
      <c r="G2695" s="14"/>
      <c r="H2695" s="15">
        <f>HYPERLINK("https://docs.wto.org/imrd/directdoc.asp?DDFDocuments/q/G/SPS/NIND188.pdf","EN")</f>
      </c>
      <c r="I2695" s="15">
        <f>HYPERLINK("https://docs.wto.org/imrd/directdoc.asp?DDFDocuments/r/G/SPS/NIND188.pdf","FR")</f>
      </c>
      <c r="J2695" s="15">
        <f>HYPERLINK("https://docs.wto.org/imrd/directdoc.asp?DDFDocuments/s/G/SPS/NIND188.pdf","ES")</f>
      </c>
    </row>
    <row r="2696">
      <c r="A2696" s="10" t="s">
        <v>4602</v>
      </c>
      <c r="B2696" s="11" t="s">
        <v>139</v>
      </c>
      <c r="C2696" s="10" t="s">
        <v>18</v>
      </c>
      <c r="D2696" s="12">
        <v>42963</v>
      </c>
      <c r="E2696" s="13" t="s">
        <v>4603</v>
      </c>
      <c r="F2696" s="13" t="s">
        <v>4604</v>
      </c>
      <c r="G2696" s="14"/>
      <c r="H2696" s="15">
        <f>HYPERLINK("https://docs.wto.org/imrd/directdoc.asp?DDFDocuments/q/G/SPS/NIND189.pdf","EN")</f>
      </c>
      <c r="I2696" s="15">
        <f>HYPERLINK("https://docs.wto.org/imrd/directdoc.asp?DDFDocuments/r/G/SPS/NIND189.pdf","FR")</f>
      </c>
      <c r="J2696" s="15">
        <f>HYPERLINK("https://docs.wto.org/imrd/directdoc.asp?DDFDocuments/s/G/SPS/NIND189.pdf","ES")</f>
      </c>
    </row>
    <row r="2697">
      <c r="A2697" s="10" t="s">
        <v>4605</v>
      </c>
      <c r="B2697" s="11" t="s">
        <v>139</v>
      </c>
      <c r="C2697" s="10" t="s">
        <v>18</v>
      </c>
      <c r="D2697" s="12">
        <v>42963</v>
      </c>
      <c r="E2697" s="13" t="s">
        <v>4606</v>
      </c>
      <c r="F2697" s="13" t="s">
        <v>166</v>
      </c>
      <c r="G2697" s="14"/>
      <c r="H2697" s="15">
        <f>HYPERLINK("https://docs.wto.org/imrd/directdoc.asp?DDFDocuments/q/G/SPS/NIND190.pdf","EN")</f>
      </c>
      <c r="I2697" s="15">
        <f>HYPERLINK("https://docs.wto.org/imrd/directdoc.asp?DDFDocuments/r/G/SPS/NIND190.pdf","FR")</f>
      </c>
      <c r="J2697" s="15">
        <f>HYPERLINK("https://docs.wto.org/imrd/directdoc.asp?DDFDocuments/s/G/SPS/NIND190.pdf","ES")</f>
      </c>
    </row>
    <row r="2698">
      <c r="A2698" s="10" t="s">
        <v>4607</v>
      </c>
      <c r="B2698" s="11" t="s">
        <v>139</v>
      </c>
      <c r="C2698" s="10" t="s">
        <v>18</v>
      </c>
      <c r="D2698" s="12">
        <v>42963</v>
      </c>
      <c r="E2698" s="13" t="s">
        <v>4608</v>
      </c>
      <c r="F2698" s="13" t="s">
        <v>3665</v>
      </c>
      <c r="G2698" s="14"/>
      <c r="H2698" s="15">
        <f>HYPERLINK("https://docs.wto.org/imrd/directdoc.asp?DDFDocuments/q/G/SPS/NIND191.pdf","EN")</f>
      </c>
      <c r="I2698" s="15">
        <f>HYPERLINK("https://docs.wto.org/imrd/directdoc.asp?DDFDocuments/r/G/SPS/NIND191.pdf","FR")</f>
      </c>
      <c r="J2698" s="15">
        <f>HYPERLINK("https://docs.wto.org/imrd/directdoc.asp?DDFDocuments/s/G/SPS/NIND191.pdf","ES")</f>
      </c>
    </row>
    <row r="2699">
      <c r="A2699" s="10" t="s">
        <v>4609</v>
      </c>
      <c r="B2699" s="11" t="s">
        <v>214</v>
      </c>
      <c r="C2699" s="10" t="s">
        <v>12</v>
      </c>
      <c r="D2699" s="12">
        <v>42962</v>
      </c>
      <c r="E2699" s="13" t="s">
        <v>530</v>
      </c>
      <c r="F2699" s="13" t="s">
        <v>56</v>
      </c>
      <c r="G2699" s="14" t="s">
        <v>4456</v>
      </c>
      <c r="H2699" s="15">
        <f>HYPERLINK("https://docs.wto.org/imrd/directdoc.asp?DDFDocuments/q/G/SPS/NARE121.pdf","EN")</f>
      </c>
      <c r="I2699" s="15">
        <f>HYPERLINK("https://docs.wto.org/imrd/directdoc.asp?DDFDocuments/r/G/SPS/NARE121.pdf","FR")</f>
      </c>
      <c r="J2699" s="15">
        <f>HYPERLINK("https://docs.wto.org/imrd/directdoc.asp?DDFDocuments/s/G/SPS/NARE121.pdf","ES")</f>
      </c>
    </row>
    <row r="2700">
      <c r="A2700" s="10" t="s">
        <v>4610</v>
      </c>
      <c r="B2700" s="11" t="s">
        <v>53</v>
      </c>
      <c r="C2700" s="10" t="s">
        <v>12</v>
      </c>
      <c r="D2700" s="12">
        <v>42962</v>
      </c>
      <c r="E2700" s="13" t="s">
        <v>282</v>
      </c>
      <c r="F2700" s="13" t="s">
        <v>144</v>
      </c>
      <c r="G2700" s="14" t="s">
        <v>4611</v>
      </c>
      <c r="H2700" s="15">
        <f>HYPERLINK("https://docs.wto.org/imrd/directdoc.asp?DDFDocuments/q/G/SPS/NSAU287.pdf","EN")</f>
      </c>
      <c r="I2700" s="15">
        <f>HYPERLINK("https://docs.wto.org/imrd/directdoc.asp?DDFDocuments/r/G/SPS/NSAU287.pdf","FR")</f>
      </c>
      <c r="J2700" s="15">
        <f>HYPERLINK("https://docs.wto.org/imrd/directdoc.asp?DDFDocuments/s/G/SPS/NSAU287.pdf","ES")</f>
      </c>
    </row>
    <row r="2701">
      <c r="A2701" s="10" t="s">
        <v>4612</v>
      </c>
      <c r="B2701" s="11" t="s">
        <v>53</v>
      </c>
      <c r="C2701" s="10" t="s">
        <v>12</v>
      </c>
      <c r="D2701" s="12">
        <v>42962</v>
      </c>
      <c r="E2701" s="13" t="s">
        <v>282</v>
      </c>
      <c r="F2701" s="13" t="s">
        <v>92</v>
      </c>
      <c r="G2701" s="14" t="s">
        <v>3513</v>
      </c>
      <c r="H2701" s="15">
        <f>HYPERLINK("https://docs.wto.org/imrd/directdoc.asp?DDFDocuments/q/G/SPS/NSAU288.pdf","EN")</f>
      </c>
      <c r="I2701" s="15">
        <f>HYPERLINK("https://docs.wto.org/imrd/directdoc.asp?DDFDocuments/r/G/SPS/NSAU288.pdf","FR")</f>
      </c>
      <c r="J2701" s="15">
        <f>HYPERLINK("https://docs.wto.org/imrd/directdoc.asp?DDFDocuments/s/G/SPS/NSAU288.pdf","ES")</f>
      </c>
    </row>
    <row r="2702">
      <c r="A2702" s="10" t="s">
        <v>4613</v>
      </c>
      <c r="B2702" s="11" t="s">
        <v>53</v>
      </c>
      <c r="C2702" s="10" t="s">
        <v>12</v>
      </c>
      <c r="D2702" s="12">
        <v>42962</v>
      </c>
      <c r="E2702" s="13" t="s">
        <v>4614</v>
      </c>
      <c r="F2702" s="13" t="s">
        <v>92</v>
      </c>
      <c r="G2702" s="14" t="s">
        <v>2959</v>
      </c>
      <c r="H2702" s="15">
        <f>HYPERLINK("https://docs.wto.org/imrd/directdoc.asp?DDFDocuments/q/G/SPS/NSAU289.pdf","EN")</f>
      </c>
      <c r="I2702" s="15">
        <f>HYPERLINK("https://docs.wto.org/imrd/directdoc.asp?DDFDocuments/r/G/SPS/NSAU289.pdf","FR")</f>
      </c>
      <c r="J2702" s="15">
        <f>HYPERLINK("https://docs.wto.org/imrd/directdoc.asp?DDFDocuments/s/G/SPS/NSAU289.pdf","ES")</f>
      </c>
    </row>
    <row r="2703">
      <c r="A2703" s="10" t="s">
        <v>4615</v>
      </c>
      <c r="B2703" s="11" t="s">
        <v>59</v>
      </c>
      <c r="C2703" s="10" t="s">
        <v>18</v>
      </c>
      <c r="D2703" s="12">
        <v>42962</v>
      </c>
      <c r="E2703" s="13" t="s">
        <v>1421</v>
      </c>
      <c r="F2703" s="13" t="s">
        <v>4616</v>
      </c>
      <c r="G2703" s="14" t="s">
        <v>226</v>
      </c>
      <c r="H2703" s="15">
        <f>HYPERLINK("https://docs.wto.org/imrd/directdoc.asp?DDFDocuments/q/G/SPS/NTPKM446.pdf","EN")</f>
      </c>
      <c r="I2703" s="15">
        <f>HYPERLINK("https://docs.wto.org/imrd/directdoc.asp?DDFDocuments/r/G/SPS/NTPKM446.pdf","FR")</f>
      </c>
      <c r="J2703" s="15">
        <f>HYPERLINK("https://docs.wto.org/imrd/directdoc.asp?DDFDocuments/s/G/SPS/NTPKM446.pdf","ES")</f>
      </c>
    </row>
    <row r="2704">
      <c r="A2704" s="10" t="s">
        <v>4617</v>
      </c>
      <c r="B2704" s="11" t="s">
        <v>233</v>
      </c>
      <c r="C2704" s="10" t="s">
        <v>18</v>
      </c>
      <c r="D2704" s="12">
        <v>42961</v>
      </c>
      <c r="E2704" s="13" t="s">
        <v>4618</v>
      </c>
      <c r="F2704" s="13" t="s">
        <v>1556</v>
      </c>
      <c r="G2704" s="14" t="s">
        <v>1274</v>
      </c>
      <c r="H2704" s="15">
        <f>HYPERLINK("https://docs.wto.org/imrd/directdoc.asp?DDFDocuments/q/G/SPS/NPER716.pdf","EN")</f>
      </c>
      <c r="I2704" s="15">
        <f>HYPERLINK("https://docs.wto.org/imrd/directdoc.asp?DDFDocuments/r/G/SPS/NPER716.pdf","FR")</f>
      </c>
      <c r="J2704" s="15">
        <f>HYPERLINK("https://docs.wto.org/imrd/directdoc.asp?DDFDocuments/s/G/SPS/NPER716.pdf","ES")</f>
      </c>
    </row>
    <row r="2705">
      <c r="A2705" s="10" t="s">
        <v>4619</v>
      </c>
      <c r="B2705" s="11" t="s">
        <v>183</v>
      </c>
      <c r="C2705" s="10" t="s">
        <v>18</v>
      </c>
      <c r="D2705" s="12">
        <v>42958</v>
      </c>
      <c r="E2705" s="13" t="s">
        <v>4620</v>
      </c>
      <c r="F2705" s="13" t="s">
        <v>158</v>
      </c>
      <c r="G2705" s="14"/>
      <c r="H2705" s="15">
        <f>HYPERLINK("https://docs.wto.org/imrd/directdoc.asp?DDFDocuments/q/G/SPS/NARG202.pdf","EN")</f>
      </c>
      <c r="I2705" s="15">
        <f>HYPERLINK("https://docs.wto.org/imrd/directdoc.asp?DDFDocuments/r/G/SPS/NARG202.pdf","FR")</f>
      </c>
      <c r="J2705" s="15">
        <f>HYPERLINK("https://docs.wto.org/imrd/directdoc.asp?DDFDocuments/s/G/SPS/NARG202.pdf","ES")</f>
      </c>
    </row>
    <row r="2706">
      <c r="A2706" s="10" t="s">
        <v>4621</v>
      </c>
      <c r="B2706" s="11" t="s">
        <v>183</v>
      </c>
      <c r="C2706" s="10" t="s">
        <v>18</v>
      </c>
      <c r="D2706" s="12">
        <v>42958</v>
      </c>
      <c r="E2706" s="13" t="s">
        <v>4622</v>
      </c>
      <c r="F2706" s="13" t="s">
        <v>4623</v>
      </c>
      <c r="G2706" s="14" t="s">
        <v>95</v>
      </c>
      <c r="H2706" s="15">
        <f>HYPERLINK("https://docs.wto.org/imrd/directdoc.asp?DDFDocuments/q/G/SPS/NARG203.pdf","EN")</f>
      </c>
      <c r="I2706" s="15">
        <f>HYPERLINK("https://docs.wto.org/imrd/directdoc.asp?DDFDocuments/r/G/SPS/NARG203.pdf","FR")</f>
      </c>
      <c r="J2706" s="15">
        <f>HYPERLINK("https://docs.wto.org/imrd/directdoc.asp?DDFDocuments/s/G/SPS/NARG203.pdf","ES")</f>
      </c>
    </row>
    <row r="2707">
      <c r="A2707" s="10" t="s">
        <v>4624</v>
      </c>
      <c r="B2707" s="11" t="s">
        <v>233</v>
      </c>
      <c r="C2707" s="10" t="s">
        <v>18</v>
      </c>
      <c r="D2707" s="12">
        <v>42958</v>
      </c>
      <c r="E2707" s="13" t="s">
        <v>4625</v>
      </c>
      <c r="F2707" s="13" t="s">
        <v>158</v>
      </c>
      <c r="G2707" s="14" t="s">
        <v>365</v>
      </c>
      <c r="H2707" s="15">
        <f>HYPERLINK("https://docs.wto.org/imrd/directdoc.asp?DDFDocuments/q/G/SPS/NPER715.pdf","EN")</f>
      </c>
      <c r="I2707" s="15">
        <f>HYPERLINK("https://docs.wto.org/imrd/directdoc.asp?DDFDocuments/r/G/SPS/NPER715.pdf","FR")</f>
      </c>
      <c r="J2707" s="15">
        <f>HYPERLINK("https://docs.wto.org/imrd/directdoc.asp?DDFDocuments/s/G/SPS/NPER715.pdf","ES")</f>
      </c>
    </row>
    <row r="2708">
      <c r="A2708" s="10" t="s">
        <v>4626</v>
      </c>
      <c r="B2708" s="11" t="s">
        <v>161</v>
      </c>
      <c r="C2708" s="10" t="s">
        <v>18</v>
      </c>
      <c r="D2708" s="12">
        <v>42958</v>
      </c>
      <c r="E2708" s="13" t="s">
        <v>4627</v>
      </c>
      <c r="F2708" s="13" t="s">
        <v>2760</v>
      </c>
      <c r="G2708" s="14" t="s">
        <v>4628</v>
      </c>
      <c r="H2708" s="15">
        <f>HYPERLINK("https://docs.wto.org/imrd/directdoc.asp?DDFDocuments/q/G/SPS/NUSA2948.pdf","EN")</f>
      </c>
      <c r="I2708" s="15">
        <f>HYPERLINK("https://docs.wto.org/imrd/directdoc.asp?DDFDocuments/r/G/SPS/NUSA2948.pdf","FR")</f>
      </c>
      <c r="J2708" s="15">
        <f>HYPERLINK("https://docs.wto.org/imrd/directdoc.asp?DDFDocuments/s/G/SPS/NUSA2948.pdf","ES")</f>
      </c>
    </row>
    <row r="2709">
      <c r="A2709" s="10" t="s">
        <v>4629</v>
      </c>
      <c r="B2709" s="11" t="s">
        <v>161</v>
      </c>
      <c r="C2709" s="10" t="s">
        <v>18</v>
      </c>
      <c r="D2709" s="12">
        <v>42958</v>
      </c>
      <c r="E2709" s="13" t="s">
        <v>4630</v>
      </c>
      <c r="F2709" s="13" t="s">
        <v>144</v>
      </c>
      <c r="G2709" s="14" t="s">
        <v>87</v>
      </c>
      <c r="H2709" s="15">
        <f>HYPERLINK("https://docs.wto.org/imrd/directdoc.asp?DDFDocuments/q/G/SPS/NUSA2949.pdf","EN")</f>
      </c>
      <c r="I2709" s="15">
        <f>HYPERLINK("https://docs.wto.org/imrd/directdoc.asp?DDFDocuments/r/G/SPS/NUSA2949.pdf","FR")</f>
      </c>
      <c r="J2709" s="15">
        <f>HYPERLINK("https://docs.wto.org/imrd/directdoc.asp?DDFDocuments/s/G/SPS/NUSA2949.pdf","ES")</f>
      </c>
    </row>
    <row r="2710">
      <c r="A2710" s="10" t="s">
        <v>4631</v>
      </c>
      <c r="B2710" s="11" t="s">
        <v>82</v>
      </c>
      <c r="C2710" s="10" t="s">
        <v>18</v>
      </c>
      <c r="D2710" s="12">
        <v>42956</v>
      </c>
      <c r="E2710" s="13" t="s">
        <v>2262</v>
      </c>
      <c r="F2710" s="13" t="s">
        <v>868</v>
      </c>
      <c r="G2710" s="14"/>
      <c r="H2710" s="15">
        <f>HYPERLINK("https://docs.wto.org/imrd/directdoc.asp?DDFDocuments/q/G/SPS/NEU224.pdf","EN")</f>
      </c>
      <c r="I2710" s="15">
        <f>HYPERLINK("https://docs.wto.org/imrd/directdoc.asp?DDFDocuments/r/G/SPS/NEU224.pdf","FR")</f>
      </c>
      <c r="J2710" s="15">
        <f>HYPERLINK("https://docs.wto.org/imrd/directdoc.asp?DDFDocuments/s/G/SPS/NEU224.pdf","ES")</f>
      </c>
    </row>
    <row r="2711">
      <c r="A2711" s="10" t="s">
        <v>4632</v>
      </c>
      <c r="B2711" s="11" t="s">
        <v>145</v>
      </c>
      <c r="C2711" s="10" t="s">
        <v>18</v>
      </c>
      <c r="D2711" s="12">
        <v>42956</v>
      </c>
      <c r="E2711" s="13" t="s">
        <v>4633</v>
      </c>
      <c r="F2711" s="13" t="s">
        <v>24</v>
      </c>
      <c r="G2711" s="14"/>
      <c r="H2711" s="15">
        <f>HYPERLINK("https://docs.wto.org/imrd/directdoc.asp?DDFDocuments/q/G/SPS/NPHL382.pdf","EN")</f>
      </c>
      <c r="I2711" s="15">
        <f>HYPERLINK("https://docs.wto.org/imrd/directdoc.asp?DDFDocuments/r/G/SPS/NPHL382.pdf","FR")</f>
      </c>
      <c r="J2711" s="15">
        <f>HYPERLINK("https://docs.wto.org/imrd/directdoc.asp?DDFDocuments/s/G/SPS/NPHL382.pdf","ES")</f>
      </c>
    </row>
    <row r="2712">
      <c r="A2712" s="10" t="s">
        <v>4634</v>
      </c>
      <c r="B2712" s="11" t="s">
        <v>145</v>
      </c>
      <c r="C2712" s="10" t="s">
        <v>12</v>
      </c>
      <c r="D2712" s="12">
        <v>42956</v>
      </c>
      <c r="E2712" s="13" t="s">
        <v>3844</v>
      </c>
      <c r="F2712" s="13" t="s">
        <v>36</v>
      </c>
      <c r="G2712" s="14" t="s">
        <v>3825</v>
      </c>
      <c r="H2712" s="15">
        <f>HYPERLINK("https://docs.wto.org/imrd/directdoc.asp?DDFDocuments/q/G/SPS/NPHL383.pdf","EN")</f>
      </c>
      <c r="I2712" s="15">
        <f>HYPERLINK("https://docs.wto.org/imrd/directdoc.asp?DDFDocuments/r/G/SPS/NPHL383.pdf","FR")</f>
      </c>
      <c r="J2712" s="15">
        <f>HYPERLINK("https://docs.wto.org/imrd/directdoc.asp?DDFDocuments/s/G/SPS/NPHL383.pdf","ES")</f>
      </c>
    </row>
    <row r="2713">
      <c r="A2713" s="10" t="s">
        <v>4635</v>
      </c>
      <c r="B2713" s="11" t="s">
        <v>145</v>
      </c>
      <c r="C2713" s="10" t="s">
        <v>12</v>
      </c>
      <c r="D2713" s="12">
        <v>42956</v>
      </c>
      <c r="E2713" s="13" t="s">
        <v>4114</v>
      </c>
      <c r="F2713" s="13" t="s">
        <v>144</v>
      </c>
      <c r="G2713" s="14" t="s">
        <v>95</v>
      </c>
      <c r="H2713" s="15">
        <f>HYPERLINK("https://docs.wto.org/imrd/directdoc.asp?DDFDocuments/q/G/SPS/NPHL384.pdf","EN")</f>
      </c>
      <c r="I2713" s="15">
        <f>HYPERLINK("https://docs.wto.org/imrd/directdoc.asp?DDFDocuments/r/G/SPS/NPHL384.pdf","FR")</f>
      </c>
      <c r="J2713" s="15">
        <f>HYPERLINK("https://docs.wto.org/imrd/directdoc.asp?DDFDocuments/s/G/SPS/NPHL384.pdf","ES")</f>
      </c>
    </row>
    <row r="2714">
      <c r="A2714" s="10" t="s">
        <v>4636</v>
      </c>
      <c r="B2714" s="11" t="s">
        <v>145</v>
      </c>
      <c r="C2714" s="10" t="s">
        <v>12</v>
      </c>
      <c r="D2714" s="12">
        <v>42956</v>
      </c>
      <c r="E2714" s="13" t="s">
        <v>3844</v>
      </c>
      <c r="F2714" s="13" t="s">
        <v>658</v>
      </c>
      <c r="G2714" s="14" t="s">
        <v>34</v>
      </c>
      <c r="H2714" s="15">
        <f>HYPERLINK("https://docs.wto.org/imrd/directdoc.asp?DDFDocuments/q/G/SPS/NPHL385.pdf","EN")</f>
      </c>
      <c r="I2714" s="15">
        <f>HYPERLINK("https://docs.wto.org/imrd/directdoc.asp?DDFDocuments/r/G/SPS/NPHL385.pdf","FR")</f>
      </c>
      <c r="J2714" s="15">
        <f>HYPERLINK("https://docs.wto.org/imrd/directdoc.asp?DDFDocuments/s/G/SPS/NPHL385.pdf","ES")</f>
      </c>
    </row>
    <row r="2715">
      <c r="A2715" s="10" t="s">
        <v>4637</v>
      </c>
      <c r="B2715" s="11" t="s">
        <v>153</v>
      </c>
      <c r="C2715" s="10" t="s">
        <v>18</v>
      </c>
      <c r="D2715" s="12">
        <v>42955</v>
      </c>
      <c r="E2715" s="13" t="s">
        <v>2262</v>
      </c>
      <c r="F2715" s="13" t="s">
        <v>4638</v>
      </c>
      <c r="G2715" s="14"/>
      <c r="H2715" s="15">
        <f>HYPERLINK("https://docs.wto.org/imrd/directdoc.asp?DDFDocuments/q/G/SPS/NKOR571.pdf","EN")</f>
      </c>
      <c r="I2715" s="15">
        <f>HYPERLINK("https://docs.wto.org/imrd/directdoc.asp?DDFDocuments/r/G/SPS/NKOR571.pdf","FR")</f>
      </c>
      <c r="J2715" s="15">
        <f>HYPERLINK("https://docs.wto.org/imrd/directdoc.asp?DDFDocuments/s/G/SPS/NKOR571.pdf","ES")</f>
      </c>
    </row>
    <row r="2716">
      <c r="A2716" s="10" t="s">
        <v>4639</v>
      </c>
      <c r="B2716" s="11" t="s">
        <v>134</v>
      </c>
      <c r="C2716" s="10" t="s">
        <v>40</v>
      </c>
      <c r="D2716" s="12">
        <v>42955</v>
      </c>
      <c r="E2716" s="13" t="s">
        <v>4640</v>
      </c>
      <c r="F2716" s="13" t="s">
        <v>19</v>
      </c>
      <c r="G2716" s="14"/>
      <c r="H2716" s="15">
        <f>HYPERLINK("https://docs.wto.org/imrd/directdoc.asp?DDFDocuments/q/G/SPS/NTHA241A1.pdf","EN")</f>
      </c>
      <c r="I2716" s="15">
        <f>HYPERLINK("https://docs.wto.org/imrd/directdoc.asp?DDFDocuments/r/G/SPS/NTHA241A1.pdf","FR")</f>
      </c>
      <c r="J2716" s="15">
        <f>HYPERLINK("https://docs.wto.org/imrd/directdoc.asp?DDFDocuments/s/G/SPS/NTHA241A1.pdf","ES")</f>
      </c>
    </row>
    <row r="2717">
      <c r="A2717" s="10" t="s">
        <v>4641</v>
      </c>
      <c r="B2717" s="11" t="s">
        <v>59</v>
      </c>
      <c r="C2717" s="10" t="s">
        <v>40</v>
      </c>
      <c r="D2717" s="12">
        <v>42955</v>
      </c>
      <c r="E2717" s="13" t="s">
        <v>4642</v>
      </c>
      <c r="F2717" s="13" t="s">
        <v>19</v>
      </c>
      <c r="G2717" s="14" t="s">
        <v>1331</v>
      </c>
      <c r="H2717" s="15">
        <f>HYPERLINK("https://docs.wto.org/imrd/directdoc.asp?DDFDocuments/q/G/SPS/NTPKM433A1.pdf","EN")</f>
      </c>
      <c r="I2717" s="15">
        <f>HYPERLINK("https://docs.wto.org/imrd/directdoc.asp?DDFDocuments/r/G/SPS/NTPKM433A1.pdf","FR")</f>
      </c>
      <c r="J2717" s="15">
        <f>HYPERLINK("https://docs.wto.org/imrd/directdoc.asp?DDFDocuments/s/G/SPS/NTPKM433A1.pdf","ES")</f>
      </c>
    </row>
    <row r="2718">
      <c r="A2718" s="10" t="s">
        <v>4643</v>
      </c>
      <c r="B2718" s="11" t="s">
        <v>59</v>
      </c>
      <c r="C2718" s="10" t="s">
        <v>40</v>
      </c>
      <c r="D2718" s="12">
        <v>42955</v>
      </c>
      <c r="E2718" s="13" t="s">
        <v>60</v>
      </c>
      <c r="F2718" s="13" t="s">
        <v>19</v>
      </c>
      <c r="G2718" s="14"/>
      <c r="H2718" s="15">
        <f>HYPERLINK("https://docs.wto.org/imrd/directdoc.asp?DDFDocuments/q/G/SPS/NTPKM434A1.pdf","EN")</f>
      </c>
      <c r="I2718" s="15">
        <f>HYPERLINK("https://docs.wto.org/imrd/directdoc.asp?DDFDocuments/r/G/SPS/NTPKM434A1.pdf","FR")</f>
      </c>
      <c r="J2718" s="15">
        <f>HYPERLINK("https://docs.wto.org/imrd/directdoc.asp?DDFDocuments/s/G/SPS/NTPKM434A1.pdf","ES")</f>
      </c>
    </row>
    <row r="2719">
      <c r="A2719" s="10" t="s">
        <v>4644</v>
      </c>
      <c r="B2719" s="11" t="s">
        <v>34</v>
      </c>
      <c r="C2719" s="10" t="s">
        <v>18</v>
      </c>
      <c r="D2719" s="12">
        <v>42954</v>
      </c>
      <c r="E2719" s="13" t="s">
        <v>2007</v>
      </c>
      <c r="F2719" s="13" t="s">
        <v>74</v>
      </c>
      <c r="G2719" s="14"/>
      <c r="H2719" s="15">
        <f>HYPERLINK("https://docs.wto.org/imrd/directdoc.asp?DDFDocuments/q/G/SPS/NJPN529.pdf","EN")</f>
      </c>
      <c r="I2719" s="15">
        <f>HYPERLINK("https://docs.wto.org/imrd/directdoc.asp?DDFDocuments/r/G/SPS/NJPN529.pdf","FR")</f>
      </c>
      <c r="J2719" s="15">
        <f>HYPERLINK("https://docs.wto.org/imrd/directdoc.asp?DDFDocuments/s/G/SPS/NJPN529.pdf","ES")</f>
      </c>
    </row>
    <row r="2720">
      <c r="A2720" s="10" t="s">
        <v>4645</v>
      </c>
      <c r="B2720" s="11" t="s">
        <v>53</v>
      </c>
      <c r="C2720" s="10" t="s">
        <v>12</v>
      </c>
      <c r="D2720" s="12">
        <v>42954</v>
      </c>
      <c r="E2720" s="13" t="s">
        <v>55</v>
      </c>
      <c r="F2720" s="13" t="s">
        <v>138</v>
      </c>
      <c r="G2720" s="14" t="s">
        <v>4646</v>
      </c>
      <c r="H2720" s="15">
        <f>HYPERLINK("https://docs.wto.org/imrd/directdoc.asp?DDFDocuments/q/G/SPS/NSAU285.pdf","EN")</f>
      </c>
      <c r="I2720" s="15">
        <f>HYPERLINK("https://docs.wto.org/imrd/directdoc.asp?DDFDocuments/r/G/SPS/NSAU285.pdf","FR")</f>
      </c>
      <c r="J2720" s="15">
        <f>HYPERLINK("https://docs.wto.org/imrd/directdoc.asp?DDFDocuments/s/G/SPS/NSAU285.pdf","ES")</f>
      </c>
    </row>
    <row r="2721">
      <c r="A2721" s="10" t="s">
        <v>4647</v>
      </c>
      <c r="B2721" s="11" t="s">
        <v>53</v>
      </c>
      <c r="C2721" s="10" t="s">
        <v>12</v>
      </c>
      <c r="D2721" s="12">
        <v>42954</v>
      </c>
      <c r="E2721" s="13" t="s">
        <v>55</v>
      </c>
      <c r="F2721" s="13" t="s">
        <v>56</v>
      </c>
      <c r="G2721" s="14" t="s">
        <v>4648</v>
      </c>
      <c r="H2721" s="15">
        <f>HYPERLINK("https://docs.wto.org/imrd/directdoc.asp?DDFDocuments/q/G/SPS/NSAU286.pdf","EN")</f>
      </c>
      <c r="I2721" s="15">
        <f>HYPERLINK("https://docs.wto.org/imrd/directdoc.asp?DDFDocuments/r/G/SPS/NSAU286.pdf","FR")</f>
      </c>
      <c r="J2721" s="15">
        <f>HYPERLINK("https://docs.wto.org/imrd/directdoc.asp?DDFDocuments/s/G/SPS/NSAU286.pdf","ES")</f>
      </c>
    </row>
    <row r="2722">
      <c r="A2722" s="10" t="s">
        <v>4649</v>
      </c>
      <c r="B2722" s="11" t="s">
        <v>214</v>
      </c>
      <c r="C2722" s="10" t="s">
        <v>2295</v>
      </c>
      <c r="D2722" s="12">
        <v>42951</v>
      </c>
      <c r="E2722" s="13" t="s">
        <v>530</v>
      </c>
      <c r="F2722" s="13" t="s">
        <v>925</v>
      </c>
      <c r="G2722" s="14" t="s">
        <v>4650</v>
      </c>
      <c r="H2722" s="15">
        <f>HYPERLINK("https://docs.wto.org/imrd/directdoc.asp?DDFDocuments/q/G/SPS/NARE97A1C1.pdf","EN")</f>
      </c>
      <c r="I2722" s="15">
        <f>HYPERLINK("https://docs.wto.org/imrd/directdoc.asp?DDFDocuments/r/G/SPS/NARE97A1C1.pdf","FR")</f>
      </c>
      <c r="J2722" s="15">
        <f>HYPERLINK("https://docs.wto.org/imrd/directdoc.asp?DDFDocuments/s/G/SPS/NARE97A1C1.pdf","ES")</f>
      </c>
    </row>
    <row r="2723">
      <c r="A2723" s="10" t="s">
        <v>4651</v>
      </c>
      <c r="B2723" s="11" t="s">
        <v>349</v>
      </c>
      <c r="C2723" s="10" t="s">
        <v>54</v>
      </c>
      <c r="D2723" s="12">
        <v>42951</v>
      </c>
      <c r="E2723" s="13" t="s">
        <v>19</v>
      </c>
      <c r="F2723" s="13" t="s">
        <v>310</v>
      </c>
      <c r="G2723" s="14"/>
      <c r="H2723" s="15">
        <f>HYPERLINK("https://docs.wto.org/imrd/directdoc.asp?DDFDocuments/q/G/SPS/NECU195A1.pdf","EN")</f>
      </c>
      <c r="I2723" s="15">
        <f>HYPERLINK("https://docs.wto.org/imrd/directdoc.asp?DDFDocuments/r/G/SPS/NECU195A1.pdf","FR")</f>
      </c>
      <c r="J2723" s="15">
        <f>HYPERLINK("https://docs.wto.org/imrd/directdoc.asp?DDFDocuments/s/G/SPS/NECU195A1.pdf","ES")</f>
      </c>
    </row>
    <row r="2724">
      <c r="A2724" s="10" t="s">
        <v>4652</v>
      </c>
      <c r="B2724" s="11" t="s">
        <v>82</v>
      </c>
      <c r="C2724" s="10" t="s">
        <v>40</v>
      </c>
      <c r="D2724" s="12">
        <v>42951</v>
      </c>
      <c r="E2724" s="13" t="s">
        <v>4234</v>
      </c>
      <c r="F2724" s="13" t="s">
        <v>19</v>
      </c>
      <c r="G2724" s="14"/>
      <c r="H2724" s="15">
        <f>HYPERLINK("https://docs.wto.org/imrd/directdoc.asp?DDFDocuments/q/G/SPS/NEU196A1.pdf","EN")</f>
      </c>
      <c r="I2724" s="15">
        <f>HYPERLINK("https://docs.wto.org/imrd/directdoc.asp?DDFDocuments/r/G/SPS/NEU196A1.pdf","FR")</f>
      </c>
      <c r="J2724" s="15">
        <f>HYPERLINK("https://docs.wto.org/imrd/directdoc.asp?DDFDocuments/s/G/SPS/NEU196A1.pdf","ES")</f>
      </c>
    </row>
    <row r="2725">
      <c r="A2725" s="10" t="s">
        <v>4653</v>
      </c>
      <c r="B2725" s="11" t="s">
        <v>139</v>
      </c>
      <c r="C2725" s="10" t="s">
        <v>18</v>
      </c>
      <c r="D2725" s="12">
        <v>42951</v>
      </c>
      <c r="E2725" s="13" t="s">
        <v>4654</v>
      </c>
      <c r="F2725" s="13" t="s">
        <v>3688</v>
      </c>
      <c r="G2725" s="14"/>
      <c r="H2725" s="15">
        <f>HYPERLINK("https://docs.wto.org/imrd/directdoc.asp?DDFDocuments/q/G/SPS/NIND186.pdf","EN")</f>
      </c>
      <c r="I2725" s="15">
        <f>HYPERLINK("https://docs.wto.org/imrd/directdoc.asp?DDFDocuments/r/G/SPS/NIND186.pdf","FR")</f>
      </c>
      <c r="J2725" s="15">
        <f>HYPERLINK("https://docs.wto.org/imrd/directdoc.asp?DDFDocuments/s/G/SPS/NIND186.pdf","ES")</f>
      </c>
    </row>
    <row r="2726">
      <c r="A2726" s="10" t="s">
        <v>4655</v>
      </c>
      <c r="B2726" s="11" t="s">
        <v>139</v>
      </c>
      <c r="C2726" s="10" t="s">
        <v>18</v>
      </c>
      <c r="D2726" s="12">
        <v>42951</v>
      </c>
      <c r="E2726" s="13" t="s">
        <v>4656</v>
      </c>
      <c r="F2726" s="13" t="s">
        <v>24</v>
      </c>
      <c r="G2726" s="14"/>
      <c r="H2726" s="15">
        <f>HYPERLINK("https://docs.wto.org/imrd/directdoc.asp?DDFDocuments/q/G/SPS/NIND187.pdf","EN")</f>
      </c>
      <c r="I2726" s="15">
        <f>HYPERLINK("https://docs.wto.org/imrd/directdoc.asp?DDFDocuments/r/G/SPS/NIND187.pdf","FR")</f>
      </c>
      <c r="J2726" s="15">
        <f>HYPERLINK("https://docs.wto.org/imrd/directdoc.asp?DDFDocuments/s/G/SPS/NIND187.pdf","ES")</f>
      </c>
    </row>
    <row r="2727">
      <c r="A2727" s="10" t="s">
        <v>4657</v>
      </c>
      <c r="B2727" s="11" t="s">
        <v>34</v>
      </c>
      <c r="C2727" s="10" t="s">
        <v>40</v>
      </c>
      <c r="D2727" s="12">
        <v>42951</v>
      </c>
      <c r="E2727" s="13" t="s">
        <v>4658</v>
      </c>
      <c r="F2727" s="13" t="s">
        <v>310</v>
      </c>
      <c r="G2727" s="14"/>
      <c r="H2727" s="15">
        <f>HYPERLINK("https://docs.wto.org/imrd/directdoc.asp?DDFDocuments/q/G/SPS/NJPN471A4.pdf","EN")</f>
      </c>
      <c r="I2727" s="15">
        <f>HYPERLINK("https://docs.wto.org/imrd/directdoc.asp?DDFDocuments/r/G/SPS/NJPN471A4.pdf","FR")</f>
      </c>
      <c r="J2727" s="15">
        <f>HYPERLINK("https://docs.wto.org/imrd/directdoc.asp?DDFDocuments/s/G/SPS/NJPN471A4.pdf","ES")</f>
      </c>
    </row>
    <row r="2728">
      <c r="A2728" s="10" t="s">
        <v>4659</v>
      </c>
      <c r="B2728" s="11" t="s">
        <v>34</v>
      </c>
      <c r="C2728" s="10" t="s">
        <v>18</v>
      </c>
      <c r="D2728" s="12">
        <v>42951</v>
      </c>
      <c r="E2728" s="13" t="s">
        <v>4660</v>
      </c>
      <c r="F2728" s="13" t="s">
        <v>74</v>
      </c>
      <c r="G2728" s="14"/>
      <c r="H2728" s="15">
        <f>HYPERLINK("https://docs.wto.org/imrd/directdoc.asp?DDFDocuments/q/G/SPS/NJPN525.pdf","EN")</f>
      </c>
      <c r="I2728" s="15">
        <f>HYPERLINK("https://docs.wto.org/imrd/directdoc.asp?DDFDocuments/r/G/SPS/NJPN525.pdf","FR")</f>
      </c>
      <c r="J2728" s="15">
        <f>HYPERLINK("https://docs.wto.org/imrd/directdoc.asp?DDFDocuments/s/G/SPS/NJPN525.pdf","ES")</f>
      </c>
    </row>
    <row r="2729">
      <c r="A2729" s="10" t="s">
        <v>4661</v>
      </c>
      <c r="B2729" s="11" t="s">
        <v>34</v>
      </c>
      <c r="C2729" s="10" t="s">
        <v>18</v>
      </c>
      <c r="D2729" s="12">
        <v>42951</v>
      </c>
      <c r="E2729" s="13" t="s">
        <v>4662</v>
      </c>
      <c r="F2729" s="13" t="s">
        <v>74</v>
      </c>
      <c r="G2729" s="14"/>
      <c r="H2729" s="15">
        <f>HYPERLINK("https://docs.wto.org/imrd/directdoc.asp?DDFDocuments/q/G/SPS/NJPN526.pdf","EN")</f>
      </c>
      <c r="I2729" s="15">
        <f>HYPERLINK("https://docs.wto.org/imrd/directdoc.asp?DDFDocuments/r/G/SPS/NJPN526.pdf","FR")</f>
      </c>
      <c r="J2729" s="15">
        <f>HYPERLINK("https://docs.wto.org/imrd/directdoc.asp?DDFDocuments/s/G/SPS/NJPN526.pdf","ES")</f>
      </c>
    </row>
    <row r="2730">
      <c r="A2730" s="10" t="s">
        <v>4663</v>
      </c>
      <c r="B2730" s="11" t="s">
        <v>34</v>
      </c>
      <c r="C2730" s="10" t="s">
        <v>18</v>
      </c>
      <c r="D2730" s="12">
        <v>42951</v>
      </c>
      <c r="E2730" s="13" t="s">
        <v>4664</v>
      </c>
      <c r="F2730" s="13" t="s">
        <v>74</v>
      </c>
      <c r="G2730" s="14"/>
      <c r="H2730" s="15">
        <f>HYPERLINK("https://docs.wto.org/imrd/directdoc.asp?DDFDocuments/q/G/SPS/NJPN527.pdf","EN")</f>
      </c>
      <c r="I2730" s="15">
        <f>HYPERLINK("https://docs.wto.org/imrd/directdoc.asp?DDFDocuments/r/G/SPS/NJPN527.pdf","FR")</f>
      </c>
      <c r="J2730" s="15">
        <f>HYPERLINK("https://docs.wto.org/imrd/directdoc.asp?DDFDocuments/s/G/SPS/NJPN527.pdf","ES")</f>
      </c>
    </row>
    <row r="2731">
      <c r="A2731" s="10" t="s">
        <v>4665</v>
      </c>
      <c r="B2731" s="11" t="s">
        <v>34</v>
      </c>
      <c r="C2731" s="10" t="s">
        <v>18</v>
      </c>
      <c r="D2731" s="12">
        <v>42951</v>
      </c>
      <c r="E2731" s="13" t="s">
        <v>4666</v>
      </c>
      <c r="F2731" s="13" t="s">
        <v>74</v>
      </c>
      <c r="G2731" s="14"/>
      <c r="H2731" s="15">
        <f>HYPERLINK("https://docs.wto.org/imrd/directdoc.asp?DDFDocuments/q/G/SPS/NJPN528.pdf","EN")</f>
      </c>
      <c r="I2731" s="15">
        <f>HYPERLINK("https://docs.wto.org/imrd/directdoc.asp?DDFDocuments/r/G/SPS/NJPN528.pdf","FR")</f>
      </c>
      <c r="J2731" s="15">
        <f>HYPERLINK("https://docs.wto.org/imrd/directdoc.asp?DDFDocuments/s/G/SPS/NJPN528.pdf","ES")</f>
      </c>
    </row>
    <row r="2732">
      <c r="A2732" s="10" t="s">
        <v>4667</v>
      </c>
      <c r="B2732" s="11" t="s">
        <v>11</v>
      </c>
      <c r="C2732" s="10" t="s">
        <v>12</v>
      </c>
      <c r="D2732" s="12">
        <v>42951</v>
      </c>
      <c r="E2732" s="13" t="s">
        <v>4063</v>
      </c>
      <c r="F2732" s="13" t="s">
        <v>144</v>
      </c>
      <c r="G2732" s="14" t="s">
        <v>43</v>
      </c>
      <c r="H2732" s="15">
        <f>HYPERLINK("https://docs.wto.org/imrd/directdoc.asp?DDFDocuments/q/G/SPS/NRUS143.pdf","EN")</f>
      </c>
      <c r="I2732" s="15">
        <f>HYPERLINK("https://docs.wto.org/imrd/directdoc.asp?DDFDocuments/r/G/SPS/NRUS143.pdf","FR")</f>
      </c>
      <c r="J2732" s="15">
        <f>HYPERLINK("https://docs.wto.org/imrd/directdoc.asp?DDFDocuments/s/G/SPS/NRUS143.pdf","ES")</f>
      </c>
    </row>
    <row r="2733">
      <c r="A2733" s="10" t="s">
        <v>4668</v>
      </c>
      <c r="B2733" s="11" t="s">
        <v>523</v>
      </c>
      <c r="C2733" s="10" t="s">
        <v>18</v>
      </c>
      <c r="D2733" s="12">
        <v>42951</v>
      </c>
      <c r="E2733" s="13" t="s">
        <v>2766</v>
      </c>
      <c r="F2733" s="13" t="s">
        <v>1146</v>
      </c>
      <c r="G2733" s="14"/>
      <c r="H2733" s="15">
        <f>HYPERLINK("https://docs.wto.org/imrd/directdoc.asp?DDFDocuments/q/G/SPS/NTUR90.pdf","EN")</f>
      </c>
      <c r="I2733" s="15">
        <f>HYPERLINK("https://docs.wto.org/imrd/directdoc.asp?DDFDocuments/r/G/SPS/NTUR90.pdf","FR")</f>
      </c>
      <c r="J2733" s="15">
        <f>HYPERLINK("https://docs.wto.org/imrd/directdoc.asp?DDFDocuments/s/G/SPS/NTUR90.pdf","ES")</f>
      </c>
    </row>
    <row r="2734">
      <c r="A2734" s="10" t="s">
        <v>4669</v>
      </c>
      <c r="B2734" s="11" t="s">
        <v>188</v>
      </c>
      <c r="C2734" s="10" t="s">
        <v>18</v>
      </c>
      <c r="D2734" s="12">
        <v>42949</v>
      </c>
      <c r="E2734" s="13" t="s">
        <v>4262</v>
      </c>
      <c r="F2734" s="13" t="s">
        <v>158</v>
      </c>
      <c r="G2734" s="14" t="s">
        <v>149</v>
      </c>
      <c r="H2734" s="15">
        <f>HYPERLINK("https://docs.wto.org/imrd/directdoc.asp?DDFDocuments/q/G/SPS/NAUS430.pdf","EN")</f>
      </c>
      <c r="I2734" s="15">
        <f>HYPERLINK("https://docs.wto.org/imrd/directdoc.asp?DDFDocuments/r/G/SPS/NAUS430.pdf","FR")</f>
      </c>
      <c r="J2734" s="15">
        <f>HYPERLINK("https://docs.wto.org/imrd/directdoc.asp?DDFDocuments/s/G/SPS/NAUS430.pdf","ES")</f>
      </c>
    </row>
    <row r="2735">
      <c r="A2735" s="10" t="s">
        <v>4670</v>
      </c>
      <c r="B2735" s="11" t="s">
        <v>95</v>
      </c>
      <c r="C2735" s="10" t="s">
        <v>18</v>
      </c>
      <c r="D2735" s="12">
        <v>42949</v>
      </c>
      <c r="E2735" s="13" t="s">
        <v>4671</v>
      </c>
      <c r="F2735" s="13" t="s">
        <v>4672</v>
      </c>
      <c r="G2735" s="14"/>
      <c r="H2735" s="15">
        <f>HYPERLINK("https://docs.wto.org/imrd/directdoc.asp?DDFDocuments/q/G/SPS/NBRA1283.pdf","EN")</f>
      </c>
      <c r="I2735" s="15">
        <f>HYPERLINK("https://docs.wto.org/imrd/directdoc.asp?DDFDocuments/r/G/SPS/NBRA1283.pdf","FR")</f>
      </c>
      <c r="J2735" s="15">
        <f>HYPERLINK("https://docs.wto.org/imrd/directdoc.asp?DDFDocuments/s/G/SPS/NBRA1283.pdf","ES")</f>
      </c>
    </row>
    <row r="2736">
      <c r="A2736" s="10" t="s">
        <v>4673</v>
      </c>
      <c r="B2736" s="11" t="s">
        <v>349</v>
      </c>
      <c r="C2736" s="10" t="s">
        <v>12</v>
      </c>
      <c r="D2736" s="12">
        <v>42949</v>
      </c>
      <c r="E2736" s="13" t="s">
        <v>4674</v>
      </c>
      <c r="F2736" s="13" t="s">
        <v>2192</v>
      </c>
      <c r="G2736" s="14" t="s">
        <v>79</v>
      </c>
      <c r="H2736" s="15">
        <f>HYPERLINK("https://docs.wto.org/imrd/directdoc.asp?DDFDocuments/q/G/SPS/NECU195.pdf","EN")</f>
      </c>
      <c r="I2736" s="15">
        <f>HYPERLINK("https://docs.wto.org/imrd/directdoc.asp?DDFDocuments/r/G/SPS/NECU195.pdf","FR")</f>
      </c>
      <c r="J2736" s="15">
        <f>HYPERLINK("https://docs.wto.org/imrd/directdoc.asp?DDFDocuments/s/G/SPS/NECU195.pdf","ES")</f>
      </c>
    </row>
    <row r="2737">
      <c r="A2737" s="10" t="s">
        <v>4675</v>
      </c>
      <c r="B2737" s="11" t="s">
        <v>59</v>
      </c>
      <c r="C2737" s="10" t="s">
        <v>40</v>
      </c>
      <c r="D2737" s="12">
        <v>42949</v>
      </c>
      <c r="E2737" s="13" t="s">
        <v>4676</v>
      </c>
      <c r="F2737" s="13" t="s">
        <v>19</v>
      </c>
      <c r="G2737" s="14"/>
      <c r="H2737" s="15">
        <f>HYPERLINK("https://docs.wto.org/imrd/directdoc.asp?DDFDocuments/q/G/SPS/NTPKM413R1A1.pdf","EN")</f>
      </c>
      <c r="I2737" s="15">
        <f>HYPERLINK("https://docs.wto.org/imrd/directdoc.asp?DDFDocuments/r/G/SPS/NTPKM413R1A1.pdf","FR")</f>
      </c>
      <c r="J2737" s="15">
        <f>HYPERLINK("https://docs.wto.org/imrd/directdoc.asp?DDFDocuments/s/G/SPS/NTPKM413R1A1.pdf","ES")</f>
      </c>
    </row>
    <row r="2738">
      <c r="A2738" s="10" t="s">
        <v>4677</v>
      </c>
      <c r="B2738" s="11" t="s">
        <v>161</v>
      </c>
      <c r="C2738" s="10" t="s">
        <v>18</v>
      </c>
      <c r="D2738" s="12">
        <v>42949</v>
      </c>
      <c r="E2738" s="13" t="s">
        <v>913</v>
      </c>
      <c r="F2738" s="13" t="s">
        <v>24</v>
      </c>
      <c r="G2738" s="14"/>
      <c r="H2738" s="15">
        <f>HYPERLINK("https://docs.wto.org/imrd/directdoc.asp?DDFDocuments/q/G/SPS/NUSA2946.pdf","EN")</f>
      </c>
      <c r="I2738" s="15">
        <f>HYPERLINK("https://docs.wto.org/imrd/directdoc.asp?DDFDocuments/r/G/SPS/NUSA2946.pdf","FR")</f>
      </c>
      <c r="J2738" s="15">
        <f>HYPERLINK("https://docs.wto.org/imrd/directdoc.asp?DDFDocuments/s/G/SPS/NUSA2946.pdf","ES")</f>
      </c>
    </row>
    <row r="2739">
      <c r="A2739" s="10" t="s">
        <v>4678</v>
      </c>
      <c r="B2739" s="11" t="s">
        <v>1129</v>
      </c>
      <c r="C2739" s="10" t="s">
        <v>12</v>
      </c>
      <c r="D2739" s="12">
        <v>42948</v>
      </c>
      <c r="E2739" s="13" t="s">
        <v>4679</v>
      </c>
      <c r="F2739" s="13" t="s">
        <v>144</v>
      </c>
      <c r="G2739" s="14"/>
      <c r="H2739" s="15">
        <f>HYPERLINK("https://docs.wto.org/imrd/directdoc.asp?DDFDocuments/q/G/SPS/NMYS40.pdf","EN")</f>
      </c>
      <c r="I2739" s="15">
        <f>HYPERLINK("https://docs.wto.org/imrd/directdoc.asp?DDFDocuments/r/G/SPS/NMYS40.pdf","FR")</f>
      </c>
      <c r="J2739" s="15">
        <f>HYPERLINK("https://docs.wto.org/imrd/directdoc.asp?DDFDocuments/s/G/SPS/NMYS40.pdf","ES")</f>
      </c>
    </row>
    <row r="2740">
      <c r="A2740" s="10" t="s">
        <v>4680</v>
      </c>
      <c r="B2740" s="11" t="s">
        <v>145</v>
      </c>
      <c r="C2740" s="10" t="s">
        <v>12</v>
      </c>
      <c r="D2740" s="12">
        <v>42948</v>
      </c>
      <c r="E2740" s="13" t="s">
        <v>4114</v>
      </c>
      <c r="F2740" s="13" t="s">
        <v>4681</v>
      </c>
      <c r="G2740" s="14" t="s">
        <v>4682</v>
      </c>
      <c r="H2740" s="15">
        <f>HYPERLINK("https://docs.wto.org/imrd/directdoc.asp?DDFDocuments/q/G/SPS/NPHL381.pdf","EN")</f>
      </c>
      <c r="I2740" s="15">
        <f>HYPERLINK("https://docs.wto.org/imrd/directdoc.asp?DDFDocuments/r/G/SPS/NPHL381.pdf","FR")</f>
      </c>
      <c r="J2740" s="15">
        <f>HYPERLINK("https://docs.wto.org/imrd/directdoc.asp?DDFDocuments/s/G/SPS/NPHL381.pdf","ES")</f>
      </c>
    </row>
    <row r="2741">
      <c r="A2741" s="10" t="s">
        <v>4683</v>
      </c>
      <c r="B2741" s="11" t="s">
        <v>139</v>
      </c>
      <c r="C2741" s="10" t="s">
        <v>18</v>
      </c>
      <c r="D2741" s="12">
        <v>42947</v>
      </c>
      <c r="E2741" s="13" t="s">
        <v>4684</v>
      </c>
      <c r="F2741" s="13" t="s">
        <v>24</v>
      </c>
      <c r="G2741" s="14"/>
      <c r="H2741" s="15">
        <f>HYPERLINK("https://docs.wto.org/imrd/directdoc.asp?DDFDocuments/q/G/SPS/NIND182.pdf","EN")</f>
      </c>
      <c r="I2741" s="15">
        <f>HYPERLINK("https://docs.wto.org/imrd/directdoc.asp?DDFDocuments/r/G/SPS/NIND182.pdf","FR")</f>
      </c>
      <c r="J2741" s="15">
        <f>HYPERLINK("https://docs.wto.org/imrd/directdoc.asp?DDFDocuments/s/G/SPS/NIND182.pdf","ES")</f>
      </c>
    </row>
    <row r="2742">
      <c r="A2742" s="10" t="s">
        <v>4685</v>
      </c>
      <c r="B2742" s="11" t="s">
        <v>214</v>
      </c>
      <c r="C2742" s="10" t="s">
        <v>2295</v>
      </c>
      <c r="D2742" s="12">
        <v>42944</v>
      </c>
      <c r="E2742" s="13" t="s">
        <v>19</v>
      </c>
      <c r="F2742" s="13" t="s">
        <v>138</v>
      </c>
      <c r="G2742" s="14"/>
      <c r="H2742" s="15">
        <f>HYPERLINK("https://docs.wto.org/imrd/directdoc.asp?DDFDocuments/q/G/SPS/NARE119C1.pdf","EN")</f>
      </c>
      <c r="I2742" s="15">
        <f>HYPERLINK("https://docs.wto.org/imrd/directdoc.asp?DDFDocuments/r/G/SPS/NARE119C1.pdf","FR")</f>
      </c>
      <c r="J2742" s="15">
        <f>HYPERLINK("https://docs.wto.org/imrd/directdoc.asp?DDFDocuments/s/G/SPS/NARE119C1.pdf","ES")</f>
      </c>
    </row>
    <row r="2743">
      <c r="A2743" s="10" t="s">
        <v>4686</v>
      </c>
      <c r="B2743" s="11" t="s">
        <v>183</v>
      </c>
      <c r="C2743" s="10" t="s">
        <v>18</v>
      </c>
      <c r="D2743" s="12">
        <v>42944</v>
      </c>
      <c r="E2743" s="13" t="s">
        <v>4687</v>
      </c>
      <c r="F2743" s="13" t="s">
        <v>223</v>
      </c>
      <c r="G2743" s="14" t="s">
        <v>1600</v>
      </c>
      <c r="H2743" s="15">
        <f>HYPERLINK("https://docs.wto.org/imrd/directdoc.asp?DDFDocuments/q/G/SPS/NARG200.pdf","EN")</f>
      </c>
      <c r="I2743" s="15">
        <f>HYPERLINK("https://docs.wto.org/imrd/directdoc.asp?DDFDocuments/r/G/SPS/NARG200.pdf","FR")</f>
      </c>
      <c r="J2743" s="15">
        <f>HYPERLINK("https://docs.wto.org/imrd/directdoc.asp?DDFDocuments/s/G/SPS/NARG200.pdf","ES")</f>
      </c>
    </row>
    <row r="2744">
      <c r="A2744" s="10" t="s">
        <v>4688</v>
      </c>
      <c r="B2744" s="11" t="s">
        <v>34</v>
      </c>
      <c r="C2744" s="10" t="s">
        <v>201</v>
      </c>
      <c r="D2744" s="12">
        <v>42944</v>
      </c>
      <c r="E2744" s="13" t="s">
        <v>4689</v>
      </c>
      <c r="F2744" s="13" t="s">
        <v>4690</v>
      </c>
      <c r="G2744" s="14"/>
      <c r="H2744" s="15">
        <f>HYPERLINK("https://docs.wto.org/imrd/directdoc.asp?DDFDocuments/q/G/SPS/NJPN523C1.pdf","EN")</f>
      </c>
      <c r="I2744" s="15"/>
      <c r="J2744" s="15"/>
    </row>
    <row r="2745">
      <c r="A2745" s="10" t="s">
        <v>4691</v>
      </c>
      <c r="B2745" s="11" t="s">
        <v>233</v>
      </c>
      <c r="C2745" s="10" t="s">
        <v>18</v>
      </c>
      <c r="D2745" s="12">
        <v>42944</v>
      </c>
      <c r="E2745" s="13" t="s">
        <v>4692</v>
      </c>
      <c r="F2745" s="13" t="s">
        <v>1151</v>
      </c>
      <c r="G2745" s="14" t="s">
        <v>147</v>
      </c>
      <c r="H2745" s="15">
        <f>HYPERLINK("https://docs.wto.org/imrd/directdoc.asp?DDFDocuments/q/G/SPS/NPER714.pdf","EN")</f>
      </c>
      <c r="I2745" s="15">
        <f>HYPERLINK("https://docs.wto.org/imrd/directdoc.asp?DDFDocuments/r/G/SPS/NPER714.pdf","FR")</f>
      </c>
      <c r="J2745" s="15">
        <f>HYPERLINK("https://docs.wto.org/imrd/directdoc.asp?DDFDocuments/s/G/SPS/NPER714.pdf","ES")</f>
      </c>
    </row>
    <row r="2746">
      <c r="A2746" s="10" t="s">
        <v>4693</v>
      </c>
      <c r="B2746" s="11" t="s">
        <v>145</v>
      </c>
      <c r="C2746" s="10" t="s">
        <v>12</v>
      </c>
      <c r="D2746" s="12">
        <v>42944</v>
      </c>
      <c r="E2746" s="13" t="s">
        <v>228</v>
      </c>
      <c r="F2746" s="13" t="s">
        <v>36</v>
      </c>
      <c r="G2746" s="14" t="s">
        <v>47</v>
      </c>
      <c r="H2746" s="15">
        <f>HYPERLINK("https://docs.wto.org/imrd/directdoc.asp?DDFDocuments/q/G/SPS/NPHL380.pdf","EN")</f>
      </c>
      <c r="I2746" s="15">
        <f>HYPERLINK("https://docs.wto.org/imrd/directdoc.asp?DDFDocuments/r/G/SPS/NPHL380.pdf","FR")</f>
      </c>
      <c r="J2746" s="15">
        <f>HYPERLINK("https://docs.wto.org/imrd/directdoc.asp?DDFDocuments/s/G/SPS/NPHL380.pdf","ES")</f>
      </c>
    </row>
    <row r="2747">
      <c r="A2747" s="10" t="s">
        <v>4694</v>
      </c>
      <c r="B2747" s="11" t="s">
        <v>53</v>
      </c>
      <c r="C2747" s="10" t="s">
        <v>12</v>
      </c>
      <c r="D2747" s="12">
        <v>42944</v>
      </c>
      <c r="E2747" s="13" t="s">
        <v>657</v>
      </c>
      <c r="F2747" s="13" t="s">
        <v>56</v>
      </c>
      <c r="G2747" s="14" t="s">
        <v>4695</v>
      </c>
      <c r="H2747" s="15">
        <f>HYPERLINK("https://docs.wto.org/imrd/directdoc.asp?DDFDocuments/q/G/SPS/NSAU284.pdf","EN")</f>
      </c>
      <c r="I2747" s="15">
        <f>HYPERLINK("https://docs.wto.org/imrd/directdoc.asp?DDFDocuments/r/G/SPS/NSAU284.pdf","FR")</f>
      </c>
      <c r="J2747" s="15">
        <f>HYPERLINK("https://docs.wto.org/imrd/directdoc.asp?DDFDocuments/s/G/SPS/NSAU284.pdf","ES")</f>
      </c>
    </row>
    <row r="2748">
      <c r="A2748" s="10" t="s">
        <v>4696</v>
      </c>
      <c r="B2748" s="11" t="s">
        <v>153</v>
      </c>
      <c r="C2748" s="10" t="s">
        <v>18</v>
      </c>
      <c r="D2748" s="12">
        <v>42943</v>
      </c>
      <c r="E2748" s="13" t="s">
        <v>60</v>
      </c>
      <c r="F2748" s="13" t="s">
        <v>992</v>
      </c>
      <c r="G2748" s="14"/>
      <c r="H2748" s="15">
        <f>HYPERLINK("https://docs.wto.org/imrd/directdoc.asp?DDFDocuments/q/G/SPS/NKOR570.pdf","EN")</f>
      </c>
      <c r="I2748" s="15">
        <f>HYPERLINK("https://docs.wto.org/imrd/directdoc.asp?DDFDocuments/r/G/SPS/NKOR570.pdf","FR")</f>
      </c>
      <c r="J2748" s="15">
        <f>HYPERLINK("https://docs.wto.org/imrd/directdoc.asp?DDFDocuments/s/G/SPS/NKOR570.pdf","ES")</f>
      </c>
    </row>
    <row r="2749">
      <c r="A2749" s="10" t="s">
        <v>4697</v>
      </c>
      <c r="B2749" s="11" t="s">
        <v>87</v>
      </c>
      <c r="C2749" s="10" t="s">
        <v>40</v>
      </c>
      <c r="D2749" s="12">
        <v>42943</v>
      </c>
      <c r="E2749" s="13" t="s">
        <v>19</v>
      </c>
      <c r="F2749" s="13" t="s">
        <v>19</v>
      </c>
      <c r="G2749" s="14"/>
      <c r="H2749" s="15">
        <f>HYPERLINK("https://docs.wto.org/imrd/directdoc.asp?DDFDocuments/q/G/SPS/NMEX319A1.pdf","EN")</f>
      </c>
      <c r="I2749" s="15">
        <f>HYPERLINK("https://docs.wto.org/imrd/directdoc.asp?DDFDocuments/r/G/SPS/NMEX319A1.pdf","FR")</f>
      </c>
      <c r="J2749" s="15">
        <f>HYPERLINK("https://docs.wto.org/imrd/directdoc.asp?DDFDocuments/s/G/SPS/NMEX319A1.pdf","ES")</f>
      </c>
    </row>
    <row r="2750">
      <c r="A2750" s="10" t="s">
        <v>4698</v>
      </c>
      <c r="B2750" s="11" t="s">
        <v>95</v>
      </c>
      <c r="C2750" s="10" t="s">
        <v>40</v>
      </c>
      <c r="D2750" s="12">
        <v>42941</v>
      </c>
      <c r="E2750" s="13" t="s">
        <v>666</v>
      </c>
      <c r="F2750" s="13" t="s">
        <v>310</v>
      </c>
      <c r="G2750" s="14"/>
      <c r="H2750" s="15">
        <f>HYPERLINK("https://docs.wto.org/imrd/directdoc.asp?DDFDocuments/q/G/SPS/NBRA1184A1.pdf","EN")</f>
      </c>
      <c r="I2750" s="15">
        <f>HYPERLINK("https://docs.wto.org/imrd/directdoc.asp?DDFDocuments/r/G/SPS/NBRA1184A1.pdf","FR")</f>
      </c>
      <c r="J2750" s="15">
        <f>HYPERLINK("https://docs.wto.org/imrd/directdoc.asp?DDFDocuments/s/G/SPS/NBRA1184A1.pdf","ES")</f>
      </c>
    </row>
    <row r="2751">
      <c r="A2751" s="10" t="s">
        <v>4699</v>
      </c>
      <c r="B2751" s="11" t="s">
        <v>214</v>
      </c>
      <c r="C2751" s="10" t="s">
        <v>54</v>
      </c>
      <c r="D2751" s="12">
        <v>42940</v>
      </c>
      <c r="E2751" s="13" t="s">
        <v>530</v>
      </c>
      <c r="F2751" s="13" t="s">
        <v>925</v>
      </c>
      <c r="G2751" s="14" t="s">
        <v>4650</v>
      </c>
      <c r="H2751" s="15">
        <f>HYPERLINK("https://docs.wto.org/imrd/directdoc.asp?DDFDocuments/q/G/SPS/NARE97A1.pdf","EN")</f>
      </c>
      <c r="I2751" s="15">
        <f>HYPERLINK("https://docs.wto.org/imrd/directdoc.asp?DDFDocuments/r/G/SPS/NARE97A1.pdf","FR")</f>
      </c>
      <c r="J2751" s="15">
        <f>HYPERLINK("https://docs.wto.org/imrd/directdoc.asp?DDFDocuments/s/G/SPS/NARE97A1.pdf","ES")</f>
      </c>
    </row>
    <row r="2752">
      <c r="A2752" s="10" t="s">
        <v>4700</v>
      </c>
      <c r="B2752" s="11" t="s">
        <v>95</v>
      </c>
      <c r="C2752" s="10" t="s">
        <v>18</v>
      </c>
      <c r="D2752" s="12">
        <v>42940</v>
      </c>
      <c r="E2752" s="13" t="s">
        <v>3556</v>
      </c>
      <c r="F2752" s="13" t="s">
        <v>74</v>
      </c>
      <c r="G2752" s="14"/>
      <c r="H2752" s="15">
        <f>HYPERLINK("https://docs.wto.org/imrd/directdoc.asp?DDFDocuments/q/G/SPS/NBRA1279.pdf","EN")</f>
      </c>
      <c r="I2752" s="15">
        <f>HYPERLINK("https://docs.wto.org/imrd/directdoc.asp?DDFDocuments/r/G/SPS/NBRA1279.pdf","FR")</f>
      </c>
      <c r="J2752" s="15">
        <f>HYPERLINK("https://docs.wto.org/imrd/directdoc.asp?DDFDocuments/s/G/SPS/NBRA1279.pdf","ES")</f>
      </c>
    </row>
    <row r="2753">
      <c r="A2753" s="10" t="s">
        <v>4701</v>
      </c>
      <c r="B2753" s="11" t="s">
        <v>95</v>
      </c>
      <c r="C2753" s="10" t="s">
        <v>18</v>
      </c>
      <c r="D2753" s="12">
        <v>42940</v>
      </c>
      <c r="E2753" s="13" t="s">
        <v>4702</v>
      </c>
      <c r="F2753" s="13" t="s">
        <v>74</v>
      </c>
      <c r="G2753" s="14"/>
      <c r="H2753" s="15">
        <f>HYPERLINK("https://docs.wto.org/imrd/directdoc.asp?DDFDocuments/q/G/SPS/NBRA1280.pdf","EN")</f>
      </c>
      <c r="I2753" s="15">
        <f>HYPERLINK("https://docs.wto.org/imrd/directdoc.asp?DDFDocuments/r/G/SPS/NBRA1280.pdf","FR")</f>
      </c>
      <c r="J2753" s="15">
        <f>HYPERLINK("https://docs.wto.org/imrd/directdoc.asp?DDFDocuments/s/G/SPS/NBRA1280.pdf","ES")</f>
      </c>
    </row>
    <row r="2754">
      <c r="A2754" s="10" t="s">
        <v>4703</v>
      </c>
      <c r="B2754" s="11" t="s">
        <v>349</v>
      </c>
      <c r="C2754" s="10" t="s">
        <v>40</v>
      </c>
      <c r="D2754" s="12">
        <v>42940</v>
      </c>
      <c r="E2754" s="13" t="s">
        <v>19</v>
      </c>
      <c r="F2754" s="13" t="s">
        <v>19</v>
      </c>
      <c r="G2754" s="14"/>
      <c r="H2754" s="15">
        <f>HYPERLINK("https://docs.wto.org/imrd/directdoc.asp?DDFDocuments/q/G/SPS/NECU190A1.pdf","EN")</f>
      </c>
      <c r="I2754" s="15">
        <f>HYPERLINK("https://docs.wto.org/imrd/directdoc.asp?DDFDocuments/r/G/SPS/NECU190A1.pdf","FR")</f>
      </c>
      <c r="J2754" s="15">
        <f>HYPERLINK("https://docs.wto.org/imrd/directdoc.asp?DDFDocuments/s/G/SPS/NECU190A1.pdf","ES")</f>
      </c>
    </row>
    <row r="2755">
      <c r="A2755" s="10" t="s">
        <v>4704</v>
      </c>
      <c r="B2755" s="11" t="s">
        <v>349</v>
      </c>
      <c r="C2755" s="10" t="s">
        <v>18</v>
      </c>
      <c r="D2755" s="12">
        <v>42940</v>
      </c>
      <c r="E2755" s="13" t="s">
        <v>4705</v>
      </c>
      <c r="F2755" s="13" t="s">
        <v>158</v>
      </c>
      <c r="G2755" s="14"/>
      <c r="H2755" s="15">
        <f>HYPERLINK("https://docs.wto.org/imrd/directdoc.asp?DDFDocuments/q/G/SPS/NECU193.pdf","EN")</f>
      </c>
      <c r="I2755" s="15">
        <f>HYPERLINK("https://docs.wto.org/imrd/directdoc.asp?DDFDocuments/r/G/SPS/NECU193.pdf","FR")</f>
      </c>
      <c r="J2755" s="15">
        <f>HYPERLINK("https://docs.wto.org/imrd/directdoc.asp?DDFDocuments/s/G/SPS/NECU193.pdf","ES")</f>
      </c>
    </row>
    <row r="2756">
      <c r="A2756" s="10" t="s">
        <v>4706</v>
      </c>
      <c r="B2756" s="11" t="s">
        <v>349</v>
      </c>
      <c r="C2756" s="10" t="s">
        <v>18</v>
      </c>
      <c r="D2756" s="12">
        <v>42940</v>
      </c>
      <c r="E2756" s="13" t="s">
        <v>4707</v>
      </c>
      <c r="F2756" s="13" t="s">
        <v>117</v>
      </c>
      <c r="G2756" s="14" t="s">
        <v>59</v>
      </c>
      <c r="H2756" s="15">
        <f>HYPERLINK("https://docs.wto.org/imrd/directdoc.asp?DDFDocuments/q/G/SPS/NECU194.pdf","EN")</f>
      </c>
      <c r="I2756" s="15">
        <f>HYPERLINK("https://docs.wto.org/imrd/directdoc.asp?DDFDocuments/r/G/SPS/NECU194.pdf","FR")</f>
      </c>
      <c r="J2756" s="15">
        <f>HYPERLINK("https://docs.wto.org/imrd/directdoc.asp?DDFDocuments/s/G/SPS/NECU194.pdf","ES")</f>
      </c>
    </row>
    <row r="2757">
      <c r="A2757" s="10" t="s">
        <v>4708</v>
      </c>
      <c r="B2757" s="11" t="s">
        <v>34</v>
      </c>
      <c r="C2757" s="10" t="s">
        <v>18</v>
      </c>
      <c r="D2757" s="12">
        <v>42940</v>
      </c>
      <c r="E2757" s="13" t="s">
        <v>4689</v>
      </c>
      <c r="F2757" s="13" t="s">
        <v>4709</v>
      </c>
      <c r="G2757" s="14"/>
      <c r="H2757" s="15">
        <f>HYPERLINK("https://docs.wto.org/imrd/directdoc.asp?DDFDocuments/q/G/SPS/NJPN523.pdf","EN")</f>
      </c>
      <c r="I2757" s="15">
        <f>HYPERLINK("https://docs.wto.org/imrd/directdoc.asp?DDFDocuments/r/G/SPS/NJPN523.pdf","FR")</f>
      </c>
      <c r="J2757" s="15">
        <f>HYPERLINK("https://docs.wto.org/imrd/directdoc.asp?DDFDocuments/s/G/SPS/NJPN523.pdf","ES")</f>
      </c>
    </row>
    <row r="2758">
      <c r="A2758" s="10" t="s">
        <v>4710</v>
      </c>
      <c r="B2758" s="11" t="s">
        <v>145</v>
      </c>
      <c r="C2758" s="10" t="s">
        <v>18</v>
      </c>
      <c r="D2758" s="12">
        <v>42940</v>
      </c>
      <c r="E2758" s="13" t="s">
        <v>4711</v>
      </c>
      <c r="F2758" s="13" t="s">
        <v>24</v>
      </c>
      <c r="G2758" s="14"/>
      <c r="H2758" s="15">
        <f>HYPERLINK("https://docs.wto.org/imrd/directdoc.asp?DDFDocuments/q/G/SPS/NPHL379.pdf","EN")</f>
      </c>
      <c r="I2758" s="15">
        <f>HYPERLINK("https://docs.wto.org/imrd/directdoc.asp?DDFDocuments/r/G/SPS/NPHL379.pdf","FR")</f>
      </c>
      <c r="J2758" s="15">
        <f>HYPERLINK("https://docs.wto.org/imrd/directdoc.asp?DDFDocuments/s/G/SPS/NPHL379.pdf","ES")</f>
      </c>
    </row>
    <row r="2759">
      <c r="A2759" s="10" t="s">
        <v>4712</v>
      </c>
      <c r="B2759" s="11" t="s">
        <v>11</v>
      </c>
      <c r="C2759" s="10" t="s">
        <v>12</v>
      </c>
      <c r="D2759" s="12">
        <v>42940</v>
      </c>
      <c r="E2759" s="13" t="s">
        <v>4061</v>
      </c>
      <c r="F2759" s="13" t="s">
        <v>92</v>
      </c>
      <c r="G2759" s="14" t="s">
        <v>432</v>
      </c>
      <c r="H2759" s="15">
        <f>HYPERLINK("https://docs.wto.org/imrd/directdoc.asp?DDFDocuments/q/G/SPS/NRUS142.pdf","EN")</f>
      </c>
      <c r="I2759" s="15">
        <f>HYPERLINK("https://docs.wto.org/imrd/directdoc.asp?DDFDocuments/r/G/SPS/NRUS142.pdf","FR")</f>
      </c>
      <c r="J2759" s="15">
        <f>HYPERLINK("https://docs.wto.org/imrd/directdoc.asp?DDFDocuments/s/G/SPS/NRUS142.pdf","ES")</f>
      </c>
    </row>
    <row r="2760">
      <c r="A2760" s="10" t="s">
        <v>4713</v>
      </c>
      <c r="B2760" s="11" t="s">
        <v>523</v>
      </c>
      <c r="C2760" s="10" t="s">
        <v>18</v>
      </c>
      <c r="D2760" s="12">
        <v>42940</v>
      </c>
      <c r="E2760" s="13" t="s">
        <v>4714</v>
      </c>
      <c r="F2760" s="13" t="s">
        <v>3442</v>
      </c>
      <c r="G2760" s="14"/>
      <c r="H2760" s="15">
        <f>HYPERLINK("https://docs.wto.org/imrd/directdoc.asp?DDFDocuments/q/G/SPS/NTUR89.pdf","EN")</f>
      </c>
      <c r="I2760" s="15">
        <f>HYPERLINK("https://docs.wto.org/imrd/directdoc.asp?DDFDocuments/r/G/SPS/NTUR89.pdf","FR")</f>
      </c>
      <c r="J2760" s="15">
        <f>HYPERLINK("https://docs.wto.org/imrd/directdoc.asp?DDFDocuments/s/G/SPS/NTUR89.pdf","ES")</f>
      </c>
    </row>
    <row r="2761">
      <c r="A2761" s="10" t="s">
        <v>4715</v>
      </c>
      <c r="B2761" s="11" t="s">
        <v>207</v>
      </c>
      <c r="C2761" s="10" t="s">
        <v>18</v>
      </c>
      <c r="D2761" s="12">
        <v>42940</v>
      </c>
      <c r="E2761" s="13" t="s">
        <v>4716</v>
      </c>
      <c r="F2761" s="13" t="s">
        <v>1515</v>
      </c>
      <c r="G2761" s="14"/>
      <c r="H2761" s="15">
        <f>HYPERLINK("https://docs.wto.org/imrd/directdoc.asp?DDFDocuments/q/G/SPS/NTZA2.pdf","EN")</f>
      </c>
      <c r="I2761" s="15">
        <f>HYPERLINK("https://docs.wto.org/imrd/directdoc.asp?DDFDocuments/r/G/SPS/NTZA2.pdf","FR")</f>
      </c>
      <c r="J2761" s="15">
        <f>HYPERLINK("https://docs.wto.org/imrd/directdoc.asp?DDFDocuments/s/G/SPS/NTZA2.pdf","ES")</f>
      </c>
    </row>
    <row r="2762">
      <c r="A2762" s="10" t="s">
        <v>4717</v>
      </c>
      <c r="B2762" s="11" t="s">
        <v>365</v>
      </c>
      <c r="C2762" s="10" t="s">
        <v>18</v>
      </c>
      <c r="D2762" s="12">
        <v>42936</v>
      </c>
      <c r="E2762" s="13" t="s">
        <v>4718</v>
      </c>
      <c r="F2762" s="13" t="s">
        <v>2521</v>
      </c>
      <c r="G2762" s="14"/>
      <c r="H2762" s="15">
        <f>HYPERLINK("https://docs.wto.org/imrd/directdoc.asp?DDFDocuments/q/G/SPS/NCHL548.pdf","EN")</f>
      </c>
      <c r="I2762" s="15">
        <f>HYPERLINK("https://docs.wto.org/imrd/directdoc.asp?DDFDocuments/r/G/SPS/NCHL548.pdf","FR")</f>
      </c>
      <c r="J2762" s="15">
        <f>HYPERLINK("https://docs.wto.org/imrd/directdoc.asp?DDFDocuments/s/G/SPS/NCHL548.pdf","ES")</f>
      </c>
    </row>
    <row r="2763">
      <c r="A2763" s="10" t="s">
        <v>4719</v>
      </c>
      <c r="B2763" s="11" t="s">
        <v>79</v>
      </c>
      <c r="C2763" s="10" t="s">
        <v>12</v>
      </c>
      <c r="D2763" s="12">
        <v>42936</v>
      </c>
      <c r="E2763" s="13" t="s">
        <v>4720</v>
      </c>
      <c r="F2763" s="13" t="s">
        <v>80</v>
      </c>
      <c r="G2763" s="14"/>
      <c r="H2763" s="15">
        <f>HYPERLINK("https://docs.wto.org/imrd/directdoc.asp?DDFDocuments/q/G/SPS/NCOL269.pdf","EN")</f>
      </c>
      <c r="I2763" s="15">
        <f>HYPERLINK("https://docs.wto.org/imrd/directdoc.asp?DDFDocuments/r/G/SPS/NCOL269.pdf","FR")</f>
      </c>
      <c r="J2763" s="15">
        <f>HYPERLINK("https://docs.wto.org/imrd/directdoc.asp?DDFDocuments/s/G/SPS/NCOL269.pdf","ES")</f>
      </c>
    </row>
    <row r="2764">
      <c r="A2764" s="10" t="s">
        <v>4721</v>
      </c>
      <c r="B2764" s="11" t="s">
        <v>79</v>
      </c>
      <c r="C2764" s="10" t="s">
        <v>12</v>
      </c>
      <c r="D2764" s="12">
        <v>42936</v>
      </c>
      <c r="E2764" s="13" t="s">
        <v>4722</v>
      </c>
      <c r="F2764" s="13" t="s">
        <v>2192</v>
      </c>
      <c r="G2764" s="14"/>
      <c r="H2764" s="15">
        <f>HYPERLINK("https://docs.wto.org/imrd/directdoc.asp?DDFDocuments/q/G/SPS/NCOL270.pdf","EN")</f>
      </c>
      <c r="I2764" s="15">
        <f>HYPERLINK("https://docs.wto.org/imrd/directdoc.asp?DDFDocuments/r/G/SPS/NCOL270.pdf","FR")</f>
      </c>
      <c r="J2764" s="15">
        <f>HYPERLINK("https://docs.wto.org/imrd/directdoc.asp?DDFDocuments/s/G/SPS/NCOL270.pdf","ES")</f>
      </c>
    </row>
    <row r="2765">
      <c r="A2765" s="10" t="s">
        <v>4723</v>
      </c>
      <c r="B2765" s="11" t="s">
        <v>204</v>
      </c>
      <c r="C2765" s="10" t="s">
        <v>40</v>
      </c>
      <c r="D2765" s="12">
        <v>42936</v>
      </c>
      <c r="E2765" s="13" t="s">
        <v>4724</v>
      </c>
      <c r="F2765" s="13" t="s">
        <v>19</v>
      </c>
      <c r="G2765" s="14"/>
      <c r="H2765" s="15">
        <f>HYPERLINK("https://docs.wto.org/imrd/directdoc.asp?DDFDocuments/q/G/SPS/NEGY64A1.pdf","EN")</f>
      </c>
      <c r="I2765" s="15">
        <f>HYPERLINK("https://docs.wto.org/imrd/directdoc.asp?DDFDocuments/r/G/SPS/NEGY64A1.pdf","FR")</f>
      </c>
      <c r="J2765" s="15">
        <f>HYPERLINK("https://docs.wto.org/imrd/directdoc.asp?DDFDocuments/s/G/SPS/NEGY64A1.pdf","ES")</f>
      </c>
    </row>
    <row r="2766">
      <c r="A2766" s="10" t="s">
        <v>4725</v>
      </c>
      <c r="B2766" s="11" t="s">
        <v>82</v>
      </c>
      <c r="C2766" s="10" t="s">
        <v>40</v>
      </c>
      <c r="D2766" s="12">
        <v>42936</v>
      </c>
      <c r="E2766" s="13" t="s">
        <v>603</v>
      </c>
      <c r="F2766" s="13" t="s">
        <v>19</v>
      </c>
      <c r="G2766" s="14"/>
      <c r="H2766" s="15">
        <f>HYPERLINK("https://docs.wto.org/imrd/directdoc.asp?DDFDocuments/q/G/SPS/NEU176A1.pdf","EN")</f>
      </c>
      <c r="I2766" s="15">
        <f>HYPERLINK("https://docs.wto.org/imrd/directdoc.asp?DDFDocuments/r/G/SPS/NEU176A1.pdf","FR")</f>
      </c>
      <c r="J2766" s="15">
        <f>HYPERLINK("https://docs.wto.org/imrd/directdoc.asp?DDFDocuments/s/G/SPS/NEU176A1.pdf","ES")</f>
      </c>
    </row>
    <row r="2767">
      <c r="A2767" s="10" t="s">
        <v>4726</v>
      </c>
      <c r="B2767" s="11" t="s">
        <v>82</v>
      </c>
      <c r="C2767" s="10" t="s">
        <v>40</v>
      </c>
      <c r="D2767" s="12">
        <v>42936</v>
      </c>
      <c r="E2767" s="13" t="s">
        <v>4727</v>
      </c>
      <c r="F2767" s="13" t="s">
        <v>19</v>
      </c>
      <c r="G2767" s="14"/>
      <c r="H2767" s="15">
        <f>HYPERLINK("https://docs.wto.org/imrd/directdoc.asp?DDFDocuments/q/G/SPS/NEU201A1.pdf","EN")</f>
      </c>
      <c r="I2767" s="15">
        <f>HYPERLINK("https://docs.wto.org/imrd/directdoc.asp?DDFDocuments/r/G/SPS/NEU201A1.pdf","FR")</f>
      </c>
      <c r="J2767" s="15">
        <f>HYPERLINK("https://docs.wto.org/imrd/directdoc.asp?DDFDocuments/s/G/SPS/NEU201A1.pdf","ES")</f>
      </c>
    </row>
    <row r="2768">
      <c r="A2768" s="10" t="s">
        <v>4728</v>
      </c>
      <c r="B2768" s="11" t="s">
        <v>195</v>
      </c>
      <c r="C2768" s="10" t="s">
        <v>40</v>
      </c>
      <c r="D2768" s="12">
        <v>42936</v>
      </c>
      <c r="E2768" s="13" t="s">
        <v>4729</v>
      </c>
      <c r="F2768" s="13" t="s">
        <v>310</v>
      </c>
      <c r="G2768" s="14"/>
      <c r="H2768" s="15">
        <f>HYPERLINK("https://docs.wto.org/imrd/directdoc.asp?DDFDocuments/q/G/SPS/NNZL547A1.pdf","EN")</f>
      </c>
      <c r="I2768" s="15">
        <f>HYPERLINK("https://docs.wto.org/imrd/directdoc.asp?DDFDocuments/r/G/SPS/NNZL547A1.pdf","FR")</f>
      </c>
      <c r="J2768" s="15">
        <f>HYPERLINK("https://docs.wto.org/imrd/directdoc.asp?DDFDocuments/s/G/SPS/NNZL547A1.pdf","ES")</f>
      </c>
    </row>
    <row r="2769">
      <c r="A2769" s="10" t="s">
        <v>4730</v>
      </c>
      <c r="B2769" s="11" t="s">
        <v>59</v>
      </c>
      <c r="C2769" s="10" t="s">
        <v>18</v>
      </c>
      <c r="D2769" s="12">
        <v>42936</v>
      </c>
      <c r="E2769" s="13" t="s">
        <v>4731</v>
      </c>
      <c r="F2769" s="13" t="s">
        <v>24</v>
      </c>
      <c r="G2769" s="14" t="s">
        <v>4732</v>
      </c>
      <c r="H2769" s="15">
        <f>HYPERLINK("https://docs.wto.org/imrd/directdoc.asp?DDFDocuments/q/G/SPS/NTPKM441.pdf","EN")</f>
      </c>
      <c r="I2769" s="15">
        <f>HYPERLINK("https://docs.wto.org/imrd/directdoc.asp?DDFDocuments/r/G/SPS/NTPKM441.pdf","FR")</f>
      </c>
      <c r="J2769" s="15">
        <f>HYPERLINK("https://docs.wto.org/imrd/directdoc.asp?DDFDocuments/s/G/SPS/NTPKM441.pdf","ES")</f>
      </c>
    </row>
    <row r="2770">
      <c r="A2770" s="10" t="s">
        <v>4733</v>
      </c>
      <c r="B2770" s="11" t="s">
        <v>168</v>
      </c>
      <c r="C2770" s="10" t="s">
        <v>12</v>
      </c>
      <c r="D2770" s="12">
        <v>42936</v>
      </c>
      <c r="E2770" s="13" t="s">
        <v>4734</v>
      </c>
      <c r="F2770" s="13" t="s">
        <v>144</v>
      </c>
      <c r="G2770" s="14"/>
      <c r="H2770" s="15">
        <f>HYPERLINK("https://docs.wto.org/imrd/directdoc.asp?DDFDocuments/q/G/SPS/NZAF54.pdf","EN")</f>
      </c>
      <c r="I2770" s="15">
        <f>HYPERLINK("https://docs.wto.org/imrd/directdoc.asp?DDFDocuments/r/G/SPS/NZAF54.pdf","FR")</f>
      </c>
      <c r="J2770" s="15">
        <f>HYPERLINK("https://docs.wto.org/imrd/directdoc.asp?DDFDocuments/s/G/SPS/NZAF54.pdf","ES")</f>
      </c>
    </row>
    <row r="2771">
      <c r="A2771" s="10" t="s">
        <v>4735</v>
      </c>
      <c r="B2771" s="11" t="s">
        <v>95</v>
      </c>
      <c r="C2771" s="10" t="s">
        <v>18</v>
      </c>
      <c r="D2771" s="12">
        <v>42935</v>
      </c>
      <c r="E2771" s="13" t="s">
        <v>1964</v>
      </c>
      <c r="F2771" s="13" t="s">
        <v>122</v>
      </c>
      <c r="G2771" s="14"/>
      <c r="H2771" s="15">
        <f>HYPERLINK("https://docs.wto.org/imrd/directdoc.asp?DDFDocuments/q/G/SPS/NBRA1278.pdf","EN")</f>
      </c>
      <c r="I2771" s="15">
        <f>HYPERLINK("https://docs.wto.org/imrd/directdoc.asp?DDFDocuments/r/G/SPS/NBRA1278.pdf","FR")</f>
      </c>
      <c r="J2771" s="15">
        <f>HYPERLINK("https://docs.wto.org/imrd/directdoc.asp?DDFDocuments/s/G/SPS/NBRA1278.pdf","ES")</f>
      </c>
    </row>
    <row r="2772">
      <c r="A2772" s="10" t="s">
        <v>4736</v>
      </c>
      <c r="B2772" s="11" t="s">
        <v>195</v>
      </c>
      <c r="C2772" s="10" t="s">
        <v>12</v>
      </c>
      <c r="D2772" s="12">
        <v>42935</v>
      </c>
      <c r="E2772" s="13" t="s">
        <v>4737</v>
      </c>
      <c r="F2772" s="13" t="s">
        <v>144</v>
      </c>
      <c r="G2772" s="14" t="s">
        <v>188</v>
      </c>
      <c r="H2772" s="15">
        <f>HYPERLINK("https://docs.wto.org/imrd/directdoc.asp?DDFDocuments/q/G/SPS/NNZL558.pdf","EN")</f>
      </c>
      <c r="I2772" s="15">
        <f>HYPERLINK("https://docs.wto.org/imrd/directdoc.asp?DDFDocuments/r/G/SPS/NNZL558.pdf","FR")</f>
      </c>
      <c r="J2772" s="15">
        <f>HYPERLINK("https://docs.wto.org/imrd/directdoc.asp?DDFDocuments/s/G/SPS/NNZL558.pdf","ES")</f>
      </c>
    </row>
    <row r="2773">
      <c r="A2773" s="10" t="s">
        <v>4738</v>
      </c>
      <c r="B2773" s="11" t="s">
        <v>90</v>
      </c>
      <c r="C2773" s="10" t="s">
        <v>12</v>
      </c>
      <c r="D2773" s="12">
        <v>42934</v>
      </c>
      <c r="E2773" s="13" t="s">
        <v>4739</v>
      </c>
      <c r="F2773" s="13" t="s">
        <v>368</v>
      </c>
      <c r="G2773" s="14"/>
      <c r="H2773" s="15">
        <f>HYPERLINK("https://docs.wto.org/imrd/directdoc.asp?DDFDocuments/q/G/SPS/NMUS14.pdf","EN")</f>
      </c>
      <c r="I2773" s="15">
        <f>HYPERLINK("https://docs.wto.org/imrd/directdoc.asp?DDFDocuments/r/G/SPS/NMUS14.pdf","FR")</f>
      </c>
      <c r="J2773" s="15">
        <f>HYPERLINK("https://docs.wto.org/imrd/directdoc.asp?DDFDocuments/s/G/SPS/NMUS14.pdf","ES")</f>
      </c>
    </row>
    <row r="2774">
      <c r="A2774" s="10" t="s">
        <v>4740</v>
      </c>
      <c r="B2774" s="11" t="s">
        <v>145</v>
      </c>
      <c r="C2774" s="10" t="s">
        <v>12</v>
      </c>
      <c r="D2774" s="12">
        <v>42933</v>
      </c>
      <c r="E2774" s="13" t="s">
        <v>3844</v>
      </c>
      <c r="F2774" s="13" t="s">
        <v>36</v>
      </c>
      <c r="G2774" s="14" t="s">
        <v>4741</v>
      </c>
      <c r="H2774" s="15">
        <f>HYPERLINK("https://docs.wto.org/imrd/directdoc.asp?DDFDocuments/q/G/SPS/NPHL376.pdf","EN")</f>
      </c>
      <c r="I2774" s="15">
        <f>HYPERLINK("https://docs.wto.org/imrd/directdoc.asp?DDFDocuments/r/G/SPS/NPHL376.pdf","FR")</f>
      </c>
      <c r="J2774" s="15">
        <f>HYPERLINK("https://docs.wto.org/imrd/directdoc.asp?DDFDocuments/s/G/SPS/NPHL376.pdf","ES")</f>
      </c>
    </row>
    <row r="2775">
      <c r="A2775" s="10" t="s">
        <v>4742</v>
      </c>
      <c r="B2775" s="11" t="s">
        <v>145</v>
      </c>
      <c r="C2775" s="10" t="s">
        <v>12</v>
      </c>
      <c r="D2775" s="12">
        <v>42933</v>
      </c>
      <c r="E2775" s="13" t="s">
        <v>3844</v>
      </c>
      <c r="F2775" s="13" t="s">
        <v>36</v>
      </c>
      <c r="G2775" s="14" t="s">
        <v>1274</v>
      </c>
      <c r="H2775" s="15">
        <f>HYPERLINK("https://docs.wto.org/imrd/directdoc.asp?DDFDocuments/q/G/SPS/NPHL377.pdf","EN")</f>
      </c>
      <c r="I2775" s="15">
        <f>HYPERLINK("https://docs.wto.org/imrd/directdoc.asp?DDFDocuments/r/G/SPS/NPHL377.pdf","FR")</f>
      </c>
      <c r="J2775" s="15">
        <f>HYPERLINK("https://docs.wto.org/imrd/directdoc.asp?DDFDocuments/s/G/SPS/NPHL377.pdf","ES")</f>
      </c>
    </row>
    <row r="2776">
      <c r="A2776" s="10" t="s">
        <v>4743</v>
      </c>
      <c r="B2776" s="11" t="s">
        <v>145</v>
      </c>
      <c r="C2776" s="10" t="s">
        <v>12</v>
      </c>
      <c r="D2776" s="12">
        <v>42933</v>
      </c>
      <c r="E2776" s="13" t="s">
        <v>3844</v>
      </c>
      <c r="F2776" s="13" t="s">
        <v>36</v>
      </c>
      <c r="G2776" s="14" t="s">
        <v>1093</v>
      </c>
      <c r="H2776" s="15">
        <f>HYPERLINK("https://docs.wto.org/imrd/directdoc.asp?DDFDocuments/q/G/SPS/NPHL378.pdf","EN")</f>
      </c>
      <c r="I2776" s="15">
        <f>HYPERLINK("https://docs.wto.org/imrd/directdoc.asp?DDFDocuments/r/G/SPS/NPHL378.pdf","FR")</f>
      </c>
      <c r="J2776" s="15">
        <f>HYPERLINK("https://docs.wto.org/imrd/directdoc.asp?DDFDocuments/s/G/SPS/NPHL378.pdf","ES")</f>
      </c>
    </row>
    <row r="2777">
      <c r="A2777" s="10" t="s">
        <v>4744</v>
      </c>
      <c r="B2777" s="11" t="s">
        <v>53</v>
      </c>
      <c r="C2777" s="10" t="s">
        <v>12</v>
      </c>
      <c r="D2777" s="12">
        <v>42930</v>
      </c>
      <c r="E2777" s="13" t="s">
        <v>657</v>
      </c>
      <c r="F2777" s="13" t="s">
        <v>138</v>
      </c>
      <c r="G2777" s="14" t="s">
        <v>4745</v>
      </c>
      <c r="H2777" s="15">
        <f>HYPERLINK("https://docs.wto.org/imrd/directdoc.asp?DDFDocuments/q/G/SPS/NSAU276.pdf","EN")</f>
      </c>
      <c r="I2777" s="15">
        <f>HYPERLINK("https://docs.wto.org/imrd/directdoc.asp?DDFDocuments/r/G/SPS/NSAU276.pdf","FR")</f>
      </c>
      <c r="J2777" s="15">
        <f>HYPERLINK("https://docs.wto.org/imrd/directdoc.asp?DDFDocuments/s/G/SPS/NSAU276.pdf","ES")</f>
      </c>
    </row>
    <row r="2778">
      <c r="A2778" s="10" t="s">
        <v>4746</v>
      </c>
      <c r="B2778" s="11" t="s">
        <v>53</v>
      </c>
      <c r="C2778" s="10" t="s">
        <v>12</v>
      </c>
      <c r="D2778" s="12">
        <v>42930</v>
      </c>
      <c r="E2778" s="13" t="s">
        <v>657</v>
      </c>
      <c r="F2778" s="13" t="s">
        <v>138</v>
      </c>
      <c r="G2778" s="14" t="s">
        <v>1176</v>
      </c>
      <c r="H2778" s="15">
        <f>HYPERLINK("https://docs.wto.org/imrd/directdoc.asp?DDFDocuments/q/G/SPS/NSAU277.pdf","EN")</f>
      </c>
      <c r="I2778" s="15">
        <f>HYPERLINK("https://docs.wto.org/imrd/directdoc.asp?DDFDocuments/r/G/SPS/NSAU277.pdf","FR")</f>
      </c>
      <c r="J2778" s="15">
        <f>HYPERLINK("https://docs.wto.org/imrd/directdoc.asp?DDFDocuments/s/G/SPS/NSAU277.pdf","ES")</f>
      </c>
    </row>
    <row r="2779">
      <c r="A2779" s="10" t="s">
        <v>4747</v>
      </c>
      <c r="B2779" s="11" t="s">
        <v>53</v>
      </c>
      <c r="C2779" s="10" t="s">
        <v>12</v>
      </c>
      <c r="D2779" s="12">
        <v>42930</v>
      </c>
      <c r="E2779" s="13" t="s">
        <v>55</v>
      </c>
      <c r="F2779" s="13" t="s">
        <v>56</v>
      </c>
      <c r="G2779" s="14" t="s">
        <v>4251</v>
      </c>
      <c r="H2779" s="15">
        <f>HYPERLINK("https://docs.wto.org/imrd/directdoc.asp?DDFDocuments/q/G/SPS/NSAU278.pdf","EN")</f>
      </c>
      <c r="I2779" s="15">
        <f>HYPERLINK("https://docs.wto.org/imrd/directdoc.asp?DDFDocuments/r/G/SPS/NSAU278.pdf","FR")</f>
      </c>
      <c r="J2779" s="15">
        <f>HYPERLINK("https://docs.wto.org/imrd/directdoc.asp?DDFDocuments/s/G/SPS/NSAU278.pdf","ES")</f>
      </c>
    </row>
    <row r="2780">
      <c r="A2780" s="10" t="s">
        <v>4748</v>
      </c>
      <c r="B2780" s="11" t="s">
        <v>53</v>
      </c>
      <c r="C2780" s="10" t="s">
        <v>18</v>
      </c>
      <c r="D2780" s="12">
        <v>42930</v>
      </c>
      <c r="E2780" s="13" t="s">
        <v>3037</v>
      </c>
      <c r="F2780" s="13" t="s">
        <v>24</v>
      </c>
      <c r="G2780" s="14"/>
      <c r="H2780" s="15">
        <f>HYPERLINK("https://docs.wto.org/imrd/directdoc.asp?DDFDocuments/q/G/SPS/NSAU279.pdf","EN")</f>
      </c>
      <c r="I2780" s="15">
        <f>HYPERLINK("https://docs.wto.org/imrd/directdoc.asp?DDFDocuments/r/G/SPS/NSAU279.pdf","FR")</f>
      </c>
      <c r="J2780" s="15">
        <f>HYPERLINK("https://docs.wto.org/imrd/directdoc.asp?DDFDocuments/s/G/SPS/NSAU279.pdf","ES")</f>
      </c>
    </row>
    <row r="2781">
      <c r="A2781" s="10" t="s">
        <v>4749</v>
      </c>
      <c r="B2781" s="11" t="s">
        <v>53</v>
      </c>
      <c r="C2781" s="10" t="s">
        <v>18</v>
      </c>
      <c r="D2781" s="12">
        <v>42930</v>
      </c>
      <c r="E2781" s="13" t="s">
        <v>3037</v>
      </c>
      <c r="F2781" s="13" t="s">
        <v>24</v>
      </c>
      <c r="G2781" s="14"/>
      <c r="H2781" s="15">
        <f>HYPERLINK("https://docs.wto.org/imrd/directdoc.asp?DDFDocuments/q/G/SPS/NSAU280.pdf","EN")</f>
      </c>
      <c r="I2781" s="15">
        <f>HYPERLINK("https://docs.wto.org/imrd/directdoc.asp?DDFDocuments/r/G/SPS/NSAU280.pdf","FR")</f>
      </c>
      <c r="J2781" s="15">
        <f>HYPERLINK("https://docs.wto.org/imrd/directdoc.asp?DDFDocuments/s/G/SPS/NSAU280.pdf","ES")</f>
      </c>
    </row>
    <row r="2782">
      <c r="A2782" s="10" t="s">
        <v>4750</v>
      </c>
      <c r="B2782" s="11" t="s">
        <v>53</v>
      </c>
      <c r="C2782" s="10" t="s">
        <v>18</v>
      </c>
      <c r="D2782" s="12">
        <v>42930</v>
      </c>
      <c r="E2782" s="13" t="s">
        <v>3037</v>
      </c>
      <c r="F2782" s="13" t="s">
        <v>24</v>
      </c>
      <c r="G2782" s="14"/>
      <c r="H2782" s="15">
        <f>HYPERLINK("https://docs.wto.org/imrd/directdoc.asp?DDFDocuments/q/G/SPS/NSAU281.pdf","EN")</f>
      </c>
      <c r="I2782" s="15">
        <f>HYPERLINK("https://docs.wto.org/imrd/directdoc.asp?DDFDocuments/r/G/SPS/NSAU281.pdf","FR")</f>
      </c>
      <c r="J2782" s="15">
        <f>HYPERLINK("https://docs.wto.org/imrd/directdoc.asp?DDFDocuments/s/G/SPS/NSAU281.pdf","ES")</f>
      </c>
    </row>
    <row r="2783">
      <c r="A2783" s="10" t="s">
        <v>4751</v>
      </c>
      <c r="B2783" s="11" t="s">
        <v>53</v>
      </c>
      <c r="C2783" s="10" t="s">
        <v>18</v>
      </c>
      <c r="D2783" s="12">
        <v>42930</v>
      </c>
      <c r="E2783" s="13" t="s">
        <v>3037</v>
      </c>
      <c r="F2783" s="13" t="s">
        <v>24</v>
      </c>
      <c r="G2783" s="14"/>
      <c r="H2783" s="15">
        <f>HYPERLINK("https://docs.wto.org/imrd/directdoc.asp?DDFDocuments/q/G/SPS/NSAU282.pdf","EN")</f>
      </c>
      <c r="I2783" s="15">
        <f>HYPERLINK("https://docs.wto.org/imrd/directdoc.asp?DDFDocuments/r/G/SPS/NSAU282.pdf","FR")</f>
      </c>
      <c r="J2783" s="15">
        <f>HYPERLINK("https://docs.wto.org/imrd/directdoc.asp?DDFDocuments/s/G/SPS/NSAU282.pdf","ES")</f>
      </c>
    </row>
    <row r="2784">
      <c r="A2784" s="10" t="s">
        <v>4752</v>
      </c>
      <c r="B2784" s="11" t="s">
        <v>53</v>
      </c>
      <c r="C2784" s="10" t="s">
        <v>18</v>
      </c>
      <c r="D2784" s="12">
        <v>42930</v>
      </c>
      <c r="E2784" s="13" t="s">
        <v>3037</v>
      </c>
      <c r="F2784" s="13" t="s">
        <v>24</v>
      </c>
      <c r="G2784" s="14"/>
      <c r="H2784" s="15">
        <f>HYPERLINK("https://docs.wto.org/imrd/directdoc.asp?DDFDocuments/q/G/SPS/NSAU283.pdf","EN")</f>
      </c>
      <c r="I2784" s="15">
        <f>HYPERLINK("https://docs.wto.org/imrd/directdoc.asp?DDFDocuments/r/G/SPS/NSAU283.pdf","FR")</f>
      </c>
      <c r="J2784" s="15">
        <f>HYPERLINK("https://docs.wto.org/imrd/directdoc.asp?DDFDocuments/s/G/SPS/NSAU283.pdf","ES")</f>
      </c>
    </row>
    <row r="2785">
      <c r="A2785" s="10" t="s">
        <v>4753</v>
      </c>
      <c r="B2785" s="11" t="s">
        <v>17</v>
      </c>
      <c r="C2785" s="10" t="s">
        <v>40</v>
      </c>
      <c r="D2785" s="12">
        <v>42929</v>
      </c>
      <c r="E2785" s="13" t="s">
        <v>19</v>
      </c>
      <c r="F2785" s="13" t="s">
        <v>310</v>
      </c>
      <c r="G2785" s="14"/>
      <c r="H2785" s="15">
        <f>HYPERLINK("https://docs.wto.org/imrd/directdoc.asp?DDFDocuments/q/G/SPS/NNIC66A2.pdf","EN")</f>
      </c>
      <c r="I2785" s="15">
        <f>HYPERLINK("https://docs.wto.org/imrd/directdoc.asp?DDFDocuments/r/G/SPS/NNIC66A2.pdf","FR")</f>
      </c>
      <c r="J2785" s="15">
        <f>HYPERLINK("https://docs.wto.org/imrd/directdoc.asp?DDFDocuments/s/G/SPS/NNIC66A2.pdf","ES")</f>
      </c>
    </row>
    <row r="2786">
      <c r="A2786" s="10" t="s">
        <v>4754</v>
      </c>
      <c r="B2786" s="11" t="s">
        <v>82</v>
      </c>
      <c r="C2786" s="10" t="s">
        <v>40</v>
      </c>
      <c r="D2786" s="12">
        <v>42928</v>
      </c>
      <c r="E2786" s="13" t="s">
        <v>603</v>
      </c>
      <c r="F2786" s="13" t="s">
        <v>19</v>
      </c>
      <c r="G2786" s="14"/>
      <c r="H2786" s="15">
        <f>HYPERLINK("https://docs.wto.org/imrd/directdoc.asp?DDFDocuments/q/G/SPS/NEU174A1.pdf","EN")</f>
      </c>
      <c r="I2786" s="15">
        <f>HYPERLINK("https://docs.wto.org/imrd/directdoc.asp?DDFDocuments/r/G/SPS/NEU174A1.pdf","FR")</f>
      </c>
      <c r="J2786" s="15">
        <f>HYPERLINK("https://docs.wto.org/imrd/directdoc.asp?DDFDocuments/s/G/SPS/NEU174A1.pdf","ES")</f>
      </c>
    </row>
    <row r="2787">
      <c r="A2787" s="10" t="s">
        <v>4755</v>
      </c>
      <c r="B2787" s="11" t="s">
        <v>2519</v>
      </c>
      <c r="C2787" s="10" t="s">
        <v>18</v>
      </c>
      <c r="D2787" s="12">
        <v>42928</v>
      </c>
      <c r="E2787" s="13" t="s">
        <v>4756</v>
      </c>
      <c r="F2787" s="13" t="s">
        <v>158</v>
      </c>
      <c r="G2787" s="14"/>
      <c r="H2787" s="15">
        <f>HYPERLINK("https://docs.wto.org/imrd/directdoc.asp?DDFDocuments/q/G/SPS/NNOR35.pdf","EN")</f>
      </c>
      <c r="I2787" s="15">
        <f>HYPERLINK("https://docs.wto.org/imrd/directdoc.asp?DDFDocuments/r/G/SPS/NNOR35.pdf","FR")</f>
      </c>
      <c r="J2787" s="15">
        <f>HYPERLINK("https://docs.wto.org/imrd/directdoc.asp?DDFDocuments/s/G/SPS/NNOR35.pdf","ES")</f>
      </c>
    </row>
    <row r="2788">
      <c r="A2788" s="10" t="s">
        <v>4757</v>
      </c>
      <c r="B2788" s="11" t="s">
        <v>365</v>
      </c>
      <c r="C2788" s="10" t="s">
        <v>18</v>
      </c>
      <c r="D2788" s="12">
        <v>42927</v>
      </c>
      <c r="E2788" s="13" t="s">
        <v>4758</v>
      </c>
      <c r="F2788" s="13" t="s">
        <v>32</v>
      </c>
      <c r="G2788" s="14" t="s">
        <v>139</v>
      </c>
      <c r="H2788" s="15">
        <f>HYPERLINK("https://docs.wto.org/imrd/directdoc.asp?DDFDocuments/q/G/SPS/NCHL547.pdf","EN")</f>
      </c>
      <c r="I2788" s="15">
        <f>HYPERLINK("https://docs.wto.org/imrd/directdoc.asp?DDFDocuments/r/G/SPS/NCHL547.pdf","FR")</f>
      </c>
      <c r="J2788" s="15">
        <f>HYPERLINK("https://docs.wto.org/imrd/directdoc.asp?DDFDocuments/s/G/SPS/NCHL547.pdf","ES")</f>
      </c>
    </row>
    <row r="2789">
      <c r="A2789" s="10" t="s">
        <v>4759</v>
      </c>
      <c r="B2789" s="11" t="s">
        <v>87</v>
      </c>
      <c r="C2789" s="10" t="s">
        <v>40</v>
      </c>
      <c r="D2789" s="12">
        <v>42927</v>
      </c>
      <c r="E2789" s="13" t="s">
        <v>19</v>
      </c>
      <c r="F2789" s="13" t="s">
        <v>19</v>
      </c>
      <c r="G2789" s="14"/>
      <c r="H2789" s="15">
        <f>HYPERLINK("https://docs.wto.org/imrd/directdoc.asp?DDFDocuments/q/G/SPS/NMEX318A1.pdf","EN")</f>
      </c>
      <c r="I2789" s="15">
        <f>HYPERLINK("https://docs.wto.org/imrd/directdoc.asp?DDFDocuments/r/G/SPS/NMEX318A1.pdf","FR")</f>
      </c>
      <c r="J2789" s="15">
        <f>HYPERLINK("https://docs.wto.org/imrd/directdoc.asp?DDFDocuments/s/G/SPS/NMEX318A1.pdf","ES")</f>
      </c>
    </row>
    <row r="2790">
      <c r="A2790" s="10" t="s">
        <v>4760</v>
      </c>
      <c r="B2790" s="11" t="s">
        <v>233</v>
      </c>
      <c r="C2790" s="10" t="s">
        <v>40</v>
      </c>
      <c r="D2790" s="12">
        <v>42927</v>
      </c>
      <c r="E2790" s="13" t="s">
        <v>19</v>
      </c>
      <c r="F2790" s="13" t="s">
        <v>19</v>
      </c>
      <c r="G2790" s="14"/>
      <c r="H2790" s="15">
        <f>HYPERLINK("https://docs.wto.org/imrd/directdoc.asp?DDFDocuments/q/G/SPS/NPER664A1.pdf","EN")</f>
      </c>
      <c r="I2790" s="15">
        <f>HYPERLINK("https://docs.wto.org/imrd/directdoc.asp?DDFDocuments/r/G/SPS/NPER664A1.pdf","FR")</f>
      </c>
      <c r="J2790" s="15">
        <f>HYPERLINK("https://docs.wto.org/imrd/directdoc.asp?DDFDocuments/s/G/SPS/NPER664A1.pdf","ES")</f>
      </c>
    </row>
    <row r="2791">
      <c r="A2791" s="10" t="s">
        <v>4761</v>
      </c>
      <c r="B2791" s="11" t="s">
        <v>233</v>
      </c>
      <c r="C2791" s="10" t="s">
        <v>40</v>
      </c>
      <c r="D2791" s="12">
        <v>42927</v>
      </c>
      <c r="E2791" s="13" t="s">
        <v>19</v>
      </c>
      <c r="F2791" s="13" t="s">
        <v>19</v>
      </c>
      <c r="G2791" s="14"/>
      <c r="H2791" s="15">
        <f>HYPERLINK("https://docs.wto.org/imrd/directdoc.asp?DDFDocuments/q/G/SPS/NPER668A1.pdf","EN")</f>
      </c>
      <c r="I2791" s="15">
        <f>HYPERLINK("https://docs.wto.org/imrd/directdoc.asp?DDFDocuments/r/G/SPS/NPER668A1.pdf","FR")</f>
      </c>
      <c r="J2791" s="15">
        <f>HYPERLINK("https://docs.wto.org/imrd/directdoc.asp?DDFDocuments/s/G/SPS/NPER668A1.pdf","ES")</f>
      </c>
    </row>
    <row r="2792">
      <c r="A2792" s="10" t="s">
        <v>4762</v>
      </c>
      <c r="B2792" s="11" t="s">
        <v>53</v>
      </c>
      <c r="C2792" s="10" t="s">
        <v>54</v>
      </c>
      <c r="D2792" s="12">
        <v>42927</v>
      </c>
      <c r="E2792" s="13" t="s">
        <v>55</v>
      </c>
      <c r="F2792" s="13" t="s">
        <v>925</v>
      </c>
      <c r="G2792" s="14" t="s">
        <v>4763</v>
      </c>
      <c r="H2792" s="15">
        <f>HYPERLINK("https://docs.wto.org/imrd/directdoc.asp?DDFDocuments/q/G/SPS/NSAU249A1.pdf","EN")</f>
      </c>
      <c r="I2792" s="15">
        <f>HYPERLINK("https://docs.wto.org/imrd/directdoc.asp?DDFDocuments/r/G/SPS/NSAU249A1.pdf","FR")</f>
      </c>
      <c r="J2792" s="15">
        <f>HYPERLINK("https://docs.wto.org/imrd/directdoc.asp?DDFDocuments/s/G/SPS/NSAU249A1.pdf","ES")</f>
      </c>
    </row>
    <row r="2793">
      <c r="A2793" s="10" t="s">
        <v>4764</v>
      </c>
      <c r="B2793" s="11" t="s">
        <v>53</v>
      </c>
      <c r="C2793" s="10" t="s">
        <v>54</v>
      </c>
      <c r="D2793" s="12">
        <v>42927</v>
      </c>
      <c r="E2793" s="13" t="s">
        <v>55</v>
      </c>
      <c r="F2793" s="13" t="s">
        <v>925</v>
      </c>
      <c r="G2793" s="14" t="s">
        <v>4765</v>
      </c>
      <c r="H2793" s="15">
        <f>HYPERLINK("https://docs.wto.org/imrd/directdoc.asp?DDFDocuments/q/G/SPS/NSAU252A1.pdf","EN")</f>
      </c>
      <c r="I2793" s="15">
        <f>HYPERLINK("https://docs.wto.org/imrd/directdoc.asp?DDFDocuments/r/G/SPS/NSAU252A1.pdf","FR")</f>
      </c>
      <c r="J2793" s="15">
        <f>HYPERLINK("https://docs.wto.org/imrd/directdoc.asp?DDFDocuments/s/G/SPS/NSAU252A1.pdf","ES")</f>
      </c>
    </row>
    <row r="2794">
      <c r="A2794" s="10" t="s">
        <v>4766</v>
      </c>
      <c r="B2794" s="11" t="s">
        <v>53</v>
      </c>
      <c r="C2794" s="10" t="s">
        <v>54</v>
      </c>
      <c r="D2794" s="12">
        <v>42927</v>
      </c>
      <c r="E2794" s="13" t="s">
        <v>55</v>
      </c>
      <c r="F2794" s="13" t="s">
        <v>925</v>
      </c>
      <c r="G2794" s="14" t="s">
        <v>4767</v>
      </c>
      <c r="H2794" s="15">
        <f>HYPERLINK("https://docs.wto.org/imrd/directdoc.asp?DDFDocuments/q/G/SPS/NSAU253A1.pdf","EN")</f>
      </c>
      <c r="I2794" s="15">
        <f>HYPERLINK("https://docs.wto.org/imrd/directdoc.asp?DDFDocuments/r/G/SPS/NSAU253A1.pdf","FR")</f>
      </c>
      <c r="J2794" s="15">
        <f>HYPERLINK("https://docs.wto.org/imrd/directdoc.asp?DDFDocuments/s/G/SPS/NSAU253A1.pdf","ES")</f>
      </c>
    </row>
    <row r="2795">
      <c r="A2795" s="10" t="s">
        <v>4768</v>
      </c>
      <c r="B2795" s="11" t="s">
        <v>161</v>
      </c>
      <c r="C2795" s="10" t="s">
        <v>40</v>
      </c>
      <c r="D2795" s="12">
        <v>42926</v>
      </c>
      <c r="E2795" s="13" t="s">
        <v>4461</v>
      </c>
      <c r="F2795" s="13" t="s">
        <v>19</v>
      </c>
      <c r="G2795" s="14"/>
      <c r="H2795" s="15">
        <f>HYPERLINK("https://docs.wto.org/imrd/directdoc.asp?DDFDocuments/q/G/SPS/NUSA2891A1.pdf","EN")</f>
      </c>
      <c r="I2795" s="15">
        <f>HYPERLINK("https://docs.wto.org/imrd/directdoc.asp?DDFDocuments/r/G/SPS/NUSA2891A1.pdf","FR")</f>
      </c>
      <c r="J2795" s="15">
        <f>HYPERLINK("https://docs.wto.org/imrd/directdoc.asp?DDFDocuments/s/G/SPS/NUSA2891A1.pdf","ES")</f>
      </c>
    </row>
    <row r="2796">
      <c r="A2796" s="10" t="s">
        <v>4769</v>
      </c>
      <c r="B2796" s="11" t="s">
        <v>161</v>
      </c>
      <c r="C2796" s="10" t="s">
        <v>18</v>
      </c>
      <c r="D2796" s="12">
        <v>42926</v>
      </c>
      <c r="E2796" s="13" t="s">
        <v>4770</v>
      </c>
      <c r="F2796" s="13" t="s">
        <v>36</v>
      </c>
      <c r="G2796" s="14" t="s">
        <v>34</v>
      </c>
      <c r="H2796" s="15">
        <f>HYPERLINK("https://docs.wto.org/imrd/directdoc.asp?DDFDocuments/q/G/SPS/NUSA2932.pdf","EN")</f>
      </c>
      <c r="I2796" s="15">
        <f>HYPERLINK("https://docs.wto.org/imrd/directdoc.asp?DDFDocuments/r/G/SPS/NUSA2932.pdf","FR")</f>
      </c>
      <c r="J2796" s="15">
        <f>HYPERLINK("https://docs.wto.org/imrd/directdoc.asp?DDFDocuments/s/G/SPS/NUSA2932.pdf","ES")</f>
      </c>
    </row>
    <row r="2797">
      <c r="A2797" s="10" t="s">
        <v>4771</v>
      </c>
      <c r="B2797" s="11" t="s">
        <v>161</v>
      </c>
      <c r="C2797" s="10" t="s">
        <v>18</v>
      </c>
      <c r="D2797" s="12">
        <v>42926</v>
      </c>
      <c r="E2797" s="13" t="s">
        <v>1082</v>
      </c>
      <c r="F2797" s="13" t="s">
        <v>74</v>
      </c>
      <c r="G2797" s="14"/>
      <c r="H2797" s="15">
        <f>HYPERLINK("https://docs.wto.org/imrd/directdoc.asp?DDFDocuments/q/G/SPS/NUSA2933.pdf","EN")</f>
      </c>
      <c r="I2797" s="15">
        <f>HYPERLINK("https://docs.wto.org/imrd/directdoc.asp?DDFDocuments/r/G/SPS/NUSA2933.pdf","FR")</f>
      </c>
      <c r="J2797" s="15">
        <f>HYPERLINK("https://docs.wto.org/imrd/directdoc.asp?DDFDocuments/s/G/SPS/NUSA2933.pdf","ES")</f>
      </c>
    </row>
    <row r="2798">
      <c r="A2798" s="10" t="s">
        <v>4772</v>
      </c>
      <c r="B2798" s="11" t="s">
        <v>27</v>
      </c>
      <c r="C2798" s="10" t="s">
        <v>18</v>
      </c>
      <c r="D2798" s="12">
        <v>42923</v>
      </c>
      <c r="E2798" s="13" t="s">
        <v>4773</v>
      </c>
      <c r="F2798" s="13" t="s">
        <v>607</v>
      </c>
      <c r="G2798" s="14" t="s">
        <v>47</v>
      </c>
      <c r="H2798" s="15">
        <f>HYPERLINK("https://docs.wto.org/imrd/directdoc.asp?DDFDocuments/q/G/SPS/NCRI189.pdf","EN")</f>
      </c>
      <c r="I2798" s="15">
        <f>HYPERLINK("https://docs.wto.org/imrd/directdoc.asp?DDFDocuments/r/G/SPS/NCRI189.pdf","FR")</f>
      </c>
      <c r="J2798" s="15">
        <f>HYPERLINK("https://docs.wto.org/imrd/directdoc.asp?DDFDocuments/s/G/SPS/NCRI189.pdf","ES")</f>
      </c>
    </row>
    <row r="2799">
      <c r="A2799" s="10" t="s">
        <v>4774</v>
      </c>
      <c r="B2799" s="11" t="s">
        <v>195</v>
      </c>
      <c r="C2799" s="10" t="s">
        <v>40</v>
      </c>
      <c r="D2799" s="12">
        <v>42923</v>
      </c>
      <c r="E2799" s="13" t="s">
        <v>4775</v>
      </c>
      <c r="F2799" s="13" t="s">
        <v>19</v>
      </c>
      <c r="G2799" s="14"/>
      <c r="H2799" s="15">
        <f>HYPERLINK("https://docs.wto.org/imrd/directdoc.asp?DDFDocuments/q/G/SPS/NNZL542A1.pdf","EN")</f>
      </c>
      <c r="I2799" s="15">
        <f>HYPERLINK("https://docs.wto.org/imrd/directdoc.asp?DDFDocuments/r/G/SPS/NNZL542A1.pdf","FR")</f>
      </c>
      <c r="J2799" s="15">
        <f>HYPERLINK("https://docs.wto.org/imrd/directdoc.asp?DDFDocuments/s/G/SPS/NNZL542A1.pdf","ES")</f>
      </c>
    </row>
    <row r="2800">
      <c r="A2800" s="10" t="s">
        <v>4776</v>
      </c>
      <c r="B2800" s="11" t="s">
        <v>195</v>
      </c>
      <c r="C2800" s="10" t="s">
        <v>40</v>
      </c>
      <c r="D2800" s="12">
        <v>42923</v>
      </c>
      <c r="E2800" s="13" t="s">
        <v>4777</v>
      </c>
      <c r="F2800" s="13" t="s">
        <v>19</v>
      </c>
      <c r="G2800" s="14"/>
      <c r="H2800" s="15">
        <f>HYPERLINK("https://docs.wto.org/imrd/directdoc.asp?DDFDocuments/q/G/SPS/NNZL543A1.pdf","EN")</f>
      </c>
      <c r="I2800" s="15">
        <f>HYPERLINK("https://docs.wto.org/imrd/directdoc.asp?DDFDocuments/r/G/SPS/NNZL543A1.pdf","FR")</f>
      </c>
      <c r="J2800" s="15">
        <f>HYPERLINK("https://docs.wto.org/imrd/directdoc.asp?DDFDocuments/s/G/SPS/NNZL543A1.pdf","ES")</f>
      </c>
    </row>
    <row r="2801">
      <c r="A2801" s="10" t="s">
        <v>4778</v>
      </c>
      <c r="B2801" s="11" t="s">
        <v>59</v>
      </c>
      <c r="C2801" s="10" t="s">
        <v>40</v>
      </c>
      <c r="D2801" s="12">
        <v>42923</v>
      </c>
      <c r="E2801" s="13" t="s">
        <v>4779</v>
      </c>
      <c r="F2801" s="13" t="s">
        <v>19</v>
      </c>
      <c r="G2801" s="14"/>
      <c r="H2801" s="15">
        <f>HYPERLINK("https://docs.wto.org/imrd/directdoc.asp?DDFDocuments/q/G/SPS/NTPKM427A1.pdf","EN")</f>
      </c>
      <c r="I2801" s="15">
        <f>HYPERLINK("https://docs.wto.org/imrd/directdoc.asp?DDFDocuments/r/G/SPS/NTPKM427A1.pdf","FR")</f>
      </c>
      <c r="J2801" s="15">
        <f>HYPERLINK("https://docs.wto.org/imrd/directdoc.asp?DDFDocuments/s/G/SPS/NTPKM427A1.pdf","ES")</f>
      </c>
    </row>
    <row r="2802">
      <c r="A2802" s="10" t="s">
        <v>4780</v>
      </c>
      <c r="B2802" s="11" t="s">
        <v>214</v>
      </c>
      <c r="C2802" s="10" t="s">
        <v>12</v>
      </c>
      <c r="D2802" s="12">
        <v>42922</v>
      </c>
      <c r="E2802" s="13" t="s">
        <v>215</v>
      </c>
      <c r="F2802" s="13" t="s">
        <v>138</v>
      </c>
      <c r="G2802" s="14" t="s">
        <v>4781</v>
      </c>
      <c r="H2802" s="15">
        <f>HYPERLINK("https://docs.wto.org/imrd/directdoc.asp?DDFDocuments/q/G/SPS/NARE119.pdf","EN")</f>
      </c>
      <c r="I2802" s="15">
        <f>HYPERLINK("https://docs.wto.org/imrd/directdoc.asp?DDFDocuments/r/G/SPS/NARE119.pdf","FR")</f>
      </c>
      <c r="J2802" s="15">
        <f>HYPERLINK("https://docs.wto.org/imrd/directdoc.asp?DDFDocuments/s/G/SPS/NARE119.pdf","ES")</f>
      </c>
    </row>
    <row r="2803">
      <c r="A2803" s="10" t="s">
        <v>4782</v>
      </c>
      <c r="B2803" s="11" t="s">
        <v>214</v>
      </c>
      <c r="C2803" s="10" t="s">
        <v>12</v>
      </c>
      <c r="D2803" s="12">
        <v>42922</v>
      </c>
      <c r="E2803" s="13" t="s">
        <v>2316</v>
      </c>
      <c r="F2803" s="13" t="s">
        <v>56</v>
      </c>
      <c r="G2803" s="14" t="s">
        <v>4783</v>
      </c>
      <c r="H2803" s="15">
        <f>HYPERLINK("https://docs.wto.org/imrd/directdoc.asp?DDFDocuments/q/G/SPS/NARE120.pdf","EN")</f>
      </c>
      <c r="I2803" s="15">
        <f>HYPERLINK("https://docs.wto.org/imrd/directdoc.asp?DDFDocuments/r/G/SPS/NARE120.pdf","FR")</f>
      </c>
      <c r="J2803" s="15">
        <f>HYPERLINK("https://docs.wto.org/imrd/directdoc.asp?DDFDocuments/s/G/SPS/NARE120.pdf","ES")</f>
      </c>
    </row>
    <row r="2804">
      <c r="A2804" s="10" t="s">
        <v>4784</v>
      </c>
      <c r="B2804" s="11" t="s">
        <v>349</v>
      </c>
      <c r="C2804" s="10" t="s">
        <v>40</v>
      </c>
      <c r="D2804" s="12">
        <v>42922</v>
      </c>
      <c r="E2804" s="13" t="s">
        <v>4785</v>
      </c>
      <c r="F2804" s="13" t="s">
        <v>117</v>
      </c>
      <c r="G2804" s="14" t="s">
        <v>195</v>
      </c>
      <c r="H2804" s="15">
        <f>HYPERLINK("https://docs.wto.org/imrd/directdoc.asp?DDFDocuments/q/G/SPS/NECU192.pdf","EN")</f>
      </c>
      <c r="I2804" s="15">
        <f>HYPERLINK("https://docs.wto.org/imrd/directdoc.asp?DDFDocuments/r/G/SPS/NECU192.pdf","FR")</f>
      </c>
      <c r="J2804" s="15">
        <f>HYPERLINK("https://docs.wto.org/imrd/directdoc.asp?DDFDocuments/s/G/SPS/NECU192.pdf","ES")</f>
      </c>
    </row>
    <row r="2805">
      <c r="A2805" s="10" t="s">
        <v>4786</v>
      </c>
      <c r="B2805" s="11" t="s">
        <v>127</v>
      </c>
      <c r="C2805" s="10" t="s">
        <v>40</v>
      </c>
      <c r="D2805" s="12">
        <v>42922</v>
      </c>
      <c r="E2805" s="13" t="s">
        <v>4787</v>
      </c>
      <c r="F2805" s="13" t="s">
        <v>310</v>
      </c>
      <c r="G2805" s="14" t="s">
        <v>4788</v>
      </c>
      <c r="H2805" s="15">
        <f>HYPERLINK("https://docs.wto.org/imrd/directdoc.asp?DDFDocuments/q/G/SPS/NHKG35A1.pdf","EN")</f>
      </c>
      <c r="I2805" s="15">
        <f>HYPERLINK("https://docs.wto.org/imrd/directdoc.asp?DDFDocuments/r/G/SPS/NHKG35A1.pdf","FR")</f>
      </c>
      <c r="J2805" s="15">
        <f>HYPERLINK("https://docs.wto.org/imrd/directdoc.asp?DDFDocuments/s/G/SPS/NHKG35A1.pdf","ES")</f>
      </c>
    </row>
    <row r="2806">
      <c r="A2806" s="10" t="s">
        <v>4789</v>
      </c>
      <c r="B2806" s="11" t="s">
        <v>161</v>
      </c>
      <c r="C2806" s="10" t="s">
        <v>40</v>
      </c>
      <c r="D2806" s="12">
        <v>42922</v>
      </c>
      <c r="E2806" s="13" t="s">
        <v>4485</v>
      </c>
      <c r="F2806" s="13" t="s">
        <v>2120</v>
      </c>
      <c r="G2806" s="14"/>
      <c r="H2806" s="15">
        <f>HYPERLINK("https://docs.wto.org/imrd/directdoc.asp?DDFDocuments/q/G/SPS/NUSA2171A4.pdf","EN")</f>
      </c>
      <c r="I2806" s="15">
        <f>HYPERLINK("https://docs.wto.org/imrd/directdoc.asp?DDFDocuments/r/G/SPS/NUSA2171A4.pdf","FR")</f>
      </c>
      <c r="J2806" s="15">
        <f>HYPERLINK("https://docs.wto.org/imrd/directdoc.asp?DDFDocuments/s/G/SPS/NUSA2171A4.pdf","ES")</f>
      </c>
    </row>
    <row r="2807">
      <c r="A2807" s="10" t="s">
        <v>4790</v>
      </c>
      <c r="B2807" s="11" t="s">
        <v>365</v>
      </c>
      <c r="C2807" s="10" t="s">
        <v>12</v>
      </c>
      <c r="D2807" s="12">
        <v>42921</v>
      </c>
      <c r="E2807" s="13" t="s">
        <v>4791</v>
      </c>
      <c r="F2807" s="13" t="s">
        <v>2192</v>
      </c>
      <c r="G2807" s="14" t="s">
        <v>79</v>
      </c>
      <c r="H2807" s="15">
        <f>HYPERLINK("https://docs.wto.org/imrd/directdoc.asp?DDFDocuments/q/G/SPS/NCHL546.pdf","EN")</f>
      </c>
      <c r="I2807" s="15">
        <f>HYPERLINK("https://docs.wto.org/imrd/directdoc.asp?DDFDocuments/r/G/SPS/NCHL546.pdf","FR")</f>
      </c>
      <c r="J2807" s="15">
        <f>HYPERLINK("https://docs.wto.org/imrd/directdoc.asp?DDFDocuments/s/G/SPS/NCHL546.pdf","ES")</f>
      </c>
    </row>
    <row r="2808">
      <c r="A2808" s="10" t="s">
        <v>4792</v>
      </c>
      <c r="B2808" s="11" t="s">
        <v>27</v>
      </c>
      <c r="C2808" s="10" t="s">
        <v>12</v>
      </c>
      <c r="D2808" s="12">
        <v>42921</v>
      </c>
      <c r="E2808" s="13" t="s">
        <v>4793</v>
      </c>
      <c r="F2808" s="13" t="s">
        <v>2192</v>
      </c>
      <c r="G2808" s="14" t="s">
        <v>79</v>
      </c>
      <c r="H2808" s="15">
        <f>HYPERLINK("https://docs.wto.org/imrd/directdoc.asp?DDFDocuments/q/G/SPS/NCRI188.pdf","EN")</f>
      </c>
      <c r="I2808" s="15">
        <f>HYPERLINK("https://docs.wto.org/imrd/directdoc.asp?DDFDocuments/r/G/SPS/NCRI188.pdf","FR")</f>
      </c>
      <c r="J2808" s="15">
        <f>HYPERLINK("https://docs.wto.org/imrd/directdoc.asp?DDFDocuments/s/G/SPS/NCRI188.pdf","ES")</f>
      </c>
    </row>
    <row r="2809">
      <c r="A2809" s="10" t="s">
        <v>4794</v>
      </c>
      <c r="B2809" s="11" t="s">
        <v>3031</v>
      </c>
      <c r="C2809" s="10" t="s">
        <v>12</v>
      </c>
      <c r="D2809" s="12">
        <v>42921</v>
      </c>
      <c r="E2809" s="13" t="s">
        <v>19</v>
      </c>
      <c r="F2809" s="13" t="s">
        <v>223</v>
      </c>
      <c r="G2809" s="14" t="s">
        <v>4795</v>
      </c>
      <c r="H2809" s="15">
        <f>HYPERLINK("https://docs.wto.org/imrd/directdoc.asp?DDFDocuments/q/G/SPS/NMDG26.pdf","EN")</f>
      </c>
      <c r="I2809" s="15">
        <f>HYPERLINK("https://docs.wto.org/imrd/directdoc.asp?DDFDocuments/r/G/SPS/NMDG26.pdf","FR")</f>
      </c>
      <c r="J2809" s="15">
        <f>HYPERLINK("https://docs.wto.org/imrd/directdoc.asp?DDFDocuments/s/G/SPS/NMDG26.pdf","ES")</f>
      </c>
    </row>
    <row r="2810">
      <c r="A2810" s="10" t="s">
        <v>4796</v>
      </c>
      <c r="B2810" s="11" t="s">
        <v>720</v>
      </c>
      <c r="C2810" s="10" t="s">
        <v>40</v>
      </c>
      <c r="D2810" s="12">
        <v>42921</v>
      </c>
      <c r="E2810" s="13" t="s">
        <v>19</v>
      </c>
      <c r="F2810" s="13" t="s">
        <v>24</v>
      </c>
      <c r="G2810" s="14"/>
      <c r="H2810" s="15">
        <f>HYPERLINK("https://docs.wto.org/imrd/directdoc.asp?DDFDocuments/q/G/SPS/NSLV90A3.pdf","EN")</f>
      </c>
      <c r="I2810" s="15">
        <f>HYPERLINK("https://docs.wto.org/imrd/directdoc.asp?DDFDocuments/r/G/SPS/NSLV90A3.pdf","FR")</f>
      </c>
      <c r="J2810" s="15">
        <f>HYPERLINK("https://docs.wto.org/imrd/directdoc.asp?DDFDocuments/s/G/SPS/NSLV90A3.pdf","ES")</f>
      </c>
    </row>
    <row r="2811">
      <c r="A2811" s="10" t="s">
        <v>4797</v>
      </c>
      <c r="B2811" s="11" t="s">
        <v>59</v>
      </c>
      <c r="C2811" s="10" t="s">
        <v>18</v>
      </c>
      <c r="D2811" s="12">
        <v>42921</v>
      </c>
      <c r="E2811" s="13" t="s">
        <v>4798</v>
      </c>
      <c r="F2811" s="13" t="s">
        <v>3632</v>
      </c>
      <c r="G2811" s="14"/>
      <c r="H2811" s="15">
        <f>HYPERLINK("https://docs.wto.org/imrd/directdoc.asp?DDFDocuments/q/G/SPS/NTPKM440.pdf","EN")</f>
      </c>
      <c r="I2811" s="15">
        <f>HYPERLINK("https://docs.wto.org/imrd/directdoc.asp?DDFDocuments/r/G/SPS/NTPKM440.pdf","FR")</f>
      </c>
      <c r="J2811" s="15">
        <f>HYPERLINK("https://docs.wto.org/imrd/directdoc.asp?DDFDocuments/s/G/SPS/NTPKM440.pdf","ES")</f>
      </c>
    </row>
    <row r="2812">
      <c r="A2812" s="10" t="s">
        <v>4799</v>
      </c>
      <c r="B2812" s="11" t="s">
        <v>95</v>
      </c>
      <c r="C2812" s="10" t="s">
        <v>18</v>
      </c>
      <c r="D2812" s="12">
        <v>42920</v>
      </c>
      <c r="E2812" s="13" t="s">
        <v>3558</v>
      </c>
      <c r="F2812" s="13" t="s">
        <v>244</v>
      </c>
      <c r="G2812" s="14"/>
      <c r="H2812" s="15">
        <f>HYPERLINK("https://docs.wto.org/imrd/directdoc.asp?DDFDocuments/q/G/SPS/NBRA1274.pdf","EN")</f>
      </c>
      <c r="I2812" s="15">
        <f>HYPERLINK("https://docs.wto.org/imrd/directdoc.asp?DDFDocuments/r/G/SPS/NBRA1274.pdf","FR")</f>
      </c>
      <c r="J2812" s="15">
        <f>HYPERLINK("https://docs.wto.org/imrd/directdoc.asp?DDFDocuments/s/G/SPS/NBRA1274.pdf","ES")</f>
      </c>
    </row>
    <row r="2813">
      <c r="A2813" s="10" t="s">
        <v>4800</v>
      </c>
      <c r="B2813" s="11" t="s">
        <v>95</v>
      </c>
      <c r="C2813" s="10" t="s">
        <v>18</v>
      </c>
      <c r="D2813" s="12">
        <v>42920</v>
      </c>
      <c r="E2813" s="13" t="s">
        <v>3556</v>
      </c>
      <c r="F2813" s="13" t="s">
        <v>244</v>
      </c>
      <c r="G2813" s="14"/>
      <c r="H2813" s="15">
        <f>HYPERLINK("https://docs.wto.org/imrd/directdoc.asp?DDFDocuments/q/G/SPS/NBRA1275.pdf","EN")</f>
      </c>
      <c r="I2813" s="15">
        <f>HYPERLINK("https://docs.wto.org/imrd/directdoc.asp?DDFDocuments/r/G/SPS/NBRA1275.pdf","FR")</f>
      </c>
      <c r="J2813" s="15">
        <f>HYPERLINK("https://docs.wto.org/imrd/directdoc.asp?DDFDocuments/s/G/SPS/NBRA1275.pdf","ES")</f>
      </c>
    </row>
    <row r="2814">
      <c r="A2814" s="10" t="s">
        <v>4801</v>
      </c>
      <c r="B2814" s="11" t="s">
        <v>124</v>
      </c>
      <c r="C2814" s="10" t="s">
        <v>18</v>
      </c>
      <c r="D2814" s="12">
        <v>42920</v>
      </c>
      <c r="E2814" s="13" t="s">
        <v>4802</v>
      </c>
      <c r="F2814" s="13" t="s">
        <v>314</v>
      </c>
      <c r="G2814" s="14"/>
      <c r="H2814" s="15">
        <f>HYPERLINK("https://docs.wto.org/imrd/directdoc.asp?DDFDocuments/q/G/SPS/NIDN118.pdf","EN")</f>
      </c>
      <c r="I2814" s="15">
        <f>HYPERLINK("https://docs.wto.org/imrd/directdoc.asp?DDFDocuments/r/G/SPS/NIDN118.pdf","FR")</f>
      </c>
      <c r="J2814" s="15">
        <f>HYPERLINK("https://docs.wto.org/imrd/directdoc.asp?DDFDocuments/s/G/SPS/NIDN118.pdf","ES")</f>
      </c>
    </row>
    <row r="2815">
      <c r="A2815" s="10" t="s">
        <v>4803</v>
      </c>
      <c r="B2815" s="11" t="s">
        <v>233</v>
      </c>
      <c r="C2815" s="10" t="s">
        <v>12</v>
      </c>
      <c r="D2815" s="12">
        <v>42920</v>
      </c>
      <c r="E2815" s="13" t="s">
        <v>4804</v>
      </c>
      <c r="F2815" s="13" t="s">
        <v>4805</v>
      </c>
      <c r="G2815" s="14" t="s">
        <v>79</v>
      </c>
      <c r="H2815" s="15">
        <f>HYPERLINK("https://docs.wto.org/imrd/directdoc.asp?DDFDocuments/q/G/SPS/NPER713.pdf","EN")</f>
      </c>
      <c r="I2815" s="15">
        <f>HYPERLINK("https://docs.wto.org/imrd/directdoc.asp?DDFDocuments/r/G/SPS/NPER713.pdf","FR")</f>
      </c>
      <c r="J2815" s="15">
        <f>HYPERLINK("https://docs.wto.org/imrd/directdoc.asp?DDFDocuments/s/G/SPS/NPER713.pdf","ES")</f>
      </c>
    </row>
    <row r="2816">
      <c r="A2816" s="10" t="s">
        <v>4806</v>
      </c>
      <c r="B2816" s="11" t="s">
        <v>188</v>
      </c>
      <c r="C2816" s="10" t="s">
        <v>54</v>
      </c>
      <c r="D2816" s="12">
        <v>42919</v>
      </c>
      <c r="E2816" s="13" t="s">
        <v>4807</v>
      </c>
      <c r="F2816" s="13" t="s">
        <v>310</v>
      </c>
      <c r="G2816" s="14"/>
      <c r="H2816" s="15">
        <f>HYPERLINK("https://docs.wto.org/imrd/directdoc.asp?DDFDocuments/q/G/SPS/NAUS412A8.pdf","EN")</f>
      </c>
      <c r="I2816" s="15">
        <f>HYPERLINK("https://docs.wto.org/imrd/directdoc.asp?DDFDocuments/r/G/SPS/NAUS412A8.pdf","FR")</f>
      </c>
      <c r="J2816" s="15">
        <f>HYPERLINK("https://docs.wto.org/imrd/directdoc.asp?DDFDocuments/s/G/SPS/NAUS412A8.pdf","ES")</f>
      </c>
    </row>
    <row r="2817">
      <c r="A2817" s="10" t="s">
        <v>4808</v>
      </c>
      <c r="B2817" s="11" t="s">
        <v>95</v>
      </c>
      <c r="C2817" s="10" t="s">
        <v>18</v>
      </c>
      <c r="D2817" s="12">
        <v>42919</v>
      </c>
      <c r="E2817" s="13" t="s">
        <v>2482</v>
      </c>
      <c r="F2817" s="13" t="s">
        <v>74</v>
      </c>
      <c r="G2817" s="14"/>
      <c r="H2817" s="15">
        <f>HYPERLINK("https://docs.wto.org/imrd/directdoc.asp?DDFDocuments/q/G/SPS/NBRA1269.pdf","EN")</f>
      </c>
      <c r="I2817" s="15">
        <f>HYPERLINK("https://docs.wto.org/imrd/directdoc.asp?DDFDocuments/r/G/SPS/NBRA1269.pdf","FR")</f>
      </c>
      <c r="J2817" s="15">
        <f>HYPERLINK("https://docs.wto.org/imrd/directdoc.asp?DDFDocuments/s/G/SPS/NBRA1269.pdf","ES")</f>
      </c>
    </row>
    <row r="2818">
      <c r="A2818" s="10" t="s">
        <v>4809</v>
      </c>
      <c r="B2818" s="11" t="s">
        <v>95</v>
      </c>
      <c r="C2818" s="10" t="s">
        <v>18</v>
      </c>
      <c r="D2818" s="12">
        <v>42919</v>
      </c>
      <c r="E2818" s="13" t="s">
        <v>4810</v>
      </c>
      <c r="F2818" s="13" t="s">
        <v>74</v>
      </c>
      <c r="G2818" s="14"/>
      <c r="H2818" s="15">
        <f>HYPERLINK("https://docs.wto.org/imrd/directdoc.asp?DDFDocuments/q/G/SPS/NBRA1270.pdf","EN")</f>
      </c>
      <c r="I2818" s="15">
        <f>HYPERLINK("https://docs.wto.org/imrd/directdoc.asp?DDFDocuments/r/G/SPS/NBRA1270.pdf","FR")</f>
      </c>
      <c r="J2818" s="15">
        <f>HYPERLINK("https://docs.wto.org/imrd/directdoc.asp?DDFDocuments/s/G/SPS/NBRA1270.pdf","ES")</f>
      </c>
    </row>
    <row r="2819">
      <c r="A2819" s="10" t="s">
        <v>4811</v>
      </c>
      <c r="B2819" s="11" t="s">
        <v>95</v>
      </c>
      <c r="C2819" s="10" t="s">
        <v>18</v>
      </c>
      <c r="D2819" s="12">
        <v>42919</v>
      </c>
      <c r="E2819" s="13" t="s">
        <v>3616</v>
      </c>
      <c r="F2819" s="13" t="s">
        <v>74</v>
      </c>
      <c r="G2819" s="14"/>
      <c r="H2819" s="15">
        <f>HYPERLINK("https://docs.wto.org/imrd/directdoc.asp?DDFDocuments/q/G/SPS/NBRA1271.pdf","EN")</f>
      </c>
      <c r="I2819" s="15">
        <f>HYPERLINK("https://docs.wto.org/imrd/directdoc.asp?DDFDocuments/r/G/SPS/NBRA1271.pdf","FR")</f>
      </c>
      <c r="J2819" s="15">
        <f>HYPERLINK("https://docs.wto.org/imrd/directdoc.asp?DDFDocuments/s/G/SPS/NBRA1271.pdf","ES")</f>
      </c>
    </row>
    <row r="2820">
      <c r="A2820" s="10" t="s">
        <v>4812</v>
      </c>
      <c r="B2820" s="11" t="s">
        <v>95</v>
      </c>
      <c r="C2820" s="10" t="s">
        <v>18</v>
      </c>
      <c r="D2820" s="12">
        <v>42919</v>
      </c>
      <c r="E2820" s="13" t="s">
        <v>3556</v>
      </c>
      <c r="F2820" s="13" t="s">
        <v>74</v>
      </c>
      <c r="G2820" s="14"/>
      <c r="H2820" s="15">
        <f>HYPERLINK("https://docs.wto.org/imrd/directdoc.asp?DDFDocuments/q/G/SPS/NBRA1272.pdf","EN")</f>
      </c>
      <c r="I2820" s="15">
        <f>HYPERLINK("https://docs.wto.org/imrd/directdoc.asp?DDFDocuments/r/G/SPS/NBRA1272.pdf","FR")</f>
      </c>
      <c r="J2820" s="15">
        <f>HYPERLINK("https://docs.wto.org/imrd/directdoc.asp?DDFDocuments/s/G/SPS/NBRA1272.pdf","ES")</f>
      </c>
    </row>
    <row r="2821">
      <c r="A2821" s="10" t="s">
        <v>4813</v>
      </c>
      <c r="B2821" s="11" t="s">
        <v>95</v>
      </c>
      <c r="C2821" s="10" t="s">
        <v>18</v>
      </c>
      <c r="D2821" s="12">
        <v>42919</v>
      </c>
      <c r="E2821" s="13" t="s">
        <v>4814</v>
      </c>
      <c r="F2821" s="13" t="s">
        <v>74</v>
      </c>
      <c r="G2821" s="14"/>
      <c r="H2821" s="15">
        <f>HYPERLINK("https://docs.wto.org/imrd/directdoc.asp?DDFDocuments/q/G/SPS/NBRA1273.pdf","EN")</f>
      </c>
      <c r="I2821" s="15">
        <f>HYPERLINK("https://docs.wto.org/imrd/directdoc.asp?DDFDocuments/r/G/SPS/NBRA1273.pdf","FR")</f>
      </c>
      <c r="J2821" s="15">
        <f>HYPERLINK("https://docs.wto.org/imrd/directdoc.asp?DDFDocuments/s/G/SPS/NBRA1273.pdf","ES")</f>
      </c>
    </row>
    <row r="2822">
      <c r="A2822" s="10" t="s">
        <v>4815</v>
      </c>
      <c r="B2822" s="11" t="s">
        <v>82</v>
      </c>
      <c r="C2822" s="10" t="s">
        <v>18</v>
      </c>
      <c r="D2822" s="12">
        <v>42919</v>
      </c>
      <c r="E2822" s="13" t="s">
        <v>4816</v>
      </c>
      <c r="F2822" s="13" t="s">
        <v>4817</v>
      </c>
      <c r="G2822" s="14" t="s">
        <v>4818</v>
      </c>
      <c r="H2822" s="15">
        <f>HYPERLINK("https://docs.wto.org/imrd/directdoc.asp?DDFDocuments/q/G/SPS/NEU219.pdf","EN")</f>
      </c>
      <c r="I2822" s="15">
        <f>HYPERLINK("https://docs.wto.org/imrd/directdoc.asp?DDFDocuments/r/G/SPS/NEU219.pdf","FR")</f>
      </c>
      <c r="J2822" s="15">
        <f>HYPERLINK("https://docs.wto.org/imrd/directdoc.asp?DDFDocuments/s/G/SPS/NEU219.pdf","ES")</f>
      </c>
    </row>
    <row r="2823">
      <c r="A2823" s="10" t="s">
        <v>4819</v>
      </c>
      <c r="B2823" s="11" t="s">
        <v>156</v>
      </c>
      <c r="C2823" s="10" t="s">
        <v>12</v>
      </c>
      <c r="D2823" s="12">
        <v>42919</v>
      </c>
      <c r="E2823" s="13" t="s">
        <v>4820</v>
      </c>
      <c r="F2823" s="13" t="s">
        <v>144</v>
      </c>
      <c r="G2823" s="14" t="s">
        <v>11</v>
      </c>
      <c r="H2823" s="15">
        <f>HYPERLINK("https://docs.wto.org/imrd/directdoc.asp?DDFDocuments/q/G/SPS/NKAZ11.pdf","EN")</f>
      </c>
      <c r="I2823" s="15">
        <f>HYPERLINK("https://docs.wto.org/imrd/directdoc.asp?DDFDocuments/r/G/SPS/NKAZ11.pdf","FR")</f>
      </c>
      <c r="J2823" s="15">
        <f>HYPERLINK("https://docs.wto.org/imrd/directdoc.asp?DDFDocuments/s/G/SPS/NKAZ11.pdf","ES")</f>
      </c>
    </row>
    <row r="2824">
      <c r="A2824" s="10" t="s">
        <v>4821</v>
      </c>
      <c r="B2824" s="11" t="s">
        <v>233</v>
      </c>
      <c r="C2824" s="10" t="s">
        <v>40</v>
      </c>
      <c r="D2824" s="12">
        <v>42919</v>
      </c>
      <c r="E2824" s="13" t="s">
        <v>19</v>
      </c>
      <c r="F2824" s="13" t="s">
        <v>19</v>
      </c>
      <c r="G2824" s="14"/>
      <c r="H2824" s="15">
        <f>HYPERLINK("https://docs.wto.org/imrd/directdoc.asp?DDFDocuments/q/G/SPS/NPER690A2.pdf","EN")</f>
      </c>
      <c r="I2824" s="15">
        <f>HYPERLINK("https://docs.wto.org/imrd/directdoc.asp?DDFDocuments/r/G/SPS/NPER690A2.pdf","FR")</f>
      </c>
      <c r="J2824" s="15">
        <f>HYPERLINK("https://docs.wto.org/imrd/directdoc.asp?DDFDocuments/s/G/SPS/NPER690A2.pdf","ES")</f>
      </c>
    </row>
    <row r="2825">
      <c r="A2825" s="10" t="s">
        <v>4822</v>
      </c>
      <c r="B2825" s="11" t="s">
        <v>233</v>
      </c>
      <c r="C2825" s="10" t="s">
        <v>18</v>
      </c>
      <c r="D2825" s="12">
        <v>42919</v>
      </c>
      <c r="E2825" s="13" t="s">
        <v>4823</v>
      </c>
      <c r="F2825" s="13" t="s">
        <v>607</v>
      </c>
      <c r="G2825" s="14" t="s">
        <v>257</v>
      </c>
      <c r="H2825" s="15">
        <f>HYPERLINK("https://docs.wto.org/imrd/directdoc.asp?DDFDocuments/q/G/SPS/NPER712.pdf","EN")</f>
      </c>
      <c r="I2825" s="15">
        <f>HYPERLINK("https://docs.wto.org/imrd/directdoc.asp?DDFDocuments/r/G/SPS/NPER712.pdf","FR")</f>
      </c>
      <c r="J2825" s="15">
        <f>HYPERLINK("https://docs.wto.org/imrd/directdoc.asp?DDFDocuments/s/G/SPS/NPER712.pdf","ES")</f>
      </c>
    </row>
    <row r="2826">
      <c r="A2826" s="10" t="s">
        <v>4824</v>
      </c>
      <c r="B2826" s="11" t="s">
        <v>59</v>
      </c>
      <c r="C2826" s="10" t="s">
        <v>40</v>
      </c>
      <c r="D2826" s="12">
        <v>42919</v>
      </c>
      <c r="E2826" s="13" t="s">
        <v>1082</v>
      </c>
      <c r="F2826" s="13" t="s">
        <v>19</v>
      </c>
      <c r="G2826" s="14"/>
      <c r="H2826" s="15">
        <f>HYPERLINK("https://docs.wto.org/imrd/directdoc.asp?DDFDocuments/q/G/SPS/NTPKM430A1.pdf","EN")</f>
      </c>
      <c r="I2826" s="15">
        <f>HYPERLINK("https://docs.wto.org/imrd/directdoc.asp?DDFDocuments/r/G/SPS/NTPKM430A1.pdf","FR")</f>
      </c>
      <c r="J2826" s="15">
        <f>HYPERLINK("https://docs.wto.org/imrd/directdoc.asp?DDFDocuments/s/G/SPS/NTPKM430A1.pdf","ES")</f>
      </c>
    </row>
    <row r="2827">
      <c r="A2827" s="10" t="s">
        <v>4825</v>
      </c>
      <c r="B2827" s="11" t="s">
        <v>168</v>
      </c>
      <c r="C2827" s="10" t="s">
        <v>12</v>
      </c>
      <c r="D2827" s="12">
        <v>42919</v>
      </c>
      <c r="E2827" s="13" t="s">
        <v>4826</v>
      </c>
      <c r="F2827" s="13" t="s">
        <v>36</v>
      </c>
      <c r="G2827" s="14" t="s">
        <v>257</v>
      </c>
      <c r="H2827" s="15">
        <f>HYPERLINK("https://docs.wto.org/imrd/directdoc.asp?DDFDocuments/q/G/SPS/NZAF53.pdf","EN")</f>
      </c>
      <c r="I2827" s="15">
        <f>HYPERLINK("https://docs.wto.org/imrd/directdoc.asp?DDFDocuments/r/G/SPS/NZAF53.pdf","FR")</f>
      </c>
      <c r="J2827" s="15">
        <f>HYPERLINK("https://docs.wto.org/imrd/directdoc.asp?DDFDocuments/s/G/SPS/NZAF53.pdf","ES")</f>
      </c>
    </row>
    <row r="2828">
      <c r="A2828" s="10" t="s">
        <v>4827</v>
      </c>
      <c r="B2828" s="11" t="s">
        <v>95</v>
      </c>
      <c r="C2828" s="10" t="s">
        <v>40</v>
      </c>
      <c r="D2828" s="12">
        <v>42916</v>
      </c>
      <c r="E2828" s="13" t="s">
        <v>4828</v>
      </c>
      <c r="F2828" s="13" t="s">
        <v>19</v>
      </c>
      <c r="G2828" s="14"/>
      <c r="H2828" s="15">
        <f>HYPERLINK("https://docs.wto.org/imrd/directdoc.asp?DDFDocuments/q/G/SPS/NBRA1213A1.pdf","EN")</f>
      </c>
      <c r="I2828" s="15">
        <f>HYPERLINK("https://docs.wto.org/imrd/directdoc.asp?DDFDocuments/r/G/SPS/NBRA1213A1.pdf","FR")</f>
      </c>
      <c r="J2828" s="15">
        <f>HYPERLINK("https://docs.wto.org/imrd/directdoc.asp?DDFDocuments/s/G/SPS/NBRA1213A1.pdf","ES")</f>
      </c>
    </row>
    <row r="2829">
      <c r="A2829" s="10" t="s">
        <v>4829</v>
      </c>
      <c r="B2829" s="11" t="s">
        <v>365</v>
      </c>
      <c r="C2829" s="10" t="s">
        <v>18</v>
      </c>
      <c r="D2829" s="12">
        <v>42916</v>
      </c>
      <c r="E2829" s="13" t="s">
        <v>4830</v>
      </c>
      <c r="F2829" s="13" t="s">
        <v>4831</v>
      </c>
      <c r="G2829" s="14" t="s">
        <v>183</v>
      </c>
      <c r="H2829" s="15">
        <f>HYPERLINK("https://docs.wto.org/imrd/directdoc.asp?DDFDocuments/q/G/SPS/NCHL545.pdf","EN")</f>
      </c>
      <c r="I2829" s="15">
        <f>HYPERLINK("https://docs.wto.org/imrd/directdoc.asp?DDFDocuments/r/G/SPS/NCHL545.pdf","FR")</f>
      </c>
      <c r="J2829" s="15">
        <f>HYPERLINK("https://docs.wto.org/imrd/directdoc.asp?DDFDocuments/s/G/SPS/NCHL545.pdf","ES")</f>
      </c>
    </row>
    <row r="2830">
      <c r="A2830" s="10" t="s">
        <v>4832</v>
      </c>
      <c r="B2830" s="11" t="s">
        <v>188</v>
      </c>
      <c r="C2830" s="10" t="s">
        <v>54</v>
      </c>
      <c r="D2830" s="12">
        <v>42915</v>
      </c>
      <c r="E2830" s="13" t="s">
        <v>4807</v>
      </c>
      <c r="F2830" s="13" t="s">
        <v>310</v>
      </c>
      <c r="G2830" s="14"/>
      <c r="H2830" s="15">
        <f>HYPERLINK("https://docs.wto.org/imrd/directdoc.asp?DDFDocuments/q/G/SPS/NAUS412A7.pdf","EN")</f>
      </c>
      <c r="I2830" s="15">
        <f>HYPERLINK("https://docs.wto.org/imrd/directdoc.asp?DDFDocuments/r/G/SPS/NAUS412A7.pdf","FR")</f>
      </c>
      <c r="J2830" s="15">
        <f>HYPERLINK("https://docs.wto.org/imrd/directdoc.asp?DDFDocuments/s/G/SPS/NAUS412A7.pdf","ES")</f>
      </c>
    </row>
    <row r="2831">
      <c r="A2831" s="10" t="s">
        <v>4833</v>
      </c>
      <c r="B2831" s="11" t="s">
        <v>188</v>
      </c>
      <c r="C2831" s="10" t="s">
        <v>2295</v>
      </c>
      <c r="D2831" s="12">
        <v>42915</v>
      </c>
      <c r="E2831" s="13" t="s">
        <v>3258</v>
      </c>
      <c r="F2831" s="13" t="s">
        <v>310</v>
      </c>
      <c r="G2831" s="14"/>
      <c r="H2831" s="15">
        <f>HYPERLINK("https://docs.wto.org/imrd/directdoc.asp?DDFDocuments/q/G/SPS/NAUS422A1C1.pdf","EN")</f>
      </c>
      <c r="I2831" s="15">
        <f>HYPERLINK("https://docs.wto.org/imrd/directdoc.asp?DDFDocuments/r/G/SPS/NAUS422A1C1.pdf","FR")</f>
      </c>
      <c r="J2831" s="15">
        <f>HYPERLINK("https://docs.wto.org/imrd/directdoc.asp?DDFDocuments/s/G/SPS/NAUS422A1C1.pdf","ES")</f>
      </c>
    </row>
    <row r="2832">
      <c r="A2832" s="10" t="s">
        <v>4834</v>
      </c>
      <c r="B2832" s="11" t="s">
        <v>3031</v>
      </c>
      <c r="C2832" s="10" t="s">
        <v>18</v>
      </c>
      <c r="D2832" s="12">
        <v>42915</v>
      </c>
      <c r="E2832" s="13" t="s">
        <v>19</v>
      </c>
      <c r="F2832" s="13" t="s">
        <v>20</v>
      </c>
      <c r="G2832" s="14"/>
      <c r="H2832" s="15">
        <f>HYPERLINK("https://docs.wto.org/imrd/directdoc.asp?DDFDocuments/q/G/SPS/NMDG25.pdf","EN")</f>
      </c>
      <c r="I2832" s="15">
        <f>HYPERLINK("https://docs.wto.org/imrd/directdoc.asp?DDFDocuments/r/G/SPS/NMDG25.pdf","FR")</f>
      </c>
      <c r="J2832" s="15">
        <f>HYPERLINK("https://docs.wto.org/imrd/directdoc.asp?DDFDocuments/s/G/SPS/NMDG25.pdf","ES")</f>
      </c>
    </row>
    <row r="2833">
      <c r="A2833" s="10" t="s">
        <v>4835</v>
      </c>
      <c r="B2833" s="11" t="s">
        <v>3405</v>
      </c>
      <c r="C2833" s="10" t="s">
        <v>18</v>
      </c>
      <c r="D2833" s="12">
        <v>42914</v>
      </c>
      <c r="E2833" s="13" t="s">
        <v>4836</v>
      </c>
      <c r="F2833" s="13" t="s">
        <v>4837</v>
      </c>
      <c r="G2833" s="14"/>
      <c r="H2833" s="15">
        <f>HYPERLINK("https://docs.wto.org/imrd/directdoc.asp?DDFDocuments/q/G/SPS/NMWI11.pdf","EN")</f>
      </c>
      <c r="I2833" s="15">
        <f>HYPERLINK("https://docs.wto.org/imrd/directdoc.asp?DDFDocuments/r/G/SPS/NMWI11.pdf","FR")</f>
      </c>
      <c r="J2833" s="15">
        <f>HYPERLINK("https://docs.wto.org/imrd/directdoc.asp?DDFDocuments/s/G/SPS/NMWI11.pdf","ES")</f>
      </c>
    </row>
    <row r="2834">
      <c r="A2834" s="10" t="s">
        <v>4838</v>
      </c>
      <c r="B2834" s="11" t="s">
        <v>3405</v>
      </c>
      <c r="C2834" s="10" t="s">
        <v>18</v>
      </c>
      <c r="D2834" s="12">
        <v>42914</v>
      </c>
      <c r="E2834" s="13" t="s">
        <v>4839</v>
      </c>
      <c r="F2834" s="13" t="s">
        <v>4604</v>
      </c>
      <c r="G2834" s="14"/>
      <c r="H2834" s="15">
        <f>HYPERLINK("https://docs.wto.org/imrd/directdoc.asp?DDFDocuments/q/G/SPS/NMWI14.pdf","EN")</f>
      </c>
      <c r="I2834" s="15">
        <f>HYPERLINK("https://docs.wto.org/imrd/directdoc.asp?DDFDocuments/r/G/SPS/NMWI14.pdf","FR")</f>
      </c>
      <c r="J2834" s="15">
        <f>HYPERLINK("https://docs.wto.org/imrd/directdoc.asp?DDFDocuments/s/G/SPS/NMWI14.pdf","ES")</f>
      </c>
    </row>
    <row r="2835">
      <c r="A2835" s="10" t="s">
        <v>4840</v>
      </c>
      <c r="B2835" s="11" t="s">
        <v>3405</v>
      </c>
      <c r="C2835" s="10" t="s">
        <v>18</v>
      </c>
      <c r="D2835" s="12">
        <v>42914</v>
      </c>
      <c r="E2835" s="13" t="s">
        <v>4841</v>
      </c>
      <c r="F2835" s="13" t="s">
        <v>4604</v>
      </c>
      <c r="G2835" s="14"/>
      <c r="H2835" s="15">
        <f>HYPERLINK("https://docs.wto.org/imrd/directdoc.asp?DDFDocuments/q/G/SPS/NMWI15.pdf","EN")</f>
      </c>
      <c r="I2835" s="15">
        <f>HYPERLINK("https://docs.wto.org/imrd/directdoc.asp?DDFDocuments/r/G/SPS/NMWI15.pdf","FR")</f>
      </c>
      <c r="J2835" s="15">
        <f>HYPERLINK("https://docs.wto.org/imrd/directdoc.asp?DDFDocuments/s/G/SPS/NMWI15.pdf","ES")</f>
      </c>
    </row>
    <row r="2836">
      <c r="A2836" s="10" t="s">
        <v>4842</v>
      </c>
      <c r="B2836" s="11" t="s">
        <v>2054</v>
      </c>
      <c r="C2836" s="10" t="s">
        <v>18</v>
      </c>
      <c r="D2836" s="12">
        <v>42914</v>
      </c>
      <c r="E2836" s="13" t="s">
        <v>4843</v>
      </c>
      <c r="F2836" s="13" t="s">
        <v>2120</v>
      </c>
      <c r="G2836" s="14"/>
      <c r="H2836" s="15">
        <f>HYPERLINK("https://docs.wto.org/imrd/directdoc.asp?DDFDocuments/q/G/SPS/NNPL27.pdf","EN")</f>
      </c>
      <c r="I2836" s="15">
        <f>HYPERLINK("https://docs.wto.org/imrd/directdoc.asp?DDFDocuments/r/G/SPS/NNPL27.pdf","FR")</f>
      </c>
      <c r="J2836" s="15">
        <f>HYPERLINK("https://docs.wto.org/imrd/directdoc.asp?DDFDocuments/s/G/SPS/NNPL27.pdf","ES")</f>
      </c>
    </row>
    <row r="2837">
      <c r="A2837" s="10" t="s">
        <v>4844</v>
      </c>
      <c r="B2837" s="11" t="s">
        <v>233</v>
      </c>
      <c r="C2837" s="10" t="s">
        <v>18</v>
      </c>
      <c r="D2837" s="12">
        <v>42914</v>
      </c>
      <c r="E2837" s="13" t="s">
        <v>4845</v>
      </c>
      <c r="F2837" s="13" t="s">
        <v>223</v>
      </c>
      <c r="G2837" s="14" t="s">
        <v>134</v>
      </c>
      <c r="H2837" s="15">
        <f>HYPERLINK("https://docs.wto.org/imrd/directdoc.asp?DDFDocuments/q/G/SPS/NPER711.pdf","EN")</f>
      </c>
      <c r="I2837" s="15">
        <f>HYPERLINK("https://docs.wto.org/imrd/directdoc.asp?DDFDocuments/r/G/SPS/NPER711.pdf","FR")</f>
      </c>
      <c r="J2837" s="15">
        <f>HYPERLINK("https://docs.wto.org/imrd/directdoc.asp?DDFDocuments/s/G/SPS/NPER711.pdf","ES")</f>
      </c>
    </row>
    <row r="2838">
      <c r="A2838" s="10" t="s">
        <v>4846</v>
      </c>
      <c r="B2838" s="11" t="s">
        <v>4847</v>
      </c>
      <c r="C2838" s="10" t="s">
        <v>18</v>
      </c>
      <c r="D2838" s="12">
        <v>42914</v>
      </c>
      <c r="E2838" s="13" t="s">
        <v>4848</v>
      </c>
      <c r="F2838" s="13" t="s">
        <v>1037</v>
      </c>
      <c r="G2838" s="14"/>
      <c r="H2838" s="15">
        <f>HYPERLINK("https://docs.wto.org/imrd/directdoc.asp?DDFDocuments/q/G/SPS/NRWA1.pdf","EN")</f>
      </c>
      <c r="I2838" s="15">
        <f>HYPERLINK("https://docs.wto.org/imrd/directdoc.asp?DDFDocuments/r/G/SPS/NRWA1.pdf","FR")</f>
      </c>
      <c r="J2838" s="15">
        <f>HYPERLINK("https://docs.wto.org/imrd/directdoc.asp?DDFDocuments/s/G/SPS/NRWA1.pdf","ES")</f>
      </c>
    </row>
    <row r="2839">
      <c r="A2839" s="10" t="s">
        <v>4849</v>
      </c>
      <c r="B2839" s="11" t="s">
        <v>153</v>
      </c>
      <c r="C2839" s="10" t="s">
        <v>18</v>
      </c>
      <c r="D2839" s="12">
        <v>42913</v>
      </c>
      <c r="E2839" s="13" t="s">
        <v>4055</v>
      </c>
      <c r="F2839" s="13" t="s">
        <v>158</v>
      </c>
      <c r="G2839" s="14"/>
      <c r="H2839" s="15">
        <f>HYPERLINK("https://docs.wto.org/imrd/directdoc.asp?DDFDocuments/q/G/SPS/NKOR567.pdf","EN")</f>
      </c>
      <c r="I2839" s="15">
        <f>HYPERLINK("https://docs.wto.org/imrd/directdoc.asp?DDFDocuments/r/G/SPS/NKOR567.pdf","FR")</f>
      </c>
      <c r="J2839" s="15">
        <f>HYPERLINK("https://docs.wto.org/imrd/directdoc.asp?DDFDocuments/s/G/SPS/NKOR567.pdf","ES")</f>
      </c>
    </row>
    <row r="2840">
      <c r="A2840" s="10" t="s">
        <v>4850</v>
      </c>
      <c r="B2840" s="11" t="s">
        <v>161</v>
      </c>
      <c r="C2840" s="10" t="s">
        <v>18</v>
      </c>
      <c r="D2840" s="12">
        <v>42913</v>
      </c>
      <c r="E2840" s="13" t="s">
        <v>857</v>
      </c>
      <c r="F2840" s="13" t="s">
        <v>980</v>
      </c>
      <c r="G2840" s="14"/>
      <c r="H2840" s="15">
        <f>HYPERLINK("https://docs.wto.org/imrd/directdoc.asp?DDFDocuments/q/G/SPS/NUSA2929.pdf","EN")</f>
      </c>
      <c r="I2840" s="15">
        <f>HYPERLINK("https://docs.wto.org/imrd/directdoc.asp?DDFDocuments/r/G/SPS/NUSA2929.pdf","FR")</f>
      </c>
      <c r="J2840" s="15">
        <f>HYPERLINK("https://docs.wto.org/imrd/directdoc.asp?DDFDocuments/s/G/SPS/NUSA2929.pdf","ES")</f>
      </c>
    </row>
    <row r="2841">
      <c r="A2841" s="10" t="s">
        <v>4851</v>
      </c>
      <c r="B2841" s="11" t="s">
        <v>161</v>
      </c>
      <c r="C2841" s="10" t="s">
        <v>18</v>
      </c>
      <c r="D2841" s="12">
        <v>42913</v>
      </c>
      <c r="E2841" s="13" t="s">
        <v>4852</v>
      </c>
      <c r="F2841" s="13" t="s">
        <v>158</v>
      </c>
      <c r="G2841" s="14" t="s">
        <v>523</v>
      </c>
      <c r="H2841" s="15">
        <f>HYPERLINK("https://docs.wto.org/imrd/directdoc.asp?DDFDocuments/q/G/SPS/NUSA2930.pdf","EN")</f>
      </c>
      <c r="I2841" s="15">
        <f>HYPERLINK("https://docs.wto.org/imrd/directdoc.asp?DDFDocuments/r/G/SPS/NUSA2930.pdf","FR")</f>
      </c>
      <c r="J2841" s="15">
        <f>HYPERLINK("https://docs.wto.org/imrd/directdoc.asp?DDFDocuments/s/G/SPS/NUSA2930.pdf","ES")</f>
      </c>
    </row>
    <row r="2842">
      <c r="A2842" s="10" t="s">
        <v>4853</v>
      </c>
      <c r="B2842" s="11" t="s">
        <v>161</v>
      </c>
      <c r="C2842" s="10" t="s">
        <v>18</v>
      </c>
      <c r="D2842" s="12">
        <v>42913</v>
      </c>
      <c r="E2842" s="13" t="s">
        <v>4854</v>
      </c>
      <c r="F2842" s="13" t="s">
        <v>158</v>
      </c>
      <c r="G2842" s="14" t="s">
        <v>349</v>
      </c>
      <c r="H2842" s="15">
        <f>HYPERLINK("https://docs.wto.org/imrd/directdoc.asp?DDFDocuments/q/G/SPS/NUSA2931.pdf","EN")</f>
      </c>
      <c r="I2842" s="15">
        <f>HYPERLINK("https://docs.wto.org/imrd/directdoc.asp?DDFDocuments/r/G/SPS/NUSA2931.pdf","FR")</f>
      </c>
      <c r="J2842" s="15">
        <f>HYPERLINK("https://docs.wto.org/imrd/directdoc.asp?DDFDocuments/s/G/SPS/NUSA2931.pdf","ES")</f>
      </c>
    </row>
    <row r="2843">
      <c r="A2843" s="10" t="s">
        <v>4855</v>
      </c>
      <c r="B2843" s="11" t="s">
        <v>95</v>
      </c>
      <c r="C2843" s="10" t="s">
        <v>18</v>
      </c>
      <c r="D2843" s="12">
        <v>42912</v>
      </c>
      <c r="E2843" s="13" t="s">
        <v>408</v>
      </c>
      <c r="F2843" s="13" t="s">
        <v>74</v>
      </c>
      <c r="G2843" s="14"/>
      <c r="H2843" s="15">
        <f>HYPERLINK("https://docs.wto.org/imrd/directdoc.asp?DDFDocuments/q/G/SPS/NBRA1265.pdf","EN")</f>
      </c>
      <c r="I2843" s="15">
        <f>HYPERLINK("https://docs.wto.org/imrd/directdoc.asp?DDFDocuments/r/G/SPS/NBRA1265.pdf","FR")</f>
      </c>
      <c r="J2843" s="15">
        <f>HYPERLINK("https://docs.wto.org/imrd/directdoc.asp?DDFDocuments/s/G/SPS/NBRA1265.pdf","ES")</f>
      </c>
    </row>
    <row r="2844">
      <c r="A2844" s="10" t="s">
        <v>4856</v>
      </c>
      <c r="B2844" s="11" t="s">
        <v>95</v>
      </c>
      <c r="C2844" s="10" t="s">
        <v>18</v>
      </c>
      <c r="D2844" s="12">
        <v>42912</v>
      </c>
      <c r="E2844" s="13" t="s">
        <v>2482</v>
      </c>
      <c r="F2844" s="13" t="s">
        <v>74</v>
      </c>
      <c r="G2844" s="14"/>
      <c r="H2844" s="15">
        <f>HYPERLINK("https://docs.wto.org/imrd/directdoc.asp?DDFDocuments/t/G/SPS/NBRA1266.DOC","EN")</f>
      </c>
      <c r="I2844" s="15">
        <f>HYPERLINK("https://docs.wto.org/imrd/directdoc.asp?DDFDocuments/u/G/SPS/NBRA1266.DOC","FR")</f>
      </c>
      <c r="J2844" s="15">
        <f>HYPERLINK("https://docs.wto.org/imrd/directdoc.asp?DDFDocuments/v/G/SPS/NBRA1266.DOC","ES")</f>
      </c>
    </row>
    <row r="2845">
      <c r="A2845" s="10" t="s">
        <v>4857</v>
      </c>
      <c r="B2845" s="11" t="s">
        <v>95</v>
      </c>
      <c r="C2845" s="10" t="s">
        <v>18</v>
      </c>
      <c r="D2845" s="12">
        <v>42912</v>
      </c>
      <c r="E2845" s="13" t="s">
        <v>3556</v>
      </c>
      <c r="F2845" s="13" t="s">
        <v>74</v>
      </c>
      <c r="G2845" s="14"/>
      <c r="H2845" s="15">
        <f>HYPERLINK("https://docs.wto.org/imrd/directdoc.asp?DDFDocuments/t/G/SPS/NBRA1267.DOC","EN")</f>
      </c>
      <c r="I2845" s="15">
        <f>HYPERLINK("https://docs.wto.org/imrd/directdoc.asp?DDFDocuments/u/G/SPS/NBRA1267.DOC","FR")</f>
      </c>
      <c r="J2845" s="15">
        <f>HYPERLINK("https://docs.wto.org/imrd/directdoc.asp?DDFDocuments/v/G/SPS/NBRA1267.DOC","ES")</f>
      </c>
    </row>
    <row r="2846">
      <c r="A2846" s="10" t="s">
        <v>4858</v>
      </c>
      <c r="B2846" s="11" t="s">
        <v>95</v>
      </c>
      <c r="C2846" s="10" t="s">
        <v>18</v>
      </c>
      <c r="D2846" s="12">
        <v>42912</v>
      </c>
      <c r="E2846" s="13" t="s">
        <v>4859</v>
      </c>
      <c r="F2846" s="13" t="s">
        <v>74</v>
      </c>
      <c r="G2846" s="14"/>
      <c r="H2846" s="15">
        <f>HYPERLINK("https://docs.wto.org/imrd/directdoc.asp?DDFDocuments/t/G/SPS/NBRA1268.DOC","EN")</f>
      </c>
      <c r="I2846" s="15">
        <f>HYPERLINK("https://docs.wto.org/imrd/directdoc.asp?DDFDocuments/u/G/SPS/NBRA1268.DOC","FR")</f>
      </c>
      <c r="J2846" s="15">
        <f>HYPERLINK("https://docs.wto.org/imrd/directdoc.asp?DDFDocuments/v/G/SPS/NBRA1268.DOC","ES")</f>
      </c>
    </row>
    <row r="2847">
      <c r="A2847" s="10" t="s">
        <v>4860</v>
      </c>
      <c r="B2847" s="11" t="s">
        <v>1600</v>
      </c>
      <c r="C2847" s="10" t="s">
        <v>12</v>
      </c>
      <c r="D2847" s="12">
        <v>42912</v>
      </c>
      <c r="E2847" s="13" t="s">
        <v>4861</v>
      </c>
      <c r="F2847" s="13" t="s">
        <v>56</v>
      </c>
      <c r="G2847" s="14" t="s">
        <v>226</v>
      </c>
      <c r="H2847" s="15">
        <f>HYPERLINK("https://docs.wto.org/imrd/directdoc.asp?DDFDocuments/q/G/SPS/NMAR52.pdf","EN")</f>
      </c>
      <c r="I2847" s="15">
        <f>HYPERLINK("https://docs.wto.org/imrd/directdoc.asp?DDFDocuments/r/G/SPS/NMAR52.pdf","FR")</f>
      </c>
      <c r="J2847" s="15">
        <f>HYPERLINK("https://docs.wto.org/imrd/directdoc.asp?DDFDocuments/s/G/SPS/NMAR52.pdf","ES")</f>
      </c>
    </row>
    <row r="2848">
      <c r="A2848" s="10" t="s">
        <v>4862</v>
      </c>
      <c r="B2848" s="11" t="s">
        <v>161</v>
      </c>
      <c r="C2848" s="10" t="s">
        <v>40</v>
      </c>
      <c r="D2848" s="12">
        <v>42912</v>
      </c>
      <c r="E2848" s="13" t="s">
        <v>4863</v>
      </c>
      <c r="F2848" s="13" t="s">
        <v>310</v>
      </c>
      <c r="G2848" s="14"/>
      <c r="H2848" s="15">
        <f>HYPERLINK("https://docs.wto.org/imrd/directdoc.asp?DDFDocuments/t/G/SPS/NUSA1941A3.DOC","EN")</f>
      </c>
      <c r="I2848" s="15">
        <f>HYPERLINK("https://docs.wto.org/imrd/directdoc.asp?DDFDocuments/u/G/SPS/NUSA1941A3.DOC","FR")</f>
      </c>
      <c r="J2848" s="15">
        <f>HYPERLINK("https://docs.wto.org/imrd/directdoc.asp?DDFDocuments/v/G/SPS/NUSA1941A3.DOC","ES")</f>
      </c>
    </row>
    <row r="2849">
      <c r="A2849" s="10" t="s">
        <v>4864</v>
      </c>
      <c r="B2849" s="11" t="s">
        <v>161</v>
      </c>
      <c r="C2849" s="10" t="s">
        <v>40</v>
      </c>
      <c r="D2849" s="12">
        <v>42912</v>
      </c>
      <c r="E2849" s="13" t="s">
        <v>4485</v>
      </c>
      <c r="F2849" s="13" t="s">
        <v>2120</v>
      </c>
      <c r="G2849" s="14"/>
      <c r="H2849" s="15">
        <f>HYPERLINK("https://docs.wto.org/imrd/directdoc.asp?DDFDocuments/q/G/SPS/NUSA2171A3.pdf","EN")</f>
      </c>
      <c r="I2849" s="15">
        <f>HYPERLINK("https://docs.wto.org/imrd/directdoc.asp?DDFDocuments/r/G/SPS/NUSA2171A3.pdf","FR")</f>
      </c>
      <c r="J2849" s="15">
        <f>HYPERLINK("https://docs.wto.org/imrd/directdoc.asp?DDFDocuments/s/G/SPS/NUSA2171A3.pdf","ES")</f>
      </c>
    </row>
    <row r="2850">
      <c r="A2850" s="10" t="s">
        <v>4865</v>
      </c>
      <c r="B2850" s="11" t="s">
        <v>161</v>
      </c>
      <c r="C2850" s="10" t="s">
        <v>40</v>
      </c>
      <c r="D2850" s="12">
        <v>42912</v>
      </c>
      <c r="E2850" s="13" t="s">
        <v>4866</v>
      </c>
      <c r="F2850" s="13" t="s">
        <v>19</v>
      </c>
      <c r="G2850" s="14" t="s">
        <v>349</v>
      </c>
      <c r="H2850" s="15">
        <f>HYPERLINK("https://docs.wto.org/imrd/directdoc.asp?DDFDocuments/t/G/SPS/NUSA2844A1.DOC","EN")</f>
      </c>
      <c r="I2850" s="15">
        <f>HYPERLINK("https://docs.wto.org/imrd/directdoc.asp?DDFDocuments/u/G/SPS/NUSA2844A1.DOC","FR")</f>
      </c>
      <c r="J2850" s="15">
        <f>HYPERLINK("https://docs.wto.org/imrd/directdoc.asp?DDFDocuments/v/G/SPS/NUSA2844A1.DOC","ES")</f>
      </c>
    </row>
    <row r="2851">
      <c r="A2851" s="10" t="s">
        <v>4867</v>
      </c>
      <c r="B2851" s="11" t="s">
        <v>161</v>
      </c>
      <c r="C2851" s="10" t="s">
        <v>18</v>
      </c>
      <c r="D2851" s="12">
        <v>42912</v>
      </c>
      <c r="E2851" s="13" t="s">
        <v>3680</v>
      </c>
      <c r="F2851" s="13" t="s">
        <v>607</v>
      </c>
      <c r="G2851" s="14" t="s">
        <v>1120</v>
      </c>
      <c r="H2851" s="15">
        <f>HYPERLINK("https://docs.wto.org/imrd/directdoc.asp?DDFDocuments/q/G/SPS/NUSA2928.pdf","EN")</f>
      </c>
      <c r="I2851" s="15">
        <f>HYPERLINK("https://docs.wto.org/imrd/directdoc.asp?DDFDocuments/r/G/SPS/NUSA2928.pdf","FR")</f>
      </c>
      <c r="J2851" s="15">
        <f>HYPERLINK("https://docs.wto.org/imrd/directdoc.asp?DDFDocuments/s/G/SPS/NUSA2928.pdf","ES")</f>
      </c>
    </row>
    <row r="2852">
      <c r="A2852" s="10" t="s">
        <v>4868</v>
      </c>
      <c r="B2852" s="11" t="s">
        <v>95</v>
      </c>
      <c r="C2852" s="10" t="s">
        <v>18</v>
      </c>
      <c r="D2852" s="12">
        <v>42908</v>
      </c>
      <c r="E2852" s="13" t="s">
        <v>3582</v>
      </c>
      <c r="F2852" s="13" t="s">
        <v>74</v>
      </c>
      <c r="G2852" s="14"/>
      <c r="H2852" s="15">
        <f>HYPERLINK("https://docs.wto.org/imrd/directdoc.asp?DDFDocuments/t/G/SPS/NBRA1259.DOC","EN")</f>
      </c>
      <c r="I2852" s="15">
        <f>HYPERLINK("https://docs.wto.org/imrd/directdoc.asp?DDFDocuments/u/G/SPS/NBRA1259.DOC","FR")</f>
      </c>
      <c r="J2852" s="15">
        <f>HYPERLINK("https://docs.wto.org/imrd/directdoc.asp?DDFDocuments/v/G/SPS/NBRA1259.DOC","ES")</f>
      </c>
    </row>
    <row r="2853">
      <c r="A2853" s="10" t="s">
        <v>4869</v>
      </c>
      <c r="B2853" s="11" t="s">
        <v>95</v>
      </c>
      <c r="C2853" s="10" t="s">
        <v>18</v>
      </c>
      <c r="D2853" s="12">
        <v>42908</v>
      </c>
      <c r="E2853" s="13" t="s">
        <v>3352</v>
      </c>
      <c r="F2853" s="13" t="s">
        <v>74</v>
      </c>
      <c r="G2853" s="14"/>
      <c r="H2853" s="15">
        <f>HYPERLINK("https://docs.wto.org/imrd/directdoc.asp?DDFDocuments/t/G/SPS/NBRA1260.DOC","EN")</f>
      </c>
      <c r="I2853" s="15">
        <f>HYPERLINK("https://docs.wto.org/imrd/directdoc.asp?DDFDocuments/u/G/SPS/NBRA1260.DOC","FR")</f>
      </c>
      <c r="J2853" s="15">
        <f>HYPERLINK("https://docs.wto.org/imrd/directdoc.asp?DDFDocuments/v/G/SPS/NBRA1260.DOC","ES")</f>
      </c>
    </row>
    <row r="2854">
      <c r="A2854" s="10" t="s">
        <v>4870</v>
      </c>
      <c r="B2854" s="11" t="s">
        <v>95</v>
      </c>
      <c r="C2854" s="10" t="s">
        <v>18</v>
      </c>
      <c r="D2854" s="12">
        <v>42908</v>
      </c>
      <c r="E2854" s="13" t="s">
        <v>3616</v>
      </c>
      <c r="F2854" s="13" t="s">
        <v>74</v>
      </c>
      <c r="G2854" s="14"/>
      <c r="H2854" s="15">
        <f>HYPERLINK("https://docs.wto.org/imrd/directdoc.asp?DDFDocuments/t/G/SPS/NBRA1261.DOC","EN")</f>
      </c>
      <c r="I2854" s="15">
        <f>HYPERLINK("https://docs.wto.org/imrd/directdoc.asp?DDFDocuments/u/G/SPS/NBRA1261.DOC","FR")</f>
      </c>
      <c r="J2854" s="15">
        <f>HYPERLINK("https://docs.wto.org/imrd/directdoc.asp?DDFDocuments/v/G/SPS/NBRA1261.DOC","ES")</f>
      </c>
    </row>
    <row r="2855">
      <c r="A2855" s="10" t="s">
        <v>4871</v>
      </c>
      <c r="B2855" s="11" t="s">
        <v>95</v>
      </c>
      <c r="C2855" s="10" t="s">
        <v>18</v>
      </c>
      <c r="D2855" s="12">
        <v>42908</v>
      </c>
      <c r="E2855" s="13" t="s">
        <v>3352</v>
      </c>
      <c r="F2855" s="13" t="s">
        <v>864</v>
      </c>
      <c r="G2855" s="14"/>
      <c r="H2855" s="15">
        <f>HYPERLINK("https://docs.wto.org/imrd/directdoc.asp?DDFDocuments/t/G/SPS/NBRA1262.DOC","EN")</f>
      </c>
      <c r="I2855" s="15">
        <f>HYPERLINK("https://docs.wto.org/imrd/directdoc.asp?DDFDocuments/u/G/SPS/NBRA1262.DOC","FR")</f>
      </c>
      <c r="J2855" s="15">
        <f>HYPERLINK("https://docs.wto.org/imrd/directdoc.asp?DDFDocuments/v/G/SPS/NBRA1262.DOC","ES")</f>
      </c>
    </row>
    <row r="2856">
      <c r="A2856" s="10" t="s">
        <v>4872</v>
      </c>
      <c r="B2856" s="11" t="s">
        <v>233</v>
      </c>
      <c r="C2856" s="10" t="s">
        <v>18</v>
      </c>
      <c r="D2856" s="12">
        <v>42908</v>
      </c>
      <c r="E2856" s="13" t="s">
        <v>4873</v>
      </c>
      <c r="F2856" s="13" t="s">
        <v>607</v>
      </c>
      <c r="G2856" s="14" t="s">
        <v>147</v>
      </c>
      <c r="H2856" s="15">
        <f>HYPERLINK("https://docs.wto.org/imrd/directdoc.asp?DDFDocuments/t/G/SPS/NPER710.DOC","EN")</f>
      </c>
      <c r="I2856" s="15">
        <f>HYPERLINK("https://docs.wto.org/imrd/directdoc.asp?DDFDocuments/u/G/SPS/NPER710.DOC","FR")</f>
      </c>
      <c r="J2856" s="15">
        <f>HYPERLINK("https://docs.wto.org/imrd/directdoc.asp?DDFDocuments/v/G/SPS/NPER710.DOC","ES")</f>
      </c>
    </row>
    <row r="2857">
      <c r="A2857" s="10" t="s">
        <v>4874</v>
      </c>
      <c r="B2857" s="11" t="s">
        <v>214</v>
      </c>
      <c r="C2857" s="10" t="s">
        <v>12</v>
      </c>
      <c r="D2857" s="12">
        <v>42907</v>
      </c>
      <c r="E2857" s="13" t="s">
        <v>530</v>
      </c>
      <c r="F2857" s="13" t="s">
        <v>56</v>
      </c>
      <c r="G2857" s="14" t="s">
        <v>4251</v>
      </c>
      <c r="H2857" s="15">
        <f>HYPERLINK("https://docs.wto.org/imrd/directdoc.asp?DDFDocuments/q/G/SPS/NARE118.pdf","EN")</f>
      </c>
      <c r="I2857" s="15">
        <f>HYPERLINK("https://docs.wto.org/imrd/directdoc.asp?DDFDocuments/r/G/SPS/NARE118.pdf","FR")</f>
      </c>
      <c r="J2857" s="15">
        <f>HYPERLINK("https://docs.wto.org/imrd/directdoc.asp?DDFDocuments/s/G/SPS/NARE118.pdf","ES")</f>
      </c>
    </row>
    <row r="2858">
      <c r="A2858" s="10" t="s">
        <v>4875</v>
      </c>
      <c r="B2858" s="11" t="s">
        <v>145</v>
      </c>
      <c r="C2858" s="10" t="s">
        <v>18</v>
      </c>
      <c r="D2858" s="12">
        <v>42907</v>
      </c>
      <c r="E2858" s="13" t="s">
        <v>4711</v>
      </c>
      <c r="F2858" s="13" t="s">
        <v>24</v>
      </c>
      <c r="G2858" s="14"/>
      <c r="H2858" s="15">
        <f>HYPERLINK("https://docs.wto.org/imrd/directdoc.asp?DDFDocuments/t/G/SPS/NPHL372.DOC","EN")</f>
      </c>
      <c r="I2858" s="15">
        <f>HYPERLINK("https://docs.wto.org/imrd/directdoc.asp?DDFDocuments/u/G/SPS/NPHL372.DOC","FR")</f>
      </c>
      <c r="J2858" s="15">
        <f>HYPERLINK("https://docs.wto.org/imrd/directdoc.asp?DDFDocuments/v/G/SPS/NPHL372.DOC","ES")</f>
      </c>
    </row>
    <row r="2859">
      <c r="A2859" s="10" t="s">
        <v>4876</v>
      </c>
      <c r="B2859" s="11" t="s">
        <v>145</v>
      </c>
      <c r="C2859" s="10" t="s">
        <v>18</v>
      </c>
      <c r="D2859" s="12">
        <v>42907</v>
      </c>
      <c r="E2859" s="13" t="s">
        <v>3475</v>
      </c>
      <c r="F2859" s="13" t="s">
        <v>4877</v>
      </c>
      <c r="G2859" s="14"/>
      <c r="H2859" s="15">
        <f>HYPERLINK("https://docs.wto.org/imrd/directdoc.asp?DDFDocuments/q/G/SPS/NPHL373.pdf","EN")</f>
      </c>
      <c r="I2859" s="15">
        <f>HYPERLINK("https://docs.wto.org/imrd/directdoc.asp?DDFDocuments/r/G/SPS/NPHL373.pdf","FR")</f>
      </c>
      <c r="J2859" s="15">
        <f>HYPERLINK("https://docs.wto.org/imrd/directdoc.asp?DDFDocuments/s/G/SPS/NPHL373.pdf","ES")</f>
      </c>
    </row>
    <row r="2860">
      <c r="A2860" s="10" t="s">
        <v>4878</v>
      </c>
      <c r="B2860" s="11" t="s">
        <v>214</v>
      </c>
      <c r="C2860" s="10" t="s">
        <v>54</v>
      </c>
      <c r="D2860" s="12">
        <v>42905</v>
      </c>
      <c r="E2860" s="13" t="s">
        <v>530</v>
      </c>
      <c r="F2860" s="13" t="s">
        <v>925</v>
      </c>
      <c r="G2860" s="14" t="s">
        <v>4879</v>
      </c>
      <c r="H2860" s="15">
        <f>HYPERLINK("https://docs.wto.org/imrd/directdoc.asp?DDFDocuments/q/G/SPS/NARE93A1.pdf","EN")</f>
      </c>
      <c r="I2860" s="15">
        <f>HYPERLINK("https://docs.wto.org/imrd/directdoc.asp?DDFDocuments/r/G/SPS/NARE93A1.pdf","FR")</f>
      </c>
      <c r="J2860" s="15">
        <f>HYPERLINK("https://docs.wto.org/imrd/directdoc.asp?DDFDocuments/s/G/SPS/NARE93A1.pdf","ES")</f>
      </c>
    </row>
    <row r="2861">
      <c r="A2861" s="10" t="s">
        <v>4880</v>
      </c>
      <c r="B2861" s="11" t="s">
        <v>82</v>
      </c>
      <c r="C2861" s="10" t="s">
        <v>40</v>
      </c>
      <c r="D2861" s="12">
        <v>42905</v>
      </c>
      <c r="E2861" s="13" t="s">
        <v>603</v>
      </c>
      <c r="F2861" s="13" t="s">
        <v>19</v>
      </c>
      <c r="G2861" s="14"/>
      <c r="H2861" s="15">
        <f>HYPERLINK("https://docs.wto.org/imrd/directdoc.asp?DDFDocuments/t/G/SPS/NEU171A1.DOC","EN")</f>
      </c>
      <c r="I2861" s="15">
        <f>HYPERLINK("https://docs.wto.org/imrd/directdoc.asp?DDFDocuments/u/G/SPS/NEU171A1.DOC","FR")</f>
      </c>
      <c r="J2861" s="15">
        <f>HYPERLINK("https://docs.wto.org/imrd/directdoc.asp?DDFDocuments/v/G/SPS/NEU171A1.DOC","ES")</f>
      </c>
    </row>
    <row r="2862">
      <c r="A2862" s="10" t="s">
        <v>4881</v>
      </c>
      <c r="B2862" s="11" t="s">
        <v>82</v>
      </c>
      <c r="C2862" s="10" t="s">
        <v>40</v>
      </c>
      <c r="D2862" s="12">
        <v>42905</v>
      </c>
      <c r="E2862" s="13" t="s">
        <v>603</v>
      </c>
      <c r="F2862" s="13" t="s">
        <v>19</v>
      </c>
      <c r="G2862" s="14"/>
      <c r="H2862" s="15">
        <f>HYPERLINK("https://docs.wto.org/imrd/directdoc.asp?DDFDocuments/t/G/SPS/NEU173A2.DOC","EN")</f>
      </c>
      <c r="I2862" s="15">
        <f>HYPERLINK("https://docs.wto.org/imrd/directdoc.asp?DDFDocuments/u/G/SPS/NEU173A2.DOC","FR")</f>
      </c>
      <c r="J2862" s="15">
        <f>HYPERLINK("https://docs.wto.org/imrd/directdoc.asp?DDFDocuments/v/G/SPS/NEU173A2.DOC","ES")</f>
      </c>
    </row>
    <row r="2863">
      <c r="A2863" s="10" t="s">
        <v>4882</v>
      </c>
      <c r="B2863" s="11" t="s">
        <v>233</v>
      </c>
      <c r="C2863" s="10" t="s">
        <v>18</v>
      </c>
      <c r="D2863" s="12">
        <v>42905</v>
      </c>
      <c r="E2863" s="13" t="s">
        <v>3484</v>
      </c>
      <c r="F2863" s="13" t="s">
        <v>144</v>
      </c>
      <c r="G2863" s="14" t="s">
        <v>4883</v>
      </c>
      <c r="H2863" s="15">
        <f>HYPERLINK("https://docs.wto.org/imrd/directdoc.asp?DDFDocuments/q/G/SPS/NPER707.pdf","EN")</f>
      </c>
      <c r="I2863" s="15">
        <f>HYPERLINK("https://docs.wto.org/imrd/directdoc.asp?DDFDocuments/r/G/SPS/NPER707.pdf","FR")</f>
      </c>
      <c r="J2863" s="15">
        <f>HYPERLINK("https://docs.wto.org/imrd/directdoc.asp?DDFDocuments/s/G/SPS/NPER707.pdf","ES")</f>
      </c>
    </row>
    <row r="2864">
      <c r="A2864" s="10" t="s">
        <v>4884</v>
      </c>
      <c r="B2864" s="11" t="s">
        <v>233</v>
      </c>
      <c r="C2864" s="10" t="s">
        <v>18</v>
      </c>
      <c r="D2864" s="12">
        <v>42905</v>
      </c>
      <c r="E2864" s="13" t="s">
        <v>4885</v>
      </c>
      <c r="F2864" s="13" t="s">
        <v>4886</v>
      </c>
      <c r="G2864" s="14" t="s">
        <v>72</v>
      </c>
      <c r="H2864" s="15">
        <f>HYPERLINK("https://docs.wto.org/imrd/directdoc.asp?DDFDocuments/t/G/SPS/NPER708.DOC","EN")</f>
      </c>
      <c r="I2864" s="15">
        <f>HYPERLINK("https://docs.wto.org/imrd/directdoc.asp?DDFDocuments/u/G/SPS/NPER708.DOC","FR")</f>
      </c>
      <c r="J2864" s="15">
        <f>HYPERLINK("https://docs.wto.org/imrd/directdoc.asp?DDFDocuments/v/G/SPS/NPER708.DOC","ES")</f>
      </c>
    </row>
    <row r="2865">
      <c r="A2865" s="10" t="s">
        <v>4887</v>
      </c>
      <c r="B2865" s="11" t="s">
        <v>188</v>
      </c>
      <c r="C2865" s="10" t="s">
        <v>12</v>
      </c>
      <c r="D2865" s="12">
        <v>42902</v>
      </c>
      <c r="E2865" s="13" t="s">
        <v>4888</v>
      </c>
      <c r="F2865" s="13" t="s">
        <v>80</v>
      </c>
      <c r="G2865" s="14" t="s">
        <v>4889</v>
      </c>
      <c r="H2865" s="15">
        <f>HYPERLINK("https://docs.wto.org/imrd/directdoc.asp?DDFDocuments/q/G/SPS/NAUS426.pdf","EN")</f>
      </c>
      <c r="I2865" s="15">
        <f>HYPERLINK("https://docs.wto.org/imrd/directdoc.asp?DDFDocuments/r/G/SPS/NAUS426.pdf","FR")</f>
      </c>
      <c r="J2865" s="15">
        <f>HYPERLINK("https://docs.wto.org/imrd/directdoc.asp?DDFDocuments/s/G/SPS/NAUS426.pdf","ES")</f>
      </c>
    </row>
    <row r="2866">
      <c r="A2866" s="10" t="s">
        <v>4890</v>
      </c>
      <c r="B2866" s="11" t="s">
        <v>233</v>
      </c>
      <c r="C2866" s="10" t="s">
        <v>18</v>
      </c>
      <c r="D2866" s="12">
        <v>42902</v>
      </c>
      <c r="E2866" s="13" t="s">
        <v>4891</v>
      </c>
      <c r="F2866" s="13" t="s">
        <v>1417</v>
      </c>
      <c r="G2866" s="14" t="s">
        <v>1412</v>
      </c>
      <c r="H2866" s="15">
        <f>HYPERLINK("https://docs.wto.org/imrd/directdoc.asp?DDFDocuments/q/G/SPS/NPER706.pdf","EN")</f>
      </c>
      <c r="I2866" s="15">
        <f>HYPERLINK("https://docs.wto.org/imrd/directdoc.asp?DDFDocuments/r/G/SPS/NPER706.pdf","FR")</f>
      </c>
      <c r="J2866" s="15">
        <f>HYPERLINK("https://docs.wto.org/imrd/directdoc.asp?DDFDocuments/s/G/SPS/NPER706.pdf","ES")</f>
      </c>
    </row>
    <row r="2867">
      <c r="A2867" s="10" t="s">
        <v>4892</v>
      </c>
      <c r="B2867" s="11" t="s">
        <v>4893</v>
      </c>
      <c r="C2867" s="10" t="s">
        <v>18</v>
      </c>
      <c r="D2867" s="12">
        <v>42901</v>
      </c>
      <c r="E2867" s="13" t="s">
        <v>19</v>
      </c>
      <c r="F2867" s="13" t="s">
        <v>4894</v>
      </c>
      <c r="G2867" s="14"/>
      <c r="H2867" s="15">
        <f>HYPERLINK("https://docs.wto.org/imrd/directdoc.asp?DDFDocuments/t/G/SPS/NBFA3.DOC","EN")</f>
      </c>
      <c r="I2867" s="15">
        <f>HYPERLINK("https://docs.wto.org/imrd/directdoc.asp?DDFDocuments/u/G/SPS/NBFA3.DOC","FR")</f>
      </c>
      <c r="J2867" s="15">
        <f>HYPERLINK("https://docs.wto.org/imrd/directdoc.asp?DDFDocuments/v/G/SPS/NBFA3.DOC","ES")</f>
      </c>
    </row>
    <row r="2868">
      <c r="A2868" s="10" t="s">
        <v>4895</v>
      </c>
      <c r="B2868" s="11" t="s">
        <v>4893</v>
      </c>
      <c r="C2868" s="10" t="s">
        <v>18</v>
      </c>
      <c r="D2868" s="12">
        <v>42901</v>
      </c>
      <c r="E2868" s="13" t="s">
        <v>19</v>
      </c>
      <c r="F2868" s="13" t="s">
        <v>4896</v>
      </c>
      <c r="G2868" s="14"/>
      <c r="H2868" s="15">
        <f>HYPERLINK("https://docs.wto.org/imrd/directdoc.asp?DDFDocuments/q/G/SPS/NBFA5.pdf","EN")</f>
      </c>
      <c r="I2868" s="15">
        <f>HYPERLINK("https://docs.wto.org/imrd/directdoc.asp?DDFDocuments/r/G/SPS/NBFA5.pdf","FR")</f>
      </c>
      <c r="J2868" s="15">
        <f>HYPERLINK("https://docs.wto.org/imrd/directdoc.asp?DDFDocuments/s/G/SPS/NBFA5.pdf","ES")</f>
      </c>
    </row>
    <row r="2869">
      <c r="A2869" s="10" t="s">
        <v>4897</v>
      </c>
      <c r="B2869" s="11" t="s">
        <v>4893</v>
      </c>
      <c r="C2869" s="10" t="s">
        <v>18</v>
      </c>
      <c r="D2869" s="12">
        <v>42901</v>
      </c>
      <c r="E2869" s="13" t="s">
        <v>19</v>
      </c>
      <c r="F2869" s="13" t="s">
        <v>199</v>
      </c>
      <c r="G2869" s="14"/>
      <c r="H2869" s="15">
        <f>HYPERLINK("https://docs.wto.org/imrd/directdoc.asp?DDFDocuments/q/G/SPS/NBFA6.pdf","EN")</f>
      </c>
      <c r="I2869" s="15">
        <f>HYPERLINK("https://docs.wto.org/imrd/directdoc.asp?DDFDocuments/r/G/SPS/NBFA6.pdf","FR")</f>
      </c>
      <c r="J2869" s="15">
        <f>HYPERLINK("https://docs.wto.org/imrd/directdoc.asp?DDFDocuments/s/G/SPS/NBFA6.pdf","ES")</f>
      </c>
    </row>
    <row r="2870">
      <c r="A2870" s="10" t="s">
        <v>4898</v>
      </c>
      <c r="B2870" s="11" t="s">
        <v>82</v>
      </c>
      <c r="C2870" s="10" t="s">
        <v>18</v>
      </c>
      <c r="D2870" s="12">
        <v>42901</v>
      </c>
      <c r="E2870" s="13" t="s">
        <v>83</v>
      </c>
      <c r="F2870" s="13" t="s">
        <v>74</v>
      </c>
      <c r="G2870" s="14"/>
      <c r="H2870" s="15">
        <f>HYPERLINK("https://docs.wto.org/imrd/directdoc.asp?DDFDocuments/q/G/SPS/NEU217.pdf","EN")</f>
      </c>
      <c r="I2870" s="15">
        <f>HYPERLINK("https://docs.wto.org/imrd/directdoc.asp?DDFDocuments/r/G/SPS/NEU217.pdf","FR")</f>
      </c>
      <c r="J2870" s="15">
        <f>HYPERLINK("https://docs.wto.org/imrd/directdoc.asp?DDFDocuments/s/G/SPS/NEU217.pdf","ES")</f>
      </c>
    </row>
    <row r="2871">
      <c r="A2871" s="10" t="s">
        <v>4899</v>
      </c>
      <c r="B2871" s="11" t="s">
        <v>82</v>
      </c>
      <c r="C2871" s="10" t="s">
        <v>18</v>
      </c>
      <c r="D2871" s="12">
        <v>42901</v>
      </c>
      <c r="E2871" s="13" t="s">
        <v>83</v>
      </c>
      <c r="F2871" s="13" t="s">
        <v>74</v>
      </c>
      <c r="G2871" s="14"/>
      <c r="H2871" s="15">
        <f>HYPERLINK("https://docs.wto.org/imrd/directdoc.asp?DDFDocuments/q/G/SPS/NEU218.pdf","EN")</f>
      </c>
      <c r="I2871" s="15">
        <f>HYPERLINK("https://docs.wto.org/imrd/directdoc.asp?DDFDocuments/r/G/SPS/NEU218.pdf","FR")</f>
      </c>
      <c r="J2871" s="15">
        <f>HYPERLINK("https://docs.wto.org/imrd/directdoc.asp?DDFDocuments/s/G/SPS/NEU218.pdf","ES")</f>
      </c>
    </row>
    <row r="2872">
      <c r="A2872" s="10" t="s">
        <v>4900</v>
      </c>
      <c r="B2872" s="11" t="s">
        <v>153</v>
      </c>
      <c r="C2872" s="10" t="s">
        <v>18</v>
      </c>
      <c r="D2872" s="12">
        <v>42901</v>
      </c>
      <c r="E2872" s="13" t="s">
        <v>4901</v>
      </c>
      <c r="F2872" s="13" t="s">
        <v>868</v>
      </c>
      <c r="G2872" s="14"/>
      <c r="H2872" s="15">
        <f>HYPERLINK("https://docs.wto.org/imrd/directdoc.asp?DDFDocuments/t/G/SPS/NKOR565.DOC","EN")</f>
      </c>
      <c r="I2872" s="15">
        <f>HYPERLINK("https://docs.wto.org/imrd/directdoc.asp?DDFDocuments/u/G/SPS/NKOR565.DOC","FR")</f>
      </c>
      <c r="J2872" s="15">
        <f>HYPERLINK("https://docs.wto.org/imrd/directdoc.asp?DDFDocuments/v/G/SPS/NKOR565.DOC","ES")</f>
      </c>
    </row>
    <row r="2873">
      <c r="A2873" s="10" t="s">
        <v>4902</v>
      </c>
      <c r="B2873" s="11" t="s">
        <v>53</v>
      </c>
      <c r="C2873" s="10" t="s">
        <v>2295</v>
      </c>
      <c r="D2873" s="12">
        <v>42901</v>
      </c>
      <c r="E2873" s="13" t="s">
        <v>657</v>
      </c>
      <c r="F2873" s="13" t="s">
        <v>925</v>
      </c>
      <c r="G2873" s="14" t="s">
        <v>1093</v>
      </c>
      <c r="H2873" s="15">
        <f>HYPERLINK("https://docs.wto.org/imrd/directdoc.asp?DDFDocuments/q/G/SPS/NSAU227A1C1.pdf","EN")</f>
      </c>
      <c r="I2873" s="15"/>
      <c r="J2873" s="15">
        <f>HYPERLINK("https://docs.wto.org/imrd/directdoc.asp?DDFDocuments/s/G/SPS/NSAU227A1C1.pdf","ES")</f>
      </c>
    </row>
    <row r="2874">
      <c r="A2874" s="10" t="s">
        <v>4903</v>
      </c>
      <c r="B2874" s="11" t="s">
        <v>365</v>
      </c>
      <c r="C2874" s="10" t="s">
        <v>40</v>
      </c>
      <c r="D2874" s="12">
        <v>42900</v>
      </c>
      <c r="E2874" s="13" t="s">
        <v>19</v>
      </c>
      <c r="F2874" s="13" t="s">
        <v>19</v>
      </c>
      <c r="G2874" s="14"/>
      <c r="H2874" s="15">
        <f>HYPERLINK("https://docs.wto.org/imrd/directdoc.asp?DDFDocuments/q/G/SPS/NCHL542A1.pdf","EN")</f>
      </c>
      <c r="I2874" s="15">
        <f>HYPERLINK("https://docs.wto.org/imrd/directdoc.asp?DDFDocuments/r/G/SPS/NCHL542A1.pdf","FR")</f>
      </c>
      <c r="J2874" s="15">
        <f>HYPERLINK("https://docs.wto.org/imrd/directdoc.asp?DDFDocuments/s/G/SPS/NCHL542A1.pdf","ES")</f>
      </c>
    </row>
    <row r="2875">
      <c r="A2875" s="10" t="s">
        <v>4904</v>
      </c>
      <c r="B2875" s="11" t="s">
        <v>168</v>
      </c>
      <c r="C2875" s="10" t="s">
        <v>12</v>
      </c>
      <c r="D2875" s="12">
        <v>42898</v>
      </c>
      <c r="E2875" s="13" t="s">
        <v>4905</v>
      </c>
      <c r="F2875" s="13" t="s">
        <v>229</v>
      </c>
      <c r="G2875" s="14" t="s">
        <v>1176</v>
      </c>
      <c r="H2875" s="15">
        <f>HYPERLINK("https://docs.wto.org/imrd/directdoc.asp?DDFDocuments/q/G/SPS/NZAF52.pdf","EN")</f>
      </c>
      <c r="I2875" s="15">
        <f>HYPERLINK("https://docs.wto.org/imrd/directdoc.asp?DDFDocuments/r/G/SPS/NZAF52.pdf","FR")</f>
      </c>
      <c r="J2875" s="15">
        <f>HYPERLINK("https://docs.wto.org/imrd/directdoc.asp?DDFDocuments/s/G/SPS/NZAF52.pdf","ES")</f>
      </c>
    </row>
    <row r="2876">
      <c r="A2876" s="10" t="s">
        <v>4906</v>
      </c>
      <c r="B2876" s="11" t="s">
        <v>53</v>
      </c>
      <c r="C2876" s="10" t="s">
        <v>54</v>
      </c>
      <c r="D2876" s="12">
        <v>42895</v>
      </c>
      <c r="E2876" s="13" t="s">
        <v>55</v>
      </c>
      <c r="F2876" s="13" t="s">
        <v>925</v>
      </c>
      <c r="G2876" s="14" t="s">
        <v>39</v>
      </c>
      <c r="H2876" s="15">
        <f>HYPERLINK("https://docs.wto.org/imrd/directdoc.asp?DDFDocuments/q/G/SPS/NSAU256A1.pdf","EN")</f>
      </c>
      <c r="I2876" s="15">
        <f>HYPERLINK("https://docs.wto.org/imrd/directdoc.asp?DDFDocuments/r/G/SPS/NSAU256A1.pdf","FR")</f>
      </c>
      <c r="J2876" s="15">
        <f>HYPERLINK("https://docs.wto.org/imrd/directdoc.asp?DDFDocuments/s/G/SPS/NSAU256A1.pdf","ES")</f>
      </c>
    </row>
    <row r="2877">
      <c r="A2877" s="10" t="s">
        <v>4907</v>
      </c>
      <c r="B2877" s="11" t="s">
        <v>214</v>
      </c>
      <c r="C2877" s="10" t="s">
        <v>54</v>
      </c>
      <c r="D2877" s="12">
        <v>42893</v>
      </c>
      <c r="E2877" s="13" t="s">
        <v>530</v>
      </c>
      <c r="F2877" s="13" t="s">
        <v>56</v>
      </c>
      <c r="G2877" s="14" t="s">
        <v>4286</v>
      </c>
      <c r="H2877" s="15">
        <f>HYPERLINK("https://docs.wto.org/imrd/directdoc.asp?DDFDocuments/q/G/SPS/NARE105A1.pdf","EN")</f>
      </c>
      <c r="I2877" s="15">
        <f>HYPERLINK("https://docs.wto.org/imrd/directdoc.asp?DDFDocuments/r/G/SPS/NARE105A1.pdf","FR")</f>
      </c>
      <c r="J2877" s="15">
        <f>HYPERLINK("https://docs.wto.org/imrd/directdoc.asp?DDFDocuments/s/G/SPS/NARE105A1.pdf","ES")</f>
      </c>
    </row>
    <row r="2878">
      <c r="A2878" s="10" t="s">
        <v>4908</v>
      </c>
      <c r="B2878" s="11" t="s">
        <v>214</v>
      </c>
      <c r="C2878" s="10" t="s">
        <v>54</v>
      </c>
      <c r="D2878" s="12">
        <v>42893</v>
      </c>
      <c r="E2878" s="13" t="s">
        <v>3118</v>
      </c>
      <c r="F2878" s="13" t="s">
        <v>56</v>
      </c>
      <c r="G2878" s="14" t="s">
        <v>3065</v>
      </c>
      <c r="H2878" s="15">
        <f>HYPERLINK("https://docs.wto.org/imrd/directdoc.asp?DDFDocuments/q/G/SPS/NARE88A1.pdf","EN")</f>
      </c>
      <c r="I2878" s="15">
        <f>HYPERLINK("https://docs.wto.org/imrd/directdoc.asp?DDFDocuments/r/G/SPS/NARE88A1.pdf","FR")</f>
      </c>
      <c r="J2878" s="15">
        <f>HYPERLINK("https://docs.wto.org/imrd/directdoc.asp?DDFDocuments/s/G/SPS/NARE88A1.pdf","ES")</f>
      </c>
    </row>
    <row r="2879">
      <c r="A2879" s="10" t="s">
        <v>4909</v>
      </c>
      <c r="B2879" s="11" t="s">
        <v>72</v>
      </c>
      <c r="C2879" s="10" t="s">
        <v>18</v>
      </c>
      <c r="D2879" s="12">
        <v>42893</v>
      </c>
      <c r="E2879" s="13" t="s">
        <v>4910</v>
      </c>
      <c r="F2879" s="13" t="s">
        <v>80</v>
      </c>
      <c r="G2879" s="14"/>
      <c r="H2879" s="15">
        <f>HYPERLINK("https://docs.wto.org/imrd/directdoc.asp?DDFDocuments/q/G/SPS/NCAN1120.pdf","EN")</f>
      </c>
      <c r="I2879" s="15">
        <f>HYPERLINK("https://docs.wto.org/imrd/directdoc.asp?DDFDocuments/r/G/SPS/NCAN1120.pdf","FR")</f>
      </c>
      <c r="J2879" s="15">
        <f>HYPERLINK("https://docs.wto.org/imrd/directdoc.asp?DDFDocuments/s/G/SPS/NCAN1120.pdf","ES")</f>
      </c>
    </row>
    <row r="2880">
      <c r="A2880" s="10" t="s">
        <v>4911</v>
      </c>
      <c r="B2880" s="11" t="s">
        <v>53</v>
      </c>
      <c r="C2880" s="10" t="s">
        <v>54</v>
      </c>
      <c r="D2880" s="12">
        <v>42893</v>
      </c>
      <c r="E2880" s="13" t="s">
        <v>4215</v>
      </c>
      <c r="F2880" s="13" t="s">
        <v>229</v>
      </c>
      <c r="G2880" s="14" t="s">
        <v>1012</v>
      </c>
      <c r="H2880" s="15">
        <f>HYPERLINK("https://docs.wto.org/imrd/directdoc.asp?DDFDocuments/q/G/SPS/NSAU214A1.pdf","EN")</f>
      </c>
      <c r="I2880" s="15">
        <f>HYPERLINK("https://docs.wto.org/imrd/directdoc.asp?DDFDocuments/r/G/SPS/NSAU214A1.pdf","FR")</f>
      </c>
      <c r="J2880" s="15">
        <f>HYPERLINK("https://docs.wto.org/imrd/directdoc.asp?DDFDocuments/s/G/SPS/NSAU214A1.pdf","ES")</f>
      </c>
    </row>
    <row r="2881">
      <c r="A2881" s="10" t="s">
        <v>4912</v>
      </c>
      <c r="B2881" s="11" t="s">
        <v>53</v>
      </c>
      <c r="C2881" s="10" t="s">
        <v>54</v>
      </c>
      <c r="D2881" s="12">
        <v>42893</v>
      </c>
      <c r="E2881" s="13" t="s">
        <v>657</v>
      </c>
      <c r="F2881" s="13" t="s">
        <v>925</v>
      </c>
      <c r="G2881" s="14" t="s">
        <v>1093</v>
      </c>
      <c r="H2881" s="15">
        <f>HYPERLINK("https://docs.wto.org/imrd/directdoc.asp?DDFDocuments/q/G/SPS/NSAU227A1.pdf","EN")</f>
      </c>
      <c r="I2881" s="15">
        <f>HYPERLINK("https://docs.wto.org/imrd/directdoc.asp?DDFDocuments/r/G/SPS/NSAU227A1.pdf","FR")</f>
      </c>
      <c r="J2881" s="15">
        <f>HYPERLINK("https://docs.wto.org/imrd/directdoc.asp?DDFDocuments/s/G/SPS/NSAU227A1.pdf","ES")</f>
      </c>
    </row>
    <row r="2882">
      <c r="A2882" s="10" t="s">
        <v>4913</v>
      </c>
      <c r="B2882" s="11" t="s">
        <v>53</v>
      </c>
      <c r="C2882" s="10" t="s">
        <v>54</v>
      </c>
      <c r="D2882" s="12">
        <v>42893</v>
      </c>
      <c r="E2882" s="13" t="s">
        <v>657</v>
      </c>
      <c r="F2882" s="13" t="s">
        <v>229</v>
      </c>
      <c r="G2882" s="14" t="s">
        <v>2334</v>
      </c>
      <c r="H2882" s="15">
        <f>HYPERLINK("https://docs.wto.org/imrd/directdoc.asp?DDFDocuments/q/G/SPS/NSAU238A1.pdf","EN")</f>
      </c>
      <c r="I2882" s="15">
        <f>HYPERLINK("https://docs.wto.org/imrd/directdoc.asp?DDFDocuments/r/G/SPS/NSAU238A1.pdf","FR")</f>
      </c>
      <c r="J2882" s="15">
        <f>HYPERLINK("https://docs.wto.org/imrd/directdoc.asp?DDFDocuments/s/G/SPS/NSAU238A1.pdf","ES")</f>
      </c>
    </row>
    <row r="2883">
      <c r="A2883" s="10" t="s">
        <v>4914</v>
      </c>
      <c r="B2883" s="11" t="s">
        <v>53</v>
      </c>
      <c r="C2883" s="10" t="s">
        <v>54</v>
      </c>
      <c r="D2883" s="12">
        <v>42893</v>
      </c>
      <c r="E2883" s="13" t="s">
        <v>657</v>
      </c>
      <c r="F2883" s="13" t="s">
        <v>229</v>
      </c>
      <c r="G2883" s="14" t="s">
        <v>164</v>
      </c>
      <c r="H2883" s="15">
        <f>HYPERLINK("https://docs.wto.org/imrd/directdoc.asp?DDFDocuments/q/G/SPS/NSAU239A1.pdf","EN")</f>
      </c>
      <c r="I2883" s="15">
        <f>HYPERLINK("https://docs.wto.org/imrd/directdoc.asp?DDFDocuments/r/G/SPS/NSAU239A1.pdf","FR")</f>
      </c>
      <c r="J2883" s="15">
        <f>HYPERLINK("https://docs.wto.org/imrd/directdoc.asp?DDFDocuments/s/G/SPS/NSAU239A1.pdf","ES")</f>
      </c>
    </row>
    <row r="2884">
      <c r="A2884" s="10" t="s">
        <v>4915</v>
      </c>
      <c r="B2884" s="11" t="s">
        <v>53</v>
      </c>
      <c r="C2884" s="10" t="s">
        <v>54</v>
      </c>
      <c r="D2884" s="12">
        <v>42893</v>
      </c>
      <c r="E2884" s="13" t="s">
        <v>657</v>
      </c>
      <c r="F2884" s="13" t="s">
        <v>229</v>
      </c>
      <c r="G2884" s="14" t="s">
        <v>39</v>
      </c>
      <c r="H2884" s="15">
        <f>HYPERLINK("https://docs.wto.org/imrd/directdoc.asp?DDFDocuments/q/G/SPS/NSAU258A1.pdf","EN")</f>
      </c>
      <c r="I2884" s="15">
        <f>HYPERLINK("https://docs.wto.org/imrd/directdoc.asp?DDFDocuments/r/G/SPS/NSAU258A1.pdf","FR")</f>
      </c>
      <c r="J2884" s="15">
        <f>HYPERLINK("https://docs.wto.org/imrd/directdoc.asp?DDFDocuments/s/G/SPS/NSAU258A1.pdf","ES")</f>
      </c>
    </row>
    <row r="2885">
      <c r="A2885" s="10" t="s">
        <v>4916</v>
      </c>
      <c r="B2885" s="11" t="s">
        <v>188</v>
      </c>
      <c r="C2885" s="10" t="s">
        <v>18</v>
      </c>
      <c r="D2885" s="12">
        <v>42892</v>
      </c>
      <c r="E2885" s="13" t="s">
        <v>3635</v>
      </c>
      <c r="F2885" s="13" t="s">
        <v>80</v>
      </c>
      <c r="G2885" s="14" t="s">
        <v>3636</v>
      </c>
      <c r="H2885" s="15">
        <f>HYPERLINK("https://docs.wto.org/imrd/directdoc.asp?DDFDocuments/q/G/SPS/NAUS425.pdf","EN")</f>
      </c>
      <c r="I2885" s="15">
        <f>HYPERLINK("https://docs.wto.org/imrd/directdoc.asp?DDFDocuments/r/G/SPS/NAUS425.pdf","FR")</f>
      </c>
      <c r="J2885" s="15">
        <f>HYPERLINK("https://docs.wto.org/imrd/directdoc.asp?DDFDocuments/s/G/SPS/NAUS425.pdf","ES")</f>
      </c>
    </row>
    <row r="2886">
      <c r="A2886" s="10" t="s">
        <v>4917</v>
      </c>
      <c r="B2886" s="11" t="s">
        <v>1331</v>
      </c>
      <c r="C2886" s="10" t="s">
        <v>40</v>
      </c>
      <c r="D2886" s="12">
        <v>42892</v>
      </c>
      <c r="E2886" s="13" t="s">
        <v>19</v>
      </c>
      <c r="F2886" s="13" t="s">
        <v>310</v>
      </c>
      <c r="G2886" s="14"/>
      <c r="H2886" s="15">
        <f>HYPERLINK("https://docs.wto.org/imrd/directdoc.asp?DDFDocuments/q/G/SPS/NHND30A1.pdf","EN")</f>
      </c>
      <c r="I2886" s="15">
        <f>HYPERLINK("https://docs.wto.org/imrd/directdoc.asp?DDFDocuments/r/G/SPS/NHND30A1.pdf","FR")</f>
      </c>
      <c r="J2886" s="15">
        <f>HYPERLINK("https://docs.wto.org/imrd/directdoc.asp?DDFDocuments/s/G/SPS/NHND30A1.pdf","ES")</f>
      </c>
    </row>
    <row r="2887">
      <c r="A2887" s="10" t="s">
        <v>4918</v>
      </c>
      <c r="B2887" s="11" t="s">
        <v>87</v>
      </c>
      <c r="C2887" s="10" t="s">
        <v>18</v>
      </c>
      <c r="D2887" s="12">
        <v>42892</v>
      </c>
      <c r="E2887" s="13" t="s">
        <v>4919</v>
      </c>
      <c r="F2887" s="13" t="s">
        <v>4920</v>
      </c>
      <c r="G2887" s="14" t="s">
        <v>1124</v>
      </c>
      <c r="H2887" s="15">
        <f>HYPERLINK("https://docs.wto.org/imrd/directdoc.asp?DDFDocuments/q/G/SPS/NMEX324.pdf","EN")</f>
      </c>
      <c r="I2887" s="15">
        <f>HYPERLINK("https://docs.wto.org/imrd/directdoc.asp?DDFDocuments/r/G/SPS/NMEX324.pdf","FR")</f>
      </c>
      <c r="J2887" s="15">
        <f>HYPERLINK("https://docs.wto.org/imrd/directdoc.asp?DDFDocuments/s/G/SPS/NMEX324.pdf","ES")</f>
      </c>
    </row>
    <row r="2888">
      <c r="A2888" s="10" t="s">
        <v>4921</v>
      </c>
      <c r="B2888" s="11" t="s">
        <v>233</v>
      </c>
      <c r="C2888" s="10" t="s">
        <v>18</v>
      </c>
      <c r="D2888" s="12">
        <v>42887</v>
      </c>
      <c r="E2888" s="13" t="s">
        <v>19</v>
      </c>
      <c r="F2888" s="13" t="s">
        <v>158</v>
      </c>
      <c r="G2888" s="14"/>
      <c r="H2888" s="15">
        <f>HYPERLINK("https://docs.wto.org/imrd/directdoc.asp?DDFDocuments/q/G/SPS/NPER474A1.pdf","EN")</f>
      </c>
      <c r="I2888" s="15">
        <f>HYPERLINK("https://docs.wto.org/imrd/directdoc.asp?DDFDocuments/r/G/SPS/NPER474A1.pdf","FR")</f>
      </c>
      <c r="J2888" s="15">
        <f>HYPERLINK("https://docs.wto.org/imrd/directdoc.asp?DDFDocuments/s/G/SPS/NPER474A1.pdf","ES")</f>
      </c>
    </row>
    <row r="2889">
      <c r="A2889" s="10" t="s">
        <v>4922</v>
      </c>
      <c r="B2889" s="11" t="s">
        <v>233</v>
      </c>
      <c r="C2889" s="10" t="s">
        <v>18</v>
      </c>
      <c r="D2889" s="12">
        <v>42887</v>
      </c>
      <c r="E2889" s="13" t="s">
        <v>4923</v>
      </c>
      <c r="F2889" s="13" t="s">
        <v>4924</v>
      </c>
      <c r="G2889" s="14" t="s">
        <v>226</v>
      </c>
      <c r="H2889" s="15">
        <f>HYPERLINK("https://docs.wto.org/imrd/directdoc.asp?DDFDocuments/q/G/SPS/NPER705.pdf","EN")</f>
      </c>
      <c r="I2889" s="15">
        <f>HYPERLINK("https://docs.wto.org/imrd/directdoc.asp?DDFDocuments/r/G/SPS/NPER705.pdf","FR")</f>
      </c>
      <c r="J2889" s="15">
        <f>HYPERLINK("https://docs.wto.org/imrd/directdoc.asp?DDFDocuments/s/G/SPS/NPER705.pdf","ES")</f>
      </c>
    </row>
    <row r="2890">
      <c r="A2890" s="10" t="s">
        <v>4925</v>
      </c>
      <c r="B2890" s="11" t="s">
        <v>188</v>
      </c>
      <c r="C2890" s="10" t="s">
        <v>54</v>
      </c>
      <c r="D2890" s="12">
        <v>42886</v>
      </c>
      <c r="E2890" s="13" t="s">
        <v>4926</v>
      </c>
      <c r="F2890" s="13" t="s">
        <v>310</v>
      </c>
      <c r="G2890" s="14"/>
      <c r="H2890" s="15">
        <f>HYPERLINK("https://docs.wto.org/imrd/directdoc.asp?DDFDocuments/q/G/SPS/NAUS412A6.pdf","EN")</f>
      </c>
      <c r="I2890" s="15">
        <f>HYPERLINK("https://docs.wto.org/imrd/directdoc.asp?DDFDocuments/r/G/SPS/NAUS412A6.pdf","FR")</f>
      </c>
      <c r="J2890" s="15">
        <f>HYPERLINK("https://docs.wto.org/imrd/directdoc.asp?DDFDocuments/s/G/SPS/NAUS412A6.pdf","ES")</f>
      </c>
    </row>
    <row r="2891">
      <c r="A2891" s="10" t="s">
        <v>4927</v>
      </c>
      <c r="B2891" s="11" t="s">
        <v>188</v>
      </c>
      <c r="C2891" s="10" t="s">
        <v>18</v>
      </c>
      <c r="D2891" s="12">
        <v>42886</v>
      </c>
      <c r="E2891" s="13" t="s">
        <v>4928</v>
      </c>
      <c r="F2891" s="13" t="s">
        <v>4378</v>
      </c>
      <c r="G2891" s="14"/>
      <c r="H2891" s="15">
        <f>HYPERLINK("https://docs.wto.org/imrd/directdoc.asp?DDFDocuments/q/G/SPS/NAUS424.pdf","EN")</f>
      </c>
      <c r="I2891" s="15">
        <f>HYPERLINK("https://docs.wto.org/imrd/directdoc.asp?DDFDocuments/r/G/SPS/NAUS424.pdf","FR")</f>
      </c>
      <c r="J2891" s="15">
        <f>HYPERLINK("https://docs.wto.org/imrd/directdoc.asp?DDFDocuments/s/G/SPS/NAUS424.pdf","ES")</f>
      </c>
    </row>
    <row r="2892">
      <c r="A2892" s="10" t="s">
        <v>4929</v>
      </c>
      <c r="B2892" s="11" t="s">
        <v>1412</v>
      </c>
      <c r="C2892" s="10" t="s">
        <v>12</v>
      </c>
      <c r="D2892" s="12">
        <v>42886</v>
      </c>
      <c r="E2892" s="13" t="s">
        <v>19</v>
      </c>
      <c r="F2892" s="13" t="s">
        <v>74</v>
      </c>
      <c r="G2892" s="14"/>
      <c r="H2892" s="15">
        <f>HYPERLINK("https://docs.wto.org/imrd/directdoc.asp?DDFDocuments/t/G/SPS/NFRA13.DOC","EN")</f>
      </c>
      <c r="I2892" s="15">
        <f>HYPERLINK("https://docs.wto.org/imrd/directdoc.asp?DDFDocuments/u/G/SPS/NFRA13.DOC","FR")</f>
      </c>
      <c r="J2892" s="15">
        <f>HYPERLINK("https://docs.wto.org/imrd/directdoc.asp?DDFDocuments/v/G/SPS/NFRA13.DOC","ES")</f>
      </c>
    </row>
    <row r="2893">
      <c r="A2893" s="10" t="s">
        <v>4930</v>
      </c>
      <c r="B2893" s="11" t="s">
        <v>153</v>
      </c>
      <c r="C2893" s="10" t="s">
        <v>18</v>
      </c>
      <c r="D2893" s="12">
        <v>42885</v>
      </c>
      <c r="E2893" s="13" t="s">
        <v>62</v>
      </c>
      <c r="F2893" s="13" t="s">
        <v>24</v>
      </c>
      <c r="G2893" s="14"/>
      <c r="H2893" s="15">
        <f>HYPERLINK("https://docs.wto.org/imrd/directdoc.asp?DDFDocuments/q/G/SPS/NKOR564.pdf","EN")</f>
      </c>
      <c r="I2893" s="15">
        <f>HYPERLINK("https://docs.wto.org/imrd/directdoc.asp?DDFDocuments/r/G/SPS/NKOR564.pdf","FR")</f>
      </c>
      <c r="J2893" s="15">
        <f>HYPERLINK("https://docs.wto.org/imrd/directdoc.asp?DDFDocuments/s/G/SPS/NKOR564.pdf","ES")</f>
      </c>
    </row>
    <row r="2894">
      <c r="A2894" s="10" t="s">
        <v>4931</v>
      </c>
      <c r="B2894" s="11" t="s">
        <v>145</v>
      </c>
      <c r="C2894" s="10" t="s">
        <v>18</v>
      </c>
      <c r="D2894" s="12">
        <v>42885</v>
      </c>
      <c r="E2894" s="13" t="s">
        <v>4932</v>
      </c>
      <c r="F2894" s="13" t="s">
        <v>158</v>
      </c>
      <c r="G2894" s="14"/>
      <c r="H2894" s="15">
        <f>HYPERLINK("https://docs.wto.org/imrd/directdoc.asp?DDFDocuments/q/G/SPS/NPHL371.pdf","EN")</f>
      </c>
      <c r="I2894" s="15">
        <f>HYPERLINK("https://docs.wto.org/imrd/directdoc.asp?DDFDocuments/r/G/SPS/NPHL371.pdf","FR")</f>
      </c>
      <c r="J2894" s="15">
        <f>HYPERLINK("https://docs.wto.org/imrd/directdoc.asp?DDFDocuments/s/G/SPS/NPHL371.pdf","ES")</f>
      </c>
    </row>
    <row r="2895">
      <c r="A2895" s="10" t="s">
        <v>4933</v>
      </c>
      <c r="B2895" s="11" t="s">
        <v>95</v>
      </c>
      <c r="C2895" s="10" t="s">
        <v>18</v>
      </c>
      <c r="D2895" s="12">
        <v>42879</v>
      </c>
      <c r="E2895" s="13" t="s">
        <v>3343</v>
      </c>
      <c r="F2895" s="13" t="s">
        <v>74</v>
      </c>
      <c r="G2895" s="14"/>
      <c r="H2895" s="15">
        <f>HYPERLINK("https://docs.wto.org/imrd/directdoc.asp?DDFDocuments/q/G/SPS/NBRA1248.pdf","EN")</f>
      </c>
      <c r="I2895" s="15">
        <f>HYPERLINK("https://docs.wto.org/imrd/directdoc.asp?DDFDocuments/r/G/SPS/NBRA1248.pdf","FR")</f>
      </c>
      <c r="J2895" s="15">
        <f>HYPERLINK("https://docs.wto.org/imrd/directdoc.asp?DDFDocuments/s/G/SPS/NBRA1248.pdf","ES")</f>
      </c>
    </row>
    <row r="2896">
      <c r="A2896" s="10" t="s">
        <v>4934</v>
      </c>
      <c r="B2896" s="11" t="s">
        <v>95</v>
      </c>
      <c r="C2896" s="10" t="s">
        <v>18</v>
      </c>
      <c r="D2896" s="12">
        <v>42879</v>
      </c>
      <c r="E2896" s="13" t="s">
        <v>3962</v>
      </c>
      <c r="F2896" s="13" t="s">
        <v>74</v>
      </c>
      <c r="G2896" s="14"/>
      <c r="H2896" s="15">
        <f>HYPERLINK("https://docs.wto.org/imrd/directdoc.asp?DDFDocuments/t/G/SPS/NBRA1249.DOC","EN")</f>
      </c>
      <c r="I2896" s="15">
        <f>HYPERLINK("https://docs.wto.org/imrd/directdoc.asp?DDFDocuments/u/G/SPS/NBRA1249.DOC","FR")</f>
      </c>
      <c r="J2896" s="15">
        <f>HYPERLINK("https://docs.wto.org/imrd/directdoc.asp?DDFDocuments/v/G/SPS/NBRA1249.DOC","ES")</f>
      </c>
    </row>
    <row r="2897">
      <c r="A2897" s="10" t="s">
        <v>4935</v>
      </c>
      <c r="B2897" s="11" t="s">
        <v>95</v>
      </c>
      <c r="C2897" s="10" t="s">
        <v>18</v>
      </c>
      <c r="D2897" s="12">
        <v>42879</v>
      </c>
      <c r="E2897" s="13" t="s">
        <v>3556</v>
      </c>
      <c r="F2897" s="13" t="s">
        <v>74</v>
      </c>
      <c r="G2897" s="14"/>
      <c r="H2897" s="15">
        <f>HYPERLINK("https://docs.wto.org/imrd/directdoc.asp?DDFDocuments/t/G/SPS/NBRA1250.DOC","EN")</f>
      </c>
      <c r="I2897" s="15">
        <f>HYPERLINK("https://docs.wto.org/imrd/directdoc.asp?DDFDocuments/u/G/SPS/NBRA1250.DOC","FR")</f>
      </c>
      <c r="J2897" s="15">
        <f>HYPERLINK("https://docs.wto.org/imrd/directdoc.asp?DDFDocuments/v/G/SPS/NBRA1250.DOC","ES")</f>
      </c>
    </row>
    <row r="2898">
      <c r="A2898" s="10" t="s">
        <v>4936</v>
      </c>
      <c r="B2898" s="11" t="s">
        <v>95</v>
      </c>
      <c r="C2898" s="10" t="s">
        <v>18</v>
      </c>
      <c r="D2898" s="12">
        <v>42879</v>
      </c>
      <c r="E2898" s="13" t="s">
        <v>2482</v>
      </c>
      <c r="F2898" s="13" t="s">
        <v>74</v>
      </c>
      <c r="G2898" s="14"/>
      <c r="H2898" s="15">
        <f>HYPERLINK("https://docs.wto.org/imrd/directdoc.asp?DDFDocuments/t/G/SPS/NBRA1251.DOC","EN")</f>
      </c>
      <c r="I2898" s="15">
        <f>HYPERLINK("https://docs.wto.org/imrd/directdoc.asp?DDFDocuments/u/G/SPS/NBRA1251.DOC","FR")</f>
      </c>
      <c r="J2898" s="15">
        <f>HYPERLINK("https://docs.wto.org/imrd/directdoc.asp?DDFDocuments/v/G/SPS/NBRA1251.DOC","ES")</f>
      </c>
    </row>
    <row r="2899">
      <c r="A2899" s="10" t="s">
        <v>4937</v>
      </c>
      <c r="B2899" s="11" t="s">
        <v>95</v>
      </c>
      <c r="C2899" s="10" t="s">
        <v>18</v>
      </c>
      <c r="D2899" s="12">
        <v>42879</v>
      </c>
      <c r="E2899" s="13" t="s">
        <v>4938</v>
      </c>
      <c r="F2899" s="13" t="s">
        <v>74</v>
      </c>
      <c r="G2899" s="14"/>
      <c r="H2899" s="15">
        <f>HYPERLINK("https://docs.wto.org/imrd/directdoc.asp?DDFDocuments/t/G/SPS/NBRA1252.DOC","EN")</f>
      </c>
      <c r="I2899" s="15">
        <f>HYPERLINK("https://docs.wto.org/imrd/directdoc.asp?DDFDocuments/u/G/SPS/NBRA1252.DOC","FR")</f>
      </c>
      <c r="J2899" s="15">
        <f>HYPERLINK("https://docs.wto.org/imrd/directdoc.asp?DDFDocuments/v/G/SPS/NBRA1252.DOC","ES")</f>
      </c>
    </row>
    <row r="2900">
      <c r="A2900" s="10" t="s">
        <v>4939</v>
      </c>
      <c r="B2900" s="11" t="s">
        <v>95</v>
      </c>
      <c r="C2900" s="10" t="s">
        <v>18</v>
      </c>
      <c r="D2900" s="12">
        <v>42879</v>
      </c>
      <c r="E2900" s="13" t="s">
        <v>2482</v>
      </c>
      <c r="F2900" s="13" t="s">
        <v>74</v>
      </c>
      <c r="G2900" s="14"/>
      <c r="H2900" s="15">
        <f>HYPERLINK("https://docs.wto.org/imrd/directdoc.asp?DDFDocuments/t/G/SPS/NBRA1253.DOC","EN")</f>
      </c>
      <c r="I2900" s="15">
        <f>HYPERLINK("https://docs.wto.org/imrd/directdoc.asp?DDFDocuments/u/G/SPS/NBRA1253.DOC","FR")</f>
      </c>
      <c r="J2900" s="15">
        <f>HYPERLINK("https://docs.wto.org/imrd/directdoc.asp?DDFDocuments/v/G/SPS/NBRA1253.DOC","ES")</f>
      </c>
    </row>
    <row r="2901">
      <c r="A2901" s="10" t="s">
        <v>4940</v>
      </c>
      <c r="B2901" s="11" t="s">
        <v>95</v>
      </c>
      <c r="C2901" s="10" t="s">
        <v>18</v>
      </c>
      <c r="D2901" s="12">
        <v>42879</v>
      </c>
      <c r="E2901" s="13" t="s">
        <v>4941</v>
      </c>
      <c r="F2901" s="13" t="s">
        <v>74</v>
      </c>
      <c r="G2901" s="14"/>
      <c r="H2901" s="15">
        <f>HYPERLINK("https://docs.wto.org/imrd/directdoc.asp?DDFDocuments/t/G/SPS/NBRA1254.DOC","EN")</f>
      </c>
      <c r="I2901" s="15">
        <f>HYPERLINK("https://docs.wto.org/imrd/directdoc.asp?DDFDocuments/u/G/SPS/NBRA1254.DOC","FR")</f>
      </c>
      <c r="J2901" s="15">
        <f>HYPERLINK("https://docs.wto.org/imrd/directdoc.asp?DDFDocuments/v/G/SPS/NBRA1254.DOC","ES")</f>
      </c>
    </row>
    <row r="2902">
      <c r="A2902" s="10" t="s">
        <v>4942</v>
      </c>
      <c r="B2902" s="11" t="s">
        <v>95</v>
      </c>
      <c r="C2902" s="10" t="s">
        <v>18</v>
      </c>
      <c r="D2902" s="12">
        <v>42879</v>
      </c>
      <c r="E2902" s="13" t="s">
        <v>3343</v>
      </c>
      <c r="F2902" s="13" t="s">
        <v>74</v>
      </c>
      <c r="G2902" s="14"/>
      <c r="H2902" s="15">
        <f>HYPERLINK("https://docs.wto.org/imrd/directdoc.asp?DDFDocuments/t/G/SPS/NBRA1255.DOC","EN")</f>
      </c>
      <c r="I2902" s="15">
        <f>HYPERLINK("https://docs.wto.org/imrd/directdoc.asp?DDFDocuments/u/G/SPS/NBRA1255.DOC","FR")</f>
      </c>
      <c r="J2902" s="15">
        <f>HYPERLINK("https://docs.wto.org/imrd/directdoc.asp?DDFDocuments/v/G/SPS/NBRA1255.DOC","ES")</f>
      </c>
    </row>
    <row r="2903">
      <c r="A2903" s="10" t="s">
        <v>4943</v>
      </c>
      <c r="B2903" s="11" t="s">
        <v>95</v>
      </c>
      <c r="C2903" s="10" t="s">
        <v>18</v>
      </c>
      <c r="D2903" s="12">
        <v>42879</v>
      </c>
      <c r="E2903" s="13" t="s">
        <v>4944</v>
      </c>
      <c r="F2903" s="13" t="s">
        <v>74</v>
      </c>
      <c r="G2903" s="14"/>
      <c r="H2903" s="15">
        <f>HYPERLINK("https://docs.wto.org/imrd/directdoc.asp?DDFDocuments/q/G/SPS/NBRA1256.pdf","EN")</f>
      </c>
      <c r="I2903" s="15">
        <f>HYPERLINK("https://docs.wto.org/imrd/directdoc.asp?DDFDocuments/r/G/SPS/NBRA1256.pdf","FR")</f>
      </c>
      <c r="J2903" s="15">
        <f>HYPERLINK("https://docs.wto.org/imrd/directdoc.asp?DDFDocuments/s/G/SPS/NBRA1256.pdf","ES")</f>
      </c>
    </row>
    <row r="2904">
      <c r="A2904" s="10" t="s">
        <v>4945</v>
      </c>
      <c r="B2904" s="11" t="s">
        <v>95</v>
      </c>
      <c r="C2904" s="10" t="s">
        <v>18</v>
      </c>
      <c r="D2904" s="12">
        <v>42879</v>
      </c>
      <c r="E2904" s="13" t="s">
        <v>4548</v>
      </c>
      <c r="F2904" s="13" t="s">
        <v>74</v>
      </c>
      <c r="G2904" s="14"/>
      <c r="H2904" s="15">
        <f>HYPERLINK("https://docs.wto.org/imrd/directdoc.asp?DDFDocuments/t/G/SPS/NBRA1257.DOC","EN")</f>
      </c>
      <c r="I2904" s="15">
        <f>HYPERLINK("https://docs.wto.org/imrd/directdoc.asp?DDFDocuments/u/G/SPS/NBRA1257.DOC","FR")</f>
      </c>
      <c r="J2904" s="15">
        <f>HYPERLINK("https://docs.wto.org/imrd/directdoc.asp?DDFDocuments/v/G/SPS/NBRA1257.DOC","ES")</f>
      </c>
    </row>
    <row r="2905">
      <c r="A2905" s="10" t="s">
        <v>4946</v>
      </c>
      <c r="B2905" s="11" t="s">
        <v>59</v>
      </c>
      <c r="C2905" s="10" t="s">
        <v>18</v>
      </c>
      <c r="D2905" s="12">
        <v>42879</v>
      </c>
      <c r="E2905" s="13" t="s">
        <v>4947</v>
      </c>
      <c r="F2905" s="13" t="s">
        <v>4948</v>
      </c>
      <c r="G2905" s="14"/>
      <c r="H2905" s="15">
        <f>HYPERLINK("https://docs.wto.org/imrd/directdoc.asp?DDFDocuments/q/G/SPS/NTPKM435.pdf","EN")</f>
      </c>
      <c r="I2905" s="15">
        <f>HYPERLINK("https://docs.wto.org/imrd/directdoc.asp?DDFDocuments/r/G/SPS/NTPKM435.pdf","FR")</f>
      </c>
      <c r="J2905" s="15">
        <f>HYPERLINK("https://docs.wto.org/imrd/directdoc.asp?DDFDocuments/s/G/SPS/NTPKM435.pdf","ES")</f>
      </c>
    </row>
    <row r="2906">
      <c r="A2906" s="10" t="s">
        <v>4949</v>
      </c>
      <c r="B2906" s="11" t="s">
        <v>59</v>
      </c>
      <c r="C2906" s="10" t="s">
        <v>18</v>
      </c>
      <c r="D2906" s="12">
        <v>42879</v>
      </c>
      <c r="E2906" s="13" t="s">
        <v>3006</v>
      </c>
      <c r="F2906" s="13" t="s">
        <v>166</v>
      </c>
      <c r="G2906" s="14"/>
      <c r="H2906" s="15">
        <f>HYPERLINK("https://docs.wto.org/imrd/directdoc.asp?DDFDocuments/q/G/SPS/NTPKM436.pdf","EN")</f>
      </c>
      <c r="I2906" s="15">
        <f>HYPERLINK("https://docs.wto.org/imrd/directdoc.asp?DDFDocuments/r/G/SPS/NTPKM436.pdf","FR")</f>
      </c>
      <c r="J2906" s="15">
        <f>HYPERLINK("https://docs.wto.org/imrd/directdoc.asp?DDFDocuments/s/G/SPS/NTPKM436.pdf","ES")</f>
      </c>
    </row>
    <row r="2907">
      <c r="A2907" s="10" t="s">
        <v>4950</v>
      </c>
      <c r="B2907" s="11" t="s">
        <v>53</v>
      </c>
      <c r="C2907" s="10" t="s">
        <v>12</v>
      </c>
      <c r="D2907" s="12">
        <v>42877</v>
      </c>
      <c r="E2907" s="13" t="s">
        <v>55</v>
      </c>
      <c r="F2907" s="13" t="s">
        <v>56</v>
      </c>
      <c r="G2907" s="14" t="s">
        <v>2314</v>
      </c>
      <c r="H2907" s="15">
        <f>HYPERLINK("https://docs.wto.org/imrd/directdoc.asp?DDFDocuments/q/G/SPS/NSAU272.pdf","EN")</f>
      </c>
      <c r="I2907" s="15">
        <f>HYPERLINK("https://docs.wto.org/imrd/directdoc.asp?DDFDocuments/r/G/SPS/NSAU272.pdf","FR")</f>
      </c>
      <c r="J2907" s="15">
        <f>HYPERLINK("https://docs.wto.org/imrd/directdoc.asp?DDFDocuments/s/G/SPS/NSAU272.pdf","ES")</f>
      </c>
    </row>
    <row r="2908">
      <c r="A2908" s="10" t="s">
        <v>4951</v>
      </c>
      <c r="B2908" s="11" t="s">
        <v>134</v>
      </c>
      <c r="C2908" s="10" t="s">
        <v>40</v>
      </c>
      <c r="D2908" s="12">
        <v>42874</v>
      </c>
      <c r="E2908" s="13" t="s">
        <v>4952</v>
      </c>
      <c r="F2908" s="13" t="s">
        <v>19</v>
      </c>
      <c r="G2908" s="14"/>
      <c r="H2908" s="15">
        <f>HYPERLINK("https://docs.wto.org/imrd/directdoc.asp?DDFDocuments/t/G/SPS/NTHA237A1.DOC","EN")</f>
      </c>
      <c r="I2908" s="15">
        <f>HYPERLINK("https://docs.wto.org/imrd/directdoc.asp?DDFDocuments/u/G/SPS/NTHA237A1.DOC","FR")</f>
      </c>
      <c r="J2908" s="15">
        <f>HYPERLINK("https://docs.wto.org/imrd/directdoc.asp?DDFDocuments/v/G/SPS/NTHA237A1.DOC","ES")</f>
      </c>
    </row>
    <row r="2909">
      <c r="A2909" s="10" t="s">
        <v>4953</v>
      </c>
      <c r="B2909" s="11" t="s">
        <v>59</v>
      </c>
      <c r="C2909" s="10" t="s">
        <v>40</v>
      </c>
      <c r="D2909" s="12">
        <v>42874</v>
      </c>
      <c r="E2909" s="13" t="s">
        <v>3925</v>
      </c>
      <c r="F2909" s="13" t="s">
        <v>1282</v>
      </c>
      <c r="G2909" s="14"/>
      <c r="H2909" s="15">
        <f>HYPERLINK("https://docs.wto.org/imrd/directdoc.asp?DDFDocuments/t/G/SPS/NTPKM429A1.DOC","EN")</f>
      </c>
      <c r="I2909" s="15">
        <f>HYPERLINK("https://docs.wto.org/imrd/directdoc.asp?DDFDocuments/u/G/SPS/NTPKM429A1.DOC","FR")</f>
      </c>
      <c r="J2909" s="15">
        <f>HYPERLINK("https://docs.wto.org/imrd/directdoc.asp?DDFDocuments/v/G/SPS/NTPKM429A1.DOC","ES")</f>
      </c>
    </row>
    <row r="2910">
      <c r="A2910" s="10" t="s">
        <v>4954</v>
      </c>
      <c r="B2910" s="11" t="s">
        <v>188</v>
      </c>
      <c r="C2910" s="10" t="s">
        <v>54</v>
      </c>
      <c r="D2910" s="12">
        <v>42873</v>
      </c>
      <c r="E2910" s="13" t="s">
        <v>4926</v>
      </c>
      <c r="F2910" s="13" t="s">
        <v>310</v>
      </c>
      <c r="G2910" s="14"/>
      <c r="H2910" s="15">
        <f>HYPERLINK("https://docs.wto.org/imrd/directdoc.asp?DDFDocuments/q/G/SPS/NAUS412A5.pdf","EN")</f>
      </c>
      <c r="I2910" s="15">
        <f>HYPERLINK("https://docs.wto.org/imrd/directdoc.asp?DDFDocuments/r/G/SPS/NAUS412A5.pdf","FR")</f>
      </c>
      <c r="J2910" s="15">
        <f>HYPERLINK("https://docs.wto.org/imrd/directdoc.asp?DDFDocuments/s/G/SPS/NAUS412A5.pdf","ES")</f>
      </c>
    </row>
    <row r="2911">
      <c r="A2911" s="10" t="s">
        <v>4955</v>
      </c>
      <c r="B2911" s="11" t="s">
        <v>365</v>
      </c>
      <c r="C2911" s="10" t="s">
        <v>18</v>
      </c>
      <c r="D2911" s="12">
        <v>42873</v>
      </c>
      <c r="E2911" s="13" t="s">
        <v>4956</v>
      </c>
      <c r="F2911" s="13" t="s">
        <v>144</v>
      </c>
      <c r="G2911" s="14"/>
      <c r="H2911" s="15">
        <f>HYPERLINK("https://docs.wto.org/imrd/directdoc.asp?DDFDocuments/q/G/SPS/NCHL544.pdf","EN")</f>
      </c>
      <c r="I2911" s="15">
        <f>HYPERLINK("https://docs.wto.org/imrd/directdoc.asp?DDFDocuments/r/G/SPS/NCHL544.pdf","FR")</f>
      </c>
      <c r="J2911" s="15">
        <f>HYPERLINK("https://docs.wto.org/imrd/directdoc.asp?DDFDocuments/s/G/SPS/NCHL544.pdf","ES")</f>
      </c>
    </row>
    <row r="2912">
      <c r="A2912" s="10" t="s">
        <v>4957</v>
      </c>
      <c r="B2912" s="11" t="s">
        <v>139</v>
      </c>
      <c r="C2912" s="10" t="s">
        <v>18</v>
      </c>
      <c r="D2912" s="12">
        <v>42873</v>
      </c>
      <c r="E2912" s="13" t="s">
        <v>4958</v>
      </c>
      <c r="F2912" s="13" t="s">
        <v>4593</v>
      </c>
      <c r="G2912" s="14"/>
      <c r="H2912" s="15">
        <f>HYPERLINK("https://docs.wto.org/imrd/directdoc.asp?DDFDocuments/q/G/SPS/NIND179.pdf","EN")</f>
      </c>
      <c r="I2912" s="15">
        <f>HYPERLINK("https://docs.wto.org/imrd/directdoc.asp?DDFDocuments/r/G/SPS/NIND179.pdf","FR")</f>
      </c>
      <c r="J2912" s="15">
        <f>HYPERLINK("https://docs.wto.org/imrd/directdoc.asp?DDFDocuments/s/G/SPS/NIND179.pdf","ES")</f>
      </c>
    </row>
    <row r="2913">
      <c r="A2913" s="10" t="s">
        <v>4959</v>
      </c>
      <c r="B2913" s="11" t="s">
        <v>145</v>
      </c>
      <c r="C2913" s="10" t="s">
        <v>12</v>
      </c>
      <c r="D2913" s="12">
        <v>42873</v>
      </c>
      <c r="E2913" s="13" t="s">
        <v>4111</v>
      </c>
      <c r="F2913" s="13" t="s">
        <v>36</v>
      </c>
      <c r="G2913" s="14" t="s">
        <v>2314</v>
      </c>
      <c r="H2913" s="15">
        <f>HYPERLINK("https://docs.wto.org/imrd/directdoc.asp?DDFDocuments/q/G/SPS/NPHL368.pdf","EN")</f>
      </c>
      <c r="I2913" s="15">
        <f>HYPERLINK("https://docs.wto.org/imrd/directdoc.asp?DDFDocuments/r/G/SPS/NPHL368.pdf","FR")</f>
      </c>
      <c r="J2913" s="15">
        <f>HYPERLINK("https://docs.wto.org/imrd/directdoc.asp?DDFDocuments/s/G/SPS/NPHL368.pdf","ES")</f>
      </c>
    </row>
    <row r="2914">
      <c r="A2914" s="10" t="s">
        <v>4960</v>
      </c>
      <c r="B2914" s="11" t="s">
        <v>145</v>
      </c>
      <c r="C2914" s="10" t="s">
        <v>12</v>
      </c>
      <c r="D2914" s="12">
        <v>42873</v>
      </c>
      <c r="E2914" s="13" t="s">
        <v>4111</v>
      </c>
      <c r="F2914" s="13" t="s">
        <v>4961</v>
      </c>
      <c r="G2914" s="14" t="s">
        <v>4112</v>
      </c>
      <c r="H2914" s="15">
        <f>HYPERLINK("https://docs.wto.org/imrd/directdoc.asp?DDFDocuments/q/G/SPS/NPHL369.pdf","EN")</f>
      </c>
      <c r="I2914" s="15">
        <f>HYPERLINK("https://docs.wto.org/imrd/directdoc.asp?DDFDocuments/r/G/SPS/NPHL369.pdf","FR")</f>
      </c>
      <c r="J2914" s="15">
        <f>HYPERLINK("https://docs.wto.org/imrd/directdoc.asp?DDFDocuments/s/G/SPS/NPHL369.pdf","ES")</f>
      </c>
    </row>
    <row r="2915">
      <c r="A2915" s="10" t="s">
        <v>4962</v>
      </c>
      <c r="B2915" s="11" t="s">
        <v>53</v>
      </c>
      <c r="C2915" s="10" t="s">
        <v>18</v>
      </c>
      <c r="D2915" s="12">
        <v>42873</v>
      </c>
      <c r="E2915" s="13" t="s">
        <v>4963</v>
      </c>
      <c r="F2915" s="13" t="s">
        <v>24</v>
      </c>
      <c r="G2915" s="14"/>
      <c r="H2915" s="15">
        <f>HYPERLINK("https://docs.wto.org/imrd/directdoc.asp?DDFDocuments/q/G/SPS/NSAU271.pdf","EN")</f>
      </c>
      <c r="I2915" s="15">
        <f>HYPERLINK("https://docs.wto.org/imrd/directdoc.asp?DDFDocuments/r/G/SPS/NSAU271.pdf","FR")</f>
      </c>
      <c r="J2915" s="15">
        <f>HYPERLINK("https://docs.wto.org/imrd/directdoc.asp?DDFDocuments/s/G/SPS/NSAU271.pdf","ES")</f>
      </c>
    </row>
    <row r="2916">
      <c r="A2916" s="10" t="s">
        <v>4964</v>
      </c>
      <c r="B2916" s="11" t="s">
        <v>3709</v>
      </c>
      <c r="C2916" s="10" t="s">
        <v>12</v>
      </c>
      <c r="D2916" s="12">
        <v>42873</v>
      </c>
      <c r="E2916" s="13" t="s">
        <v>4965</v>
      </c>
      <c r="F2916" s="13" t="s">
        <v>4966</v>
      </c>
      <c r="G2916" s="14" t="s">
        <v>637</v>
      </c>
      <c r="H2916" s="15">
        <f>HYPERLINK("https://docs.wto.org/imrd/directdoc.asp?DDFDocuments/t/G/SPS/NSYC2.DOC","EN")</f>
      </c>
      <c r="I2916" s="15">
        <f>HYPERLINK("https://docs.wto.org/imrd/directdoc.asp?DDFDocuments/u/G/SPS/NSYC2.DOC","FR")</f>
      </c>
      <c r="J2916" s="15">
        <f>HYPERLINK("https://docs.wto.org/imrd/directdoc.asp?DDFDocuments/v/G/SPS/NSYC2.DOC","ES")</f>
      </c>
    </row>
    <row r="2917">
      <c r="A2917" s="10" t="s">
        <v>4967</v>
      </c>
      <c r="B2917" s="11" t="s">
        <v>188</v>
      </c>
      <c r="C2917" s="10" t="s">
        <v>18</v>
      </c>
      <c r="D2917" s="12">
        <v>42872</v>
      </c>
      <c r="E2917" s="13" t="s">
        <v>3258</v>
      </c>
      <c r="F2917" s="13" t="s">
        <v>144</v>
      </c>
      <c r="G2917" s="14"/>
      <c r="H2917" s="15">
        <f>HYPERLINK("https://docs.wto.org/imrd/directdoc.asp?DDFDocuments/q/G/SPS/NAUS422.pdf","EN")</f>
      </c>
      <c r="I2917" s="15">
        <f>HYPERLINK("https://docs.wto.org/imrd/directdoc.asp?DDFDocuments/r/G/SPS/NAUS422.pdf","FR")</f>
      </c>
      <c r="J2917" s="15">
        <f>HYPERLINK("https://docs.wto.org/imrd/directdoc.asp?DDFDocuments/s/G/SPS/NAUS422.pdf","ES")</f>
      </c>
    </row>
    <row r="2918">
      <c r="A2918" s="10" t="s">
        <v>4968</v>
      </c>
      <c r="B2918" s="11" t="s">
        <v>34</v>
      </c>
      <c r="C2918" s="10" t="s">
        <v>18</v>
      </c>
      <c r="D2918" s="12">
        <v>42872</v>
      </c>
      <c r="E2918" s="13" t="s">
        <v>4969</v>
      </c>
      <c r="F2918" s="13" t="s">
        <v>4970</v>
      </c>
      <c r="G2918" s="14"/>
      <c r="H2918" s="15">
        <f>HYPERLINK("https://docs.wto.org/imrd/directdoc.asp?DDFDocuments/q/G/SPS/NJPN519.pdf","EN")</f>
      </c>
      <c r="I2918" s="15">
        <f>HYPERLINK("https://docs.wto.org/imrd/directdoc.asp?DDFDocuments/r/G/SPS/NJPN519.pdf","FR")</f>
      </c>
      <c r="J2918" s="15">
        <f>HYPERLINK("https://docs.wto.org/imrd/directdoc.asp?DDFDocuments/s/G/SPS/NJPN519.pdf","ES")</f>
      </c>
    </row>
    <row r="2919">
      <c r="A2919" s="10" t="s">
        <v>4971</v>
      </c>
      <c r="B2919" s="11" t="s">
        <v>233</v>
      </c>
      <c r="C2919" s="10" t="s">
        <v>40</v>
      </c>
      <c r="D2919" s="12">
        <v>42872</v>
      </c>
      <c r="E2919" s="13" t="s">
        <v>19</v>
      </c>
      <c r="F2919" s="13" t="s">
        <v>19</v>
      </c>
      <c r="G2919" s="14"/>
      <c r="H2919" s="15">
        <f>HYPERLINK("https://docs.wto.org/imrd/directdoc.asp?DDFDocuments/q/G/SPS/NPER649A1.pdf","EN")</f>
      </c>
      <c r="I2919" s="15">
        <f>HYPERLINK("https://docs.wto.org/imrd/directdoc.asp?DDFDocuments/r/G/SPS/NPER649A1.pdf","FR")</f>
      </c>
      <c r="J2919" s="15">
        <f>HYPERLINK("https://docs.wto.org/imrd/directdoc.asp?DDFDocuments/s/G/SPS/NPER649A1.pdf","ES")</f>
      </c>
    </row>
    <row r="2920">
      <c r="A2920" s="10" t="s">
        <v>4972</v>
      </c>
      <c r="B2920" s="11" t="s">
        <v>233</v>
      </c>
      <c r="C2920" s="10" t="s">
        <v>40</v>
      </c>
      <c r="D2920" s="12">
        <v>42872</v>
      </c>
      <c r="E2920" s="13" t="s">
        <v>19</v>
      </c>
      <c r="F2920" s="13" t="s">
        <v>19</v>
      </c>
      <c r="G2920" s="14"/>
      <c r="H2920" s="15">
        <f>HYPERLINK("https://docs.wto.org/imrd/directdoc.asp?DDFDocuments/q/G/SPS/NPER692A1.pdf","EN")</f>
      </c>
      <c r="I2920" s="15">
        <f>HYPERLINK("https://docs.wto.org/imrd/directdoc.asp?DDFDocuments/r/G/SPS/NPER692A1.pdf","FR")</f>
      </c>
      <c r="J2920" s="15">
        <f>HYPERLINK("https://docs.wto.org/imrd/directdoc.asp?DDFDocuments/s/G/SPS/NPER692A1.pdf","ES")</f>
      </c>
    </row>
    <row r="2921">
      <c r="A2921" s="10" t="s">
        <v>4973</v>
      </c>
      <c r="B2921" s="11" t="s">
        <v>233</v>
      </c>
      <c r="C2921" s="10" t="s">
        <v>18</v>
      </c>
      <c r="D2921" s="12">
        <v>42872</v>
      </c>
      <c r="E2921" s="13" t="s">
        <v>4974</v>
      </c>
      <c r="F2921" s="13" t="s">
        <v>223</v>
      </c>
      <c r="G2921" s="14" t="s">
        <v>139</v>
      </c>
      <c r="H2921" s="15">
        <f>HYPERLINK("https://docs.wto.org/imrd/directdoc.asp?DDFDocuments/q/G/SPS/NPER701.pdf","EN")</f>
      </c>
      <c r="I2921" s="15">
        <f>HYPERLINK("https://docs.wto.org/imrd/directdoc.asp?DDFDocuments/r/G/SPS/NPER701.pdf","FR")</f>
      </c>
      <c r="J2921" s="15">
        <f>HYPERLINK("https://docs.wto.org/imrd/directdoc.asp?DDFDocuments/s/G/SPS/NPER701.pdf","ES")</f>
      </c>
    </row>
    <row r="2922">
      <c r="A2922" s="10" t="s">
        <v>4975</v>
      </c>
      <c r="B2922" s="11" t="s">
        <v>233</v>
      </c>
      <c r="C2922" s="10" t="s">
        <v>18</v>
      </c>
      <c r="D2922" s="12">
        <v>42872</v>
      </c>
      <c r="E2922" s="13" t="s">
        <v>4976</v>
      </c>
      <c r="F2922" s="13" t="s">
        <v>158</v>
      </c>
      <c r="G2922" s="14"/>
      <c r="H2922" s="15">
        <f>HYPERLINK("https://docs.wto.org/imrd/directdoc.asp?DDFDocuments/t/G/SPS/NPER702.DOC","EN")</f>
      </c>
      <c r="I2922" s="15">
        <f>HYPERLINK("https://docs.wto.org/imrd/directdoc.asp?DDFDocuments/u/G/SPS/NPER702.DOC","FR")</f>
      </c>
      <c r="J2922" s="15">
        <f>HYPERLINK("https://docs.wto.org/imrd/directdoc.asp?DDFDocuments/v/G/SPS/NPER702.DOC","ES")</f>
      </c>
    </row>
    <row r="2923">
      <c r="A2923" s="10" t="s">
        <v>4977</v>
      </c>
      <c r="B2923" s="11" t="s">
        <v>233</v>
      </c>
      <c r="C2923" s="10" t="s">
        <v>18</v>
      </c>
      <c r="D2923" s="12">
        <v>42872</v>
      </c>
      <c r="E2923" s="13" t="s">
        <v>4978</v>
      </c>
      <c r="F2923" s="13" t="s">
        <v>607</v>
      </c>
      <c r="G2923" s="14" t="s">
        <v>4098</v>
      </c>
      <c r="H2923" s="15">
        <f>HYPERLINK("https://docs.wto.org/imrd/directdoc.asp?DDFDocuments/t/G/SPS/NPER704.DOC","EN")</f>
      </c>
      <c r="I2923" s="15">
        <f>HYPERLINK("https://docs.wto.org/imrd/directdoc.asp?DDFDocuments/u/G/SPS/NPER704.DOC","FR")</f>
      </c>
      <c r="J2923" s="15">
        <f>HYPERLINK("https://docs.wto.org/imrd/directdoc.asp?DDFDocuments/v/G/SPS/NPER704.DOC","ES")</f>
      </c>
    </row>
    <row r="2924">
      <c r="A2924" s="10" t="s">
        <v>4979</v>
      </c>
      <c r="B2924" s="11" t="s">
        <v>1389</v>
      </c>
      <c r="C2924" s="10" t="s">
        <v>18</v>
      </c>
      <c r="D2924" s="12">
        <v>42871</v>
      </c>
      <c r="E2924" s="13" t="s">
        <v>4980</v>
      </c>
      <c r="F2924" s="13" t="s">
        <v>864</v>
      </c>
      <c r="G2924" s="14"/>
      <c r="H2924" s="15">
        <f>HYPERLINK("https://docs.wto.org/imrd/directdoc.asp?DDFDocuments/q/G/SPS/NDOM69.pdf","EN")</f>
      </c>
      <c r="I2924" s="15">
        <f>HYPERLINK("https://docs.wto.org/imrd/directdoc.asp?DDFDocuments/r/G/SPS/NDOM69.pdf","FR")</f>
      </c>
      <c r="J2924" s="15">
        <f>HYPERLINK("https://docs.wto.org/imrd/directdoc.asp?DDFDocuments/s/G/SPS/NDOM69.pdf","ES")</f>
      </c>
    </row>
    <row r="2925">
      <c r="A2925" s="10" t="s">
        <v>4981</v>
      </c>
      <c r="B2925" s="11" t="s">
        <v>34</v>
      </c>
      <c r="C2925" s="10" t="s">
        <v>18</v>
      </c>
      <c r="D2925" s="12">
        <v>42871</v>
      </c>
      <c r="E2925" s="13" t="s">
        <v>4982</v>
      </c>
      <c r="F2925" s="13" t="s">
        <v>74</v>
      </c>
      <c r="G2925" s="14"/>
      <c r="H2925" s="15">
        <f>HYPERLINK("https://docs.wto.org/imrd/directdoc.asp?DDFDocuments/t/G/SPS/NJPN510.DOC","EN")</f>
      </c>
      <c r="I2925" s="15">
        <f>HYPERLINK("https://docs.wto.org/imrd/directdoc.asp?DDFDocuments/u/G/SPS/NJPN510.DOC","FR")</f>
      </c>
      <c r="J2925" s="15">
        <f>HYPERLINK("https://docs.wto.org/imrd/directdoc.asp?DDFDocuments/v/G/SPS/NJPN510.DOC","ES")</f>
      </c>
    </row>
    <row r="2926">
      <c r="A2926" s="10" t="s">
        <v>4983</v>
      </c>
      <c r="B2926" s="11" t="s">
        <v>34</v>
      </c>
      <c r="C2926" s="10" t="s">
        <v>18</v>
      </c>
      <c r="D2926" s="12">
        <v>42871</v>
      </c>
      <c r="E2926" s="13" t="s">
        <v>4984</v>
      </c>
      <c r="F2926" s="13" t="s">
        <v>74</v>
      </c>
      <c r="G2926" s="14"/>
      <c r="H2926" s="15">
        <f>HYPERLINK("https://docs.wto.org/imrd/directdoc.asp?DDFDocuments/t/G/SPS/NJPN511.DOC","EN")</f>
      </c>
      <c r="I2926" s="15">
        <f>HYPERLINK("https://docs.wto.org/imrd/directdoc.asp?DDFDocuments/u/G/SPS/NJPN511.DOC","FR")</f>
      </c>
      <c r="J2926" s="15">
        <f>HYPERLINK("https://docs.wto.org/imrd/directdoc.asp?DDFDocuments/v/G/SPS/NJPN511.DOC","ES")</f>
      </c>
    </row>
    <row r="2927">
      <c r="A2927" s="10" t="s">
        <v>4985</v>
      </c>
      <c r="B2927" s="11" t="s">
        <v>34</v>
      </c>
      <c r="C2927" s="10" t="s">
        <v>18</v>
      </c>
      <c r="D2927" s="12">
        <v>42871</v>
      </c>
      <c r="E2927" s="13" t="s">
        <v>4986</v>
      </c>
      <c r="F2927" s="13" t="s">
        <v>74</v>
      </c>
      <c r="G2927" s="14"/>
      <c r="H2927" s="15">
        <f>HYPERLINK("https://docs.wto.org/imrd/directdoc.asp?DDFDocuments/t/G/SPS/NJPN512.DOC","EN")</f>
      </c>
      <c r="I2927" s="15">
        <f>HYPERLINK("https://docs.wto.org/imrd/directdoc.asp?DDFDocuments/u/G/SPS/NJPN512.DOC","FR")</f>
      </c>
      <c r="J2927" s="15">
        <f>HYPERLINK("https://docs.wto.org/imrd/directdoc.asp?DDFDocuments/v/G/SPS/NJPN512.DOC","ES")</f>
      </c>
    </row>
    <row r="2928">
      <c r="A2928" s="10" t="s">
        <v>4987</v>
      </c>
      <c r="B2928" s="11" t="s">
        <v>34</v>
      </c>
      <c r="C2928" s="10" t="s">
        <v>18</v>
      </c>
      <c r="D2928" s="12">
        <v>42871</v>
      </c>
      <c r="E2928" s="13" t="s">
        <v>4988</v>
      </c>
      <c r="F2928" s="13" t="s">
        <v>74</v>
      </c>
      <c r="G2928" s="14"/>
      <c r="H2928" s="15">
        <f>HYPERLINK("https://docs.wto.org/imrd/directdoc.asp?DDFDocuments/t/G/SPS/NJPN513.DOC","EN")</f>
      </c>
      <c r="I2928" s="15">
        <f>HYPERLINK("https://docs.wto.org/imrd/directdoc.asp?DDFDocuments/u/G/SPS/NJPN513.DOC","FR")</f>
      </c>
      <c r="J2928" s="15">
        <f>HYPERLINK("https://docs.wto.org/imrd/directdoc.asp?DDFDocuments/v/G/SPS/NJPN513.DOC","ES")</f>
      </c>
    </row>
    <row r="2929">
      <c r="A2929" s="10" t="s">
        <v>4989</v>
      </c>
      <c r="B2929" s="11" t="s">
        <v>34</v>
      </c>
      <c r="C2929" s="10" t="s">
        <v>18</v>
      </c>
      <c r="D2929" s="12">
        <v>42871</v>
      </c>
      <c r="E2929" s="13" t="s">
        <v>4990</v>
      </c>
      <c r="F2929" s="13" t="s">
        <v>74</v>
      </c>
      <c r="G2929" s="14"/>
      <c r="H2929" s="15">
        <f>HYPERLINK("https://docs.wto.org/imrd/directdoc.asp?DDFDocuments/t/G/SPS/NJPN514.DOC","EN")</f>
      </c>
      <c r="I2929" s="15">
        <f>HYPERLINK("https://docs.wto.org/imrd/directdoc.asp?DDFDocuments/u/G/SPS/NJPN514.DOC","FR")</f>
      </c>
      <c r="J2929" s="15">
        <f>HYPERLINK("https://docs.wto.org/imrd/directdoc.asp?DDFDocuments/v/G/SPS/NJPN514.DOC","ES")</f>
      </c>
    </row>
    <row r="2930">
      <c r="A2930" s="10" t="s">
        <v>4991</v>
      </c>
      <c r="B2930" s="11" t="s">
        <v>34</v>
      </c>
      <c r="C2930" s="10" t="s">
        <v>18</v>
      </c>
      <c r="D2930" s="12">
        <v>42871</v>
      </c>
      <c r="E2930" s="13" t="s">
        <v>4992</v>
      </c>
      <c r="F2930" s="13" t="s">
        <v>74</v>
      </c>
      <c r="G2930" s="14"/>
      <c r="H2930" s="15">
        <f>HYPERLINK("https://docs.wto.org/imrd/directdoc.asp?DDFDocuments/q/G/SPS/NJPN515.pdf","EN")</f>
      </c>
      <c r="I2930" s="15">
        <f>HYPERLINK("https://docs.wto.org/imrd/directdoc.asp?DDFDocuments/r/G/SPS/NJPN515.pdf","FR")</f>
      </c>
      <c r="J2930" s="15">
        <f>HYPERLINK("https://docs.wto.org/imrd/directdoc.asp?DDFDocuments/s/G/SPS/NJPN515.pdf","ES")</f>
      </c>
    </row>
    <row r="2931">
      <c r="A2931" s="10" t="s">
        <v>4993</v>
      </c>
      <c r="B2931" s="11" t="s">
        <v>34</v>
      </c>
      <c r="C2931" s="10" t="s">
        <v>18</v>
      </c>
      <c r="D2931" s="12">
        <v>42871</v>
      </c>
      <c r="E2931" s="13" t="s">
        <v>4994</v>
      </c>
      <c r="F2931" s="13" t="s">
        <v>74</v>
      </c>
      <c r="G2931" s="14"/>
      <c r="H2931" s="15">
        <f>HYPERLINK("https://docs.wto.org/imrd/directdoc.asp?DDFDocuments/t/G/SPS/NJPN516.DOC","EN")</f>
      </c>
      <c r="I2931" s="15">
        <f>HYPERLINK("https://docs.wto.org/imrd/directdoc.asp?DDFDocuments/u/G/SPS/NJPN516.DOC","FR")</f>
      </c>
      <c r="J2931" s="15">
        <f>HYPERLINK("https://docs.wto.org/imrd/directdoc.asp?DDFDocuments/v/G/SPS/NJPN516.DOC","ES")</f>
      </c>
    </row>
    <row r="2932">
      <c r="A2932" s="10" t="s">
        <v>4995</v>
      </c>
      <c r="B2932" s="11" t="s">
        <v>87</v>
      </c>
      <c r="C2932" s="10" t="s">
        <v>40</v>
      </c>
      <c r="D2932" s="12">
        <v>42871</v>
      </c>
      <c r="E2932" s="13" t="s">
        <v>19</v>
      </c>
      <c r="F2932" s="13" t="s">
        <v>19</v>
      </c>
      <c r="G2932" s="14"/>
      <c r="H2932" s="15">
        <f>HYPERLINK("https://docs.wto.org/imrd/directdoc.asp?DDFDocuments/t/G/SPS/NMEX307A1.DOC","EN")</f>
      </c>
      <c r="I2932" s="15">
        <f>HYPERLINK("https://docs.wto.org/imrd/directdoc.asp?DDFDocuments/u/G/SPS/NMEX307A1.DOC","FR")</f>
      </c>
      <c r="J2932" s="15">
        <f>HYPERLINK("https://docs.wto.org/imrd/directdoc.asp?DDFDocuments/v/G/SPS/NMEX307A1.DOC","ES")</f>
      </c>
    </row>
    <row r="2933">
      <c r="A2933" s="10" t="s">
        <v>4996</v>
      </c>
      <c r="B2933" s="11" t="s">
        <v>87</v>
      </c>
      <c r="C2933" s="10" t="s">
        <v>40</v>
      </c>
      <c r="D2933" s="12">
        <v>42871</v>
      </c>
      <c r="E2933" s="13" t="s">
        <v>19</v>
      </c>
      <c r="F2933" s="13" t="s">
        <v>19</v>
      </c>
      <c r="G2933" s="14"/>
      <c r="H2933" s="15">
        <f>HYPERLINK("https://docs.wto.org/imrd/directdoc.asp?DDFDocuments/q/G/SPS/NMEX314A1.pdf","EN")</f>
      </c>
      <c r="I2933" s="15">
        <f>HYPERLINK("https://docs.wto.org/imrd/directdoc.asp?DDFDocuments/r/G/SPS/NMEX314A1.pdf","FR")</f>
      </c>
      <c r="J2933" s="15">
        <f>HYPERLINK("https://docs.wto.org/imrd/directdoc.asp?DDFDocuments/s/G/SPS/NMEX314A1.pdf","ES")</f>
      </c>
    </row>
    <row r="2934">
      <c r="A2934" s="10" t="s">
        <v>4997</v>
      </c>
      <c r="B2934" s="11" t="s">
        <v>87</v>
      </c>
      <c r="C2934" s="10" t="s">
        <v>18</v>
      </c>
      <c r="D2934" s="12">
        <v>42871</v>
      </c>
      <c r="E2934" s="13" t="s">
        <v>4998</v>
      </c>
      <c r="F2934" s="13" t="s">
        <v>117</v>
      </c>
      <c r="G2934" s="14" t="s">
        <v>34</v>
      </c>
      <c r="H2934" s="15">
        <f>HYPERLINK("https://docs.wto.org/imrd/directdoc.asp?DDFDocuments/q/G/SPS/NMEX320.pdf","EN")</f>
      </c>
      <c r="I2934" s="15">
        <f>HYPERLINK("https://docs.wto.org/imrd/directdoc.asp?DDFDocuments/r/G/SPS/NMEX320.pdf","FR")</f>
      </c>
      <c r="J2934" s="15">
        <f>HYPERLINK("https://docs.wto.org/imrd/directdoc.asp?DDFDocuments/s/G/SPS/NMEX320.pdf","ES")</f>
      </c>
    </row>
    <row r="2935">
      <c r="A2935" s="10" t="s">
        <v>4999</v>
      </c>
      <c r="B2935" s="11" t="s">
        <v>87</v>
      </c>
      <c r="C2935" s="10" t="s">
        <v>18</v>
      </c>
      <c r="D2935" s="12">
        <v>42871</v>
      </c>
      <c r="E2935" s="13" t="s">
        <v>4150</v>
      </c>
      <c r="F2935" s="13" t="s">
        <v>32</v>
      </c>
      <c r="G2935" s="14" t="s">
        <v>79</v>
      </c>
      <c r="H2935" s="15">
        <f>HYPERLINK("https://docs.wto.org/imrd/directdoc.asp?DDFDocuments/t/G/SPS/NMEX322.DOC","EN")</f>
      </c>
      <c r="I2935" s="15">
        <f>HYPERLINK("https://docs.wto.org/imrd/directdoc.asp?DDFDocuments/u/G/SPS/NMEX322.DOC","FR")</f>
      </c>
      <c r="J2935" s="15">
        <f>HYPERLINK("https://docs.wto.org/imrd/directdoc.asp?DDFDocuments/v/G/SPS/NMEX322.DOC","ES")</f>
      </c>
    </row>
    <row r="2936">
      <c r="A2936" s="10" t="s">
        <v>5000</v>
      </c>
      <c r="B2936" s="11" t="s">
        <v>87</v>
      </c>
      <c r="C2936" s="10" t="s">
        <v>18</v>
      </c>
      <c r="D2936" s="12">
        <v>42871</v>
      </c>
      <c r="E2936" s="13" t="s">
        <v>5001</v>
      </c>
      <c r="F2936" s="13" t="s">
        <v>117</v>
      </c>
      <c r="G2936" s="14" t="s">
        <v>149</v>
      </c>
      <c r="H2936" s="15">
        <f>HYPERLINK("https://docs.wto.org/imrd/directdoc.asp?DDFDocuments/q/G/SPS/NMEX323.pdf","EN")</f>
      </c>
      <c r="I2936" s="15">
        <f>HYPERLINK("https://docs.wto.org/imrd/directdoc.asp?DDFDocuments/r/G/SPS/NMEX323.pdf","FR")</f>
      </c>
      <c r="J2936" s="15">
        <f>HYPERLINK("https://docs.wto.org/imrd/directdoc.asp?DDFDocuments/s/G/SPS/NMEX323.pdf","ES")</f>
      </c>
    </row>
    <row r="2937">
      <c r="A2937" s="10" t="s">
        <v>5002</v>
      </c>
      <c r="B2937" s="11" t="s">
        <v>145</v>
      </c>
      <c r="C2937" s="10" t="s">
        <v>18</v>
      </c>
      <c r="D2937" s="12">
        <v>42871</v>
      </c>
      <c r="E2937" s="13" t="s">
        <v>4711</v>
      </c>
      <c r="F2937" s="13" t="s">
        <v>24</v>
      </c>
      <c r="G2937" s="14"/>
      <c r="H2937" s="15">
        <f>HYPERLINK("https://docs.wto.org/imrd/directdoc.asp?DDFDocuments/t/G/SPS/NPHL367.DOC","EN")</f>
      </c>
      <c r="I2937" s="15">
        <f>HYPERLINK("https://docs.wto.org/imrd/directdoc.asp?DDFDocuments/u/G/SPS/NPHL367.DOC","FR")</f>
      </c>
      <c r="J2937" s="15">
        <f>HYPERLINK("https://docs.wto.org/imrd/directdoc.asp?DDFDocuments/v/G/SPS/NPHL367.DOC","ES")</f>
      </c>
    </row>
    <row r="2938">
      <c r="A2938" s="10" t="s">
        <v>5003</v>
      </c>
      <c r="B2938" s="11" t="s">
        <v>72</v>
      </c>
      <c r="C2938" s="10" t="s">
        <v>40</v>
      </c>
      <c r="D2938" s="12">
        <v>42866</v>
      </c>
      <c r="E2938" s="13" t="s">
        <v>5004</v>
      </c>
      <c r="F2938" s="13" t="s">
        <v>19</v>
      </c>
      <c r="G2938" s="14"/>
      <c r="H2938" s="15">
        <f>HYPERLINK("https://docs.wto.org/imrd/directdoc.asp?DDFDocuments/t/G/SPS/NCAN1059A1.DOC","EN")</f>
      </c>
      <c r="I2938" s="15">
        <f>HYPERLINK("https://docs.wto.org/imrd/directdoc.asp?DDFDocuments/u/G/SPS/NCAN1059A1.DOC","FR")</f>
      </c>
      <c r="J2938" s="15">
        <f>HYPERLINK("https://docs.wto.org/imrd/directdoc.asp?DDFDocuments/v/G/SPS/NCAN1059A1.DOC","ES")</f>
      </c>
    </row>
    <row r="2939">
      <c r="A2939" s="10" t="s">
        <v>5005</v>
      </c>
      <c r="B2939" s="11" t="s">
        <v>59</v>
      </c>
      <c r="C2939" s="10" t="s">
        <v>18</v>
      </c>
      <c r="D2939" s="12">
        <v>42864</v>
      </c>
      <c r="E2939" s="13" t="s">
        <v>4642</v>
      </c>
      <c r="F2939" s="13" t="s">
        <v>186</v>
      </c>
      <c r="G2939" s="14" t="s">
        <v>1331</v>
      </c>
      <c r="H2939" s="15">
        <f>HYPERLINK("https://docs.wto.org/imrd/directdoc.asp?DDFDocuments/q/G/SPS/NTPKM433.pdf","EN")</f>
      </c>
      <c r="I2939" s="15">
        <f>HYPERLINK("https://docs.wto.org/imrd/directdoc.asp?DDFDocuments/r/G/SPS/NTPKM433.pdf","FR")</f>
      </c>
      <c r="J2939" s="15">
        <f>HYPERLINK("https://docs.wto.org/imrd/directdoc.asp?DDFDocuments/s/G/SPS/NTPKM433.pdf","ES")</f>
      </c>
    </row>
    <row r="2940">
      <c r="A2940" s="10" t="s">
        <v>5006</v>
      </c>
      <c r="B2940" s="11" t="s">
        <v>59</v>
      </c>
      <c r="C2940" s="10" t="s">
        <v>18</v>
      </c>
      <c r="D2940" s="12">
        <v>42864</v>
      </c>
      <c r="E2940" s="13" t="s">
        <v>60</v>
      </c>
      <c r="F2940" s="13" t="s">
        <v>158</v>
      </c>
      <c r="G2940" s="14"/>
      <c r="H2940" s="15">
        <f>HYPERLINK("https://docs.wto.org/imrd/directdoc.asp?DDFDocuments/q/G/SPS/NTPKM434.pdf","EN")</f>
      </c>
      <c r="I2940" s="15">
        <f>HYPERLINK("https://docs.wto.org/imrd/directdoc.asp?DDFDocuments/r/G/SPS/NTPKM434.pdf","FR")</f>
      </c>
      <c r="J2940" s="15">
        <f>HYPERLINK("https://docs.wto.org/imrd/directdoc.asp?DDFDocuments/s/G/SPS/NTPKM434.pdf","ES")</f>
      </c>
    </row>
    <row r="2941">
      <c r="A2941" s="10" t="s">
        <v>5007</v>
      </c>
      <c r="B2941" s="11" t="s">
        <v>79</v>
      </c>
      <c r="C2941" s="10" t="s">
        <v>18</v>
      </c>
      <c r="D2941" s="12">
        <v>42863</v>
      </c>
      <c r="E2941" s="13" t="s">
        <v>5008</v>
      </c>
      <c r="F2941" s="13" t="s">
        <v>3926</v>
      </c>
      <c r="G2941" s="14"/>
      <c r="H2941" s="15">
        <f>HYPERLINK("https://docs.wto.org/imrd/directdoc.asp?DDFDocuments/t/G/SPS/NCOL268.DOC","EN")</f>
      </c>
      <c r="I2941" s="15">
        <f>HYPERLINK("https://docs.wto.org/imrd/directdoc.asp?DDFDocuments/u/G/SPS/NCOL268.DOC","FR")</f>
      </c>
      <c r="J2941" s="15">
        <f>HYPERLINK("https://docs.wto.org/imrd/directdoc.asp?DDFDocuments/v/G/SPS/NCOL268.DOC","ES")</f>
      </c>
    </row>
    <row r="2942">
      <c r="A2942" s="10" t="s">
        <v>5009</v>
      </c>
      <c r="B2942" s="11" t="s">
        <v>53</v>
      </c>
      <c r="C2942" s="10" t="s">
        <v>12</v>
      </c>
      <c r="D2942" s="12">
        <v>42863</v>
      </c>
      <c r="E2942" s="13" t="s">
        <v>4049</v>
      </c>
      <c r="F2942" s="13" t="s">
        <v>5010</v>
      </c>
      <c r="G2942" s="14" t="s">
        <v>4050</v>
      </c>
      <c r="H2942" s="15">
        <f>HYPERLINK("https://docs.wto.org/imrd/directdoc.asp?DDFDocuments/q/G/SPS/NSAU270.pdf","EN")</f>
      </c>
      <c r="I2942" s="15">
        <f>HYPERLINK("https://docs.wto.org/imrd/directdoc.asp?DDFDocuments/r/G/SPS/NSAU270.pdf","FR")</f>
      </c>
      <c r="J2942" s="15">
        <f>HYPERLINK("https://docs.wto.org/imrd/directdoc.asp?DDFDocuments/s/G/SPS/NSAU270.pdf","ES")</f>
      </c>
    </row>
    <row r="2943">
      <c r="A2943" s="10" t="s">
        <v>5011</v>
      </c>
      <c r="B2943" s="11" t="s">
        <v>82</v>
      </c>
      <c r="C2943" s="10" t="s">
        <v>40</v>
      </c>
      <c r="D2943" s="12">
        <v>42860</v>
      </c>
      <c r="E2943" s="13" t="s">
        <v>5012</v>
      </c>
      <c r="F2943" s="13" t="s">
        <v>19</v>
      </c>
      <c r="G2943" s="14"/>
      <c r="H2943" s="15">
        <f>HYPERLINK("https://docs.wto.org/imrd/directdoc.asp?DDFDocuments/t/G/SPS/NEU170A1.DOC","EN")</f>
      </c>
      <c r="I2943" s="15">
        <f>HYPERLINK("https://docs.wto.org/imrd/directdoc.asp?DDFDocuments/u/G/SPS/NEU170A1.DOC","FR")</f>
      </c>
      <c r="J2943" s="15">
        <f>HYPERLINK("https://docs.wto.org/imrd/directdoc.asp?DDFDocuments/v/G/SPS/NEU170A1.DOC","ES")</f>
      </c>
    </row>
    <row r="2944">
      <c r="A2944" s="10" t="s">
        <v>5013</v>
      </c>
      <c r="B2944" s="11" t="s">
        <v>59</v>
      </c>
      <c r="C2944" s="10" t="s">
        <v>18</v>
      </c>
      <c r="D2944" s="12">
        <v>42860</v>
      </c>
      <c r="E2944" s="13" t="s">
        <v>4676</v>
      </c>
      <c r="F2944" s="13" t="s">
        <v>980</v>
      </c>
      <c r="G2944" s="14"/>
      <c r="H2944" s="15">
        <f>HYPERLINK("https://docs.wto.org/imrd/directdoc.asp?DDFDocuments/q/G/SPS/NTPKM413R1.pdf","EN")</f>
      </c>
      <c r="I2944" s="15">
        <f>HYPERLINK("https://docs.wto.org/imrd/directdoc.asp?DDFDocuments/r/G/SPS/NTPKM413R1.pdf","FR")</f>
      </c>
      <c r="J2944" s="15">
        <f>HYPERLINK("https://docs.wto.org/imrd/directdoc.asp?DDFDocuments/s/G/SPS/NTPKM413R1.pdf","ES")</f>
      </c>
    </row>
    <row r="2945">
      <c r="A2945" s="10" t="s">
        <v>5014</v>
      </c>
      <c r="B2945" s="11" t="s">
        <v>82</v>
      </c>
      <c r="C2945" s="10" t="s">
        <v>40</v>
      </c>
      <c r="D2945" s="12">
        <v>42859</v>
      </c>
      <c r="E2945" s="13" t="s">
        <v>603</v>
      </c>
      <c r="F2945" s="13" t="s">
        <v>19</v>
      </c>
      <c r="G2945" s="14"/>
      <c r="H2945" s="15">
        <f>HYPERLINK("https://docs.wto.org/imrd/directdoc.asp?DDFDocuments/t/G/SPS/NEU168A1.DOC","EN")</f>
      </c>
      <c r="I2945" s="15">
        <f>HYPERLINK("https://docs.wto.org/imrd/directdoc.asp?DDFDocuments/u/G/SPS/NEU168A1.DOC","FR")</f>
      </c>
      <c r="J2945" s="15">
        <f>HYPERLINK("https://docs.wto.org/imrd/directdoc.asp?DDFDocuments/v/G/SPS/NEU168A1.DOC","ES")</f>
      </c>
    </row>
    <row r="2946">
      <c r="A2946" s="10" t="s">
        <v>5015</v>
      </c>
      <c r="B2946" s="11" t="s">
        <v>82</v>
      </c>
      <c r="C2946" s="10" t="s">
        <v>18</v>
      </c>
      <c r="D2946" s="12">
        <v>42859</v>
      </c>
      <c r="E2946" s="13" t="s">
        <v>5016</v>
      </c>
      <c r="F2946" s="13" t="s">
        <v>5017</v>
      </c>
      <c r="G2946" s="14"/>
      <c r="H2946" s="15">
        <f>HYPERLINK("https://docs.wto.org/imrd/directdoc.asp?DDFDocuments/t/G/SPS/NEU208.DOC","EN")</f>
      </c>
      <c r="I2946" s="15">
        <f>HYPERLINK("https://docs.wto.org/imrd/directdoc.asp?DDFDocuments/u/G/SPS/NEU208.DOC","FR")</f>
      </c>
      <c r="J2946" s="15">
        <f>HYPERLINK("https://docs.wto.org/imrd/directdoc.asp?DDFDocuments/v/G/SPS/NEU208.DOC","ES")</f>
      </c>
    </row>
    <row r="2947">
      <c r="A2947" s="10" t="s">
        <v>5018</v>
      </c>
      <c r="B2947" s="11" t="s">
        <v>82</v>
      </c>
      <c r="C2947" s="10" t="s">
        <v>18</v>
      </c>
      <c r="D2947" s="12">
        <v>42859</v>
      </c>
      <c r="E2947" s="13" t="s">
        <v>5019</v>
      </c>
      <c r="F2947" s="13" t="s">
        <v>3086</v>
      </c>
      <c r="G2947" s="14"/>
      <c r="H2947" s="15">
        <f>HYPERLINK("https://docs.wto.org/imrd/directdoc.asp?DDFDocuments/t/G/SPS/NEU209.DOC","EN")</f>
      </c>
      <c r="I2947" s="15">
        <f>HYPERLINK("https://docs.wto.org/imrd/directdoc.asp?DDFDocuments/u/G/SPS/NEU209.DOC","FR")</f>
      </c>
      <c r="J2947" s="15">
        <f>HYPERLINK("https://docs.wto.org/imrd/directdoc.asp?DDFDocuments/v/G/SPS/NEU209.DOC","ES")</f>
      </c>
    </row>
    <row r="2948">
      <c r="A2948" s="10" t="s">
        <v>5020</v>
      </c>
      <c r="B2948" s="11" t="s">
        <v>124</v>
      </c>
      <c r="C2948" s="10" t="s">
        <v>201</v>
      </c>
      <c r="D2948" s="12">
        <v>42859</v>
      </c>
      <c r="E2948" s="13" t="s">
        <v>5021</v>
      </c>
      <c r="F2948" s="13" t="s">
        <v>3427</v>
      </c>
      <c r="G2948" s="14"/>
      <c r="H2948" s="15">
        <f>HYPERLINK("https://docs.wto.org/imrd/directdoc.asp?DDFDocuments/t/G/SPS/NIDN117C1.DOC","EN")</f>
      </c>
      <c r="I2948" s="15">
        <f>HYPERLINK("https://docs.wto.org/imrd/directdoc.asp?DDFDocuments/u/G/SPS/NIDN117C1.DOC","FR")</f>
      </c>
      <c r="J2948" s="15"/>
    </row>
    <row r="2949">
      <c r="A2949" s="10" t="s">
        <v>5022</v>
      </c>
      <c r="B2949" s="11" t="s">
        <v>139</v>
      </c>
      <c r="C2949" s="10" t="s">
        <v>18</v>
      </c>
      <c r="D2949" s="12">
        <v>42859</v>
      </c>
      <c r="E2949" s="13" t="s">
        <v>5023</v>
      </c>
      <c r="F2949" s="13" t="s">
        <v>24</v>
      </c>
      <c r="G2949" s="14"/>
      <c r="H2949" s="15">
        <f>HYPERLINK("https://docs.wto.org/imrd/directdoc.asp?DDFDocuments/q/G/SPS/NIND178.pdf","EN")</f>
      </c>
      <c r="I2949" s="15">
        <f>HYPERLINK("https://docs.wto.org/imrd/directdoc.asp?DDFDocuments/r/G/SPS/NIND178.pdf","FR")</f>
      </c>
      <c r="J2949" s="15">
        <f>HYPERLINK("https://docs.wto.org/imrd/directdoc.asp?DDFDocuments/s/G/SPS/NIND178.pdf","ES")</f>
      </c>
    </row>
    <row r="2950">
      <c r="A2950" s="10" t="s">
        <v>5024</v>
      </c>
      <c r="B2950" s="11" t="s">
        <v>53</v>
      </c>
      <c r="C2950" s="10" t="s">
        <v>12</v>
      </c>
      <c r="D2950" s="12">
        <v>42859</v>
      </c>
      <c r="E2950" s="13" t="s">
        <v>657</v>
      </c>
      <c r="F2950" s="13" t="s">
        <v>229</v>
      </c>
      <c r="G2950" s="14" t="s">
        <v>151</v>
      </c>
      <c r="H2950" s="15">
        <f>HYPERLINK("https://docs.wto.org/imrd/directdoc.asp?DDFDocuments/q/G/SPS/NSAU269.pdf","EN")</f>
      </c>
      <c r="I2950" s="15">
        <f>HYPERLINK("https://docs.wto.org/imrd/directdoc.asp?DDFDocuments/r/G/SPS/NSAU269.pdf","FR")</f>
      </c>
      <c r="J2950" s="15">
        <f>HYPERLINK("https://docs.wto.org/imrd/directdoc.asp?DDFDocuments/s/G/SPS/NSAU269.pdf","ES")</f>
      </c>
    </row>
    <row r="2951">
      <c r="A2951" s="10" t="s">
        <v>5025</v>
      </c>
      <c r="B2951" s="11" t="s">
        <v>214</v>
      </c>
      <c r="C2951" s="10" t="s">
        <v>54</v>
      </c>
      <c r="D2951" s="12">
        <v>42858</v>
      </c>
      <c r="E2951" s="13" t="s">
        <v>530</v>
      </c>
      <c r="F2951" s="13" t="s">
        <v>925</v>
      </c>
      <c r="G2951" s="14" t="s">
        <v>39</v>
      </c>
      <c r="H2951" s="15">
        <f>HYPERLINK("https://docs.wto.org/imrd/directdoc.asp?DDFDocuments/t/G/SPS/NARE98A1.DOC","EN")</f>
      </c>
      <c r="I2951" s="15">
        <f>HYPERLINK("https://docs.wto.org/imrd/directdoc.asp?DDFDocuments/u/G/SPS/NARE98A1.DOC","FR")</f>
      </c>
      <c r="J2951" s="15">
        <f>HYPERLINK("https://docs.wto.org/imrd/directdoc.asp?DDFDocuments/v/G/SPS/NARE98A1.DOC","ES")</f>
      </c>
    </row>
    <row r="2952">
      <c r="A2952" s="10" t="s">
        <v>5026</v>
      </c>
      <c r="B2952" s="11" t="s">
        <v>82</v>
      </c>
      <c r="C2952" s="10" t="s">
        <v>18</v>
      </c>
      <c r="D2952" s="12">
        <v>42858</v>
      </c>
      <c r="E2952" s="13" t="s">
        <v>5027</v>
      </c>
      <c r="F2952" s="13" t="s">
        <v>5028</v>
      </c>
      <c r="G2952" s="14"/>
      <c r="H2952" s="15">
        <f>HYPERLINK("https://docs.wto.org/imrd/directdoc.asp?DDFDocuments/t/G/SPS/NEU207.DOC","EN")</f>
      </c>
      <c r="I2952" s="15">
        <f>HYPERLINK("https://docs.wto.org/imrd/directdoc.asp?DDFDocuments/u/G/SPS/NEU207.DOC","FR")</f>
      </c>
      <c r="J2952" s="15">
        <f>HYPERLINK("https://docs.wto.org/imrd/directdoc.asp?DDFDocuments/v/G/SPS/NEU207.DOC","ES")</f>
      </c>
    </row>
    <row r="2953">
      <c r="A2953" s="10" t="s">
        <v>5029</v>
      </c>
      <c r="B2953" s="11" t="s">
        <v>1600</v>
      </c>
      <c r="C2953" s="10" t="s">
        <v>54</v>
      </c>
      <c r="D2953" s="12">
        <v>42857</v>
      </c>
      <c r="E2953" s="13" t="s">
        <v>19</v>
      </c>
      <c r="F2953" s="13" t="s">
        <v>925</v>
      </c>
      <c r="G2953" s="14"/>
      <c r="H2953" s="15">
        <f>HYPERLINK("https://docs.wto.org/imrd/directdoc.asp?DDFDocuments/t/G/SPS/NMAR41A1.DOC","EN")</f>
      </c>
      <c r="I2953" s="15">
        <f>HYPERLINK("https://docs.wto.org/imrd/directdoc.asp?DDFDocuments/u/G/SPS/NMAR41A1.DOC","FR")</f>
      </c>
      <c r="J2953" s="15">
        <f>HYPERLINK("https://docs.wto.org/imrd/directdoc.asp?DDFDocuments/v/G/SPS/NMAR41A1.DOC","ES")</f>
      </c>
    </row>
    <row r="2954">
      <c r="A2954" s="10" t="s">
        <v>5030</v>
      </c>
      <c r="B2954" s="11" t="s">
        <v>161</v>
      </c>
      <c r="C2954" s="10" t="s">
        <v>40</v>
      </c>
      <c r="D2954" s="12">
        <v>42857</v>
      </c>
      <c r="E2954" s="13" t="s">
        <v>4485</v>
      </c>
      <c r="F2954" s="13" t="s">
        <v>2120</v>
      </c>
      <c r="G2954" s="14"/>
      <c r="H2954" s="15">
        <f>HYPERLINK("https://docs.wto.org/imrd/directdoc.asp?DDFDocuments/q/G/SPS/NUSA2171A2.pdf","EN")</f>
      </c>
      <c r="I2954" s="15">
        <f>HYPERLINK("https://docs.wto.org/imrd/directdoc.asp?DDFDocuments/r/G/SPS/NUSA2171A2.pdf","FR")</f>
      </c>
      <c r="J2954" s="15">
        <f>HYPERLINK("https://docs.wto.org/imrd/directdoc.asp?DDFDocuments/s/G/SPS/NUSA2171A2.pdf","ES")</f>
      </c>
    </row>
    <row r="2955">
      <c r="A2955" s="10" t="s">
        <v>5031</v>
      </c>
      <c r="B2955" s="11" t="s">
        <v>124</v>
      </c>
      <c r="C2955" s="10" t="s">
        <v>18</v>
      </c>
      <c r="D2955" s="12">
        <v>42856</v>
      </c>
      <c r="E2955" s="13" t="s">
        <v>5021</v>
      </c>
      <c r="F2955" s="13" t="s">
        <v>3427</v>
      </c>
      <c r="G2955" s="14"/>
      <c r="H2955" s="15">
        <f>HYPERLINK("https://docs.wto.org/imrd/directdoc.asp?DDFDocuments/t/G/SPS/NIDN117.DOC","EN")</f>
      </c>
      <c r="I2955" s="15">
        <f>HYPERLINK("https://docs.wto.org/imrd/directdoc.asp?DDFDocuments/u/G/SPS/NIDN117.DOC","FR")</f>
      </c>
      <c r="J2955" s="15">
        <f>HYPERLINK("https://docs.wto.org/imrd/directdoc.asp?DDFDocuments/v/G/SPS/NIDN117.DOC","ES")</f>
      </c>
    </row>
    <row r="2956">
      <c r="A2956" s="10" t="s">
        <v>5032</v>
      </c>
      <c r="B2956" s="11" t="s">
        <v>34</v>
      </c>
      <c r="C2956" s="10" t="s">
        <v>40</v>
      </c>
      <c r="D2956" s="12">
        <v>42856</v>
      </c>
      <c r="E2956" s="13" t="s">
        <v>5033</v>
      </c>
      <c r="F2956" s="13" t="s">
        <v>19</v>
      </c>
      <c r="G2956" s="14"/>
      <c r="H2956" s="15">
        <f>HYPERLINK("https://docs.wto.org/imrd/directdoc.asp?DDFDocuments/q/G/SPS/NJPN471A3.pdf","EN")</f>
      </c>
      <c r="I2956" s="15">
        <f>HYPERLINK("https://docs.wto.org/imrd/directdoc.asp?DDFDocuments/r/G/SPS/NJPN471A3.pdf","FR")</f>
      </c>
      <c r="J2956" s="15">
        <f>HYPERLINK("https://docs.wto.org/imrd/directdoc.asp?DDFDocuments/s/G/SPS/NJPN471A3.pdf","ES")</f>
      </c>
    </row>
    <row r="2957">
      <c r="A2957" s="10" t="s">
        <v>5034</v>
      </c>
      <c r="B2957" s="11" t="s">
        <v>1600</v>
      </c>
      <c r="C2957" s="10" t="s">
        <v>18</v>
      </c>
      <c r="D2957" s="12">
        <v>42856</v>
      </c>
      <c r="E2957" s="13" t="s">
        <v>2329</v>
      </c>
      <c r="F2957" s="13" t="s">
        <v>158</v>
      </c>
      <c r="G2957" s="14"/>
      <c r="H2957" s="15">
        <f>HYPERLINK("https://docs.wto.org/imrd/directdoc.asp?DDFDocuments/q/G/SPS/NMAR51.pdf","EN")</f>
      </c>
      <c r="I2957" s="15">
        <f>HYPERLINK("https://docs.wto.org/imrd/directdoc.asp?DDFDocuments/r/G/SPS/NMAR51.pdf","FR")</f>
      </c>
      <c r="J2957" s="15">
        <f>HYPERLINK("https://docs.wto.org/imrd/directdoc.asp?DDFDocuments/s/G/SPS/NMAR51.pdf","ES")</f>
      </c>
    </row>
    <row r="2958">
      <c r="A2958" s="10" t="s">
        <v>5035</v>
      </c>
      <c r="B2958" s="11" t="s">
        <v>82</v>
      </c>
      <c r="C2958" s="10" t="s">
        <v>40</v>
      </c>
      <c r="D2958" s="12">
        <v>42851</v>
      </c>
      <c r="E2958" s="13" t="s">
        <v>5036</v>
      </c>
      <c r="F2958" s="13" t="s">
        <v>19</v>
      </c>
      <c r="G2958" s="14"/>
      <c r="H2958" s="15">
        <f>HYPERLINK("https://docs.wto.org/imrd/directdoc.asp?DDFDocuments/t/G/SPS/NEU43A2.DOC","EN")</f>
      </c>
      <c r="I2958" s="15">
        <f>HYPERLINK("https://docs.wto.org/imrd/directdoc.asp?DDFDocuments/u/G/SPS/NEU43A2.DOC","FR")</f>
      </c>
      <c r="J2958" s="15">
        <f>HYPERLINK("https://docs.wto.org/imrd/directdoc.asp?DDFDocuments/v/G/SPS/NEU43A2.DOC","ES")</f>
      </c>
    </row>
    <row r="2959">
      <c r="A2959" s="10" t="s">
        <v>5037</v>
      </c>
      <c r="B2959" s="11" t="s">
        <v>5038</v>
      </c>
      <c r="C2959" s="10" t="s">
        <v>12</v>
      </c>
      <c r="D2959" s="12">
        <v>42850</v>
      </c>
      <c r="E2959" s="13" t="s">
        <v>5039</v>
      </c>
      <c r="F2959" s="13" t="s">
        <v>5040</v>
      </c>
      <c r="G2959" s="14" t="s">
        <v>5041</v>
      </c>
      <c r="H2959" s="15">
        <f>HYPERLINK("https://docs.wto.org/imrd/directdoc.asp?DDFDocuments/q/G/SPS/NALB201.pdf","EN")</f>
      </c>
      <c r="I2959" s="15">
        <f>HYPERLINK("https://docs.wto.org/imrd/directdoc.asp?DDFDocuments/r/G/SPS/NALB201.pdf","FR")</f>
      </c>
      <c r="J2959" s="15">
        <f>HYPERLINK("https://docs.wto.org/imrd/directdoc.asp?DDFDocuments/s/G/SPS/NALB201.pdf","ES")</f>
      </c>
    </row>
    <row r="2960">
      <c r="A2960" s="10" t="s">
        <v>5042</v>
      </c>
      <c r="B2960" s="11" t="s">
        <v>233</v>
      </c>
      <c r="C2960" s="10" t="s">
        <v>18</v>
      </c>
      <c r="D2960" s="12">
        <v>42850</v>
      </c>
      <c r="E2960" s="13" t="s">
        <v>5043</v>
      </c>
      <c r="F2960" s="13" t="s">
        <v>158</v>
      </c>
      <c r="G2960" s="14" t="s">
        <v>183</v>
      </c>
      <c r="H2960" s="15">
        <f>HYPERLINK("https://docs.wto.org/imrd/directdoc.asp?DDFDocuments/q/G/SPS/NPER700.pdf","EN")</f>
      </c>
      <c r="I2960" s="15">
        <f>HYPERLINK("https://docs.wto.org/imrd/directdoc.asp?DDFDocuments/r/G/SPS/NPER700.pdf","FR")</f>
      </c>
      <c r="J2960" s="15">
        <f>HYPERLINK("https://docs.wto.org/imrd/directdoc.asp?DDFDocuments/s/G/SPS/NPER700.pdf","ES")</f>
      </c>
    </row>
    <row r="2961">
      <c r="A2961" s="10" t="s">
        <v>5044</v>
      </c>
      <c r="B2961" s="11" t="s">
        <v>145</v>
      </c>
      <c r="C2961" s="10" t="s">
        <v>18</v>
      </c>
      <c r="D2961" s="12">
        <v>42850</v>
      </c>
      <c r="E2961" s="13" t="s">
        <v>2149</v>
      </c>
      <c r="F2961" s="13" t="s">
        <v>3339</v>
      </c>
      <c r="G2961" s="14"/>
      <c r="H2961" s="15">
        <f>HYPERLINK("https://docs.wto.org/imrd/directdoc.asp?DDFDocuments/t/G/SPS/NPHL364.DOC","EN")</f>
      </c>
      <c r="I2961" s="15">
        <f>HYPERLINK("https://docs.wto.org/imrd/directdoc.asp?DDFDocuments/u/G/SPS/NPHL364.DOC","FR")</f>
      </c>
      <c r="J2961" s="15">
        <f>HYPERLINK("https://docs.wto.org/imrd/directdoc.asp?DDFDocuments/v/G/SPS/NPHL364.DOC","ES")</f>
      </c>
    </row>
    <row r="2962">
      <c r="A2962" s="10" t="s">
        <v>5045</v>
      </c>
      <c r="B2962" s="11" t="s">
        <v>145</v>
      </c>
      <c r="C2962" s="10" t="s">
        <v>18</v>
      </c>
      <c r="D2962" s="12">
        <v>42850</v>
      </c>
      <c r="E2962" s="13" t="s">
        <v>5046</v>
      </c>
      <c r="F2962" s="13" t="s">
        <v>24</v>
      </c>
      <c r="G2962" s="14"/>
      <c r="H2962" s="15">
        <f>HYPERLINK("https://docs.wto.org/imrd/directdoc.asp?DDFDocuments/q/G/SPS/NPHL365.pdf","EN")</f>
      </c>
      <c r="I2962" s="15">
        <f>HYPERLINK("https://docs.wto.org/imrd/directdoc.asp?DDFDocuments/r/G/SPS/NPHL365.pdf","FR")</f>
      </c>
      <c r="J2962" s="15">
        <f>HYPERLINK("https://docs.wto.org/imrd/directdoc.asp?DDFDocuments/s/G/SPS/NPHL365.pdf","ES")</f>
      </c>
    </row>
    <row r="2963">
      <c r="A2963" s="10" t="s">
        <v>5047</v>
      </c>
      <c r="B2963" s="11" t="s">
        <v>145</v>
      </c>
      <c r="C2963" s="10" t="s">
        <v>18</v>
      </c>
      <c r="D2963" s="12">
        <v>42850</v>
      </c>
      <c r="E2963" s="13" t="s">
        <v>5048</v>
      </c>
      <c r="F2963" s="13" t="s">
        <v>868</v>
      </c>
      <c r="G2963" s="14"/>
      <c r="H2963" s="15">
        <f>HYPERLINK("https://docs.wto.org/imrd/directdoc.asp?DDFDocuments/t/G/SPS/NPHL366.DOC","EN")</f>
      </c>
      <c r="I2963" s="15">
        <f>HYPERLINK("https://docs.wto.org/imrd/directdoc.asp?DDFDocuments/u/G/SPS/NPHL366.DOC","FR")</f>
      </c>
      <c r="J2963" s="15">
        <f>HYPERLINK("https://docs.wto.org/imrd/directdoc.asp?DDFDocuments/v/G/SPS/NPHL366.DOC","ES")</f>
      </c>
    </row>
    <row r="2964">
      <c r="A2964" s="10" t="s">
        <v>5049</v>
      </c>
      <c r="B2964" s="11" t="s">
        <v>214</v>
      </c>
      <c r="C2964" s="10" t="s">
        <v>12</v>
      </c>
      <c r="D2964" s="12">
        <v>42849</v>
      </c>
      <c r="E2964" s="13" t="s">
        <v>215</v>
      </c>
      <c r="F2964" s="13" t="s">
        <v>56</v>
      </c>
      <c r="G2964" s="14" t="s">
        <v>5050</v>
      </c>
      <c r="H2964" s="15">
        <f>HYPERLINK("https://docs.wto.org/imrd/directdoc.asp?DDFDocuments/t/G/SPS/NARE114.DOC","EN")</f>
      </c>
      <c r="I2964" s="15">
        <f>HYPERLINK("https://docs.wto.org/imrd/directdoc.asp?DDFDocuments/u/G/SPS/NARE114.DOC","FR")</f>
      </c>
      <c r="J2964" s="15">
        <f>HYPERLINK("https://docs.wto.org/imrd/directdoc.asp?DDFDocuments/v/G/SPS/NARE114.DOC","ES")</f>
      </c>
    </row>
    <row r="2965">
      <c r="A2965" s="10" t="s">
        <v>5051</v>
      </c>
      <c r="B2965" s="11" t="s">
        <v>214</v>
      </c>
      <c r="C2965" s="10" t="s">
        <v>12</v>
      </c>
      <c r="D2965" s="12">
        <v>42849</v>
      </c>
      <c r="E2965" s="13" t="s">
        <v>215</v>
      </c>
      <c r="F2965" s="13" t="s">
        <v>56</v>
      </c>
      <c r="G2965" s="14" t="s">
        <v>5052</v>
      </c>
      <c r="H2965" s="15">
        <f>HYPERLINK("https://docs.wto.org/imrd/directdoc.asp?DDFDocuments/t/G/SPS/NARE115.DOC","EN")</f>
      </c>
      <c r="I2965" s="15">
        <f>HYPERLINK("https://docs.wto.org/imrd/directdoc.asp?DDFDocuments/u/G/SPS/NARE115.DOC","FR")</f>
      </c>
      <c r="J2965" s="15">
        <f>HYPERLINK("https://docs.wto.org/imrd/directdoc.asp?DDFDocuments/v/G/SPS/NARE115.DOC","ES")</f>
      </c>
    </row>
    <row r="2966">
      <c r="A2966" s="10" t="s">
        <v>5053</v>
      </c>
      <c r="B2966" s="11" t="s">
        <v>156</v>
      </c>
      <c r="C2966" s="10" t="s">
        <v>18</v>
      </c>
      <c r="D2966" s="12">
        <v>42849</v>
      </c>
      <c r="E2966" s="13" t="s">
        <v>316</v>
      </c>
      <c r="F2966" s="13" t="s">
        <v>3331</v>
      </c>
      <c r="G2966" s="14"/>
      <c r="H2966" s="15">
        <f>HYPERLINK("https://docs.wto.org/imrd/directdoc.asp?DDFDocuments/t/G/SPS/NKAZ9.DOC","EN")</f>
      </c>
      <c r="I2966" s="15">
        <f>HYPERLINK("https://docs.wto.org/imrd/directdoc.asp?DDFDocuments/u/G/SPS/NKAZ9.DOC","FR")</f>
      </c>
      <c r="J2966" s="15">
        <f>HYPERLINK("https://docs.wto.org/imrd/directdoc.asp?DDFDocuments/v/G/SPS/NKAZ9.DOC","ES")</f>
      </c>
    </row>
    <row r="2967">
      <c r="A2967" s="10" t="s">
        <v>5054</v>
      </c>
      <c r="B2967" s="11" t="s">
        <v>87</v>
      </c>
      <c r="C2967" s="10" t="s">
        <v>18</v>
      </c>
      <c r="D2967" s="12">
        <v>42849</v>
      </c>
      <c r="E2967" s="13" t="s">
        <v>5055</v>
      </c>
      <c r="F2967" s="13" t="s">
        <v>32</v>
      </c>
      <c r="G2967" s="14" t="s">
        <v>1409</v>
      </c>
      <c r="H2967" s="15">
        <f>HYPERLINK("https://docs.wto.org/imrd/directdoc.asp?DDFDocuments/q/G/SPS/NMEX319.pdf","EN")</f>
      </c>
      <c r="I2967" s="15">
        <f>HYPERLINK("https://docs.wto.org/imrd/directdoc.asp?DDFDocuments/r/G/SPS/NMEX319.pdf","FR")</f>
      </c>
      <c r="J2967" s="15">
        <f>HYPERLINK("https://docs.wto.org/imrd/directdoc.asp?DDFDocuments/s/G/SPS/NMEX319.pdf","ES")</f>
      </c>
    </row>
    <row r="2968">
      <c r="A2968" s="10" t="s">
        <v>5056</v>
      </c>
      <c r="B2968" s="11" t="s">
        <v>124</v>
      </c>
      <c r="C2968" s="10" t="s">
        <v>18</v>
      </c>
      <c r="D2968" s="12">
        <v>42846</v>
      </c>
      <c r="E2968" s="13" t="s">
        <v>5057</v>
      </c>
      <c r="F2968" s="13" t="s">
        <v>5058</v>
      </c>
      <c r="G2968" s="14"/>
      <c r="H2968" s="15">
        <f>HYPERLINK("https://docs.wto.org/imrd/directdoc.asp?DDFDocuments/t/G/SPS/NIDN116.DOC","EN")</f>
      </c>
      <c r="I2968" s="15">
        <f>HYPERLINK("https://docs.wto.org/imrd/directdoc.asp?DDFDocuments/u/G/SPS/NIDN116.DOC","FR")</f>
      </c>
      <c r="J2968" s="15">
        <f>HYPERLINK("https://docs.wto.org/imrd/directdoc.asp?DDFDocuments/v/G/SPS/NIDN116.DOC","ES")</f>
      </c>
    </row>
    <row r="2969">
      <c r="A2969" s="10" t="s">
        <v>5059</v>
      </c>
      <c r="B2969" s="11" t="s">
        <v>153</v>
      </c>
      <c r="C2969" s="10" t="s">
        <v>40</v>
      </c>
      <c r="D2969" s="12">
        <v>42846</v>
      </c>
      <c r="E2969" s="13" t="s">
        <v>185</v>
      </c>
      <c r="F2969" s="13" t="s">
        <v>186</v>
      </c>
      <c r="G2969" s="14"/>
      <c r="H2969" s="15">
        <f>HYPERLINK("https://docs.wto.org/imrd/directdoc.asp?DDFDocuments/q/G/SPS/NKOR212A9.pdf","EN")</f>
      </c>
      <c r="I2969" s="15">
        <f>HYPERLINK("https://docs.wto.org/imrd/directdoc.asp?DDFDocuments/r/G/SPS/NKOR212A9.pdf","FR")</f>
      </c>
      <c r="J2969" s="15">
        <f>HYPERLINK("https://docs.wto.org/imrd/directdoc.asp?DDFDocuments/s/G/SPS/NKOR212A9.pdf","ES")</f>
      </c>
    </row>
    <row r="2970">
      <c r="A2970" s="10" t="s">
        <v>5060</v>
      </c>
      <c r="B2970" s="11" t="s">
        <v>153</v>
      </c>
      <c r="C2970" s="10" t="s">
        <v>201</v>
      </c>
      <c r="D2970" s="12">
        <v>42846</v>
      </c>
      <c r="E2970" s="13" t="s">
        <v>5061</v>
      </c>
      <c r="F2970" s="13" t="s">
        <v>1151</v>
      </c>
      <c r="G2970" s="14" t="s">
        <v>5062</v>
      </c>
      <c r="H2970" s="15">
        <f>HYPERLINK("https://docs.wto.org/imrd/directdoc.asp?DDFDocuments/q/G/SPS/NKOR501C1.pdf","EN")</f>
      </c>
      <c r="I2970" s="15">
        <f>HYPERLINK("https://docs.wto.org/imrd/directdoc.asp?DDFDocuments/r/G/SPS/NKOR501C1.pdf","FR")</f>
      </c>
      <c r="J2970" s="15">
        <f>HYPERLINK("https://docs.wto.org/imrd/directdoc.asp?DDFDocuments/s/G/SPS/NKOR501C1.pdf","ES")</f>
      </c>
    </row>
    <row r="2971">
      <c r="A2971" s="10" t="s">
        <v>5063</v>
      </c>
      <c r="B2971" s="11" t="s">
        <v>53</v>
      </c>
      <c r="C2971" s="10" t="s">
        <v>12</v>
      </c>
      <c r="D2971" s="12">
        <v>42846</v>
      </c>
      <c r="E2971" s="13" t="s">
        <v>657</v>
      </c>
      <c r="F2971" s="13" t="s">
        <v>36</v>
      </c>
      <c r="G2971" s="14" t="s">
        <v>4410</v>
      </c>
      <c r="H2971" s="15">
        <f>HYPERLINK("https://docs.wto.org/imrd/directdoc.asp?DDFDocuments/q/G/SPS/NSAU268.pdf","EN")</f>
      </c>
      <c r="I2971" s="15">
        <f>HYPERLINK("https://docs.wto.org/imrd/directdoc.asp?DDFDocuments/r/G/SPS/NSAU268.pdf","FR")</f>
      </c>
      <c r="J2971" s="15">
        <f>HYPERLINK("https://docs.wto.org/imrd/directdoc.asp?DDFDocuments/s/G/SPS/NSAU268.pdf","ES")</f>
      </c>
    </row>
    <row r="2972">
      <c r="A2972" s="10" t="s">
        <v>5064</v>
      </c>
      <c r="B2972" s="11" t="s">
        <v>188</v>
      </c>
      <c r="C2972" s="10" t="s">
        <v>54</v>
      </c>
      <c r="D2972" s="12">
        <v>42845</v>
      </c>
      <c r="E2972" s="13" t="s">
        <v>4926</v>
      </c>
      <c r="F2972" s="13" t="s">
        <v>310</v>
      </c>
      <c r="G2972" s="14"/>
      <c r="H2972" s="15">
        <f>HYPERLINK("https://docs.wto.org/imrd/directdoc.asp?DDFDocuments/q/G/SPS/NAUS412A4.pdf","EN")</f>
      </c>
      <c r="I2972" s="15">
        <f>HYPERLINK("https://docs.wto.org/imrd/directdoc.asp?DDFDocuments/r/G/SPS/NAUS412A4.pdf","FR")</f>
      </c>
      <c r="J2972" s="15">
        <f>HYPERLINK("https://docs.wto.org/imrd/directdoc.asp?DDFDocuments/s/G/SPS/NAUS412A4.pdf","ES")</f>
      </c>
    </row>
    <row r="2973">
      <c r="A2973" s="10" t="s">
        <v>5065</v>
      </c>
      <c r="B2973" s="11" t="s">
        <v>153</v>
      </c>
      <c r="C2973" s="10" t="s">
        <v>18</v>
      </c>
      <c r="D2973" s="12">
        <v>42845</v>
      </c>
      <c r="E2973" s="13" t="s">
        <v>5066</v>
      </c>
      <c r="F2973" s="13" t="s">
        <v>3331</v>
      </c>
      <c r="G2973" s="14"/>
      <c r="H2973" s="15">
        <f>HYPERLINK("https://docs.wto.org/imrd/directdoc.asp?DDFDocuments/t/G/SPS/NKOR563.DOC","EN")</f>
      </c>
      <c r="I2973" s="15">
        <f>HYPERLINK("https://docs.wto.org/imrd/directdoc.asp?DDFDocuments/u/G/SPS/NKOR563.DOC","FR")</f>
      </c>
      <c r="J2973" s="15">
        <f>HYPERLINK("https://docs.wto.org/imrd/directdoc.asp?DDFDocuments/v/G/SPS/NKOR563.DOC","ES")</f>
      </c>
    </row>
    <row r="2974">
      <c r="A2974" s="10" t="s">
        <v>5067</v>
      </c>
      <c r="B2974" s="11" t="s">
        <v>153</v>
      </c>
      <c r="C2974" s="10" t="s">
        <v>18</v>
      </c>
      <c r="D2974" s="12">
        <v>42843</v>
      </c>
      <c r="E2974" s="13" t="s">
        <v>5068</v>
      </c>
      <c r="F2974" s="13" t="s">
        <v>5069</v>
      </c>
      <c r="G2974" s="14"/>
      <c r="H2974" s="15">
        <f>HYPERLINK("https://docs.wto.org/imrd/directdoc.asp?DDFDocuments/t/G/SPS/NKOR562.DOC","EN")</f>
      </c>
      <c r="I2974" s="15">
        <f>HYPERLINK("https://docs.wto.org/imrd/directdoc.asp?DDFDocuments/u/G/SPS/NKOR562.DOC","FR")</f>
      </c>
      <c r="J2974" s="15">
        <f>HYPERLINK("https://docs.wto.org/imrd/directdoc.asp?DDFDocuments/v/G/SPS/NKOR562.DOC","ES")</f>
      </c>
    </row>
    <row r="2975">
      <c r="A2975" s="10" t="s">
        <v>5070</v>
      </c>
      <c r="B2975" s="11" t="s">
        <v>168</v>
      </c>
      <c r="C2975" s="10" t="s">
        <v>18</v>
      </c>
      <c r="D2975" s="12">
        <v>42843</v>
      </c>
      <c r="E2975" s="13" t="s">
        <v>5071</v>
      </c>
      <c r="F2975" s="13" t="s">
        <v>74</v>
      </c>
      <c r="G2975" s="14"/>
      <c r="H2975" s="15">
        <f>HYPERLINK("https://docs.wto.org/imrd/directdoc.asp?DDFDocuments/q/G/SPS/NZAF51.pdf","EN")</f>
      </c>
      <c r="I2975" s="15">
        <f>HYPERLINK("https://docs.wto.org/imrd/directdoc.asp?DDFDocuments/r/G/SPS/NZAF51.pdf","FR")</f>
      </c>
      <c r="J2975" s="15">
        <f>HYPERLINK("https://docs.wto.org/imrd/directdoc.asp?DDFDocuments/s/G/SPS/NZAF51.pdf","ES")</f>
      </c>
    </row>
    <row r="2976">
      <c r="A2976" s="10" t="s">
        <v>5072</v>
      </c>
      <c r="B2976" s="11" t="s">
        <v>34</v>
      </c>
      <c r="C2976" s="10" t="s">
        <v>18</v>
      </c>
      <c r="D2976" s="12">
        <v>42838</v>
      </c>
      <c r="E2976" s="13" t="s">
        <v>5073</v>
      </c>
      <c r="F2976" s="13" t="s">
        <v>74</v>
      </c>
      <c r="G2976" s="14"/>
      <c r="H2976" s="15">
        <f>HYPERLINK("https://docs.wto.org/imrd/directdoc.asp?DDFDocuments/q/G/SPS/NJPN502.pdf","EN")</f>
      </c>
      <c r="I2976" s="15">
        <f>HYPERLINK("https://docs.wto.org/imrd/directdoc.asp?DDFDocuments/r/G/SPS/NJPN502.pdf","FR")</f>
      </c>
      <c r="J2976" s="15">
        <f>HYPERLINK("https://docs.wto.org/imrd/directdoc.asp?DDFDocuments/s/G/SPS/NJPN502.pdf","ES")</f>
      </c>
    </row>
    <row r="2977">
      <c r="A2977" s="10" t="s">
        <v>5074</v>
      </c>
      <c r="B2977" s="11" t="s">
        <v>34</v>
      </c>
      <c r="C2977" s="10" t="s">
        <v>18</v>
      </c>
      <c r="D2977" s="12">
        <v>42838</v>
      </c>
      <c r="E2977" s="13" t="s">
        <v>5075</v>
      </c>
      <c r="F2977" s="13" t="s">
        <v>74</v>
      </c>
      <c r="G2977" s="14"/>
      <c r="H2977" s="15">
        <f>HYPERLINK("https://docs.wto.org/imrd/directdoc.asp?DDFDocuments/t/G/SPS/NJPN503.DOC","EN")</f>
      </c>
      <c r="I2977" s="15">
        <f>HYPERLINK("https://docs.wto.org/imrd/directdoc.asp?DDFDocuments/u/G/SPS/NJPN503.DOC","FR")</f>
      </c>
      <c r="J2977" s="15">
        <f>HYPERLINK("https://docs.wto.org/imrd/directdoc.asp?DDFDocuments/v/G/SPS/NJPN503.DOC","ES")</f>
      </c>
    </row>
    <row r="2978">
      <c r="A2978" s="10" t="s">
        <v>5076</v>
      </c>
      <c r="B2978" s="11" t="s">
        <v>34</v>
      </c>
      <c r="C2978" s="10" t="s">
        <v>18</v>
      </c>
      <c r="D2978" s="12">
        <v>42838</v>
      </c>
      <c r="E2978" s="13" t="s">
        <v>5077</v>
      </c>
      <c r="F2978" s="13" t="s">
        <v>74</v>
      </c>
      <c r="G2978" s="14"/>
      <c r="H2978" s="15">
        <f>HYPERLINK("https://docs.wto.org/imrd/directdoc.asp?DDFDocuments/t/G/SPS/NJPN504.DOC","EN")</f>
      </c>
      <c r="I2978" s="15">
        <f>HYPERLINK("https://docs.wto.org/imrd/directdoc.asp?DDFDocuments/u/G/SPS/NJPN504.DOC","FR")</f>
      </c>
      <c r="J2978" s="15">
        <f>HYPERLINK("https://docs.wto.org/imrd/directdoc.asp?DDFDocuments/v/G/SPS/NJPN504.DOC","ES")</f>
      </c>
    </row>
    <row r="2979">
      <c r="A2979" s="10" t="s">
        <v>5078</v>
      </c>
      <c r="B2979" s="11" t="s">
        <v>34</v>
      </c>
      <c r="C2979" s="10" t="s">
        <v>18</v>
      </c>
      <c r="D2979" s="12">
        <v>42838</v>
      </c>
      <c r="E2979" s="13" t="s">
        <v>5079</v>
      </c>
      <c r="F2979" s="13" t="s">
        <v>74</v>
      </c>
      <c r="G2979" s="14"/>
      <c r="H2979" s="15">
        <f>HYPERLINK("https://docs.wto.org/imrd/directdoc.asp?DDFDocuments/t/G/SPS/NJPN505.DOC","EN")</f>
      </c>
      <c r="I2979" s="15">
        <f>HYPERLINK("https://docs.wto.org/imrd/directdoc.asp?DDFDocuments/u/G/SPS/NJPN505.DOC","FR")</f>
      </c>
      <c r="J2979" s="15">
        <f>HYPERLINK("https://docs.wto.org/imrd/directdoc.asp?DDFDocuments/v/G/SPS/NJPN505.DOC","ES")</f>
      </c>
    </row>
    <row r="2980">
      <c r="A2980" s="10" t="s">
        <v>5080</v>
      </c>
      <c r="B2980" s="11" t="s">
        <v>34</v>
      </c>
      <c r="C2980" s="10" t="s">
        <v>18</v>
      </c>
      <c r="D2980" s="12">
        <v>42838</v>
      </c>
      <c r="E2980" s="13" t="s">
        <v>5081</v>
      </c>
      <c r="F2980" s="13" t="s">
        <v>754</v>
      </c>
      <c r="G2980" s="14"/>
      <c r="H2980" s="15">
        <f>HYPERLINK("https://docs.wto.org/imrd/directdoc.asp?DDFDocuments/q/G/SPS/NJPN506.pdf","EN")</f>
      </c>
      <c r="I2980" s="15">
        <f>HYPERLINK("https://docs.wto.org/imrd/directdoc.asp?DDFDocuments/r/G/SPS/NJPN506.pdf","FR")</f>
      </c>
      <c r="J2980" s="15">
        <f>HYPERLINK("https://docs.wto.org/imrd/directdoc.asp?DDFDocuments/s/G/SPS/NJPN506.pdf","ES")</f>
      </c>
    </row>
    <row r="2981">
      <c r="A2981" s="10" t="s">
        <v>5082</v>
      </c>
      <c r="B2981" s="11" t="s">
        <v>34</v>
      </c>
      <c r="C2981" s="10" t="s">
        <v>18</v>
      </c>
      <c r="D2981" s="12">
        <v>42838</v>
      </c>
      <c r="E2981" s="13" t="s">
        <v>5083</v>
      </c>
      <c r="F2981" s="13" t="s">
        <v>733</v>
      </c>
      <c r="G2981" s="14"/>
      <c r="H2981" s="15">
        <f>HYPERLINK("https://docs.wto.org/imrd/directdoc.asp?DDFDocuments/t/G/SPS/NJPN507.DOC","EN")</f>
      </c>
      <c r="I2981" s="15">
        <f>HYPERLINK("https://docs.wto.org/imrd/directdoc.asp?DDFDocuments/u/G/SPS/NJPN507.DOC","FR")</f>
      </c>
      <c r="J2981" s="15">
        <f>HYPERLINK("https://docs.wto.org/imrd/directdoc.asp?DDFDocuments/v/G/SPS/NJPN507.DOC","ES")</f>
      </c>
    </row>
    <row r="2982">
      <c r="A2982" s="10" t="s">
        <v>5084</v>
      </c>
      <c r="B2982" s="11" t="s">
        <v>34</v>
      </c>
      <c r="C2982" s="10" t="s">
        <v>18</v>
      </c>
      <c r="D2982" s="12">
        <v>42838</v>
      </c>
      <c r="E2982" s="13" t="s">
        <v>5085</v>
      </c>
      <c r="F2982" s="13" t="s">
        <v>74</v>
      </c>
      <c r="G2982" s="14"/>
      <c r="H2982" s="15">
        <f>HYPERLINK("https://docs.wto.org/imrd/directdoc.asp?DDFDocuments/t/G/SPS/NJPN508.DOC","EN")</f>
      </c>
      <c r="I2982" s="15">
        <f>HYPERLINK("https://docs.wto.org/imrd/directdoc.asp?DDFDocuments/u/G/SPS/NJPN508.DOC","FR")</f>
      </c>
      <c r="J2982" s="15">
        <f>HYPERLINK("https://docs.wto.org/imrd/directdoc.asp?DDFDocuments/v/G/SPS/NJPN508.DOC","ES")</f>
      </c>
    </row>
    <row r="2983">
      <c r="A2983" s="10" t="s">
        <v>5086</v>
      </c>
      <c r="B2983" s="11" t="s">
        <v>233</v>
      </c>
      <c r="C2983" s="10" t="s">
        <v>18</v>
      </c>
      <c r="D2983" s="12">
        <v>42837</v>
      </c>
      <c r="E2983" s="13" t="s">
        <v>5087</v>
      </c>
      <c r="F2983" s="13" t="s">
        <v>223</v>
      </c>
      <c r="G2983" s="14" t="s">
        <v>87</v>
      </c>
      <c r="H2983" s="15">
        <f>HYPERLINK("https://docs.wto.org/imrd/directdoc.asp?DDFDocuments/q/G/SPS/NPER699.pdf","EN")</f>
      </c>
      <c r="I2983" s="15">
        <f>HYPERLINK("https://docs.wto.org/imrd/directdoc.asp?DDFDocuments/r/G/SPS/NPER699.pdf","FR")</f>
      </c>
      <c r="J2983" s="15">
        <f>HYPERLINK("https://docs.wto.org/imrd/directdoc.asp?DDFDocuments/s/G/SPS/NPER699.pdf","ES")</f>
      </c>
    </row>
    <row r="2984">
      <c r="A2984" s="10" t="s">
        <v>5088</v>
      </c>
      <c r="B2984" s="11" t="s">
        <v>145</v>
      </c>
      <c r="C2984" s="10" t="s">
        <v>54</v>
      </c>
      <c r="D2984" s="12">
        <v>42837</v>
      </c>
      <c r="E2984" s="13" t="s">
        <v>5089</v>
      </c>
      <c r="F2984" s="13" t="s">
        <v>56</v>
      </c>
      <c r="G2984" s="14" t="s">
        <v>1093</v>
      </c>
      <c r="H2984" s="15">
        <f>HYPERLINK("https://docs.wto.org/imrd/directdoc.asp?DDFDocuments/q/G/SPS/NPHL354A1.pdf","EN")</f>
      </c>
      <c r="I2984" s="15">
        <f>HYPERLINK("https://docs.wto.org/imrd/directdoc.asp?DDFDocuments/r/G/SPS/NPHL354A1.pdf","FR")</f>
      </c>
      <c r="J2984" s="15">
        <f>HYPERLINK("https://docs.wto.org/imrd/directdoc.asp?DDFDocuments/s/G/SPS/NPHL354A1.pdf","ES")</f>
      </c>
    </row>
    <row r="2985">
      <c r="A2985" s="10" t="s">
        <v>5090</v>
      </c>
      <c r="B2985" s="11" t="s">
        <v>59</v>
      </c>
      <c r="C2985" s="10" t="s">
        <v>18</v>
      </c>
      <c r="D2985" s="12">
        <v>42837</v>
      </c>
      <c r="E2985" s="13" t="s">
        <v>5091</v>
      </c>
      <c r="F2985" s="13" t="s">
        <v>122</v>
      </c>
      <c r="G2985" s="14"/>
      <c r="H2985" s="15">
        <f>HYPERLINK("https://docs.wto.org/imrd/directdoc.asp?DDFDocuments/q/G/SPS/NTPKM431.pdf","EN")</f>
      </c>
      <c r="I2985" s="15">
        <f>HYPERLINK("https://docs.wto.org/imrd/directdoc.asp?DDFDocuments/r/G/SPS/NTPKM431.pdf","FR")</f>
      </c>
      <c r="J2985" s="15">
        <f>HYPERLINK("https://docs.wto.org/imrd/directdoc.asp?DDFDocuments/s/G/SPS/NTPKM431.pdf","ES")</f>
      </c>
    </row>
    <row r="2986">
      <c r="A2986" s="10" t="s">
        <v>5092</v>
      </c>
      <c r="B2986" s="11" t="s">
        <v>161</v>
      </c>
      <c r="C2986" s="10" t="s">
        <v>40</v>
      </c>
      <c r="D2986" s="12">
        <v>42837</v>
      </c>
      <c r="E2986" s="13" t="s">
        <v>5093</v>
      </c>
      <c r="F2986" s="13" t="s">
        <v>310</v>
      </c>
      <c r="G2986" s="14"/>
      <c r="H2986" s="15">
        <f>HYPERLINK("https://docs.wto.org/imrd/directdoc.asp?DDFDocuments/t/G/SPS/NUSA2631A3.DOC","EN")</f>
      </c>
      <c r="I2986" s="15">
        <f>HYPERLINK("https://docs.wto.org/imrd/directdoc.asp?DDFDocuments/u/G/SPS/NUSA2631A3.DOC","FR")</f>
      </c>
      <c r="J2986" s="15">
        <f>HYPERLINK("https://docs.wto.org/imrd/directdoc.asp?DDFDocuments/v/G/SPS/NUSA2631A3.DOC","ES")</f>
      </c>
    </row>
    <row r="2987">
      <c r="A2987" s="10" t="s">
        <v>5094</v>
      </c>
      <c r="B2987" s="11" t="s">
        <v>95</v>
      </c>
      <c r="C2987" s="10" t="s">
        <v>18</v>
      </c>
      <c r="D2987" s="12">
        <v>42836</v>
      </c>
      <c r="E2987" s="13" t="s">
        <v>5095</v>
      </c>
      <c r="F2987" s="13" t="s">
        <v>864</v>
      </c>
      <c r="G2987" s="14"/>
      <c r="H2987" s="15">
        <f>HYPERLINK("https://docs.wto.org/imrd/directdoc.asp?DDFDocuments/t/G/SPS/NBRA1240.DOC","EN")</f>
      </c>
      <c r="I2987" s="15">
        <f>HYPERLINK("https://docs.wto.org/imrd/directdoc.asp?DDFDocuments/u/G/SPS/NBRA1240.DOC","FR")</f>
      </c>
      <c r="J2987" s="15">
        <f>HYPERLINK("https://docs.wto.org/imrd/directdoc.asp?DDFDocuments/v/G/SPS/NBRA1240.DOC","ES")</f>
      </c>
    </row>
    <row r="2988">
      <c r="A2988" s="10" t="s">
        <v>5096</v>
      </c>
      <c r="B2988" s="11" t="s">
        <v>95</v>
      </c>
      <c r="C2988" s="10" t="s">
        <v>18</v>
      </c>
      <c r="D2988" s="12">
        <v>42836</v>
      </c>
      <c r="E2988" s="13" t="s">
        <v>5097</v>
      </c>
      <c r="F2988" s="13" t="s">
        <v>74</v>
      </c>
      <c r="G2988" s="14"/>
      <c r="H2988" s="15">
        <f>HYPERLINK("https://docs.wto.org/imrd/directdoc.asp?DDFDocuments/q/G/SPS/NBRA1241.pdf","EN")</f>
      </c>
      <c r="I2988" s="15">
        <f>HYPERLINK("https://docs.wto.org/imrd/directdoc.asp?DDFDocuments/r/G/SPS/NBRA1241.pdf","FR")</f>
      </c>
      <c r="J2988" s="15">
        <f>HYPERLINK("https://docs.wto.org/imrd/directdoc.asp?DDFDocuments/s/G/SPS/NBRA1241.pdf","ES")</f>
      </c>
    </row>
    <row r="2989">
      <c r="A2989" s="10" t="s">
        <v>5098</v>
      </c>
      <c r="B2989" s="11" t="s">
        <v>95</v>
      </c>
      <c r="C2989" s="10" t="s">
        <v>18</v>
      </c>
      <c r="D2989" s="12">
        <v>42836</v>
      </c>
      <c r="E2989" s="13" t="s">
        <v>3352</v>
      </c>
      <c r="F2989" s="13" t="s">
        <v>74</v>
      </c>
      <c r="G2989" s="14"/>
      <c r="H2989" s="15">
        <f>HYPERLINK("https://docs.wto.org/imrd/directdoc.asp?DDFDocuments/q/G/SPS/NBRA1242.pdf","EN")</f>
      </c>
      <c r="I2989" s="15">
        <f>HYPERLINK("https://docs.wto.org/imrd/directdoc.asp?DDFDocuments/r/G/SPS/NBRA1242.pdf","FR")</f>
      </c>
      <c r="J2989" s="15">
        <f>HYPERLINK("https://docs.wto.org/imrd/directdoc.asp?DDFDocuments/s/G/SPS/NBRA1242.pdf","ES")</f>
      </c>
    </row>
    <row r="2990">
      <c r="A2990" s="10" t="s">
        <v>5099</v>
      </c>
      <c r="B2990" s="11" t="s">
        <v>95</v>
      </c>
      <c r="C2990" s="10" t="s">
        <v>18</v>
      </c>
      <c r="D2990" s="12">
        <v>42836</v>
      </c>
      <c r="E2990" s="13" t="s">
        <v>4548</v>
      </c>
      <c r="F2990" s="13" t="s">
        <v>74</v>
      </c>
      <c r="G2990" s="14"/>
      <c r="H2990" s="15">
        <f>HYPERLINK("https://docs.wto.org/imrd/directdoc.asp?DDFDocuments/q/G/SPS/NBRA1243.pdf","EN")</f>
      </c>
      <c r="I2990" s="15">
        <f>HYPERLINK("https://docs.wto.org/imrd/directdoc.asp?DDFDocuments/r/G/SPS/NBRA1243.pdf","FR")</f>
      </c>
      <c r="J2990" s="15">
        <f>HYPERLINK("https://docs.wto.org/imrd/directdoc.asp?DDFDocuments/s/G/SPS/NBRA1243.pdf","ES")</f>
      </c>
    </row>
    <row r="2991">
      <c r="A2991" s="10" t="s">
        <v>5100</v>
      </c>
      <c r="B2991" s="11" t="s">
        <v>95</v>
      </c>
      <c r="C2991" s="10" t="s">
        <v>18</v>
      </c>
      <c r="D2991" s="12">
        <v>42836</v>
      </c>
      <c r="E2991" s="13" t="s">
        <v>5101</v>
      </c>
      <c r="F2991" s="13" t="s">
        <v>74</v>
      </c>
      <c r="G2991" s="14"/>
      <c r="H2991" s="15">
        <f>HYPERLINK("https://docs.wto.org/imrd/directdoc.asp?DDFDocuments/q/G/SPS/NBRA1244.pdf","EN")</f>
      </c>
      <c r="I2991" s="15">
        <f>HYPERLINK("https://docs.wto.org/imrd/directdoc.asp?DDFDocuments/r/G/SPS/NBRA1244.pdf","FR")</f>
      </c>
      <c r="J2991" s="15">
        <f>HYPERLINK("https://docs.wto.org/imrd/directdoc.asp?DDFDocuments/s/G/SPS/NBRA1244.pdf","ES")</f>
      </c>
    </row>
    <row r="2992">
      <c r="A2992" s="10" t="s">
        <v>5102</v>
      </c>
      <c r="B2992" s="11" t="s">
        <v>95</v>
      </c>
      <c r="C2992" s="10" t="s">
        <v>18</v>
      </c>
      <c r="D2992" s="12">
        <v>42836</v>
      </c>
      <c r="E2992" s="13" t="s">
        <v>3582</v>
      </c>
      <c r="F2992" s="13" t="s">
        <v>74</v>
      </c>
      <c r="G2992" s="14"/>
      <c r="H2992" s="15">
        <f>HYPERLINK("https://docs.wto.org/imrd/directdoc.asp?DDFDocuments/q/G/SPS/NBRA1245.pdf","EN")</f>
      </c>
      <c r="I2992" s="15">
        <f>HYPERLINK("https://docs.wto.org/imrd/directdoc.asp?DDFDocuments/r/G/SPS/NBRA1245.pdf","FR")</f>
      </c>
      <c r="J2992" s="15">
        <f>HYPERLINK("https://docs.wto.org/imrd/directdoc.asp?DDFDocuments/s/G/SPS/NBRA1245.pdf","ES")</f>
      </c>
    </row>
    <row r="2993">
      <c r="A2993" s="10" t="s">
        <v>5103</v>
      </c>
      <c r="B2993" s="11" t="s">
        <v>95</v>
      </c>
      <c r="C2993" s="10" t="s">
        <v>18</v>
      </c>
      <c r="D2993" s="12">
        <v>42836</v>
      </c>
      <c r="E2993" s="13" t="s">
        <v>4548</v>
      </c>
      <c r="F2993" s="13" t="s">
        <v>74</v>
      </c>
      <c r="G2993" s="14"/>
      <c r="H2993" s="15">
        <f>HYPERLINK("https://docs.wto.org/imrd/directdoc.asp?DDFDocuments/q/G/SPS/NBRA1246.pdf","EN")</f>
      </c>
      <c r="I2993" s="15">
        <f>HYPERLINK("https://docs.wto.org/imrd/directdoc.asp?DDFDocuments/r/G/SPS/NBRA1246.pdf","FR")</f>
      </c>
      <c r="J2993" s="15">
        <f>HYPERLINK("https://docs.wto.org/imrd/directdoc.asp?DDFDocuments/s/G/SPS/NBRA1246.pdf","ES")</f>
      </c>
    </row>
    <row r="2994">
      <c r="A2994" s="10" t="s">
        <v>5104</v>
      </c>
      <c r="B2994" s="11" t="s">
        <v>72</v>
      </c>
      <c r="C2994" s="10" t="s">
        <v>18</v>
      </c>
      <c r="D2994" s="12">
        <v>42836</v>
      </c>
      <c r="E2994" s="13" t="s">
        <v>2730</v>
      </c>
      <c r="F2994" s="13" t="s">
        <v>868</v>
      </c>
      <c r="G2994" s="14"/>
      <c r="H2994" s="15">
        <f>HYPERLINK("https://docs.wto.org/imrd/directdoc.asp?DDFDocuments/q/G/SPS/NCAN1104.pdf","EN")</f>
      </c>
      <c r="I2994" s="15">
        <f>HYPERLINK("https://docs.wto.org/imrd/directdoc.asp?DDFDocuments/r/G/SPS/NCAN1104.pdf","FR")</f>
      </c>
      <c r="J2994" s="15">
        <f>HYPERLINK("https://docs.wto.org/imrd/directdoc.asp?DDFDocuments/s/G/SPS/NCAN1104.pdf","ES")</f>
      </c>
    </row>
    <row r="2995">
      <c r="A2995" s="10" t="s">
        <v>5105</v>
      </c>
      <c r="B2995" s="11" t="s">
        <v>365</v>
      </c>
      <c r="C2995" s="10" t="s">
        <v>18</v>
      </c>
      <c r="D2995" s="12">
        <v>42836</v>
      </c>
      <c r="E2995" s="13" t="s">
        <v>5106</v>
      </c>
      <c r="F2995" s="13" t="s">
        <v>32</v>
      </c>
      <c r="G2995" s="14" t="s">
        <v>82</v>
      </c>
      <c r="H2995" s="15">
        <f>HYPERLINK("https://docs.wto.org/imrd/directdoc.asp?DDFDocuments/t/G/SPS/NCHL543.DOC","EN")</f>
      </c>
      <c r="I2995" s="15">
        <f>HYPERLINK("https://docs.wto.org/imrd/directdoc.asp?DDFDocuments/u/G/SPS/NCHL543.DOC","FR")</f>
      </c>
      <c r="J2995" s="15">
        <f>HYPERLINK("https://docs.wto.org/imrd/directdoc.asp?DDFDocuments/v/G/SPS/NCHL543.DOC","ES")</f>
      </c>
    </row>
    <row r="2996">
      <c r="A2996" s="10" t="s">
        <v>5107</v>
      </c>
      <c r="B2996" s="11" t="s">
        <v>11</v>
      </c>
      <c r="C2996" s="10" t="s">
        <v>54</v>
      </c>
      <c r="D2996" s="12">
        <v>42836</v>
      </c>
      <c r="E2996" s="13" t="s">
        <v>5108</v>
      </c>
      <c r="F2996" s="13" t="s">
        <v>310</v>
      </c>
      <c r="G2996" s="14" t="s">
        <v>164</v>
      </c>
      <c r="H2996" s="15">
        <f>HYPERLINK("https://docs.wto.org/imrd/directdoc.asp?DDFDocuments/q/G/SPS/NRUS128A1.pdf","EN")</f>
      </c>
      <c r="I2996" s="15">
        <f>HYPERLINK("https://docs.wto.org/imrd/directdoc.asp?DDFDocuments/r/G/SPS/NRUS128A1.pdf","FR")</f>
      </c>
      <c r="J2996" s="15">
        <f>HYPERLINK("https://docs.wto.org/imrd/directdoc.asp?DDFDocuments/s/G/SPS/NRUS128A1.pdf","ES")</f>
      </c>
    </row>
    <row r="2997">
      <c r="A2997" s="10" t="s">
        <v>5109</v>
      </c>
      <c r="B2997" s="11" t="s">
        <v>11</v>
      </c>
      <c r="C2997" s="10" t="s">
        <v>201</v>
      </c>
      <c r="D2997" s="12">
        <v>42836</v>
      </c>
      <c r="E2997" s="13" t="s">
        <v>3131</v>
      </c>
      <c r="F2997" s="13" t="s">
        <v>992</v>
      </c>
      <c r="G2997" s="14"/>
      <c r="H2997" s="15">
        <f>HYPERLINK("https://docs.wto.org/imrd/directdoc.asp?DDFDocuments/q/G/SPS/NRUS140C1.pdf","EN")</f>
      </c>
      <c r="I2997" s="15">
        <f>HYPERLINK("https://docs.wto.org/imrd/directdoc.asp?DDFDocuments/r/G/SPS/NRUS140C1.pdf","FR")</f>
      </c>
      <c r="J2997" s="15">
        <f>HYPERLINK("https://docs.wto.org/imrd/directdoc.asp?DDFDocuments/s/G/SPS/NRUS140C1.pdf","ES")</f>
      </c>
    </row>
    <row r="2998">
      <c r="A2998" s="10" t="s">
        <v>5110</v>
      </c>
      <c r="B2998" s="11" t="s">
        <v>291</v>
      </c>
      <c r="C2998" s="10" t="s">
        <v>18</v>
      </c>
      <c r="D2998" s="12">
        <v>42836</v>
      </c>
      <c r="E2998" s="13" t="s">
        <v>5111</v>
      </c>
      <c r="F2998" s="13" t="s">
        <v>5112</v>
      </c>
      <c r="G2998" s="14"/>
      <c r="H2998" s="15">
        <f>HYPERLINK("https://docs.wto.org/imrd/directdoc.asp?DDFDocuments/q/G/SPS/NUGA4.pdf","EN")</f>
      </c>
      <c r="I2998" s="15">
        <f>HYPERLINK("https://docs.wto.org/imrd/directdoc.asp?DDFDocuments/r/G/SPS/NUGA4.pdf","FR")</f>
      </c>
      <c r="J2998" s="15">
        <f>HYPERLINK("https://docs.wto.org/imrd/directdoc.asp?DDFDocuments/s/G/SPS/NUGA4.pdf","ES")</f>
      </c>
    </row>
    <row r="2999">
      <c r="A2999" s="10" t="s">
        <v>5113</v>
      </c>
      <c r="B2999" s="11" t="s">
        <v>72</v>
      </c>
      <c r="C2999" s="10" t="s">
        <v>18</v>
      </c>
      <c r="D2999" s="12">
        <v>42835</v>
      </c>
      <c r="E2999" s="13" t="s">
        <v>5114</v>
      </c>
      <c r="F2999" s="13" t="s">
        <v>158</v>
      </c>
      <c r="G2999" s="14"/>
      <c r="H2999" s="15">
        <f>HYPERLINK("https://docs.wto.org/imrd/directdoc.asp?DDFDocuments/q/G/SPS/NCAN1103.pdf","EN")</f>
      </c>
      <c r="I2999" s="15">
        <f>HYPERLINK("https://docs.wto.org/imrd/directdoc.asp?DDFDocuments/r/G/SPS/NCAN1103.pdf","FR")</f>
      </c>
      <c r="J2999" s="15">
        <f>HYPERLINK("https://docs.wto.org/imrd/directdoc.asp?DDFDocuments/s/G/SPS/NCAN1103.pdf","ES")</f>
      </c>
    </row>
    <row r="3000">
      <c r="A3000" s="10" t="s">
        <v>5115</v>
      </c>
      <c r="B3000" s="11" t="s">
        <v>365</v>
      </c>
      <c r="C3000" s="10" t="s">
        <v>18</v>
      </c>
      <c r="D3000" s="12">
        <v>42835</v>
      </c>
      <c r="E3000" s="13" t="s">
        <v>2851</v>
      </c>
      <c r="F3000" s="13" t="s">
        <v>32</v>
      </c>
      <c r="G3000" s="14"/>
      <c r="H3000" s="15">
        <f>HYPERLINK("https://docs.wto.org/imrd/directdoc.asp?DDFDocuments/q/G/SPS/NCHL542.pdf","EN")</f>
      </c>
      <c r="I3000" s="15">
        <f>HYPERLINK("https://docs.wto.org/imrd/directdoc.asp?DDFDocuments/r/G/SPS/NCHL542.pdf","FR")</f>
      </c>
      <c r="J3000" s="15">
        <f>HYPERLINK("https://docs.wto.org/imrd/directdoc.asp?DDFDocuments/s/G/SPS/NCHL542.pdf","ES")</f>
      </c>
    </row>
    <row r="3001">
      <c r="A3001" s="10" t="s">
        <v>5116</v>
      </c>
      <c r="B3001" s="11" t="s">
        <v>153</v>
      </c>
      <c r="C3001" s="10" t="s">
        <v>40</v>
      </c>
      <c r="D3001" s="12">
        <v>42835</v>
      </c>
      <c r="E3001" s="13" t="s">
        <v>5117</v>
      </c>
      <c r="F3001" s="13" t="s">
        <v>24</v>
      </c>
      <c r="G3001" s="14"/>
      <c r="H3001" s="15">
        <f>HYPERLINK("https://docs.wto.org/imrd/directdoc.asp?DDFDocuments/q/G/SPS/NKOR554A1.pdf","EN")</f>
      </c>
      <c r="I3001" s="15">
        <f>HYPERLINK("https://docs.wto.org/imrd/directdoc.asp?DDFDocuments/r/G/SPS/NKOR554A1.pdf","FR")</f>
      </c>
      <c r="J3001" s="15">
        <f>HYPERLINK("https://docs.wto.org/imrd/directdoc.asp?DDFDocuments/s/G/SPS/NKOR554A1.pdf","ES")</f>
      </c>
    </row>
    <row r="3002">
      <c r="A3002" s="10" t="s">
        <v>5118</v>
      </c>
      <c r="B3002" s="11" t="s">
        <v>90</v>
      </c>
      <c r="C3002" s="10" t="s">
        <v>12</v>
      </c>
      <c r="D3002" s="12">
        <v>42835</v>
      </c>
      <c r="E3002" s="13" t="s">
        <v>5119</v>
      </c>
      <c r="F3002" s="13" t="s">
        <v>32</v>
      </c>
      <c r="G3002" s="14" t="s">
        <v>168</v>
      </c>
      <c r="H3002" s="15">
        <f>HYPERLINK("https://docs.wto.org/imrd/directdoc.asp?DDFDocuments/q/G/SPS/NMUS13.pdf","EN")</f>
      </c>
      <c r="I3002" s="15">
        <f>HYPERLINK("https://docs.wto.org/imrd/directdoc.asp?DDFDocuments/r/G/SPS/NMUS13.pdf","FR")</f>
      </c>
      <c r="J3002" s="15">
        <f>HYPERLINK("https://docs.wto.org/imrd/directdoc.asp?DDFDocuments/s/G/SPS/NMUS13.pdf","ES")</f>
      </c>
    </row>
    <row r="3003">
      <c r="A3003" s="10" t="s">
        <v>5120</v>
      </c>
      <c r="B3003" s="11" t="s">
        <v>1096</v>
      </c>
      <c r="C3003" s="10" t="s">
        <v>40</v>
      </c>
      <c r="D3003" s="12">
        <v>42835</v>
      </c>
      <c r="E3003" s="13" t="s">
        <v>5121</v>
      </c>
      <c r="F3003" s="13" t="s">
        <v>19</v>
      </c>
      <c r="G3003" s="14"/>
      <c r="H3003" s="15">
        <f>HYPERLINK("https://docs.wto.org/imrd/directdoc.asp?DDFDocuments/t/G/SPS/NSGP37A3.DOC","EN")</f>
      </c>
      <c r="I3003" s="15">
        <f>HYPERLINK("https://docs.wto.org/imrd/directdoc.asp?DDFDocuments/u/G/SPS/NSGP37A3.DOC","FR")</f>
      </c>
      <c r="J3003" s="15">
        <f>HYPERLINK("https://docs.wto.org/imrd/directdoc.asp?DDFDocuments/v/G/SPS/NSGP37A3.DOC","ES")</f>
      </c>
    </row>
    <row r="3004">
      <c r="A3004" s="10" t="s">
        <v>5122</v>
      </c>
      <c r="B3004" s="11" t="s">
        <v>5123</v>
      </c>
      <c r="C3004" s="10" t="s">
        <v>18</v>
      </c>
      <c r="D3004" s="12">
        <v>42831</v>
      </c>
      <c r="E3004" s="13" t="s">
        <v>5124</v>
      </c>
      <c r="F3004" s="13" t="s">
        <v>24</v>
      </c>
      <c r="G3004" s="14"/>
      <c r="H3004" s="15">
        <f>HYPERLINK("https://docs.wto.org/imrd/directdoc.asp?DDFDocuments/t/G/SPS/NFIN2.DOC","EN")</f>
      </c>
      <c r="I3004" s="15">
        <f>HYPERLINK("https://docs.wto.org/imrd/directdoc.asp?DDFDocuments/u/G/SPS/NFIN2.DOC","FR")</f>
      </c>
      <c r="J3004" s="15">
        <f>HYPERLINK("https://docs.wto.org/imrd/directdoc.asp?DDFDocuments/v/G/SPS/NFIN2.DOC","ES")</f>
      </c>
    </row>
    <row r="3005">
      <c r="A3005" s="10" t="s">
        <v>5125</v>
      </c>
      <c r="B3005" s="11" t="s">
        <v>2699</v>
      </c>
      <c r="C3005" s="10" t="s">
        <v>12</v>
      </c>
      <c r="D3005" s="12">
        <v>42831</v>
      </c>
      <c r="E3005" s="13" t="s">
        <v>4595</v>
      </c>
      <c r="F3005" s="13" t="s">
        <v>24</v>
      </c>
      <c r="G3005" s="14" t="s">
        <v>95</v>
      </c>
      <c r="H3005" s="15">
        <f>HYPERLINK("https://docs.wto.org/imrd/directdoc.asp?DDFDocuments/q/G/SPS/NMOZ3.pdf","EN")</f>
      </c>
      <c r="I3005" s="15">
        <f>HYPERLINK("https://docs.wto.org/imrd/directdoc.asp?DDFDocuments/r/G/SPS/NMOZ3.pdf","FR")</f>
      </c>
      <c r="J3005" s="15">
        <f>HYPERLINK("https://docs.wto.org/imrd/directdoc.asp?DDFDocuments/s/G/SPS/NMOZ3.pdf","ES")</f>
      </c>
    </row>
    <row r="3006">
      <c r="A3006" s="10" t="s">
        <v>5126</v>
      </c>
      <c r="B3006" s="11" t="s">
        <v>53</v>
      </c>
      <c r="C3006" s="10" t="s">
        <v>12</v>
      </c>
      <c r="D3006" s="12">
        <v>42831</v>
      </c>
      <c r="E3006" s="13" t="s">
        <v>55</v>
      </c>
      <c r="F3006" s="13" t="s">
        <v>56</v>
      </c>
      <c r="G3006" s="14" t="s">
        <v>5127</v>
      </c>
      <c r="H3006" s="15">
        <f>HYPERLINK("https://docs.wto.org/imrd/directdoc.asp?DDFDocuments/q/G/SPS/NSAU266.pdf","EN")</f>
      </c>
      <c r="I3006" s="15">
        <f>HYPERLINK("https://docs.wto.org/imrd/directdoc.asp?DDFDocuments/r/G/SPS/NSAU266.pdf","FR")</f>
      </c>
      <c r="J3006" s="15">
        <f>HYPERLINK("https://docs.wto.org/imrd/directdoc.asp?DDFDocuments/s/G/SPS/NSAU266.pdf","ES")</f>
      </c>
    </row>
    <row r="3007">
      <c r="A3007" s="10" t="s">
        <v>5128</v>
      </c>
      <c r="B3007" s="11" t="s">
        <v>214</v>
      </c>
      <c r="C3007" s="10" t="s">
        <v>18</v>
      </c>
      <c r="D3007" s="12">
        <v>42830</v>
      </c>
      <c r="E3007" s="13" t="s">
        <v>2768</v>
      </c>
      <c r="F3007" s="13" t="s">
        <v>229</v>
      </c>
      <c r="G3007" s="14"/>
      <c r="H3007" s="15">
        <f>HYPERLINK("https://docs.wto.org/imrd/directdoc.asp?DDFDocuments/t/G/SPS/NARE112.DOC","EN")</f>
      </c>
      <c r="I3007" s="15">
        <f>HYPERLINK("https://docs.wto.org/imrd/directdoc.asp?DDFDocuments/u/G/SPS/NARE112.DOC","FR")</f>
      </c>
      <c r="J3007" s="15">
        <f>HYPERLINK("https://docs.wto.org/imrd/directdoc.asp?DDFDocuments/v/G/SPS/NARE112.DOC","ES")</f>
      </c>
    </row>
    <row r="3008">
      <c r="A3008" s="10" t="s">
        <v>5129</v>
      </c>
      <c r="B3008" s="11" t="s">
        <v>188</v>
      </c>
      <c r="C3008" s="10" t="s">
        <v>54</v>
      </c>
      <c r="D3008" s="12">
        <v>42830</v>
      </c>
      <c r="E3008" s="13" t="s">
        <v>4926</v>
      </c>
      <c r="F3008" s="13" t="s">
        <v>310</v>
      </c>
      <c r="G3008" s="14"/>
      <c r="H3008" s="15">
        <f>HYPERLINK("https://docs.wto.org/imrd/directdoc.asp?DDFDocuments/q/G/SPS/NAUS412A3.pdf","EN")</f>
      </c>
      <c r="I3008" s="15">
        <f>HYPERLINK("https://docs.wto.org/imrd/directdoc.asp?DDFDocuments/r/G/SPS/NAUS412A3.pdf","FR")</f>
      </c>
      <c r="J3008" s="15">
        <f>HYPERLINK("https://docs.wto.org/imrd/directdoc.asp?DDFDocuments/s/G/SPS/NAUS412A3.pdf","ES")</f>
      </c>
    </row>
    <row r="3009">
      <c r="A3009" s="10" t="s">
        <v>5130</v>
      </c>
      <c r="B3009" s="11" t="s">
        <v>233</v>
      </c>
      <c r="C3009" s="10" t="s">
        <v>12</v>
      </c>
      <c r="D3009" s="12">
        <v>42830</v>
      </c>
      <c r="E3009" s="13" t="s">
        <v>4500</v>
      </c>
      <c r="F3009" s="13" t="s">
        <v>1824</v>
      </c>
      <c r="G3009" s="14" t="s">
        <v>5131</v>
      </c>
      <c r="H3009" s="15">
        <f>HYPERLINK("https://docs.wto.org/imrd/directdoc.asp?DDFDocuments/t/G/SPS/NPER698.DOC","EN")</f>
      </c>
      <c r="I3009" s="15">
        <f>HYPERLINK("https://docs.wto.org/imrd/directdoc.asp?DDFDocuments/u/G/SPS/NPER698.DOC","FR")</f>
      </c>
      <c r="J3009" s="15">
        <f>HYPERLINK("https://docs.wto.org/imrd/directdoc.asp?DDFDocuments/v/G/SPS/NPER698.DOC","ES")</f>
      </c>
    </row>
    <row r="3010">
      <c r="A3010" s="10" t="s">
        <v>5132</v>
      </c>
      <c r="B3010" s="11" t="s">
        <v>59</v>
      </c>
      <c r="C3010" s="10" t="s">
        <v>18</v>
      </c>
      <c r="D3010" s="12">
        <v>42830</v>
      </c>
      <c r="E3010" s="13" t="s">
        <v>1082</v>
      </c>
      <c r="F3010" s="13" t="s">
        <v>74</v>
      </c>
      <c r="G3010" s="14"/>
      <c r="H3010" s="15">
        <f>HYPERLINK("https://docs.wto.org/imrd/directdoc.asp?DDFDocuments/q/G/SPS/NTPKM430.pdf","EN")</f>
      </c>
      <c r="I3010" s="15">
        <f>HYPERLINK("https://docs.wto.org/imrd/directdoc.asp?DDFDocuments/r/G/SPS/NTPKM430.pdf","FR")</f>
      </c>
      <c r="J3010" s="15">
        <f>HYPERLINK("https://docs.wto.org/imrd/directdoc.asp?DDFDocuments/s/G/SPS/NTPKM430.pdf","ES")</f>
      </c>
    </row>
    <row r="3011">
      <c r="A3011" s="10" t="s">
        <v>5133</v>
      </c>
      <c r="B3011" s="11" t="s">
        <v>53</v>
      </c>
      <c r="C3011" s="10" t="s">
        <v>12</v>
      </c>
      <c r="D3011" s="12">
        <v>42829</v>
      </c>
      <c r="E3011" s="13" t="s">
        <v>55</v>
      </c>
      <c r="F3011" s="13" t="s">
        <v>56</v>
      </c>
      <c r="G3011" s="14" t="s">
        <v>4416</v>
      </c>
      <c r="H3011" s="15">
        <f>HYPERLINK("https://docs.wto.org/imrd/directdoc.asp?DDFDocuments/q/G/SPS/NSAU263.pdf","EN")</f>
      </c>
      <c r="I3011" s="15">
        <f>HYPERLINK("https://docs.wto.org/imrd/directdoc.asp?DDFDocuments/r/G/SPS/NSAU263.pdf","FR")</f>
      </c>
      <c r="J3011" s="15">
        <f>HYPERLINK("https://docs.wto.org/imrd/directdoc.asp?DDFDocuments/s/G/SPS/NSAU263.pdf","ES")</f>
      </c>
    </row>
    <row r="3012">
      <c r="A3012" s="10" t="s">
        <v>5134</v>
      </c>
      <c r="B3012" s="11" t="s">
        <v>53</v>
      </c>
      <c r="C3012" s="10" t="s">
        <v>12</v>
      </c>
      <c r="D3012" s="12">
        <v>42829</v>
      </c>
      <c r="E3012" s="13" t="s">
        <v>657</v>
      </c>
      <c r="F3012" s="13" t="s">
        <v>229</v>
      </c>
      <c r="G3012" s="14" t="s">
        <v>1129</v>
      </c>
      <c r="H3012" s="15">
        <f>HYPERLINK("https://docs.wto.org/imrd/directdoc.asp?DDFDocuments/q/G/SPS/NSAU264.pdf","EN")</f>
      </c>
      <c r="I3012" s="15">
        <f>HYPERLINK("https://docs.wto.org/imrd/directdoc.asp?DDFDocuments/r/G/SPS/NSAU264.pdf","FR")</f>
      </c>
      <c r="J3012" s="15">
        <f>HYPERLINK("https://docs.wto.org/imrd/directdoc.asp?DDFDocuments/s/G/SPS/NSAU264.pdf","ES")</f>
      </c>
    </row>
    <row r="3013">
      <c r="A3013" s="10" t="s">
        <v>5135</v>
      </c>
      <c r="B3013" s="11" t="s">
        <v>53</v>
      </c>
      <c r="C3013" s="10" t="s">
        <v>12</v>
      </c>
      <c r="D3013" s="12">
        <v>42829</v>
      </c>
      <c r="E3013" s="13" t="s">
        <v>657</v>
      </c>
      <c r="F3013" s="13" t="s">
        <v>36</v>
      </c>
      <c r="G3013" s="14" t="s">
        <v>3650</v>
      </c>
      <c r="H3013" s="15">
        <f>HYPERLINK("https://docs.wto.org/imrd/directdoc.asp?DDFDocuments/q/G/SPS/NSAU265.pdf","EN")</f>
      </c>
      <c r="I3013" s="15">
        <f>HYPERLINK("https://docs.wto.org/imrd/directdoc.asp?DDFDocuments/r/G/SPS/NSAU265.pdf","FR")</f>
      </c>
      <c r="J3013" s="15">
        <f>HYPERLINK("https://docs.wto.org/imrd/directdoc.asp?DDFDocuments/s/G/SPS/NSAU265.pdf","ES")</f>
      </c>
    </row>
    <row r="3014">
      <c r="A3014" s="10" t="s">
        <v>5136</v>
      </c>
      <c r="B3014" s="11" t="s">
        <v>59</v>
      </c>
      <c r="C3014" s="10" t="s">
        <v>18</v>
      </c>
      <c r="D3014" s="12">
        <v>42829</v>
      </c>
      <c r="E3014" s="13" t="s">
        <v>3925</v>
      </c>
      <c r="F3014" s="13" t="s">
        <v>1282</v>
      </c>
      <c r="G3014" s="14"/>
      <c r="H3014" s="15">
        <f>HYPERLINK("https://docs.wto.org/imrd/directdoc.asp?DDFDocuments/t/G/SPS/NTPKM429.DOC","EN")</f>
      </c>
      <c r="I3014" s="15">
        <f>HYPERLINK("https://docs.wto.org/imrd/directdoc.asp?DDFDocuments/u/G/SPS/NTPKM429.DOC","FR")</f>
      </c>
      <c r="J3014" s="15">
        <f>HYPERLINK("https://docs.wto.org/imrd/directdoc.asp?DDFDocuments/v/G/SPS/NTPKM429.DOC","ES")</f>
      </c>
    </row>
    <row r="3015">
      <c r="A3015" s="10" t="s">
        <v>5137</v>
      </c>
      <c r="B3015" s="11" t="s">
        <v>11</v>
      </c>
      <c r="C3015" s="10" t="s">
        <v>18</v>
      </c>
      <c r="D3015" s="12">
        <v>42828</v>
      </c>
      <c r="E3015" s="13" t="s">
        <v>3131</v>
      </c>
      <c r="F3015" s="13" t="s">
        <v>992</v>
      </c>
      <c r="G3015" s="14"/>
      <c r="H3015" s="15">
        <f>HYPERLINK("https://docs.wto.org/imrd/directdoc.asp?DDFDocuments/q/G/SPS/NRUS140.pdf","EN")</f>
      </c>
      <c r="I3015" s="15">
        <f>HYPERLINK("https://docs.wto.org/imrd/directdoc.asp?DDFDocuments/r/G/SPS/NRUS140.pdf","FR")</f>
      </c>
      <c r="J3015" s="15">
        <f>HYPERLINK("https://docs.wto.org/imrd/directdoc.asp?DDFDocuments/s/G/SPS/NRUS140.pdf","ES")</f>
      </c>
    </row>
    <row r="3016">
      <c r="A3016" s="10" t="s">
        <v>5138</v>
      </c>
      <c r="B3016" s="11" t="s">
        <v>188</v>
      </c>
      <c r="C3016" s="10" t="s">
        <v>18</v>
      </c>
      <c r="D3016" s="12">
        <v>42825</v>
      </c>
      <c r="E3016" s="13" t="s">
        <v>5139</v>
      </c>
      <c r="F3016" s="13" t="s">
        <v>144</v>
      </c>
      <c r="G3016" s="14"/>
      <c r="H3016" s="15">
        <f>HYPERLINK("https://docs.wto.org/imrd/directdoc.asp?DDFDocuments/t/G/SPS/NAUS419.DOC","EN")</f>
      </c>
      <c r="I3016" s="15">
        <f>HYPERLINK("https://docs.wto.org/imrd/directdoc.asp?DDFDocuments/u/G/SPS/NAUS419.DOC","FR")</f>
      </c>
      <c r="J3016" s="15">
        <f>HYPERLINK("https://docs.wto.org/imrd/directdoc.asp?DDFDocuments/v/G/SPS/NAUS419.DOC","ES")</f>
      </c>
    </row>
    <row r="3017">
      <c r="A3017" s="10" t="s">
        <v>5140</v>
      </c>
      <c r="B3017" s="11" t="s">
        <v>188</v>
      </c>
      <c r="C3017" s="10" t="s">
        <v>18</v>
      </c>
      <c r="D3017" s="12">
        <v>42825</v>
      </c>
      <c r="E3017" s="13" t="s">
        <v>5141</v>
      </c>
      <c r="F3017" s="13" t="s">
        <v>144</v>
      </c>
      <c r="G3017" s="14" t="s">
        <v>5142</v>
      </c>
      <c r="H3017" s="15">
        <f>HYPERLINK("https://docs.wto.org/imrd/directdoc.asp?DDFDocuments/q/G/SPS/NAUS420.pdf","EN")</f>
      </c>
      <c r="I3017" s="15">
        <f>HYPERLINK("https://docs.wto.org/imrd/directdoc.asp?DDFDocuments/r/G/SPS/NAUS420.pdf","FR")</f>
      </c>
      <c r="J3017" s="15">
        <f>HYPERLINK("https://docs.wto.org/imrd/directdoc.asp?DDFDocuments/s/G/SPS/NAUS420.pdf","ES")</f>
      </c>
    </row>
    <row r="3018">
      <c r="A3018" s="10" t="s">
        <v>5143</v>
      </c>
      <c r="B3018" s="11" t="s">
        <v>82</v>
      </c>
      <c r="C3018" s="10" t="s">
        <v>18</v>
      </c>
      <c r="D3018" s="12">
        <v>42823</v>
      </c>
      <c r="E3018" s="13" t="s">
        <v>603</v>
      </c>
      <c r="F3018" s="13" t="s">
        <v>1634</v>
      </c>
      <c r="G3018" s="14"/>
      <c r="H3018" s="15">
        <f>HYPERLINK("https://docs.wto.org/imrd/directdoc.asp?DDFDocuments/q/G/SPS/NEU204.pdf","EN")</f>
      </c>
      <c r="I3018" s="15">
        <f>HYPERLINK("https://docs.wto.org/imrd/directdoc.asp?DDFDocuments/r/G/SPS/NEU204.pdf","FR")</f>
      </c>
      <c r="J3018" s="15">
        <f>HYPERLINK("https://docs.wto.org/imrd/directdoc.asp?DDFDocuments/s/G/SPS/NEU204.pdf","ES")</f>
      </c>
    </row>
    <row r="3019">
      <c r="A3019" s="10" t="s">
        <v>5144</v>
      </c>
      <c r="B3019" s="11" t="s">
        <v>153</v>
      </c>
      <c r="C3019" s="10" t="s">
        <v>18</v>
      </c>
      <c r="D3019" s="12">
        <v>42823</v>
      </c>
      <c r="E3019" s="13" t="s">
        <v>4901</v>
      </c>
      <c r="F3019" s="13" t="s">
        <v>24</v>
      </c>
      <c r="G3019" s="14"/>
      <c r="H3019" s="15">
        <f>HYPERLINK("https://docs.wto.org/imrd/directdoc.asp?DDFDocuments/q/G/SPS/NKOR560.pdf","EN")</f>
      </c>
      <c r="I3019" s="15">
        <f>HYPERLINK("https://docs.wto.org/imrd/directdoc.asp?DDFDocuments/r/G/SPS/NKOR560.pdf","FR")</f>
      </c>
      <c r="J3019" s="15">
        <f>HYPERLINK("https://docs.wto.org/imrd/directdoc.asp?DDFDocuments/s/G/SPS/NKOR560.pdf","ES")</f>
      </c>
    </row>
    <row r="3020">
      <c r="A3020" s="10" t="s">
        <v>5145</v>
      </c>
      <c r="B3020" s="11" t="s">
        <v>233</v>
      </c>
      <c r="C3020" s="10" t="s">
        <v>18</v>
      </c>
      <c r="D3020" s="12">
        <v>42823</v>
      </c>
      <c r="E3020" s="13" t="s">
        <v>5146</v>
      </c>
      <c r="F3020" s="13" t="s">
        <v>158</v>
      </c>
      <c r="G3020" s="14" t="s">
        <v>161</v>
      </c>
      <c r="H3020" s="15">
        <f>HYPERLINK("https://docs.wto.org/imrd/directdoc.asp?DDFDocuments/t/G/SPS/NPER695.DOC","EN")</f>
      </c>
      <c r="I3020" s="15">
        <f>HYPERLINK("https://docs.wto.org/imrd/directdoc.asp?DDFDocuments/u/G/SPS/NPER695.DOC","FR")</f>
      </c>
      <c r="J3020" s="15">
        <f>HYPERLINK("https://docs.wto.org/imrd/directdoc.asp?DDFDocuments/v/G/SPS/NPER695.DOC","ES")</f>
      </c>
    </row>
    <row r="3021">
      <c r="A3021" s="10" t="s">
        <v>5147</v>
      </c>
      <c r="B3021" s="11" t="s">
        <v>233</v>
      </c>
      <c r="C3021" s="10" t="s">
        <v>18</v>
      </c>
      <c r="D3021" s="12">
        <v>42823</v>
      </c>
      <c r="E3021" s="13" t="s">
        <v>5148</v>
      </c>
      <c r="F3021" s="13" t="s">
        <v>158</v>
      </c>
      <c r="G3021" s="14" t="s">
        <v>1409</v>
      </c>
      <c r="H3021" s="15">
        <f>HYPERLINK("https://docs.wto.org/imrd/directdoc.asp?DDFDocuments/q/G/SPS/NPER696.pdf","EN")</f>
      </c>
      <c r="I3021" s="15">
        <f>HYPERLINK("https://docs.wto.org/imrd/directdoc.asp?DDFDocuments/r/G/SPS/NPER696.pdf","FR")</f>
      </c>
      <c r="J3021" s="15">
        <f>HYPERLINK("https://docs.wto.org/imrd/directdoc.asp?DDFDocuments/s/G/SPS/NPER696.pdf","ES")</f>
      </c>
    </row>
    <row r="3022">
      <c r="A3022" s="10" t="s">
        <v>5149</v>
      </c>
      <c r="B3022" s="11" t="s">
        <v>11</v>
      </c>
      <c r="C3022" s="10" t="s">
        <v>40</v>
      </c>
      <c r="D3022" s="12">
        <v>42823</v>
      </c>
      <c r="E3022" s="13" t="s">
        <v>3131</v>
      </c>
      <c r="F3022" s="13" t="s">
        <v>5150</v>
      </c>
      <c r="G3022" s="14"/>
      <c r="H3022" s="15">
        <f>HYPERLINK("https://docs.wto.org/imrd/directdoc.asp?DDFDocuments/t/G/SPS/NRUS102A1.DOC","EN")</f>
      </c>
      <c r="I3022" s="15">
        <f>HYPERLINK("https://docs.wto.org/imrd/directdoc.asp?DDFDocuments/u/G/SPS/NRUS102A1.DOC","FR")</f>
      </c>
      <c r="J3022" s="15">
        <f>HYPERLINK("https://docs.wto.org/imrd/directdoc.asp?DDFDocuments/v/G/SPS/NRUS102A1.DOC","ES")</f>
      </c>
    </row>
    <row r="3023">
      <c r="A3023" s="10" t="s">
        <v>5151</v>
      </c>
      <c r="B3023" s="11" t="s">
        <v>11</v>
      </c>
      <c r="C3023" s="10" t="s">
        <v>40</v>
      </c>
      <c r="D3023" s="12">
        <v>42823</v>
      </c>
      <c r="E3023" s="13" t="s">
        <v>5152</v>
      </c>
      <c r="F3023" s="13" t="s">
        <v>5150</v>
      </c>
      <c r="G3023" s="14"/>
      <c r="H3023" s="15">
        <f>HYPERLINK("https://docs.wto.org/imrd/directdoc.asp?DDFDocuments/t/G/SPS/NRUS111A1.DOC","EN")</f>
      </c>
      <c r="I3023" s="15">
        <f>HYPERLINK("https://docs.wto.org/imrd/directdoc.asp?DDFDocuments/u/G/SPS/NRUS111A1.DOC","FR")</f>
      </c>
      <c r="J3023" s="15">
        <f>HYPERLINK("https://docs.wto.org/imrd/directdoc.asp?DDFDocuments/v/G/SPS/NRUS111A1.DOC","ES")</f>
      </c>
    </row>
    <row r="3024">
      <c r="A3024" s="10" t="s">
        <v>5153</v>
      </c>
      <c r="B3024" s="11" t="s">
        <v>11</v>
      </c>
      <c r="C3024" s="10" t="s">
        <v>18</v>
      </c>
      <c r="D3024" s="12">
        <v>42823</v>
      </c>
      <c r="E3024" s="13" t="s">
        <v>3131</v>
      </c>
      <c r="F3024" s="13" t="s">
        <v>158</v>
      </c>
      <c r="G3024" s="14"/>
      <c r="H3024" s="15">
        <f>HYPERLINK("https://docs.wto.org/imrd/directdoc.asp?DDFDocuments/q/G/SPS/NRUS139.pdf","EN")</f>
      </c>
      <c r="I3024" s="15">
        <f>HYPERLINK("https://docs.wto.org/imrd/directdoc.asp?DDFDocuments/r/G/SPS/NRUS139.pdf","FR")</f>
      </c>
      <c r="J3024" s="15">
        <f>HYPERLINK("https://docs.wto.org/imrd/directdoc.asp?DDFDocuments/s/G/SPS/NRUS139.pdf","ES")</f>
      </c>
    </row>
    <row r="3025">
      <c r="A3025" s="10" t="s">
        <v>5154</v>
      </c>
      <c r="B3025" s="11" t="s">
        <v>214</v>
      </c>
      <c r="C3025" s="10" t="s">
        <v>12</v>
      </c>
      <c r="D3025" s="12">
        <v>42822</v>
      </c>
      <c r="E3025" s="13" t="s">
        <v>530</v>
      </c>
      <c r="F3025" s="13" t="s">
        <v>56</v>
      </c>
      <c r="G3025" s="14" t="s">
        <v>4521</v>
      </c>
      <c r="H3025" s="15">
        <f>HYPERLINK("https://docs.wto.org/imrd/directdoc.asp?DDFDocuments/t/G/SPS/NARE111.DOC","EN")</f>
      </c>
      <c r="I3025" s="15">
        <f>HYPERLINK("https://docs.wto.org/imrd/directdoc.asp?DDFDocuments/u/G/SPS/NARE111.DOC","FR")</f>
      </c>
      <c r="J3025" s="15">
        <f>HYPERLINK("https://docs.wto.org/imrd/directdoc.asp?DDFDocuments/v/G/SPS/NARE111.DOC","ES")</f>
      </c>
    </row>
    <row r="3026">
      <c r="A3026" s="10" t="s">
        <v>5155</v>
      </c>
      <c r="B3026" s="11" t="s">
        <v>82</v>
      </c>
      <c r="C3026" s="10" t="s">
        <v>18</v>
      </c>
      <c r="D3026" s="12">
        <v>42822</v>
      </c>
      <c r="E3026" s="13" t="s">
        <v>603</v>
      </c>
      <c r="F3026" s="13" t="s">
        <v>74</v>
      </c>
      <c r="G3026" s="14"/>
      <c r="H3026" s="15">
        <f>HYPERLINK("https://docs.wto.org/imrd/directdoc.asp?DDFDocuments/t/G/SPS/NEU203.DOC","EN")</f>
      </c>
      <c r="I3026" s="15">
        <f>HYPERLINK("https://docs.wto.org/imrd/directdoc.asp?DDFDocuments/u/G/SPS/NEU203.DOC","FR")</f>
      </c>
      <c r="J3026" s="15">
        <f>HYPERLINK("https://docs.wto.org/imrd/directdoc.asp?DDFDocuments/v/G/SPS/NEU203.DOC","ES")</f>
      </c>
    </row>
    <row r="3027">
      <c r="A3027" s="10" t="s">
        <v>5156</v>
      </c>
      <c r="B3027" s="11" t="s">
        <v>27</v>
      </c>
      <c r="C3027" s="10" t="s">
        <v>12</v>
      </c>
      <c r="D3027" s="12">
        <v>42821</v>
      </c>
      <c r="E3027" s="13" t="s">
        <v>5157</v>
      </c>
      <c r="F3027" s="13" t="s">
        <v>36</v>
      </c>
      <c r="G3027" s="14" t="s">
        <v>5158</v>
      </c>
      <c r="H3027" s="15">
        <f>HYPERLINK("https://docs.wto.org/imrd/directdoc.asp?DDFDocuments/t/G/SPS/NCRI186.DOC","EN")</f>
      </c>
      <c r="I3027" s="15">
        <f>HYPERLINK("https://docs.wto.org/imrd/directdoc.asp?DDFDocuments/u/G/SPS/NCRI186.DOC","FR")</f>
      </c>
      <c r="J3027" s="15">
        <f>HYPERLINK("https://docs.wto.org/imrd/directdoc.asp?DDFDocuments/v/G/SPS/NCRI186.DOC","ES")</f>
      </c>
    </row>
    <row r="3028">
      <c r="A3028" s="10" t="s">
        <v>5159</v>
      </c>
      <c r="B3028" s="11" t="s">
        <v>27</v>
      </c>
      <c r="C3028" s="10" t="s">
        <v>18</v>
      </c>
      <c r="D3028" s="12">
        <v>42821</v>
      </c>
      <c r="E3028" s="13" t="s">
        <v>5160</v>
      </c>
      <c r="F3028" s="13" t="s">
        <v>262</v>
      </c>
      <c r="G3028" s="14" t="s">
        <v>149</v>
      </c>
      <c r="H3028" s="15">
        <f>HYPERLINK("https://docs.wto.org/imrd/directdoc.asp?DDFDocuments/q/G/SPS/NCRI187.pdf","EN")</f>
      </c>
      <c r="I3028" s="15">
        <f>HYPERLINK("https://docs.wto.org/imrd/directdoc.asp?DDFDocuments/r/G/SPS/NCRI187.pdf","FR")</f>
      </c>
      <c r="J3028" s="15">
        <f>HYPERLINK("https://docs.wto.org/imrd/directdoc.asp?DDFDocuments/s/G/SPS/NCRI187.pdf","ES")</f>
      </c>
    </row>
    <row r="3029">
      <c r="A3029" s="10" t="s">
        <v>5161</v>
      </c>
      <c r="B3029" s="11" t="s">
        <v>349</v>
      </c>
      <c r="C3029" s="10" t="s">
        <v>2295</v>
      </c>
      <c r="D3029" s="12">
        <v>42821</v>
      </c>
      <c r="E3029" s="13" t="s">
        <v>19</v>
      </c>
      <c r="F3029" s="13" t="s">
        <v>138</v>
      </c>
      <c r="G3029" s="14"/>
      <c r="H3029" s="15">
        <f>HYPERLINK("https://docs.wto.org/imrd/directdoc.asp?DDFDocuments/t/G/SPS/NECU187C2.DOC","EN")</f>
      </c>
      <c r="I3029" s="15">
        <f>HYPERLINK("https://docs.wto.org/imrd/directdoc.asp?DDFDocuments/u/G/SPS/NECU187C2.DOC","FR")</f>
      </c>
      <c r="J3029" s="15">
        <f>HYPERLINK("https://docs.wto.org/imrd/directdoc.asp?DDFDocuments/v/G/SPS/NECU187C2.DOC","ES")</f>
      </c>
    </row>
    <row r="3030">
      <c r="A3030" s="10" t="s">
        <v>5162</v>
      </c>
      <c r="B3030" s="11" t="s">
        <v>233</v>
      </c>
      <c r="C3030" s="10" t="s">
        <v>40</v>
      </c>
      <c r="D3030" s="12">
        <v>42821</v>
      </c>
      <c r="E3030" s="13" t="s">
        <v>19</v>
      </c>
      <c r="F3030" s="13" t="s">
        <v>5163</v>
      </c>
      <c r="G3030" s="14"/>
      <c r="H3030" s="15">
        <f>HYPERLINK("https://docs.wto.org/imrd/directdoc.asp?DDFDocuments/q/G/SPS/NPER690A1.pdf","EN")</f>
      </c>
      <c r="I3030" s="15">
        <f>HYPERLINK("https://docs.wto.org/imrd/directdoc.asp?DDFDocuments/r/G/SPS/NPER690A1.pdf","FR")</f>
      </c>
      <c r="J3030" s="15">
        <f>HYPERLINK("https://docs.wto.org/imrd/directdoc.asp?DDFDocuments/s/G/SPS/NPER690A1.pdf","ES")</f>
      </c>
    </row>
    <row r="3031">
      <c r="A3031" s="10" t="s">
        <v>5164</v>
      </c>
      <c r="B3031" s="11" t="s">
        <v>168</v>
      </c>
      <c r="C3031" s="10" t="s">
        <v>12</v>
      </c>
      <c r="D3031" s="12">
        <v>42821</v>
      </c>
      <c r="E3031" s="13" t="s">
        <v>5165</v>
      </c>
      <c r="F3031" s="13" t="s">
        <v>56</v>
      </c>
      <c r="G3031" s="14" t="s">
        <v>5166</v>
      </c>
      <c r="H3031" s="15">
        <f>HYPERLINK("https://docs.wto.org/imrd/directdoc.asp?DDFDocuments/q/G/SPS/NZAF49.pdf","EN")</f>
      </c>
      <c r="I3031" s="15">
        <f>HYPERLINK("https://docs.wto.org/imrd/directdoc.asp?DDFDocuments/r/G/SPS/NZAF49.pdf","FR")</f>
      </c>
      <c r="J3031" s="15">
        <f>HYPERLINK("https://docs.wto.org/imrd/directdoc.asp?DDFDocuments/s/G/SPS/NZAF49.pdf","ES")</f>
      </c>
    </row>
    <row r="3032">
      <c r="A3032" s="10" t="s">
        <v>5167</v>
      </c>
      <c r="B3032" s="11" t="s">
        <v>168</v>
      </c>
      <c r="C3032" s="10" t="s">
        <v>12</v>
      </c>
      <c r="D3032" s="12">
        <v>42821</v>
      </c>
      <c r="E3032" s="13" t="s">
        <v>5168</v>
      </c>
      <c r="F3032" s="13" t="s">
        <v>56</v>
      </c>
      <c r="G3032" s="14" t="s">
        <v>5169</v>
      </c>
      <c r="H3032" s="15">
        <f>HYPERLINK("https://docs.wto.org/imrd/directdoc.asp?DDFDocuments/q/G/SPS/NZAF50.pdf","EN")</f>
      </c>
      <c r="I3032" s="15">
        <f>HYPERLINK("https://docs.wto.org/imrd/directdoc.asp?DDFDocuments/r/G/SPS/NZAF50.pdf","FR")</f>
      </c>
      <c r="J3032" s="15">
        <f>HYPERLINK("https://docs.wto.org/imrd/directdoc.asp?DDFDocuments/s/G/SPS/NZAF50.pdf","ES")</f>
      </c>
    </row>
    <row r="3033">
      <c r="A3033" s="10" t="s">
        <v>5170</v>
      </c>
      <c r="B3033" s="11" t="s">
        <v>95</v>
      </c>
      <c r="C3033" s="10" t="s">
        <v>18</v>
      </c>
      <c r="D3033" s="12">
        <v>42817</v>
      </c>
      <c r="E3033" s="13" t="s">
        <v>5171</v>
      </c>
      <c r="F3033" s="13" t="s">
        <v>24</v>
      </c>
      <c r="G3033" s="14"/>
      <c r="H3033" s="15">
        <f>HYPERLINK("https://docs.wto.org/imrd/directdoc.asp?DDFDocuments/t/G/SPS/NBRA1237.DOC","EN")</f>
      </c>
      <c r="I3033" s="15">
        <f>HYPERLINK("https://docs.wto.org/imrd/directdoc.asp?DDFDocuments/u/G/SPS/NBRA1237.DOC","FR")</f>
      </c>
      <c r="J3033" s="15">
        <f>HYPERLINK("https://docs.wto.org/imrd/directdoc.asp?DDFDocuments/v/G/SPS/NBRA1237.DOC","ES")</f>
      </c>
    </row>
    <row r="3034">
      <c r="A3034" s="10" t="s">
        <v>5172</v>
      </c>
      <c r="B3034" s="11" t="s">
        <v>233</v>
      </c>
      <c r="C3034" s="10" t="s">
        <v>40</v>
      </c>
      <c r="D3034" s="12">
        <v>42817</v>
      </c>
      <c r="E3034" s="13" t="s">
        <v>19</v>
      </c>
      <c r="F3034" s="13" t="s">
        <v>5150</v>
      </c>
      <c r="G3034" s="14"/>
      <c r="H3034" s="15">
        <f>HYPERLINK("https://docs.wto.org/imrd/directdoc.asp?DDFDocuments/q/G/SPS/NPER640A1.pdf","EN")</f>
      </c>
      <c r="I3034" s="15">
        <f>HYPERLINK("https://docs.wto.org/imrd/directdoc.asp?DDFDocuments/r/G/SPS/NPER640A1.pdf","FR")</f>
      </c>
      <c r="J3034" s="15">
        <f>HYPERLINK("https://docs.wto.org/imrd/directdoc.asp?DDFDocuments/s/G/SPS/NPER640A1.pdf","ES")</f>
      </c>
    </row>
    <row r="3035">
      <c r="A3035" s="10" t="s">
        <v>5173</v>
      </c>
      <c r="B3035" s="11" t="s">
        <v>233</v>
      </c>
      <c r="C3035" s="10" t="s">
        <v>40</v>
      </c>
      <c r="D3035" s="12">
        <v>42817</v>
      </c>
      <c r="E3035" s="13" t="s">
        <v>19</v>
      </c>
      <c r="F3035" s="13" t="s">
        <v>5150</v>
      </c>
      <c r="G3035" s="14"/>
      <c r="H3035" s="15">
        <f>HYPERLINK("https://docs.wto.org/imrd/directdoc.asp?DDFDocuments/q/G/SPS/NPER646A1.pdf","EN")</f>
      </c>
      <c r="I3035" s="15">
        <f>HYPERLINK("https://docs.wto.org/imrd/directdoc.asp?DDFDocuments/r/G/SPS/NPER646A1.pdf","FR")</f>
      </c>
      <c r="J3035" s="15">
        <f>HYPERLINK("https://docs.wto.org/imrd/directdoc.asp?DDFDocuments/s/G/SPS/NPER646A1.pdf","ES")</f>
      </c>
    </row>
    <row r="3036">
      <c r="A3036" s="10" t="s">
        <v>5174</v>
      </c>
      <c r="B3036" s="11" t="s">
        <v>233</v>
      </c>
      <c r="C3036" s="10" t="s">
        <v>40</v>
      </c>
      <c r="D3036" s="12">
        <v>42817</v>
      </c>
      <c r="E3036" s="13" t="s">
        <v>19</v>
      </c>
      <c r="F3036" s="13" t="s">
        <v>5150</v>
      </c>
      <c r="G3036" s="14"/>
      <c r="H3036" s="15">
        <f>HYPERLINK("https://docs.wto.org/imrd/directdoc.asp?DDFDocuments/q/G/SPS/NPER677A1.pdf","EN")</f>
      </c>
      <c r="I3036" s="15">
        <f>HYPERLINK("https://docs.wto.org/imrd/directdoc.asp?DDFDocuments/r/G/SPS/NPER677A1.pdf","FR")</f>
      </c>
      <c r="J3036" s="15">
        <f>HYPERLINK("https://docs.wto.org/imrd/directdoc.asp?DDFDocuments/s/G/SPS/NPER677A1.pdf","ES")</f>
      </c>
    </row>
    <row r="3037">
      <c r="A3037" s="10" t="s">
        <v>5175</v>
      </c>
      <c r="B3037" s="11" t="s">
        <v>145</v>
      </c>
      <c r="C3037" s="10" t="s">
        <v>12</v>
      </c>
      <c r="D3037" s="12">
        <v>42817</v>
      </c>
      <c r="E3037" s="13" t="s">
        <v>3844</v>
      </c>
      <c r="F3037" s="13" t="s">
        <v>56</v>
      </c>
      <c r="G3037" s="14" t="s">
        <v>5050</v>
      </c>
      <c r="H3037" s="15">
        <f>HYPERLINK("https://docs.wto.org/imrd/directdoc.asp?DDFDocuments/q/G/SPS/NPHL362.pdf","EN")</f>
      </c>
      <c r="I3037" s="15">
        <f>HYPERLINK("https://docs.wto.org/imrd/directdoc.asp?DDFDocuments/r/G/SPS/NPHL362.pdf","FR")</f>
      </c>
      <c r="J3037" s="15">
        <f>HYPERLINK("https://docs.wto.org/imrd/directdoc.asp?DDFDocuments/s/G/SPS/NPHL362.pdf","ES")</f>
      </c>
    </row>
    <row r="3038">
      <c r="A3038" s="10" t="s">
        <v>5176</v>
      </c>
      <c r="B3038" s="11" t="s">
        <v>145</v>
      </c>
      <c r="C3038" s="10" t="s">
        <v>12</v>
      </c>
      <c r="D3038" s="12">
        <v>42817</v>
      </c>
      <c r="E3038" s="13" t="s">
        <v>3844</v>
      </c>
      <c r="F3038" s="13" t="s">
        <v>56</v>
      </c>
      <c r="G3038" s="14" t="s">
        <v>5177</v>
      </c>
      <c r="H3038" s="15">
        <f>HYPERLINK("https://docs.wto.org/imrd/directdoc.asp?DDFDocuments/q/G/SPS/NPHL363.pdf","EN")</f>
      </c>
      <c r="I3038" s="15">
        <f>HYPERLINK("https://docs.wto.org/imrd/directdoc.asp?DDFDocuments/r/G/SPS/NPHL363.pdf","FR")</f>
      </c>
      <c r="J3038" s="15">
        <f>HYPERLINK("https://docs.wto.org/imrd/directdoc.asp?DDFDocuments/s/G/SPS/NPHL363.pdf","ES")</f>
      </c>
    </row>
    <row r="3039">
      <c r="A3039" s="10" t="s">
        <v>5178</v>
      </c>
      <c r="B3039" s="11" t="s">
        <v>351</v>
      </c>
      <c r="C3039" s="10" t="s">
        <v>18</v>
      </c>
      <c r="D3039" s="12">
        <v>42816</v>
      </c>
      <c r="E3039" s="13" t="s">
        <v>3906</v>
      </c>
      <c r="F3039" s="13" t="s">
        <v>138</v>
      </c>
      <c r="G3039" s="14"/>
      <c r="H3039" s="15">
        <f>HYPERLINK("https://docs.wto.org/imrd/directdoc.asp?DDFDocuments/q/G/SPS/NJOR38.pdf","EN")</f>
      </c>
      <c r="I3039" s="15">
        <f>HYPERLINK("https://docs.wto.org/imrd/directdoc.asp?DDFDocuments/r/G/SPS/NJOR38.pdf","FR")</f>
      </c>
      <c r="J3039" s="15">
        <f>HYPERLINK("https://docs.wto.org/imrd/directdoc.asp?DDFDocuments/s/G/SPS/NJOR38.pdf","ES")</f>
      </c>
    </row>
    <row r="3040">
      <c r="A3040" s="10" t="s">
        <v>5179</v>
      </c>
      <c r="B3040" s="11" t="s">
        <v>87</v>
      </c>
      <c r="C3040" s="10" t="s">
        <v>18</v>
      </c>
      <c r="D3040" s="12">
        <v>42816</v>
      </c>
      <c r="E3040" s="13" t="s">
        <v>5180</v>
      </c>
      <c r="F3040" s="13" t="s">
        <v>32</v>
      </c>
      <c r="G3040" s="14" t="s">
        <v>183</v>
      </c>
      <c r="H3040" s="15">
        <f>HYPERLINK("https://docs.wto.org/imrd/directdoc.asp?DDFDocuments/t/G/SPS/NMEX318.DOC","EN")</f>
      </c>
      <c r="I3040" s="15">
        <f>HYPERLINK("https://docs.wto.org/imrd/directdoc.asp?DDFDocuments/u/G/SPS/NMEX318.DOC","FR")</f>
      </c>
      <c r="J3040" s="15">
        <f>HYPERLINK("https://docs.wto.org/imrd/directdoc.asp?DDFDocuments/v/G/SPS/NMEX318.DOC","ES")</f>
      </c>
    </row>
    <row r="3041">
      <c r="A3041" s="10" t="s">
        <v>5181</v>
      </c>
      <c r="B3041" s="11" t="s">
        <v>214</v>
      </c>
      <c r="C3041" s="10" t="s">
        <v>12</v>
      </c>
      <c r="D3041" s="12">
        <v>42815</v>
      </c>
      <c r="E3041" s="13" t="s">
        <v>5182</v>
      </c>
      <c r="F3041" s="13" t="s">
        <v>262</v>
      </c>
      <c r="G3041" s="14" t="s">
        <v>351</v>
      </c>
      <c r="H3041" s="15">
        <f>HYPERLINK("https://docs.wto.org/imrd/directdoc.asp?DDFDocuments/t/G/SPS/NARE110.DOC","EN")</f>
      </c>
      <c r="I3041" s="15">
        <f>HYPERLINK("https://docs.wto.org/imrd/directdoc.asp?DDFDocuments/u/G/SPS/NARE110.DOC","FR")</f>
      </c>
      <c r="J3041" s="15">
        <f>HYPERLINK("https://docs.wto.org/imrd/directdoc.asp?DDFDocuments/v/G/SPS/NARE110.DOC","ES")</f>
      </c>
    </row>
    <row r="3042">
      <c r="A3042" s="10" t="s">
        <v>5183</v>
      </c>
      <c r="B3042" s="11" t="s">
        <v>188</v>
      </c>
      <c r="C3042" s="10" t="s">
        <v>54</v>
      </c>
      <c r="D3042" s="12">
        <v>42815</v>
      </c>
      <c r="E3042" s="13" t="s">
        <v>5184</v>
      </c>
      <c r="F3042" s="13" t="s">
        <v>310</v>
      </c>
      <c r="G3042" s="14"/>
      <c r="H3042" s="15">
        <f>HYPERLINK("https://docs.wto.org/imrd/directdoc.asp?DDFDocuments/q/G/SPS/NAUS345A1.pdf","EN")</f>
      </c>
      <c r="I3042" s="15">
        <f>HYPERLINK("https://docs.wto.org/imrd/directdoc.asp?DDFDocuments/r/G/SPS/NAUS345A1.pdf","FR")</f>
      </c>
      <c r="J3042" s="15">
        <f>HYPERLINK("https://docs.wto.org/imrd/directdoc.asp?DDFDocuments/s/G/SPS/NAUS345A1.pdf","ES")</f>
      </c>
    </row>
    <row r="3043">
      <c r="A3043" s="10" t="s">
        <v>5185</v>
      </c>
      <c r="B3043" s="11" t="s">
        <v>188</v>
      </c>
      <c r="C3043" s="10" t="s">
        <v>18</v>
      </c>
      <c r="D3043" s="12">
        <v>42815</v>
      </c>
      <c r="E3043" s="13" t="s">
        <v>5186</v>
      </c>
      <c r="F3043" s="13" t="s">
        <v>262</v>
      </c>
      <c r="G3043" s="14"/>
      <c r="H3043" s="15">
        <f>HYPERLINK("https://docs.wto.org/imrd/directdoc.asp?DDFDocuments/q/G/SPS/NAUS415.pdf","EN")</f>
      </c>
      <c r="I3043" s="15">
        <f>HYPERLINK("https://docs.wto.org/imrd/directdoc.asp?DDFDocuments/r/G/SPS/NAUS415.pdf","FR")</f>
      </c>
      <c r="J3043" s="15">
        <f>HYPERLINK("https://docs.wto.org/imrd/directdoc.asp?DDFDocuments/s/G/SPS/NAUS415.pdf","ES")</f>
      </c>
    </row>
    <row r="3044">
      <c r="A3044" s="10" t="s">
        <v>5187</v>
      </c>
      <c r="B3044" s="11" t="s">
        <v>349</v>
      </c>
      <c r="C3044" s="10" t="s">
        <v>18</v>
      </c>
      <c r="D3044" s="12">
        <v>42815</v>
      </c>
      <c r="E3044" s="13" t="s">
        <v>5188</v>
      </c>
      <c r="F3044" s="13" t="s">
        <v>992</v>
      </c>
      <c r="G3044" s="14" t="s">
        <v>195</v>
      </c>
      <c r="H3044" s="15">
        <f>HYPERLINK("https://docs.wto.org/imrd/directdoc.asp?DDFDocuments/t/G/SPS/NECU191.DOC","EN")</f>
      </c>
      <c r="I3044" s="15">
        <f>HYPERLINK("https://docs.wto.org/imrd/directdoc.asp?DDFDocuments/u/G/SPS/NECU191.DOC","FR")</f>
      </c>
      <c r="J3044" s="15">
        <f>HYPERLINK("https://docs.wto.org/imrd/directdoc.asp?DDFDocuments/v/G/SPS/NECU191.DOC","ES")</f>
      </c>
    </row>
    <row r="3045">
      <c r="A3045" s="10" t="s">
        <v>5189</v>
      </c>
      <c r="B3045" s="11" t="s">
        <v>53</v>
      </c>
      <c r="C3045" s="10" t="s">
        <v>12</v>
      </c>
      <c r="D3045" s="12">
        <v>42815</v>
      </c>
      <c r="E3045" s="13" t="s">
        <v>5190</v>
      </c>
      <c r="F3045" s="13" t="s">
        <v>389</v>
      </c>
      <c r="G3045" s="14" t="s">
        <v>5191</v>
      </c>
      <c r="H3045" s="15">
        <f>HYPERLINK("https://docs.wto.org/imrd/directdoc.asp?DDFDocuments/q/G/SPS/NSAU260.pdf","EN")</f>
      </c>
      <c r="I3045" s="15">
        <f>HYPERLINK("https://docs.wto.org/imrd/directdoc.asp?DDFDocuments/r/G/SPS/NSAU260.pdf","FR")</f>
      </c>
      <c r="J3045" s="15">
        <f>HYPERLINK("https://docs.wto.org/imrd/directdoc.asp?DDFDocuments/s/G/SPS/NSAU260.pdf","ES")</f>
      </c>
    </row>
    <row r="3046">
      <c r="A3046" s="10" t="s">
        <v>5192</v>
      </c>
      <c r="B3046" s="11" t="s">
        <v>53</v>
      </c>
      <c r="C3046" s="10" t="s">
        <v>12</v>
      </c>
      <c r="D3046" s="12">
        <v>42815</v>
      </c>
      <c r="E3046" s="13" t="s">
        <v>55</v>
      </c>
      <c r="F3046" s="13" t="s">
        <v>56</v>
      </c>
      <c r="G3046" s="14" t="s">
        <v>4286</v>
      </c>
      <c r="H3046" s="15">
        <f>HYPERLINK("https://docs.wto.org/imrd/directdoc.asp?DDFDocuments/q/G/SPS/NSAU261.pdf","EN")</f>
      </c>
      <c r="I3046" s="15">
        <f>HYPERLINK("https://docs.wto.org/imrd/directdoc.asp?DDFDocuments/r/G/SPS/NSAU261.pdf","FR")</f>
      </c>
      <c r="J3046" s="15">
        <f>HYPERLINK("https://docs.wto.org/imrd/directdoc.asp?DDFDocuments/s/G/SPS/NSAU261.pdf","ES")</f>
      </c>
    </row>
    <row r="3047">
      <c r="A3047" s="10" t="s">
        <v>5193</v>
      </c>
      <c r="B3047" s="11" t="s">
        <v>53</v>
      </c>
      <c r="C3047" s="10" t="s">
        <v>12</v>
      </c>
      <c r="D3047" s="12">
        <v>42815</v>
      </c>
      <c r="E3047" s="13" t="s">
        <v>657</v>
      </c>
      <c r="F3047" s="13" t="s">
        <v>36</v>
      </c>
      <c r="G3047" s="14" t="s">
        <v>684</v>
      </c>
      <c r="H3047" s="15">
        <f>HYPERLINK("https://docs.wto.org/imrd/directdoc.asp?DDFDocuments/q/G/SPS/NSAU262.pdf","EN")</f>
      </c>
      <c r="I3047" s="15">
        <f>HYPERLINK("https://docs.wto.org/imrd/directdoc.asp?DDFDocuments/r/G/SPS/NSAU262.pdf","FR")</f>
      </c>
      <c r="J3047" s="15">
        <f>HYPERLINK("https://docs.wto.org/imrd/directdoc.asp?DDFDocuments/s/G/SPS/NSAU262.pdf","ES")</f>
      </c>
    </row>
    <row r="3048">
      <c r="A3048" s="10" t="s">
        <v>5194</v>
      </c>
      <c r="B3048" s="11" t="s">
        <v>5038</v>
      </c>
      <c r="C3048" s="10" t="s">
        <v>12</v>
      </c>
      <c r="D3048" s="12">
        <v>42814</v>
      </c>
      <c r="E3048" s="13" t="s">
        <v>5195</v>
      </c>
      <c r="F3048" s="13" t="s">
        <v>5196</v>
      </c>
      <c r="G3048" s="14" t="s">
        <v>5197</v>
      </c>
      <c r="H3048" s="15">
        <f>HYPERLINK("https://docs.wto.org/imrd/directdoc.asp?DDFDocuments/q/G/SPS/NALB200.pdf","EN")</f>
      </c>
      <c r="I3048" s="15">
        <f>HYPERLINK("https://docs.wto.org/imrd/directdoc.asp?DDFDocuments/r/G/SPS/NALB200.pdf","FR")</f>
      </c>
      <c r="J3048" s="15">
        <f>HYPERLINK("https://docs.wto.org/imrd/directdoc.asp?DDFDocuments/s/G/SPS/NALB200.pdf","ES")</f>
      </c>
    </row>
    <row r="3049">
      <c r="A3049" s="10" t="s">
        <v>5198</v>
      </c>
      <c r="B3049" s="11" t="s">
        <v>349</v>
      </c>
      <c r="C3049" s="10" t="s">
        <v>18</v>
      </c>
      <c r="D3049" s="12">
        <v>42814</v>
      </c>
      <c r="E3049" s="13" t="s">
        <v>5199</v>
      </c>
      <c r="F3049" s="13" t="s">
        <v>1089</v>
      </c>
      <c r="G3049" s="14" t="s">
        <v>168</v>
      </c>
      <c r="H3049" s="15">
        <f>HYPERLINK("https://docs.wto.org/imrd/directdoc.asp?DDFDocuments/t/G/SPS/NECU189.DOC","EN")</f>
      </c>
      <c r="I3049" s="15">
        <f>HYPERLINK("https://docs.wto.org/imrd/directdoc.asp?DDFDocuments/u/G/SPS/NECU189.DOC","FR")</f>
      </c>
      <c r="J3049" s="15">
        <f>HYPERLINK("https://docs.wto.org/imrd/directdoc.asp?DDFDocuments/v/G/SPS/NECU189.DOC","ES")</f>
      </c>
    </row>
    <row r="3050">
      <c r="A3050" s="10" t="s">
        <v>5200</v>
      </c>
      <c r="B3050" s="11" t="s">
        <v>153</v>
      </c>
      <c r="C3050" s="10" t="s">
        <v>40</v>
      </c>
      <c r="D3050" s="12">
        <v>42814</v>
      </c>
      <c r="E3050" s="13" t="s">
        <v>4901</v>
      </c>
      <c r="F3050" s="13" t="s">
        <v>24</v>
      </c>
      <c r="G3050" s="14"/>
      <c r="H3050" s="15">
        <f>HYPERLINK("https://docs.wto.org/imrd/directdoc.asp?DDFDocuments/q/G/SPS/NKOR559A1.pdf","EN")</f>
      </c>
      <c r="I3050" s="15">
        <f>HYPERLINK("https://docs.wto.org/imrd/directdoc.asp?DDFDocuments/r/G/SPS/NKOR559A1.pdf","FR")</f>
      </c>
      <c r="J3050" s="15">
        <f>HYPERLINK("https://docs.wto.org/imrd/directdoc.asp?DDFDocuments/s/G/SPS/NKOR559A1.pdf","ES")</f>
      </c>
    </row>
    <row r="3051">
      <c r="A3051" s="10" t="s">
        <v>5201</v>
      </c>
      <c r="B3051" s="11" t="s">
        <v>720</v>
      </c>
      <c r="C3051" s="10" t="s">
        <v>40</v>
      </c>
      <c r="D3051" s="12">
        <v>42814</v>
      </c>
      <c r="E3051" s="13" t="s">
        <v>19</v>
      </c>
      <c r="F3051" s="13" t="s">
        <v>5163</v>
      </c>
      <c r="G3051" s="14"/>
      <c r="H3051" s="15">
        <f>HYPERLINK("https://docs.wto.org/imrd/directdoc.asp?DDFDocuments/t/G/SPS/NSLV124A2.DOC","EN")</f>
      </c>
      <c r="I3051" s="15">
        <f>HYPERLINK("https://docs.wto.org/imrd/directdoc.asp?DDFDocuments/u/G/SPS/NSLV124A2.DOC","FR")</f>
      </c>
      <c r="J3051" s="15">
        <f>HYPERLINK("https://docs.wto.org/imrd/directdoc.asp?DDFDocuments/v/G/SPS/NSLV124A2.DOC","ES")</f>
      </c>
    </row>
    <row r="3052">
      <c r="A3052" s="10" t="s">
        <v>5202</v>
      </c>
      <c r="B3052" s="11" t="s">
        <v>3031</v>
      </c>
      <c r="C3052" s="10" t="s">
        <v>12</v>
      </c>
      <c r="D3052" s="12">
        <v>42810</v>
      </c>
      <c r="E3052" s="13" t="s">
        <v>5203</v>
      </c>
      <c r="F3052" s="13" t="s">
        <v>2192</v>
      </c>
      <c r="G3052" s="14" t="s">
        <v>90</v>
      </c>
      <c r="H3052" s="15">
        <f>HYPERLINK("https://docs.wto.org/imrd/directdoc.asp?DDFDocuments/q/G/SPS/NMDG24.pdf","EN")</f>
      </c>
      <c r="I3052" s="15">
        <f>HYPERLINK("https://docs.wto.org/imrd/directdoc.asp?DDFDocuments/r/G/SPS/NMDG24.pdf","FR")</f>
      </c>
      <c r="J3052" s="15">
        <f>HYPERLINK("https://docs.wto.org/imrd/directdoc.asp?DDFDocuments/s/G/SPS/NMDG24.pdf","ES")</f>
      </c>
    </row>
    <row r="3053">
      <c r="A3053" s="10" t="s">
        <v>5204</v>
      </c>
      <c r="B3053" s="11" t="s">
        <v>3031</v>
      </c>
      <c r="C3053" s="10" t="s">
        <v>12</v>
      </c>
      <c r="D3053" s="12">
        <v>42810</v>
      </c>
      <c r="E3053" s="13" t="s">
        <v>5205</v>
      </c>
      <c r="F3053" s="13" t="s">
        <v>2192</v>
      </c>
      <c r="G3053" s="14" t="s">
        <v>90</v>
      </c>
      <c r="H3053" s="15">
        <f>HYPERLINK("https://docs.wto.org/imrd/directdoc.asp?DDFDocuments/q/G/SPS/NMDG24R1.pdf","EN")</f>
      </c>
      <c r="I3053" s="15">
        <f>HYPERLINK("https://docs.wto.org/imrd/directdoc.asp?DDFDocuments/r/G/SPS/NMDG24R1.pdf","FR")</f>
      </c>
      <c r="J3053" s="15">
        <f>HYPERLINK("https://docs.wto.org/imrd/directdoc.asp?DDFDocuments/s/G/SPS/NMDG24R1.pdf","ES")</f>
      </c>
    </row>
    <row r="3054">
      <c r="A3054" s="10" t="s">
        <v>5206</v>
      </c>
      <c r="B3054" s="11" t="s">
        <v>3031</v>
      </c>
      <c r="C3054" s="10" t="s">
        <v>12</v>
      </c>
      <c r="D3054" s="12">
        <v>42810</v>
      </c>
      <c r="E3054" s="13" t="s">
        <v>5207</v>
      </c>
      <c r="F3054" s="13" t="s">
        <v>2192</v>
      </c>
      <c r="G3054" s="14" t="s">
        <v>90</v>
      </c>
      <c r="H3054" s="15">
        <f>HYPERLINK("https://docs.wto.org/imrd/directdoc.asp?DDFDocuments/q/G/SPS/NMDG24R2.pdf","EN")</f>
      </c>
      <c r="I3054" s="15">
        <f>HYPERLINK("https://docs.wto.org/imrd/directdoc.asp?DDFDocuments/r/G/SPS/NMDG24R2.pdf","FR")</f>
      </c>
      <c r="J3054" s="15">
        <f>HYPERLINK("https://docs.wto.org/imrd/directdoc.asp?DDFDocuments/s/G/SPS/NMDG24R2.pdf","ES")</f>
      </c>
    </row>
    <row r="3055">
      <c r="A3055" s="10" t="s">
        <v>5208</v>
      </c>
      <c r="B3055" s="11" t="s">
        <v>365</v>
      </c>
      <c r="C3055" s="10" t="s">
        <v>40</v>
      </c>
      <c r="D3055" s="12">
        <v>42809</v>
      </c>
      <c r="E3055" s="13" t="s">
        <v>19</v>
      </c>
      <c r="F3055" s="13" t="s">
        <v>5163</v>
      </c>
      <c r="G3055" s="14"/>
      <c r="H3055" s="15">
        <f>HYPERLINK("https://docs.wto.org/imrd/directdoc.asp?DDFDocuments/t/G/SPS/NCHL537A1.DOC","EN")</f>
      </c>
      <c r="I3055" s="15">
        <f>HYPERLINK("https://docs.wto.org/imrd/directdoc.asp?DDFDocuments/u/G/SPS/NCHL537A1.DOC","FR")</f>
      </c>
      <c r="J3055" s="15">
        <f>HYPERLINK("https://docs.wto.org/imrd/directdoc.asp?DDFDocuments/v/G/SPS/NCHL537A1.DOC","ES")</f>
      </c>
    </row>
    <row r="3056">
      <c r="A3056" s="10" t="s">
        <v>5209</v>
      </c>
      <c r="B3056" s="11" t="s">
        <v>153</v>
      </c>
      <c r="C3056" s="10" t="s">
        <v>18</v>
      </c>
      <c r="D3056" s="12">
        <v>42809</v>
      </c>
      <c r="E3056" s="13" t="s">
        <v>4901</v>
      </c>
      <c r="F3056" s="13" t="s">
        <v>24</v>
      </c>
      <c r="G3056" s="14"/>
      <c r="H3056" s="15">
        <f>HYPERLINK("https://docs.wto.org/imrd/directdoc.asp?DDFDocuments/q/G/SPS/NKOR559.pdf","EN")</f>
      </c>
      <c r="I3056" s="15">
        <f>HYPERLINK("https://docs.wto.org/imrd/directdoc.asp?DDFDocuments/r/G/SPS/NKOR559.pdf","FR")</f>
      </c>
      <c r="J3056" s="15">
        <f>HYPERLINK("https://docs.wto.org/imrd/directdoc.asp?DDFDocuments/s/G/SPS/NKOR559.pdf","ES")</f>
      </c>
    </row>
    <row r="3057">
      <c r="A3057" s="10" t="s">
        <v>5210</v>
      </c>
      <c r="B3057" s="11" t="s">
        <v>233</v>
      </c>
      <c r="C3057" s="10" t="s">
        <v>12</v>
      </c>
      <c r="D3057" s="12">
        <v>42809</v>
      </c>
      <c r="E3057" s="13" t="s">
        <v>4500</v>
      </c>
      <c r="F3057" s="13" t="s">
        <v>1824</v>
      </c>
      <c r="G3057" s="14" t="s">
        <v>5211</v>
      </c>
      <c r="H3057" s="15">
        <f>HYPERLINK("https://docs.wto.org/imrd/directdoc.asp?DDFDocuments/t/G/SPS/NPER694.DOC","EN")</f>
      </c>
      <c r="I3057" s="15">
        <f>HYPERLINK("https://docs.wto.org/imrd/directdoc.asp?DDFDocuments/u/G/SPS/NPER694.DOC","FR")</f>
      </c>
      <c r="J3057" s="15">
        <f>HYPERLINK("https://docs.wto.org/imrd/directdoc.asp?DDFDocuments/v/G/SPS/NPER694.DOC","ES")</f>
      </c>
    </row>
    <row r="3058">
      <c r="A3058" s="10" t="s">
        <v>5212</v>
      </c>
      <c r="B3058" s="11" t="s">
        <v>5038</v>
      </c>
      <c r="C3058" s="10" t="s">
        <v>12</v>
      </c>
      <c r="D3058" s="12">
        <v>42808</v>
      </c>
      <c r="E3058" s="13" t="s">
        <v>5039</v>
      </c>
      <c r="F3058" s="13" t="s">
        <v>5196</v>
      </c>
      <c r="G3058" s="14" t="s">
        <v>5213</v>
      </c>
      <c r="H3058" s="15">
        <f>HYPERLINK("https://docs.wto.org/imrd/directdoc.asp?DDFDocuments/q/G/SPS/NALB199.pdf","EN")</f>
      </c>
      <c r="I3058" s="15">
        <f>HYPERLINK("https://docs.wto.org/imrd/directdoc.asp?DDFDocuments/r/G/SPS/NALB199.pdf","FR")</f>
      </c>
      <c r="J3058" s="15">
        <f>HYPERLINK("https://docs.wto.org/imrd/directdoc.asp?DDFDocuments/s/G/SPS/NALB199.pdf","ES")</f>
      </c>
    </row>
    <row r="3059">
      <c r="A3059" s="10" t="s">
        <v>5214</v>
      </c>
      <c r="B3059" s="11" t="s">
        <v>214</v>
      </c>
      <c r="C3059" s="10" t="s">
        <v>12</v>
      </c>
      <c r="D3059" s="12">
        <v>42808</v>
      </c>
      <c r="E3059" s="13" t="s">
        <v>530</v>
      </c>
      <c r="F3059" s="13" t="s">
        <v>56</v>
      </c>
      <c r="G3059" s="14" t="s">
        <v>2314</v>
      </c>
      <c r="H3059" s="15">
        <f>HYPERLINK("https://docs.wto.org/imrd/directdoc.asp?DDFDocuments/q/G/SPS/NARE108.pdf","EN")</f>
      </c>
      <c r="I3059" s="15">
        <f>HYPERLINK("https://docs.wto.org/imrd/directdoc.asp?DDFDocuments/r/G/SPS/NARE108.pdf","FR")</f>
      </c>
      <c r="J3059" s="15">
        <f>HYPERLINK("https://docs.wto.org/imrd/directdoc.asp?DDFDocuments/s/G/SPS/NARE108.pdf","ES")</f>
      </c>
    </row>
    <row r="3060">
      <c r="A3060" s="10" t="s">
        <v>5215</v>
      </c>
      <c r="B3060" s="11" t="s">
        <v>3031</v>
      </c>
      <c r="C3060" s="10" t="s">
        <v>12</v>
      </c>
      <c r="D3060" s="12">
        <v>42808</v>
      </c>
      <c r="E3060" s="13" t="s">
        <v>5216</v>
      </c>
      <c r="F3060" s="13" t="s">
        <v>24</v>
      </c>
      <c r="G3060" s="14" t="s">
        <v>5217</v>
      </c>
      <c r="H3060" s="15">
        <f>HYPERLINK("https://docs.wto.org/imrd/directdoc.asp?DDFDocuments/q/G/SPS/NMDG23.pdf","EN")</f>
      </c>
      <c r="I3060" s="15">
        <f>HYPERLINK("https://docs.wto.org/imrd/directdoc.asp?DDFDocuments/r/G/SPS/NMDG23.pdf","FR")</f>
      </c>
      <c r="J3060" s="15">
        <f>HYPERLINK("https://docs.wto.org/imrd/directdoc.asp?DDFDocuments/s/G/SPS/NMDG23.pdf","ES")</f>
      </c>
    </row>
    <row r="3061">
      <c r="A3061" s="10" t="s">
        <v>5218</v>
      </c>
      <c r="B3061" s="11" t="s">
        <v>195</v>
      </c>
      <c r="C3061" s="10" t="s">
        <v>18</v>
      </c>
      <c r="D3061" s="12">
        <v>42808</v>
      </c>
      <c r="E3061" s="13" t="s">
        <v>5219</v>
      </c>
      <c r="F3061" s="13" t="s">
        <v>158</v>
      </c>
      <c r="G3061" s="14"/>
      <c r="H3061" s="15">
        <f>HYPERLINK("https://docs.wto.org/imrd/directdoc.asp?DDFDocuments/q/G/SPS/NNZL555.pdf","EN")</f>
      </c>
      <c r="I3061" s="15">
        <f>HYPERLINK("https://docs.wto.org/imrd/directdoc.asp?DDFDocuments/r/G/SPS/NNZL555.pdf","FR")</f>
      </c>
      <c r="J3061" s="15">
        <f>HYPERLINK("https://docs.wto.org/imrd/directdoc.asp?DDFDocuments/s/G/SPS/NNZL555.pdf","ES")</f>
      </c>
    </row>
    <row r="3062">
      <c r="A3062" s="10" t="s">
        <v>5220</v>
      </c>
      <c r="B3062" s="11" t="s">
        <v>214</v>
      </c>
      <c r="C3062" s="10" t="s">
        <v>12</v>
      </c>
      <c r="D3062" s="12">
        <v>42807</v>
      </c>
      <c r="E3062" s="13" t="s">
        <v>530</v>
      </c>
      <c r="F3062" s="13" t="s">
        <v>56</v>
      </c>
      <c r="G3062" s="14" t="s">
        <v>4542</v>
      </c>
      <c r="H3062" s="15">
        <f>HYPERLINK("https://docs.wto.org/imrd/directdoc.asp?DDFDocuments/q/G/SPS/NARE107.pdf","EN")</f>
      </c>
      <c r="I3062" s="15">
        <f>HYPERLINK("https://docs.wto.org/imrd/directdoc.asp?DDFDocuments/r/G/SPS/NARE107.pdf","FR")</f>
      </c>
      <c r="J3062" s="15">
        <f>HYPERLINK("https://docs.wto.org/imrd/directdoc.asp?DDFDocuments/s/G/SPS/NARE107.pdf","ES")</f>
      </c>
    </row>
    <row r="3063">
      <c r="A3063" s="10" t="s">
        <v>5221</v>
      </c>
      <c r="B3063" s="11" t="s">
        <v>1389</v>
      </c>
      <c r="C3063" s="10" t="s">
        <v>18</v>
      </c>
      <c r="D3063" s="12">
        <v>42807</v>
      </c>
      <c r="E3063" s="13" t="s">
        <v>2329</v>
      </c>
      <c r="F3063" s="13" t="s">
        <v>32</v>
      </c>
      <c r="G3063" s="14"/>
      <c r="H3063" s="15">
        <f>HYPERLINK("https://docs.wto.org/imrd/directdoc.asp?DDFDocuments/t/G/SPS/NDOM56R1.DOC","EN")</f>
      </c>
      <c r="I3063" s="15">
        <f>HYPERLINK("https://docs.wto.org/imrd/directdoc.asp?DDFDocuments/u/G/SPS/NDOM56R1.DOC","FR")</f>
      </c>
      <c r="J3063" s="15">
        <f>HYPERLINK("https://docs.wto.org/imrd/directdoc.asp?DDFDocuments/v/G/SPS/NDOM56R1.DOC","ES")</f>
      </c>
    </row>
    <row r="3064">
      <c r="A3064" s="10" t="s">
        <v>5222</v>
      </c>
      <c r="B3064" s="11" t="s">
        <v>1389</v>
      </c>
      <c r="C3064" s="10" t="s">
        <v>18</v>
      </c>
      <c r="D3064" s="12">
        <v>42807</v>
      </c>
      <c r="E3064" s="13" t="s">
        <v>5223</v>
      </c>
      <c r="F3064" s="13" t="s">
        <v>5224</v>
      </c>
      <c r="G3064" s="14"/>
      <c r="H3064" s="15">
        <f>HYPERLINK("https://docs.wto.org/imrd/directdoc.asp?DDFDocuments/t/G/SPS/NDOM57R1.DOC","EN")</f>
      </c>
      <c r="I3064" s="15">
        <f>HYPERLINK("https://docs.wto.org/imrd/directdoc.asp?DDFDocuments/u/G/SPS/NDOM57R1.DOC","FR")</f>
      </c>
      <c r="J3064" s="15">
        <f>HYPERLINK("https://docs.wto.org/imrd/directdoc.asp?DDFDocuments/v/G/SPS/NDOM57R1.DOC","ES")</f>
      </c>
    </row>
    <row r="3065">
      <c r="A3065" s="10" t="s">
        <v>5225</v>
      </c>
      <c r="B3065" s="11" t="s">
        <v>87</v>
      </c>
      <c r="C3065" s="10" t="s">
        <v>18</v>
      </c>
      <c r="D3065" s="12">
        <v>42807</v>
      </c>
      <c r="E3065" s="13" t="s">
        <v>5226</v>
      </c>
      <c r="F3065" s="13" t="s">
        <v>158</v>
      </c>
      <c r="G3065" s="14" t="s">
        <v>183</v>
      </c>
      <c r="H3065" s="15">
        <f>HYPERLINK("https://docs.wto.org/imrd/directdoc.asp?DDFDocuments/t/G/SPS/NMEX317.DOC","EN")</f>
      </c>
      <c r="I3065" s="15">
        <f>HYPERLINK("https://docs.wto.org/imrd/directdoc.asp?DDFDocuments/u/G/SPS/NMEX317.DOC","FR")</f>
      </c>
      <c r="J3065" s="15">
        <f>HYPERLINK("https://docs.wto.org/imrd/directdoc.asp?DDFDocuments/v/G/SPS/NMEX317.DOC","ES")</f>
      </c>
    </row>
    <row r="3066">
      <c r="A3066" s="10" t="s">
        <v>5227</v>
      </c>
      <c r="B3066" s="11" t="s">
        <v>233</v>
      </c>
      <c r="C3066" s="10" t="s">
        <v>18</v>
      </c>
      <c r="D3066" s="12">
        <v>42807</v>
      </c>
      <c r="E3066" s="13" t="s">
        <v>5228</v>
      </c>
      <c r="F3066" s="13" t="s">
        <v>223</v>
      </c>
      <c r="G3066" s="14" t="s">
        <v>161</v>
      </c>
      <c r="H3066" s="15">
        <f>HYPERLINK("https://docs.wto.org/imrd/directdoc.asp?DDFDocuments/q/G/SPS/NPER692.pdf","EN")</f>
      </c>
      <c r="I3066" s="15">
        <f>HYPERLINK("https://docs.wto.org/imrd/directdoc.asp?DDFDocuments/r/G/SPS/NPER692.pdf","FR")</f>
      </c>
      <c r="J3066" s="15">
        <f>HYPERLINK("https://docs.wto.org/imrd/directdoc.asp?DDFDocuments/s/G/SPS/NPER692.pdf","ES")</f>
      </c>
    </row>
    <row r="3067">
      <c r="A3067" s="10" t="s">
        <v>5229</v>
      </c>
      <c r="B3067" s="11" t="s">
        <v>233</v>
      </c>
      <c r="C3067" s="10" t="s">
        <v>18</v>
      </c>
      <c r="D3067" s="12">
        <v>42807</v>
      </c>
      <c r="E3067" s="13" t="s">
        <v>5230</v>
      </c>
      <c r="F3067" s="13" t="s">
        <v>1282</v>
      </c>
      <c r="G3067" s="14" t="s">
        <v>365</v>
      </c>
      <c r="H3067" s="15">
        <f>HYPERLINK("https://docs.wto.org/imrd/directdoc.asp?DDFDocuments/t/G/SPS/NPER693.DOC","EN")</f>
      </c>
      <c r="I3067" s="15">
        <f>HYPERLINK("https://docs.wto.org/imrd/directdoc.asp?DDFDocuments/u/G/SPS/NPER693.DOC","FR")</f>
      </c>
      <c r="J3067" s="15">
        <f>HYPERLINK("https://docs.wto.org/imrd/directdoc.asp?DDFDocuments/v/G/SPS/NPER693.DOC","ES")</f>
      </c>
    </row>
    <row r="3068">
      <c r="A3068" s="10" t="s">
        <v>5231</v>
      </c>
      <c r="B3068" s="11" t="s">
        <v>214</v>
      </c>
      <c r="C3068" s="10" t="s">
        <v>12</v>
      </c>
      <c r="D3068" s="12">
        <v>42802</v>
      </c>
      <c r="E3068" s="13" t="s">
        <v>530</v>
      </c>
      <c r="F3068" s="13" t="s">
        <v>56</v>
      </c>
      <c r="G3068" s="14" t="s">
        <v>5232</v>
      </c>
      <c r="H3068" s="15">
        <f>HYPERLINK("https://docs.wto.org/imrd/directdoc.asp?DDFDocuments/q/G/SPS/NARE106.pdf","EN")</f>
      </c>
      <c r="I3068" s="15">
        <f>HYPERLINK("https://docs.wto.org/imrd/directdoc.asp?DDFDocuments/r/G/SPS/NARE106.pdf","FR")</f>
      </c>
      <c r="J3068" s="15">
        <f>HYPERLINK("https://docs.wto.org/imrd/directdoc.asp?DDFDocuments/s/G/SPS/NARE106.pdf","ES")</f>
      </c>
    </row>
    <row r="3069">
      <c r="A3069" s="10" t="s">
        <v>5233</v>
      </c>
      <c r="B3069" s="11" t="s">
        <v>82</v>
      </c>
      <c r="C3069" s="10" t="s">
        <v>18</v>
      </c>
      <c r="D3069" s="12">
        <v>42800</v>
      </c>
      <c r="E3069" s="13" t="s">
        <v>4727</v>
      </c>
      <c r="F3069" s="13" t="s">
        <v>5234</v>
      </c>
      <c r="G3069" s="14"/>
      <c r="H3069" s="15">
        <f>HYPERLINK("https://docs.wto.org/imrd/directdoc.asp?DDFDocuments/q/G/SPS/NEU201.pdf","EN")</f>
      </c>
      <c r="I3069" s="15">
        <f>HYPERLINK("https://docs.wto.org/imrd/directdoc.asp?DDFDocuments/r/G/SPS/NEU201.pdf","FR")</f>
      </c>
      <c r="J3069" s="15">
        <f>HYPERLINK("https://docs.wto.org/imrd/directdoc.asp?DDFDocuments/s/G/SPS/NEU201.pdf","ES")</f>
      </c>
    </row>
    <row r="3070">
      <c r="A3070" s="10" t="s">
        <v>5235</v>
      </c>
      <c r="B3070" s="11" t="s">
        <v>1600</v>
      </c>
      <c r="C3070" s="10" t="s">
        <v>18</v>
      </c>
      <c r="D3070" s="12">
        <v>42797</v>
      </c>
      <c r="E3070" s="13" t="s">
        <v>5236</v>
      </c>
      <c r="F3070" s="13" t="s">
        <v>368</v>
      </c>
      <c r="G3070" s="14"/>
      <c r="H3070" s="15">
        <f>HYPERLINK("https://docs.wto.org/imrd/directdoc.asp?DDFDocuments/t/G/SPS/NMAR47.DOC","EN")</f>
      </c>
      <c r="I3070" s="15">
        <f>HYPERLINK("https://docs.wto.org/imrd/directdoc.asp?DDFDocuments/u/G/SPS/NMAR47.DOC","FR")</f>
      </c>
      <c r="J3070" s="15">
        <f>HYPERLINK("https://docs.wto.org/imrd/directdoc.asp?DDFDocuments/v/G/SPS/NMAR47.DOC","ES")</f>
      </c>
    </row>
    <row r="3071">
      <c r="A3071" s="10" t="s">
        <v>5237</v>
      </c>
      <c r="B3071" s="11" t="s">
        <v>1600</v>
      </c>
      <c r="C3071" s="10" t="s">
        <v>18</v>
      </c>
      <c r="D3071" s="12">
        <v>42797</v>
      </c>
      <c r="E3071" s="13" t="s">
        <v>5238</v>
      </c>
      <c r="F3071" s="13" t="s">
        <v>5239</v>
      </c>
      <c r="G3071" s="14"/>
      <c r="H3071" s="15">
        <f>HYPERLINK("https://docs.wto.org/imrd/directdoc.asp?DDFDocuments/t/G/SPS/NMAR48.DOC","EN")</f>
      </c>
      <c r="I3071" s="15">
        <f>HYPERLINK("https://docs.wto.org/imrd/directdoc.asp?DDFDocuments/u/G/SPS/NMAR48.DOC","FR")</f>
      </c>
      <c r="J3071" s="15">
        <f>HYPERLINK("https://docs.wto.org/imrd/directdoc.asp?DDFDocuments/v/G/SPS/NMAR48.DOC","ES")</f>
      </c>
    </row>
    <row r="3072">
      <c r="A3072" s="10" t="s">
        <v>5240</v>
      </c>
      <c r="B3072" s="11" t="s">
        <v>1600</v>
      </c>
      <c r="C3072" s="10" t="s">
        <v>18</v>
      </c>
      <c r="D3072" s="12">
        <v>42797</v>
      </c>
      <c r="E3072" s="13" t="s">
        <v>5241</v>
      </c>
      <c r="F3072" s="13" t="s">
        <v>24</v>
      </c>
      <c r="G3072" s="14"/>
      <c r="H3072" s="15">
        <f>HYPERLINK("https://docs.wto.org/imrd/directdoc.asp?DDFDocuments/q/G/SPS/NMAR49.pdf","EN")</f>
      </c>
      <c r="I3072" s="15">
        <f>HYPERLINK("https://docs.wto.org/imrd/directdoc.asp?DDFDocuments/r/G/SPS/NMAR49.pdf","FR")</f>
      </c>
      <c r="J3072" s="15">
        <f>HYPERLINK("https://docs.wto.org/imrd/directdoc.asp?DDFDocuments/s/G/SPS/NMAR49.pdf","ES")</f>
      </c>
    </row>
    <row r="3073">
      <c r="A3073" s="10" t="s">
        <v>5242</v>
      </c>
      <c r="B3073" s="11" t="s">
        <v>1600</v>
      </c>
      <c r="C3073" s="10" t="s">
        <v>18</v>
      </c>
      <c r="D3073" s="12">
        <v>42797</v>
      </c>
      <c r="E3073" s="13" t="s">
        <v>5243</v>
      </c>
      <c r="F3073" s="13" t="s">
        <v>229</v>
      </c>
      <c r="G3073" s="14"/>
      <c r="H3073" s="15">
        <f>HYPERLINK("https://docs.wto.org/imrd/directdoc.asp?DDFDocuments/q/G/SPS/NMAR50.pdf","EN")</f>
      </c>
      <c r="I3073" s="15">
        <f>HYPERLINK("https://docs.wto.org/imrd/directdoc.asp?DDFDocuments/r/G/SPS/NMAR50.pdf","FR")</f>
      </c>
      <c r="J3073" s="15">
        <f>HYPERLINK("https://docs.wto.org/imrd/directdoc.asp?DDFDocuments/s/G/SPS/NMAR50.pdf","ES")</f>
      </c>
    </row>
    <row r="3074">
      <c r="A3074" s="10" t="s">
        <v>5244</v>
      </c>
      <c r="B3074" s="11" t="s">
        <v>53</v>
      </c>
      <c r="C3074" s="10" t="s">
        <v>12</v>
      </c>
      <c r="D3074" s="12">
        <v>42797</v>
      </c>
      <c r="E3074" s="13" t="s">
        <v>657</v>
      </c>
      <c r="F3074" s="13" t="s">
        <v>229</v>
      </c>
      <c r="G3074" s="14" t="s">
        <v>1124</v>
      </c>
      <c r="H3074" s="15">
        <f>HYPERLINK("https://docs.wto.org/imrd/directdoc.asp?DDFDocuments/q/G/SPS/NSAU254.pdf","EN")</f>
      </c>
      <c r="I3074" s="15">
        <f>HYPERLINK("https://docs.wto.org/imrd/directdoc.asp?DDFDocuments/r/G/SPS/NSAU254.pdf","FR")</f>
      </c>
      <c r="J3074" s="15">
        <f>HYPERLINK("https://docs.wto.org/imrd/directdoc.asp?DDFDocuments/s/G/SPS/NSAU254.pdf","ES")</f>
      </c>
    </row>
    <row r="3075">
      <c r="A3075" s="10" t="s">
        <v>5245</v>
      </c>
      <c r="B3075" s="11" t="s">
        <v>53</v>
      </c>
      <c r="C3075" s="10" t="s">
        <v>12</v>
      </c>
      <c r="D3075" s="12">
        <v>42797</v>
      </c>
      <c r="E3075" s="13" t="s">
        <v>1238</v>
      </c>
      <c r="F3075" s="13" t="s">
        <v>92</v>
      </c>
      <c r="G3075" s="14" t="s">
        <v>226</v>
      </c>
      <c r="H3075" s="15">
        <f>HYPERLINK("https://docs.wto.org/imrd/directdoc.asp?DDFDocuments/q/G/SPS/NSAU255.pdf","EN")</f>
      </c>
      <c r="I3075" s="15">
        <f>HYPERLINK("https://docs.wto.org/imrd/directdoc.asp?DDFDocuments/r/G/SPS/NSAU255.pdf","FR")</f>
      </c>
      <c r="J3075" s="15">
        <f>HYPERLINK("https://docs.wto.org/imrd/directdoc.asp?DDFDocuments/s/G/SPS/NSAU255.pdf","ES")</f>
      </c>
    </row>
    <row r="3076">
      <c r="A3076" s="10" t="s">
        <v>5246</v>
      </c>
      <c r="B3076" s="11" t="s">
        <v>53</v>
      </c>
      <c r="C3076" s="10" t="s">
        <v>12</v>
      </c>
      <c r="D3076" s="12">
        <v>42797</v>
      </c>
      <c r="E3076" s="13" t="s">
        <v>55</v>
      </c>
      <c r="F3076" s="13" t="s">
        <v>138</v>
      </c>
      <c r="G3076" s="14" t="s">
        <v>39</v>
      </c>
      <c r="H3076" s="15">
        <f>HYPERLINK("https://docs.wto.org/imrd/directdoc.asp?DDFDocuments/q/G/SPS/NSAU256.pdf","EN")</f>
      </c>
      <c r="I3076" s="15">
        <f>HYPERLINK("https://docs.wto.org/imrd/directdoc.asp?DDFDocuments/r/G/SPS/NSAU256.pdf","FR")</f>
      </c>
      <c r="J3076" s="15">
        <f>HYPERLINK("https://docs.wto.org/imrd/directdoc.asp?DDFDocuments/s/G/SPS/NSAU256.pdf","ES")</f>
      </c>
    </row>
    <row r="3077">
      <c r="A3077" s="10" t="s">
        <v>5247</v>
      </c>
      <c r="B3077" s="11" t="s">
        <v>53</v>
      </c>
      <c r="C3077" s="10" t="s">
        <v>12</v>
      </c>
      <c r="D3077" s="12">
        <v>42797</v>
      </c>
      <c r="E3077" s="13" t="s">
        <v>657</v>
      </c>
      <c r="F3077" s="13" t="s">
        <v>36</v>
      </c>
      <c r="G3077" s="14" t="s">
        <v>572</v>
      </c>
      <c r="H3077" s="15">
        <f>HYPERLINK("https://docs.wto.org/imrd/directdoc.asp?DDFDocuments/q/G/SPS/NSAU257.pdf","EN")</f>
      </c>
      <c r="I3077" s="15">
        <f>HYPERLINK("https://docs.wto.org/imrd/directdoc.asp?DDFDocuments/r/G/SPS/NSAU257.pdf","FR")</f>
      </c>
      <c r="J3077" s="15">
        <f>HYPERLINK("https://docs.wto.org/imrd/directdoc.asp?DDFDocuments/s/G/SPS/NSAU257.pdf","ES")</f>
      </c>
    </row>
    <row r="3078">
      <c r="A3078" s="10" t="s">
        <v>5248</v>
      </c>
      <c r="B3078" s="11" t="s">
        <v>53</v>
      </c>
      <c r="C3078" s="10" t="s">
        <v>12</v>
      </c>
      <c r="D3078" s="12">
        <v>42797</v>
      </c>
      <c r="E3078" s="13" t="s">
        <v>657</v>
      </c>
      <c r="F3078" s="13" t="s">
        <v>229</v>
      </c>
      <c r="G3078" s="14" t="s">
        <v>39</v>
      </c>
      <c r="H3078" s="15">
        <f>HYPERLINK("https://docs.wto.org/imrd/directdoc.asp?DDFDocuments/q/G/SPS/NSAU258.pdf","EN")</f>
      </c>
      <c r="I3078" s="15">
        <f>HYPERLINK("https://docs.wto.org/imrd/directdoc.asp?DDFDocuments/r/G/SPS/NSAU258.pdf","FR")</f>
      </c>
      <c r="J3078" s="15">
        <f>HYPERLINK("https://docs.wto.org/imrd/directdoc.asp?DDFDocuments/s/G/SPS/NSAU258.pdf","ES")</f>
      </c>
    </row>
    <row r="3079">
      <c r="A3079" s="10" t="s">
        <v>5249</v>
      </c>
      <c r="B3079" s="11" t="s">
        <v>59</v>
      </c>
      <c r="C3079" s="10" t="s">
        <v>18</v>
      </c>
      <c r="D3079" s="12">
        <v>42797</v>
      </c>
      <c r="E3079" s="13" t="s">
        <v>4779</v>
      </c>
      <c r="F3079" s="13" t="s">
        <v>144</v>
      </c>
      <c r="G3079" s="14"/>
      <c r="H3079" s="15">
        <f>HYPERLINK("https://docs.wto.org/imrd/directdoc.asp?DDFDocuments/q/G/SPS/NTPKM427.pdf","EN")</f>
      </c>
      <c r="I3079" s="15">
        <f>HYPERLINK("https://docs.wto.org/imrd/directdoc.asp?DDFDocuments/r/G/SPS/NTPKM427.pdf","FR")</f>
      </c>
      <c r="J3079" s="15">
        <f>HYPERLINK("https://docs.wto.org/imrd/directdoc.asp?DDFDocuments/s/G/SPS/NTPKM427.pdf","ES")</f>
      </c>
    </row>
    <row r="3080">
      <c r="A3080" s="10" t="s">
        <v>5250</v>
      </c>
      <c r="B3080" s="11" t="s">
        <v>139</v>
      </c>
      <c r="C3080" s="10" t="s">
        <v>40</v>
      </c>
      <c r="D3080" s="12">
        <v>42796</v>
      </c>
      <c r="E3080" s="13" t="s">
        <v>5251</v>
      </c>
      <c r="F3080" s="13" t="s">
        <v>229</v>
      </c>
      <c r="G3080" s="14"/>
      <c r="H3080" s="15">
        <f>HYPERLINK("https://docs.wto.org/imrd/directdoc.asp?DDFDocuments/t/G/SPS/NIND143A1.DOC","EN")</f>
      </c>
      <c r="I3080" s="15">
        <f>HYPERLINK("https://docs.wto.org/imrd/directdoc.asp?DDFDocuments/u/G/SPS/NIND143A1.DOC","FR")</f>
      </c>
      <c r="J3080" s="15">
        <f>HYPERLINK("https://docs.wto.org/imrd/directdoc.asp?DDFDocuments/v/G/SPS/NIND143A1.DOC","ES")</f>
      </c>
    </row>
    <row r="3081">
      <c r="A3081" s="10" t="s">
        <v>5252</v>
      </c>
      <c r="B3081" s="11" t="s">
        <v>214</v>
      </c>
      <c r="C3081" s="10" t="s">
        <v>12</v>
      </c>
      <c r="D3081" s="12">
        <v>42795</v>
      </c>
      <c r="E3081" s="13" t="s">
        <v>530</v>
      </c>
      <c r="F3081" s="13" t="s">
        <v>56</v>
      </c>
      <c r="G3081" s="14" t="s">
        <v>4286</v>
      </c>
      <c r="H3081" s="15">
        <f>HYPERLINK("https://docs.wto.org/imrd/directdoc.asp?DDFDocuments/q/G/SPS/NARE105.pdf","EN")</f>
      </c>
      <c r="I3081" s="15">
        <f>HYPERLINK("https://docs.wto.org/imrd/directdoc.asp?DDFDocuments/r/G/SPS/NARE105.pdf","FR")</f>
      </c>
      <c r="J3081" s="15">
        <f>HYPERLINK("https://docs.wto.org/imrd/directdoc.asp?DDFDocuments/s/G/SPS/NARE105.pdf","ES")</f>
      </c>
    </row>
    <row r="3082">
      <c r="A3082" s="10" t="s">
        <v>5253</v>
      </c>
      <c r="B3082" s="11" t="s">
        <v>233</v>
      </c>
      <c r="C3082" s="10" t="s">
        <v>18</v>
      </c>
      <c r="D3082" s="12">
        <v>42795</v>
      </c>
      <c r="E3082" s="13" t="s">
        <v>5254</v>
      </c>
      <c r="F3082" s="13" t="s">
        <v>223</v>
      </c>
      <c r="G3082" s="14" t="s">
        <v>95</v>
      </c>
      <c r="H3082" s="15">
        <f>HYPERLINK("https://docs.wto.org/imrd/directdoc.asp?DDFDocuments/q/G/SPS/NPER691.pdf","EN")</f>
      </c>
      <c r="I3082" s="15">
        <f>HYPERLINK("https://docs.wto.org/imrd/directdoc.asp?DDFDocuments/r/G/SPS/NPER691.pdf","FR")</f>
      </c>
      <c r="J3082" s="15">
        <f>HYPERLINK("https://docs.wto.org/imrd/directdoc.asp?DDFDocuments/s/G/SPS/NPER691.pdf","ES")</f>
      </c>
    </row>
    <row r="3083">
      <c r="A3083" s="10" t="s">
        <v>5255</v>
      </c>
      <c r="B3083" s="11" t="s">
        <v>145</v>
      </c>
      <c r="C3083" s="10" t="s">
        <v>12</v>
      </c>
      <c r="D3083" s="12">
        <v>42795</v>
      </c>
      <c r="E3083" s="13" t="s">
        <v>3844</v>
      </c>
      <c r="F3083" s="13" t="s">
        <v>56</v>
      </c>
      <c r="G3083" s="14" t="s">
        <v>2110</v>
      </c>
      <c r="H3083" s="15">
        <f>HYPERLINK("https://docs.wto.org/imrd/directdoc.asp?DDFDocuments/q/G/SPS/NPHL359.pdf","EN")</f>
      </c>
      <c r="I3083" s="15">
        <f>HYPERLINK("https://docs.wto.org/imrd/directdoc.asp?DDFDocuments/r/G/SPS/NPHL359.pdf","FR")</f>
      </c>
      <c r="J3083" s="15">
        <f>HYPERLINK("https://docs.wto.org/imrd/directdoc.asp?DDFDocuments/s/G/SPS/NPHL359.pdf","ES")</f>
      </c>
    </row>
    <row r="3084">
      <c r="A3084" s="10" t="s">
        <v>5256</v>
      </c>
      <c r="B3084" s="11" t="s">
        <v>145</v>
      </c>
      <c r="C3084" s="10" t="s">
        <v>12</v>
      </c>
      <c r="D3084" s="12">
        <v>42795</v>
      </c>
      <c r="E3084" s="13" t="s">
        <v>3844</v>
      </c>
      <c r="F3084" s="13" t="s">
        <v>56</v>
      </c>
      <c r="G3084" s="14" t="s">
        <v>5257</v>
      </c>
      <c r="H3084" s="15">
        <f>HYPERLINK("https://docs.wto.org/imrd/directdoc.asp?DDFDocuments/q/G/SPS/NPHL360.pdf","EN")</f>
      </c>
      <c r="I3084" s="15">
        <f>HYPERLINK("https://docs.wto.org/imrd/directdoc.asp?DDFDocuments/r/G/SPS/NPHL360.pdf","FR")</f>
      </c>
      <c r="J3084" s="15">
        <f>HYPERLINK("https://docs.wto.org/imrd/directdoc.asp?DDFDocuments/s/G/SPS/NPHL360.pdf","ES")</f>
      </c>
    </row>
    <row r="3085">
      <c r="A3085" s="10" t="s">
        <v>5258</v>
      </c>
      <c r="B3085" s="11" t="s">
        <v>145</v>
      </c>
      <c r="C3085" s="10" t="s">
        <v>12</v>
      </c>
      <c r="D3085" s="12">
        <v>42795</v>
      </c>
      <c r="E3085" s="13" t="s">
        <v>3844</v>
      </c>
      <c r="F3085" s="13" t="s">
        <v>56</v>
      </c>
      <c r="G3085" s="14" t="s">
        <v>47</v>
      </c>
      <c r="H3085" s="15">
        <f>HYPERLINK("https://docs.wto.org/imrd/directdoc.asp?DDFDocuments/q/G/SPS/NPHL361.pdf","EN")</f>
      </c>
      <c r="I3085" s="15">
        <f>HYPERLINK("https://docs.wto.org/imrd/directdoc.asp?DDFDocuments/r/G/SPS/NPHL361.pdf","FR")</f>
      </c>
      <c r="J3085" s="15">
        <f>HYPERLINK("https://docs.wto.org/imrd/directdoc.asp?DDFDocuments/s/G/SPS/NPHL361.pdf","ES")</f>
      </c>
    </row>
    <row r="3086">
      <c r="A3086" s="10" t="s">
        <v>5259</v>
      </c>
      <c r="B3086" s="11" t="s">
        <v>188</v>
      </c>
      <c r="C3086" s="10" t="s">
        <v>2295</v>
      </c>
      <c r="D3086" s="12">
        <v>42794</v>
      </c>
      <c r="E3086" s="13" t="s">
        <v>5260</v>
      </c>
      <c r="F3086" s="13" t="s">
        <v>310</v>
      </c>
      <c r="G3086" s="14"/>
      <c r="H3086" s="15">
        <f>HYPERLINK("https://docs.wto.org/imrd/directdoc.asp?DDFDocuments/q/G/SPS/NAUS412A2C1.pdf","EN")</f>
      </c>
      <c r="I3086" s="15">
        <f>HYPERLINK("https://docs.wto.org/imrd/directdoc.asp?DDFDocuments/r/G/SPS/NAUS412A2C1.pdf","FR")</f>
      </c>
      <c r="J3086" s="15">
        <f>HYPERLINK("https://docs.wto.org/imrd/directdoc.asp?DDFDocuments/s/G/SPS/NAUS412A2C1.pdf","ES")</f>
      </c>
    </row>
    <row r="3087">
      <c r="A3087" s="10" t="s">
        <v>5261</v>
      </c>
      <c r="B3087" s="11" t="s">
        <v>233</v>
      </c>
      <c r="C3087" s="10" t="s">
        <v>18</v>
      </c>
      <c r="D3087" s="12">
        <v>42794</v>
      </c>
      <c r="E3087" s="13" t="s">
        <v>5262</v>
      </c>
      <c r="F3087" s="13" t="s">
        <v>158</v>
      </c>
      <c r="G3087" s="14" t="s">
        <v>27</v>
      </c>
      <c r="H3087" s="15">
        <f>HYPERLINK("https://docs.wto.org/imrd/directdoc.asp?DDFDocuments/q/G/SPS/NPER690.pdf","EN")</f>
      </c>
      <c r="I3087" s="15">
        <f>HYPERLINK("https://docs.wto.org/imrd/directdoc.asp?DDFDocuments/r/G/SPS/NPER690.pdf","FR")</f>
      </c>
      <c r="J3087" s="15">
        <f>HYPERLINK("https://docs.wto.org/imrd/directdoc.asp?DDFDocuments/s/G/SPS/NPER690.pdf","ES")</f>
      </c>
    </row>
    <row r="3088">
      <c r="A3088" s="10" t="s">
        <v>5263</v>
      </c>
      <c r="B3088" s="11" t="s">
        <v>145</v>
      </c>
      <c r="C3088" s="10" t="s">
        <v>12</v>
      </c>
      <c r="D3088" s="12">
        <v>42794</v>
      </c>
      <c r="E3088" s="13" t="s">
        <v>3844</v>
      </c>
      <c r="F3088" s="13" t="s">
        <v>56</v>
      </c>
      <c r="G3088" s="14" t="s">
        <v>4368</v>
      </c>
      <c r="H3088" s="15">
        <f>HYPERLINK("https://docs.wto.org/imrd/directdoc.asp?DDFDocuments/q/G/SPS/NPHL357.pdf","EN")</f>
      </c>
      <c r="I3088" s="15">
        <f>HYPERLINK("https://docs.wto.org/imrd/directdoc.asp?DDFDocuments/r/G/SPS/NPHL357.pdf","FR")</f>
      </c>
      <c r="J3088" s="15">
        <f>HYPERLINK("https://docs.wto.org/imrd/directdoc.asp?DDFDocuments/s/G/SPS/NPHL357.pdf","ES")</f>
      </c>
    </row>
    <row r="3089">
      <c r="A3089" s="10" t="s">
        <v>5264</v>
      </c>
      <c r="B3089" s="11" t="s">
        <v>145</v>
      </c>
      <c r="C3089" s="10" t="s">
        <v>12</v>
      </c>
      <c r="D3089" s="12">
        <v>42794</v>
      </c>
      <c r="E3089" s="13" t="s">
        <v>3844</v>
      </c>
      <c r="F3089" s="13" t="s">
        <v>138</v>
      </c>
      <c r="G3089" s="14" t="s">
        <v>691</v>
      </c>
      <c r="H3089" s="15">
        <f>HYPERLINK("https://docs.wto.org/imrd/directdoc.asp?DDFDocuments/q/G/SPS/NPHL358.pdf","EN")</f>
      </c>
      <c r="I3089" s="15">
        <f>HYPERLINK("https://docs.wto.org/imrd/directdoc.asp?DDFDocuments/r/G/SPS/NPHL358.pdf","FR")</f>
      </c>
      <c r="J3089" s="15">
        <f>HYPERLINK("https://docs.wto.org/imrd/directdoc.asp?DDFDocuments/s/G/SPS/NPHL358.pdf","ES")</f>
      </c>
    </row>
    <row r="3090">
      <c r="A3090" s="10" t="s">
        <v>5265</v>
      </c>
      <c r="B3090" s="11" t="s">
        <v>188</v>
      </c>
      <c r="C3090" s="10" t="s">
        <v>54</v>
      </c>
      <c r="D3090" s="12">
        <v>42793</v>
      </c>
      <c r="E3090" s="13" t="s">
        <v>5260</v>
      </c>
      <c r="F3090" s="13" t="s">
        <v>310</v>
      </c>
      <c r="G3090" s="14"/>
      <c r="H3090" s="15">
        <f>HYPERLINK("https://docs.wto.org/imrd/directdoc.asp?DDFDocuments/q/G/SPS/NAUS412A2.pdf","EN")</f>
      </c>
      <c r="I3090" s="15">
        <f>HYPERLINK("https://docs.wto.org/imrd/directdoc.asp?DDFDocuments/r/G/SPS/NAUS412A2.pdf","FR")</f>
      </c>
      <c r="J3090" s="15">
        <f>HYPERLINK("https://docs.wto.org/imrd/directdoc.asp?DDFDocuments/s/G/SPS/NAUS412A2.pdf","ES")</f>
      </c>
    </row>
    <row r="3091">
      <c r="A3091" s="10" t="s">
        <v>5266</v>
      </c>
      <c r="B3091" s="11" t="s">
        <v>365</v>
      </c>
      <c r="C3091" s="10" t="s">
        <v>18</v>
      </c>
      <c r="D3091" s="12">
        <v>42793</v>
      </c>
      <c r="E3091" s="13" t="s">
        <v>5267</v>
      </c>
      <c r="F3091" s="13" t="s">
        <v>1089</v>
      </c>
      <c r="G3091" s="14"/>
      <c r="H3091" s="15">
        <f>HYPERLINK("https://docs.wto.org/imrd/directdoc.asp?DDFDocuments/t/G/SPS/NCHL541.DOC","EN")</f>
      </c>
      <c r="I3091" s="15">
        <f>HYPERLINK("https://docs.wto.org/imrd/directdoc.asp?DDFDocuments/u/G/SPS/NCHL541.DOC","FR")</f>
      </c>
      <c r="J3091" s="15">
        <f>HYPERLINK("https://docs.wto.org/imrd/directdoc.asp?DDFDocuments/v/G/SPS/NCHL541.DOC","ES")</f>
      </c>
    </row>
    <row r="3092">
      <c r="A3092" s="10" t="s">
        <v>5268</v>
      </c>
      <c r="B3092" s="11" t="s">
        <v>34</v>
      </c>
      <c r="C3092" s="10" t="s">
        <v>18</v>
      </c>
      <c r="D3092" s="12">
        <v>42793</v>
      </c>
      <c r="E3092" s="13" t="s">
        <v>5269</v>
      </c>
      <c r="F3092" s="13" t="s">
        <v>733</v>
      </c>
      <c r="G3092" s="14"/>
      <c r="H3092" s="15">
        <f>HYPERLINK("https://docs.wto.org/imrd/directdoc.asp?DDFDocuments/t/G/SPS/NJPN501.DOC","EN")</f>
      </c>
      <c r="I3092" s="15">
        <f>HYPERLINK("https://docs.wto.org/imrd/directdoc.asp?DDFDocuments/u/G/SPS/NJPN501.DOC","FR")</f>
      </c>
      <c r="J3092" s="15">
        <f>HYPERLINK("https://docs.wto.org/imrd/directdoc.asp?DDFDocuments/v/G/SPS/NJPN501.DOC","ES")</f>
      </c>
    </row>
    <row r="3093">
      <c r="A3093" s="10" t="s">
        <v>5270</v>
      </c>
      <c r="B3093" s="11" t="s">
        <v>3405</v>
      </c>
      <c r="C3093" s="10" t="s">
        <v>18</v>
      </c>
      <c r="D3093" s="12">
        <v>42793</v>
      </c>
      <c r="E3093" s="13" t="s">
        <v>5271</v>
      </c>
      <c r="F3093" s="13" t="s">
        <v>5272</v>
      </c>
      <c r="G3093" s="14"/>
      <c r="H3093" s="15">
        <f>HYPERLINK("https://docs.wto.org/imrd/directdoc.asp?DDFDocuments/q/G/SPS/NMWI3.pdf","EN")</f>
      </c>
      <c r="I3093" s="15">
        <f>HYPERLINK("https://docs.wto.org/imrd/directdoc.asp?DDFDocuments/r/G/SPS/NMWI3.pdf","FR")</f>
      </c>
      <c r="J3093" s="15">
        <f>HYPERLINK("https://docs.wto.org/imrd/directdoc.asp?DDFDocuments/s/G/SPS/NMWI3.pdf","ES")</f>
      </c>
    </row>
    <row r="3094">
      <c r="A3094" s="10" t="s">
        <v>5273</v>
      </c>
      <c r="B3094" s="11" t="s">
        <v>3405</v>
      </c>
      <c r="C3094" s="10" t="s">
        <v>18</v>
      </c>
      <c r="D3094" s="12">
        <v>42793</v>
      </c>
      <c r="E3094" s="13" t="s">
        <v>5274</v>
      </c>
      <c r="F3094" s="13" t="s">
        <v>5272</v>
      </c>
      <c r="G3094" s="14"/>
      <c r="H3094" s="15">
        <f>HYPERLINK("https://docs.wto.org/imrd/directdoc.asp?DDFDocuments/t/G/SPS/NMWI4.DOC","EN")</f>
      </c>
      <c r="I3094" s="15">
        <f>HYPERLINK("https://docs.wto.org/imrd/directdoc.asp?DDFDocuments/u/G/SPS/NMWI4.DOC","FR")</f>
      </c>
      <c r="J3094" s="15">
        <f>HYPERLINK("https://docs.wto.org/imrd/directdoc.asp?DDFDocuments/v/G/SPS/NMWI4.DOC","ES")</f>
      </c>
    </row>
    <row r="3095">
      <c r="A3095" s="10" t="s">
        <v>5275</v>
      </c>
      <c r="B3095" s="11" t="s">
        <v>3405</v>
      </c>
      <c r="C3095" s="10" t="s">
        <v>18</v>
      </c>
      <c r="D3095" s="12">
        <v>42793</v>
      </c>
      <c r="E3095" s="13" t="s">
        <v>5276</v>
      </c>
      <c r="F3095" s="13" t="s">
        <v>122</v>
      </c>
      <c r="G3095" s="14"/>
      <c r="H3095" s="15">
        <f>HYPERLINK("https://docs.wto.org/imrd/directdoc.asp?DDFDocuments/t/G/SPS/NMWI5.DOC","EN")</f>
      </c>
      <c r="I3095" s="15">
        <f>HYPERLINK("https://docs.wto.org/imrd/directdoc.asp?DDFDocuments/u/G/SPS/NMWI5.DOC","FR")</f>
      </c>
      <c r="J3095" s="15">
        <f>HYPERLINK("https://docs.wto.org/imrd/directdoc.asp?DDFDocuments/v/G/SPS/NMWI5.DOC","ES")</f>
      </c>
    </row>
    <row r="3096">
      <c r="A3096" s="10" t="s">
        <v>5277</v>
      </c>
      <c r="B3096" s="11" t="s">
        <v>3405</v>
      </c>
      <c r="C3096" s="10" t="s">
        <v>18</v>
      </c>
      <c r="D3096" s="12">
        <v>42793</v>
      </c>
      <c r="E3096" s="13" t="s">
        <v>5278</v>
      </c>
      <c r="F3096" s="13" t="s">
        <v>5279</v>
      </c>
      <c r="G3096" s="14"/>
      <c r="H3096" s="15">
        <f>HYPERLINK("https://docs.wto.org/imrd/directdoc.asp?DDFDocuments/q/G/SPS/NMWI6.pdf","EN")</f>
      </c>
      <c r="I3096" s="15">
        <f>HYPERLINK("https://docs.wto.org/imrd/directdoc.asp?DDFDocuments/r/G/SPS/NMWI6.pdf","FR")</f>
      </c>
      <c r="J3096" s="15">
        <f>HYPERLINK("https://docs.wto.org/imrd/directdoc.asp?DDFDocuments/s/G/SPS/NMWI6.pdf","ES")</f>
      </c>
    </row>
    <row r="3097">
      <c r="A3097" s="10" t="s">
        <v>5280</v>
      </c>
      <c r="B3097" s="11" t="s">
        <v>95</v>
      </c>
      <c r="C3097" s="10" t="s">
        <v>201</v>
      </c>
      <c r="D3097" s="12">
        <v>42790</v>
      </c>
      <c r="E3097" s="13" t="s">
        <v>4589</v>
      </c>
      <c r="F3097" s="13" t="s">
        <v>24</v>
      </c>
      <c r="G3097" s="14"/>
      <c r="H3097" s="15">
        <f>HYPERLINK("https://docs.wto.org/imrd/directdoc.asp?DDFDocuments/q/G/SPS/NBRA1214A1C1.pdf","EN")</f>
      </c>
      <c r="I3097" s="15"/>
      <c r="J3097" s="15"/>
    </row>
    <row r="3098">
      <c r="A3098" s="10" t="s">
        <v>5281</v>
      </c>
      <c r="B3098" s="11" t="s">
        <v>95</v>
      </c>
      <c r="C3098" s="10" t="s">
        <v>40</v>
      </c>
      <c r="D3098" s="12">
        <v>42790</v>
      </c>
      <c r="E3098" s="13" t="s">
        <v>4589</v>
      </c>
      <c r="F3098" s="13" t="s">
        <v>24</v>
      </c>
      <c r="G3098" s="14"/>
      <c r="H3098" s="15">
        <f>HYPERLINK("https://docs.wto.org/imrd/directdoc.asp?DDFDocuments/q/G/SPS/NBRA1214A2.pdf","EN")</f>
      </c>
      <c r="I3098" s="15">
        <f>HYPERLINK("https://docs.wto.org/imrd/directdoc.asp?DDFDocuments/r/G/SPS/NBRA1214A2.pdf","FR")</f>
      </c>
      <c r="J3098" s="15">
        <f>HYPERLINK("https://docs.wto.org/imrd/directdoc.asp?DDFDocuments/s/G/SPS/NBRA1214A2.pdf","ES")</f>
      </c>
    </row>
    <row r="3099">
      <c r="A3099" s="10" t="s">
        <v>5282</v>
      </c>
      <c r="B3099" s="11" t="s">
        <v>95</v>
      </c>
      <c r="C3099" s="10" t="s">
        <v>201</v>
      </c>
      <c r="D3099" s="12">
        <v>42790</v>
      </c>
      <c r="E3099" s="13" t="s">
        <v>4589</v>
      </c>
      <c r="F3099" s="13" t="s">
        <v>24</v>
      </c>
      <c r="G3099" s="14"/>
      <c r="H3099" s="15">
        <f>HYPERLINK("https://docs.wto.org/imrd/directdoc.asp?DDFDocuments/q/G/SPS/NBRA1214C1.pdf","EN")</f>
      </c>
      <c r="I3099" s="15"/>
      <c r="J3099" s="15"/>
    </row>
    <row r="3100">
      <c r="A3100" s="10" t="s">
        <v>5283</v>
      </c>
      <c r="B3100" s="11" t="s">
        <v>82</v>
      </c>
      <c r="C3100" s="10" t="s">
        <v>40</v>
      </c>
      <c r="D3100" s="12">
        <v>42790</v>
      </c>
      <c r="E3100" s="13" t="s">
        <v>5284</v>
      </c>
      <c r="F3100" s="13" t="s">
        <v>5150</v>
      </c>
      <c r="G3100" s="14"/>
      <c r="H3100" s="15">
        <f>HYPERLINK("https://docs.wto.org/imrd/directdoc.asp?DDFDocuments/t/G/SPS/NEU160A1.DOC","EN")</f>
      </c>
      <c r="I3100" s="15">
        <f>HYPERLINK("https://docs.wto.org/imrd/directdoc.asp?DDFDocuments/u/G/SPS/NEU160A1.DOC","FR")</f>
      </c>
      <c r="J3100" s="15">
        <f>HYPERLINK("https://docs.wto.org/imrd/directdoc.asp?DDFDocuments/v/G/SPS/NEU160A1.DOC","ES")</f>
      </c>
    </row>
    <row r="3101">
      <c r="A3101" s="10" t="s">
        <v>5285</v>
      </c>
      <c r="B3101" s="11" t="s">
        <v>82</v>
      </c>
      <c r="C3101" s="10" t="s">
        <v>40</v>
      </c>
      <c r="D3101" s="12">
        <v>42790</v>
      </c>
      <c r="E3101" s="13" t="s">
        <v>5286</v>
      </c>
      <c r="F3101" s="13" t="s">
        <v>5150</v>
      </c>
      <c r="G3101" s="14"/>
      <c r="H3101" s="15">
        <f>HYPERLINK("https://docs.wto.org/imrd/directdoc.asp?DDFDocuments/t/G/SPS/NEU161A2.DOC","EN")</f>
      </c>
      <c r="I3101" s="15">
        <f>HYPERLINK("https://docs.wto.org/imrd/directdoc.asp?DDFDocuments/u/G/SPS/NEU161A2.DOC","FR")</f>
      </c>
      <c r="J3101" s="15">
        <f>HYPERLINK("https://docs.wto.org/imrd/directdoc.asp?DDFDocuments/v/G/SPS/NEU161A2.DOC","ES")</f>
      </c>
    </row>
    <row r="3102">
      <c r="A3102" s="10" t="s">
        <v>5287</v>
      </c>
      <c r="B3102" s="11" t="s">
        <v>233</v>
      </c>
      <c r="C3102" s="10" t="s">
        <v>40</v>
      </c>
      <c r="D3102" s="12">
        <v>42789</v>
      </c>
      <c r="E3102" s="13" t="s">
        <v>19</v>
      </c>
      <c r="F3102" s="13" t="s">
        <v>5150</v>
      </c>
      <c r="G3102" s="14"/>
      <c r="H3102" s="15">
        <f>HYPERLINK("https://docs.wto.org/imrd/directdoc.asp?DDFDocuments/q/G/SPS/NPER654A1.pdf","EN")</f>
      </c>
      <c r="I3102" s="15">
        <f>HYPERLINK("https://docs.wto.org/imrd/directdoc.asp?DDFDocuments/r/G/SPS/NPER654A1.pdf","FR")</f>
      </c>
      <c r="J3102" s="15">
        <f>HYPERLINK("https://docs.wto.org/imrd/directdoc.asp?DDFDocuments/s/G/SPS/NPER654A1.pdf","ES")</f>
      </c>
    </row>
    <row r="3103">
      <c r="A3103" s="10" t="s">
        <v>5288</v>
      </c>
      <c r="B3103" s="11" t="s">
        <v>95</v>
      </c>
      <c r="C3103" s="10" t="s">
        <v>18</v>
      </c>
      <c r="D3103" s="12">
        <v>42788</v>
      </c>
      <c r="E3103" s="13" t="s">
        <v>5289</v>
      </c>
      <c r="F3103" s="13" t="s">
        <v>74</v>
      </c>
      <c r="G3103" s="14"/>
      <c r="H3103" s="15">
        <f>HYPERLINK("https://docs.wto.org/imrd/directdoc.asp?DDFDocuments/t/G/SPS/NBRA1227.DOC","EN")</f>
      </c>
      <c r="I3103" s="15">
        <f>HYPERLINK("https://docs.wto.org/imrd/directdoc.asp?DDFDocuments/u/G/SPS/NBRA1227.DOC","FR")</f>
      </c>
      <c r="J3103" s="15">
        <f>HYPERLINK("https://docs.wto.org/imrd/directdoc.asp?DDFDocuments/v/G/SPS/NBRA1227.DOC","ES")</f>
      </c>
    </row>
    <row r="3104">
      <c r="A3104" s="10" t="s">
        <v>5290</v>
      </c>
      <c r="B3104" s="11" t="s">
        <v>95</v>
      </c>
      <c r="C3104" s="10" t="s">
        <v>18</v>
      </c>
      <c r="D3104" s="12">
        <v>42788</v>
      </c>
      <c r="E3104" s="13" t="s">
        <v>4548</v>
      </c>
      <c r="F3104" s="13" t="s">
        <v>864</v>
      </c>
      <c r="G3104" s="14"/>
      <c r="H3104" s="15">
        <f>HYPERLINK("https://docs.wto.org/imrd/directdoc.asp?DDFDocuments/t/G/SPS/NBRA1228.DOC","EN")</f>
      </c>
      <c r="I3104" s="15">
        <f>HYPERLINK("https://docs.wto.org/imrd/directdoc.asp?DDFDocuments/u/G/SPS/NBRA1228.DOC","FR")</f>
      </c>
      <c r="J3104" s="15">
        <f>HYPERLINK("https://docs.wto.org/imrd/directdoc.asp?DDFDocuments/v/G/SPS/NBRA1228.DOC","ES")</f>
      </c>
    </row>
    <row r="3105">
      <c r="A3105" s="10" t="s">
        <v>5291</v>
      </c>
      <c r="B3105" s="11" t="s">
        <v>95</v>
      </c>
      <c r="C3105" s="10" t="s">
        <v>18</v>
      </c>
      <c r="D3105" s="12">
        <v>42788</v>
      </c>
      <c r="E3105" s="13" t="s">
        <v>2643</v>
      </c>
      <c r="F3105" s="13" t="s">
        <v>3754</v>
      </c>
      <c r="G3105" s="14"/>
      <c r="H3105" s="15">
        <f>HYPERLINK("https://docs.wto.org/imrd/directdoc.asp?DDFDocuments/q/G/SPS/NBRA1229.pdf","EN")</f>
      </c>
      <c r="I3105" s="15">
        <f>HYPERLINK("https://docs.wto.org/imrd/directdoc.asp?DDFDocuments/r/G/SPS/NBRA1229.pdf","FR")</f>
      </c>
      <c r="J3105" s="15">
        <f>HYPERLINK("https://docs.wto.org/imrd/directdoc.asp?DDFDocuments/s/G/SPS/NBRA1229.pdf","ES")</f>
      </c>
    </row>
    <row r="3106">
      <c r="A3106" s="10" t="s">
        <v>5292</v>
      </c>
      <c r="B3106" s="11" t="s">
        <v>95</v>
      </c>
      <c r="C3106" s="10" t="s">
        <v>18</v>
      </c>
      <c r="D3106" s="12">
        <v>42788</v>
      </c>
      <c r="E3106" s="13" t="s">
        <v>3352</v>
      </c>
      <c r="F3106" s="13" t="s">
        <v>74</v>
      </c>
      <c r="G3106" s="14"/>
      <c r="H3106" s="15">
        <f>HYPERLINK("https://docs.wto.org/imrd/directdoc.asp?DDFDocuments/t/G/SPS/NBRA1230.DOC","EN")</f>
      </c>
      <c r="I3106" s="15">
        <f>HYPERLINK("https://docs.wto.org/imrd/directdoc.asp?DDFDocuments/u/G/SPS/NBRA1230.DOC","FR")</f>
      </c>
      <c r="J3106" s="15">
        <f>HYPERLINK("https://docs.wto.org/imrd/directdoc.asp?DDFDocuments/v/G/SPS/NBRA1230.DOC","ES")</f>
      </c>
    </row>
    <row r="3107">
      <c r="A3107" s="10" t="s">
        <v>5293</v>
      </c>
      <c r="B3107" s="11" t="s">
        <v>95</v>
      </c>
      <c r="C3107" s="10" t="s">
        <v>18</v>
      </c>
      <c r="D3107" s="12">
        <v>42788</v>
      </c>
      <c r="E3107" s="13" t="s">
        <v>4548</v>
      </c>
      <c r="F3107" s="13" t="s">
        <v>244</v>
      </c>
      <c r="G3107" s="14"/>
      <c r="H3107" s="15">
        <f>HYPERLINK("https://docs.wto.org/imrd/directdoc.asp?DDFDocuments/t/G/SPS/NBRA1231.DOC","EN")</f>
      </c>
      <c r="I3107" s="15">
        <f>HYPERLINK("https://docs.wto.org/imrd/directdoc.asp?DDFDocuments/u/G/SPS/NBRA1231.DOC","FR")</f>
      </c>
      <c r="J3107" s="15">
        <f>HYPERLINK("https://docs.wto.org/imrd/directdoc.asp?DDFDocuments/v/G/SPS/NBRA1231.DOC","ES")</f>
      </c>
    </row>
    <row r="3108">
      <c r="A3108" s="10" t="s">
        <v>5294</v>
      </c>
      <c r="B3108" s="11" t="s">
        <v>95</v>
      </c>
      <c r="C3108" s="10" t="s">
        <v>18</v>
      </c>
      <c r="D3108" s="12">
        <v>42788</v>
      </c>
      <c r="E3108" s="13" t="s">
        <v>4548</v>
      </c>
      <c r="F3108" s="13" t="s">
        <v>74</v>
      </c>
      <c r="G3108" s="14"/>
      <c r="H3108" s="15">
        <f>HYPERLINK("https://docs.wto.org/imrd/directdoc.asp?DDFDocuments/t/G/SPS/NBRA1232.DOC","EN")</f>
      </c>
      <c r="I3108" s="15">
        <f>HYPERLINK("https://docs.wto.org/imrd/directdoc.asp?DDFDocuments/u/G/SPS/NBRA1232.DOC","FR")</f>
      </c>
      <c r="J3108" s="15">
        <f>HYPERLINK("https://docs.wto.org/imrd/directdoc.asp?DDFDocuments/v/G/SPS/NBRA1232.DOC","ES")</f>
      </c>
    </row>
    <row r="3109">
      <c r="A3109" s="10" t="s">
        <v>5295</v>
      </c>
      <c r="B3109" s="11" t="s">
        <v>95</v>
      </c>
      <c r="C3109" s="10" t="s">
        <v>18</v>
      </c>
      <c r="D3109" s="12">
        <v>42788</v>
      </c>
      <c r="E3109" s="13" t="s">
        <v>4548</v>
      </c>
      <c r="F3109" s="13" t="s">
        <v>74</v>
      </c>
      <c r="G3109" s="14"/>
      <c r="H3109" s="15">
        <f>HYPERLINK("https://docs.wto.org/imrd/directdoc.asp?DDFDocuments/t/G/SPS/NBRA1233.DOC","EN")</f>
      </c>
      <c r="I3109" s="15">
        <f>HYPERLINK("https://docs.wto.org/imrd/directdoc.asp?DDFDocuments/u/G/SPS/NBRA1233.DOC","FR")</f>
      </c>
      <c r="J3109" s="15">
        <f>HYPERLINK("https://docs.wto.org/imrd/directdoc.asp?DDFDocuments/v/G/SPS/NBRA1233.DOC","ES")</f>
      </c>
    </row>
    <row r="3110">
      <c r="A3110" s="10" t="s">
        <v>5296</v>
      </c>
      <c r="B3110" s="11" t="s">
        <v>95</v>
      </c>
      <c r="C3110" s="10" t="s">
        <v>18</v>
      </c>
      <c r="D3110" s="12">
        <v>42788</v>
      </c>
      <c r="E3110" s="13" t="s">
        <v>4814</v>
      </c>
      <c r="F3110" s="13" t="s">
        <v>74</v>
      </c>
      <c r="G3110" s="14"/>
      <c r="H3110" s="15">
        <f>HYPERLINK("https://docs.wto.org/imrd/directdoc.asp?DDFDocuments/q/G/SPS/NBRA1234.pdf","EN")</f>
      </c>
      <c r="I3110" s="15">
        <f>HYPERLINK("https://docs.wto.org/imrd/directdoc.asp?DDFDocuments/r/G/SPS/NBRA1234.pdf","FR")</f>
      </c>
      <c r="J3110" s="15">
        <f>HYPERLINK("https://docs.wto.org/imrd/directdoc.asp?DDFDocuments/s/G/SPS/NBRA1234.pdf","ES")</f>
      </c>
    </row>
    <row r="3111">
      <c r="A3111" s="10" t="s">
        <v>5297</v>
      </c>
      <c r="B3111" s="11" t="s">
        <v>95</v>
      </c>
      <c r="C3111" s="10" t="s">
        <v>18</v>
      </c>
      <c r="D3111" s="12">
        <v>42788</v>
      </c>
      <c r="E3111" s="13" t="s">
        <v>4546</v>
      </c>
      <c r="F3111" s="13" t="s">
        <v>74</v>
      </c>
      <c r="G3111" s="14"/>
      <c r="H3111" s="15">
        <f>HYPERLINK("https://docs.wto.org/imrd/directdoc.asp?DDFDocuments/t/G/SPS/NBRA1235.DOC","EN")</f>
      </c>
      <c r="I3111" s="15">
        <f>HYPERLINK("https://docs.wto.org/imrd/directdoc.asp?DDFDocuments/u/G/SPS/NBRA1235.DOC","FR")</f>
      </c>
      <c r="J3111" s="15">
        <f>HYPERLINK("https://docs.wto.org/imrd/directdoc.asp?DDFDocuments/v/G/SPS/NBRA1235.DOC","ES")</f>
      </c>
    </row>
    <row r="3112">
      <c r="A3112" s="10" t="s">
        <v>5298</v>
      </c>
      <c r="B3112" s="11" t="s">
        <v>95</v>
      </c>
      <c r="C3112" s="10" t="s">
        <v>18</v>
      </c>
      <c r="D3112" s="12">
        <v>42788</v>
      </c>
      <c r="E3112" s="13" t="s">
        <v>2482</v>
      </c>
      <c r="F3112" s="13" t="s">
        <v>74</v>
      </c>
      <c r="G3112" s="14"/>
      <c r="H3112" s="15">
        <f>HYPERLINK("https://docs.wto.org/imrd/directdoc.asp?DDFDocuments/t/G/SPS/NBRA1236.DOC","EN")</f>
      </c>
      <c r="I3112" s="15">
        <f>HYPERLINK("https://docs.wto.org/imrd/directdoc.asp?DDFDocuments/u/G/SPS/NBRA1236.DOC","FR")</f>
      </c>
      <c r="J3112" s="15">
        <f>HYPERLINK("https://docs.wto.org/imrd/directdoc.asp?DDFDocuments/v/G/SPS/NBRA1236.DOC","ES")</f>
      </c>
    </row>
    <row r="3113">
      <c r="A3113" s="10" t="s">
        <v>5299</v>
      </c>
      <c r="B3113" s="11" t="s">
        <v>27</v>
      </c>
      <c r="C3113" s="10" t="s">
        <v>40</v>
      </c>
      <c r="D3113" s="12">
        <v>42788</v>
      </c>
      <c r="E3113" s="13" t="s">
        <v>19</v>
      </c>
      <c r="F3113" s="13" t="s">
        <v>310</v>
      </c>
      <c r="G3113" s="14"/>
      <c r="H3113" s="15">
        <f>HYPERLINK("https://docs.wto.org/imrd/directdoc.asp?DDFDocuments/q/G/SPS/NCRI180A1.pdf","EN")</f>
      </c>
      <c r="I3113" s="15">
        <f>HYPERLINK("https://docs.wto.org/imrd/directdoc.asp?DDFDocuments/r/G/SPS/NCRI180A1.pdf","FR")</f>
      </c>
      <c r="J3113" s="15">
        <f>HYPERLINK("https://docs.wto.org/imrd/directdoc.asp?DDFDocuments/s/G/SPS/NCRI180A1.pdf","ES")</f>
      </c>
    </row>
    <row r="3114">
      <c r="A3114" s="10" t="s">
        <v>5300</v>
      </c>
      <c r="B3114" s="11" t="s">
        <v>27</v>
      </c>
      <c r="C3114" s="10" t="s">
        <v>18</v>
      </c>
      <c r="D3114" s="12">
        <v>42788</v>
      </c>
      <c r="E3114" s="13" t="s">
        <v>5301</v>
      </c>
      <c r="F3114" s="13" t="s">
        <v>24</v>
      </c>
      <c r="G3114" s="14" t="s">
        <v>4098</v>
      </c>
      <c r="H3114" s="15">
        <f>HYPERLINK("https://docs.wto.org/imrd/directdoc.asp?DDFDocuments/t/G/SPS/NCRI185.DOC","EN")</f>
      </c>
      <c r="I3114" s="15">
        <f>HYPERLINK("https://docs.wto.org/imrd/directdoc.asp?DDFDocuments/u/G/SPS/NCRI185.DOC","FR")</f>
      </c>
      <c r="J3114" s="15">
        <f>HYPERLINK("https://docs.wto.org/imrd/directdoc.asp?DDFDocuments/v/G/SPS/NCRI185.DOC","ES")</f>
      </c>
    </row>
    <row r="3115">
      <c r="A3115" s="10" t="s">
        <v>5302</v>
      </c>
      <c r="B3115" s="11" t="s">
        <v>82</v>
      </c>
      <c r="C3115" s="10" t="s">
        <v>54</v>
      </c>
      <c r="D3115" s="12">
        <v>42788</v>
      </c>
      <c r="E3115" s="13" t="s">
        <v>5303</v>
      </c>
      <c r="F3115" s="13" t="s">
        <v>310</v>
      </c>
      <c r="G3115" s="14"/>
      <c r="H3115" s="15">
        <f>HYPERLINK("https://docs.wto.org/imrd/directdoc.asp?DDFDocuments/t/G/SPS/NEU37A1.DOC","EN")</f>
      </c>
      <c r="I3115" s="15">
        <f>HYPERLINK("https://docs.wto.org/imrd/directdoc.asp?DDFDocuments/u/G/SPS/NEU37A1.DOC","FR")</f>
      </c>
      <c r="J3115" s="15">
        <f>HYPERLINK("https://docs.wto.org/imrd/directdoc.asp?DDFDocuments/v/G/SPS/NEU37A1.DOC","ES")</f>
      </c>
    </row>
    <row r="3116">
      <c r="A3116" s="10" t="s">
        <v>5304</v>
      </c>
      <c r="B3116" s="11" t="s">
        <v>34</v>
      </c>
      <c r="C3116" s="10" t="s">
        <v>40</v>
      </c>
      <c r="D3116" s="12">
        <v>42788</v>
      </c>
      <c r="E3116" s="13" t="s">
        <v>5305</v>
      </c>
      <c r="F3116" s="13" t="s">
        <v>1268</v>
      </c>
      <c r="G3116" s="14"/>
      <c r="H3116" s="15">
        <f>HYPERLINK("https://docs.wto.org/imrd/directdoc.asp?DDFDocuments/t/G/SPS/NJPN294A1.DOC","EN")</f>
      </c>
      <c r="I3116" s="15">
        <f>HYPERLINK("https://docs.wto.org/imrd/directdoc.asp?DDFDocuments/u/G/SPS/NJPN294A1.DOC","FR")</f>
      </c>
      <c r="J3116" s="15">
        <f>HYPERLINK("https://docs.wto.org/imrd/directdoc.asp?DDFDocuments/v/G/SPS/NJPN294A1.DOC","ES")</f>
      </c>
    </row>
    <row r="3117">
      <c r="A3117" s="10" t="s">
        <v>5306</v>
      </c>
      <c r="B3117" s="11" t="s">
        <v>720</v>
      </c>
      <c r="C3117" s="10" t="s">
        <v>40</v>
      </c>
      <c r="D3117" s="12">
        <v>42788</v>
      </c>
      <c r="E3117" s="13" t="s">
        <v>19</v>
      </c>
      <c r="F3117" s="13" t="s">
        <v>5163</v>
      </c>
      <c r="G3117" s="14"/>
      <c r="H3117" s="15">
        <f>HYPERLINK("https://docs.wto.org/imrd/directdoc.asp?DDFDocuments/t/G/SPS/NSLV124A1.DOC","EN")</f>
      </c>
      <c r="I3117" s="15">
        <f>HYPERLINK("https://docs.wto.org/imrd/directdoc.asp?DDFDocuments/u/G/SPS/NSLV124A1.DOC","FR")</f>
      </c>
      <c r="J3117" s="15">
        <f>HYPERLINK("https://docs.wto.org/imrd/directdoc.asp?DDFDocuments/v/G/SPS/NSLV124A1.DOC","ES")</f>
      </c>
    </row>
    <row r="3118">
      <c r="A3118" s="10" t="s">
        <v>5307</v>
      </c>
      <c r="B3118" s="11" t="s">
        <v>95</v>
      </c>
      <c r="C3118" s="10" t="s">
        <v>18</v>
      </c>
      <c r="D3118" s="12">
        <v>42787</v>
      </c>
      <c r="E3118" s="13" t="s">
        <v>5308</v>
      </c>
      <c r="F3118" s="13" t="s">
        <v>864</v>
      </c>
      <c r="G3118" s="14"/>
      <c r="H3118" s="15">
        <f>HYPERLINK("https://docs.wto.org/imrd/directdoc.asp?DDFDocuments/t/G/SPS/NBRA1222.DOC","EN")</f>
      </c>
      <c r="I3118" s="15">
        <f>HYPERLINK("https://docs.wto.org/imrd/directdoc.asp?DDFDocuments/u/G/SPS/NBRA1222.DOC","FR")</f>
      </c>
      <c r="J3118" s="15">
        <f>HYPERLINK("https://docs.wto.org/imrd/directdoc.asp?DDFDocuments/v/G/SPS/NBRA1222.DOC","ES")</f>
      </c>
    </row>
    <row r="3119">
      <c r="A3119" s="10" t="s">
        <v>5309</v>
      </c>
      <c r="B3119" s="11" t="s">
        <v>95</v>
      </c>
      <c r="C3119" s="10" t="s">
        <v>18</v>
      </c>
      <c r="D3119" s="12">
        <v>42787</v>
      </c>
      <c r="E3119" s="13" t="s">
        <v>4548</v>
      </c>
      <c r="F3119" s="13" t="s">
        <v>864</v>
      </c>
      <c r="G3119" s="14"/>
      <c r="H3119" s="15">
        <f>HYPERLINK("https://docs.wto.org/imrd/directdoc.asp?DDFDocuments/t/G/SPS/NBRA1223.DOC","EN")</f>
      </c>
      <c r="I3119" s="15">
        <f>HYPERLINK("https://docs.wto.org/imrd/directdoc.asp?DDFDocuments/u/G/SPS/NBRA1223.DOC","FR")</f>
      </c>
      <c r="J3119" s="15">
        <f>HYPERLINK("https://docs.wto.org/imrd/directdoc.asp?DDFDocuments/v/G/SPS/NBRA1223.DOC","ES")</f>
      </c>
    </row>
    <row r="3120">
      <c r="A3120" s="10" t="s">
        <v>5310</v>
      </c>
      <c r="B3120" s="11" t="s">
        <v>95</v>
      </c>
      <c r="C3120" s="10" t="s">
        <v>18</v>
      </c>
      <c r="D3120" s="12">
        <v>42787</v>
      </c>
      <c r="E3120" s="13" t="s">
        <v>4548</v>
      </c>
      <c r="F3120" s="13" t="s">
        <v>74</v>
      </c>
      <c r="G3120" s="14"/>
      <c r="H3120" s="15">
        <f>HYPERLINK("https://docs.wto.org/imrd/directdoc.asp?DDFDocuments/t/G/SPS/NBRA1224.DOC","EN")</f>
      </c>
      <c r="I3120" s="15">
        <f>HYPERLINK("https://docs.wto.org/imrd/directdoc.asp?DDFDocuments/u/G/SPS/NBRA1224.DOC","FR")</f>
      </c>
      <c r="J3120" s="15">
        <f>HYPERLINK("https://docs.wto.org/imrd/directdoc.asp?DDFDocuments/v/G/SPS/NBRA1224.DOC","ES")</f>
      </c>
    </row>
    <row r="3121">
      <c r="A3121" s="10" t="s">
        <v>5311</v>
      </c>
      <c r="B3121" s="11" t="s">
        <v>95</v>
      </c>
      <c r="C3121" s="10" t="s">
        <v>18</v>
      </c>
      <c r="D3121" s="12">
        <v>42787</v>
      </c>
      <c r="E3121" s="13" t="s">
        <v>5312</v>
      </c>
      <c r="F3121" s="13" t="s">
        <v>74</v>
      </c>
      <c r="G3121" s="14"/>
      <c r="H3121" s="15">
        <f>HYPERLINK("https://docs.wto.org/imrd/directdoc.asp?DDFDocuments/t/G/SPS/NBRA1225.DOC","EN")</f>
      </c>
      <c r="I3121" s="15">
        <f>HYPERLINK("https://docs.wto.org/imrd/directdoc.asp?DDFDocuments/u/G/SPS/NBRA1225.DOC","FR")</f>
      </c>
      <c r="J3121" s="15">
        <f>HYPERLINK("https://docs.wto.org/imrd/directdoc.asp?DDFDocuments/v/G/SPS/NBRA1225.DOC","ES")</f>
      </c>
    </row>
    <row r="3122">
      <c r="A3122" s="10" t="s">
        <v>5313</v>
      </c>
      <c r="B3122" s="11" t="s">
        <v>95</v>
      </c>
      <c r="C3122" s="10" t="s">
        <v>18</v>
      </c>
      <c r="D3122" s="12">
        <v>42787</v>
      </c>
      <c r="E3122" s="13" t="s">
        <v>5314</v>
      </c>
      <c r="F3122" s="13" t="s">
        <v>74</v>
      </c>
      <c r="G3122" s="14"/>
      <c r="H3122" s="15">
        <f>HYPERLINK("https://docs.wto.org/imrd/directdoc.asp?DDFDocuments/t/G/SPS/NBRA1226.DOC","EN")</f>
      </c>
      <c r="I3122" s="15">
        <f>HYPERLINK("https://docs.wto.org/imrd/directdoc.asp?DDFDocuments/u/G/SPS/NBRA1226.DOC","FR")</f>
      </c>
      <c r="J3122" s="15">
        <f>HYPERLINK("https://docs.wto.org/imrd/directdoc.asp?DDFDocuments/v/G/SPS/NBRA1226.DOC","ES")</f>
      </c>
    </row>
    <row r="3123">
      <c r="A3123" s="10" t="s">
        <v>5315</v>
      </c>
      <c r="B3123" s="11" t="s">
        <v>349</v>
      </c>
      <c r="C3123" s="10" t="s">
        <v>2295</v>
      </c>
      <c r="D3123" s="12">
        <v>42787</v>
      </c>
      <c r="E3123" s="13" t="s">
        <v>19</v>
      </c>
      <c r="F3123" s="13" t="s">
        <v>138</v>
      </c>
      <c r="G3123" s="14"/>
      <c r="H3123" s="15">
        <f>HYPERLINK("https://docs.wto.org/imrd/directdoc.asp?DDFDocuments/t/G/SPS/NECU187C1.DOC","EN")</f>
      </c>
      <c r="I3123" s="15">
        <f>HYPERLINK("https://docs.wto.org/imrd/directdoc.asp?DDFDocuments/u/G/SPS/NECU187C1.DOC","FR")</f>
      </c>
      <c r="J3123" s="15">
        <f>HYPERLINK("https://docs.wto.org/imrd/directdoc.asp?DDFDocuments/v/G/SPS/NECU187C1.DOC","ES")</f>
      </c>
    </row>
    <row r="3124">
      <c r="A3124" s="10" t="s">
        <v>5316</v>
      </c>
      <c r="B3124" s="11" t="s">
        <v>349</v>
      </c>
      <c r="C3124" s="10" t="s">
        <v>18</v>
      </c>
      <c r="D3124" s="12">
        <v>42787</v>
      </c>
      <c r="E3124" s="13" t="s">
        <v>5317</v>
      </c>
      <c r="F3124" s="13" t="s">
        <v>992</v>
      </c>
      <c r="G3124" s="14" t="s">
        <v>5318</v>
      </c>
      <c r="H3124" s="15">
        <f>HYPERLINK("https://docs.wto.org/imrd/directdoc.asp?DDFDocuments/t/G/SPS/NECU188.DOC","EN")</f>
      </c>
      <c r="I3124" s="15">
        <f>HYPERLINK("https://docs.wto.org/imrd/directdoc.asp?DDFDocuments/u/G/SPS/NECU188.DOC","FR")</f>
      </c>
      <c r="J3124" s="15">
        <f>HYPERLINK("https://docs.wto.org/imrd/directdoc.asp?DDFDocuments/v/G/SPS/NECU188.DOC","ES")</f>
      </c>
    </row>
    <row r="3125">
      <c r="A3125" s="10" t="s">
        <v>5319</v>
      </c>
      <c r="B3125" s="11" t="s">
        <v>139</v>
      </c>
      <c r="C3125" s="10" t="s">
        <v>18</v>
      </c>
      <c r="D3125" s="12">
        <v>42787</v>
      </c>
      <c r="E3125" s="13" t="s">
        <v>4256</v>
      </c>
      <c r="F3125" s="13" t="s">
        <v>3404</v>
      </c>
      <c r="G3125" s="14"/>
      <c r="H3125" s="15">
        <f>HYPERLINK("https://docs.wto.org/imrd/directdoc.asp?DDFDocuments/q/G/SPS/NIND174.pdf","EN")</f>
      </c>
      <c r="I3125" s="15">
        <f>HYPERLINK("https://docs.wto.org/imrd/directdoc.asp?DDFDocuments/r/G/SPS/NIND174.pdf","FR")</f>
      </c>
      <c r="J3125" s="15">
        <f>HYPERLINK("https://docs.wto.org/imrd/directdoc.asp?DDFDocuments/s/G/SPS/NIND174.pdf","ES")</f>
      </c>
    </row>
    <row r="3126">
      <c r="A3126" s="10" t="s">
        <v>5320</v>
      </c>
      <c r="B3126" s="11" t="s">
        <v>139</v>
      </c>
      <c r="C3126" s="10" t="s">
        <v>18</v>
      </c>
      <c r="D3126" s="12">
        <v>42787</v>
      </c>
      <c r="E3126" s="13" t="s">
        <v>5321</v>
      </c>
      <c r="F3126" s="13" t="s">
        <v>3404</v>
      </c>
      <c r="G3126" s="14"/>
      <c r="H3126" s="15">
        <f>HYPERLINK("https://docs.wto.org/imrd/directdoc.asp?DDFDocuments/q/G/SPS/NIND176.pdf","EN")</f>
      </c>
      <c r="I3126" s="15">
        <f>HYPERLINK("https://docs.wto.org/imrd/directdoc.asp?DDFDocuments/r/G/SPS/NIND176.pdf","FR")</f>
      </c>
      <c r="J3126" s="15">
        <f>HYPERLINK("https://docs.wto.org/imrd/directdoc.asp?DDFDocuments/s/G/SPS/NIND176.pdf","ES")</f>
      </c>
    </row>
    <row r="3127">
      <c r="A3127" s="10" t="s">
        <v>5322</v>
      </c>
      <c r="B3127" s="11" t="s">
        <v>145</v>
      </c>
      <c r="C3127" s="10" t="s">
        <v>12</v>
      </c>
      <c r="D3127" s="12">
        <v>42787</v>
      </c>
      <c r="E3127" s="13" t="s">
        <v>3844</v>
      </c>
      <c r="F3127" s="13" t="s">
        <v>56</v>
      </c>
      <c r="G3127" s="14" t="s">
        <v>39</v>
      </c>
      <c r="H3127" s="15">
        <f>HYPERLINK("https://docs.wto.org/imrd/directdoc.asp?DDFDocuments/q/G/SPS/NPHL356.pdf","EN")</f>
      </c>
      <c r="I3127" s="15">
        <f>HYPERLINK("https://docs.wto.org/imrd/directdoc.asp?DDFDocuments/r/G/SPS/NPHL356.pdf","FR")</f>
      </c>
      <c r="J3127" s="15">
        <f>HYPERLINK("https://docs.wto.org/imrd/directdoc.asp?DDFDocuments/s/G/SPS/NPHL356.pdf","ES")</f>
      </c>
    </row>
    <row r="3128">
      <c r="A3128" s="10" t="s">
        <v>5323</v>
      </c>
      <c r="B3128" s="11" t="s">
        <v>151</v>
      </c>
      <c r="C3128" s="10" t="s">
        <v>18</v>
      </c>
      <c r="D3128" s="12">
        <v>42787</v>
      </c>
      <c r="E3128" s="13" t="s">
        <v>5324</v>
      </c>
      <c r="F3128" s="13" t="s">
        <v>24</v>
      </c>
      <c r="G3128" s="14"/>
      <c r="H3128" s="15">
        <f>HYPERLINK("https://docs.wto.org/imrd/directdoc.asp?DDFDocuments/t/G/SPS/NVNM87.DOC","EN")</f>
      </c>
      <c r="I3128" s="15">
        <f>HYPERLINK("https://docs.wto.org/imrd/directdoc.asp?DDFDocuments/u/G/SPS/NVNM87.DOC","FR")</f>
      </c>
      <c r="J3128" s="15">
        <f>HYPERLINK("https://docs.wto.org/imrd/directdoc.asp?DDFDocuments/v/G/SPS/NVNM87.DOC","ES")</f>
      </c>
    </row>
    <row r="3129">
      <c r="A3129" s="10" t="s">
        <v>5325</v>
      </c>
      <c r="B3129" s="11" t="s">
        <v>95</v>
      </c>
      <c r="C3129" s="10" t="s">
        <v>18</v>
      </c>
      <c r="D3129" s="12">
        <v>42786</v>
      </c>
      <c r="E3129" s="13" t="s">
        <v>4548</v>
      </c>
      <c r="F3129" s="13" t="s">
        <v>74</v>
      </c>
      <c r="G3129" s="14"/>
      <c r="H3129" s="15">
        <f>HYPERLINK("https://docs.wto.org/imrd/directdoc.asp?DDFDocuments/t/G/SPS/NBRA1218.DOC","EN")</f>
      </c>
      <c r="I3129" s="15">
        <f>HYPERLINK("https://docs.wto.org/imrd/directdoc.asp?DDFDocuments/u/G/SPS/NBRA1218.DOC","FR")</f>
      </c>
      <c r="J3129" s="15">
        <f>HYPERLINK("https://docs.wto.org/imrd/directdoc.asp?DDFDocuments/v/G/SPS/NBRA1218.DOC","ES")</f>
      </c>
    </row>
    <row r="3130">
      <c r="A3130" s="10" t="s">
        <v>5326</v>
      </c>
      <c r="B3130" s="11" t="s">
        <v>95</v>
      </c>
      <c r="C3130" s="10" t="s">
        <v>18</v>
      </c>
      <c r="D3130" s="12">
        <v>42786</v>
      </c>
      <c r="E3130" s="13" t="s">
        <v>4814</v>
      </c>
      <c r="F3130" s="13" t="s">
        <v>3754</v>
      </c>
      <c r="G3130" s="14"/>
      <c r="H3130" s="15">
        <f>HYPERLINK("https://docs.wto.org/imrd/directdoc.asp?DDFDocuments/q/G/SPS/NBRA1219.pdf","EN")</f>
      </c>
      <c r="I3130" s="15">
        <f>HYPERLINK("https://docs.wto.org/imrd/directdoc.asp?DDFDocuments/r/G/SPS/NBRA1219.pdf","FR")</f>
      </c>
      <c r="J3130" s="15">
        <f>HYPERLINK("https://docs.wto.org/imrd/directdoc.asp?DDFDocuments/s/G/SPS/NBRA1219.pdf","ES")</f>
      </c>
    </row>
    <row r="3131">
      <c r="A3131" s="10" t="s">
        <v>5327</v>
      </c>
      <c r="B3131" s="11" t="s">
        <v>95</v>
      </c>
      <c r="C3131" s="10" t="s">
        <v>18</v>
      </c>
      <c r="D3131" s="12">
        <v>42786</v>
      </c>
      <c r="E3131" s="13" t="s">
        <v>4941</v>
      </c>
      <c r="F3131" s="13" t="s">
        <v>74</v>
      </c>
      <c r="G3131" s="14"/>
      <c r="H3131" s="15">
        <f>HYPERLINK("https://docs.wto.org/imrd/directdoc.asp?DDFDocuments/q/G/SPS/NBRA1220.pdf","EN")</f>
      </c>
      <c r="I3131" s="15">
        <f>HYPERLINK("https://docs.wto.org/imrd/directdoc.asp?DDFDocuments/r/G/SPS/NBRA1220.pdf","FR")</f>
      </c>
      <c r="J3131" s="15">
        <f>HYPERLINK("https://docs.wto.org/imrd/directdoc.asp?DDFDocuments/s/G/SPS/NBRA1220.pdf","ES")</f>
      </c>
    </row>
    <row r="3132">
      <c r="A3132" s="10" t="s">
        <v>5328</v>
      </c>
      <c r="B3132" s="11" t="s">
        <v>95</v>
      </c>
      <c r="C3132" s="10" t="s">
        <v>18</v>
      </c>
      <c r="D3132" s="12">
        <v>42786</v>
      </c>
      <c r="E3132" s="13" t="s">
        <v>5329</v>
      </c>
      <c r="F3132" s="13" t="s">
        <v>74</v>
      </c>
      <c r="G3132" s="14"/>
      <c r="H3132" s="15">
        <f>HYPERLINK("https://docs.wto.org/imrd/directdoc.asp?DDFDocuments/t/G/SPS/NBRA1221.DOC","EN")</f>
      </c>
      <c r="I3132" s="15">
        <f>HYPERLINK("https://docs.wto.org/imrd/directdoc.asp?DDFDocuments/u/G/SPS/NBRA1221.DOC","FR")</f>
      </c>
      <c r="J3132" s="15">
        <f>HYPERLINK("https://docs.wto.org/imrd/directdoc.asp?DDFDocuments/v/G/SPS/NBRA1221.DOC","ES")</f>
      </c>
    </row>
    <row r="3133">
      <c r="A3133" s="10" t="s">
        <v>5330</v>
      </c>
      <c r="B3133" s="11" t="s">
        <v>233</v>
      </c>
      <c r="C3133" s="10" t="s">
        <v>40</v>
      </c>
      <c r="D3133" s="12">
        <v>42786</v>
      </c>
      <c r="E3133" s="13" t="s">
        <v>19</v>
      </c>
      <c r="F3133" s="13" t="s">
        <v>5150</v>
      </c>
      <c r="G3133" s="14"/>
      <c r="H3133" s="15">
        <f>HYPERLINK("https://docs.wto.org/imrd/directdoc.asp?DDFDocuments/t/G/SPS/NPER639A1.DOC","EN")</f>
      </c>
      <c r="I3133" s="15">
        <f>HYPERLINK("https://docs.wto.org/imrd/directdoc.asp?DDFDocuments/u/G/SPS/NPER639A1.DOC","FR")</f>
      </c>
      <c r="J3133" s="15">
        <f>HYPERLINK("https://docs.wto.org/imrd/directdoc.asp?DDFDocuments/v/G/SPS/NPER639A1.DOC","ES")</f>
      </c>
    </row>
    <row r="3134">
      <c r="A3134" s="10" t="s">
        <v>5331</v>
      </c>
      <c r="B3134" s="11" t="s">
        <v>214</v>
      </c>
      <c r="C3134" s="10" t="s">
        <v>12</v>
      </c>
      <c r="D3134" s="12">
        <v>42783</v>
      </c>
      <c r="E3134" s="13" t="s">
        <v>530</v>
      </c>
      <c r="F3134" s="13" t="s">
        <v>56</v>
      </c>
      <c r="G3134" s="14" t="s">
        <v>4371</v>
      </c>
      <c r="H3134" s="15">
        <f>HYPERLINK("https://docs.wto.org/imrd/directdoc.asp?DDFDocuments/q/G/SPS/NARE104.pdf","EN")</f>
      </c>
      <c r="I3134" s="15">
        <f>HYPERLINK("https://docs.wto.org/imrd/directdoc.asp?DDFDocuments/r/G/SPS/NARE104.pdf","FR")</f>
      </c>
      <c r="J3134" s="15">
        <f>HYPERLINK("https://docs.wto.org/imrd/directdoc.asp?DDFDocuments/s/G/SPS/NARE104.pdf","ES")</f>
      </c>
    </row>
    <row r="3135">
      <c r="A3135" s="10" t="s">
        <v>5332</v>
      </c>
      <c r="B3135" s="11" t="s">
        <v>82</v>
      </c>
      <c r="C3135" s="10" t="s">
        <v>18</v>
      </c>
      <c r="D3135" s="12">
        <v>42783</v>
      </c>
      <c r="E3135" s="13" t="s">
        <v>2262</v>
      </c>
      <c r="F3135" s="13" t="s">
        <v>868</v>
      </c>
      <c r="G3135" s="14"/>
      <c r="H3135" s="15">
        <f>HYPERLINK("https://docs.wto.org/imrd/directdoc.asp?DDFDocuments/q/G/SPS/NEU197.pdf","EN")</f>
      </c>
      <c r="I3135" s="15">
        <f>HYPERLINK("https://docs.wto.org/imrd/directdoc.asp?DDFDocuments/r/G/SPS/NEU197.pdf","FR")</f>
      </c>
      <c r="J3135" s="15">
        <f>HYPERLINK("https://docs.wto.org/imrd/directdoc.asp?DDFDocuments/s/G/SPS/NEU197.pdf","ES")</f>
      </c>
    </row>
    <row r="3136">
      <c r="A3136" s="10" t="s">
        <v>5333</v>
      </c>
      <c r="B3136" s="11" t="s">
        <v>139</v>
      </c>
      <c r="C3136" s="10" t="s">
        <v>18</v>
      </c>
      <c r="D3136" s="12">
        <v>42783</v>
      </c>
      <c r="E3136" s="13" t="s">
        <v>5321</v>
      </c>
      <c r="F3136" s="13" t="s">
        <v>5334</v>
      </c>
      <c r="G3136" s="14"/>
      <c r="H3136" s="15">
        <f>HYPERLINK("https://docs.wto.org/imrd/directdoc.asp?DDFDocuments/q/G/SPS/NIND172.pdf","EN")</f>
      </c>
      <c r="I3136" s="15">
        <f>HYPERLINK("https://docs.wto.org/imrd/directdoc.asp?DDFDocuments/r/G/SPS/NIND172.pdf","FR")</f>
      </c>
      <c r="J3136" s="15">
        <f>HYPERLINK("https://docs.wto.org/imrd/directdoc.asp?DDFDocuments/s/G/SPS/NIND172.pdf","ES")</f>
      </c>
    </row>
    <row r="3137">
      <c r="A3137" s="10" t="s">
        <v>5335</v>
      </c>
      <c r="B3137" s="11" t="s">
        <v>134</v>
      </c>
      <c r="C3137" s="10" t="s">
        <v>18</v>
      </c>
      <c r="D3137" s="12">
        <v>42783</v>
      </c>
      <c r="E3137" s="13" t="s">
        <v>4640</v>
      </c>
      <c r="F3137" s="13" t="s">
        <v>24</v>
      </c>
      <c r="G3137" s="14"/>
      <c r="H3137" s="15">
        <f>HYPERLINK("https://docs.wto.org/imrd/directdoc.asp?DDFDocuments/q/G/SPS/NTHA241.pdf","EN")</f>
      </c>
      <c r="I3137" s="15">
        <f>HYPERLINK("https://docs.wto.org/imrd/directdoc.asp?DDFDocuments/r/G/SPS/NTHA241.pdf","FR")</f>
      </c>
      <c r="J3137" s="15">
        <f>HYPERLINK("https://docs.wto.org/imrd/directdoc.asp?DDFDocuments/s/G/SPS/NTHA241.pdf","ES")</f>
      </c>
    </row>
    <row r="3138">
      <c r="A3138" s="10" t="s">
        <v>5336</v>
      </c>
      <c r="B3138" s="11" t="s">
        <v>214</v>
      </c>
      <c r="C3138" s="10" t="s">
        <v>12</v>
      </c>
      <c r="D3138" s="12">
        <v>42782</v>
      </c>
      <c r="E3138" s="13" t="s">
        <v>530</v>
      </c>
      <c r="F3138" s="13" t="s">
        <v>56</v>
      </c>
      <c r="G3138" s="14" t="s">
        <v>4368</v>
      </c>
      <c r="H3138" s="15">
        <f>HYPERLINK("https://docs.wto.org/imrd/directdoc.asp?DDFDocuments/q/G/SPS/NARE103.pdf","EN")</f>
      </c>
      <c r="I3138" s="15">
        <f>HYPERLINK("https://docs.wto.org/imrd/directdoc.asp?DDFDocuments/r/G/SPS/NARE103.pdf","FR")</f>
      </c>
      <c r="J3138" s="15">
        <f>HYPERLINK("https://docs.wto.org/imrd/directdoc.asp?DDFDocuments/s/G/SPS/NARE103.pdf","ES")</f>
      </c>
    </row>
    <row r="3139">
      <c r="A3139" s="10" t="s">
        <v>5337</v>
      </c>
      <c r="B3139" s="11" t="s">
        <v>34</v>
      </c>
      <c r="C3139" s="10" t="s">
        <v>40</v>
      </c>
      <c r="D3139" s="12">
        <v>42782</v>
      </c>
      <c r="E3139" s="13" t="s">
        <v>5338</v>
      </c>
      <c r="F3139" s="13" t="s">
        <v>144</v>
      </c>
      <c r="G3139" s="14"/>
      <c r="H3139" s="15">
        <f>HYPERLINK("https://docs.wto.org/imrd/directdoc.asp?DDFDocuments/t/G/SPS/NJPN471A2.DOC","EN")</f>
      </c>
      <c r="I3139" s="15">
        <f>HYPERLINK("https://docs.wto.org/imrd/directdoc.asp?DDFDocuments/u/G/SPS/NJPN471A2.DOC","FR")</f>
      </c>
      <c r="J3139" s="15">
        <f>HYPERLINK("https://docs.wto.org/imrd/directdoc.asp?DDFDocuments/v/G/SPS/NJPN471A2.DOC","ES")</f>
      </c>
    </row>
    <row r="3140">
      <c r="A3140" s="10" t="s">
        <v>5339</v>
      </c>
      <c r="B3140" s="11" t="s">
        <v>87</v>
      </c>
      <c r="C3140" s="10" t="s">
        <v>18</v>
      </c>
      <c r="D3140" s="12">
        <v>42782</v>
      </c>
      <c r="E3140" s="13" t="s">
        <v>5340</v>
      </c>
      <c r="F3140" s="13" t="s">
        <v>607</v>
      </c>
      <c r="G3140" s="14" t="s">
        <v>5318</v>
      </c>
      <c r="H3140" s="15">
        <f>HYPERLINK("https://docs.wto.org/imrd/directdoc.asp?DDFDocuments/t/G/SPS/NMEX315.DOC","EN")</f>
      </c>
      <c r="I3140" s="15">
        <f>HYPERLINK("https://docs.wto.org/imrd/directdoc.asp?DDFDocuments/u/G/SPS/NMEX315.DOC","FR")</f>
      </c>
      <c r="J3140" s="15">
        <f>HYPERLINK("https://docs.wto.org/imrd/directdoc.asp?DDFDocuments/v/G/SPS/NMEX315.DOC","ES")</f>
      </c>
    </row>
    <row r="3141">
      <c r="A3141" s="10" t="s">
        <v>5341</v>
      </c>
      <c r="B3141" s="11" t="s">
        <v>195</v>
      </c>
      <c r="C3141" s="10" t="s">
        <v>18</v>
      </c>
      <c r="D3141" s="12">
        <v>42782</v>
      </c>
      <c r="E3141" s="13" t="s">
        <v>5342</v>
      </c>
      <c r="F3141" s="13" t="s">
        <v>1515</v>
      </c>
      <c r="G3141" s="14"/>
      <c r="H3141" s="15">
        <f>HYPERLINK("https://docs.wto.org/imrd/directdoc.asp?DDFDocuments/q/G/SPS/NNZL554.pdf","EN")</f>
      </c>
      <c r="I3141" s="15">
        <f>HYPERLINK("https://docs.wto.org/imrd/directdoc.asp?DDFDocuments/r/G/SPS/NNZL554.pdf","FR")</f>
      </c>
      <c r="J3141" s="15">
        <f>HYPERLINK("https://docs.wto.org/imrd/directdoc.asp?DDFDocuments/s/G/SPS/NNZL554.pdf","ES")</f>
      </c>
    </row>
    <row r="3142">
      <c r="A3142" s="10" t="s">
        <v>5343</v>
      </c>
      <c r="B3142" s="11" t="s">
        <v>233</v>
      </c>
      <c r="C3142" s="10" t="s">
        <v>40</v>
      </c>
      <c r="D3142" s="12">
        <v>42781</v>
      </c>
      <c r="E3142" s="13" t="s">
        <v>19</v>
      </c>
      <c r="F3142" s="13" t="s">
        <v>5150</v>
      </c>
      <c r="G3142" s="14"/>
      <c r="H3142" s="15">
        <f>HYPERLINK("https://docs.wto.org/imrd/directdoc.asp?DDFDocuments/t/G/SPS/NPER656A1.DOC","EN")</f>
      </c>
      <c r="I3142" s="15">
        <f>HYPERLINK("https://docs.wto.org/imrd/directdoc.asp?DDFDocuments/u/G/SPS/NPER656A1.DOC","FR")</f>
      </c>
      <c r="J3142" s="15">
        <f>HYPERLINK("https://docs.wto.org/imrd/directdoc.asp?DDFDocuments/v/G/SPS/NPER656A1.DOC","ES")</f>
      </c>
    </row>
    <row r="3143">
      <c r="A3143" s="10" t="s">
        <v>5344</v>
      </c>
      <c r="B3143" s="11" t="s">
        <v>233</v>
      </c>
      <c r="C3143" s="10" t="s">
        <v>40</v>
      </c>
      <c r="D3143" s="12">
        <v>42781</v>
      </c>
      <c r="E3143" s="13" t="s">
        <v>19</v>
      </c>
      <c r="F3143" s="13" t="s">
        <v>5150</v>
      </c>
      <c r="G3143" s="14"/>
      <c r="H3143" s="15">
        <f>HYPERLINK("https://docs.wto.org/imrd/directdoc.asp?DDFDocuments/t/G/SPS/NPER660A1.DOC","EN")</f>
      </c>
      <c r="I3143" s="15">
        <f>HYPERLINK("https://docs.wto.org/imrd/directdoc.asp?DDFDocuments/u/G/SPS/NPER660A1.DOC","FR")</f>
      </c>
      <c r="J3143" s="15">
        <f>HYPERLINK("https://docs.wto.org/imrd/directdoc.asp?DDFDocuments/v/G/SPS/NPER660A1.DOC","ES")</f>
      </c>
    </row>
    <row r="3144">
      <c r="A3144" s="10" t="s">
        <v>5345</v>
      </c>
      <c r="B3144" s="11" t="s">
        <v>233</v>
      </c>
      <c r="C3144" s="10" t="s">
        <v>40</v>
      </c>
      <c r="D3144" s="12">
        <v>42781</v>
      </c>
      <c r="E3144" s="13" t="s">
        <v>19</v>
      </c>
      <c r="F3144" s="13" t="s">
        <v>5150</v>
      </c>
      <c r="G3144" s="14"/>
      <c r="H3144" s="15">
        <f>HYPERLINK("https://docs.wto.org/imrd/directdoc.asp?DDFDocuments/t/G/SPS/NPER661A1.DOC","EN")</f>
      </c>
      <c r="I3144" s="15">
        <f>HYPERLINK("https://docs.wto.org/imrd/directdoc.asp?DDFDocuments/u/G/SPS/NPER661A1.DOC","FR")</f>
      </c>
      <c r="J3144" s="15">
        <f>HYPERLINK("https://docs.wto.org/imrd/directdoc.asp?DDFDocuments/v/G/SPS/NPER661A1.DOC","ES")</f>
      </c>
    </row>
    <row r="3145">
      <c r="A3145" s="10" t="s">
        <v>5346</v>
      </c>
      <c r="B3145" s="11" t="s">
        <v>233</v>
      </c>
      <c r="C3145" s="10" t="s">
        <v>40</v>
      </c>
      <c r="D3145" s="12">
        <v>42781</v>
      </c>
      <c r="E3145" s="13" t="s">
        <v>19</v>
      </c>
      <c r="F3145" s="13" t="s">
        <v>5150</v>
      </c>
      <c r="G3145" s="14"/>
      <c r="H3145" s="15">
        <f>HYPERLINK("https://docs.wto.org/imrd/directdoc.asp?DDFDocuments/t/G/SPS/NPER669A1.DOC","EN")</f>
      </c>
      <c r="I3145" s="15">
        <f>HYPERLINK("https://docs.wto.org/imrd/directdoc.asp?DDFDocuments/u/G/SPS/NPER669A1.DOC","FR")</f>
      </c>
      <c r="J3145" s="15">
        <f>HYPERLINK("https://docs.wto.org/imrd/directdoc.asp?DDFDocuments/v/G/SPS/NPER669A1.DOC","ES")</f>
      </c>
    </row>
    <row r="3146">
      <c r="A3146" s="10" t="s">
        <v>5347</v>
      </c>
      <c r="B3146" s="11" t="s">
        <v>233</v>
      </c>
      <c r="C3146" s="10" t="s">
        <v>40</v>
      </c>
      <c r="D3146" s="12">
        <v>42781</v>
      </c>
      <c r="E3146" s="13" t="s">
        <v>19</v>
      </c>
      <c r="F3146" s="13" t="s">
        <v>5150</v>
      </c>
      <c r="G3146" s="14"/>
      <c r="H3146" s="15">
        <f>HYPERLINK("https://docs.wto.org/imrd/directdoc.asp?DDFDocuments/t/G/SPS/NPER673A1.DOC","EN")</f>
      </c>
      <c r="I3146" s="15">
        <f>HYPERLINK("https://docs.wto.org/imrd/directdoc.asp?DDFDocuments/u/G/SPS/NPER673A1.DOC","FR")</f>
      </c>
      <c r="J3146" s="15">
        <f>HYPERLINK("https://docs.wto.org/imrd/directdoc.asp?DDFDocuments/v/G/SPS/NPER673A1.DOC","ES")</f>
      </c>
    </row>
    <row r="3147">
      <c r="A3147" s="10" t="s">
        <v>5348</v>
      </c>
      <c r="B3147" s="11" t="s">
        <v>233</v>
      </c>
      <c r="C3147" s="10" t="s">
        <v>40</v>
      </c>
      <c r="D3147" s="12">
        <v>42781</v>
      </c>
      <c r="E3147" s="13" t="s">
        <v>19</v>
      </c>
      <c r="F3147" s="13" t="s">
        <v>5150</v>
      </c>
      <c r="G3147" s="14"/>
      <c r="H3147" s="15">
        <f>HYPERLINK("https://docs.wto.org/imrd/directdoc.asp?DDFDocuments/t/G/SPS/NPER676A1.DOC","EN")</f>
      </c>
      <c r="I3147" s="15">
        <f>HYPERLINK("https://docs.wto.org/imrd/directdoc.asp?DDFDocuments/u/G/SPS/NPER676A1.DOC","FR")</f>
      </c>
      <c r="J3147" s="15">
        <f>HYPERLINK("https://docs.wto.org/imrd/directdoc.asp?DDFDocuments/v/G/SPS/NPER676A1.DOC","ES")</f>
      </c>
    </row>
    <row r="3148">
      <c r="A3148" s="10" t="s">
        <v>5349</v>
      </c>
      <c r="B3148" s="11" t="s">
        <v>233</v>
      </c>
      <c r="C3148" s="10" t="s">
        <v>18</v>
      </c>
      <c r="D3148" s="12">
        <v>42781</v>
      </c>
      <c r="E3148" s="13" t="s">
        <v>5350</v>
      </c>
      <c r="F3148" s="13" t="s">
        <v>5351</v>
      </c>
      <c r="G3148" s="14" t="s">
        <v>5318</v>
      </c>
      <c r="H3148" s="15">
        <f>HYPERLINK("https://docs.wto.org/imrd/directdoc.asp?DDFDocuments/t/G/SPS/NPER688.DOC","EN")</f>
      </c>
      <c r="I3148" s="15">
        <f>HYPERLINK("https://docs.wto.org/imrd/directdoc.asp?DDFDocuments/u/G/SPS/NPER688.DOC","FR")</f>
      </c>
      <c r="J3148" s="15">
        <f>HYPERLINK("https://docs.wto.org/imrd/directdoc.asp?DDFDocuments/v/G/SPS/NPER688.DOC","ES")</f>
      </c>
    </row>
    <row r="3149">
      <c r="A3149" s="10" t="s">
        <v>5352</v>
      </c>
      <c r="B3149" s="11" t="s">
        <v>95</v>
      </c>
      <c r="C3149" s="10" t="s">
        <v>18</v>
      </c>
      <c r="D3149" s="12">
        <v>42780</v>
      </c>
      <c r="E3149" s="13" t="s">
        <v>5353</v>
      </c>
      <c r="F3149" s="13" t="s">
        <v>74</v>
      </c>
      <c r="G3149" s="14"/>
      <c r="H3149" s="15">
        <f>HYPERLINK("https://docs.wto.org/imrd/directdoc.asp?DDFDocuments/q/G/SPS/NBRA1215.pdf","EN")</f>
      </c>
      <c r="I3149" s="15">
        <f>HYPERLINK("https://docs.wto.org/imrd/directdoc.asp?DDFDocuments/r/G/SPS/NBRA1215.pdf","FR")</f>
      </c>
      <c r="J3149" s="15">
        <f>HYPERLINK("https://docs.wto.org/imrd/directdoc.asp?DDFDocuments/s/G/SPS/NBRA1215.pdf","ES")</f>
      </c>
    </row>
    <row r="3150">
      <c r="A3150" s="10" t="s">
        <v>5354</v>
      </c>
      <c r="B3150" s="11" t="s">
        <v>95</v>
      </c>
      <c r="C3150" s="10" t="s">
        <v>18</v>
      </c>
      <c r="D3150" s="12">
        <v>42780</v>
      </c>
      <c r="E3150" s="13" t="s">
        <v>5355</v>
      </c>
      <c r="F3150" s="13" t="s">
        <v>74</v>
      </c>
      <c r="G3150" s="14"/>
      <c r="H3150" s="15">
        <f>HYPERLINK("https://docs.wto.org/imrd/directdoc.asp?DDFDocuments/q/G/SPS/NBRA1216.pdf","EN")</f>
      </c>
      <c r="I3150" s="15">
        <f>HYPERLINK("https://docs.wto.org/imrd/directdoc.asp?DDFDocuments/r/G/SPS/NBRA1216.pdf","FR")</f>
      </c>
      <c r="J3150" s="15">
        <f>HYPERLINK("https://docs.wto.org/imrd/directdoc.asp?DDFDocuments/s/G/SPS/NBRA1216.pdf","ES")</f>
      </c>
    </row>
    <row r="3151">
      <c r="A3151" s="10" t="s">
        <v>5356</v>
      </c>
      <c r="B3151" s="11" t="s">
        <v>95</v>
      </c>
      <c r="C3151" s="10" t="s">
        <v>18</v>
      </c>
      <c r="D3151" s="12">
        <v>42780</v>
      </c>
      <c r="E3151" s="13" t="s">
        <v>5357</v>
      </c>
      <c r="F3151" s="13" t="s">
        <v>864</v>
      </c>
      <c r="G3151" s="14"/>
      <c r="H3151" s="15">
        <f>HYPERLINK("https://docs.wto.org/imrd/directdoc.asp?DDFDocuments/q/G/SPS/NBRA1217.pdf","EN")</f>
      </c>
      <c r="I3151" s="15">
        <f>HYPERLINK("https://docs.wto.org/imrd/directdoc.asp?DDFDocuments/r/G/SPS/NBRA1217.pdf","FR")</f>
      </c>
      <c r="J3151" s="15">
        <f>HYPERLINK("https://docs.wto.org/imrd/directdoc.asp?DDFDocuments/s/G/SPS/NBRA1217.pdf","ES")</f>
      </c>
    </row>
    <row r="3152">
      <c r="A3152" s="10" t="s">
        <v>5358</v>
      </c>
      <c r="B3152" s="11" t="s">
        <v>188</v>
      </c>
      <c r="C3152" s="10" t="s">
        <v>54</v>
      </c>
      <c r="D3152" s="12">
        <v>42779</v>
      </c>
      <c r="E3152" s="13" t="s">
        <v>5359</v>
      </c>
      <c r="F3152" s="13" t="s">
        <v>310</v>
      </c>
      <c r="G3152" s="14"/>
      <c r="H3152" s="15">
        <f>HYPERLINK("https://docs.wto.org/imrd/directdoc.asp?DDFDocuments/q/G/SPS/NAUS412A1.pdf","EN")</f>
      </c>
      <c r="I3152" s="15">
        <f>HYPERLINK("https://docs.wto.org/imrd/directdoc.asp?DDFDocuments/r/G/SPS/NAUS412A1.pdf","FR")</f>
      </c>
      <c r="J3152" s="15">
        <f>HYPERLINK("https://docs.wto.org/imrd/directdoc.asp?DDFDocuments/s/G/SPS/NAUS412A1.pdf","ES")</f>
      </c>
    </row>
    <row r="3153">
      <c r="A3153" s="10" t="s">
        <v>5360</v>
      </c>
      <c r="B3153" s="11" t="s">
        <v>82</v>
      </c>
      <c r="C3153" s="10" t="s">
        <v>18</v>
      </c>
      <c r="D3153" s="12">
        <v>42779</v>
      </c>
      <c r="E3153" s="13" t="s">
        <v>4234</v>
      </c>
      <c r="F3153" s="13" t="s">
        <v>5361</v>
      </c>
      <c r="G3153" s="14"/>
      <c r="H3153" s="15">
        <f>HYPERLINK("https://docs.wto.org/imrd/directdoc.asp?DDFDocuments/q/G/SPS/NEU196.pdf","EN")</f>
      </c>
      <c r="I3153" s="15">
        <f>HYPERLINK("https://docs.wto.org/imrd/directdoc.asp?DDFDocuments/r/G/SPS/NEU196.pdf","FR")</f>
      </c>
      <c r="J3153" s="15">
        <f>HYPERLINK("https://docs.wto.org/imrd/directdoc.asp?DDFDocuments/s/G/SPS/NEU196.pdf","ES")</f>
      </c>
    </row>
    <row r="3154">
      <c r="A3154" s="10" t="s">
        <v>5362</v>
      </c>
      <c r="B3154" s="11" t="s">
        <v>145</v>
      </c>
      <c r="C3154" s="10" t="s">
        <v>12</v>
      </c>
      <c r="D3154" s="12">
        <v>42779</v>
      </c>
      <c r="E3154" s="13" t="s">
        <v>4108</v>
      </c>
      <c r="F3154" s="13" t="s">
        <v>56</v>
      </c>
      <c r="G3154" s="14" t="s">
        <v>4109</v>
      </c>
      <c r="H3154" s="15">
        <f>HYPERLINK("https://docs.wto.org/imrd/directdoc.asp?DDFDocuments/q/G/SPS/NPHL355.pdf","EN")</f>
      </c>
      <c r="I3154" s="15">
        <f>HYPERLINK("https://docs.wto.org/imrd/directdoc.asp?DDFDocuments/r/G/SPS/NPHL355.pdf","FR")</f>
      </c>
      <c r="J3154" s="15">
        <f>HYPERLINK("https://docs.wto.org/imrd/directdoc.asp?DDFDocuments/s/G/SPS/NPHL355.pdf","ES")</f>
      </c>
    </row>
    <row r="3155">
      <c r="A3155" s="10" t="s">
        <v>5363</v>
      </c>
      <c r="B3155" s="11" t="s">
        <v>3709</v>
      </c>
      <c r="C3155" s="10" t="s">
        <v>12</v>
      </c>
      <c r="D3155" s="12">
        <v>42779</v>
      </c>
      <c r="E3155" s="13" t="s">
        <v>5364</v>
      </c>
      <c r="F3155" s="13" t="s">
        <v>5365</v>
      </c>
      <c r="G3155" s="14" t="s">
        <v>5366</v>
      </c>
      <c r="H3155" s="15">
        <f>HYPERLINK("https://docs.wto.org/imrd/directdoc.asp?DDFDocuments/t/G/SPS/NSYC1.DOC","EN")</f>
      </c>
      <c r="I3155" s="15">
        <f>HYPERLINK("https://docs.wto.org/imrd/directdoc.asp?DDFDocuments/u/G/SPS/NSYC1.DOC","FR")</f>
      </c>
      <c r="J3155" s="15">
        <f>HYPERLINK("https://docs.wto.org/imrd/directdoc.asp?DDFDocuments/v/G/SPS/NSYC1.DOC","ES")</f>
      </c>
    </row>
    <row r="3156">
      <c r="A3156" s="10" t="s">
        <v>5367</v>
      </c>
      <c r="B3156" s="11" t="s">
        <v>349</v>
      </c>
      <c r="C3156" s="10" t="s">
        <v>18</v>
      </c>
      <c r="D3156" s="12">
        <v>42776</v>
      </c>
      <c r="E3156" s="13" t="s">
        <v>5368</v>
      </c>
      <c r="F3156" s="13" t="s">
        <v>992</v>
      </c>
      <c r="G3156" s="14" t="s">
        <v>79</v>
      </c>
      <c r="H3156" s="15">
        <f>HYPERLINK("https://docs.wto.org/imrd/directdoc.asp?DDFDocuments/t/G/SPS/NECU168R1.DOC","EN")</f>
      </c>
      <c r="I3156" s="15">
        <f>HYPERLINK("https://docs.wto.org/imrd/directdoc.asp?DDFDocuments/u/G/SPS/NECU168R1.DOC","FR")</f>
      </c>
      <c r="J3156" s="15">
        <f>HYPERLINK("https://docs.wto.org/imrd/directdoc.asp?DDFDocuments/v/G/SPS/NECU168R1.DOC","ES")</f>
      </c>
    </row>
    <row r="3157">
      <c r="A3157" s="10" t="s">
        <v>5369</v>
      </c>
      <c r="B3157" s="11" t="s">
        <v>139</v>
      </c>
      <c r="C3157" s="10" t="s">
        <v>18</v>
      </c>
      <c r="D3157" s="12">
        <v>42776</v>
      </c>
      <c r="E3157" s="13" t="s">
        <v>5370</v>
      </c>
      <c r="F3157" s="13" t="s">
        <v>24</v>
      </c>
      <c r="G3157" s="14"/>
      <c r="H3157" s="15">
        <f>HYPERLINK("https://docs.wto.org/imrd/directdoc.asp?DDFDocuments/q/G/SPS/NIND168.pdf","EN")</f>
      </c>
      <c r="I3157" s="15">
        <f>HYPERLINK("https://docs.wto.org/imrd/directdoc.asp?DDFDocuments/r/G/SPS/NIND168.pdf","FR")</f>
      </c>
      <c r="J3157" s="15">
        <f>HYPERLINK("https://docs.wto.org/imrd/directdoc.asp?DDFDocuments/s/G/SPS/NIND168.pdf","ES")</f>
      </c>
    </row>
    <row r="3158">
      <c r="A3158" s="10" t="s">
        <v>5371</v>
      </c>
      <c r="B3158" s="11" t="s">
        <v>139</v>
      </c>
      <c r="C3158" s="10" t="s">
        <v>18</v>
      </c>
      <c r="D3158" s="12">
        <v>42776</v>
      </c>
      <c r="E3158" s="13" t="s">
        <v>5372</v>
      </c>
      <c r="F3158" s="13" t="s">
        <v>24</v>
      </c>
      <c r="G3158" s="14"/>
      <c r="H3158" s="15">
        <f>HYPERLINK("https://docs.wto.org/imrd/directdoc.asp?DDFDocuments/q/G/SPS/NIND170.pdf","EN")</f>
      </c>
      <c r="I3158" s="15">
        <f>HYPERLINK("https://docs.wto.org/imrd/directdoc.asp?DDFDocuments/r/G/SPS/NIND170.pdf","FR")</f>
      </c>
      <c r="J3158" s="15">
        <f>HYPERLINK("https://docs.wto.org/imrd/directdoc.asp?DDFDocuments/s/G/SPS/NIND170.pdf","ES")</f>
      </c>
    </row>
    <row r="3159">
      <c r="A3159" s="10" t="s">
        <v>5373</v>
      </c>
      <c r="B3159" s="11" t="s">
        <v>139</v>
      </c>
      <c r="C3159" s="10" t="s">
        <v>18</v>
      </c>
      <c r="D3159" s="12">
        <v>42776</v>
      </c>
      <c r="E3159" s="13" t="s">
        <v>5374</v>
      </c>
      <c r="F3159" s="13" t="s">
        <v>5334</v>
      </c>
      <c r="G3159" s="14"/>
      <c r="H3159" s="15">
        <f>HYPERLINK("https://docs.wto.org/imrd/directdoc.asp?DDFDocuments/q/G/SPS/NIND171.pdf","EN")</f>
      </c>
      <c r="I3159" s="15">
        <f>HYPERLINK("https://docs.wto.org/imrd/directdoc.asp?DDFDocuments/r/G/SPS/NIND171.pdf","FR")</f>
      </c>
      <c r="J3159" s="15">
        <f>HYPERLINK("https://docs.wto.org/imrd/directdoc.asp?DDFDocuments/s/G/SPS/NIND171.pdf","ES")</f>
      </c>
    </row>
    <row r="3160">
      <c r="A3160" s="10" t="s">
        <v>5375</v>
      </c>
      <c r="B3160" s="11" t="s">
        <v>161</v>
      </c>
      <c r="C3160" s="10" t="s">
        <v>201</v>
      </c>
      <c r="D3160" s="12">
        <v>42776</v>
      </c>
      <c r="E3160" s="13" t="s">
        <v>3569</v>
      </c>
      <c r="F3160" s="13" t="s">
        <v>607</v>
      </c>
      <c r="G3160" s="14" t="s">
        <v>183</v>
      </c>
      <c r="H3160" s="15">
        <f>HYPERLINK("https://docs.wto.org/imrd/directdoc.asp?DDFDocuments/t/G/SPS/NUSA2916C1.DOC","EN")</f>
      </c>
      <c r="I3160" s="15">
        <f>HYPERLINK("https://docs.wto.org/imrd/directdoc.asp?DDFDocuments/u/G/SPS/NUSA2916C1.DOC","FR")</f>
      </c>
      <c r="J3160" s="15">
        <f>HYPERLINK("https://docs.wto.org/imrd/directdoc.asp?DDFDocuments/v/G/SPS/NUSA2916C1.DOC","ES")</f>
      </c>
    </row>
    <row r="3161">
      <c r="A3161" s="10" t="s">
        <v>5376</v>
      </c>
      <c r="B3161" s="11" t="s">
        <v>5038</v>
      </c>
      <c r="C3161" s="10" t="s">
        <v>12</v>
      </c>
      <c r="D3161" s="12">
        <v>42775</v>
      </c>
      <c r="E3161" s="13" t="s">
        <v>5377</v>
      </c>
      <c r="F3161" s="13" t="s">
        <v>5196</v>
      </c>
      <c r="G3161" s="14" t="s">
        <v>5378</v>
      </c>
      <c r="H3161" s="15">
        <f>HYPERLINK("https://docs.wto.org/imrd/directdoc.asp?DDFDocuments/q/G/SPS/NALB198.pdf","EN")</f>
      </c>
      <c r="I3161" s="15">
        <f>HYPERLINK("https://docs.wto.org/imrd/directdoc.asp?DDFDocuments/r/G/SPS/NALB198.pdf","FR")</f>
      </c>
      <c r="J3161" s="15">
        <f>HYPERLINK("https://docs.wto.org/imrd/directdoc.asp?DDFDocuments/s/G/SPS/NALB198.pdf","ES")</f>
      </c>
    </row>
    <row r="3162">
      <c r="A3162" s="10" t="s">
        <v>5379</v>
      </c>
      <c r="B3162" s="11" t="s">
        <v>214</v>
      </c>
      <c r="C3162" s="10" t="s">
        <v>12</v>
      </c>
      <c r="D3162" s="12">
        <v>42775</v>
      </c>
      <c r="E3162" s="13" t="s">
        <v>3118</v>
      </c>
      <c r="F3162" s="13" t="s">
        <v>56</v>
      </c>
      <c r="G3162" s="14" t="s">
        <v>4444</v>
      </c>
      <c r="H3162" s="15">
        <f>HYPERLINK("https://docs.wto.org/imrd/directdoc.asp?DDFDocuments/q/G/SPS/NARE102.pdf","EN")</f>
      </c>
      <c r="I3162" s="15">
        <f>HYPERLINK("https://docs.wto.org/imrd/directdoc.asp?DDFDocuments/r/G/SPS/NARE102.pdf","FR")</f>
      </c>
      <c r="J3162" s="15">
        <f>HYPERLINK("https://docs.wto.org/imrd/directdoc.asp?DDFDocuments/s/G/SPS/NARE102.pdf","ES")</f>
      </c>
    </row>
    <row r="3163">
      <c r="A3163" s="10" t="s">
        <v>5380</v>
      </c>
      <c r="B3163" s="11" t="s">
        <v>27</v>
      </c>
      <c r="C3163" s="10" t="s">
        <v>12</v>
      </c>
      <c r="D3163" s="12">
        <v>42775</v>
      </c>
      <c r="E3163" s="13" t="s">
        <v>5381</v>
      </c>
      <c r="F3163" s="13" t="s">
        <v>56</v>
      </c>
      <c r="G3163" s="14" t="s">
        <v>5382</v>
      </c>
      <c r="H3163" s="15">
        <f>HYPERLINK("https://docs.wto.org/imrd/directdoc.asp?DDFDocuments/q/G/SPS/NCRI184.pdf","EN")</f>
      </c>
      <c r="I3163" s="15">
        <f>HYPERLINK("https://docs.wto.org/imrd/directdoc.asp?DDFDocuments/r/G/SPS/NCRI184.pdf","FR")</f>
      </c>
      <c r="J3163" s="15">
        <f>HYPERLINK("https://docs.wto.org/imrd/directdoc.asp?DDFDocuments/s/G/SPS/NCRI184.pdf","ES")</f>
      </c>
    </row>
    <row r="3164">
      <c r="A3164" s="10" t="s">
        <v>5383</v>
      </c>
      <c r="B3164" s="11" t="s">
        <v>349</v>
      </c>
      <c r="C3164" s="10" t="s">
        <v>12</v>
      </c>
      <c r="D3164" s="12">
        <v>42775</v>
      </c>
      <c r="E3164" s="13" t="s">
        <v>5384</v>
      </c>
      <c r="F3164" s="13" t="s">
        <v>138</v>
      </c>
      <c r="G3164" s="14" t="s">
        <v>365</v>
      </c>
      <c r="H3164" s="15">
        <f>HYPERLINK("https://docs.wto.org/imrd/directdoc.asp?DDFDocuments/t/G/SPS/NECU187.DOC","EN")</f>
      </c>
      <c r="I3164" s="15">
        <f>HYPERLINK("https://docs.wto.org/imrd/directdoc.asp?DDFDocuments/u/G/SPS/NECU187.DOC","FR")</f>
      </c>
      <c r="J3164" s="15">
        <f>HYPERLINK("https://docs.wto.org/imrd/directdoc.asp?DDFDocuments/v/G/SPS/NECU187.DOC","ES")</f>
      </c>
    </row>
    <row r="3165">
      <c r="A3165" s="10" t="s">
        <v>5385</v>
      </c>
      <c r="B3165" s="11" t="s">
        <v>233</v>
      </c>
      <c r="C3165" s="10" t="s">
        <v>40</v>
      </c>
      <c r="D3165" s="12">
        <v>42775</v>
      </c>
      <c r="E3165" s="13" t="s">
        <v>19</v>
      </c>
      <c r="F3165" s="13" t="s">
        <v>310</v>
      </c>
      <c r="G3165" s="14"/>
      <c r="H3165" s="15">
        <f>HYPERLINK("https://docs.wto.org/imrd/directdoc.asp?DDFDocuments/t/G/SPS/NPER604A1.DOC","EN")</f>
      </c>
      <c r="I3165" s="15">
        <f>HYPERLINK("https://docs.wto.org/imrd/directdoc.asp?DDFDocuments/u/G/SPS/NPER604A1.DOC","FR")</f>
      </c>
      <c r="J3165" s="15">
        <f>HYPERLINK("https://docs.wto.org/imrd/directdoc.asp?DDFDocuments/v/G/SPS/NPER604A1.DOC","ES")</f>
      </c>
    </row>
    <row r="3166">
      <c r="A3166" s="10" t="s">
        <v>5386</v>
      </c>
      <c r="B3166" s="11" t="s">
        <v>233</v>
      </c>
      <c r="C3166" s="10" t="s">
        <v>40</v>
      </c>
      <c r="D3166" s="12">
        <v>42775</v>
      </c>
      <c r="E3166" s="13" t="s">
        <v>19</v>
      </c>
      <c r="F3166" s="13" t="s">
        <v>5150</v>
      </c>
      <c r="G3166" s="14"/>
      <c r="H3166" s="15">
        <f>HYPERLINK("https://docs.wto.org/imrd/directdoc.asp?DDFDocuments/t/G/SPS/NPER663A1.DOC","EN")</f>
      </c>
      <c r="I3166" s="15">
        <f>HYPERLINK("https://docs.wto.org/imrd/directdoc.asp?DDFDocuments/u/G/SPS/NPER663A1.DOC","FR")</f>
      </c>
      <c r="J3166" s="15">
        <f>HYPERLINK("https://docs.wto.org/imrd/directdoc.asp?DDFDocuments/v/G/SPS/NPER663A1.DOC","ES")</f>
      </c>
    </row>
    <row r="3167">
      <c r="A3167" s="10" t="s">
        <v>5387</v>
      </c>
      <c r="B3167" s="11" t="s">
        <v>53</v>
      </c>
      <c r="C3167" s="10" t="s">
        <v>12</v>
      </c>
      <c r="D3167" s="12">
        <v>42775</v>
      </c>
      <c r="E3167" s="13" t="s">
        <v>55</v>
      </c>
      <c r="F3167" s="13" t="s">
        <v>56</v>
      </c>
      <c r="G3167" s="14" t="s">
        <v>4767</v>
      </c>
      <c r="H3167" s="15">
        <f>HYPERLINK("https://docs.wto.org/imrd/directdoc.asp?DDFDocuments/q/G/SPS/NSAU253.pdf","EN")</f>
      </c>
      <c r="I3167" s="15">
        <f>HYPERLINK("https://docs.wto.org/imrd/directdoc.asp?DDFDocuments/r/G/SPS/NSAU253.pdf","FR")</f>
      </c>
      <c r="J3167" s="15">
        <f>HYPERLINK("https://docs.wto.org/imrd/directdoc.asp?DDFDocuments/s/G/SPS/NSAU253.pdf","ES")</f>
      </c>
    </row>
    <row r="3168">
      <c r="A3168" s="10" t="s">
        <v>5388</v>
      </c>
      <c r="B3168" s="11" t="s">
        <v>1129</v>
      </c>
      <c r="C3168" s="10" t="s">
        <v>18</v>
      </c>
      <c r="D3168" s="12">
        <v>42774</v>
      </c>
      <c r="E3168" s="13" t="s">
        <v>5389</v>
      </c>
      <c r="F3168" s="13" t="s">
        <v>20</v>
      </c>
      <c r="G3168" s="14"/>
      <c r="H3168" s="15">
        <f>HYPERLINK("https://docs.wto.org/imrd/directdoc.asp?DDFDocuments/q/G/SPS/NMYS38.pdf","EN")</f>
      </c>
      <c r="I3168" s="15">
        <f>HYPERLINK("https://docs.wto.org/imrd/directdoc.asp?DDFDocuments/r/G/SPS/NMYS38.pdf","FR")</f>
      </c>
      <c r="J3168" s="15">
        <f>HYPERLINK("https://docs.wto.org/imrd/directdoc.asp?DDFDocuments/s/G/SPS/NMYS38.pdf","ES")</f>
      </c>
    </row>
    <row r="3169">
      <c r="A3169" s="10" t="s">
        <v>5390</v>
      </c>
      <c r="B3169" s="11" t="s">
        <v>233</v>
      </c>
      <c r="C3169" s="10" t="s">
        <v>40</v>
      </c>
      <c r="D3169" s="12">
        <v>42774</v>
      </c>
      <c r="E3169" s="13" t="s">
        <v>19</v>
      </c>
      <c r="F3169" s="13" t="s">
        <v>5150</v>
      </c>
      <c r="G3169" s="14"/>
      <c r="H3169" s="15">
        <f>HYPERLINK("https://docs.wto.org/imrd/directdoc.asp?DDFDocuments/t/G/SPS/NPER618A1.DOC","EN")</f>
      </c>
      <c r="I3169" s="15">
        <f>HYPERLINK("https://docs.wto.org/imrd/directdoc.asp?DDFDocuments/u/G/SPS/NPER618A1.DOC","FR")</f>
      </c>
      <c r="J3169" s="15">
        <f>HYPERLINK("https://docs.wto.org/imrd/directdoc.asp?DDFDocuments/v/G/SPS/NPER618A1.DOC","ES")</f>
      </c>
    </row>
    <row r="3170">
      <c r="A3170" s="10" t="s">
        <v>5391</v>
      </c>
      <c r="B3170" s="11" t="s">
        <v>233</v>
      </c>
      <c r="C3170" s="10" t="s">
        <v>18</v>
      </c>
      <c r="D3170" s="12">
        <v>42774</v>
      </c>
      <c r="E3170" s="13" t="s">
        <v>5230</v>
      </c>
      <c r="F3170" s="13" t="s">
        <v>1282</v>
      </c>
      <c r="G3170" s="14" t="s">
        <v>5318</v>
      </c>
      <c r="H3170" s="15">
        <f>HYPERLINK("https://docs.wto.org/imrd/directdoc.asp?DDFDocuments/t/G/SPS/NPER686.DOC","EN")</f>
      </c>
      <c r="I3170" s="15">
        <f>HYPERLINK("https://docs.wto.org/imrd/directdoc.asp?DDFDocuments/u/G/SPS/NPER686.DOC","FR")</f>
      </c>
      <c r="J3170" s="15">
        <f>HYPERLINK("https://docs.wto.org/imrd/directdoc.asp?DDFDocuments/v/G/SPS/NPER686.DOC","ES")</f>
      </c>
    </row>
    <row r="3171">
      <c r="A3171" s="10" t="s">
        <v>5392</v>
      </c>
      <c r="B3171" s="11" t="s">
        <v>233</v>
      </c>
      <c r="C3171" s="10" t="s">
        <v>12</v>
      </c>
      <c r="D3171" s="12">
        <v>42774</v>
      </c>
      <c r="E3171" s="13" t="s">
        <v>5393</v>
      </c>
      <c r="F3171" s="13" t="s">
        <v>56</v>
      </c>
      <c r="G3171" s="14" t="s">
        <v>1412</v>
      </c>
      <c r="H3171" s="15">
        <f>HYPERLINK("https://docs.wto.org/imrd/directdoc.asp?DDFDocuments/q/G/SPS/NPER687.pdf","EN")</f>
      </c>
      <c r="I3171" s="15">
        <f>HYPERLINK("https://docs.wto.org/imrd/directdoc.asp?DDFDocuments/r/G/SPS/NPER687.pdf","FR")</f>
      </c>
      <c r="J3171" s="15">
        <f>HYPERLINK("https://docs.wto.org/imrd/directdoc.asp?DDFDocuments/s/G/SPS/NPER687.pdf","ES")</f>
      </c>
    </row>
    <row r="3172">
      <c r="A3172" s="10" t="s">
        <v>5394</v>
      </c>
      <c r="B3172" s="11" t="s">
        <v>95</v>
      </c>
      <c r="C3172" s="10" t="s">
        <v>40</v>
      </c>
      <c r="D3172" s="12">
        <v>42773</v>
      </c>
      <c r="E3172" s="13" t="s">
        <v>4589</v>
      </c>
      <c r="F3172" s="13" t="s">
        <v>24</v>
      </c>
      <c r="G3172" s="14"/>
      <c r="H3172" s="15">
        <f>HYPERLINK("https://docs.wto.org/imrd/directdoc.asp?DDFDocuments/q/G/SPS/NBRA1214A1.pdf","EN")</f>
      </c>
      <c r="I3172" s="15">
        <f>HYPERLINK("https://docs.wto.org/imrd/directdoc.asp?DDFDocuments/r/G/SPS/NBRA1214A1.pdf","FR")</f>
      </c>
      <c r="J3172" s="15">
        <f>HYPERLINK("https://docs.wto.org/imrd/directdoc.asp?DDFDocuments/s/G/SPS/NBRA1214A1.pdf","ES")</f>
      </c>
    </row>
    <row r="3173">
      <c r="A3173" s="10" t="s">
        <v>5395</v>
      </c>
      <c r="B3173" s="11" t="s">
        <v>11</v>
      </c>
      <c r="C3173" s="10" t="s">
        <v>12</v>
      </c>
      <c r="D3173" s="12">
        <v>42773</v>
      </c>
      <c r="E3173" s="13" t="s">
        <v>5396</v>
      </c>
      <c r="F3173" s="13" t="s">
        <v>24</v>
      </c>
      <c r="G3173" s="14" t="s">
        <v>195</v>
      </c>
      <c r="H3173" s="15">
        <f>HYPERLINK("https://docs.wto.org/imrd/directdoc.asp?DDFDocuments/t/G/SPS/NRUS135.DOC","EN")</f>
      </c>
      <c r="I3173" s="15">
        <f>HYPERLINK("https://docs.wto.org/imrd/directdoc.asp?DDFDocuments/u/G/SPS/NRUS135.DOC","FR")</f>
      </c>
      <c r="J3173" s="15">
        <f>HYPERLINK("https://docs.wto.org/imrd/directdoc.asp?DDFDocuments/v/G/SPS/NRUS135.DOC","ES")</f>
      </c>
    </row>
    <row r="3174">
      <c r="A3174" s="10" t="s">
        <v>5397</v>
      </c>
      <c r="B3174" s="11" t="s">
        <v>82</v>
      </c>
      <c r="C3174" s="10" t="s">
        <v>18</v>
      </c>
      <c r="D3174" s="12">
        <v>42772</v>
      </c>
      <c r="E3174" s="13" t="s">
        <v>5398</v>
      </c>
      <c r="F3174" s="13" t="s">
        <v>5399</v>
      </c>
      <c r="G3174" s="14"/>
      <c r="H3174" s="15">
        <f>HYPERLINK("https://docs.wto.org/imrd/directdoc.asp?DDFDocuments/q/G/SPS/NEU192.pdf","EN")</f>
      </c>
      <c r="I3174" s="15">
        <f>HYPERLINK("https://docs.wto.org/imrd/directdoc.asp?DDFDocuments/r/G/SPS/NEU192.pdf","FR")</f>
      </c>
      <c r="J3174" s="15">
        <f>HYPERLINK("https://docs.wto.org/imrd/directdoc.asp?DDFDocuments/s/G/SPS/NEU192.pdf","ES")</f>
      </c>
    </row>
    <row r="3175">
      <c r="A3175" s="10" t="s">
        <v>5400</v>
      </c>
      <c r="B3175" s="11" t="s">
        <v>82</v>
      </c>
      <c r="C3175" s="10" t="s">
        <v>18</v>
      </c>
      <c r="D3175" s="12">
        <v>42772</v>
      </c>
      <c r="E3175" s="13" t="s">
        <v>2301</v>
      </c>
      <c r="F3175" s="13" t="s">
        <v>24</v>
      </c>
      <c r="G3175" s="14"/>
      <c r="H3175" s="15">
        <f>HYPERLINK("https://docs.wto.org/imrd/directdoc.asp?DDFDocuments/q/G/SPS/NEU195.pdf","EN")</f>
      </c>
      <c r="I3175" s="15">
        <f>HYPERLINK("https://docs.wto.org/imrd/directdoc.asp?DDFDocuments/r/G/SPS/NEU195.pdf","FR")</f>
      </c>
      <c r="J3175" s="15">
        <f>HYPERLINK("https://docs.wto.org/imrd/directdoc.asp?DDFDocuments/s/G/SPS/NEU195.pdf","ES")</f>
      </c>
    </row>
    <row r="3176">
      <c r="A3176" s="10" t="s">
        <v>5401</v>
      </c>
      <c r="B3176" s="11" t="s">
        <v>17</v>
      </c>
      <c r="C3176" s="10" t="s">
        <v>40</v>
      </c>
      <c r="D3176" s="12">
        <v>42772</v>
      </c>
      <c r="E3176" s="13" t="s">
        <v>19</v>
      </c>
      <c r="F3176" s="13" t="s">
        <v>925</v>
      </c>
      <c r="G3176" s="14"/>
      <c r="H3176" s="15">
        <f>HYPERLINK("https://docs.wto.org/imrd/directdoc.asp?DDFDocuments/t/G/SPS/NNIC61A1.DOC","EN")</f>
      </c>
      <c r="I3176" s="15">
        <f>HYPERLINK("https://docs.wto.org/imrd/directdoc.asp?DDFDocuments/u/G/SPS/NNIC61A1.DOC","FR")</f>
      </c>
      <c r="J3176" s="15">
        <f>HYPERLINK("https://docs.wto.org/imrd/directdoc.asp?DDFDocuments/v/G/SPS/NNIC61A1.DOC","ES")</f>
      </c>
    </row>
    <row r="3177">
      <c r="A3177" s="10" t="s">
        <v>5402</v>
      </c>
      <c r="B3177" s="11" t="s">
        <v>145</v>
      </c>
      <c r="C3177" s="10" t="s">
        <v>12</v>
      </c>
      <c r="D3177" s="12">
        <v>42772</v>
      </c>
      <c r="E3177" s="13" t="s">
        <v>5089</v>
      </c>
      <c r="F3177" s="13" t="s">
        <v>56</v>
      </c>
      <c r="G3177" s="14" t="s">
        <v>1093</v>
      </c>
      <c r="H3177" s="15">
        <f>HYPERLINK("https://docs.wto.org/imrd/directdoc.asp?DDFDocuments/q/G/SPS/NPHL354.pdf","EN")</f>
      </c>
      <c r="I3177" s="15">
        <f>HYPERLINK("https://docs.wto.org/imrd/directdoc.asp?DDFDocuments/r/G/SPS/NPHL354.pdf","FR")</f>
      </c>
      <c r="J3177" s="15">
        <f>HYPERLINK("https://docs.wto.org/imrd/directdoc.asp?DDFDocuments/s/G/SPS/NPHL354.pdf","ES")</f>
      </c>
    </row>
    <row r="3178">
      <c r="A3178" s="10" t="s">
        <v>5403</v>
      </c>
      <c r="B3178" s="11" t="s">
        <v>34</v>
      </c>
      <c r="C3178" s="10" t="s">
        <v>201</v>
      </c>
      <c r="D3178" s="12">
        <v>42768</v>
      </c>
      <c r="E3178" s="13" t="s">
        <v>5404</v>
      </c>
      <c r="F3178" s="13" t="s">
        <v>74</v>
      </c>
      <c r="G3178" s="14"/>
      <c r="H3178" s="15">
        <f>HYPERLINK("https://docs.wto.org/imrd/directdoc.asp?DDFDocuments/q/G/SPS/NJPN500C1.pdf","EN")</f>
      </c>
      <c r="I3178" s="15"/>
      <c r="J3178" s="15"/>
    </row>
    <row r="3179">
      <c r="A3179" s="10" t="s">
        <v>5405</v>
      </c>
      <c r="B3179" s="11" t="s">
        <v>17</v>
      </c>
      <c r="C3179" s="10" t="s">
        <v>18</v>
      </c>
      <c r="D3179" s="12">
        <v>42768</v>
      </c>
      <c r="E3179" s="13" t="s">
        <v>5406</v>
      </c>
      <c r="F3179" s="13" t="s">
        <v>262</v>
      </c>
      <c r="G3179" s="14"/>
      <c r="H3179" s="15">
        <f>HYPERLINK("https://docs.wto.org/imrd/directdoc.asp?DDFDocuments/t/G/SPS/NNIC99.DOC","EN")</f>
      </c>
      <c r="I3179" s="15">
        <f>HYPERLINK("https://docs.wto.org/imrd/directdoc.asp?DDFDocuments/u/G/SPS/NNIC99.DOC","FR")</f>
      </c>
      <c r="J3179" s="15">
        <f>HYPERLINK("https://docs.wto.org/imrd/directdoc.asp?DDFDocuments/v/G/SPS/NNIC99.DOC","ES")</f>
      </c>
    </row>
    <row r="3180">
      <c r="A3180" s="10" t="s">
        <v>5407</v>
      </c>
      <c r="B3180" s="11" t="s">
        <v>365</v>
      </c>
      <c r="C3180" s="10" t="s">
        <v>18</v>
      </c>
      <c r="D3180" s="12">
        <v>42767</v>
      </c>
      <c r="E3180" s="13" t="s">
        <v>5408</v>
      </c>
      <c r="F3180" s="13" t="s">
        <v>992</v>
      </c>
      <c r="G3180" s="14" t="s">
        <v>5409</v>
      </c>
      <c r="H3180" s="15">
        <f>HYPERLINK("https://docs.wto.org/imrd/directdoc.asp?DDFDocuments/t/G/SPS/NCHL540.DOC","EN")</f>
      </c>
      <c r="I3180" s="15">
        <f>HYPERLINK("https://docs.wto.org/imrd/directdoc.asp?DDFDocuments/u/G/SPS/NCHL540.DOC","FR")</f>
      </c>
      <c r="J3180" s="15">
        <f>HYPERLINK("https://docs.wto.org/imrd/directdoc.asp?DDFDocuments/v/G/SPS/NCHL540.DOC","ES")</f>
      </c>
    </row>
    <row r="3181">
      <c r="A3181" s="10" t="s">
        <v>5410</v>
      </c>
      <c r="B3181" s="11" t="s">
        <v>343</v>
      </c>
      <c r="C3181" s="10" t="s">
        <v>12</v>
      </c>
      <c r="D3181" s="12">
        <v>42766</v>
      </c>
      <c r="E3181" s="13" t="s">
        <v>5411</v>
      </c>
      <c r="F3181" s="13" t="s">
        <v>56</v>
      </c>
      <c r="G3181" s="14" t="s">
        <v>5412</v>
      </c>
      <c r="H3181" s="15">
        <f>HYPERLINK("https://docs.wto.org/imrd/directdoc.asp?DDFDocuments/q/G/SPS/NMDA4.pdf","EN")</f>
      </c>
      <c r="I3181" s="15">
        <f>HYPERLINK("https://docs.wto.org/imrd/directdoc.asp?DDFDocuments/r/G/SPS/NMDA4.pdf","FR")</f>
      </c>
      <c r="J3181" s="15">
        <f>HYPERLINK("https://docs.wto.org/imrd/directdoc.asp?DDFDocuments/s/G/SPS/NMDA4.pdf","ES")</f>
      </c>
    </row>
    <row r="3182">
      <c r="A3182" s="10" t="s">
        <v>5413</v>
      </c>
      <c r="B3182" s="11" t="s">
        <v>87</v>
      </c>
      <c r="C3182" s="10" t="s">
        <v>18</v>
      </c>
      <c r="D3182" s="12">
        <v>42766</v>
      </c>
      <c r="E3182" s="13" t="s">
        <v>5414</v>
      </c>
      <c r="F3182" s="13" t="s">
        <v>223</v>
      </c>
      <c r="G3182" s="14" t="s">
        <v>161</v>
      </c>
      <c r="H3182" s="15">
        <f>HYPERLINK("https://docs.wto.org/imrd/directdoc.asp?DDFDocuments/q/G/SPS/NMEX313.pdf","EN")</f>
      </c>
      <c r="I3182" s="15">
        <f>HYPERLINK("https://docs.wto.org/imrd/directdoc.asp?DDFDocuments/r/G/SPS/NMEX313.pdf","FR")</f>
      </c>
      <c r="J3182" s="15">
        <f>HYPERLINK("https://docs.wto.org/imrd/directdoc.asp?DDFDocuments/s/G/SPS/NMEX313.pdf","ES")</f>
      </c>
    </row>
    <row r="3183">
      <c r="A3183" s="10" t="s">
        <v>5415</v>
      </c>
      <c r="B3183" s="11" t="s">
        <v>214</v>
      </c>
      <c r="C3183" s="10" t="s">
        <v>12</v>
      </c>
      <c r="D3183" s="12">
        <v>42765</v>
      </c>
      <c r="E3183" s="13" t="s">
        <v>530</v>
      </c>
      <c r="F3183" s="13" t="s">
        <v>56</v>
      </c>
      <c r="G3183" s="14" t="s">
        <v>5416</v>
      </c>
      <c r="H3183" s="15">
        <f>HYPERLINK("https://docs.wto.org/imrd/directdoc.asp?DDFDocuments/q/G/SPS/NARE101.pdf","EN")</f>
      </c>
      <c r="I3183" s="15">
        <f>HYPERLINK("https://docs.wto.org/imrd/directdoc.asp?DDFDocuments/r/G/SPS/NARE101.pdf","FR")</f>
      </c>
      <c r="J3183" s="15">
        <f>HYPERLINK("https://docs.wto.org/imrd/directdoc.asp?DDFDocuments/s/G/SPS/NARE101.pdf","ES")</f>
      </c>
    </row>
    <row r="3184">
      <c r="A3184" s="10" t="s">
        <v>5417</v>
      </c>
      <c r="B3184" s="11" t="s">
        <v>95</v>
      </c>
      <c r="C3184" s="10" t="s">
        <v>18</v>
      </c>
      <c r="D3184" s="12">
        <v>42765</v>
      </c>
      <c r="E3184" s="13" t="s">
        <v>4828</v>
      </c>
      <c r="F3184" s="13" t="s">
        <v>24</v>
      </c>
      <c r="G3184" s="14"/>
      <c r="H3184" s="15">
        <f>HYPERLINK("https://docs.wto.org/imrd/directdoc.asp?DDFDocuments/t/G/SPS/NBRA1213.DOC","EN")</f>
      </c>
      <c r="I3184" s="15">
        <f>HYPERLINK("https://docs.wto.org/imrd/directdoc.asp?DDFDocuments/u/G/SPS/NBRA1213.DOC","FR")</f>
      </c>
      <c r="J3184" s="15">
        <f>HYPERLINK("https://docs.wto.org/imrd/directdoc.asp?DDFDocuments/v/G/SPS/NBRA1213.DOC","ES")</f>
      </c>
    </row>
    <row r="3185">
      <c r="A3185" s="10" t="s">
        <v>5418</v>
      </c>
      <c r="B3185" s="11" t="s">
        <v>95</v>
      </c>
      <c r="C3185" s="10" t="s">
        <v>18</v>
      </c>
      <c r="D3185" s="12">
        <v>42765</v>
      </c>
      <c r="E3185" s="13" t="s">
        <v>4589</v>
      </c>
      <c r="F3185" s="13" t="s">
        <v>24</v>
      </c>
      <c r="G3185" s="14"/>
      <c r="H3185" s="15">
        <f>HYPERLINK("https://docs.wto.org/imrd/directdoc.asp?DDFDocuments/q/G/SPS/NBRA1214.pdf","EN")</f>
      </c>
      <c r="I3185" s="15">
        <f>HYPERLINK("https://docs.wto.org/imrd/directdoc.asp?DDFDocuments/r/G/SPS/NBRA1214.pdf","FR")</f>
      </c>
      <c r="J3185" s="15">
        <f>HYPERLINK("https://docs.wto.org/imrd/directdoc.asp?DDFDocuments/s/G/SPS/NBRA1214.pdf","ES")</f>
      </c>
    </row>
    <row r="3186">
      <c r="A3186" s="10" t="s">
        <v>5419</v>
      </c>
      <c r="B3186" s="11" t="s">
        <v>195</v>
      </c>
      <c r="C3186" s="10" t="s">
        <v>40</v>
      </c>
      <c r="D3186" s="12">
        <v>42765</v>
      </c>
      <c r="E3186" s="13" t="s">
        <v>5420</v>
      </c>
      <c r="F3186" s="13" t="s">
        <v>5150</v>
      </c>
      <c r="G3186" s="14"/>
      <c r="H3186" s="15">
        <f>HYPERLINK("https://docs.wto.org/imrd/directdoc.asp?DDFDocuments/t/G/SPS/NNZL533A1.DOC","EN")</f>
      </c>
      <c r="I3186" s="15">
        <f>HYPERLINK("https://docs.wto.org/imrd/directdoc.asp?DDFDocuments/u/G/SPS/NNZL533A1.DOC","FR")</f>
      </c>
      <c r="J3186" s="15">
        <f>HYPERLINK("https://docs.wto.org/imrd/directdoc.asp?DDFDocuments/v/G/SPS/NNZL533A1.DOC","ES")</f>
      </c>
    </row>
    <row r="3187">
      <c r="A3187" s="10" t="s">
        <v>5421</v>
      </c>
      <c r="B3187" s="11" t="s">
        <v>214</v>
      </c>
      <c r="C3187" s="10" t="s">
        <v>12</v>
      </c>
      <c r="D3187" s="12">
        <v>42762</v>
      </c>
      <c r="E3187" s="13" t="s">
        <v>530</v>
      </c>
      <c r="F3187" s="13" t="s">
        <v>56</v>
      </c>
      <c r="G3187" s="14" t="s">
        <v>5422</v>
      </c>
      <c r="H3187" s="15">
        <f>HYPERLINK("https://docs.wto.org/imrd/directdoc.asp?DDFDocuments/q/G/SPS/NARE100.pdf","EN")</f>
      </c>
      <c r="I3187" s="15">
        <f>HYPERLINK("https://docs.wto.org/imrd/directdoc.asp?DDFDocuments/r/G/SPS/NARE100.pdf","FR")</f>
      </c>
      <c r="J3187" s="15">
        <f>HYPERLINK("https://docs.wto.org/imrd/directdoc.asp?DDFDocuments/s/G/SPS/NARE100.pdf","ES")</f>
      </c>
    </row>
    <row r="3188">
      <c r="A3188" s="10" t="s">
        <v>5423</v>
      </c>
      <c r="B3188" s="11" t="s">
        <v>214</v>
      </c>
      <c r="C3188" s="10" t="s">
        <v>12</v>
      </c>
      <c r="D3188" s="12">
        <v>42762</v>
      </c>
      <c r="E3188" s="13" t="s">
        <v>530</v>
      </c>
      <c r="F3188" s="13" t="s">
        <v>56</v>
      </c>
      <c r="G3188" s="14" t="s">
        <v>5424</v>
      </c>
      <c r="H3188" s="15">
        <f>HYPERLINK("https://docs.wto.org/imrd/directdoc.asp?DDFDocuments/q/G/SPS/NARE99.pdf","EN")</f>
      </c>
      <c r="I3188" s="15">
        <f>HYPERLINK("https://docs.wto.org/imrd/directdoc.asp?DDFDocuments/r/G/SPS/NARE99.pdf","FR")</f>
      </c>
      <c r="J3188" s="15">
        <f>HYPERLINK("https://docs.wto.org/imrd/directdoc.asp?DDFDocuments/s/G/SPS/NARE99.pdf","ES")</f>
      </c>
    </row>
    <row r="3189">
      <c r="A3189" s="10" t="s">
        <v>5425</v>
      </c>
      <c r="B3189" s="11" t="s">
        <v>349</v>
      </c>
      <c r="C3189" s="10" t="s">
        <v>18</v>
      </c>
      <c r="D3189" s="12">
        <v>42762</v>
      </c>
      <c r="E3189" s="13" t="s">
        <v>5426</v>
      </c>
      <c r="F3189" s="13" t="s">
        <v>2449</v>
      </c>
      <c r="G3189" s="14" t="s">
        <v>1412</v>
      </c>
      <c r="H3189" s="15">
        <f>HYPERLINK("https://docs.wto.org/imrd/directdoc.asp?DDFDocuments/q/G/SPS/NECU186.pdf","EN")</f>
      </c>
      <c r="I3189" s="15">
        <f>HYPERLINK("https://docs.wto.org/imrd/directdoc.asp?DDFDocuments/r/G/SPS/NECU186.pdf","FR")</f>
      </c>
      <c r="J3189" s="15">
        <f>HYPERLINK("https://docs.wto.org/imrd/directdoc.asp?DDFDocuments/s/G/SPS/NECU186.pdf","ES")</f>
      </c>
    </row>
    <row r="3190">
      <c r="A3190" s="10" t="s">
        <v>5427</v>
      </c>
      <c r="B3190" s="11" t="s">
        <v>34</v>
      </c>
      <c r="C3190" s="10" t="s">
        <v>18</v>
      </c>
      <c r="D3190" s="12">
        <v>42762</v>
      </c>
      <c r="E3190" s="13" t="s">
        <v>5428</v>
      </c>
      <c r="F3190" s="13" t="s">
        <v>74</v>
      </c>
      <c r="G3190" s="14"/>
      <c r="H3190" s="15">
        <f>HYPERLINK("https://docs.wto.org/imrd/directdoc.asp?DDFDocuments/q/G/SPS/NJPN499.pdf","EN")</f>
      </c>
      <c r="I3190" s="15">
        <f>HYPERLINK("https://docs.wto.org/imrd/directdoc.asp?DDFDocuments/r/G/SPS/NJPN499.pdf","FR")</f>
      </c>
      <c r="J3190" s="15">
        <f>HYPERLINK("https://docs.wto.org/imrd/directdoc.asp?DDFDocuments/s/G/SPS/NJPN499.pdf","ES")</f>
      </c>
    </row>
    <row r="3191">
      <c r="A3191" s="10" t="s">
        <v>5429</v>
      </c>
      <c r="B3191" s="11" t="s">
        <v>34</v>
      </c>
      <c r="C3191" s="10" t="s">
        <v>18</v>
      </c>
      <c r="D3191" s="12">
        <v>42762</v>
      </c>
      <c r="E3191" s="13" t="s">
        <v>5430</v>
      </c>
      <c r="F3191" s="13" t="s">
        <v>74</v>
      </c>
      <c r="G3191" s="14"/>
      <c r="H3191" s="15">
        <f>HYPERLINK("https://docs.wto.org/imrd/directdoc.asp?DDFDocuments/q/G/SPS/NJPN500.pdf","EN")</f>
      </c>
      <c r="I3191" s="15">
        <f>HYPERLINK("https://docs.wto.org/imrd/directdoc.asp?DDFDocuments/r/G/SPS/NJPN500.pdf","FR")</f>
      </c>
      <c r="J3191" s="15">
        <f>HYPERLINK("https://docs.wto.org/imrd/directdoc.asp?DDFDocuments/s/G/SPS/NJPN500.pdf","ES")</f>
      </c>
    </row>
    <row r="3192">
      <c r="A3192" s="10" t="s">
        <v>5431</v>
      </c>
      <c r="B3192" s="11" t="s">
        <v>87</v>
      </c>
      <c r="C3192" s="10" t="s">
        <v>40</v>
      </c>
      <c r="D3192" s="12">
        <v>42762</v>
      </c>
      <c r="E3192" s="13" t="s">
        <v>19</v>
      </c>
      <c r="F3192" s="13" t="s">
        <v>5150</v>
      </c>
      <c r="G3192" s="14"/>
      <c r="H3192" s="15">
        <f>HYPERLINK("https://docs.wto.org/imrd/directdoc.asp?DDFDocuments/q/G/SPS/NMEX302A1.pdf","EN")</f>
      </c>
      <c r="I3192" s="15">
        <f>HYPERLINK("https://docs.wto.org/imrd/directdoc.asp?DDFDocuments/r/G/SPS/NMEX302A1.pdf","FR")</f>
      </c>
      <c r="J3192" s="15">
        <f>HYPERLINK("https://docs.wto.org/imrd/directdoc.asp?DDFDocuments/s/G/SPS/NMEX302A1.pdf","ES")</f>
      </c>
    </row>
    <row r="3193">
      <c r="A3193" s="10" t="s">
        <v>5432</v>
      </c>
      <c r="B3193" s="11" t="s">
        <v>82</v>
      </c>
      <c r="C3193" s="10" t="s">
        <v>40</v>
      </c>
      <c r="D3193" s="12">
        <v>42761</v>
      </c>
      <c r="E3193" s="13" t="s">
        <v>5433</v>
      </c>
      <c r="F3193" s="13" t="s">
        <v>5150</v>
      </c>
      <c r="G3193" s="14"/>
      <c r="H3193" s="15">
        <f>HYPERLINK("https://docs.wto.org/imrd/directdoc.asp?DDFDocuments/t/G/SPS/NEU44A2.DOC","EN")</f>
      </c>
      <c r="I3193" s="15">
        <f>HYPERLINK("https://docs.wto.org/imrd/directdoc.asp?DDFDocuments/u/G/SPS/NEU44A2.DOC","FR")</f>
      </c>
      <c r="J3193" s="15">
        <f>HYPERLINK("https://docs.wto.org/imrd/directdoc.asp?DDFDocuments/v/G/SPS/NEU44A2.DOC","ES")</f>
      </c>
    </row>
    <row r="3194">
      <c r="A3194" s="10" t="s">
        <v>5434</v>
      </c>
      <c r="B3194" s="11" t="s">
        <v>161</v>
      </c>
      <c r="C3194" s="10" t="s">
        <v>40</v>
      </c>
      <c r="D3194" s="12">
        <v>42761</v>
      </c>
      <c r="E3194" s="13" t="s">
        <v>2032</v>
      </c>
      <c r="F3194" s="13" t="s">
        <v>310</v>
      </c>
      <c r="G3194" s="14" t="s">
        <v>183</v>
      </c>
      <c r="H3194" s="15">
        <f>HYPERLINK("https://docs.wto.org/imrd/directdoc.asp?DDFDocuments/t/G/SPS/NUSA2699A2.DOC","EN")</f>
      </c>
      <c r="I3194" s="15">
        <f>HYPERLINK("https://docs.wto.org/imrd/directdoc.asp?DDFDocuments/u/G/SPS/NUSA2699A2.DOC","FR")</f>
      </c>
      <c r="J3194" s="15">
        <f>HYPERLINK("https://docs.wto.org/imrd/directdoc.asp?DDFDocuments/v/G/SPS/NUSA2699A2.DOC","ES")</f>
      </c>
    </row>
    <row r="3195">
      <c r="A3195" s="10" t="s">
        <v>5435</v>
      </c>
      <c r="B3195" s="11" t="s">
        <v>161</v>
      </c>
      <c r="C3195" s="10" t="s">
        <v>40</v>
      </c>
      <c r="D3195" s="12">
        <v>42761</v>
      </c>
      <c r="E3195" s="13" t="s">
        <v>5436</v>
      </c>
      <c r="F3195" s="13" t="s">
        <v>5150</v>
      </c>
      <c r="G3195" s="14" t="s">
        <v>151</v>
      </c>
      <c r="H3195" s="15">
        <f>HYPERLINK("https://docs.wto.org/imrd/directdoc.asp?DDFDocuments/t/G/SPS/NUSA2874A1.DOC","EN")</f>
      </c>
      <c r="I3195" s="15">
        <f>HYPERLINK("https://docs.wto.org/imrd/directdoc.asp?DDFDocuments/u/G/SPS/NUSA2874A1.DOC","FR")</f>
      </c>
      <c r="J3195" s="15">
        <f>HYPERLINK("https://docs.wto.org/imrd/directdoc.asp?DDFDocuments/v/G/SPS/NUSA2874A1.DOC","ES")</f>
      </c>
    </row>
    <row r="3196">
      <c r="A3196" s="10" t="s">
        <v>5437</v>
      </c>
      <c r="B3196" s="11" t="s">
        <v>161</v>
      </c>
      <c r="C3196" s="10" t="s">
        <v>18</v>
      </c>
      <c r="D3196" s="12">
        <v>42761</v>
      </c>
      <c r="E3196" s="13" t="s">
        <v>3381</v>
      </c>
      <c r="F3196" s="13" t="s">
        <v>5438</v>
      </c>
      <c r="G3196" s="14" t="s">
        <v>343</v>
      </c>
      <c r="H3196" s="15">
        <f>HYPERLINK("https://docs.wto.org/imrd/directdoc.asp?DDFDocuments/t/G/SPS/NUSA2917.DOC","EN")</f>
      </c>
      <c r="I3196" s="15">
        <f>HYPERLINK("https://docs.wto.org/imrd/directdoc.asp?DDFDocuments/u/G/SPS/NUSA2917.DOC","FR")</f>
      </c>
      <c r="J3196" s="15">
        <f>HYPERLINK("https://docs.wto.org/imrd/directdoc.asp?DDFDocuments/v/G/SPS/NUSA2917.DOC","ES")</f>
      </c>
    </row>
    <row r="3197">
      <c r="A3197" s="10" t="s">
        <v>5439</v>
      </c>
      <c r="B3197" s="11" t="s">
        <v>82</v>
      </c>
      <c r="C3197" s="10" t="s">
        <v>40</v>
      </c>
      <c r="D3197" s="12">
        <v>42760</v>
      </c>
      <c r="E3197" s="13" t="s">
        <v>603</v>
      </c>
      <c r="F3197" s="13" t="s">
        <v>74</v>
      </c>
      <c r="G3197" s="14"/>
      <c r="H3197" s="15">
        <f>HYPERLINK("https://docs.wto.org/imrd/directdoc.asp?DDFDocuments/q/G/SPS/NEU173A1.pdf","EN")</f>
      </c>
      <c r="I3197" s="15">
        <f>HYPERLINK("https://docs.wto.org/imrd/directdoc.asp?DDFDocuments/r/G/SPS/NEU173A1.pdf","FR")</f>
      </c>
      <c r="J3197" s="15">
        <f>HYPERLINK("https://docs.wto.org/imrd/directdoc.asp?DDFDocuments/s/G/SPS/NEU173A1.pdf","ES")</f>
      </c>
    </row>
    <row r="3198">
      <c r="A3198" s="10" t="s">
        <v>5440</v>
      </c>
      <c r="B3198" s="11" t="s">
        <v>214</v>
      </c>
      <c r="C3198" s="10" t="s">
        <v>12</v>
      </c>
      <c r="D3198" s="12">
        <v>42759</v>
      </c>
      <c r="E3198" s="13" t="s">
        <v>530</v>
      </c>
      <c r="F3198" s="13" t="s">
        <v>138</v>
      </c>
      <c r="G3198" s="14" t="s">
        <v>39</v>
      </c>
      <c r="H3198" s="15">
        <f>HYPERLINK("https://docs.wto.org/imrd/directdoc.asp?DDFDocuments/q/G/SPS/NARE98.pdf","EN")</f>
      </c>
      <c r="I3198" s="15">
        <f>HYPERLINK("https://docs.wto.org/imrd/directdoc.asp?DDFDocuments/r/G/SPS/NARE98.pdf","FR")</f>
      </c>
      <c r="J3198" s="15">
        <f>HYPERLINK("https://docs.wto.org/imrd/directdoc.asp?DDFDocuments/s/G/SPS/NARE98.pdf","ES")</f>
      </c>
    </row>
    <row r="3199">
      <c r="A3199" s="10" t="s">
        <v>5441</v>
      </c>
      <c r="B3199" s="11" t="s">
        <v>188</v>
      </c>
      <c r="C3199" s="10" t="s">
        <v>40</v>
      </c>
      <c r="D3199" s="12">
        <v>42759</v>
      </c>
      <c r="E3199" s="13" t="s">
        <v>5442</v>
      </c>
      <c r="F3199" s="13" t="s">
        <v>5150</v>
      </c>
      <c r="G3199" s="14" t="s">
        <v>153</v>
      </c>
      <c r="H3199" s="15">
        <f>HYPERLINK("https://docs.wto.org/imrd/directdoc.asp?DDFDocuments/t/G/SPS/NAUS395A1.DOC","EN")</f>
      </c>
      <c r="I3199" s="15">
        <f>HYPERLINK("https://docs.wto.org/imrd/directdoc.asp?DDFDocuments/u/G/SPS/NAUS395A1.DOC","FR")</f>
      </c>
      <c r="J3199" s="15">
        <f>HYPERLINK("https://docs.wto.org/imrd/directdoc.asp?DDFDocuments/v/G/SPS/NAUS395A1.DOC","ES")</f>
      </c>
    </row>
    <row r="3200">
      <c r="A3200" s="10" t="s">
        <v>5443</v>
      </c>
      <c r="B3200" s="11" t="s">
        <v>53</v>
      </c>
      <c r="C3200" s="10" t="s">
        <v>12</v>
      </c>
      <c r="D3200" s="12">
        <v>42759</v>
      </c>
      <c r="E3200" s="13" t="s">
        <v>55</v>
      </c>
      <c r="F3200" s="13" t="s">
        <v>56</v>
      </c>
      <c r="G3200" s="14" t="s">
        <v>3595</v>
      </c>
      <c r="H3200" s="15">
        <f>HYPERLINK("https://docs.wto.org/imrd/directdoc.asp?DDFDocuments/q/G/SPS/NSAU245.pdf","EN")</f>
      </c>
      <c r="I3200" s="15">
        <f>HYPERLINK("https://docs.wto.org/imrd/directdoc.asp?DDFDocuments/r/G/SPS/NSAU245.pdf","FR")</f>
      </c>
      <c r="J3200" s="15">
        <f>HYPERLINK("https://docs.wto.org/imrd/directdoc.asp?DDFDocuments/s/G/SPS/NSAU245.pdf","ES")</f>
      </c>
    </row>
    <row r="3201">
      <c r="A3201" s="10" t="s">
        <v>5444</v>
      </c>
      <c r="B3201" s="11" t="s">
        <v>53</v>
      </c>
      <c r="C3201" s="10" t="s">
        <v>12</v>
      </c>
      <c r="D3201" s="12">
        <v>42759</v>
      </c>
      <c r="E3201" s="13" t="s">
        <v>657</v>
      </c>
      <c r="F3201" s="13" t="s">
        <v>36</v>
      </c>
      <c r="G3201" s="14" t="s">
        <v>554</v>
      </c>
      <c r="H3201" s="15">
        <f>HYPERLINK("https://docs.wto.org/imrd/directdoc.asp?DDFDocuments/q/G/SPS/NSAU246.pdf","EN")</f>
      </c>
      <c r="I3201" s="15">
        <f>HYPERLINK("https://docs.wto.org/imrd/directdoc.asp?DDFDocuments/r/G/SPS/NSAU246.pdf","FR")</f>
      </c>
      <c r="J3201" s="15">
        <f>HYPERLINK("https://docs.wto.org/imrd/directdoc.asp?DDFDocuments/s/G/SPS/NSAU246.pdf","ES")</f>
      </c>
    </row>
    <row r="3202">
      <c r="A3202" s="10" t="s">
        <v>5445</v>
      </c>
      <c r="B3202" s="11" t="s">
        <v>53</v>
      </c>
      <c r="C3202" s="10" t="s">
        <v>12</v>
      </c>
      <c r="D3202" s="12">
        <v>42759</v>
      </c>
      <c r="E3202" s="13" t="s">
        <v>55</v>
      </c>
      <c r="F3202" s="13" t="s">
        <v>56</v>
      </c>
      <c r="G3202" s="14" t="s">
        <v>5446</v>
      </c>
      <c r="H3202" s="15">
        <f>HYPERLINK("https://docs.wto.org/imrd/directdoc.asp?DDFDocuments/q/G/SPS/NSAU247.pdf","EN")</f>
      </c>
      <c r="I3202" s="15">
        <f>HYPERLINK("https://docs.wto.org/imrd/directdoc.asp?DDFDocuments/r/G/SPS/NSAU247.pdf","FR")</f>
      </c>
      <c r="J3202" s="15">
        <f>HYPERLINK("https://docs.wto.org/imrd/directdoc.asp?DDFDocuments/s/G/SPS/NSAU247.pdf","ES")</f>
      </c>
    </row>
    <row r="3203">
      <c r="A3203" s="10" t="s">
        <v>5447</v>
      </c>
      <c r="B3203" s="11" t="s">
        <v>53</v>
      </c>
      <c r="C3203" s="10" t="s">
        <v>12</v>
      </c>
      <c r="D3203" s="12">
        <v>42759</v>
      </c>
      <c r="E3203" s="13" t="s">
        <v>55</v>
      </c>
      <c r="F3203" s="13" t="s">
        <v>56</v>
      </c>
      <c r="G3203" s="14" t="s">
        <v>4164</v>
      </c>
      <c r="H3203" s="15">
        <f>HYPERLINK("https://docs.wto.org/imrd/directdoc.asp?DDFDocuments/q/G/SPS/NSAU248.pdf","EN")</f>
      </c>
      <c r="I3203" s="15">
        <f>HYPERLINK("https://docs.wto.org/imrd/directdoc.asp?DDFDocuments/r/G/SPS/NSAU248.pdf","FR")</f>
      </c>
      <c r="J3203" s="15">
        <f>HYPERLINK("https://docs.wto.org/imrd/directdoc.asp?DDFDocuments/s/G/SPS/NSAU248.pdf","ES")</f>
      </c>
    </row>
    <row r="3204">
      <c r="A3204" s="10" t="s">
        <v>5448</v>
      </c>
      <c r="B3204" s="11" t="s">
        <v>53</v>
      </c>
      <c r="C3204" s="10" t="s">
        <v>12</v>
      </c>
      <c r="D3204" s="12">
        <v>42759</v>
      </c>
      <c r="E3204" s="13" t="s">
        <v>55</v>
      </c>
      <c r="F3204" s="13" t="s">
        <v>56</v>
      </c>
      <c r="G3204" s="14" t="s">
        <v>4763</v>
      </c>
      <c r="H3204" s="15">
        <f>HYPERLINK("https://docs.wto.org/imrd/directdoc.asp?DDFDocuments/q/G/SPS/NSAU249.pdf","EN")</f>
      </c>
      <c r="I3204" s="15">
        <f>HYPERLINK("https://docs.wto.org/imrd/directdoc.asp?DDFDocuments/r/G/SPS/NSAU249.pdf","FR")</f>
      </c>
      <c r="J3204" s="15">
        <f>HYPERLINK("https://docs.wto.org/imrd/directdoc.asp?DDFDocuments/s/G/SPS/NSAU249.pdf","ES")</f>
      </c>
    </row>
    <row r="3205">
      <c r="A3205" s="10" t="s">
        <v>5449</v>
      </c>
      <c r="B3205" s="11" t="s">
        <v>53</v>
      </c>
      <c r="C3205" s="10" t="s">
        <v>12</v>
      </c>
      <c r="D3205" s="12">
        <v>42759</v>
      </c>
      <c r="E3205" s="13" t="s">
        <v>55</v>
      </c>
      <c r="F3205" s="13" t="s">
        <v>56</v>
      </c>
      <c r="G3205" s="14" t="s">
        <v>3597</v>
      </c>
      <c r="H3205" s="15">
        <f>HYPERLINK("https://docs.wto.org/imrd/directdoc.asp?DDFDocuments/q/G/SPS/NSAU250.pdf","EN")</f>
      </c>
      <c r="I3205" s="15">
        <f>HYPERLINK("https://docs.wto.org/imrd/directdoc.asp?DDFDocuments/r/G/SPS/NSAU250.pdf","FR")</f>
      </c>
      <c r="J3205" s="15">
        <f>HYPERLINK("https://docs.wto.org/imrd/directdoc.asp?DDFDocuments/s/G/SPS/NSAU250.pdf","ES")</f>
      </c>
    </row>
    <row r="3206">
      <c r="A3206" s="10" t="s">
        <v>5450</v>
      </c>
      <c r="B3206" s="11" t="s">
        <v>53</v>
      </c>
      <c r="C3206" s="10" t="s">
        <v>12</v>
      </c>
      <c r="D3206" s="12">
        <v>42759</v>
      </c>
      <c r="E3206" s="13" t="s">
        <v>657</v>
      </c>
      <c r="F3206" s="13" t="s">
        <v>36</v>
      </c>
      <c r="G3206" s="14" t="s">
        <v>1122</v>
      </c>
      <c r="H3206" s="15">
        <f>HYPERLINK("https://docs.wto.org/imrd/directdoc.asp?DDFDocuments/q/G/SPS/NSAU251.pdf","EN")</f>
      </c>
      <c r="I3206" s="15">
        <f>HYPERLINK("https://docs.wto.org/imrd/directdoc.asp?DDFDocuments/r/G/SPS/NSAU251.pdf","FR")</f>
      </c>
      <c r="J3206" s="15">
        <f>HYPERLINK("https://docs.wto.org/imrd/directdoc.asp?DDFDocuments/s/G/SPS/NSAU251.pdf","ES")</f>
      </c>
    </row>
    <row r="3207">
      <c r="A3207" s="10" t="s">
        <v>5451</v>
      </c>
      <c r="B3207" s="11" t="s">
        <v>53</v>
      </c>
      <c r="C3207" s="10" t="s">
        <v>12</v>
      </c>
      <c r="D3207" s="12">
        <v>42759</v>
      </c>
      <c r="E3207" s="13" t="s">
        <v>55</v>
      </c>
      <c r="F3207" s="13" t="s">
        <v>56</v>
      </c>
      <c r="G3207" s="14" t="s">
        <v>4765</v>
      </c>
      <c r="H3207" s="15">
        <f>HYPERLINK("https://docs.wto.org/imrd/directdoc.asp?DDFDocuments/q/G/SPS/NSAU252.pdf","EN")</f>
      </c>
      <c r="I3207" s="15">
        <f>HYPERLINK("https://docs.wto.org/imrd/directdoc.asp?DDFDocuments/r/G/SPS/NSAU252.pdf","FR")</f>
      </c>
      <c r="J3207" s="15">
        <f>HYPERLINK("https://docs.wto.org/imrd/directdoc.asp?DDFDocuments/s/G/SPS/NSAU252.pdf","ES")</f>
      </c>
    </row>
    <row r="3208">
      <c r="A3208" s="10" t="s">
        <v>5452</v>
      </c>
      <c r="B3208" s="11" t="s">
        <v>523</v>
      </c>
      <c r="C3208" s="10" t="s">
        <v>40</v>
      </c>
      <c r="D3208" s="12">
        <v>42758</v>
      </c>
      <c r="E3208" s="13" t="s">
        <v>2766</v>
      </c>
      <c r="F3208" s="13" t="s">
        <v>310</v>
      </c>
      <c r="G3208" s="14"/>
      <c r="H3208" s="15">
        <f>HYPERLINK("https://docs.wto.org/imrd/directdoc.asp?DDFDocuments/t/G/SPS/NTUR65A1.DOC","EN")</f>
      </c>
      <c r="I3208" s="15">
        <f>HYPERLINK("https://docs.wto.org/imrd/directdoc.asp?DDFDocuments/u/G/SPS/NTUR65A1.DOC","FR")</f>
      </c>
      <c r="J3208" s="15">
        <f>HYPERLINK("https://docs.wto.org/imrd/directdoc.asp?DDFDocuments/v/G/SPS/NTUR65A1.DOC","ES")</f>
      </c>
    </row>
    <row r="3209">
      <c r="A3209" s="10" t="s">
        <v>5453</v>
      </c>
      <c r="B3209" s="11" t="s">
        <v>349</v>
      </c>
      <c r="C3209" s="10" t="s">
        <v>18</v>
      </c>
      <c r="D3209" s="12">
        <v>42755</v>
      </c>
      <c r="E3209" s="13" t="s">
        <v>5454</v>
      </c>
      <c r="F3209" s="13" t="s">
        <v>992</v>
      </c>
      <c r="G3209" s="14" t="s">
        <v>183</v>
      </c>
      <c r="H3209" s="15">
        <f>HYPERLINK("https://docs.wto.org/imrd/directdoc.asp?DDFDocuments/t/G/SPS/NECU185.DOC","EN")</f>
      </c>
      <c r="I3209" s="15">
        <f>HYPERLINK("https://docs.wto.org/imrd/directdoc.asp?DDFDocuments/u/G/SPS/NECU185.DOC","FR")</f>
      </c>
      <c r="J3209" s="15">
        <f>HYPERLINK("https://docs.wto.org/imrd/directdoc.asp?DDFDocuments/v/G/SPS/NECU185.DOC","ES")</f>
      </c>
    </row>
    <row r="3210">
      <c r="A3210" s="10" t="s">
        <v>5455</v>
      </c>
      <c r="B3210" s="11" t="s">
        <v>233</v>
      </c>
      <c r="C3210" s="10" t="s">
        <v>2295</v>
      </c>
      <c r="D3210" s="12">
        <v>42755</v>
      </c>
      <c r="E3210" s="13" t="s">
        <v>19</v>
      </c>
      <c r="F3210" s="13" t="s">
        <v>229</v>
      </c>
      <c r="G3210" s="14"/>
      <c r="H3210" s="15">
        <f>HYPERLINK("https://docs.wto.org/imrd/directdoc.asp?DDFDocuments/q/G/SPS/NPER683C1.pdf","EN")</f>
      </c>
      <c r="I3210" s="15">
        <f>HYPERLINK("https://docs.wto.org/imrd/directdoc.asp?DDFDocuments/r/G/SPS/NPER683C1.pdf","FR")</f>
      </c>
      <c r="J3210" s="15">
        <f>HYPERLINK("https://docs.wto.org/imrd/directdoc.asp?DDFDocuments/s/G/SPS/NPER683C1.pdf","ES")</f>
      </c>
    </row>
    <row r="3211">
      <c r="A3211" s="10" t="s">
        <v>5456</v>
      </c>
      <c r="B3211" s="11" t="s">
        <v>87</v>
      </c>
      <c r="C3211" s="10" t="s">
        <v>40</v>
      </c>
      <c r="D3211" s="12">
        <v>42754</v>
      </c>
      <c r="E3211" s="13" t="s">
        <v>19</v>
      </c>
      <c r="F3211" s="13" t="s">
        <v>5150</v>
      </c>
      <c r="G3211" s="14"/>
      <c r="H3211" s="15">
        <f>HYPERLINK("https://docs.wto.org/imrd/directdoc.asp?DDFDocuments/q/G/SPS/NMEX303A1.pdf","EN")</f>
      </c>
      <c r="I3211" s="15">
        <f>HYPERLINK("https://docs.wto.org/imrd/directdoc.asp?DDFDocuments/r/G/SPS/NMEX303A1.pdf","FR")</f>
      </c>
      <c r="J3211" s="15">
        <f>HYPERLINK("https://docs.wto.org/imrd/directdoc.asp?DDFDocuments/s/G/SPS/NMEX303A1.pdf","ES")</f>
      </c>
    </row>
    <row r="3212">
      <c r="A3212" s="10" t="s">
        <v>5457</v>
      </c>
      <c r="B3212" s="11" t="s">
        <v>87</v>
      </c>
      <c r="C3212" s="10" t="s">
        <v>18</v>
      </c>
      <c r="D3212" s="12">
        <v>42754</v>
      </c>
      <c r="E3212" s="13" t="s">
        <v>5458</v>
      </c>
      <c r="F3212" s="13" t="s">
        <v>117</v>
      </c>
      <c r="G3212" s="14" t="s">
        <v>183</v>
      </c>
      <c r="H3212" s="15">
        <f>HYPERLINK("https://docs.wto.org/imrd/directdoc.asp?DDFDocuments/t/G/SPS/NMEX312.DOC","EN")</f>
      </c>
      <c r="I3212" s="15">
        <f>HYPERLINK("https://docs.wto.org/imrd/directdoc.asp?DDFDocuments/u/G/SPS/NMEX312.DOC","FR")</f>
      </c>
      <c r="J3212" s="15">
        <f>HYPERLINK("https://docs.wto.org/imrd/directdoc.asp?DDFDocuments/v/G/SPS/NMEX312.DOC","ES")</f>
      </c>
    </row>
    <row r="3213">
      <c r="A3213" s="10" t="s">
        <v>5459</v>
      </c>
      <c r="B3213" s="11" t="s">
        <v>233</v>
      </c>
      <c r="C3213" s="10" t="s">
        <v>18</v>
      </c>
      <c r="D3213" s="12">
        <v>42754</v>
      </c>
      <c r="E3213" s="13" t="s">
        <v>5460</v>
      </c>
      <c r="F3213" s="13" t="s">
        <v>144</v>
      </c>
      <c r="G3213" s="14" t="s">
        <v>5461</v>
      </c>
      <c r="H3213" s="15">
        <f>HYPERLINK("https://docs.wto.org/imrd/directdoc.asp?DDFDocuments/t/G/SPS/NPER684.DOC","EN")</f>
      </c>
      <c r="I3213" s="15">
        <f>HYPERLINK("https://docs.wto.org/imrd/directdoc.asp?DDFDocuments/u/G/SPS/NPER684.DOC","FR")</f>
      </c>
      <c r="J3213" s="15">
        <f>HYPERLINK("https://docs.wto.org/imrd/directdoc.asp?DDFDocuments/v/G/SPS/NPER684.DOC","ES")</f>
      </c>
    </row>
    <row r="3214">
      <c r="A3214" s="10" t="s">
        <v>5462</v>
      </c>
      <c r="B3214" s="11" t="s">
        <v>233</v>
      </c>
      <c r="C3214" s="10" t="s">
        <v>12</v>
      </c>
      <c r="D3214" s="12">
        <v>42753</v>
      </c>
      <c r="E3214" s="13" t="s">
        <v>5393</v>
      </c>
      <c r="F3214" s="13" t="s">
        <v>229</v>
      </c>
      <c r="G3214" s="14" t="s">
        <v>365</v>
      </c>
      <c r="H3214" s="15">
        <f>HYPERLINK("https://docs.wto.org/imrd/directdoc.asp?DDFDocuments/q/G/SPS/NPER683.pdf","EN")</f>
      </c>
      <c r="I3214" s="15">
        <f>HYPERLINK("https://docs.wto.org/imrd/directdoc.asp?DDFDocuments/r/G/SPS/NPER683.pdf","FR")</f>
      </c>
      <c r="J3214" s="15">
        <f>HYPERLINK("https://docs.wto.org/imrd/directdoc.asp?DDFDocuments/s/G/SPS/NPER683.pdf","ES")</f>
      </c>
    </row>
    <row r="3215">
      <c r="A3215" s="10" t="s">
        <v>5463</v>
      </c>
      <c r="B3215" s="11" t="s">
        <v>161</v>
      </c>
      <c r="C3215" s="10" t="s">
        <v>18</v>
      </c>
      <c r="D3215" s="12">
        <v>42753</v>
      </c>
      <c r="E3215" s="13" t="s">
        <v>3569</v>
      </c>
      <c r="F3215" s="13" t="s">
        <v>158</v>
      </c>
      <c r="G3215" s="14" t="s">
        <v>183</v>
      </c>
      <c r="H3215" s="15">
        <f>HYPERLINK("https://docs.wto.org/imrd/directdoc.asp?DDFDocuments/t/G/SPS/NUSA2916.DOC","EN")</f>
      </c>
      <c r="I3215" s="15">
        <f>HYPERLINK("https://docs.wto.org/imrd/directdoc.asp?DDFDocuments/u/G/SPS/NUSA2916.DOC","FR")</f>
      </c>
      <c r="J3215" s="15">
        <f>HYPERLINK("https://docs.wto.org/imrd/directdoc.asp?DDFDocuments/v/G/SPS/NUSA2916.DOC","ES")</f>
      </c>
    </row>
    <row r="3216">
      <c r="A3216" s="10" t="s">
        <v>5464</v>
      </c>
      <c r="B3216" s="11" t="s">
        <v>214</v>
      </c>
      <c r="C3216" s="10" t="s">
        <v>12</v>
      </c>
      <c r="D3216" s="12">
        <v>42752</v>
      </c>
      <c r="E3216" s="13" t="s">
        <v>530</v>
      </c>
      <c r="F3216" s="13" t="s">
        <v>56</v>
      </c>
      <c r="G3216" s="14" t="s">
        <v>4650</v>
      </c>
      <c r="H3216" s="15">
        <f>HYPERLINK("https://docs.wto.org/imrd/directdoc.asp?DDFDocuments/q/G/SPS/NARE97.pdf","EN")</f>
      </c>
      <c r="I3216" s="15">
        <f>HYPERLINK("https://docs.wto.org/imrd/directdoc.asp?DDFDocuments/r/G/SPS/NARE97.pdf","FR")</f>
      </c>
      <c r="J3216" s="15">
        <f>HYPERLINK("https://docs.wto.org/imrd/directdoc.asp?DDFDocuments/s/G/SPS/NARE97.pdf","ES")</f>
      </c>
    </row>
    <row r="3217">
      <c r="A3217" s="10" t="s">
        <v>5465</v>
      </c>
      <c r="B3217" s="11" t="s">
        <v>27</v>
      </c>
      <c r="C3217" s="10" t="s">
        <v>40</v>
      </c>
      <c r="D3217" s="12">
        <v>42752</v>
      </c>
      <c r="E3217" s="13" t="s">
        <v>19</v>
      </c>
      <c r="F3217" s="13" t="s">
        <v>5150</v>
      </c>
      <c r="G3217" s="14"/>
      <c r="H3217" s="15">
        <f>HYPERLINK("https://docs.wto.org/imrd/directdoc.asp?DDFDocuments/q/G/SPS/NCRI181A1.pdf","EN")</f>
      </c>
      <c r="I3217" s="15">
        <f>HYPERLINK("https://docs.wto.org/imrd/directdoc.asp?DDFDocuments/r/G/SPS/NCRI181A1.pdf","FR")</f>
      </c>
      <c r="J3217" s="15">
        <f>HYPERLINK("https://docs.wto.org/imrd/directdoc.asp?DDFDocuments/s/G/SPS/NCRI181A1.pdf","ES")</f>
      </c>
    </row>
    <row r="3218">
      <c r="A3218" s="10" t="s">
        <v>5466</v>
      </c>
      <c r="B3218" s="11" t="s">
        <v>1600</v>
      </c>
      <c r="C3218" s="10" t="s">
        <v>18</v>
      </c>
      <c r="D3218" s="12">
        <v>42752</v>
      </c>
      <c r="E3218" s="13" t="s">
        <v>5467</v>
      </c>
      <c r="F3218" s="13" t="s">
        <v>2521</v>
      </c>
      <c r="G3218" s="14"/>
      <c r="H3218" s="15">
        <f>HYPERLINK("https://docs.wto.org/imrd/directdoc.asp?DDFDocuments/t/G/SPS/NMAR46.DOC","EN")</f>
      </c>
      <c r="I3218" s="15">
        <f>HYPERLINK("https://docs.wto.org/imrd/directdoc.asp?DDFDocuments/u/G/SPS/NMAR46.DOC","FR")</f>
      </c>
      <c r="J3218" s="15">
        <f>HYPERLINK("https://docs.wto.org/imrd/directdoc.asp?DDFDocuments/v/G/SPS/NMAR46.DOC","ES")</f>
      </c>
    </row>
    <row r="3219">
      <c r="A3219" s="10" t="s">
        <v>5468</v>
      </c>
      <c r="B3219" s="11" t="s">
        <v>145</v>
      </c>
      <c r="C3219" s="10" t="s">
        <v>12</v>
      </c>
      <c r="D3219" s="12">
        <v>42752</v>
      </c>
      <c r="E3219" s="13" t="s">
        <v>3844</v>
      </c>
      <c r="F3219" s="13" t="s">
        <v>56</v>
      </c>
      <c r="G3219" s="14" t="s">
        <v>1412</v>
      </c>
      <c r="H3219" s="15">
        <f>HYPERLINK("https://docs.wto.org/imrd/directdoc.asp?DDFDocuments/q/G/SPS/NPHL353.pdf","EN")</f>
      </c>
      <c r="I3219" s="15">
        <f>HYPERLINK("https://docs.wto.org/imrd/directdoc.asp?DDFDocuments/r/G/SPS/NPHL353.pdf","FR")</f>
      </c>
      <c r="J3219" s="15">
        <f>HYPERLINK("https://docs.wto.org/imrd/directdoc.asp?DDFDocuments/s/G/SPS/NPHL353.pdf","ES")</f>
      </c>
    </row>
    <row r="3220">
      <c r="A3220" s="10" t="s">
        <v>5469</v>
      </c>
      <c r="B3220" s="11" t="s">
        <v>622</v>
      </c>
      <c r="C3220" s="10" t="s">
        <v>18</v>
      </c>
      <c r="D3220" s="12">
        <v>42751</v>
      </c>
      <c r="E3220" s="13" t="s">
        <v>5470</v>
      </c>
      <c r="F3220" s="13" t="s">
        <v>24</v>
      </c>
      <c r="G3220" s="14"/>
      <c r="H3220" s="15">
        <f>HYPERLINK("https://docs.wto.org/imrd/directdoc.asp?DDFDocuments/q/G/SPS/NARE96.pdf","EN")</f>
      </c>
      <c r="I3220" s="15">
        <f>HYPERLINK("https://docs.wto.org/imrd/directdoc.asp?DDFDocuments/r/G/SPS/NARE96.pdf","FR")</f>
      </c>
      <c r="J3220" s="15">
        <f>HYPERLINK("https://docs.wto.org/imrd/directdoc.asp?DDFDocuments/s/G/SPS/NARE96.pdf","ES")</f>
      </c>
    </row>
    <row r="3221">
      <c r="A3221" s="10" t="s">
        <v>5469</v>
      </c>
      <c r="B3221" s="11" t="s">
        <v>39</v>
      </c>
      <c r="C3221" s="10" t="s">
        <v>18</v>
      </c>
      <c r="D3221" s="12">
        <v>42751</v>
      </c>
      <c r="E3221" s="13" t="s">
        <v>5470</v>
      </c>
      <c r="F3221" s="13" t="s">
        <v>24</v>
      </c>
      <c r="G3221" s="14"/>
      <c r="H3221" s="15">
        <f>HYPERLINK("https://docs.wto.org/imrd/directdoc.asp?DDFDocuments/q/G/SPS/NARE96.pdf","EN")</f>
      </c>
      <c r="I3221" s="15">
        <f>HYPERLINK("https://docs.wto.org/imrd/directdoc.asp?DDFDocuments/r/G/SPS/NARE96.pdf","FR")</f>
      </c>
      <c r="J3221" s="15">
        <f>HYPERLINK("https://docs.wto.org/imrd/directdoc.asp?DDFDocuments/s/G/SPS/NARE96.pdf","ES")</f>
      </c>
    </row>
    <row r="3222">
      <c r="A3222" s="10" t="s">
        <v>5469</v>
      </c>
      <c r="B3222" s="11" t="s">
        <v>623</v>
      </c>
      <c r="C3222" s="10" t="s">
        <v>18</v>
      </c>
      <c r="D3222" s="12">
        <v>42751</v>
      </c>
      <c r="E3222" s="13" t="s">
        <v>5470</v>
      </c>
      <c r="F3222" s="13" t="s">
        <v>24</v>
      </c>
      <c r="G3222" s="14"/>
      <c r="H3222" s="15">
        <f>HYPERLINK("https://docs.wto.org/imrd/directdoc.asp?DDFDocuments/q/G/SPS/NARE96.pdf","EN")</f>
      </c>
      <c r="I3222" s="15">
        <f>HYPERLINK("https://docs.wto.org/imrd/directdoc.asp?DDFDocuments/r/G/SPS/NARE96.pdf","FR")</f>
      </c>
      <c r="J3222" s="15">
        <f>HYPERLINK("https://docs.wto.org/imrd/directdoc.asp?DDFDocuments/s/G/SPS/NARE96.pdf","ES")</f>
      </c>
    </row>
    <row r="3223">
      <c r="A3223" s="10" t="s">
        <v>5469</v>
      </c>
      <c r="B3223" s="11" t="s">
        <v>624</v>
      </c>
      <c r="C3223" s="10" t="s">
        <v>18</v>
      </c>
      <c r="D3223" s="12">
        <v>42751</v>
      </c>
      <c r="E3223" s="13" t="s">
        <v>5470</v>
      </c>
      <c r="F3223" s="13" t="s">
        <v>24</v>
      </c>
      <c r="G3223" s="14"/>
      <c r="H3223" s="15">
        <f>HYPERLINK("https://docs.wto.org/imrd/directdoc.asp?DDFDocuments/q/G/SPS/NARE96.pdf","EN")</f>
      </c>
      <c r="I3223" s="15">
        <f>HYPERLINK("https://docs.wto.org/imrd/directdoc.asp?DDFDocuments/r/G/SPS/NARE96.pdf","FR")</f>
      </c>
      <c r="J3223" s="15">
        <f>HYPERLINK("https://docs.wto.org/imrd/directdoc.asp?DDFDocuments/s/G/SPS/NARE96.pdf","ES")</f>
      </c>
    </row>
    <row r="3224">
      <c r="A3224" s="10" t="s">
        <v>5469</v>
      </c>
      <c r="B3224" s="11" t="s">
        <v>53</v>
      </c>
      <c r="C3224" s="10" t="s">
        <v>18</v>
      </c>
      <c r="D3224" s="12">
        <v>42751</v>
      </c>
      <c r="E3224" s="13" t="s">
        <v>5470</v>
      </c>
      <c r="F3224" s="13" t="s">
        <v>24</v>
      </c>
      <c r="G3224" s="14"/>
      <c r="H3224" s="15">
        <f>HYPERLINK("https://docs.wto.org/imrd/directdoc.asp?DDFDocuments/q/G/SPS/NARE96.pdf","EN")</f>
      </c>
      <c r="I3224" s="15">
        <f>HYPERLINK("https://docs.wto.org/imrd/directdoc.asp?DDFDocuments/r/G/SPS/NARE96.pdf","FR")</f>
      </c>
      <c r="J3224" s="15">
        <f>HYPERLINK("https://docs.wto.org/imrd/directdoc.asp?DDFDocuments/s/G/SPS/NARE96.pdf","ES")</f>
      </c>
    </row>
    <row r="3225">
      <c r="A3225" s="10" t="s">
        <v>5469</v>
      </c>
      <c r="B3225" s="11" t="s">
        <v>214</v>
      </c>
      <c r="C3225" s="10" t="s">
        <v>18</v>
      </c>
      <c r="D3225" s="12">
        <v>42751</v>
      </c>
      <c r="E3225" s="13" t="s">
        <v>5470</v>
      </c>
      <c r="F3225" s="13" t="s">
        <v>24</v>
      </c>
      <c r="G3225" s="14"/>
      <c r="H3225" s="15">
        <f>HYPERLINK("https://docs.wto.org/imrd/directdoc.asp?DDFDocuments/q/G/SPS/NARE96.pdf","EN")</f>
      </c>
      <c r="I3225" s="15">
        <f>HYPERLINK("https://docs.wto.org/imrd/directdoc.asp?DDFDocuments/r/G/SPS/NARE96.pdf","FR")</f>
      </c>
      <c r="J3225" s="15">
        <f>HYPERLINK("https://docs.wto.org/imrd/directdoc.asp?DDFDocuments/s/G/SPS/NARE96.pdf","ES")</f>
      </c>
    </row>
    <row r="3226">
      <c r="A3226" s="10" t="s">
        <v>5469</v>
      </c>
      <c r="B3226" s="11" t="s">
        <v>625</v>
      </c>
      <c r="C3226" s="10" t="s">
        <v>18</v>
      </c>
      <c r="D3226" s="12">
        <v>42751</v>
      </c>
      <c r="E3226" s="13" t="s">
        <v>5470</v>
      </c>
      <c r="F3226" s="13" t="s">
        <v>24</v>
      </c>
      <c r="G3226" s="14"/>
      <c r="H3226" s="15">
        <f>HYPERLINK("https://docs.wto.org/imrd/directdoc.asp?DDFDocuments/q/G/SPS/NARE96.pdf","EN")</f>
      </c>
      <c r="I3226" s="15">
        <f>HYPERLINK("https://docs.wto.org/imrd/directdoc.asp?DDFDocuments/r/G/SPS/NARE96.pdf","FR")</f>
      </c>
      <c r="J3226" s="15">
        <f>HYPERLINK("https://docs.wto.org/imrd/directdoc.asp?DDFDocuments/s/G/SPS/NARE96.pdf","ES")</f>
      </c>
    </row>
    <row r="3227">
      <c r="A3227" s="10" t="s">
        <v>5471</v>
      </c>
      <c r="B3227" s="11" t="s">
        <v>95</v>
      </c>
      <c r="C3227" s="10" t="s">
        <v>18</v>
      </c>
      <c r="D3227" s="12">
        <v>42751</v>
      </c>
      <c r="E3227" s="13" t="s">
        <v>5472</v>
      </c>
      <c r="F3227" s="13" t="s">
        <v>117</v>
      </c>
      <c r="G3227" s="14" t="s">
        <v>161</v>
      </c>
      <c r="H3227" s="15">
        <f>HYPERLINK("https://docs.wto.org/imrd/directdoc.asp?DDFDocuments/q/G/SPS/NBRA1211.pdf","EN")</f>
      </c>
      <c r="I3227" s="15">
        <f>HYPERLINK("https://docs.wto.org/imrd/directdoc.asp?DDFDocuments/r/G/SPS/NBRA1211.pdf","FR")</f>
      </c>
      <c r="J3227" s="15">
        <f>HYPERLINK("https://docs.wto.org/imrd/directdoc.asp?DDFDocuments/s/G/SPS/NBRA1211.pdf","ES")</f>
      </c>
    </row>
    <row r="3228">
      <c r="A3228" s="10" t="s">
        <v>5473</v>
      </c>
      <c r="B3228" s="11" t="s">
        <v>351</v>
      </c>
      <c r="C3228" s="10" t="s">
        <v>12</v>
      </c>
      <c r="D3228" s="12">
        <v>42751</v>
      </c>
      <c r="E3228" s="13" t="s">
        <v>5474</v>
      </c>
      <c r="F3228" s="13" t="s">
        <v>138</v>
      </c>
      <c r="G3228" s="14" t="s">
        <v>164</v>
      </c>
      <c r="H3228" s="15">
        <f>HYPERLINK("https://docs.wto.org/imrd/directdoc.asp?DDFDocuments/q/G/SPS/NJOR37.pdf","EN")</f>
      </c>
      <c r="I3228" s="15">
        <f>HYPERLINK("https://docs.wto.org/imrd/directdoc.asp?DDFDocuments/r/G/SPS/NJOR37.pdf","FR")</f>
      </c>
      <c r="J3228" s="15">
        <f>HYPERLINK("https://docs.wto.org/imrd/directdoc.asp?DDFDocuments/s/G/SPS/NJOR37.pdf","ES")</f>
      </c>
    </row>
    <row r="3229">
      <c r="A3229" s="10" t="s">
        <v>5475</v>
      </c>
      <c r="B3229" s="11" t="s">
        <v>188</v>
      </c>
      <c r="C3229" s="10" t="s">
        <v>40</v>
      </c>
      <c r="D3229" s="12">
        <v>42748</v>
      </c>
      <c r="E3229" s="13" t="s">
        <v>5476</v>
      </c>
      <c r="F3229" s="13" t="s">
        <v>5150</v>
      </c>
      <c r="G3229" s="14" t="s">
        <v>151</v>
      </c>
      <c r="H3229" s="15">
        <f>HYPERLINK("https://docs.wto.org/imrd/directdoc.asp?DDFDocuments/t/G/SPS/NAUS399A1.DOC","EN")</f>
      </c>
      <c r="I3229" s="15">
        <f>HYPERLINK("https://docs.wto.org/imrd/directdoc.asp?DDFDocuments/u/G/SPS/NAUS399A1.DOC","FR")</f>
      </c>
      <c r="J3229" s="15">
        <f>HYPERLINK("https://docs.wto.org/imrd/directdoc.asp?DDFDocuments/v/G/SPS/NAUS399A1.DOC","ES")</f>
      </c>
    </row>
    <row r="3230">
      <c r="A3230" s="10" t="s">
        <v>5477</v>
      </c>
      <c r="B3230" s="11" t="s">
        <v>87</v>
      </c>
      <c r="C3230" s="10" t="s">
        <v>40</v>
      </c>
      <c r="D3230" s="12">
        <v>42748</v>
      </c>
      <c r="E3230" s="13" t="s">
        <v>19</v>
      </c>
      <c r="F3230" s="13" t="s">
        <v>5150</v>
      </c>
      <c r="G3230" s="14"/>
      <c r="H3230" s="15">
        <f>HYPERLINK("https://docs.wto.org/imrd/directdoc.asp?DDFDocuments/t/G/SPS/NMEX304A1.DOC","EN")</f>
      </c>
      <c r="I3230" s="15">
        <f>HYPERLINK("https://docs.wto.org/imrd/directdoc.asp?DDFDocuments/u/G/SPS/NMEX304A1.DOC","FR")</f>
      </c>
      <c r="J3230" s="15">
        <f>HYPERLINK("https://docs.wto.org/imrd/directdoc.asp?DDFDocuments/v/G/SPS/NMEX304A1.DOC","ES")</f>
      </c>
    </row>
    <row r="3231">
      <c r="A3231" s="10" t="s">
        <v>5478</v>
      </c>
      <c r="B3231" s="11" t="s">
        <v>5038</v>
      </c>
      <c r="C3231" s="10" t="s">
        <v>12</v>
      </c>
      <c r="D3231" s="12">
        <v>42747</v>
      </c>
      <c r="E3231" s="13" t="s">
        <v>5039</v>
      </c>
      <c r="F3231" s="13" t="s">
        <v>5196</v>
      </c>
      <c r="G3231" s="14" t="s">
        <v>5479</v>
      </c>
      <c r="H3231" s="15">
        <f>HYPERLINK("https://docs.wto.org/imrd/directdoc.asp?DDFDocuments/q/G/SPS/NALB197.pdf","EN")</f>
      </c>
      <c r="I3231" s="15">
        <f>HYPERLINK("https://docs.wto.org/imrd/directdoc.asp?DDFDocuments/r/G/SPS/NALB197.pdf","FR")</f>
      </c>
      <c r="J3231" s="15">
        <f>HYPERLINK("https://docs.wto.org/imrd/directdoc.asp?DDFDocuments/s/G/SPS/NALB197.pdf","ES")</f>
      </c>
    </row>
    <row r="3232">
      <c r="A3232" s="10" t="s">
        <v>5480</v>
      </c>
      <c r="B3232" s="11" t="s">
        <v>53</v>
      </c>
      <c r="C3232" s="10" t="s">
        <v>12</v>
      </c>
      <c r="D3232" s="12">
        <v>42747</v>
      </c>
      <c r="E3232" s="13" t="s">
        <v>657</v>
      </c>
      <c r="F3232" s="13" t="s">
        <v>36</v>
      </c>
      <c r="G3232" s="14" t="s">
        <v>147</v>
      </c>
      <c r="H3232" s="15">
        <f>HYPERLINK("https://docs.wto.org/imrd/directdoc.asp?DDFDocuments/q/G/SPS/NSAU242.pdf","EN")</f>
      </c>
      <c r="I3232" s="15">
        <f>HYPERLINK("https://docs.wto.org/imrd/directdoc.asp?DDFDocuments/r/G/SPS/NSAU242.pdf","FR")</f>
      </c>
      <c r="J3232" s="15">
        <f>HYPERLINK("https://docs.wto.org/imrd/directdoc.asp?DDFDocuments/s/G/SPS/NSAU242.pdf","ES")</f>
      </c>
    </row>
    <row r="3233">
      <c r="A3233" s="10" t="s">
        <v>5481</v>
      </c>
      <c r="B3233" s="11" t="s">
        <v>1096</v>
      </c>
      <c r="C3233" s="10" t="s">
        <v>40</v>
      </c>
      <c r="D3233" s="12">
        <v>42747</v>
      </c>
      <c r="E3233" s="13" t="s">
        <v>5121</v>
      </c>
      <c r="F3233" s="13" t="s">
        <v>3926</v>
      </c>
      <c r="G3233" s="14"/>
      <c r="H3233" s="15">
        <f>HYPERLINK("https://docs.wto.org/imrd/directdoc.asp?DDFDocuments/t/G/SPS/NSGP37A2.DOC","EN")</f>
      </c>
      <c r="I3233" s="15">
        <f>HYPERLINK("https://docs.wto.org/imrd/directdoc.asp?DDFDocuments/u/G/SPS/NSGP37A2.DOC","FR")</f>
      </c>
      <c r="J3233" s="15">
        <f>HYPERLINK("https://docs.wto.org/imrd/directdoc.asp?DDFDocuments/v/G/SPS/NSGP37A2.DOC","ES")</f>
      </c>
    </row>
    <row r="3234">
      <c r="A3234" s="10" t="s">
        <v>5482</v>
      </c>
      <c r="B3234" s="11" t="s">
        <v>188</v>
      </c>
      <c r="C3234" s="10" t="s">
        <v>40</v>
      </c>
      <c r="D3234" s="12">
        <v>42746</v>
      </c>
      <c r="E3234" s="13" t="s">
        <v>4458</v>
      </c>
      <c r="F3234" s="13" t="s">
        <v>5163</v>
      </c>
      <c r="G3234" s="14" t="s">
        <v>4459</v>
      </c>
      <c r="H3234" s="15">
        <f>HYPERLINK("https://docs.wto.org/imrd/directdoc.asp?DDFDocuments/q/G/SPS/NAUS410A1.pdf","EN")</f>
      </c>
      <c r="I3234" s="15">
        <f>HYPERLINK("https://docs.wto.org/imrd/directdoc.asp?DDFDocuments/r/G/SPS/NAUS410A1.pdf","FR")</f>
      </c>
      <c r="J3234" s="15">
        <f>HYPERLINK("https://docs.wto.org/imrd/directdoc.asp?DDFDocuments/s/G/SPS/NAUS410A1.pdf","ES")</f>
      </c>
    </row>
    <row r="3235">
      <c r="A3235" s="10" t="s">
        <v>5483</v>
      </c>
      <c r="B3235" s="11" t="s">
        <v>34</v>
      </c>
      <c r="C3235" s="10" t="s">
        <v>54</v>
      </c>
      <c r="D3235" s="12">
        <v>42746</v>
      </c>
      <c r="E3235" s="13" t="s">
        <v>5484</v>
      </c>
      <c r="F3235" s="13" t="s">
        <v>310</v>
      </c>
      <c r="G3235" s="14"/>
      <c r="H3235" s="15">
        <f>HYPERLINK("https://docs.wto.org/imrd/directdoc.asp?DDFDocuments/q/G/SPS/NJPN383A1.pdf","EN")</f>
      </c>
      <c r="I3235" s="15">
        <f>HYPERLINK("https://docs.wto.org/imrd/directdoc.asp?DDFDocuments/r/G/SPS/NJPN383A1.pdf","FR")</f>
      </c>
      <c r="J3235" s="15">
        <f>HYPERLINK("https://docs.wto.org/imrd/directdoc.asp?DDFDocuments/s/G/SPS/NJPN383A1.pdf","ES")</f>
      </c>
    </row>
    <row r="3236">
      <c r="A3236" s="10" t="s">
        <v>5485</v>
      </c>
      <c r="B3236" s="11" t="s">
        <v>34</v>
      </c>
      <c r="C3236" s="10" t="s">
        <v>54</v>
      </c>
      <c r="D3236" s="12">
        <v>42746</v>
      </c>
      <c r="E3236" s="13" t="s">
        <v>5486</v>
      </c>
      <c r="F3236" s="13" t="s">
        <v>310</v>
      </c>
      <c r="G3236" s="14" t="s">
        <v>5487</v>
      </c>
      <c r="H3236" s="15">
        <f>HYPERLINK("https://docs.wto.org/imrd/directdoc.asp?DDFDocuments/t/G/SPS/NJPN405A2.DOC","EN")</f>
      </c>
      <c r="I3236" s="15">
        <f>HYPERLINK("https://docs.wto.org/imrd/directdoc.asp?DDFDocuments/u/G/SPS/NJPN405A2.DOC","FR")</f>
      </c>
      <c r="J3236" s="15">
        <f>HYPERLINK("https://docs.wto.org/imrd/directdoc.asp?DDFDocuments/v/G/SPS/NJPN405A2.DOC","ES")</f>
      </c>
    </row>
    <row r="3237">
      <c r="A3237" s="10" t="s">
        <v>5488</v>
      </c>
      <c r="B3237" s="11" t="s">
        <v>87</v>
      </c>
      <c r="C3237" s="10" t="s">
        <v>40</v>
      </c>
      <c r="D3237" s="12">
        <v>42746</v>
      </c>
      <c r="E3237" s="13" t="s">
        <v>19</v>
      </c>
      <c r="F3237" s="13" t="s">
        <v>5150</v>
      </c>
      <c r="G3237" s="14"/>
      <c r="H3237" s="15">
        <f>HYPERLINK("https://docs.wto.org/imrd/directdoc.asp?DDFDocuments/q/G/SPS/NMEX297A1.pdf","EN")</f>
      </c>
      <c r="I3237" s="15">
        <f>HYPERLINK("https://docs.wto.org/imrd/directdoc.asp?DDFDocuments/r/G/SPS/NMEX297A1.pdf","FR")</f>
      </c>
      <c r="J3237" s="15">
        <f>HYPERLINK("https://docs.wto.org/imrd/directdoc.asp?DDFDocuments/s/G/SPS/NMEX297A1.pdf","ES")</f>
      </c>
    </row>
    <row r="3238">
      <c r="A3238" s="10" t="s">
        <v>5489</v>
      </c>
      <c r="B3238" s="11" t="s">
        <v>87</v>
      </c>
      <c r="C3238" s="10" t="s">
        <v>18</v>
      </c>
      <c r="D3238" s="12">
        <v>42746</v>
      </c>
      <c r="E3238" s="13" t="s">
        <v>5490</v>
      </c>
      <c r="F3238" s="13" t="s">
        <v>5491</v>
      </c>
      <c r="G3238" s="14" t="s">
        <v>365</v>
      </c>
      <c r="H3238" s="15">
        <f>HYPERLINK("https://docs.wto.org/imrd/directdoc.asp?DDFDocuments/q/G/SPS/NMEX308.pdf","EN")</f>
      </c>
      <c r="I3238" s="15">
        <f>HYPERLINK("https://docs.wto.org/imrd/directdoc.asp?DDFDocuments/r/G/SPS/NMEX308.pdf","FR")</f>
      </c>
      <c r="J3238" s="15">
        <f>HYPERLINK("https://docs.wto.org/imrd/directdoc.asp?DDFDocuments/s/G/SPS/NMEX308.pdf","ES")</f>
      </c>
    </row>
    <row r="3239">
      <c r="A3239" s="10" t="s">
        <v>5492</v>
      </c>
      <c r="B3239" s="11" t="s">
        <v>87</v>
      </c>
      <c r="C3239" s="10" t="s">
        <v>18</v>
      </c>
      <c r="D3239" s="12">
        <v>42746</v>
      </c>
      <c r="E3239" s="13" t="s">
        <v>5490</v>
      </c>
      <c r="F3239" s="13" t="s">
        <v>174</v>
      </c>
      <c r="G3239" s="14" t="s">
        <v>161</v>
      </c>
      <c r="H3239" s="15">
        <f>HYPERLINK("https://docs.wto.org/imrd/directdoc.asp?DDFDocuments/q/G/SPS/NMEX309.pdf","EN")</f>
      </c>
      <c r="I3239" s="15">
        <f>HYPERLINK("https://docs.wto.org/imrd/directdoc.asp?DDFDocuments/r/G/SPS/NMEX309.pdf","FR")</f>
      </c>
      <c r="J3239" s="15">
        <f>HYPERLINK("https://docs.wto.org/imrd/directdoc.asp?DDFDocuments/s/G/SPS/NMEX309.pdf","ES")</f>
      </c>
    </row>
    <row r="3240">
      <c r="A3240" s="10" t="s">
        <v>5493</v>
      </c>
      <c r="B3240" s="11" t="s">
        <v>87</v>
      </c>
      <c r="C3240" s="10" t="s">
        <v>18</v>
      </c>
      <c r="D3240" s="12">
        <v>42746</v>
      </c>
      <c r="E3240" s="13" t="s">
        <v>5494</v>
      </c>
      <c r="F3240" s="13" t="s">
        <v>368</v>
      </c>
      <c r="G3240" s="14"/>
      <c r="H3240" s="15">
        <f>HYPERLINK("https://docs.wto.org/imrd/directdoc.asp?DDFDocuments/q/G/SPS/NMEX310.pdf","EN")</f>
      </c>
      <c r="I3240" s="15">
        <f>HYPERLINK("https://docs.wto.org/imrd/directdoc.asp?DDFDocuments/r/G/SPS/NMEX310.pdf","FR")</f>
      </c>
      <c r="J3240" s="15">
        <f>HYPERLINK("https://docs.wto.org/imrd/directdoc.asp?DDFDocuments/s/G/SPS/NMEX310.pdf","ES")</f>
      </c>
    </row>
    <row r="3241">
      <c r="A3241" s="10" t="s">
        <v>5495</v>
      </c>
      <c r="B3241" s="11" t="s">
        <v>233</v>
      </c>
      <c r="C3241" s="10" t="s">
        <v>18</v>
      </c>
      <c r="D3241" s="12">
        <v>42746</v>
      </c>
      <c r="E3241" s="13" t="s">
        <v>5496</v>
      </c>
      <c r="F3241" s="13" t="s">
        <v>992</v>
      </c>
      <c r="G3241" s="14" t="s">
        <v>5497</v>
      </c>
      <c r="H3241" s="15">
        <f>HYPERLINK("https://docs.wto.org/imrd/directdoc.asp?DDFDocuments/t/G/SPS/NPER681.DOC","EN")</f>
      </c>
      <c r="I3241" s="15">
        <f>HYPERLINK("https://docs.wto.org/imrd/directdoc.asp?DDFDocuments/u/G/SPS/NPER681.DOC","FR")</f>
      </c>
      <c r="J3241" s="15">
        <f>HYPERLINK("https://docs.wto.org/imrd/directdoc.asp?DDFDocuments/v/G/SPS/NPER681.DOC","ES")</f>
      </c>
    </row>
    <row r="3242">
      <c r="A3242" s="10" t="s">
        <v>5498</v>
      </c>
      <c r="B3242" s="11" t="s">
        <v>233</v>
      </c>
      <c r="C3242" s="10" t="s">
        <v>18</v>
      </c>
      <c r="D3242" s="12">
        <v>42746</v>
      </c>
      <c r="E3242" s="13" t="s">
        <v>5499</v>
      </c>
      <c r="F3242" s="13" t="s">
        <v>992</v>
      </c>
      <c r="G3242" s="14" t="s">
        <v>153</v>
      </c>
      <c r="H3242" s="15">
        <f>HYPERLINK("https://docs.wto.org/imrd/directdoc.asp?DDFDocuments/t/G/SPS/NPER682.DOC","EN")</f>
      </c>
      <c r="I3242" s="15">
        <f>HYPERLINK("https://docs.wto.org/imrd/directdoc.asp?DDFDocuments/u/G/SPS/NPER682.DOC","FR")</f>
      </c>
      <c r="J3242" s="15">
        <f>HYPERLINK("https://docs.wto.org/imrd/directdoc.asp?DDFDocuments/v/G/SPS/NPER682.DOC","ES")</f>
      </c>
    </row>
    <row r="3243">
      <c r="A3243" s="10" t="s">
        <v>5500</v>
      </c>
      <c r="B3243" s="11" t="s">
        <v>145</v>
      </c>
      <c r="C3243" s="10" t="s">
        <v>12</v>
      </c>
      <c r="D3243" s="12">
        <v>42746</v>
      </c>
      <c r="E3243" s="13" t="s">
        <v>5501</v>
      </c>
      <c r="F3243" s="13" t="s">
        <v>56</v>
      </c>
      <c r="G3243" s="14" t="s">
        <v>5502</v>
      </c>
      <c r="H3243" s="15">
        <f>HYPERLINK("https://docs.wto.org/imrd/directdoc.asp?DDFDocuments/q/G/SPS/NPHL349.pdf","EN")</f>
      </c>
      <c r="I3243" s="15">
        <f>HYPERLINK("https://docs.wto.org/imrd/directdoc.asp?DDFDocuments/r/G/SPS/NPHL349.pdf","FR")</f>
      </c>
      <c r="J3243" s="15">
        <f>HYPERLINK("https://docs.wto.org/imrd/directdoc.asp?DDFDocuments/s/G/SPS/NPHL349.pdf","ES")</f>
      </c>
    </row>
    <row r="3244">
      <c r="A3244" s="10" t="s">
        <v>5503</v>
      </c>
      <c r="B3244" s="11" t="s">
        <v>145</v>
      </c>
      <c r="C3244" s="10" t="s">
        <v>12</v>
      </c>
      <c r="D3244" s="12">
        <v>42746</v>
      </c>
      <c r="E3244" s="13" t="s">
        <v>3844</v>
      </c>
      <c r="F3244" s="13" t="s">
        <v>56</v>
      </c>
      <c r="G3244" s="14" t="s">
        <v>1122</v>
      </c>
      <c r="H3244" s="15">
        <f>HYPERLINK("https://docs.wto.org/imrd/directdoc.asp?DDFDocuments/q/G/SPS/NPHL350.pdf","EN")</f>
      </c>
      <c r="I3244" s="15">
        <f>HYPERLINK("https://docs.wto.org/imrd/directdoc.asp?DDFDocuments/r/G/SPS/NPHL350.pdf","FR")</f>
      </c>
      <c r="J3244" s="15">
        <f>HYPERLINK("https://docs.wto.org/imrd/directdoc.asp?DDFDocuments/s/G/SPS/NPHL350.pdf","ES")</f>
      </c>
    </row>
    <row r="3245">
      <c r="A3245" s="10" t="s">
        <v>5504</v>
      </c>
      <c r="B3245" s="11" t="s">
        <v>145</v>
      </c>
      <c r="C3245" s="10" t="s">
        <v>12</v>
      </c>
      <c r="D3245" s="12">
        <v>42746</v>
      </c>
      <c r="E3245" s="13" t="s">
        <v>3844</v>
      </c>
      <c r="F3245" s="13" t="s">
        <v>56</v>
      </c>
      <c r="G3245" s="14" t="s">
        <v>5505</v>
      </c>
      <c r="H3245" s="15">
        <f>HYPERLINK("https://docs.wto.org/imrd/directdoc.asp?DDFDocuments/q/G/SPS/NPHL351.pdf","EN")</f>
      </c>
      <c r="I3245" s="15">
        <f>HYPERLINK("https://docs.wto.org/imrd/directdoc.asp?DDFDocuments/r/G/SPS/NPHL351.pdf","FR")</f>
      </c>
      <c r="J3245" s="15">
        <f>HYPERLINK("https://docs.wto.org/imrd/directdoc.asp?DDFDocuments/s/G/SPS/NPHL351.pdf","ES")</f>
      </c>
    </row>
    <row r="3246">
      <c r="A3246" s="10" t="s">
        <v>5506</v>
      </c>
      <c r="B3246" s="11" t="s">
        <v>145</v>
      </c>
      <c r="C3246" s="10" t="s">
        <v>12</v>
      </c>
      <c r="D3246" s="12">
        <v>42746</v>
      </c>
      <c r="E3246" s="13" t="s">
        <v>3844</v>
      </c>
      <c r="F3246" s="13" t="s">
        <v>56</v>
      </c>
      <c r="G3246" s="14" t="s">
        <v>5446</v>
      </c>
      <c r="H3246" s="15">
        <f>HYPERLINK("https://docs.wto.org/imrd/directdoc.asp?DDFDocuments/q/G/SPS/NPHL352.pdf","EN")</f>
      </c>
      <c r="I3246" s="15">
        <f>HYPERLINK("https://docs.wto.org/imrd/directdoc.asp?DDFDocuments/r/G/SPS/NPHL352.pdf","FR")</f>
      </c>
      <c r="J3246" s="15">
        <f>HYPERLINK("https://docs.wto.org/imrd/directdoc.asp?DDFDocuments/s/G/SPS/NPHL352.pdf","ES")</f>
      </c>
    </row>
    <row r="3247">
      <c r="A3247" s="10" t="s">
        <v>5507</v>
      </c>
      <c r="B3247" s="11" t="s">
        <v>214</v>
      </c>
      <c r="C3247" s="10" t="s">
        <v>12</v>
      </c>
      <c r="D3247" s="12">
        <v>42745</v>
      </c>
      <c r="E3247" s="13" t="s">
        <v>530</v>
      </c>
      <c r="F3247" s="13" t="s">
        <v>56</v>
      </c>
      <c r="G3247" s="14" t="s">
        <v>4561</v>
      </c>
      <c r="H3247" s="15">
        <f>HYPERLINK("https://docs.wto.org/imrd/directdoc.asp?DDFDocuments/q/G/SPS/NARE94.pdf","EN")</f>
      </c>
      <c r="I3247" s="15">
        <f>HYPERLINK("https://docs.wto.org/imrd/directdoc.asp?DDFDocuments/r/G/SPS/NARE94.pdf","FR")</f>
      </c>
      <c r="J3247" s="15">
        <f>HYPERLINK("https://docs.wto.org/imrd/directdoc.asp?DDFDocuments/s/G/SPS/NARE94.pdf","ES")</f>
      </c>
    </row>
    <row r="3248">
      <c r="A3248" s="10" t="s">
        <v>5508</v>
      </c>
      <c r="B3248" s="11" t="s">
        <v>188</v>
      </c>
      <c r="C3248" s="10" t="s">
        <v>12</v>
      </c>
      <c r="D3248" s="12">
        <v>42745</v>
      </c>
      <c r="E3248" s="13" t="s">
        <v>5509</v>
      </c>
      <c r="F3248" s="13" t="s">
        <v>5510</v>
      </c>
      <c r="G3248" s="14"/>
      <c r="H3248" s="15">
        <f>HYPERLINK("https://docs.wto.org/imrd/directdoc.asp?DDFDocuments/q/G/SPS/NAUS412.pdf","EN")</f>
      </c>
      <c r="I3248" s="15">
        <f>HYPERLINK("https://docs.wto.org/imrd/directdoc.asp?DDFDocuments/r/G/SPS/NAUS412.pdf","FR")</f>
      </c>
      <c r="J3248" s="15">
        <f>HYPERLINK("https://docs.wto.org/imrd/directdoc.asp?DDFDocuments/s/G/SPS/NAUS412.pdf","ES")</f>
      </c>
    </row>
    <row r="3249">
      <c r="A3249" s="10" t="s">
        <v>5511</v>
      </c>
      <c r="B3249" s="11" t="s">
        <v>124</v>
      </c>
      <c r="C3249" s="10" t="s">
        <v>18</v>
      </c>
      <c r="D3249" s="12">
        <v>42745</v>
      </c>
      <c r="E3249" s="13" t="s">
        <v>5512</v>
      </c>
      <c r="F3249" s="13" t="s">
        <v>24</v>
      </c>
      <c r="G3249" s="14"/>
      <c r="H3249" s="15">
        <f>HYPERLINK("https://docs.wto.org/imrd/directdoc.asp?DDFDocuments/t/G/SPS/NIDN114.DOC","EN")</f>
      </c>
      <c r="I3249" s="15">
        <f>HYPERLINK("https://docs.wto.org/imrd/directdoc.asp?DDFDocuments/u/G/SPS/NIDN114.DOC","FR")</f>
      </c>
      <c r="J3249" s="15">
        <f>HYPERLINK("https://docs.wto.org/imrd/directdoc.asp?DDFDocuments/v/G/SPS/NIDN114.DOC","ES")</f>
      </c>
    </row>
    <row r="3250">
      <c r="A3250" s="10" t="s">
        <v>5513</v>
      </c>
      <c r="B3250" s="11" t="s">
        <v>145</v>
      </c>
      <c r="C3250" s="10" t="s">
        <v>12</v>
      </c>
      <c r="D3250" s="12">
        <v>42745</v>
      </c>
      <c r="E3250" s="13" t="s">
        <v>5514</v>
      </c>
      <c r="F3250" s="13" t="s">
        <v>56</v>
      </c>
      <c r="G3250" s="14" t="s">
        <v>4765</v>
      </c>
      <c r="H3250" s="15">
        <f>HYPERLINK("https://docs.wto.org/imrd/directdoc.asp?DDFDocuments/q/G/SPS/NPHL348.pdf","EN")</f>
      </c>
      <c r="I3250" s="15">
        <f>HYPERLINK("https://docs.wto.org/imrd/directdoc.asp?DDFDocuments/r/G/SPS/NPHL348.pdf","FR")</f>
      </c>
      <c r="J3250" s="15">
        <f>HYPERLINK("https://docs.wto.org/imrd/directdoc.asp?DDFDocuments/s/G/SPS/NPHL348.pdf","ES")</f>
      </c>
    </row>
    <row r="3251">
      <c r="A3251" s="10" t="s">
        <v>5515</v>
      </c>
      <c r="B3251" s="11" t="s">
        <v>53</v>
      </c>
      <c r="C3251" s="10" t="s">
        <v>12</v>
      </c>
      <c r="D3251" s="12">
        <v>42745</v>
      </c>
      <c r="E3251" s="13" t="s">
        <v>657</v>
      </c>
      <c r="F3251" s="13" t="s">
        <v>229</v>
      </c>
      <c r="G3251" s="14" t="s">
        <v>1374</v>
      </c>
      <c r="H3251" s="15">
        <f>HYPERLINK("https://docs.wto.org/imrd/directdoc.asp?DDFDocuments/q/G/SPS/NSAU240.pdf","EN")</f>
      </c>
      <c r="I3251" s="15">
        <f>HYPERLINK("https://docs.wto.org/imrd/directdoc.asp?DDFDocuments/r/G/SPS/NSAU240.pdf","FR")</f>
      </c>
      <c r="J3251" s="15">
        <f>HYPERLINK("https://docs.wto.org/imrd/directdoc.asp?DDFDocuments/s/G/SPS/NSAU240.pdf","ES")</f>
      </c>
    </row>
    <row r="3252">
      <c r="A3252" s="10" t="s">
        <v>5516</v>
      </c>
      <c r="B3252" s="11" t="s">
        <v>53</v>
      </c>
      <c r="C3252" s="10" t="s">
        <v>12</v>
      </c>
      <c r="D3252" s="12">
        <v>42745</v>
      </c>
      <c r="E3252" s="13" t="s">
        <v>657</v>
      </c>
      <c r="F3252" s="13" t="s">
        <v>36</v>
      </c>
      <c r="G3252" s="14" t="s">
        <v>226</v>
      </c>
      <c r="H3252" s="15">
        <f>HYPERLINK("https://docs.wto.org/imrd/directdoc.asp?DDFDocuments/q/G/SPS/NSAU241.pdf","EN")</f>
      </c>
      <c r="I3252" s="15">
        <f>HYPERLINK("https://docs.wto.org/imrd/directdoc.asp?DDFDocuments/r/G/SPS/NSAU241.pdf","FR")</f>
      </c>
      <c r="J3252" s="15">
        <f>HYPERLINK("https://docs.wto.org/imrd/directdoc.asp?DDFDocuments/s/G/SPS/NSAU241.pdf","ES")</f>
      </c>
    </row>
    <row r="3253">
      <c r="A3253" s="10" t="s">
        <v>5517</v>
      </c>
      <c r="B3253" s="11" t="s">
        <v>779</v>
      </c>
      <c r="C3253" s="10" t="s">
        <v>40</v>
      </c>
      <c r="D3253" s="12">
        <v>42745</v>
      </c>
      <c r="E3253" s="13" t="s">
        <v>19</v>
      </c>
      <c r="F3253" s="13" t="s">
        <v>310</v>
      </c>
      <c r="G3253" s="14"/>
      <c r="H3253" s="15">
        <f>HYPERLINK("https://docs.wto.org/imrd/directdoc.asp?DDFDocuments/t/G/SPS/NURY28A1.DOC","EN")</f>
      </c>
      <c r="I3253" s="15">
        <f>HYPERLINK("https://docs.wto.org/imrd/directdoc.asp?DDFDocuments/u/G/SPS/NURY28A1.DOC","FR")</f>
      </c>
      <c r="J3253" s="15">
        <f>HYPERLINK("https://docs.wto.org/imrd/directdoc.asp?DDFDocuments/v/G/SPS/NURY28A1.DOC","ES")</f>
      </c>
    </row>
    <row r="3254">
      <c r="A3254" s="10" t="s">
        <v>5518</v>
      </c>
      <c r="B3254" s="11" t="s">
        <v>72</v>
      </c>
      <c r="C3254" s="10" t="s">
        <v>40</v>
      </c>
      <c r="D3254" s="12">
        <v>42744</v>
      </c>
      <c r="E3254" s="13" t="s">
        <v>5519</v>
      </c>
      <c r="F3254" s="13" t="s">
        <v>5150</v>
      </c>
      <c r="G3254" s="14"/>
      <c r="H3254" s="15">
        <f>HYPERLINK("https://docs.wto.org/imrd/directdoc.asp?DDFDocuments/q/G/SPS/NCAN1060A1.pdf","EN")</f>
      </c>
      <c r="I3254" s="15">
        <f>HYPERLINK("https://docs.wto.org/imrd/directdoc.asp?DDFDocuments/r/G/SPS/NCAN1060A1.pdf","FR")</f>
      </c>
      <c r="J3254" s="15">
        <f>HYPERLINK("https://docs.wto.org/imrd/directdoc.asp?DDFDocuments/s/G/SPS/NCAN1060A1.pdf","ES")</f>
      </c>
    </row>
    <row r="3255">
      <c r="A3255" s="10" t="s">
        <v>5520</v>
      </c>
      <c r="B3255" s="11" t="s">
        <v>349</v>
      </c>
      <c r="C3255" s="10" t="s">
        <v>18</v>
      </c>
      <c r="D3255" s="12">
        <v>42744</v>
      </c>
      <c r="E3255" s="13" t="s">
        <v>5521</v>
      </c>
      <c r="F3255" s="13" t="s">
        <v>368</v>
      </c>
      <c r="G3255" s="14" t="s">
        <v>161</v>
      </c>
      <c r="H3255" s="15">
        <f>HYPERLINK("https://docs.wto.org/imrd/directdoc.asp?DDFDocuments/t/G/SPS/NECU184.DOC","EN")</f>
      </c>
      <c r="I3255" s="15">
        <f>HYPERLINK("https://docs.wto.org/imrd/directdoc.asp?DDFDocuments/u/G/SPS/NECU184.DOC","FR")</f>
      </c>
      <c r="J3255" s="15">
        <f>HYPERLINK("https://docs.wto.org/imrd/directdoc.asp?DDFDocuments/v/G/SPS/NECU184.DOC","ES")</f>
      </c>
    </row>
    <row r="3256">
      <c r="A3256" s="10" t="s">
        <v>5522</v>
      </c>
      <c r="B3256" s="11" t="s">
        <v>87</v>
      </c>
      <c r="C3256" s="10" t="s">
        <v>18</v>
      </c>
      <c r="D3256" s="12">
        <v>42744</v>
      </c>
      <c r="E3256" s="13" t="s">
        <v>5523</v>
      </c>
      <c r="F3256" s="13" t="s">
        <v>24</v>
      </c>
      <c r="G3256" s="14" t="s">
        <v>286</v>
      </c>
      <c r="H3256" s="15">
        <f>HYPERLINK("https://docs.wto.org/imrd/directdoc.asp?DDFDocuments/t/G/SPS/NMEX307.DOC","EN")</f>
      </c>
      <c r="I3256" s="15">
        <f>HYPERLINK("https://docs.wto.org/imrd/directdoc.asp?DDFDocuments/u/G/SPS/NMEX307.DOC","FR")</f>
      </c>
      <c r="J3256" s="15">
        <f>HYPERLINK("https://docs.wto.org/imrd/directdoc.asp?DDFDocuments/v/G/SPS/NMEX307.DOC","ES")</f>
      </c>
    </row>
    <row r="3257">
      <c r="A3257" s="10" t="s">
        <v>5524</v>
      </c>
      <c r="B3257" s="11" t="s">
        <v>623</v>
      </c>
      <c r="C3257" s="10" t="s">
        <v>40</v>
      </c>
      <c r="D3257" s="12">
        <v>42744</v>
      </c>
      <c r="E3257" s="13" t="s">
        <v>5525</v>
      </c>
      <c r="F3257" s="13" t="s">
        <v>1268</v>
      </c>
      <c r="G3257" s="14"/>
      <c r="H3257" s="15">
        <f>HYPERLINK("https://docs.wto.org/imrd/directdoc.asp?DDFDocuments/q/G/SPS/NOMN44R1A1.pdf","EN")</f>
      </c>
      <c r="I3257" s="15">
        <f>HYPERLINK("https://docs.wto.org/imrd/directdoc.asp?DDFDocuments/r/G/SPS/NOMN44R1A1.pdf","FR")</f>
      </c>
      <c r="J3257" s="15">
        <f>HYPERLINK("https://docs.wto.org/imrd/directdoc.asp?DDFDocuments/s/G/SPS/NOMN44R1A1.pdf","ES")</f>
      </c>
    </row>
    <row r="3258">
      <c r="A3258" s="10" t="s">
        <v>5526</v>
      </c>
      <c r="B3258" s="11" t="s">
        <v>365</v>
      </c>
      <c r="C3258" s="10" t="s">
        <v>40</v>
      </c>
      <c r="D3258" s="12">
        <v>42741</v>
      </c>
      <c r="E3258" s="13" t="s">
        <v>19</v>
      </c>
      <c r="F3258" s="13" t="s">
        <v>5150</v>
      </c>
      <c r="G3258" s="14"/>
      <c r="H3258" s="15">
        <f>HYPERLINK("https://docs.wto.org/imrd/directdoc.asp?DDFDocuments/t/G/SPS/NCHL529A1.DOC","EN")</f>
      </c>
      <c r="I3258" s="15">
        <f>HYPERLINK("https://docs.wto.org/imrd/directdoc.asp?DDFDocuments/u/G/SPS/NCHL529A1.DOC","FR")</f>
      </c>
      <c r="J3258" s="15">
        <f>HYPERLINK("https://docs.wto.org/imrd/directdoc.asp?DDFDocuments/v/G/SPS/NCHL529A1.DOC","ES")</f>
      </c>
    </row>
    <row r="3259">
      <c r="A3259" s="10" t="s">
        <v>5527</v>
      </c>
      <c r="B3259" s="11" t="s">
        <v>214</v>
      </c>
      <c r="C3259" s="10" t="s">
        <v>12</v>
      </c>
      <c r="D3259" s="12">
        <v>42740</v>
      </c>
      <c r="E3259" s="13" t="s">
        <v>530</v>
      </c>
      <c r="F3259" s="13" t="s">
        <v>56</v>
      </c>
      <c r="G3259" s="14" t="s">
        <v>5528</v>
      </c>
      <c r="H3259" s="15">
        <f>HYPERLINK("https://docs.wto.org/imrd/directdoc.asp?DDFDocuments/q/G/SPS/NARE92.pdf","EN")</f>
      </c>
      <c r="I3259" s="15">
        <f>HYPERLINK("https://docs.wto.org/imrd/directdoc.asp?DDFDocuments/r/G/SPS/NARE92.pdf","FR")</f>
      </c>
      <c r="J3259" s="15">
        <f>HYPERLINK("https://docs.wto.org/imrd/directdoc.asp?DDFDocuments/s/G/SPS/NARE92.pdf","ES")</f>
      </c>
    </row>
    <row r="3260">
      <c r="A3260" s="10" t="s">
        <v>5529</v>
      </c>
      <c r="B3260" s="11" t="s">
        <v>214</v>
      </c>
      <c r="C3260" s="10" t="s">
        <v>12</v>
      </c>
      <c r="D3260" s="12">
        <v>42740</v>
      </c>
      <c r="E3260" s="13" t="s">
        <v>530</v>
      </c>
      <c r="F3260" s="13" t="s">
        <v>56</v>
      </c>
      <c r="G3260" s="14" t="s">
        <v>4879</v>
      </c>
      <c r="H3260" s="15">
        <f>HYPERLINK("https://docs.wto.org/imrd/directdoc.asp?DDFDocuments/t/G/SPS/NARE93.DOC","EN")</f>
      </c>
      <c r="I3260" s="15">
        <f>HYPERLINK("https://docs.wto.org/imrd/directdoc.asp?DDFDocuments/u/G/SPS/NARE93.DOC","FR")</f>
      </c>
      <c r="J3260" s="15">
        <f>HYPERLINK("https://docs.wto.org/imrd/directdoc.asp?DDFDocuments/v/G/SPS/NARE93.DOC","ES")</f>
      </c>
    </row>
    <row r="3261">
      <c r="A3261" s="10" t="s">
        <v>5530</v>
      </c>
      <c r="B3261" s="11" t="s">
        <v>95</v>
      </c>
      <c r="C3261" s="10" t="s">
        <v>18</v>
      </c>
      <c r="D3261" s="12">
        <v>42740</v>
      </c>
      <c r="E3261" s="13" t="s">
        <v>5531</v>
      </c>
      <c r="F3261" s="13" t="s">
        <v>864</v>
      </c>
      <c r="G3261" s="14"/>
      <c r="H3261" s="15">
        <f>HYPERLINK("https://docs.wto.org/imrd/directdoc.asp?DDFDocuments/q/G/SPS/NBRA1204.pdf","EN")</f>
      </c>
      <c r="I3261" s="15">
        <f>HYPERLINK("https://docs.wto.org/imrd/directdoc.asp?DDFDocuments/r/G/SPS/NBRA1204.pdf","FR")</f>
      </c>
      <c r="J3261" s="15">
        <f>HYPERLINK("https://docs.wto.org/imrd/directdoc.asp?DDFDocuments/s/G/SPS/NBRA1204.pdf","ES")</f>
      </c>
    </row>
    <row r="3262">
      <c r="A3262" s="10" t="s">
        <v>5532</v>
      </c>
      <c r="B3262" s="11" t="s">
        <v>95</v>
      </c>
      <c r="C3262" s="10" t="s">
        <v>18</v>
      </c>
      <c r="D3262" s="12">
        <v>42740</v>
      </c>
      <c r="E3262" s="13" t="s">
        <v>5533</v>
      </c>
      <c r="F3262" s="13" t="s">
        <v>864</v>
      </c>
      <c r="G3262" s="14"/>
      <c r="H3262" s="15">
        <f>HYPERLINK("https://docs.wto.org/imrd/directdoc.asp?DDFDocuments/q/G/SPS/NBRA1205.pdf","EN")</f>
      </c>
      <c r="I3262" s="15">
        <f>HYPERLINK("https://docs.wto.org/imrd/directdoc.asp?DDFDocuments/r/G/SPS/NBRA1205.pdf","FR")</f>
      </c>
      <c r="J3262" s="15">
        <f>HYPERLINK("https://docs.wto.org/imrd/directdoc.asp?DDFDocuments/s/G/SPS/NBRA1205.pdf","ES")</f>
      </c>
    </row>
    <row r="3263">
      <c r="A3263" s="10" t="s">
        <v>5534</v>
      </c>
      <c r="B3263" s="11" t="s">
        <v>95</v>
      </c>
      <c r="C3263" s="10" t="s">
        <v>18</v>
      </c>
      <c r="D3263" s="12">
        <v>42740</v>
      </c>
      <c r="E3263" s="13" t="s">
        <v>5535</v>
      </c>
      <c r="F3263" s="13" t="s">
        <v>74</v>
      </c>
      <c r="G3263" s="14"/>
      <c r="H3263" s="15">
        <f>HYPERLINK("https://docs.wto.org/imrd/directdoc.asp?DDFDocuments/t/G/SPS/NBRA1206.DOC","EN")</f>
      </c>
      <c r="I3263" s="15">
        <f>HYPERLINK("https://docs.wto.org/imrd/directdoc.asp?DDFDocuments/u/G/SPS/NBRA1206.DOC","FR")</f>
      </c>
      <c r="J3263" s="15">
        <f>HYPERLINK("https://docs.wto.org/imrd/directdoc.asp?DDFDocuments/v/G/SPS/NBRA1206.DOC","ES")</f>
      </c>
    </row>
    <row r="3264">
      <c r="A3264" s="10" t="s">
        <v>5536</v>
      </c>
      <c r="B3264" s="11" t="s">
        <v>95</v>
      </c>
      <c r="C3264" s="10" t="s">
        <v>18</v>
      </c>
      <c r="D3264" s="12">
        <v>42740</v>
      </c>
      <c r="E3264" s="13" t="s">
        <v>5537</v>
      </c>
      <c r="F3264" s="13" t="s">
        <v>74</v>
      </c>
      <c r="G3264" s="14"/>
      <c r="H3264" s="15">
        <f>HYPERLINK("https://docs.wto.org/imrd/directdoc.asp?DDFDocuments/t/G/SPS/NBRA1207.DOC","EN")</f>
      </c>
      <c r="I3264" s="15">
        <f>HYPERLINK("https://docs.wto.org/imrd/directdoc.asp?DDFDocuments/u/G/SPS/NBRA1207.DOC","FR")</f>
      </c>
      <c r="J3264" s="15">
        <f>HYPERLINK("https://docs.wto.org/imrd/directdoc.asp?DDFDocuments/v/G/SPS/NBRA1207.DOC","ES")</f>
      </c>
    </row>
    <row r="3265">
      <c r="A3265" s="10" t="s">
        <v>5538</v>
      </c>
      <c r="B3265" s="11" t="s">
        <v>95</v>
      </c>
      <c r="C3265" s="10" t="s">
        <v>18</v>
      </c>
      <c r="D3265" s="12">
        <v>42740</v>
      </c>
      <c r="E3265" s="13" t="s">
        <v>5539</v>
      </c>
      <c r="F3265" s="13" t="s">
        <v>74</v>
      </c>
      <c r="G3265" s="14"/>
      <c r="H3265" s="15">
        <f>HYPERLINK("https://docs.wto.org/imrd/directdoc.asp?DDFDocuments/t/G/SPS/NBRA1208.DOC","EN")</f>
      </c>
      <c r="I3265" s="15">
        <f>HYPERLINK("https://docs.wto.org/imrd/directdoc.asp?DDFDocuments/u/G/SPS/NBRA1208.DOC","FR")</f>
      </c>
      <c r="J3265" s="15">
        <f>HYPERLINK("https://docs.wto.org/imrd/directdoc.asp?DDFDocuments/v/G/SPS/NBRA1208.DOC","ES")</f>
      </c>
    </row>
    <row r="3266">
      <c r="A3266" s="10" t="s">
        <v>5540</v>
      </c>
      <c r="B3266" s="11" t="s">
        <v>95</v>
      </c>
      <c r="C3266" s="10" t="s">
        <v>18</v>
      </c>
      <c r="D3266" s="12">
        <v>42740</v>
      </c>
      <c r="E3266" s="13" t="s">
        <v>5541</v>
      </c>
      <c r="F3266" s="13" t="s">
        <v>864</v>
      </c>
      <c r="G3266" s="14"/>
      <c r="H3266" s="15">
        <f>HYPERLINK("https://docs.wto.org/imrd/directdoc.asp?DDFDocuments/q/G/SPS/NBRA1210.pdf","EN")</f>
      </c>
      <c r="I3266" s="15">
        <f>HYPERLINK("https://docs.wto.org/imrd/directdoc.asp?DDFDocuments/r/G/SPS/NBRA1210.pdf","FR")</f>
      </c>
      <c r="J3266" s="15">
        <f>HYPERLINK("https://docs.wto.org/imrd/directdoc.asp?DDFDocuments/s/G/SPS/NBRA1210.pdf","ES")</f>
      </c>
    </row>
    <row r="3267">
      <c r="A3267" s="10" t="s">
        <v>5542</v>
      </c>
      <c r="B3267" s="11" t="s">
        <v>365</v>
      </c>
      <c r="C3267" s="10" t="s">
        <v>40</v>
      </c>
      <c r="D3267" s="12">
        <v>42740</v>
      </c>
      <c r="E3267" s="13" t="s">
        <v>19</v>
      </c>
      <c r="F3267" s="13" t="s">
        <v>5163</v>
      </c>
      <c r="G3267" s="14"/>
      <c r="H3267" s="15">
        <f>HYPERLINK("https://docs.wto.org/imrd/directdoc.asp?DDFDocuments/t/G/SPS/NCHL533A1.DOC","EN")</f>
      </c>
      <c r="I3267" s="15">
        <f>HYPERLINK("https://docs.wto.org/imrd/directdoc.asp?DDFDocuments/u/G/SPS/NCHL533A1.DOC","FR")</f>
      </c>
      <c r="J3267" s="15">
        <f>HYPERLINK("https://docs.wto.org/imrd/directdoc.asp?DDFDocuments/v/G/SPS/NCHL533A1.DOC","ES")</f>
      </c>
    </row>
    <row r="3268">
      <c r="A3268" s="10" t="s">
        <v>5543</v>
      </c>
      <c r="B3268" s="11" t="s">
        <v>365</v>
      </c>
      <c r="C3268" s="10" t="s">
        <v>40</v>
      </c>
      <c r="D3268" s="12">
        <v>42740</v>
      </c>
      <c r="E3268" s="13" t="s">
        <v>5544</v>
      </c>
      <c r="F3268" s="13" t="s">
        <v>5545</v>
      </c>
      <c r="G3268" s="14"/>
      <c r="H3268" s="15">
        <f>HYPERLINK("https://docs.wto.org/imrd/directdoc.asp?DDFDocuments/t/G/SPS/NCHL537.DOC","EN")</f>
      </c>
      <c r="I3268" s="15">
        <f>HYPERLINK("https://docs.wto.org/imrd/directdoc.asp?DDFDocuments/u/G/SPS/NCHL537.DOC","FR")</f>
      </c>
      <c r="J3268" s="15">
        <f>HYPERLINK("https://docs.wto.org/imrd/directdoc.asp?DDFDocuments/v/G/SPS/NCHL537.DOC","ES")</f>
      </c>
    </row>
    <row r="3269">
      <c r="A3269" s="10" t="s">
        <v>5546</v>
      </c>
      <c r="B3269" s="11" t="s">
        <v>365</v>
      </c>
      <c r="C3269" s="10" t="s">
        <v>18</v>
      </c>
      <c r="D3269" s="12">
        <v>42740</v>
      </c>
      <c r="E3269" s="13" t="s">
        <v>5547</v>
      </c>
      <c r="F3269" s="13" t="s">
        <v>1089</v>
      </c>
      <c r="G3269" s="14"/>
      <c r="H3269" s="15">
        <f>HYPERLINK("https://docs.wto.org/imrd/directdoc.asp?DDFDocuments/q/G/SPS/NCHL538.pdf","EN")</f>
      </c>
      <c r="I3269" s="15">
        <f>HYPERLINK("https://docs.wto.org/imrd/directdoc.asp?DDFDocuments/r/G/SPS/NCHL538.pdf","FR")</f>
      </c>
      <c r="J3269" s="15">
        <f>HYPERLINK("https://docs.wto.org/imrd/directdoc.asp?DDFDocuments/s/G/SPS/NCHL538.pdf","ES")</f>
      </c>
    </row>
    <row r="3270">
      <c r="A3270" s="10" t="s">
        <v>5548</v>
      </c>
      <c r="B3270" s="11" t="s">
        <v>87</v>
      </c>
      <c r="C3270" s="10" t="s">
        <v>40</v>
      </c>
      <c r="D3270" s="12">
        <v>42740</v>
      </c>
      <c r="E3270" s="13" t="s">
        <v>19</v>
      </c>
      <c r="F3270" s="13" t="s">
        <v>5150</v>
      </c>
      <c r="G3270" s="14"/>
      <c r="H3270" s="15">
        <f>HYPERLINK("https://docs.wto.org/imrd/directdoc.asp?DDFDocuments/q/G/SPS/NMEX292A1.pdf","EN")</f>
      </c>
      <c r="I3270" s="15">
        <f>HYPERLINK("https://docs.wto.org/imrd/directdoc.asp?DDFDocuments/r/G/SPS/NMEX292A1.pdf","FR")</f>
      </c>
      <c r="J3270" s="15">
        <f>HYPERLINK("https://docs.wto.org/imrd/directdoc.asp?DDFDocuments/s/G/SPS/NMEX292A1.pdf","ES")</f>
      </c>
    </row>
    <row r="3271">
      <c r="A3271" s="10" t="s">
        <v>5549</v>
      </c>
      <c r="B3271" s="11" t="s">
        <v>195</v>
      </c>
      <c r="C3271" s="10" t="s">
        <v>201</v>
      </c>
      <c r="D3271" s="12">
        <v>42740</v>
      </c>
      <c r="E3271" s="13" t="s">
        <v>4729</v>
      </c>
      <c r="F3271" s="13" t="s">
        <v>1282</v>
      </c>
      <c r="G3271" s="14"/>
      <c r="H3271" s="15">
        <f>HYPERLINK("https://docs.wto.org/imrd/directdoc.asp?DDFDocuments/t/G/SPS/NNZL547C1.DOC","EN")</f>
      </c>
      <c r="I3271" s="15"/>
      <c r="J3271" s="15"/>
    </row>
    <row r="3272">
      <c r="A3272" s="10" t="s">
        <v>5550</v>
      </c>
      <c r="B3272" s="11" t="s">
        <v>195</v>
      </c>
      <c r="C3272" s="10" t="s">
        <v>12</v>
      </c>
      <c r="D3272" s="12">
        <v>42740</v>
      </c>
      <c r="E3272" s="13" t="s">
        <v>5551</v>
      </c>
      <c r="F3272" s="13" t="s">
        <v>158</v>
      </c>
      <c r="G3272" s="14"/>
      <c r="H3272" s="15">
        <f>HYPERLINK("https://docs.wto.org/imrd/directdoc.asp?DDFDocuments/t/G/SPS/NNZL551.DOC","EN")</f>
      </c>
      <c r="I3272" s="15">
        <f>HYPERLINK("https://docs.wto.org/imrd/directdoc.asp?DDFDocuments/u/G/SPS/NNZL551.DOC","FR")</f>
      </c>
      <c r="J3272" s="15">
        <f>HYPERLINK("https://docs.wto.org/imrd/directdoc.asp?DDFDocuments/v/G/SPS/NNZL551.DOC","ES")</f>
      </c>
    </row>
    <row r="3273">
      <c r="A3273" s="10" t="s">
        <v>5552</v>
      </c>
      <c r="B3273" s="11" t="s">
        <v>195</v>
      </c>
      <c r="C3273" s="10" t="s">
        <v>12</v>
      </c>
      <c r="D3273" s="12">
        <v>42740</v>
      </c>
      <c r="E3273" s="13" t="s">
        <v>5553</v>
      </c>
      <c r="F3273" s="13" t="s">
        <v>158</v>
      </c>
      <c r="G3273" s="14"/>
      <c r="H3273" s="15">
        <f>HYPERLINK("https://docs.wto.org/imrd/directdoc.asp?DDFDocuments/q/G/SPS/NNZL552.pdf","EN")</f>
      </c>
      <c r="I3273" s="15">
        <f>HYPERLINK("https://docs.wto.org/imrd/directdoc.asp?DDFDocuments/r/G/SPS/NNZL552.pdf","FR")</f>
      </c>
      <c r="J3273" s="15">
        <f>HYPERLINK("https://docs.wto.org/imrd/directdoc.asp?DDFDocuments/s/G/SPS/NNZL552.pdf","ES")</f>
      </c>
    </row>
    <row r="3274">
      <c r="A3274" s="10" t="s">
        <v>5554</v>
      </c>
      <c r="B3274" s="11" t="s">
        <v>195</v>
      </c>
      <c r="C3274" s="10" t="s">
        <v>12</v>
      </c>
      <c r="D3274" s="12">
        <v>42740</v>
      </c>
      <c r="E3274" s="13" t="s">
        <v>5555</v>
      </c>
      <c r="F3274" s="13" t="s">
        <v>158</v>
      </c>
      <c r="G3274" s="14" t="s">
        <v>5556</v>
      </c>
      <c r="H3274" s="15">
        <f>HYPERLINK("https://docs.wto.org/imrd/directdoc.asp?DDFDocuments/t/G/SPS/NNZL553.DOC","EN")</f>
      </c>
      <c r="I3274" s="15">
        <f>HYPERLINK("https://docs.wto.org/imrd/directdoc.asp?DDFDocuments/u/G/SPS/NNZL553.DOC","FR")</f>
      </c>
      <c r="J3274" s="15">
        <f>HYPERLINK("https://docs.wto.org/imrd/directdoc.asp?DDFDocuments/v/G/SPS/NNZL553.DOC","ES")</f>
      </c>
    </row>
    <row r="3275">
      <c r="A3275" s="10" t="s">
        <v>5557</v>
      </c>
      <c r="B3275" s="11" t="s">
        <v>59</v>
      </c>
      <c r="C3275" s="10" t="s">
        <v>18</v>
      </c>
      <c r="D3275" s="12">
        <v>42740</v>
      </c>
      <c r="E3275" s="13" t="s">
        <v>5558</v>
      </c>
      <c r="F3275" s="13" t="s">
        <v>144</v>
      </c>
      <c r="G3275" s="14" t="s">
        <v>1412</v>
      </c>
      <c r="H3275" s="15">
        <f>HYPERLINK("https://docs.wto.org/imrd/directdoc.asp?DDFDocuments/q/G/SPS/NTPKM420.pdf","EN")</f>
      </c>
      <c r="I3275" s="15">
        <f>HYPERLINK("https://docs.wto.org/imrd/directdoc.asp?DDFDocuments/r/G/SPS/NTPKM420.pdf","FR")</f>
      </c>
      <c r="J3275" s="15">
        <f>HYPERLINK("https://docs.wto.org/imrd/directdoc.asp?DDFDocuments/s/G/SPS/NTPKM420.pdf","ES")</f>
      </c>
    </row>
    <row r="3276">
      <c r="A3276" s="10" t="s">
        <v>5559</v>
      </c>
      <c r="B3276" s="11" t="s">
        <v>523</v>
      </c>
      <c r="C3276" s="10" t="s">
        <v>18</v>
      </c>
      <c r="D3276" s="12">
        <v>42740</v>
      </c>
      <c r="E3276" s="13" t="s">
        <v>3881</v>
      </c>
      <c r="F3276" s="13" t="s">
        <v>1550</v>
      </c>
      <c r="G3276" s="14"/>
      <c r="H3276" s="15">
        <f>HYPERLINK("https://docs.wto.org/imrd/directdoc.asp?DDFDocuments/q/G/SPS/NTUR83.pdf","EN")</f>
      </c>
      <c r="I3276" s="15">
        <f>HYPERLINK("https://docs.wto.org/imrd/directdoc.asp?DDFDocuments/r/G/SPS/NTUR83.pdf","FR")</f>
      </c>
      <c r="J3276" s="15">
        <f>HYPERLINK("https://docs.wto.org/imrd/directdoc.asp?DDFDocuments/s/G/SPS/NTUR83.pdf","ES")</f>
      </c>
    </row>
    <row r="3277">
      <c r="A3277" s="10" t="s">
        <v>5560</v>
      </c>
      <c r="B3277" s="11" t="s">
        <v>161</v>
      </c>
      <c r="C3277" s="10" t="s">
        <v>40</v>
      </c>
      <c r="D3277" s="12">
        <v>42740</v>
      </c>
      <c r="E3277" s="13" t="s">
        <v>5561</v>
      </c>
      <c r="F3277" s="13" t="s">
        <v>310</v>
      </c>
      <c r="G3277" s="14"/>
      <c r="H3277" s="15">
        <f>HYPERLINK("https://docs.wto.org/imrd/directdoc.asp?DDFDocuments/t/G/SPS/NUSA2570A5.DOC","EN")</f>
      </c>
      <c r="I3277" s="15">
        <f>HYPERLINK("https://docs.wto.org/imrd/directdoc.asp?DDFDocuments/u/G/SPS/NUSA2570A5.DOC","FR")</f>
      </c>
      <c r="J3277" s="15">
        <f>HYPERLINK("https://docs.wto.org/imrd/directdoc.asp?DDFDocuments/v/G/SPS/NUSA2570A5.DOC","ES")</f>
      </c>
    </row>
    <row r="3278">
      <c r="A3278" s="10" t="s">
        <v>5562</v>
      </c>
      <c r="B3278" s="11" t="s">
        <v>161</v>
      </c>
      <c r="C3278" s="10" t="s">
        <v>40</v>
      </c>
      <c r="D3278" s="12">
        <v>42740</v>
      </c>
      <c r="E3278" s="13" t="s">
        <v>5561</v>
      </c>
      <c r="F3278" s="13" t="s">
        <v>310</v>
      </c>
      <c r="G3278" s="14"/>
      <c r="H3278" s="15">
        <f>HYPERLINK("https://docs.wto.org/imrd/directdoc.asp?DDFDocuments/t/G/SPS/NUSA2570A6.DOC","EN")</f>
      </c>
      <c r="I3278" s="15">
        <f>HYPERLINK("https://docs.wto.org/imrd/directdoc.asp?DDFDocuments/u/G/SPS/NUSA2570A6.DOC","FR")</f>
      </c>
      <c r="J3278" s="15">
        <f>HYPERLINK("https://docs.wto.org/imrd/directdoc.asp?DDFDocuments/v/G/SPS/NUSA2570A6.DOC","ES")</f>
      </c>
    </row>
    <row r="3279">
      <c r="A3279" s="10" t="s">
        <v>5563</v>
      </c>
      <c r="B3279" s="11" t="s">
        <v>153</v>
      </c>
      <c r="C3279" s="10" t="s">
        <v>201</v>
      </c>
      <c r="D3279" s="12">
        <v>42726</v>
      </c>
      <c r="E3279" s="13" t="s">
        <v>5117</v>
      </c>
      <c r="F3279" s="13" t="s">
        <v>24</v>
      </c>
      <c r="G3279" s="14"/>
      <c r="H3279" s="15">
        <f>HYPERLINK("https://docs.wto.org/imrd/directdoc.asp?DDFDocuments/q/G/SPS/NKOR554C1.pdf","EN")</f>
      </c>
      <c r="I3279" s="15">
        <f>HYPERLINK("https://docs.wto.org/imrd/directdoc.asp?DDFDocuments/r/G/SPS/NKOR554C1.pdf","FR")</f>
      </c>
      <c r="J3279" s="15">
        <f>HYPERLINK("https://docs.wto.org/imrd/directdoc.asp?DDFDocuments/s/G/SPS/NKOR554C1.pdf","ES")</f>
      </c>
    </row>
    <row r="3280">
      <c r="A3280" s="10" t="s">
        <v>5564</v>
      </c>
      <c r="B3280" s="11" t="s">
        <v>145</v>
      </c>
      <c r="C3280" s="10" t="s">
        <v>12</v>
      </c>
      <c r="D3280" s="12">
        <v>42726</v>
      </c>
      <c r="E3280" s="13" t="s">
        <v>3844</v>
      </c>
      <c r="F3280" s="13" t="s">
        <v>138</v>
      </c>
      <c r="G3280" s="14" t="s">
        <v>34</v>
      </c>
      <c r="H3280" s="15">
        <f>HYPERLINK("https://docs.wto.org/imrd/directdoc.asp?DDFDocuments/q/G/SPS/NPHL346.pdf","EN")</f>
      </c>
      <c r="I3280" s="15">
        <f>HYPERLINK("https://docs.wto.org/imrd/directdoc.asp?DDFDocuments/r/G/SPS/NPHL346.pdf","FR")</f>
      </c>
      <c r="J3280" s="15">
        <f>HYPERLINK("https://docs.wto.org/imrd/directdoc.asp?DDFDocuments/s/G/SPS/NPHL346.pdf","ES")</f>
      </c>
    </row>
    <row r="3281">
      <c r="A3281" s="10" t="s">
        <v>5565</v>
      </c>
      <c r="B3281" s="11" t="s">
        <v>145</v>
      </c>
      <c r="C3281" s="10" t="s">
        <v>12</v>
      </c>
      <c r="D3281" s="12">
        <v>42726</v>
      </c>
      <c r="E3281" s="13" t="s">
        <v>3844</v>
      </c>
      <c r="F3281" s="13" t="s">
        <v>56</v>
      </c>
      <c r="G3281" s="14" t="s">
        <v>226</v>
      </c>
      <c r="H3281" s="15">
        <f>HYPERLINK("https://docs.wto.org/imrd/directdoc.asp?DDFDocuments/q/G/SPS/NPHL347.pdf","EN")</f>
      </c>
      <c r="I3281" s="15">
        <f>HYPERLINK("https://docs.wto.org/imrd/directdoc.asp?DDFDocuments/r/G/SPS/NPHL347.pdf","FR")</f>
      </c>
      <c r="J3281" s="15">
        <f>HYPERLINK("https://docs.wto.org/imrd/directdoc.asp?DDFDocuments/s/G/SPS/NPHL347.pdf","ES")</f>
      </c>
    </row>
    <row r="3282">
      <c r="A3282" s="10" t="s">
        <v>5566</v>
      </c>
      <c r="B3282" s="11" t="s">
        <v>53</v>
      </c>
      <c r="C3282" s="10" t="s">
        <v>12</v>
      </c>
      <c r="D3282" s="12">
        <v>42726</v>
      </c>
      <c r="E3282" s="13" t="s">
        <v>657</v>
      </c>
      <c r="F3282" s="13" t="s">
        <v>36</v>
      </c>
      <c r="G3282" s="14" t="s">
        <v>1120</v>
      </c>
      <c r="H3282" s="15">
        <f>HYPERLINK("https://docs.wto.org/imrd/directdoc.asp?DDFDocuments/q/G/SPS/NSAU235.pdf","EN")</f>
      </c>
      <c r="I3282" s="15">
        <f>HYPERLINK("https://docs.wto.org/imrd/directdoc.asp?DDFDocuments/r/G/SPS/NSAU235.pdf","FR")</f>
      </c>
      <c r="J3282" s="15">
        <f>HYPERLINK("https://docs.wto.org/imrd/directdoc.asp?DDFDocuments/s/G/SPS/NSAU235.pdf","ES")</f>
      </c>
    </row>
    <row r="3283">
      <c r="A3283" s="10" t="s">
        <v>5567</v>
      </c>
      <c r="B3283" s="11" t="s">
        <v>53</v>
      </c>
      <c r="C3283" s="10" t="s">
        <v>12</v>
      </c>
      <c r="D3283" s="12">
        <v>42726</v>
      </c>
      <c r="E3283" s="13" t="s">
        <v>657</v>
      </c>
      <c r="F3283" s="13" t="s">
        <v>36</v>
      </c>
      <c r="G3283" s="14" t="s">
        <v>141</v>
      </c>
      <c r="H3283" s="15">
        <f>HYPERLINK("https://docs.wto.org/imrd/directdoc.asp?DDFDocuments/q/G/SPS/NSAU236.pdf","EN")</f>
      </c>
      <c r="I3283" s="15">
        <f>HYPERLINK("https://docs.wto.org/imrd/directdoc.asp?DDFDocuments/r/G/SPS/NSAU236.pdf","FR")</f>
      </c>
      <c r="J3283" s="15">
        <f>HYPERLINK("https://docs.wto.org/imrd/directdoc.asp?DDFDocuments/s/G/SPS/NSAU236.pdf","ES")</f>
      </c>
    </row>
    <row r="3284">
      <c r="A3284" s="10" t="s">
        <v>5568</v>
      </c>
      <c r="B3284" s="11" t="s">
        <v>53</v>
      </c>
      <c r="C3284" s="10" t="s">
        <v>12</v>
      </c>
      <c r="D3284" s="12">
        <v>42726</v>
      </c>
      <c r="E3284" s="13" t="s">
        <v>657</v>
      </c>
      <c r="F3284" s="13" t="s">
        <v>36</v>
      </c>
      <c r="G3284" s="14" t="s">
        <v>47</v>
      </c>
      <c r="H3284" s="15">
        <f>HYPERLINK("https://docs.wto.org/imrd/directdoc.asp?DDFDocuments/q/G/SPS/NSAU237.pdf","EN")</f>
      </c>
      <c r="I3284" s="15">
        <f>HYPERLINK("https://docs.wto.org/imrd/directdoc.asp?DDFDocuments/r/G/SPS/NSAU237.pdf","FR")</f>
      </c>
      <c r="J3284" s="15">
        <f>HYPERLINK("https://docs.wto.org/imrd/directdoc.asp?DDFDocuments/s/G/SPS/NSAU237.pdf","ES")</f>
      </c>
    </row>
    <row r="3285">
      <c r="A3285" s="10" t="s">
        <v>5569</v>
      </c>
      <c r="B3285" s="11" t="s">
        <v>53</v>
      </c>
      <c r="C3285" s="10" t="s">
        <v>12</v>
      </c>
      <c r="D3285" s="12">
        <v>42726</v>
      </c>
      <c r="E3285" s="13" t="s">
        <v>657</v>
      </c>
      <c r="F3285" s="13" t="s">
        <v>229</v>
      </c>
      <c r="G3285" s="14" t="s">
        <v>2334</v>
      </c>
      <c r="H3285" s="15">
        <f>HYPERLINK("https://docs.wto.org/imrd/directdoc.asp?DDFDocuments/q/G/SPS/NSAU238.pdf","EN")</f>
      </c>
      <c r="I3285" s="15">
        <f>HYPERLINK("https://docs.wto.org/imrd/directdoc.asp?DDFDocuments/r/G/SPS/NSAU238.pdf","FR")</f>
      </c>
      <c r="J3285" s="15">
        <f>HYPERLINK("https://docs.wto.org/imrd/directdoc.asp?DDFDocuments/s/G/SPS/NSAU238.pdf","ES")</f>
      </c>
    </row>
    <row r="3286">
      <c r="A3286" s="10" t="s">
        <v>5570</v>
      </c>
      <c r="B3286" s="11" t="s">
        <v>53</v>
      </c>
      <c r="C3286" s="10" t="s">
        <v>12</v>
      </c>
      <c r="D3286" s="12">
        <v>42726</v>
      </c>
      <c r="E3286" s="13" t="s">
        <v>657</v>
      </c>
      <c r="F3286" s="13" t="s">
        <v>229</v>
      </c>
      <c r="G3286" s="14" t="s">
        <v>164</v>
      </c>
      <c r="H3286" s="15">
        <f>HYPERLINK("https://docs.wto.org/imrd/directdoc.asp?DDFDocuments/q/G/SPS/NSAU239.pdf","EN")</f>
      </c>
      <c r="I3286" s="15">
        <f>HYPERLINK("https://docs.wto.org/imrd/directdoc.asp?DDFDocuments/r/G/SPS/NSAU239.pdf","FR")</f>
      </c>
      <c r="J3286" s="15">
        <f>HYPERLINK("https://docs.wto.org/imrd/directdoc.asp?DDFDocuments/s/G/SPS/NSAU239.pdf","ES")</f>
      </c>
    </row>
    <row r="3287">
      <c r="A3287" s="10" t="s">
        <v>5571</v>
      </c>
      <c r="B3287" s="11" t="s">
        <v>365</v>
      </c>
      <c r="C3287" s="10" t="s">
        <v>18</v>
      </c>
      <c r="D3287" s="12">
        <v>42725</v>
      </c>
      <c r="E3287" s="13" t="s">
        <v>5572</v>
      </c>
      <c r="F3287" s="13" t="s">
        <v>868</v>
      </c>
      <c r="G3287" s="14"/>
      <c r="H3287" s="15">
        <f>HYPERLINK("https://docs.wto.org/imrd/directdoc.asp?DDFDocuments/q/G/SPS/NCHL536.pdf","EN")</f>
      </c>
      <c r="I3287" s="15">
        <f>HYPERLINK("https://docs.wto.org/imrd/directdoc.asp?DDFDocuments/r/G/SPS/NCHL536.pdf","FR")</f>
      </c>
      <c r="J3287" s="15">
        <f>HYPERLINK("https://docs.wto.org/imrd/directdoc.asp?DDFDocuments/s/G/SPS/NCHL536.pdf","ES")</f>
      </c>
    </row>
    <row r="3288">
      <c r="A3288" s="10" t="s">
        <v>5573</v>
      </c>
      <c r="B3288" s="11" t="s">
        <v>34</v>
      </c>
      <c r="C3288" s="10" t="s">
        <v>18</v>
      </c>
      <c r="D3288" s="12">
        <v>42724</v>
      </c>
      <c r="E3288" s="13" t="s">
        <v>5574</v>
      </c>
      <c r="F3288" s="13" t="s">
        <v>74</v>
      </c>
      <c r="G3288" s="14"/>
      <c r="H3288" s="15">
        <f>HYPERLINK("https://docs.wto.org/imrd/directdoc.asp?DDFDocuments/q/G/SPS/NJPN485.pdf","EN")</f>
      </c>
      <c r="I3288" s="15">
        <f>HYPERLINK("https://docs.wto.org/imrd/directdoc.asp?DDFDocuments/r/G/SPS/NJPN485.pdf","FR")</f>
      </c>
      <c r="J3288" s="15">
        <f>HYPERLINK("https://docs.wto.org/imrd/directdoc.asp?DDFDocuments/s/G/SPS/NJPN485.pdf","ES")</f>
      </c>
    </row>
    <row r="3289">
      <c r="A3289" s="10" t="s">
        <v>5575</v>
      </c>
      <c r="B3289" s="11" t="s">
        <v>34</v>
      </c>
      <c r="C3289" s="10" t="s">
        <v>18</v>
      </c>
      <c r="D3289" s="12">
        <v>42724</v>
      </c>
      <c r="E3289" s="13" t="s">
        <v>5576</v>
      </c>
      <c r="F3289" s="13" t="s">
        <v>74</v>
      </c>
      <c r="G3289" s="14"/>
      <c r="H3289" s="15">
        <f>HYPERLINK("https://docs.wto.org/imrd/directdoc.asp?DDFDocuments/q/G/SPS/NJPN492.pdf","EN")</f>
      </c>
      <c r="I3289" s="15">
        <f>HYPERLINK("https://docs.wto.org/imrd/directdoc.asp?DDFDocuments/r/G/SPS/NJPN492.pdf","FR")</f>
      </c>
      <c r="J3289" s="15">
        <f>HYPERLINK("https://docs.wto.org/imrd/directdoc.asp?DDFDocuments/s/G/SPS/NJPN492.pdf","ES")</f>
      </c>
    </row>
    <row r="3290">
      <c r="A3290" s="10" t="s">
        <v>5577</v>
      </c>
      <c r="B3290" s="11" t="s">
        <v>34</v>
      </c>
      <c r="C3290" s="10" t="s">
        <v>18</v>
      </c>
      <c r="D3290" s="12">
        <v>42724</v>
      </c>
      <c r="E3290" s="13" t="s">
        <v>5578</v>
      </c>
      <c r="F3290" s="13" t="s">
        <v>74</v>
      </c>
      <c r="G3290" s="14"/>
      <c r="H3290" s="15">
        <f>HYPERLINK("https://docs.wto.org/imrd/directdoc.asp?DDFDocuments/q/G/SPS/NJPN493.pdf","EN")</f>
      </c>
      <c r="I3290" s="15">
        <f>HYPERLINK("https://docs.wto.org/imrd/directdoc.asp?DDFDocuments/r/G/SPS/NJPN493.pdf","FR")</f>
      </c>
      <c r="J3290" s="15">
        <f>HYPERLINK("https://docs.wto.org/imrd/directdoc.asp?DDFDocuments/s/G/SPS/NJPN493.pdf","ES")</f>
      </c>
    </row>
    <row r="3291">
      <c r="A3291" s="10" t="s">
        <v>5579</v>
      </c>
      <c r="B3291" s="11" t="s">
        <v>34</v>
      </c>
      <c r="C3291" s="10" t="s">
        <v>18</v>
      </c>
      <c r="D3291" s="12">
        <v>42724</v>
      </c>
      <c r="E3291" s="13" t="s">
        <v>5580</v>
      </c>
      <c r="F3291" s="13" t="s">
        <v>74</v>
      </c>
      <c r="G3291" s="14"/>
      <c r="H3291" s="15">
        <f>HYPERLINK("https://docs.wto.org/imrd/directdoc.asp?DDFDocuments/q/G/SPS/NJPN494.pdf","EN")</f>
      </c>
      <c r="I3291" s="15">
        <f>HYPERLINK("https://docs.wto.org/imrd/directdoc.asp?DDFDocuments/r/G/SPS/NJPN494.pdf","FR")</f>
      </c>
      <c r="J3291" s="15">
        <f>HYPERLINK("https://docs.wto.org/imrd/directdoc.asp?DDFDocuments/s/G/SPS/NJPN494.pdf","ES")</f>
      </c>
    </row>
    <row r="3292">
      <c r="A3292" s="10" t="s">
        <v>5581</v>
      </c>
      <c r="B3292" s="11" t="s">
        <v>34</v>
      </c>
      <c r="C3292" s="10" t="s">
        <v>18</v>
      </c>
      <c r="D3292" s="12">
        <v>42724</v>
      </c>
      <c r="E3292" s="13" t="s">
        <v>5582</v>
      </c>
      <c r="F3292" s="13" t="s">
        <v>74</v>
      </c>
      <c r="G3292" s="14"/>
      <c r="H3292" s="15">
        <f>HYPERLINK("https://docs.wto.org/imrd/directdoc.asp?DDFDocuments/q/G/SPS/NJPN495.pdf","EN")</f>
      </c>
      <c r="I3292" s="15">
        <f>HYPERLINK("https://docs.wto.org/imrd/directdoc.asp?DDFDocuments/r/G/SPS/NJPN495.pdf","FR")</f>
      </c>
      <c r="J3292" s="15">
        <f>HYPERLINK("https://docs.wto.org/imrd/directdoc.asp?DDFDocuments/s/G/SPS/NJPN495.pdf","ES")</f>
      </c>
    </row>
    <row r="3293">
      <c r="A3293" s="10" t="s">
        <v>5583</v>
      </c>
      <c r="B3293" s="11" t="s">
        <v>34</v>
      </c>
      <c r="C3293" s="10" t="s">
        <v>18</v>
      </c>
      <c r="D3293" s="12">
        <v>42724</v>
      </c>
      <c r="E3293" s="13" t="s">
        <v>5584</v>
      </c>
      <c r="F3293" s="13" t="s">
        <v>74</v>
      </c>
      <c r="G3293" s="14"/>
      <c r="H3293" s="15">
        <f>HYPERLINK("https://docs.wto.org/imrd/directdoc.asp?DDFDocuments/q/G/SPS/NJPN496.pdf","EN")</f>
      </c>
      <c r="I3293" s="15">
        <f>HYPERLINK("https://docs.wto.org/imrd/directdoc.asp?DDFDocuments/r/G/SPS/NJPN496.pdf","FR")</f>
      </c>
      <c r="J3293" s="15">
        <f>HYPERLINK("https://docs.wto.org/imrd/directdoc.asp?DDFDocuments/s/G/SPS/NJPN496.pdf","ES")</f>
      </c>
    </row>
    <row r="3294">
      <c r="A3294" s="10" t="s">
        <v>5585</v>
      </c>
      <c r="B3294" s="11" t="s">
        <v>34</v>
      </c>
      <c r="C3294" s="10" t="s">
        <v>18</v>
      </c>
      <c r="D3294" s="12">
        <v>42724</v>
      </c>
      <c r="E3294" s="13" t="s">
        <v>5586</v>
      </c>
      <c r="F3294" s="13" t="s">
        <v>754</v>
      </c>
      <c r="G3294" s="14"/>
      <c r="H3294" s="15">
        <f>HYPERLINK("https://docs.wto.org/imrd/directdoc.asp?DDFDocuments/q/G/SPS/NJPN497.pdf","EN")</f>
      </c>
      <c r="I3294" s="15">
        <f>HYPERLINK("https://docs.wto.org/imrd/directdoc.asp?DDFDocuments/r/G/SPS/NJPN497.pdf","FR")</f>
      </c>
      <c r="J3294" s="15">
        <f>HYPERLINK("https://docs.wto.org/imrd/directdoc.asp?DDFDocuments/s/G/SPS/NJPN497.pdf","ES")</f>
      </c>
    </row>
    <row r="3295">
      <c r="A3295" s="10" t="s">
        <v>5587</v>
      </c>
      <c r="B3295" s="11" t="s">
        <v>34</v>
      </c>
      <c r="C3295" s="10" t="s">
        <v>18</v>
      </c>
      <c r="D3295" s="12">
        <v>42724</v>
      </c>
      <c r="E3295" s="13" t="s">
        <v>5588</v>
      </c>
      <c r="F3295" s="13" t="s">
        <v>733</v>
      </c>
      <c r="G3295" s="14"/>
      <c r="H3295" s="15">
        <f>HYPERLINK("https://docs.wto.org/imrd/directdoc.asp?DDFDocuments/t/G/SPS/NJPN498.DOC","EN")</f>
      </c>
      <c r="I3295" s="15">
        <f>HYPERLINK("https://docs.wto.org/imrd/directdoc.asp?DDFDocuments/u/G/SPS/NJPN498.DOC","FR")</f>
      </c>
      <c r="J3295" s="15">
        <f>HYPERLINK("https://docs.wto.org/imrd/directdoc.asp?DDFDocuments/v/G/SPS/NJPN498.DOC","ES")</f>
      </c>
    </row>
    <row r="3296">
      <c r="A3296" s="10" t="s">
        <v>5589</v>
      </c>
      <c r="B3296" s="11" t="s">
        <v>53</v>
      </c>
      <c r="C3296" s="10" t="s">
        <v>12</v>
      </c>
      <c r="D3296" s="12">
        <v>42724</v>
      </c>
      <c r="E3296" s="13" t="s">
        <v>55</v>
      </c>
      <c r="F3296" s="13" t="s">
        <v>56</v>
      </c>
      <c r="G3296" s="14" t="s">
        <v>226</v>
      </c>
      <c r="H3296" s="15">
        <f>HYPERLINK("https://docs.wto.org/imrd/directdoc.asp?DDFDocuments/q/G/SPS/NSAU233.pdf","EN")</f>
      </c>
      <c r="I3296" s="15">
        <f>HYPERLINK("https://docs.wto.org/imrd/directdoc.asp?DDFDocuments/r/G/SPS/NSAU233.pdf","FR")</f>
      </c>
      <c r="J3296" s="15">
        <f>HYPERLINK("https://docs.wto.org/imrd/directdoc.asp?DDFDocuments/s/G/SPS/NSAU233.pdf","ES")</f>
      </c>
    </row>
    <row r="3297">
      <c r="A3297" s="10" t="s">
        <v>5590</v>
      </c>
      <c r="B3297" s="11" t="s">
        <v>53</v>
      </c>
      <c r="C3297" s="10" t="s">
        <v>12</v>
      </c>
      <c r="D3297" s="12">
        <v>42724</v>
      </c>
      <c r="E3297" s="13" t="s">
        <v>55</v>
      </c>
      <c r="F3297" s="13" t="s">
        <v>56</v>
      </c>
      <c r="G3297" s="14" t="s">
        <v>5591</v>
      </c>
      <c r="H3297" s="15">
        <f>HYPERLINK("https://docs.wto.org/imrd/directdoc.asp?DDFDocuments/q/G/SPS/NSAU234.pdf","EN")</f>
      </c>
      <c r="I3297" s="15">
        <f>HYPERLINK("https://docs.wto.org/imrd/directdoc.asp?DDFDocuments/r/G/SPS/NSAU234.pdf","FR")</f>
      </c>
      <c r="J3297" s="15">
        <f>HYPERLINK("https://docs.wto.org/imrd/directdoc.asp?DDFDocuments/s/G/SPS/NSAU234.pdf","ES")</f>
      </c>
    </row>
    <row r="3298">
      <c r="A3298" s="10" t="s">
        <v>5592</v>
      </c>
      <c r="B3298" s="11" t="s">
        <v>5038</v>
      </c>
      <c r="C3298" s="10" t="s">
        <v>12</v>
      </c>
      <c r="D3298" s="12">
        <v>42723</v>
      </c>
      <c r="E3298" s="13" t="s">
        <v>5039</v>
      </c>
      <c r="F3298" s="13" t="s">
        <v>5196</v>
      </c>
      <c r="G3298" s="14" t="s">
        <v>5593</v>
      </c>
      <c r="H3298" s="15">
        <f>HYPERLINK("https://docs.wto.org/imrd/directdoc.asp?DDFDocuments/q/G/SPS/NALB196.pdf","EN")</f>
      </c>
      <c r="I3298" s="15">
        <f>HYPERLINK("https://docs.wto.org/imrd/directdoc.asp?DDFDocuments/r/G/SPS/NALB196.pdf","FR")</f>
      </c>
      <c r="J3298" s="15">
        <f>HYPERLINK("https://docs.wto.org/imrd/directdoc.asp?DDFDocuments/s/G/SPS/NALB196.pdf","ES")</f>
      </c>
    </row>
    <row r="3299">
      <c r="A3299" s="10" t="s">
        <v>5594</v>
      </c>
      <c r="B3299" s="11" t="s">
        <v>214</v>
      </c>
      <c r="C3299" s="10" t="s">
        <v>12</v>
      </c>
      <c r="D3299" s="12">
        <v>42723</v>
      </c>
      <c r="E3299" s="13" t="s">
        <v>3118</v>
      </c>
      <c r="F3299" s="13" t="s">
        <v>56</v>
      </c>
      <c r="G3299" s="14" t="s">
        <v>5595</v>
      </c>
      <c r="H3299" s="15">
        <f>HYPERLINK("https://docs.wto.org/imrd/directdoc.asp?DDFDocuments/q/G/SPS/NARE91.pdf","EN")</f>
      </c>
      <c r="I3299" s="15">
        <f>HYPERLINK("https://docs.wto.org/imrd/directdoc.asp?DDFDocuments/r/G/SPS/NARE91.pdf","FR")</f>
      </c>
      <c r="J3299" s="15">
        <f>HYPERLINK("https://docs.wto.org/imrd/directdoc.asp?DDFDocuments/s/G/SPS/NARE91.pdf","ES")</f>
      </c>
    </row>
    <row r="3300">
      <c r="A3300" s="10" t="s">
        <v>5596</v>
      </c>
      <c r="B3300" s="11" t="s">
        <v>365</v>
      </c>
      <c r="C3300" s="10" t="s">
        <v>18</v>
      </c>
      <c r="D3300" s="12">
        <v>42723</v>
      </c>
      <c r="E3300" s="13" t="s">
        <v>5597</v>
      </c>
      <c r="F3300" s="13" t="s">
        <v>24</v>
      </c>
      <c r="G3300" s="14"/>
      <c r="H3300" s="15">
        <f>HYPERLINK("https://docs.wto.org/imrd/directdoc.asp?DDFDocuments/t/G/SPS/NCHL535.DOC","EN")</f>
      </c>
      <c r="I3300" s="15">
        <f>HYPERLINK("https://docs.wto.org/imrd/directdoc.asp?DDFDocuments/u/G/SPS/NCHL535.DOC","FR")</f>
      </c>
      <c r="J3300" s="15">
        <f>HYPERLINK("https://docs.wto.org/imrd/directdoc.asp?DDFDocuments/v/G/SPS/NCHL535.DOC","ES")</f>
      </c>
    </row>
    <row r="3301">
      <c r="A3301" s="10" t="s">
        <v>5598</v>
      </c>
      <c r="B3301" s="11" t="s">
        <v>34</v>
      </c>
      <c r="C3301" s="10" t="s">
        <v>201</v>
      </c>
      <c r="D3301" s="12">
        <v>42723</v>
      </c>
      <c r="E3301" s="13" t="s">
        <v>3475</v>
      </c>
      <c r="F3301" s="13" t="s">
        <v>158</v>
      </c>
      <c r="G3301" s="14"/>
      <c r="H3301" s="15">
        <f>HYPERLINK("https://docs.wto.org/imrd/directdoc.asp?DDFDocuments/t/G/SPS/NJPN438C2.DOC","EN")</f>
      </c>
      <c r="I3301" s="15">
        <f>HYPERLINK("https://docs.wto.org/imrd/directdoc.asp?DDFDocuments/u/G/SPS/NJPN438C2.DOC","FR")</f>
      </c>
      <c r="J3301" s="15">
        <f>HYPERLINK("https://docs.wto.org/imrd/directdoc.asp?DDFDocuments/v/G/SPS/NJPN438C2.DOC","ES")</f>
      </c>
    </row>
    <row r="3302">
      <c r="A3302" s="10" t="s">
        <v>5599</v>
      </c>
      <c r="B3302" s="11" t="s">
        <v>34</v>
      </c>
      <c r="C3302" s="10" t="s">
        <v>18</v>
      </c>
      <c r="D3302" s="12">
        <v>42723</v>
      </c>
      <c r="E3302" s="13" t="s">
        <v>5600</v>
      </c>
      <c r="F3302" s="13" t="s">
        <v>74</v>
      </c>
      <c r="G3302" s="14"/>
      <c r="H3302" s="15">
        <f>HYPERLINK("https://docs.wto.org/imrd/directdoc.asp?DDFDocuments/q/G/SPS/NJPN484.pdf","EN")</f>
      </c>
      <c r="I3302" s="15">
        <f>HYPERLINK("https://docs.wto.org/imrd/directdoc.asp?DDFDocuments/r/G/SPS/NJPN484.pdf","FR")</f>
      </c>
      <c r="J3302" s="15">
        <f>HYPERLINK("https://docs.wto.org/imrd/directdoc.asp?DDFDocuments/s/G/SPS/NJPN484.pdf","ES")</f>
      </c>
    </row>
    <row r="3303">
      <c r="A3303" s="10" t="s">
        <v>5601</v>
      </c>
      <c r="B3303" s="11" t="s">
        <v>34</v>
      </c>
      <c r="C3303" s="10" t="s">
        <v>18</v>
      </c>
      <c r="D3303" s="12">
        <v>42723</v>
      </c>
      <c r="E3303" s="13" t="s">
        <v>5602</v>
      </c>
      <c r="F3303" s="13" t="s">
        <v>74</v>
      </c>
      <c r="G3303" s="14"/>
      <c r="H3303" s="15">
        <f>HYPERLINK("https://docs.wto.org/imrd/directdoc.asp?DDFDocuments/q/G/SPS/NJPN486.pdf","EN")</f>
      </c>
      <c r="I3303" s="15">
        <f>HYPERLINK("https://docs.wto.org/imrd/directdoc.asp?DDFDocuments/r/G/SPS/NJPN486.pdf","FR")</f>
      </c>
      <c r="J3303" s="15">
        <f>HYPERLINK("https://docs.wto.org/imrd/directdoc.asp?DDFDocuments/s/G/SPS/NJPN486.pdf","ES")</f>
      </c>
    </row>
    <row r="3304">
      <c r="A3304" s="10" t="s">
        <v>5603</v>
      </c>
      <c r="B3304" s="11" t="s">
        <v>34</v>
      </c>
      <c r="C3304" s="10" t="s">
        <v>18</v>
      </c>
      <c r="D3304" s="12">
        <v>42723</v>
      </c>
      <c r="E3304" s="13" t="s">
        <v>5604</v>
      </c>
      <c r="F3304" s="13" t="s">
        <v>74</v>
      </c>
      <c r="G3304" s="14"/>
      <c r="H3304" s="15">
        <f>HYPERLINK("https://docs.wto.org/imrd/directdoc.asp?DDFDocuments/q/G/SPS/NJPN487.pdf","EN")</f>
      </c>
      <c r="I3304" s="15">
        <f>HYPERLINK("https://docs.wto.org/imrd/directdoc.asp?DDFDocuments/r/G/SPS/NJPN487.pdf","FR")</f>
      </c>
      <c r="J3304" s="15">
        <f>HYPERLINK("https://docs.wto.org/imrd/directdoc.asp?DDFDocuments/s/G/SPS/NJPN487.pdf","ES")</f>
      </c>
    </row>
    <row r="3305">
      <c r="A3305" s="10" t="s">
        <v>5605</v>
      </c>
      <c r="B3305" s="11" t="s">
        <v>34</v>
      </c>
      <c r="C3305" s="10" t="s">
        <v>18</v>
      </c>
      <c r="D3305" s="12">
        <v>42723</v>
      </c>
      <c r="E3305" s="13" t="s">
        <v>5606</v>
      </c>
      <c r="F3305" s="13" t="s">
        <v>74</v>
      </c>
      <c r="G3305" s="14"/>
      <c r="H3305" s="15">
        <f>HYPERLINK("https://docs.wto.org/imrd/directdoc.asp?DDFDocuments/q/G/SPS/NJPN488.pdf","EN")</f>
      </c>
      <c r="I3305" s="15">
        <f>HYPERLINK("https://docs.wto.org/imrd/directdoc.asp?DDFDocuments/r/G/SPS/NJPN488.pdf","FR")</f>
      </c>
      <c r="J3305" s="15">
        <f>HYPERLINK("https://docs.wto.org/imrd/directdoc.asp?DDFDocuments/s/G/SPS/NJPN488.pdf","ES")</f>
      </c>
    </row>
    <row r="3306">
      <c r="A3306" s="10" t="s">
        <v>5607</v>
      </c>
      <c r="B3306" s="11" t="s">
        <v>34</v>
      </c>
      <c r="C3306" s="10" t="s">
        <v>18</v>
      </c>
      <c r="D3306" s="12">
        <v>42723</v>
      </c>
      <c r="E3306" s="13" t="s">
        <v>5608</v>
      </c>
      <c r="F3306" s="13" t="s">
        <v>74</v>
      </c>
      <c r="G3306" s="14"/>
      <c r="H3306" s="15">
        <f>HYPERLINK("https://docs.wto.org/imrd/directdoc.asp?DDFDocuments/q/G/SPS/NJPN489.pdf","EN")</f>
      </c>
      <c r="I3306" s="15">
        <f>HYPERLINK("https://docs.wto.org/imrd/directdoc.asp?DDFDocuments/r/G/SPS/NJPN489.pdf","FR")</f>
      </c>
      <c r="J3306" s="15">
        <f>HYPERLINK("https://docs.wto.org/imrd/directdoc.asp?DDFDocuments/s/G/SPS/NJPN489.pdf","ES")</f>
      </c>
    </row>
    <row r="3307">
      <c r="A3307" s="10" t="s">
        <v>5609</v>
      </c>
      <c r="B3307" s="11" t="s">
        <v>34</v>
      </c>
      <c r="C3307" s="10" t="s">
        <v>18</v>
      </c>
      <c r="D3307" s="12">
        <v>42723</v>
      </c>
      <c r="E3307" s="13" t="s">
        <v>5610</v>
      </c>
      <c r="F3307" s="13" t="s">
        <v>733</v>
      </c>
      <c r="G3307" s="14"/>
      <c r="H3307" s="15">
        <f>HYPERLINK("https://docs.wto.org/imrd/directdoc.asp?DDFDocuments/t/G/SPS/NJPN490.DOC","EN")</f>
      </c>
      <c r="I3307" s="15">
        <f>HYPERLINK("https://docs.wto.org/imrd/directdoc.asp?DDFDocuments/u/G/SPS/NJPN490.DOC","FR")</f>
      </c>
      <c r="J3307" s="15">
        <f>HYPERLINK("https://docs.wto.org/imrd/directdoc.asp?DDFDocuments/v/G/SPS/NJPN490.DOC","ES")</f>
      </c>
    </row>
    <row r="3308">
      <c r="A3308" s="10" t="s">
        <v>5611</v>
      </c>
      <c r="B3308" s="11" t="s">
        <v>34</v>
      </c>
      <c r="C3308" s="10" t="s">
        <v>18</v>
      </c>
      <c r="D3308" s="12">
        <v>42723</v>
      </c>
      <c r="E3308" s="13" t="s">
        <v>5612</v>
      </c>
      <c r="F3308" s="13" t="s">
        <v>74</v>
      </c>
      <c r="G3308" s="14"/>
      <c r="H3308" s="15">
        <f>HYPERLINK("https://docs.wto.org/imrd/directdoc.asp?DDFDocuments/q/G/SPS/NJPN491.pdf","EN")</f>
      </c>
      <c r="I3308" s="15">
        <f>HYPERLINK("https://docs.wto.org/imrd/directdoc.asp?DDFDocuments/r/G/SPS/NJPN491.pdf","FR")</f>
      </c>
      <c r="J3308" s="15">
        <f>HYPERLINK("https://docs.wto.org/imrd/directdoc.asp?DDFDocuments/s/G/SPS/NJPN491.pdf","ES")</f>
      </c>
    </row>
    <row r="3309">
      <c r="A3309" s="10" t="s">
        <v>5613</v>
      </c>
      <c r="B3309" s="11" t="s">
        <v>87</v>
      </c>
      <c r="C3309" s="10" t="s">
        <v>40</v>
      </c>
      <c r="D3309" s="12">
        <v>42723</v>
      </c>
      <c r="E3309" s="13" t="s">
        <v>19</v>
      </c>
      <c r="F3309" s="13" t="s">
        <v>5150</v>
      </c>
      <c r="G3309" s="14"/>
      <c r="H3309" s="15">
        <f>HYPERLINK("https://docs.wto.org/imrd/directdoc.asp?DDFDocuments/t/G/SPS/NMEX289A1.DOC","EN")</f>
      </c>
      <c r="I3309" s="15">
        <f>HYPERLINK("https://docs.wto.org/imrd/directdoc.asp?DDFDocuments/u/G/SPS/NMEX289A1.DOC","FR")</f>
      </c>
      <c r="J3309" s="15">
        <f>HYPERLINK("https://docs.wto.org/imrd/directdoc.asp?DDFDocuments/v/G/SPS/NMEX289A1.DOC","ES")</f>
      </c>
    </row>
    <row r="3310">
      <c r="A3310" s="10" t="s">
        <v>5614</v>
      </c>
      <c r="B3310" s="11" t="s">
        <v>53</v>
      </c>
      <c r="C3310" s="10" t="s">
        <v>12</v>
      </c>
      <c r="D3310" s="12">
        <v>42723</v>
      </c>
      <c r="E3310" s="13" t="s">
        <v>55</v>
      </c>
      <c r="F3310" s="13" t="s">
        <v>56</v>
      </c>
      <c r="G3310" s="14" t="s">
        <v>5052</v>
      </c>
      <c r="H3310" s="15">
        <f>HYPERLINK("https://docs.wto.org/imrd/directdoc.asp?DDFDocuments/q/G/SPS/NSAU223.pdf","EN")</f>
      </c>
      <c r="I3310" s="15">
        <f>HYPERLINK("https://docs.wto.org/imrd/directdoc.asp?DDFDocuments/r/G/SPS/NSAU223.pdf","FR")</f>
      </c>
      <c r="J3310" s="15">
        <f>HYPERLINK("https://docs.wto.org/imrd/directdoc.asp?DDFDocuments/s/G/SPS/NSAU223.pdf","ES")</f>
      </c>
    </row>
    <row r="3311">
      <c r="A3311" s="10" t="s">
        <v>5615</v>
      </c>
      <c r="B3311" s="11" t="s">
        <v>53</v>
      </c>
      <c r="C3311" s="10" t="s">
        <v>12</v>
      </c>
      <c r="D3311" s="12">
        <v>42723</v>
      </c>
      <c r="E3311" s="13" t="s">
        <v>657</v>
      </c>
      <c r="F3311" s="13" t="s">
        <v>36</v>
      </c>
      <c r="G3311" s="14" t="s">
        <v>5616</v>
      </c>
      <c r="H3311" s="15">
        <f>HYPERLINK("https://docs.wto.org/imrd/directdoc.asp?DDFDocuments/q/G/SPS/NSAU224.pdf","EN")</f>
      </c>
      <c r="I3311" s="15">
        <f>HYPERLINK("https://docs.wto.org/imrd/directdoc.asp?DDFDocuments/r/G/SPS/NSAU224.pdf","FR")</f>
      </c>
      <c r="J3311" s="15">
        <f>HYPERLINK("https://docs.wto.org/imrd/directdoc.asp?DDFDocuments/s/G/SPS/NSAU224.pdf","ES")</f>
      </c>
    </row>
    <row r="3312">
      <c r="A3312" s="10" t="s">
        <v>5617</v>
      </c>
      <c r="B3312" s="11" t="s">
        <v>53</v>
      </c>
      <c r="C3312" s="10" t="s">
        <v>12</v>
      </c>
      <c r="D3312" s="12">
        <v>42723</v>
      </c>
      <c r="E3312" s="13" t="s">
        <v>55</v>
      </c>
      <c r="F3312" s="13" t="s">
        <v>56</v>
      </c>
      <c r="G3312" s="14" t="s">
        <v>3593</v>
      </c>
      <c r="H3312" s="15">
        <f>HYPERLINK("https://docs.wto.org/imrd/directdoc.asp?DDFDocuments/q/G/SPS/NSAU225.pdf","EN")</f>
      </c>
      <c r="I3312" s="15">
        <f>HYPERLINK("https://docs.wto.org/imrd/directdoc.asp?DDFDocuments/r/G/SPS/NSAU225.pdf","FR")</f>
      </c>
      <c r="J3312" s="15">
        <f>HYPERLINK("https://docs.wto.org/imrd/directdoc.asp?DDFDocuments/s/G/SPS/NSAU225.pdf","ES")</f>
      </c>
    </row>
    <row r="3313">
      <c r="A3313" s="10" t="s">
        <v>5618</v>
      </c>
      <c r="B3313" s="11" t="s">
        <v>53</v>
      </c>
      <c r="C3313" s="10" t="s">
        <v>12</v>
      </c>
      <c r="D3313" s="12">
        <v>42723</v>
      </c>
      <c r="E3313" s="13" t="s">
        <v>657</v>
      </c>
      <c r="F3313" s="13" t="s">
        <v>229</v>
      </c>
      <c r="G3313" s="14" t="s">
        <v>34</v>
      </c>
      <c r="H3313" s="15">
        <f>HYPERLINK("https://docs.wto.org/imrd/directdoc.asp?DDFDocuments/q/G/SPS/NSAU226.pdf","EN")</f>
      </c>
      <c r="I3313" s="15">
        <f>HYPERLINK("https://docs.wto.org/imrd/directdoc.asp?DDFDocuments/r/G/SPS/NSAU226.pdf","FR")</f>
      </c>
      <c r="J3313" s="15">
        <f>HYPERLINK("https://docs.wto.org/imrd/directdoc.asp?DDFDocuments/s/G/SPS/NSAU226.pdf","ES")</f>
      </c>
    </row>
    <row r="3314">
      <c r="A3314" s="10" t="s">
        <v>5619</v>
      </c>
      <c r="B3314" s="11" t="s">
        <v>53</v>
      </c>
      <c r="C3314" s="10" t="s">
        <v>12</v>
      </c>
      <c r="D3314" s="12">
        <v>42723</v>
      </c>
      <c r="E3314" s="13" t="s">
        <v>657</v>
      </c>
      <c r="F3314" s="13" t="s">
        <v>36</v>
      </c>
      <c r="G3314" s="14" t="s">
        <v>1093</v>
      </c>
      <c r="H3314" s="15">
        <f>HYPERLINK("https://docs.wto.org/imrd/directdoc.asp?DDFDocuments/t/G/SPS/NSAU227.DOC","EN")</f>
      </c>
      <c r="I3314" s="15">
        <f>HYPERLINK("https://docs.wto.org/imrd/directdoc.asp?DDFDocuments/u/G/SPS/NSAU227.DOC","FR")</f>
      </c>
      <c r="J3314" s="15">
        <f>HYPERLINK("https://docs.wto.org/imrd/directdoc.asp?DDFDocuments/v/G/SPS/NSAU227.DOC","ES")</f>
      </c>
    </row>
    <row r="3315">
      <c r="A3315" s="10" t="s">
        <v>5620</v>
      </c>
      <c r="B3315" s="11" t="s">
        <v>53</v>
      </c>
      <c r="C3315" s="10" t="s">
        <v>12</v>
      </c>
      <c r="D3315" s="12">
        <v>42723</v>
      </c>
      <c r="E3315" s="13" t="s">
        <v>3072</v>
      </c>
      <c r="F3315" s="13" t="s">
        <v>2192</v>
      </c>
      <c r="G3315" s="14" t="s">
        <v>5621</v>
      </c>
      <c r="H3315" s="15">
        <f>HYPERLINK("https://docs.wto.org/imrd/directdoc.asp?DDFDocuments/q/G/SPS/NSAU228.pdf","EN")</f>
      </c>
      <c r="I3315" s="15">
        <f>HYPERLINK("https://docs.wto.org/imrd/directdoc.asp?DDFDocuments/r/G/SPS/NSAU228.pdf","FR")</f>
      </c>
      <c r="J3315" s="15">
        <f>HYPERLINK("https://docs.wto.org/imrd/directdoc.asp?DDFDocuments/s/G/SPS/NSAU228.pdf","ES")</f>
      </c>
    </row>
    <row r="3316">
      <c r="A3316" s="10" t="s">
        <v>5622</v>
      </c>
      <c r="B3316" s="11" t="s">
        <v>53</v>
      </c>
      <c r="C3316" s="10" t="s">
        <v>12</v>
      </c>
      <c r="D3316" s="12">
        <v>42723</v>
      </c>
      <c r="E3316" s="13" t="s">
        <v>657</v>
      </c>
      <c r="F3316" s="13" t="s">
        <v>229</v>
      </c>
      <c r="G3316" s="14" t="s">
        <v>11</v>
      </c>
      <c r="H3316" s="15">
        <f>HYPERLINK("https://docs.wto.org/imrd/directdoc.asp?DDFDocuments/q/G/SPS/NSAU229.pdf","EN")</f>
      </c>
      <c r="I3316" s="15">
        <f>HYPERLINK("https://docs.wto.org/imrd/directdoc.asp?DDFDocuments/r/G/SPS/NSAU229.pdf","FR")</f>
      </c>
      <c r="J3316" s="15">
        <f>HYPERLINK("https://docs.wto.org/imrd/directdoc.asp?DDFDocuments/s/G/SPS/NSAU229.pdf","ES")</f>
      </c>
    </row>
    <row r="3317">
      <c r="A3317" s="10" t="s">
        <v>5623</v>
      </c>
      <c r="B3317" s="11" t="s">
        <v>53</v>
      </c>
      <c r="C3317" s="10" t="s">
        <v>12</v>
      </c>
      <c r="D3317" s="12">
        <v>42723</v>
      </c>
      <c r="E3317" s="13" t="s">
        <v>657</v>
      </c>
      <c r="F3317" s="13" t="s">
        <v>229</v>
      </c>
      <c r="G3317" s="14" t="s">
        <v>1118</v>
      </c>
      <c r="H3317" s="15">
        <f>HYPERLINK("https://docs.wto.org/imrd/directdoc.asp?DDFDocuments/q/G/SPS/NSAU230.pdf","EN")</f>
      </c>
      <c r="I3317" s="15">
        <f>HYPERLINK("https://docs.wto.org/imrd/directdoc.asp?DDFDocuments/r/G/SPS/NSAU230.pdf","FR")</f>
      </c>
      <c r="J3317" s="15">
        <f>HYPERLINK("https://docs.wto.org/imrd/directdoc.asp?DDFDocuments/s/G/SPS/NSAU230.pdf","ES")</f>
      </c>
    </row>
    <row r="3318">
      <c r="A3318" s="10" t="s">
        <v>5624</v>
      </c>
      <c r="B3318" s="11" t="s">
        <v>53</v>
      </c>
      <c r="C3318" s="10" t="s">
        <v>12</v>
      </c>
      <c r="D3318" s="12">
        <v>42723</v>
      </c>
      <c r="E3318" s="13" t="s">
        <v>657</v>
      </c>
      <c r="F3318" s="13" t="s">
        <v>36</v>
      </c>
      <c r="G3318" s="14" t="s">
        <v>2556</v>
      </c>
      <c r="H3318" s="15">
        <f>HYPERLINK("https://docs.wto.org/imrd/directdoc.asp?DDFDocuments/q/G/SPS/NSAU231.pdf","EN")</f>
      </c>
      <c r="I3318" s="15">
        <f>HYPERLINK("https://docs.wto.org/imrd/directdoc.asp?DDFDocuments/r/G/SPS/NSAU231.pdf","FR")</f>
      </c>
      <c r="J3318" s="15">
        <f>HYPERLINK("https://docs.wto.org/imrd/directdoc.asp?DDFDocuments/s/G/SPS/NSAU231.pdf","ES")</f>
      </c>
    </row>
    <row r="3319">
      <c r="A3319" s="10" t="s">
        <v>5625</v>
      </c>
      <c r="B3319" s="11" t="s">
        <v>53</v>
      </c>
      <c r="C3319" s="10" t="s">
        <v>12</v>
      </c>
      <c r="D3319" s="12">
        <v>42723</v>
      </c>
      <c r="E3319" s="13" t="s">
        <v>5626</v>
      </c>
      <c r="F3319" s="13" t="s">
        <v>92</v>
      </c>
      <c r="G3319" s="14" t="s">
        <v>5627</v>
      </c>
      <c r="H3319" s="15">
        <f>HYPERLINK("https://docs.wto.org/imrd/directdoc.asp?DDFDocuments/q/G/SPS/NSAU232.pdf","EN")</f>
      </c>
      <c r="I3319" s="15">
        <f>HYPERLINK("https://docs.wto.org/imrd/directdoc.asp?DDFDocuments/r/G/SPS/NSAU232.pdf","FR")</f>
      </c>
      <c r="J3319" s="15">
        <f>HYPERLINK("https://docs.wto.org/imrd/directdoc.asp?DDFDocuments/s/G/SPS/NSAU232.pdf","ES")</f>
      </c>
    </row>
    <row r="3320">
      <c r="A3320" s="10" t="s">
        <v>5628</v>
      </c>
      <c r="B3320" s="11" t="s">
        <v>720</v>
      </c>
      <c r="C3320" s="10" t="s">
        <v>18</v>
      </c>
      <c r="D3320" s="12">
        <v>42723</v>
      </c>
      <c r="E3320" s="13" t="s">
        <v>19</v>
      </c>
      <c r="F3320" s="13" t="s">
        <v>24</v>
      </c>
      <c r="G3320" s="14"/>
      <c r="H3320" s="15">
        <f>HYPERLINK("https://docs.wto.org/imrd/directdoc.asp?DDFDocuments/t/G/SPS/NSLV124.DOC","EN")</f>
      </c>
      <c r="I3320" s="15">
        <f>HYPERLINK("https://docs.wto.org/imrd/directdoc.asp?DDFDocuments/u/G/SPS/NSLV124.DOC","FR")</f>
      </c>
      <c r="J3320" s="15">
        <f>HYPERLINK("https://docs.wto.org/imrd/directdoc.asp?DDFDocuments/v/G/SPS/NSLV124.DOC","ES")</f>
      </c>
    </row>
    <row r="3321">
      <c r="A3321" s="10" t="s">
        <v>5629</v>
      </c>
      <c r="B3321" s="11" t="s">
        <v>153</v>
      </c>
      <c r="C3321" s="10" t="s">
        <v>18</v>
      </c>
      <c r="D3321" s="12">
        <v>42720</v>
      </c>
      <c r="E3321" s="13" t="s">
        <v>5117</v>
      </c>
      <c r="F3321" s="13" t="s">
        <v>24</v>
      </c>
      <c r="G3321" s="14"/>
      <c r="H3321" s="15">
        <f>HYPERLINK("https://docs.wto.org/imrd/directdoc.asp?DDFDocuments/q/G/SPS/NKOR554.pdf","EN")</f>
      </c>
      <c r="I3321" s="15">
        <f>HYPERLINK("https://docs.wto.org/imrd/directdoc.asp?DDFDocuments/r/G/SPS/NKOR554.pdf","FR")</f>
      </c>
      <c r="J3321" s="15">
        <f>HYPERLINK("https://docs.wto.org/imrd/directdoc.asp?DDFDocuments/s/G/SPS/NKOR554.pdf","ES")</f>
      </c>
    </row>
    <row r="3322">
      <c r="A3322" s="10" t="s">
        <v>5630</v>
      </c>
      <c r="B3322" s="11" t="s">
        <v>145</v>
      </c>
      <c r="C3322" s="10" t="s">
        <v>12</v>
      </c>
      <c r="D3322" s="12">
        <v>42720</v>
      </c>
      <c r="E3322" s="13" t="s">
        <v>3844</v>
      </c>
      <c r="F3322" s="13" t="s">
        <v>56</v>
      </c>
      <c r="G3322" s="14" t="s">
        <v>3065</v>
      </c>
      <c r="H3322" s="15">
        <f>HYPERLINK("https://docs.wto.org/imrd/directdoc.asp?DDFDocuments/q/G/SPS/NPHL345.pdf","EN")</f>
      </c>
      <c r="I3322" s="15">
        <f>HYPERLINK("https://docs.wto.org/imrd/directdoc.asp?DDFDocuments/r/G/SPS/NPHL345.pdf","FR")</f>
      </c>
      <c r="J3322" s="15">
        <f>HYPERLINK("https://docs.wto.org/imrd/directdoc.asp?DDFDocuments/s/G/SPS/NPHL345.pdf","ES")</f>
      </c>
    </row>
    <row r="3323">
      <c r="A3323" s="10" t="s">
        <v>5631</v>
      </c>
      <c r="B3323" s="11" t="s">
        <v>11</v>
      </c>
      <c r="C3323" s="10" t="s">
        <v>12</v>
      </c>
      <c r="D3323" s="12">
        <v>42720</v>
      </c>
      <c r="E3323" s="13" t="s">
        <v>5632</v>
      </c>
      <c r="F3323" s="13" t="s">
        <v>5633</v>
      </c>
      <c r="G3323" s="14" t="s">
        <v>164</v>
      </c>
      <c r="H3323" s="15">
        <f>HYPERLINK("https://docs.wto.org/imrd/directdoc.asp?DDFDocuments/q/G/SPS/NRUS134.pdf","EN")</f>
      </c>
      <c r="I3323" s="15">
        <f>HYPERLINK("https://docs.wto.org/imrd/directdoc.asp?DDFDocuments/r/G/SPS/NRUS134.pdf","FR")</f>
      </c>
      <c r="J3323" s="15">
        <f>HYPERLINK("https://docs.wto.org/imrd/directdoc.asp?DDFDocuments/s/G/SPS/NRUS134.pdf","ES")</f>
      </c>
    </row>
    <row r="3324">
      <c r="A3324" s="10" t="s">
        <v>5634</v>
      </c>
      <c r="B3324" s="11" t="s">
        <v>188</v>
      </c>
      <c r="C3324" s="10" t="s">
        <v>18</v>
      </c>
      <c r="D3324" s="12">
        <v>42719</v>
      </c>
      <c r="E3324" s="13" t="s">
        <v>4458</v>
      </c>
      <c r="F3324" s="13" t="s">
        <v>24</v>
      </c>
      <c r="G3324" s="14" t="s">
        <v>4459</v>
      </c>
      <c r="H3324" s="15">
        <f>HYPERLINK("https://docs.wto.org/imrd/directdoc.asp?DDFDocuments/q/G/SPS/NAUS410.pdf","EN")</f>
      </c>
      <c r="I3324" s="15">
        <f>HYPERLINK("https://docs.wto.org/imrd/directdoc.asp?DDFDocuments/r/G/SPS/NAUS410.pdf","FR")</f>
      </c>
      <c r="J3324" s="15">
        <f>HYPERLINK("https://docs.wto.org/imrd/directdoc.asp?DDFDocuments/s/G/SPS/NAUS410.pdf","ES")</f>
      </c>
    </row>
    <row r="3325">
      <c r="A3325" s="10" t="s">
        <v>5635</v>
      </c>
      <c r="B3325" s="11" t="s">
        <v>87</v>
      </c>
      <c r="C3325" s="10" t="s">
        <v>40</v>
      </c>
      <c r="D3325" s="12">
        <v>42719</v>
      </c>
      <c r="E3325" s="13" t="s">
        <v>19</v>
      </c>
      <c r="F3325" s="13" t="s">
        <v>5150</v>
      </c>
      <c r="G3325" s="14"/>
      <c r="H3325" s="15">
        <f>HYPERLINK("https://docs.wto.org/imrd/directdoc.asp?DDFDocuments/q/G/SPS/NMEX295A1.pdf","EN")</f>
      </c>
      <c r="I3325" s="15">
        <f>HYPERLINK("https://docs.wto.org/imrd/directdoc.asp?DDFDocuments/r/G/SPS/NMEX295A1.pdf","FR")</f>
      </c>
      <c r="J3325" s="15">
        <f>HYPERLINK("https://docs.wto.org/imrd/directdoc.asp?DDFDocuments/s/G/SPS/NMEX295A1.pdf","ES")</f>
      </c>
    </row>
    <row r="3326">
      <c r="A3326" s="10" t="s">
        <v>5636</v>
      </c>
      <c r="B3326" s="11" t="s">
        <v>87</v>
      </c>
      <c r="C3326" s="10" t="s">
        <v>40</v>
      </c>
      <c r="D3326" s="12">
        <v>42719</v>
      </c>
      <c r="E3326" s="13" t="s">
        <v>19</v>
      </c>
      <c r="F3326" s="13" t="s">
        <v>5150</v>
      </c>
      <c r="G3326" s="14"/>
      <c r="H3326" s="15">
        <f>HYPERLINK("https://docs.wto.org/imrd/directdoc.asp?DDFDocuments/t/G/SPS/NMEX298A1.DOC","EN")</f>
      </c>
      <c r="I3326" s="15">
        <f>HYPERLINK("https://docs.wto.org/imrd/directdoc.asp?DDFDocuments/u/G/SPS/NMEX298A1.DOC","FR")</f>
      </c>
      <c r="J3326" s="15">
        <f>HYPERLINK("https://docs.wto.org/imrd/directdoc.asp?DDFDocuments/v/G/SPS/NMEX298A1.DOC","ES")</f>
      </c>
    </row>
    <row r="3327">
      <c r="A3327" s="10" t="s">
        <v>5637</v>
      </c>
      <c r="B3327" s="11" t="s">
        <v>87</v>
      </c>
      <c r="C3327" s="10" t="s">
        <v>18</v>
      </c>
      <c r="D3327" s="12">
        <v>42719</v>
      </c>
      <c r="E3327" s="13" t="s">
        <v>5638</v>
      </c>
      <c r="F3327" s="13" t="s">
        <v>32</v>
      </c>
      <c r="G3327" s="14" t="s">
        <v>79</v>
      </c>
      <c r="H3327" s="15">
        <f>HYPERLINK("https://docs.wto.org/imrd/directdoc.asp?DDFDocuments/t/G/SPS/NMEX306.DOC","EN")</f>
      </c>
      <c r="I3327" s="15">
        <f>HYPERLINK("https://docs.wto.org/imrd/directdoc.asp?DDFDocuments/u/G/SPS/NMEX306.DOC","FR")</f>
      </c>
      <c r="J3327" s="15">
        <f>HYPERLINK("https://docs.wto.org/imrd/directdoc.asp?DDFDocuments/v/G/SPS/NMEX306.DOC","ES")</f>
      </c>
    </row>
    <row r="3328">
      <c r="A3328" s="10" t="s">
        <v>5639</v>
      </c>
      <c r="B3328" s="11" t="s">
        <v>195</v>
      </c>
      <c r="C3328" s="10" t="s">
        <v>18</v>
      </c>
      <c r="D3328" s="12">
        <v>42719</v>
      </c>
      <c r="E3328" s="13" t="s">
        <v>5640</v>
      </c>
      <c r="F3328" s="13" t="s">
        <v>158</v>
      </c>
      <c r="G3328" s="14"/>
      <c r="H3328" s="15">
        <f>HYPERLINK("https://docs.wto.org/imrd/directdoc.asp?DDFDocuments/q/G/SPS/NNZL549.pdf","EN")</f>
      </c>
      <c r="I3328" s="15">
        <f>HYPERLINK("https://docs.wto.org/imrd/directdoc.asp?DDFDocuments/r/G/SPS/NNZL549.pdf","FR")</f>
      </c>
      <c r="J3328" s="15">
        <f>HYPERLINK("https://docs.wto.org/imrd/directdoc.asp?DDFDocuments/s/G/SPS/NNZL549.pdf","ES")</f>
      </c>
    </row>
    <row r="3329">
      <c r="A3329" s="10" t="s">
        <v>5641</v>
      </c>
      <c r="B3329" s="11" t="s">
        <v>95</v>
      </c>
      <c r="C3329" s="10" t="s">
        <v>18</v>
      </c>
      <c r="D3329" s="12">
        <v>42718</v>
      </c>
      <c r="E3329" s="13" t="s">
        <v>5642</v>
      </c>
      <c r="F3329" s="13" t="s">
        <v>24</v>
      </c>
      <c r="G3329" s="14"/>
      <c r="H3329" s="15">
        <f>HYPERLINK("https://docs.wto.org/imrd/directdoc.asp?DDFDocuments/t/G/SPS/NBRA1203.DOC","EN")</f>
      </c>
      <c r="I3329" s="15">
        <f>HYPERLINK("https://docs.wto.org/imrd/directdoc.asp?DDFDocuments/u/G/SPS/NBRA1203.DOC","FR")</f>
      </c>
      <c r="J3329" s="15">
        <f>HYPERLINK("https://docs.wto.org/imrd/directdoc.asp?DDFDocuments/v/G/SPS/NBRA1203.DOC","ES")</f>
      </c>
    </row>
    <row r="3330">
      <c r="A3330" s="10" t="s">
        <v>5643</v>
      </c>
      <c r="B3330" s="11" t="s">
        <v>188</v>
      </c>
      <c r="C3330" s="10" t="s">
        <v>40</v>
      </c>
      <c r="D3330" s="12">
        <v>42717</v>
      </c>
      <c r="E3330" s="13" t="s">
        <v>5644</v>
      </c>
      <c r="F3330" s="13" t="s">
        <v>5163</v>
      </c>
      <c r="G3330" s="14" t="s">
        <v>5142</v>
      </c>
      <c r="H3330" s="15">
        <f>HYPERLINK("https://docs.wto.org/imrd/directdoc.asp?DDFDocuments/t/G/SPS/NAUS407A1.DOC","EN")</f>
      </c>
      <c r="I3330" s="15">
        <f>HYPERLINK("https://docs.wto.org/imrd/directdoc.asp?DDFDocuments/u/G/SPS/NAUS407A1.DOC","FR")</f>
      </c>
      <c r="J3330" s="15">
        <f>HYPERLINK("https://docs.wto.org/imrd/directdoc.asp?DDFDocuments/v/G/SPS/NAUS407A1.DOC","ES")</f>
      </c>
    </row>
    <row r="3331">
      <c r="A3331" s="10" t="s">
        <v>5645</v>
      </c>
      <c r="B3331" s="11" t="s">
        <v>82</v>
      </c>
      <c r="C3331" s="10" t="s">
        <v>18</v>
      </c>
      <c r="D3331" s="12">
        <v>42717</v>
      </c>
      <c r="E3331" s="13" t="s">
        <v>603</v>
      </c>
      <c r="F3331" s="13" t="s">
        <v>74</v>
      </c>
      <c r="G3331" s="14"/>
      <c r="H3331" s="15">
        <f>HYPERLINK("https://docs.wto.org/imrd/directdoc.asp?DDFDocuments/q/G/SPS/NEU176.pdf","EN")</f>
      </c>
      <c r="I3331" s="15">
        <f>HYPERLINK("https://docs.wto.org/imrd/directdoc.asp?DDFDocuments/r/G/SPS/NEU176.pdf","FR")</f>
      </c>
      <c r="J3331" s="15">
        <f>HYPERLINK("https://docs.wto.org/imrd/directdoc.asp?DDFDocuments/s/G/SPS/NEU176.pdf","ES")</f>
      </c>
    </row>
    <row r="3332">
      <c r="A3332" s="10" t="s">
        <v>5646</v>
      </c>
      <c r="B3332" s="11" t="s">
        <v>214</v>
      </c>
      <c r="C3332" s="10" t="s">
        <v>12</v>
      </c>
      <c r="D3332" s="12">
        <v>42716</v>
      </c>
      <c r="E3332" s="13" t="s">
        <v>3118</v>
      </c>
      <c r="F3332" s="13" t="s">
        <v>56</v>
      </c>
      <c r="G3332" s="14" t="s">
        <v>5647</v>
      </c>
      <c r="H3332" s="15">
        <f>HYPERLINK("https://docs.wto.org/imrd/directdoc.asp?DDFDocuments/q/G/SPS/NARE90.pdf","EN")</f>
      </c>
      <c r="I3332" s="15">
        <f>HYPERLINK("https://docs.wto.org/imrd/directdoc.asp?DDFDocuments/r/G/SPS/NARE90.pdf","FR")</f>
      </c>
      <c r="J3332" s="15">
        <f>HYPERLINK("https://docs.wto.org/imrd/directdoc.asp?DDFDocuments/s/G/SPS/NARE90.pdf","ES")</f>
      </c>
    </row>
    <row r="3333">
      <c r="A3333" s="10" t="s">
        <v>5648</v>
      </c>
      <c r="B3333" s="11" t="s">
        <v>27</v>
      </c>
      <c r="C3333" s="10" t="s">
        <v>40</v>
      </c>
      <c r="D3333" s="12">
        <v>42716</v>
      </c>
      <c r="E3333" s="13" t="s">
        <v>19</v>
      </c>
      <c r="F3333" s="13" t="s">
        <v>5150</v>
      </c>
      <c r="G3333" s="14"/>
      <c r="H3333" s="15">
        <f>HYPERLINK("https://docs.wto.org/imrd/directdoc.asp?DDFDocuments/t/G/SPS/NCRI179A1.DOC","EN")</f>
      </c>
      <c r="I3333" s="15">
        <f>HYPERLINK("https://docs.wto.org/imrd/directdoc.asp?DDFDocuments/u/G/SPS/NCRI179A1.DOC","FR")</f>
      </c>
      <c r="J3333" s="15">
        <f>HYPERLINK("https://docs.wto.org/imrd/directdoc.asp?DDFDocuments/v/G/SPS/NCRI179A1.DOC","ES")</f>
      </c>
    </row>
    <row r="3334">
      <c r="A3334" s="10" t="s">
        <v>5649</v>
      </c>
      <c r="B3334" s="11" t="s">
        <v>82</v>
      </c>
      <c r="C3334" s="10" t="s">
        <v>18</v>
      </c>
      <c r="D3334" s="12">
        <v>42716</v>
      </c>
      <c r="E3334" s="13" t="s">
        <v>603</v>
      </c>
      <c r="F3334" s="13" t="s">
        <v>74</v>
      </c>
      <c r="G3334" s="14"/>
      <c r="H3334" s="15">
        <f>HYPERLINK("https://docs.wto.org/imrd/directdoc.asp?DDFDocuments/q/G/SPS/NEU174.pdf","EN")</f>
      </c>
      <c r="I3334" s="15">
        <f>HYPERLINK("https://docs.wto.org/imrd/directdoc.asp?DDFDocuments/r/G/SPS/NEU174.pdf","FR")</f>
      </c>
      <c r="J3334" s="15">
        <f>HYPERLINK("https://docs.wto.org/imrd/directdoc.asp?DDFDocuments/s/G/SPS/NEU174.pdf","ES")</f>
      </c>
    </row>
    <row r="3335">
      <c r="A3335" s="10" t="s">
        <v>5650</v>
      </c>
      <c r="B3335" s="11" t="s">
        <v>82</v>
      </c>
      <c r="C3335" s="10" t="s">
        <v>18</v>
      </c>
      <c r="D3335" s="12">
        <v>42716</v>
      </c>
      <c r="E3335" s="13" t="s">
        <v>5651</v>
      </c>
      <c r="F3335" s="13" t="s">
        <v>24</v>
      </c>
      <c r="G3335" s="14" t="s">
        <v>5652</v>
      </c>
      <c r="H3335" s="15">
        <f>HYPERLINK("https://docs.wto.org/imrd/directdoc.asp?DDFDocuments/q/G/SPS/NEU175.pdf","EN")</f>
      </c>
      <c r="I3335" s="15">
        <f>HYPERLINK("https://docs.wto.org/imrd/directdoc.asp?DDFDocuments/r/G/SPS/NEU175.pdf","FR")</f>
      </c>
      <c r="J3335" s="15">
        <f>HYPERLINK("https://docs.wto.org/imrd/directdoc.asp?DDFDocuments/s/G/SPS/NEU175.pdf","ES")</f>
      </c>
    </row>
    <row r="3336">
      <c r="A3336" s="10" t="s">
        <v>5653</v>
      </c>
      <c r="B3336" s="11" t="s">
        <v>87</v>
      </c>
      <c r="C3336" s="10" t="s">
        <v>18</v>
      </c>
      <c r="D3336" s="12">
        <v>42716</v>
      </c>
      <c r="E3336" s="13" t="s">
        <v>5654</v>
      </c>
      <c r="F3336" s="13" t="s">
        <v>2928</v>
      </c>
      <c r="G3336" s="14" t="s">
        <v>4098</v>
      </c>
      <c r="H3336" s="15">
        <f>HYPERLINK("https://docs.wto.org/imrd/directdoc.asp?DDFDocuments/t/G/SPS/NMEX305.DOC","EN")</f>
      </c>
      <c r="I3336" s="15">
        <f>HYPERLINK("https://docs.wto.org/imrd/directdoc.asp?DDFDocuments/u/G/SPS/NMEX305.DOC","FR")</f>
      </c>
      <c r="J3336" s="15">
        <f>HYPERLINK("https://docs.wto.org/imrd/directdoc.asp?DDFDocuments/v/G/SPS/NMEX305.DOC","ES")</f>
      </c>
    </row>
    <row r="3337">
      <c r="A3337" s="10" t="s">
        <v>5655</v>
      </c>
      <c r="B3337" s="11" t="s">
        <v>145</v>
      </c>
      <c r="C3337" s="10" t="s">
        <v>18</v>
      </c>
      <c r="D3337" s="12">
        <v>42716</v>
      </c>
      <c r="E3337" s="13" t="s">
        <v>5656</v>
      </c>
      <c r="F3337" s="13" t="s">
        <v>24</v>
      </c>
      <c r="G3337" s="14"/>
      <c r="H3337" s="15">
        <f>HYPERLINK("https://docs.wto.org/imrd/directdoc.asp?DDFDocuments/t/G/SPS/NPHL344.DOC","EN")</f>
      </c>
      <c r="I3337" s="15">
        <f>HYPERLINK("https://docs.wto.org/imrd/directdoc.asp?DDFDocuments/u/G/SPS/NPHL344.DOC","FR")</f>
      </c>
      <c r="J3337" s="15">
        <f>HYPERLINK("https://docs.wto.org/imrd/directdoc.asp?DDFDocuments/v/G/SPS/NPHL344.DOC","ES")</f>
      </c>
    </row>
    <row r="3338">
      <c r="A3338" s="10" t="s">
        <v>5657</v>
      </c>
      <c r="B3338" s="11" t="s">
        <v>134</v>
      </c>
      <c r="C3338" s="10" t="s">
        <v>40</v>
      </c>
      <c r="D3338" s="12">
        <v>42716</v>
      </c>
      <c r="E3338" s="13" t="s">
        <v>4478</v>
      </c>
      <c r="F3338" s="13" t="s">
        <v>5163</v>
      </c>
      <c r="G3338" s="14"/>
      <c r="H3338" s="15">
        <f>HYPERLINK("https://docs.wto.org/imrd/directdoc.asp?DDFDocuments/q/G/SPS/NTHA239A1.pdf","EN")</f>
      </c>
      <c r="I3338" s="15">
        <f>HYPERLINK("https://docs.wto.org/imrd/directdoc.asp?DDFDocuments/r/G/SPS/NTHA239A1.pdf","FR")</f>
      </c>
      <c r="J3338" s="15">
        <f>HYPERLINK("https://docs.wto.org/imrd/directdoc.asp?DDFDocuments/s/G/SPS/NTHA239A1.pdf","ES")</f>
      </c>
    </row>
    <row r="3339">
      <c r="A3339" s="10" t="s">
        <v>5658</v>
      </c>
      <c r="B3339" s="11" t="s">
        <v>164</v>
      </c>
      <c r="C3339" s="10" t="s">
        <v>12</v>
      </c>
      <c r="D3339" s="12">
        <v>42716</v>
      </c>
      <c r="E3339" s="13" t="s">
        <v>5659</v>
      </c>
      <c r="F3339" s="13" t="s">
        <v>56</v>
      </c>
      <c r="G3339" s="14" t="s">
        <v>4765</v>
      </c>
      <c r="H3339" s="15">
        <f>HYPERLINK("https://docs.wto.org/imrd/directdoc.asp?DDFDocuments/q/G/SPS/NUKR119.pdf","EN")</f>
      </c>
      <c r="I3339" s="15">
        <f>HYPERLINK("https://docs.wto.org/imrd/directdoc.asp?DDFDocuments/r/G/SPS/NUKR119.pdf","FR")</f>
      </c>
      <c r="J3339" s="15">
        <f>HYPERLINK("https://docs.wto.org/imrd/directdoc.asp?DDFDocuments/s/G/SPS/NUKR119.pdf","ES")</f>
      </c>
    </row>
    <row r="3340">
      <c r="A3340" s="10" t="s">
        <v>5660</v>
      </c>
      <c r="B3340" s="11" t="s">
        <v>214</v>
      </c>
      <c r="C3340" s="10" t="s">
        <v>12</v>
      </c>
      <c r="D3340" s="12">
        <v>42710</v>
      </c>
      <c r="E3340" s="13" t="s">
        <v>3118</v>
      </c>
      <c r="F3340" s="13" t="s">
        <v>56</v>
      </c>
      <c r="G3340" s="14" t="s">
        <v>4340</v>
      </c>
      <c r="H3340" s="15">
        <f>HYPERLINK("https://docs.wto.org/imrd/directdoc.asp?DDFDocuments/q/G/SPS/NARE87.pdf","EN")</f>
      </c>
      <c r="I3340" s="15">
        <f>HYPERLINK("https://docs.wto.org/imrd/directdoc.asp?DDFDocuments/r/G/SPS/NARE87.pdf","FR")</f>
      </c>
      <c r="J3340" s="15">
        <f>HYPERLINK("https://docs.wto.org/imrd/directdoc.asp?DDFDocuments/s/G/SPS/NARE87.pdf","ES")</f>
      </c>
    </row>
    <row r="3341">
      <c r="A3341" s="10" t="s">
        <v>5661</v>
      </c>
      <c r="B3341" s="11" t="s">
        <v>214</v>
      </c>
      <c r="C3341" s="10" t="s">
        <v>12</v>
      </c>
      <c r="D3341" s="12">
        <v>42710</v>
      </c>
      <c r="E3341" s="13" t="s">
        <v>3118</v>
      </c>
      <c r="F3341" s="13" t="s">
        <v>56</v>
      </c>
      <c r="G3341" s="14" t="s">
        <v>3065</v>
      </c>
      <c r="H3341" s="15">
        <f>HYPERLINK("https://docs.wto.org/imrd/directdoc.asp?DDFDocuments/q/G/SPS/NARE88.pdf","EN")</f>
      </c>
      <c r="I3341" s="15">
        <f>HYPERLINK("https://docs.wto.org/imrd/directdoc.asp?DDFDocuments/r/G/SPS/NARE88.pdf","FR")</f>
      </c>
      <c r="J3341" s="15">
        <f>HYPERLINK("https://docs.wto.org/imrd/directdoc.asp?DDFDocuments/s/G/SPS/NARE88.pdf","ES")</f>
      </c>
    </row>
    <row r="3342">
      <c r="A3342" s="10" t="s">
        <v>5662</v>
      </c>
      <c r="B3342" s="11" t="s">
        <v>214</v>
      </c>
      <c r="C3342" s="10" t="s">
        <v>12</v>
      </c>
      <c r="D3342" s="12">
        <v>42710</v>
      </c>
      <c r="E3342" s="13" t="s">
        <v>3118</v>
      </c>
      <c r="F3342" s="13" t="s">
        <v>56</v>
      </c>
      <c r="G3342" s="14" t="s">
        <v>5663</v>
      </c>
      <c r="H3342" s="15">
        <f>HYPERLINK("https://docs.wto.org/imrd/directdoc.asp?DDFDocuments/q/G/SPS/NARE89.pdf","EN")</f>
      </c>
      <c r="I3342" s="15">
        <f>HYPERLINK("https://docs.wto.org/imrd/directdoc.asp?DDFDocuments/r/G/SPS/NARE89.pdf","FR")</f>
      </c>
      <c r="J3342" s="15">
        <f>HYPERLINK("https://docs.wto.org/imrd/directdoc.asp?DDFDocuments/s/G/SPS/NARE89.pdf","ES")</f>
      </c>
    </row>
    <row r="3343">
      <c r="A3343" s="10" t="s">
        <v>5664</v>
      </c>
      <c r="B3343" s="11" t="s">
        <v>53</v>
      </c>
      <c r="C3343" s="10" t="s">
        <v>12</v>
      </c>
      <c r="D3343" s="12">
        <v>42710</v>
      </c>
      <c r="E3343" s="13" t="s">
        <v>4405</v>
      </c>
      <c r="F3343" s="13" t="s">
        <v>138</v>
      </c>
      <c r="G3343" s="14" t="s">
        <v>139</v>
      </c>
      <c r="H3343" s="15">
        <f>HYPERLINK("https://docs.wto.org/imrd/directdoc.asp?DDFDocuments/q/G/SPS/NSAU221.pdf","EN")</f>
      </c>
      <c r="I3343" s="15">
        <f>HYPERLINK("https://docs.wto.org/imrd/directdoc.asp?DDFDocuments/r/G/SPS/NSAU221.pdf","FR")</f>
      </c>
      <c r="J3343" s="15">
        <f>HYPERLINK("https://docs.wto.org/imrd/directdoc.asp?DDFDocuments/s/G/SPS/NSAU221.pdf","ES")</f>
      </c>
    </row>
    <row r="3344">
      <c r="A3344" s="10" t="s">
        <v>5665</v>
      </c>
      <c r="B3344" s="11" t="s">
        <v>53</v>
      </c>
      <c r="C3344" s="10" t="s">
        <v>12</v>
      </c>
      <c r="D3344" s="12">
        <v>42710</v>
      </c>
      <c r="E3344" s="13" t="s">
        <v>55</v>
      </c>
      <c r="F3344" s="13" t="s">
        <v>56</v>
      </c>
      <c r="G3344" s="14" t="s">
        <v>5666</v>
      </c>
      <c r="H3344" s="15">
        <f>HYPERLINK("https://docs.wto.org/imrd/directdoc.asp?DDFDocuments/q/G/SPS/NSAU222.pdf","EN")</f>
      </c>
      <c r="I3344" s="15">
        <f>HYPERLINK("https://docs.wto.org/imrd/directdoc.asp?DDFDocuments/r/G/SPS/NSAU222.pdf","FR")</f>
      </c>
      <c r="J3344" s="15">
        <f>HYPERLINK("https://docs.wto.org/imrd/directdoc.asp?DDFDocuments/s/G/SPS/NSAU222.pdf","ES")</f>
      </c>
    </row>
    <row r="3345">
      <c r="A3345" s="10" t="s">
        <v>5667</v>
      </c>
      <c r="B3345" s="11" t="s">
        <v>59</v>
      </c>
      <c r="C3345" s="10" t="s">
        <v>18</v>
      </c>
      <c r="D3345" s="12">
        <v>42709</v>
      </c>
      <c r="E3345" s="13" t="s">
        <v>4217</v>
      </c>
      <c r="F3345" s="13" t="s">
        <v>733</v>
      </c>
      <c r="G3345" s="14"/>
      <c r="H3345" s="15">
        <f>HYPERLINK("https://docs.wto.org/imrd/directdoc.asp?DDFDocuments/q/G/SPS/NTPKM418.pdf","EN")</f>
      </c>
      <c r="I3345" s="15">
        <f>HYPERLINK("https://docs.wto.org/imrd/directdoc.asp?DDFDocuments/r/G/SPS/NTPKM418.pdf","FR")</f>
      </c>
      <c r="J3345" s="15">
        <f>HYPERLINK("https://docs.wto.org/imrd/directdoc.asp?DDFDocuments/s/G/SPS/NTPKM418.pdf","ES")</f>
      </c>
    </row>
    <row r="3346">
      <c r="A3346" s="10" t="s">
        <v>5668</v>
      </c>
      <c r="B3346" s="11" t="s">
        <v>365</v>
      </c>
      <c r="C3346" s="10" t="s">
        <v>18</v>
      </c>
      <c r="D3346" s="12">
        <v>42706</v>
      </c>
      <c r="E3346" s="13" t="s">
        <v>5669</v>
      </c>
      <c r="F3346" s="13" t="s">
        <v>992</v>
      </c>
      <c r="G3346" s="14" t="s">
        <v>233</v>
      </c>
      <c r="H3346" s="15">
        <f>HYPERLINK("https://docs.wto.org/imrd/directdoc.asp?DDFDocuments/t/G/SPS/NCHL534.DOC","EN")</f>
      </c>
      <c r="I3346" s="15">
        <f>HYPERLINK("https://docs.wto.org/imrd/directdoc.asp?DDFDocuments/u/G/SPS/NCHL534.DOC","FR")</f>
      </c>
      <c r="J3346" s="15">
        <f>HYPERLINK("https://docs.wto.org/imrd/directdoc.asp?DDFDocuments/v/G/SPS/NCHL534.DOC","ES")</f>
      </c>
    </row>
    <row r="3347">
      <c r="A3347" s="10" t="s">
        <v>5670</v>
      </c>
      <c r="B3347" s="11" t="s">
        <v>53</v>
      </c>
      <c r="C3347" s="10" t="s">
        <v>12</v>
      </c>
      <c r="D3347" s="12">
        <v>42706</v>
      </c>
      <c r="E3347" s="13" t="s">
        <v>4405</v>
      </c>
      <c r="F3347" s="13" t="s">
        <v>56</v>
      </c>
      <c r="G3347" s="14" t="s">
        <v>4523</v>
      </c>
      <c r="H3347" s="15">
        <f>HYPERLINK("https://docs.wto.org/imrd/directdoc.asp?DDFDocuments/q/G/SPS/NSAU220.pdf","EN")</f>
      </c>
      <c r="I3347" s="15">
        <f>HYPERLINK("https://docs.wto.org/imrd/directdoc.asp?DDFDocuments/r/G/SPS/NSAU220.pdf","FR")</f>
      </c>
      <c r="J3347" s="15">
        <f>HYPERLINK("https://docs.wto.org/imrd/directdoc.asp?DDFDocuments/s/G/SPS/NSAU220.pdf","ES")</f>
      </c>
    </row>
    <row r="3348">
      <c r="A3348" s="10" t="s">
        <v>5671</v>
      </c>
      <c r="B3348" s="11" t="s">
        <v>214</v>
      </c>
      <c r="C3348" s="10" t="s">
        <v>12</v>
      </c>
      <c r="D3348" s="12">
        <v>42705</v>
      </c>
      <c r="E3348" s="13" t="s">
        <v>3118</v>
      </c>
      <c r="F3348" s="13" t="s">
        <v>56</v>
      </c>
      <c r="G3348" s="14" t="s">
        <v>5672</v>
      </c>
      <c r="H3348" s="15">
        <f>HYPERLINK("https://docs.wto.org/imrd/directdoc.asp?DDFDocuments/q/G/SPS/NARE85.pdf","EN")</f>
      </c>
      <c r="I3348" s="15">
        <f>HYPERLINK("https://docs.wto.org/imrd/directdoc.asp?DDFDocuments/r/G/SPS/NARE85.pdf","FR")</f>
      </c>
      <c r="J3348" s="15">
        <f>HYPERLINK("https://docs.wto.org/imrd/directdoc.asp?DDFDocuments/s/G/SPS/NARE85.pdf","ES")</f>
      </c>
    </row>
    <row r="3349">
      <c r="A3349" s="10" t="s">
        <v>5673</v>
      </c>
      <c r="B3349" s="11" t="s">
        <v>365</v>
      </c>
      <c r="C3349" s="10" t="s">
        <v>18</v>
      </c>
      <c r="D3349" s="12">
        <v>42705</v>
      </c>
      <c r="E3349" s="13" t="s">
        <v>5674</v>
      </c>
      <c r="F3349" s="13" t="s">
        <v>4353</v>
      </c>
      <c r="G3349" s="14"/>
      <c r="H3349" s="15">
        <f>HYPERLINK("https://docs.wto.org/imrd/directdoc.asp?DDFDocuments/t/G/SPS/NCHL533.DOC","EN")</f>
      </c>
      <c r="I3349" s="15">
        <f>HYPERLINK("https://docs.wto.org/imrd/directdoc.asp?DDFDocuments/u/G/SPS/NCHL533.DOC","FR")</f>
      </c>
      <c r="J3349" s="15">
        <f>HYPERLINK("https://docs.wto.org/imrd/directdoc.asp?DDFDocuments/v/G/SPS/NCHL533.DOC","ES")</f>
      </c>
    </row>
    <row r="3350">
      <c r="A3350" s="10" t="s">
        <v>5675</v>
      </c>
      <c r="B3350" s="11" t="s">
        <v>11</v>
      </c>
      <c r="C3350" s="10" t="s">
        <v>12</v>
      </c>
      <c r="D3350" s="12">
        <v>42705</v>
      </c>
      <c r="E3350" s="13" t="s">
        <v>5676</v>
      </c>
      <c r="F3350" s="13" t="s">
        <v>56</v>
      </c>
      <c r="G3350" s="14" t="s">
        <v>5677</v>
      </c>
      <c r="H3350" s="15">
        <f>HYPERLINK("https://docs.wto.org/imrd/directdoc.asp?DDFDocuments/t/G/SPS/NRUS133.DOC","EN")</f>
      </c>
      <c r="I3350" s="15">
        <f>HYPERLINK("https://docs.wto.org/imrd/directdoc.asp?DDFDocuments/u/G/SPS/NRUS133.DOC","FR")</f>
      </c>
      <c r="J3350" s="15">
        <f>HYPERLINK("https://docs.wto.org/imrd/directdoc.asp?DDFDocuments/v/G/SPS/NRUS133.DOC","ES")</f>
      </c>
    </row>
    <row r="3351">
      <c r="A3351" s="10" t="s">
        <v>5678</v>
      </c>
      <c r="B3351" s="11" t="s">
        <v>59</v>
      </c>
      <c r="C3351" s="10" t="s">
        <v>18</v>
      </c>
      <c r="D3351" s="12">
        <v>42705</v>
      </c>
      <c r="E3351" s="13" t="s">
        <v>5679</v>
      </c>
      <c r="F3351" s="13" t="s">
        <v>2449</v>
      </c>
      <c r="G3351" s="14" t="s">
        <v>1093</v>
      </c>
      <c r="H3351" s="15">
        <f>HYPERLINK("https://docs.wto.org/imrd/directdoc.asp?DDFDocuments/t/G/SPS/NTPKM416.DOC","EN")</f>
      </c>
      <c r="I3351" s="15">
        <f>HYPERLINK("https://docs.wto.org/imrd/directdoc.asp?DDFDocuments/u/G/SPS/NTPKM416.DOC","FR")</f>
      </c>
      <c r="J3351" s="15">
        <f>HYPERLINK("https://docs.wto.org/imrd/directdoc.asp?DDFDocuments/v/G/SPS/NTPKM416.DOC","ES")</f>
      </c>
    </row>
    <row r="3352">
      <c r="A3352" s="10" t="s">
        <v>5680</v>
      </c>
      <c r="B3352" s="11" t="s">
        <v>188</v>
      </c>
      <c r="C3352" s="10" t="s">
        <v>40</v>
      </c>
      <c r="D3352" s="12">
        <v>42703</v>
      </c>
      <c r="E3352" s="13" t="s">
        <v>5681</v>
      </c>
      <c r="F3352" s="13" t="s">
        <v>5150</v>
      </c>
      <c r="G3352" s="14" t="s">
        <v>5682</v>
      </c>
      <c r="H3352" s="15">
        <f>HYPERLINK("https://docs.wto.org/imrd/directdoc.asp?DDFDocuments/t/G/SPS/NAUS379A1.DOC","EN")</f>
      </c>
      <c r="I3352" s="15">
        <f>HYPERLINK("https://docs.wto.org/imrd/directdoc.asp?DDFDocuments/u/G/SPS/NAUS379A1.DOC","FR")</f>
      </c>
      <c r="J3352" s="15">
        <f>HYPERLINK("https://docs.wto.org/imrd/directdoc.asp?DDFDocuments/v/G/SPS/NAUS379A1.DOC","ES")</f>
      </c>
    </row>
    <row r="3353">
      <c r="A3353" s="10" t="s">
        <v>5683</v>
      </c>
      <c r="B3353" s="11" t="s">
        <v>188</v>
      </c>
      <c r="C3353" s="10" t="s">
        <v>18</v>
      </c>
      <c r="D3353" s="12">
        <v>42703</v>
      </c>
      <c r="E3353" s="13" t="s">
        <v>5644</v>
      </c>
      <c r="F3353" s="13" t="s">
        <v>1282</v>
      </c>
      <c r="G3353" s="14" t="s">
        <v>5142</v>
      </c>
      <c r="H3353" s="15">
        <f>HYPERLINK("https://docs.wto.org/imrd/directdoc.asp?DDFDocuments/t/G/SPS/NAUS407.DOC","EN")</f>
      </c>
      <c r="I3353" s="15">
        <f>HYPERLINK("https://docs.wto.org/imrd/directdoc.asp?DDFDocuments/u/G/SPS/NAUS407.DOC","FR")</f>
      </c>
      <c r="J3353" s="15">
        <f>HYPERLINK("https://docs.wto.org/imrd/directdoc.asp?DDFDocuments/v/G/SPS/NAUS407.DOC","ES")</f>
      </c>
    </row>
    <row r="3354">
      <c r="A3354" s="10" t="s">
        <v>5684</v>
      </c>
      <c r="B3354" s="11" t="s">
        <v>53</v>
      </c>
      <c r="C3354" s="10" t="s">
        <v>12</v>
      </c>
      <c r="D3354" s="12">
        <v>42703</v>
      </c>
      <c r="E3354" s="13" t="s">
        <v>5685</v>
      </c>
      <c r="F3354" s="13" t="s">
        <v>144</v>
      </c>
      <c r="G3354" s="14" t="s">
        <v>432</v>
      </c>
      <c r="H3354" s="15">
        <f>HYPERLINK("https://docs.wto.org/imrd/directdoc.asp?DDFDocuments/q/G/SPS/NSAU217.pdf","EN")</f>
      </c>
      <c r="I3354" s="15">
        <f>HYPERLINK("https://docs.wto.org/imrd/directdoc.asp?DDFDocuments/r/G/SPS/NSAU217.pdf","FR")</f>
      </c>
      <c r="J3354" s="15">
        <f>HYPERLINK("https://docs.wto.org/imrd/directdoc.asp?DDFDocuments/s/G/SPS/NSAU217.pdf","ES")</f>
      </c>
    </row>
    <row r="3355">
      <c r="A3355" s="10" t="s">
        <v>5686</v>
      </c>
      <c r="B3355" s="11" t="s">
        <v>5038</v>
      </c>
      <c r="C3355" s="10" t="s">
        <v>12</v>
      </c>
      <c r="D3355" s="12">
        <v>42702</v>
      </c>
      <c r="E3355" s="13" t="s">
        <v>5195</v>
      </c>
      <c r="F3355" s="13" t="s">
        <v>5196</v>
      </c>
      <c r="G3355" s="14" t="s">
        <v>5687</v>
      </c>
      <c r="H3355" s="15">
        <f>HYPERLINK("https://docs.wto.org/imrd/directdoc.asp?DDFDocuments/q/G/SPS/NALB195.pdf","EN")</f>
      </c>
      <c r="I3355" s="15">
        <f>HYPERLINK("https://docs.wto.org/imrd/directdoc.asp?DDFDocuments/r/G/SPS/NALB195.pdf","FR")</f>
      </c>
      <c r="J3355" s="15">
        <f>HYPERLINK("https://docs.wto.org/imrd/directdoc.asp?DDFDocuments/s/G/SPS/NALB195.pdf","ES")</f>
      </c>
    </row>
    <row r="3356">
      <c r="A3356" s="10" t="s">
        <v>5688</v>
      </c>
      <c r="B3356" s="11" t="s">
        <v>195</v>
      </c>
      <c r="C3356" s="10" t="s">
        <v>40</v>
      </c>
      <c r="D3356" s="12">
        <v>42702</v>
      </c>
      <c r="E3356" s="13" t="s">
        <v>5689</v>
      </c>
      <c r="F3356" s="13" t="s">
        <v>5150</v>
      </c>
      <c r="G3356" s="14"/>
      <c r="H3356" s="15">
        <f>HYPERLINK("https://docs.wto.org/imrd/directdoc.asp?DDFDocuments/t/G/SPS/NNZL541A1.DOC","EN")</f>
      </c>
      <c r="I3356" s="15">
        <f>HYPERLINK("https://docs.wto.org/imrd/directdoc.asp?DDFDocuments/u/G/SPS/NNZL541A1.DOC","FR")</f>
      </c>
      <c r="J3356" s="15">
        <f>HYPERLINK("https://docs.wto.org/imrd/directdoc.asp?DDFDocuments/v/G/SPS/NNZL541A1.DOC","ES")</f>
      </c>
    </row>
    <row r="3357">
      <c r="A3357" s="10" t="s">
        <v>5690</v>
      </c>
      <c r="B3357" s="11" t="s">
        <v>195</v>
      </c>
      <c r="C3357" s="10" t="s">
        <v>201</v>
      </c>
      <c r="D3357" s="12">
        <v>42702</v>
      </c>
      <c r="E3357" s="13" t="s">
        <v>5691</v>
      </c>
      <c r="F3357" s="13" t="s">
        <v>158</v>
      </c>
      <c r="G3357" s="14"/>
      <c r="H3357" s="15">
        <f>HYPERLINK("https://docs.wto.org/imrd/directdoc.asp?DDFDocuments/t/G/SPS/NNZL544C1.DOC","EN")</f>
      </c>
      <c r="I3357" s="15">
        <f>HYPERLINK("https://docs.wto.org/imrd/directdoc.asp?DDFDocuments/u/G/SPS/NNZL544C1.DOC","FR")</f>
      </c>
      <c r="J3357" s="15">
        <f>HYPERLINK("https://docs.wto.org/imrd/directdoc.asp?DDFDocuments/v/G/SPS/NNZL544C1.DOC","ES")</f>
      </c>
    </row>
    <row r="3358">
      <c r="A3358" s="10" t="s">
        <v>5692</v>
      </c>
      <c r="B3358" s="11" t="s">
        <v>164</v>
      </c>
      <c r="C3358" s="10" t="s">
        <v>12</v>
      </c>
      <c r="D3358" s="12">
        <v>42702</v>
      </c>
      <c r="E3358" s="13" t="s">
        <v>5659</v>
      </c>
      <c r="F3358" s="13" t="s">
        <v>56</v>
      </c>
      <c r="G3358" s="14" t="s">
        <v>781</v>
      </c>
      <c r="H3358" s="15">
        <f>HYPERLINK("https://docs.wto.org/imrd/directdoc.asp?DDFDocuments/q/G/SPS/NUKR114.pdf","EN")</f>
      </c>
      <c r="I3358" s="15">
        <f>HYPERLINK("https://docs.wto.org/imrd/directdoc.asp?DDFDocuments/r/G/SPS/NUKR114.pdf","FR")</f>
      </c>
      <c r="J3358" s="15">
        <f>HYPERLINK("https://docs.wto.org/imrd/directdoc.asp?DDFDocuments/s/G/SPS/NUKR114.pdf","ES")</f>
      </c>
    </row>
    <row r="3359">
      <c r="A3359" s="10" t="s">
        <v>5693</v>
      </c>
      <c r="B3359" s="11" t="s">
        <v>164</v>
      </c>
      <c r="C3359" s="10" t="s">
        <v>12</v>
      </c>
      <c r="D3359" s="12">
        <v>42702</v>
      </c>
      <c r="E3359" s="13" t="s">
        <v>5659</v>
      </c>
      <c r="F3359" s="13" t="s">
        <v>56</v>
      </c>
      <c r="G3359" s="14" t="s">
        <v>5694</v>
      </c>
      <c r="H3359" s="15">
        <f>HYPERLINK("https://docs.wto.org/imrd/directdoc.asp?DDFDocuments/q/G/SPS/NUKR116.pdf","EN")</f>
      </c>
      <c r="I3359" s="15">
        <f>HYPERLINK("https://docs.wto.org/imrd/directdoc.asp?DDFDocuments/r/G/SPS/NUKR116.pdf","FR")</f>
      </c>
      <c r="J3359" s="15">
        <f>HYPERLINK("https://docs.wto.org/imrd/directdoc.asp?DDFDocuments/s/G/SPS/NUKR116.pdf","ES")</f>
      </c>
    </row>
    <row r="3360">
      <c r="A3360" s="10" t="s">
        <v>5695</v>
      </c>
      <c r="B3360" s="11" t="s">
        <v>365</v>
      </c>
      <c r="C3360" s="10" t="s">
        <v>18</v>
      </c>
      <c r="D3360" s="12">
        <v>42699</v>
      </c>
      <c r="E3360" s="13" t="s">
        <v>5696</v>
      </c>
      <c r="F3360" s="13" t="s">
        <v>5697</v>
      </c>
      <c r="G3360" s="14" t="s">
        <v>139</v>
      </c>
      <c r="H3360" s="15">
        <f>HYPERLINK("https://docs.wto.org/imrd/directdoc.asp?DDFDocuments/q/G/SPS/NCHL532.pdf","EN")</f>
      </c>
      <c r="I3360" s="15">
        <f>HYPERLINK("https://docs.wto.org/imrd/directdoc.asp?DDFDocuments/r/G/SPS/NCHL532.pdf","FR")</f>
      </c>
      <c r="J3360" s="15">
        <f>HYPERLINK("https://docs.wto.org/imrd/directdoc.asp?DDFDocuments/s/G/SPS/NCHL532.pdf","ES")</f>
      </c>
    </row>
    <row r="3361">
      <c r="A3361" s="10" t="s">
        <v>5698</v>
      </c>
      <c r="B3361" s="11" t="s">
        <v>164</v>
      </c>
      <c r="C3361" s="10" t="s">
        <v>18</v>
      </c>
      <c r="D3361" s="12">
        <v>42699</v>
      </c>
      <c r="E3361" s="13" t="s">
        <v>5699</v>
      </c>
      <c r="F3361" s="13" t="s">
        <v>5700</v>
      </c>
      <c r="G3361" s="14"/>
      <c r="H3361" s="15">
        <f>HYPERLINK("https://docs.wto.org/imrd/directdoc.asp?DDFDocuments/t/G/SPS/NUKR113.DOC","EN")</f>
      </c>
      <c r="I3361" s="15">
        <f>HYPERLINK("https://docs.wto.org/imrd/directdoc.asp?DDFDocuments/u/G/SPS/NUKR113.DOC","FR")</f>
      </c>
      <c r="J3361" s="15">
        <f>HYPERLINK("https://docs.wto.org/imrd/directdoc.asp?DDFDocuments/v/G/SPS/NUKR113.DOC","ES")</f>
      </c>
    </row>
    <row r="3362">
      <c r="A3362" s="10" t="s">
        <v>5701</v>
      </c>
      <c r="B3362" s="11" t="s">
        <v>5038</v>
      </c>
      <c r="C3362" s="10" t="s">
        <v>12</v>
      </c>
      <c r="D3362" s="12">
        <v>42698</v>
      </c>
      <c r="E3362" s="13" t="s">
        <v>5702</v>
      </c>
      <c r="F3362" s="13" t="s">
        <v>5703</v>
      </c>
      <c r="G3362" s="14" t="s">
        <v>5704</v>
      </c>
      <c r="H3362" s="15">
        <f>HYPERLINK("https://docs.wto.org/imrd/directdoc.asp?DDFDocuments/t/G/SPS/NALB194.DOC","EN")</f>
      </c>
      <c r="I3362" s="15">
        <f>HYPERLINK("https://docs.wto.org/imrd/directdoc.asp?DDFDocuments/u/G/SPS/NALB194.DOC","FR")</f>
      </c>
      <c r="J3362" s="15">
        <f>HYPERLINK("https://docs.wto.org/imrd/directdoc.asp?DDFDocuments/v/G/SPS/NALB194.DOC","ES")</f>
      </c>
    </row>
    <row r="3363">
      <c r="A3363" s="10" t="s">
        <v>5705</v>
      </c>
      <c r="B3363" s="11" t="s">
        <v>195</v>
      </c>
      <c r="C3363" s="10" t="s">
        <v>18</v>
      </c>
      <c r="D3363" s="12">
        <v>42698</v>
      </c>
      <c r="E3363" s="13" t="s">
        <v>4729</v>
      </c>
      <c r="F3363" s="13" t="s">
        <v>1282</v>
      </c>
      <c r="G3363" s="14"/>
      <c r="H3363" s="15">
        <f>HYPERLINK("https://docs.wto.org/imrd/directdoc.asp?DDFDocuments/q/G/SPS/NNZL547.pdf","EN")</f>
      </c>
      <c r="I3363" s="15">
        <f>HYPERLINK("https://docs.wto.org/imrd/directdoc.asp?DDFDocuments/r/G/SPS/NNZL547.pdf","FR")</f>
      </c>
      <c r="J3363" s="15">
        <f>HYPERLINK("https://docs.wto.org/imrd/directdoc.asp?DDFDocuments/s/G/SPS/NNZL547.pdf","ES")</f>
      </c>
    </row>
    <row r="3364">
      <c r="A3364" s="10" t="s">
        <v>5706</v>
      </c>
      <c r="B3364" s="11" t="s">
        <v>27</v>
      </c>
      <c r="C3364" s="10" t="s">
        <v>18</v>
      </c>
      <c r="D3364" s="12">
        <v>42696</v>
      </c>
      <c r="E3364" s="13" t="s">
        <v>5707</v>
      </c>
      <c r="F3364" s="13" t="s">
        <v>32</v>
      </c>
      <c r="G3364" s="14"/>
      <c r="H3364" s="15">
        <f>HYPERLINK("https://docs.wto.org/imrd/directdoc.asp?DDFDocuments/q/G/SPS/NCRI182.pdf","EN")</f>
      </c>
      <c r="I3364" s="15">
        <f>HYPERLINK("https://docs.wto.org/imrd/directdoc.asp?DDFDocuments/r/G/SPS/NCRI182.pdf","FR")</f>
      </c>
      <c r="J3364" s="15">
        <f>HYPERLINK("https://docs.wto.org/imrd/directdoc.asp?DDFDocuments/s/G/SPS/NCRI182.pdf","ES")</f>
      </c>
    </row>
    <row r="3365">
      <c r="A3365" s="10" t="s">
        <v>5708</v>
      </c>
      <c r="B3365" s="11" t="s">
        <v>134</v>
      </c>
      <c r="C3365" s="10" t="s">
        <v>40</v>
      </c>
      <c r="D3365" s="12">
        <v>42696</v>
      </c>
      <c r="E3365" s="13" t="s">
        <v>5709</v>
      </c>
      <c r="F3365" s="13" t="s">
        <v>5150</v>
      </c>
      <c r="G3365" s="14"/>
      <c r="H3365" s="15">
        <f>HYPERLINK("https://docs.wto.org/imrd/directdoc.asp?DDFDocuments/t/G/SPS/NTHA238A1.DOC","EN")</f>
      </c>
      <c r="I3365" s="15">
        <f>HYPERLINK("https://docs.wto.org/imrd/directdoc.asp?DDFDocuments/u/G/SPS/NTHA238A1.DOC","FR")</f>
      </c>
      <c r="J3365" s="15">
        <f>HYPERLINK("https://docs.wto.org/imrd/directdoc.asp?DDFDocuments/v/G/SPS/NTHA238A1.DOC","ES")</f>
      </c>
    </row>
    <row r="3366">
      <c r="A3366" s="10" t="s">
        <v>5710</v>
      </c>
      <c r="B3366" s="11" t="s">
        <v>523</v>
      </c>
      <c r="C3366" s="10" t="s">
        <v>18</v>
      </c>
      <c r="D3366" s="12">
        <v>42696</v>
      </c>
      <c r="E3366" s="13" t="s">
        <v>5711</v>
      </c>
      <c r="F3366" s="13" t="s">
        <v>24</v>
      </c>
      <c r="G3366" s="14"/>
      <c r="H3366" s="15">
        <f>HYPERLINK("https://docs.wto.org/imrd/directdoc.asp?DDFDocuments/q/G/SPS/NTUR80.pdf","EN")</f>
      </c>
      <c r="I3366" s="15">
        <f>HYPERLINK("https://docs.wto.org/imrd/directdoc.asp?DDFDocuments/r/G/SPS/NTUR80.pdf","FR")</f>
      </c>
      <c r="J3366" s="15">
        <f>HYPERLINK("https://docs.wto.org/imrd/directdoc.asp?DDFDocuments/s/G/SPS/NTUR80.pdf","ES")</f>
      </c>
    </row>
    <row r="3367">
      <c r="A3367" s="10" t="s">
        <v>5712</v>
      </c>
      <c r="B3367" s="11" t="s">
        <v>720</v>
      </c>
      <c r="C3367" s="10" t="s">
        <v>40</v>
      </c>
      <c r="D3367" s="12">
        <v>42695</v>
      </c>
      <c r="E3367" s="13" t="s">
        <v>19</v>
      </c>
      <c r="F3367" s="13" t="s">
        <v>1268</v>
      </c>
      <c r="G3367" s="14"/>
      <c r="H3367" s="15">
        <f>HYPERLINK("https://docs.wto.org/imrd/directdoc.asp?DDFDocuments/t/G/SPS/NSLV90A2.DOC","EN")</f>
      </c>
      <c r="I3367" s="15">
        <f>HYPERLINK("https://docs.wto.org/imrd/directdoc.asp?DDFDocuments/u/G/SPS/NSLV90A2.DOC","FR")</f>
      </c>
      <c r="J3367" s="15">
        <f>HYPERLINK("https://docs.wto.org/imrd/directdoc.asp?DDFDocuments/v/G/SPS/NSLV90A2.DOC","ES")</f>
      </c>
    </row>
    <row r="3368">
      <c r="A3368" s="10" t="s">
        <v>5713</v>
      </c>
      <c r="B3368" s="11" t="s">
        <v>214</v>
      </c>
      <c r="C3368" s="10" t="s">
        <v>12</v>
      </c>
      <c r="D3368" s="12">
        <v>42692</v>
      </c>
      <c r="E3368" s="13" t="s">
        <v>3118</v>
      </c>
      <c r="F3368" s="13" t="s">
        <v>56</v>
      </c>
      <c r="G3368" s="14" t="s">
        <v>5052</v>
      </c>
      <c r="H3368" s="15">
        <f>HYPERLINK("https://docs.wto.org/imrd/directdoc.asp?DDFDocuments/q/G/SPS/NARE84.pdf","EN")</f>
      </c>
      <c r="I3368" s="15">
        <f>HYPERLINK("https://docs.wto.org/imrd/directdoc.asp?DDFDocuments/r/G/SPS/NARE84.pdf","FR")</f>
      </c>
      <c r="J3368" s="15">
        <f>HYPERLINK("https://docs.wto.org/imrd/directdoc.asp?DDFDocuments/s/G/SPS/NARE84.pdf","ES")</f>
      </c>
    </row>
    <row r="3369">
      <c r="A3369" s="10" t="s">
        <v>5714</v>
      </c>
      <c r="B3369" s="11" t="s">
        <v>523</v>
      </c>
      <c r="C3369" s="10" t="s">
        <v>18</v>
      </c>
      <c r="D3369" s="12">
        <v>42692</v>
      </c>
      <c r="E3369" s="13" t="s">
        <v>5715</v>
      </c>
      <c r="F3369" s="13" t="s">
        <v>24</v>
      </c>
      <c r="G3369" s="14"/>
      <c r="H3369" s="15">
        <f>HYPERLINK("https://docs.wto.org/imrd/directdoc.asp?DDFDocuments/q/G/SPS/NTUR42R1.pdf","EN")</f>
      </c>
      <c r="I3369" s="15">
        <f>HYPERLINK("https://docs.wto.org/imrd/directdoc.asp?DDFDocuments/r/G/SPS/NTUR42R1.pdf","FR")</f>
      </c>
      <c r="J3369" s="15">
        <f>HYPERLINK("https://docs.wto.org/imrd/directdoc.asp?DDFDocuments/s/G/SPS/NTUR42R1.pdf","ES")</f>
      </c>
    </row>
    <row r="3370">
      <c r="A3370" s="10" t="s">
        <v>5716</v>
      </c>
      <c r="B3370" s="11" t="s">
        <v>183</v>
      </c>
      <c r="C3370" s="10" t="s">
        <v>18</v>
      </c>
      <c r="D3370" s="12">
        <v>42690</v>
      </c>
      <c r="E3370" s="13" t="s">
        <v>5717</v>
      </c>
      <c r="F3370" s="13" t="s">
        <v>158</v>
      </c>
      <c r="G3370" s="14" t="s">
        <v>365</v>
      </c>
      <c r="H3370" s="15">
        <f>HYPERLINK("https://docs.wto.org/imrd/directdoc.asp?DDFDocuments/q/G/SPS/NARG199.pdf","EN")</f>
      </c>
      <c r="I3370" s="15">
        <f>HYPERLINK("https://docs.wto.org/imrd/directdoc.asp?DDFDocuments/r/G/SPS/NARG199.pdf","FR")</f>
      </c>
      <c r="J3370" s="15">
        <f>HYPERLINK("https://docs.wto.org/imrd/directdoc.asp?DDFDocuments/s/G/SPS/NARG199.pdf","ES")</f>
      </c>
    </row>
    <row r="3371">
      <c r="A3371" s="10" t="s">
        <v>5718</v>
      </c>
      <c r="B3371" s="11" t="s">
        <v>82</v>
      </c>
      <c r="C3371" s="10" t="s">
        <v>18</v>
      </c>
      <c r="D3371" s="12">
        <v>42690</v>
      </c>
      <c r="E3371" s="13" t="s">
        <v>603</v>
      </c>
      <c r="F3371" s="13" t="s">
        <v>74</v>
      </c>
      <c r="G3371" s="14"/>
      <c r="H3371" s="15">
        <f>HYPERLINK("https://docs.wto.org/imrd/directdoc.asp?DDFDocuments/q/G/SPS/NEU173.pdf","EN")</f>
      </c>
      <c r="I3371" s="15">
        <f>HYPERLINK("https://docs.wto.org/imrd/directdoc.asp?DDFDocuments/r/G/SPS/NEU173.pdf","FR")</f>
      </c>
      <c r="J3371" s="15">
        <f>HYPERLINK("https://docs.wto.org/imrd/directdoc.asp?DDFDocuments/s/G/SPS/NEU173.pdf","ES")</f>
      </c>
    </row>
    <row r="3372">
      <c r="A3372" s="10" t="s">
        <v>5719</v>
      </c>
      <c r="B3372" s="11" t="s">
        <v>214</v>
      </c>
      <c r="C3372" s="10" t="s">
        <v>12</v>
      </c>
      <c r="D3372" s="12">
        <v>42689</v>
      </c>
      <c r="E3372" s="13" t="s">
        <v>3118</v>
      </c>
      <c r="F3372" s="13" t="s">
        <v>56</v>
      </c>
      <c r="G3372" s="14" t="s">
        <v>4523</v>
      </c>
      <c r="H3372" s="15">
        <f>HYPERLINK("https://docs.wto.org/imrd/directdoc.asp?DDFDocuments/q/G/SPS/NARE83.pdf","EN")</f>
      </c>
      <c r="I3372" s="15">
        <f>HYPERLINK("https://docs.wto.org/imrd/directdoc.asp?DDFDocuments/r/G/SPS/NARE83.pdf","FR")</f>
      </c>
      <c r="J3372" s="15">
        <f>HYPERLINK("https://docs.wto.org/imrd/directdoc.asp?DDFDocuments/s/G/SPS/NARE83.pdf","ES")</f>
      </c>
    </row>
    <row r="3373">
      <c r="A3373" s="10" t="s">
        <v>5720</v>
      </c>
      <c r="B3373" s="11" t="s">
        <v>156</v>
      </c>
      <c r="C3373" s="10" t="s">
        <v>54</v>
      </c>
      <c r="D3373" s="12">
        <v>42689</v>
      </c>
      <c r="E3373" s="13" t="s">
        <v>1051</v>
      </c>
      <c r="F3373" s="13" t="s">
        <v>310</v>
      </c>
      <c r="G3373" s="14" t="s">
        <v>11</v>
      </c>
      <c r="H3373" s="15">
        <f>HYPERLINK("https://docs.wto.org/imrd/directdoc.asp?DDFDocuments/q/G/SPS/NKAZ7.pdf","EN")</f>
      </c>
      <c r="I3373" s="15">
        <f>HYPERLINK("https://docs.wto.org/imrd/directdoc.asp?DDFDocuments/r/G/SPS/NKAZ7.pdf","FR")</f>
      </c>
      <c r="J3373" s="15">
        <f>HYPERLINK("https://docs.wto.org/imrd/directdoc.asp?DDFDocuments/s/G/SPS/NKAZ7.pdf","ES")</f>
      </c>
    </row>
    <row r="3374">
      <c r="A3374" s="10" t="s">
        <v>5721</v>
      </c>
      <c r="B3374" s="11" t="s">
        <v>156</v>
      </c>
      <c r="C3374" s="10" t="s">
        <v>12</v>
      </c>
      <c r="D3374" s="12">
        <v>42689</v>
      </c>
      <c r="E3374" s="13" t="s">
        <v>5722</v>
      </c>
      <c r="F3374" s="13" t="s">
        <v>3997</v>
      </c>
      <c r="G3374" s="14" t="s">
        <v>465</v>
      </c>
      <c r="H3374" s="15">
        <f>HYPERLINK("https://docs.wto.org/imrd/directdoc.asp?DDFDocuments/t/G/SPS/NKAZ8.DOC","EN")</f>
      </c>
      <c r="I3374" s="15">
        <f>HYPERLINK("https://docs.wto.org/imrd/directdoc.asp?DDFDocuments/u/G/SPS/NKAZ8.DOC","FR")</f>
      </c>
      <c r="J3374" s="15">
        <f>HYPERLINK("https://docs.wto.org/imrd/directdoc.asp?DDFDocuments/v/G/SPS/NKAZ8.DOC","ES")</f>
      </c>
    </row>
    <row r="3375">
      <c r="A3375" s="10" t="s">
        <v>5723</v>
      </c>
      <c r="B3375" s="11" t="s">
        <v>779</v>
      </c>
      <c r="C3375" s="10" t="s">
        <v>18</v>
      </c>
      <c r="D3375" s="12">
        <v>42689</v>
      </c>
      <c r="E3375" s="13" t="s">
        <v>5724</v>
      </c>
      <c r="F3375" s="13" t="s">
        <v>283</v>
      </c>
      <c r="G3375" s="14"/>
      <c r="H3375" s="15">
        <f>HYPERLINK("https://docs.wto.org/imrd/directdoc.asp?DDFDocuments/t/G/SPS/NURY28.DOC","EN")</f>
      </c>
      <c r="I3375" s="15">
        <f>HYPERLINK("https://docs.wto.org/imrd/directdoc.asp?DDFDocuments/u/G/SPS/NURY28.DOC","FR")</f>
      </c>
      <c r="J3375" s="15">
        <f>HYPERLINK("https://docs.wto.org/imrd/directdoc.asp?DDFDocuments/v/G/SPS/NURY28.DOC","ES")</f>
      </c>
    </row>
    <row r="3376">
      <c r="A3376" s="10" t="s">
        <v>5725</v>
      </c>
      <c r="B3376" s="11" t="s">
        <v>34</v>
      </c>
      <c r="C3376" s="10" t="s">
        <v>40</v>
      </c>
      <c r="D3376" s="12">
        <v>42688</v>
      </c>
      <c r="E3376" s="13" t="s">
        <v>5338</v>
      </c>
      <c r="F3376" s="13" t="s">
        <v>5150</v>
      </c>
      <c r="G3376" s="14"/>
      <c r="H3376" s="15">
        <f>HYPERLINK("https://docs.wto.org/imrd/directdoc.asp?DDFDocuments/q/G/SPS/NJPN471A1.pdf","EN")</f>
      </c>
      <c r="I3376" s="15">
        <f>HYPERLINK("https://docs.wto.org/imrd/directdoc.asp?DDFDocuments/r/G/SPS/NJPN471A1.pdf","FR")</f>
      </c>
      <c r="J3376" s="15">
        <f>HYPERLINK("https://docs.wto.org/imrd/directdoc.asp?DDFDocuments/s/G/SPS/NJPN471A1.pdf","ES")</f>
      </c>
    </row>
    <row r="3377">
      <c r="A3377" s="10" t="s">
        <v>5726</v>
      </c>
      <c r="B3377" s="11" t="s">
        <v>95</v>
      </c>
      <c r="C3377" s="10" t="s">
        <v>18</v>
      </c>
      <c r="D3377" s="12">
        <v>42685</v>
      </c>
      <c r="E3377" s="13" t="s">
        <v>5727</v>
      </c>
      <c r="F3377" s="13" t="s">
        <v>74</v>
      </c>
      <c r="G3377" s="14"/>
      <c r="H3377" s="15">
        <f>HYPERLINK("https://docs.wto.org/imrd/directdoc.asp?DDFDocuments/q/G/SPS/NBRA1201.pdf","EN")</f>
      </c>
      <c r="I3377" s="15">
        <f>HYPERLINK("https://docs.wto.org/imrd/directdoc.asp?DDFDocuments/r/G/SPS/NBRA1201.pdf","FR")</f>
      </c>
      <c r="J3377" s="15">
        <f>HYPERLINK("https://docs.wto.org/imrd/directdoc.asp?DDFDocuments/s/G/SPS/NBRA1201.pdf","ES")</f>
      </c>
    </row>
    <row r="3378">
      <c r="A3378" s="10" t="s">
        <v>5728</v>
      </c>
      <c r="B3378" s="11" t="s">
        <v>79</v>
      </c>
      <c r="C3378" s="10" t="s">
        <v>40</v>
      </c>
      <c r="D3378" s="12">
        <v>42685</v>
      </c>
      <c r="E3378" s="13" t="s">
        <v>19</v>
      </c>
      <c r="F3378" s="13" t="s">
        <v>310</v>
      </c>
      <c r="G3378" s="14"/>
      <c r="H3378" s="15">
        <f>HYPERLINK("https://docs.wto.org/imrd/directdoc.asp?DDFDocuments/t/G/SPS/NCOL238A2.DOC","EN")</f>
      </c>
      <c r="I3378" s="15">
        <f>HYPERLINK("https://docs.wto.org/imrd/directdoc.asp?DDFDocuments/u/G/SPS/NCOL238A2.DOC","FR")</f>
      </c>
      <c r="J3378" s="15">
        <f>HYPERLINK("https://docs.wto.org/imrd/directdoc.asp?DDFDocuments/v/G/SPS/NCOL238A2.DOC","ES")</f>
      </c>
    </row>
    <row r="3379">
      <c r="A3379" s="10" t="s">
        <v>5729</v>
      </c>
      <c r="B3379" s="11" t="s">
        <v>153</v>
      </c>
      <c r="C3379" s="10" t="s">
        <v>40</v>
      </c>
      <c r="D3379" s="12">
        <v>42685</v>
      </c>
      <c r="E3379" s="13" t="s">
        <v>5730</v>
      </c>
      <c r="F3379" s="13" t="s">
        <v>5150</v>
      </c>
      <c r="G3379" s="14" t="s">
        <v>5731</v>
      </c>
      <c r="H3379" s="15">
        <f>HYPERLINK("https://docs.wto.org/imrd/directdoc.asp?DDFDocuments/t/G/SPS/NKOR544A1.DOC","EN")</f>
      </c>
      <c r="I3379" s="15">
        <f>HYPERLINK("https://docs.wto.org/imrd/directdoc.asp?DDFDocuments/u/G/SPS/NKOR544A1.DOC","FR")</f>
      </c>
      <c r="J3379" s="15">
        <f>HYPERLINK("https://docs.wto.org/imrd/directdoc.asp?DDFDocuments/v/G/SPS/NKOR544A1.DOC","ES")</f>
      </c>
    </row>
    <row r="3380">
      <c r="A3380" s="10" t="s">
        <v>5732</v>
      </c>
      <c r="B3380" s="11" t="s">
        <v>153</v>
      </c>
      <c r="C3380" s="10" t="s">
        <v>40</v>
      </c>
      <c r="D3380" s="12">
        <v>42685</v>
      </c>
      <c r="E3380" s="13" t="s">
        <v>5733</v>
      </c>
      <c r="F3380" s="13" t="s">
        <v>5150</v>
      </c>
      <c r="G3380" s="14" t="s">
        <v>5731</v>
      </c>
      <c r="H3380" s="15">
        <f>HYPERLINK("https://docs.wto.org/imrd/directdoc.asp?DDFDocuments/t/G/SPS/NKOR545A1.DOC","EN")</f>
      </c>
      <c r="I3380" s="15">
        <f>HYPERLINK("https://docs.wto.org/imrd/directdoc.asp?DDFDocuments/u/G/SPS/NKOR545A1.DOC","FR")</f>
      </c>
      <c r="J3380" s="15">
        <f>HYPERLINK("https://docs.wto.org/imrd/directdoc.asp?DDFDocuments/v/G/SPS/NKOR545A1.DOC","ES")</f>
      </c>
    </row>
    <row r="3381">
      <c r="A3381" s="10" t="s">
        <v>5734</v>
      </c>
      <c r="B3381" s="11" t="s">
        <v>153</v>
      </c>
      <c r="C3381" s="10" t="s">
        <v>40</v>
      </c>
      <c r="D3381" s="12">
        <v>42685</v>
      </c>
      <c r="E3381" s="13" t="s">
        <v>5735</v>
      </c>
      <c r="F3381" s="13" t="s">
        <v>5150</v>
      </c>
      <c r="G3381" s="14" t="s">
        <v>5731</v>
      </c>
      <c r="H3381" s="15">
        <f>HYPERLINK("https://docs.wto.org/imrd/directdoc.asp?DDFDocuments/t/G/SPS/NKOR546A1.DOC","EN")</f>
      </c>
      <c r="I3381" s="15">
        <f>HYPERLINK("https://docs.wto.org/imrd/directdoc.asp?DDFDocuments/u/G/SPS/NKOR546A1.DOC","FR")</f>
      </c>
      <c r="J3381" s="15">
        <f>HYPERLINK("https://docs.wto.org/imrd/directdoc.asp?DDFDocuments/v/G/SPS/NKOR546A1.DOC","ES")</f>
      </c>
    </row>
    <row r="3382">
      <c r="A3382" s="10" t="s">
        <v>5736</v>
      </c>
      <c r="B3382" s="11" t="s">
        <v>153</v>
      </c>
      <c r="C3382" s="10" t="s">
        <v>40</v>
      </c>
      <c r="D3382" s="12">
        <v>42685</v>
      </c>
      <c r="E3382" s="13" t="s">
        <v>5737</v>
      </c>
      <c r="F3382" s="13" t="s">
        <v>5150</v>
      </c>
      <c r="G3382" s="14" t="s">
        <v>5731</v>
      </c>
      <c r="H3382" s="15">
        <f>HYPERLINK("https://docs.wto.org/imrd/directdoc.asp?DDFDocuments/t/G/SPS/NKOR547A1.DOC","EN")</f>
      </c>
      <c r="I3382" s="15">
        <f>HYPERLINK("https://docs.wto.org/imrd/directdoc.asp?DDFDocuments/u/G/SPS/NKOR547A1.DOC","FR")</f>
      </c>
      <c r="J3382" s="15">
        <f>HYPERLINK("https://docs.wto.org/imrd/directdoc.asp?DDFDocuments/v/G/SPS/NKOR547A1.DOC","ES")</f>
      </c>
    </row>
    <row r="3383">
      <c r="A3383" s="10" t="s">
        <v>5738</v>
      </c>
      <c r="B3383" s="11" t="s">
        <v>134</v>
      </c>
      <c r="C3383" s="10" t="s">
        <v>40</v>
      </c>
      <c r="D3383" s="12">
        <v>42685</v>
      </c>
      <c r="E3383" s="13" t="s">
        <v>642</v>
      </c>
      <c r="F3383" s="13" t="s">
        <v>5150</v>
      </c>
      <c r="G3383" s="14"/>
      <c r="H3383" s="15">
        <f>HYPERLINK("https://docs.wto.org/imrd/directdoc.asp?DDFDocuments/t/G/SPS/NTHA228A1.DOC","EN")</f>
      </c>
      <c r="I3383" s="15">
        <f>HYPERLINK("https://docs.wto.org/imrd/directdoc.asp?DDFDocuments/u/G/SPS/NTHA228A1.DOC","FR")</f>
      </c>
      <c r="J3383" s="15">
        <f>HYPERLINK("https://docs.wto.org/imrd/directdoc.asp?DDFDocuments/v/G/SPS/NTHA228A1.DOC","ES")</f>
      </c>
    </row>
    <row r="3384">
      <c r="A3384" s="10" t="s">
        <v>5739</v>
      </c>
      <c r="B3384" s="11" t="s">
        <v>27</v>
      </c>
      <c r="C3384" s="10" t="s">
        <v>18</v>
      </c>
      <c r="D3384" s="12">
        <v>42684</v>
      </c>
      <c r="E3384" s="13" t="s">
        <v>5740</v>
      </c>
      <c r="F3384" s="13" t="s">
        <v>992</v>
      </c>
      <c r="G3384" s="14" t="s">
        <v>79</v>
      </c>
      <c r="H3384" s="15">
        <f>HYPERLINK("https://docs.wto.org/imrd/directdoc.asp?DDFDocuments/q/G/SPS/NCRI181.pdf","EN")</f>
      </c>
      <c r="I3384" s="15">
        <f>HYPERLINK("https://docs.wto.org/imrd/directdoc.asp?DDFDocuments/r/G/SPS/NCRI181.pdf","FR")</f>
      </c>
      <c r="J3384" s="15">
        <f>HYPERLINK("https://docs.wto.org/imrd/directdoc.asp?DDFDocuments/s/G/SPS/NCRI181.pdf","ES")</f>
      </c>
    </row>
    <row r="3385">
      <c r="A3385" s="10" t="s">
        <v>5741</v>
      </c>
      <c r="B3385" s="11" t="s">
        <v>195</v>
      </c>
      <c r="C3385" s="10" t="s">
        <v>40</v>
      </c>
      <c r="D3385" s="12">
        <v>42683</v>
      </c>
      <c r="E3385" s="13" t="s">
        <v>5742</v>
      </c>
      <c r="F3385" s="13" t="s">
        <v>5150</v>
      </c>
      <c r="G3385" s="14"/>
      <c r="H3385" s="15">
        <f>HYPERLINK("https://docs.wto.org/imrd/directdoc.asp?DDFDocuments/q/G/SPS/NNZL532A1.pdf","EN")</f>
      </c>
      <c r="I3385" s="15">
        <f>HYPERLINK("https://docs.wto.org/imrd/directdoc.asp?DDFDocuments/r/G/SPS/NNZL532A1.pdf","FR")</f>
      </c>
      <c r="J3385" s="15">
        <f>HYPERLINK("https://docs.wto.org/imrd/directdoc.asp?DDFDocuments/s/G/SPS/NNZL532A1.pdf","ES")</f>
      </c>
    </row>
    <row r="3386">
      <c r="A3386" s="10" t="s">
        <v>5743</v>
      </c>
      <c r="B3386" s="11" t="s">
        <v>59</v>
      </c>
      <c r="C3386" s="10" t="s">
        <v>40</v>
      </c>
      <c r="D3386" s="12">
        <v>42683</v>
      </c>
      <c r="E3386" s="13" t="s">
        <v>60</v>
      </c>
      <c r="F3386" s="13" t="s">
        <v>5150</v>
      </c>
      <c r="G3386" s="14"/>
      <c r="H3386" s="15">
        <f>HYPERLINK("https://docs.wto.org/imrd/directdoc.asp?DDFDocuments/t/G/SPS/NTPKM382A1.DOC","EN")</f>
      </c>
      <c r="I3386" s="15">
        <f>HYPERLINK("https://docs.wto.org/imrd/directdoc.asp?DDFDocuments/u/G/SPS/NTPKM382A1.DOC","FR")</f>
      </c>
      <c r="J3386" s="15">
        <f>HYPERLINK("https://docs.wto.org/imrd/directdoc.asp?DDFDocuments/v/G/SPS/NTPKM382A1.DOC","ES")</f>
      </c>
    </row>
    <row r="3387">
      <c r="A3387" s="10" t="s">
        <v>5744</v>
      </c>
      <c r="B3387" s="11" t="s">
        <v>161</v>
      </c>
      <c r="C3387" s="10" t="s">
        <v>18</v>
      </c>
      <c r="D3387" s="12">
        <v>42683</v>
      </c>
      <c r="E3387" s="13" t="s">
        <v>3865</v>
      </c>
      <c r="F3387" s="13" t="s">
        <v>158</v>
      </c>
      <c r="G3387" s="14" t="s">
        <v>59</v>
      </c>
      <c r="H3387" s="15">
        <f>HYPERLINK("https://docs.wto.org/imrd/directdoc.asp?DDFDocuments/q/G/SPS/NUSA2911.pdf","EN")</f>
      </c>
      <c r="I3387" s="15">
        <f>HYPERLINK("https://docs.wto.org/imrd/directdoc.asp?DDFDocuments/r/G/SPS/NUSA2911.pdf","FR")</f>
      </c>
      <c r="J3387" s="15">
        <f>HYPERLINK("https://docs.wto.org/imrd/directdoc.asp?DDFDocuments/s/G/SPS/NUSA2911.pdf","ES")</f>
      </c>
    </row>
    <row r="3388">
      <c r="A3388" s="10" t="s">
        <v>5745</v>
      </c>
      <c r="B3388" s="11" t="s">
        <v>95</v>
      </c>
      <c r="C3388" s="10" t="s">
        <v>18</v>
      </c>
      <c r="D3388" s="12">
        <v>42682</v>
      </c>
      <c r="E3388" s="13" t="s">
        <v>5746</v>
      </c>
      <c r="F3388" s="13" t="s">
        <v>32</v>
      </c>
      <c r="G3388" s="14" t="s">
        <v>5747</v>
      </c>
      <c r="H3388" s="15">
        <f>HYPERLINK("https://docs.wto.org/imrd/directdoc.asp?DDFDocuments/q/G/SPS/NBRA1194.pdf","EN")</f>
      </c>
      <c r="I3388" s="15">
        <f>HYPERLINK("https://docs.wto.org/imrd/directdoc.asp?DDFDocuments/r/G/SPS/NBRA1194.pdf","FR")</f>
      </c>
      <c r="J3388" s="15">
        <f>HYPERLINK("https://docs.wto.org/imrd/directdoc.asp?DDFDocuments/s/G/SPS/NBRA1194.pdf","ES")</f>
      </c>
    </row>
    <row r="3389">
      <c r="A3389" s="10" t="s">
        <v>5748</v>
      </c>
      <c r="B3389" s="11" t="s">
        <v>153</v>
      </c>
      <c r="C3389" s="10" t="s">
        <v>18</v>
      </c>
      <c r="D3389" s="12">
        <v>42682</v>
      </c>
      <c r="E3389" s="13" t="s">
        <v>4901</v>
      </c>
      <c r="F3389" s="13" t="s">
        <v>122</v>
      </c>
      <c r="G3389" s="14"/>
      <c r="H3389" s="15">
        <f>HYPERLINK("https://docs.wto.org/imrd/directdoc.asp?DDFDocuments/t/G/SPS/NKOR551.DOC","EN")</f>
      </c>
      <c r="I3389" s="15">
        <f>HYPERLINK("https://docs.wto.org/imrd/directdoc.asp?DDFDocuments/u/G/SPS/NKOR551.DOC","FR")</f>
      </c>
      <c r="J3389" s="15">
        <f>HYPERLINK("https://docs.wto.org/imrd/directdoc.asp?DDFDocuments/v/G/SPS/NKOR551.DOC","ES")</f>
      </c>
    </row>
    <row r="3390">
      <c r="A3390" s="10" t="s">
        <v>5749</v>
      </c>
      <c r="B3390" s="11" t="s">
        <v>134</v>
      </c>
      <c r="C3390" s="10" t="s">
        <v>18</v>
      </c>
      <c r="D3390" s="12">
        <v>42682</v>
      </c>
      <c r="E3390" s="13" t="s">
        <v>4478</v>
      </c>
      <c r="F3390" s="13" t="s">
        <v>5750</v>
      </c>
      <c r="G3390" s="14"/>
      <c r="H3390" s="15">
        <f>HYPERLINK("https://docs.wto.org/imrd/directdoc.asp?DDFDocuments/q/G/SPS/NTHA239.pdf","EN")</f>
      </c>
      <c r="I3390" s="15">
        <f>HYPERLINK("https://docs.wto.org/imrd/directdoc.asp?DDFDocuments/r/G/SPS/NTHA239.pdf","FR")</f>
      </c>
      <c r="J3390" s="15">
        <f>HYPERLINK("https://docs.wto.org/imrd/directdoc.asp?DDFDocuments/s/G/SPS/NTHA239.pdf","ES")</f>
      </c>
    </row>
    <row r="3391">
      <c r="A3391" s="10" t="s">
        <v>5751</v>
      </c>
      <c r="B3391" s="11" t="s">
        <v>161</v>
      </c>
      <c r="C3391" s="10" t="s">
        <v>18</v>
      </c>
      <c r="D3391" s="12">
        <v>42682</v>
      </c>
      <c r="E3391" s="13" t="s">
        <v>4586</v>
      </c>
      <c r="F3391" s="13" t="s">
        <v>158</v>
      </c>
      <c r="G3391" s="14" t="s">
        <v>79</v>
      </c>
      <c r="H3391" s="15">
        <f>HYPERLINK("https://docs.wto.org/imrd/directdoc.asp?DDFDocuments/q/G/SPS/NUSA2910.pdf","EN")</f>
      </c>
      <c r="I3391" s="15">
        <f>HYPERLINK("https://docs.wto.org/imrd/directdoc.asp?DDFDocuments/r/G/SPS/NUSA2910.pdf","FR")</f>
      </c>
      <c r="J3391" s="15">
        <f>HYPERLINK("https://docs.wto.org/imrd/directdoc.asp?DDFDocuments/s/G/SPS/NUSA2910.pdf","ES")</f>
      </c>
    </row>
    <row r="3392">
      <c r="A3392" s="10" t="s">
        <v>5752</v>
      </c>
      <c r="B3392" s="11" t="s">
        <v>233</v>
      </c>
      <c r="C3392" s="10" t="s">
        <v>40</v>
      </c>
      <c r="D3392" s="12">
        <v>42681</v>
      </c>
      <c r="E3392" s="13" t="s">
        <v>19</v>
      </c>
      <c r="F3392" s="13" t="s">
        <v>5150</v>
      </c>
      <c r="G3392" s="14"/>
      <c r="H3392" s="15">
        <f>HYPERLINK("https://docs.wto.org/imrd/directdoc.asp?DDFDocuments/t/G/SPS/NPER630A1.DOC","EN")</f>
      </c>
      <c r="I3392" s="15">
        <f>HYPERLINK("https://docs.wto.org/imrd/directdoc.asp?DDFDocuments/u/G/SPS/NPER630A1.DOC","FR")</f>
      </c>
      <c r="J3392" s="15">
        <f>HYPERLINK("https://docs.wto.org/imrd/directdoc.asp?DDFDocuments/v/G/SPS/NPER630A1.DOC","ES")</f>
      </c>
    </row>
    <row r="3393">
      <c r="A3393" s="10" t="s">
        <v>5753</v>
      </c>
      <c r="B3393" s="11" t="s">
        <v>233</v>
      </c>
      <c r="C3393" s="10" t="s">
        <v>40</v>
      </c>
      <c r="D3393" s="12">
        <v>42681</v>
      </c>
      <c r="E3393" s="13" t="s">
        <v>19</v>
      </c>
      <c r="F3393" s="13" t="s">
        <v>5150</v>
      </c>
      <c r="G3393" s="14"/>
      <c r="H3393" s="15">
        <f>HYPERLINK("https://docs.wto.org/imrd/directdoc.asp?DDFDocuments/t/G/SPS/NPER631A1.DOC","EN")</f>
      </c>
      <c r="I3393" s="15">
        <f>HYPERLINK("https://docs.wto.org/imrd/directdoc.asp?DDFDocuments/u/G/SPS/NPER631A1.DOC","FR")</f>
      </c>
      <c r="J3393" s="15">
        <f>HYPERLINK("https://docs.wto.org/imrd/directdoc.asp?DDFDocuments/v/G/SPS/NPER631A1.DOC","ES")</f>
      </c>
    </row>
    <row r="3394">
      <c r="A3394" s="10" t="s">
        <v>5754</v>
      </c>
      <c r="B3394" s="11" t="s">
        <v>233</v>
      </c>
      <c r="C3394" s="10" t="s">
        <v>40</v>
      </c>
      <c r="D3394" s="12">
        <v>42681</v>
      </c>
      <c r="E3394" s="13" t="s">
        <v>19</v>
      </c>
      <c r="F3394" s="13" t="s">
        <v>5150</v>
      </c>
      <c r="G3394" s="14"/>
      <c r="H3394" s="15">
        <f>HYPERLINK("https://docs.wto.org/imrd/directdoc.asp?DDFDocuments/t/G/SPS/NPER633A1.DOC","EN")</f>
      </c>
      <c r="I3394" s="15">
        <f>HYPERLINK("https://docs.wto.org/imrd/directdoc.asp?DDFDocuments/u/G/SPS/NPER633A1.DOC","FR")</f>
      </c>
      <c r="J3394" s="15">
        <f>HYPERLINK("https://docs.wto.org/imrd/directdoc.asp?DDFDocuments/v/G/SPS/NPER633A1.DOC","ES")</f>
      </c>
    </row>
    <row r="3395">
      <c r="A3395" s="10" t="s">
        <v>5755</v>
      </c>
      <c r="B3395" s="11" t="s">
        <v>233</v>
      </c>
      <c r="C3395" s="10" t="s">
        <v>18</v>
      </c>
      <c r="D3395" s="12">
        <v>42681</v>
      </c>
      <c r="E3395" s="13" t="s">
        <v>5756</v>
      </c>
      <c r="F3395" s="13" t="s">
        <v>158</v>
      </c>
      <c r="G3395" s="14" t="s">
        <v>286</v>
      </c>
      <c r="H3395" s="15">
        <f>HYPERLINK("https://docs.wto.org/imrd/directdoc.asp?DDFDocuments/q/G/SPS/NPER677.pdf","EN")</f>
      </c>
      <c r="I3395" s="15">
        <f>HYPERLINK("https://docs.wto.org/imrd/directdoc.asp?DDFDocuments/r/G/SPS/NPER677.pdf","FR")</f>
      </c>
      <c r="J3395" s="15">
        <f>HYPERLINK("https://docs.wto.org/imrd/directdoc.asp?DDFDocuments/s/G/SPS/NPER677.pdf","ES")</f>
      </c>
    </row>
    <row r="3396">
      <c r="A3396" s="10" t="s">
        <v>5757</v>
      </c>
      <c r="B3396" s="11" t="s">
        <v>233</v>
      </c>
      <c r="C3396" s="10" t="s">
        <v>18</v>
      </c>
      <c r="D3396" s="12">
        <v>42681</v>
      </c>
      <c r="E3396" s="13" t="s">
        <v>5758</v>
      </c>
      <c r="F3396" s="13" t="s">
        <v>3160</v>
      </c>
      <c r="G3396" s="14" t="s">
        <v>5318</v>
      </c>
      <c r="H3396" s="15">
        <f>HYPERLINK("https://docs.wto.org/imrd/directdoc.asp?DDFDocuments/q/G/SPS/NPER678.pdf","EN")</f>
      </c>
      <c r="I3396" s="15">
        <f>HYPERLINK("https://docs.wto.org/imrd/directdoc.asp?DDFDocuments/r/G/SPS/NPER678.pdf","FR")</f>
      </c>
      <c r="J3396" s="15">
        <f>HYPERLINK("https://docs.wto.org/imrd/directdoc.asp?DDFDocuments/s/G/SPS/NPER678.pdf","ES")</f>
      </c>
    </row>
    <row r="3397">
      <c r="A3397" s="10" t="s">
        <v>5759</v>
      </c>
      <c r="B3397" s="11" t="s">
        <v>164</v>
      </c>
      <c r="C3397" s="10" t="s">
        <v>40</v>
      </c>
      <c r="D3397" s="12">
        <v>42681</v>
      </c>
      <c r="E3397" s="13" t="s">
        <v>1742</v>
      </c>
      <c r="F3397" s="13" t="s">
        <v>5163</v>
      </c>
      <c r="G3397" s="14"/>
      <c r="H3397" s="15">
        <f>HYPERLINK("https://docs.wto.org/imrd/directdoc.asp?DDFDocuments/t/G/SPS/NUKR111A1.DOC","EN")</f>
      </c>
      <c r="I3397" s="15">
        <f>HYPERLINK("https://docs.wto.org/imrd/directdoc.asp?DDFDocuments/u/G/SPS/NUKR111A1.DOC","FR")</f>
      </c>
      <c r="J3397" s="15">
        <f>HYPERLINK("https://docs.wto.org/imrd/directdoc.asp?DDFDocuments/v/G/SPS/NUKR111A1.DOC","ES")</f>
      </c>
    </row>
    <row r="3398">
      <c r="A3398" s="10" t="s">
        <v>5760</v>
      </c>
      <c r="B3398" s="11" t="s">
        <v>161</v>
      </c>
      <c r="C3398" s="10" t="s">
        <v>18</v>
      </c>
      <c r="D3398" s="12">
        <v>42681</v>
      </c>
      <c r="E3398" s="13" t="s">
        <v>5761</v>
      </c>
      <c r="F3398" s="13" t="s">
        <v>864</v>
      </c>
      <c r="G3398" s="14"/>
      <c r="H3398" s="15">
        <f>HYPERLINK("https://docs.wto.org/imrd/directdoc.asp?DDFDocuments/t/G/SPS/NUSA2909.DOC","EN")</f>
      </c>
      <c r="I3398" s="15">
        <f>HYPERLINK("https://docs.wto.org/imrd/directdoc.asp?DDFDocuments/u/G/SPS/NUSA2909.DOC","FR")</f>
      </c>
      <c r="J3398" s="15">
        <f>HYPERLINK("https://docs.wto.org/imrd/directdoc.asp?DDFDocuments/v/G/SPS/NUSA2909.DOC","ES")</f>
      </c>
    </row>
    <row r="3399">
      <c r="A3399" s="10" t="s">
        <v>5762</v>
      </c>
      <c r="B3399" s="11" t="s">
        <v>161</v>
      </c>
      <c r="C3399" s="10" t="s">
        <v>18</v>
      </c>
      <c r="D3399" s="12">
        <v>42678</v>
      </c>
      <c r="E3399" s="13" t="s">
        <v>5763</v>
      </c>
      <c r="F3399" s="13" t="s">
        <v>74</v>
      </c>
      <c r="G3399" s="14"/>
      <c r="H3399" s="15">
        <f>HYPERLINK("https://docs.wto.org/imrd/directdoc.asp?DDFDocuments/t/G/SPS/NUSA2906.DOC","EN")</f>
      </c>
      <c r="I3399" s="15">
        <f>HYPERLINK("https://docs.wto.org/imrd/directdoc.asp?DDFDocuments/u/G/SPS/NUSA2906.DOC","FR")</f>
      </c>
      <c r="J3399" s="15">
        <f>HYPERLINK("https://docs.wto.org/imrd/directdoc.asp?DDFDocuments/v/G/SPS/NUSA2906.DOC","ES")</f>
      </c>
    </row>
    <row r="3400">
      <c r="A3400" s="10" t="s">
        <v>5764</v>
      </c>
      <c r="B3400" s="11" t="s">
        <v>82</v>
      </c>
      <c r="C3400" s="10" t="s">
        <v>40</v>
      </c>
      <c r="D3400" s="12">
        <v>42674</v>
      </c>
      <c r="E3400" s="13" t="s">
        <v>5284</v>
      </c>
      <c r="F3400" s="13" t="s">
        <v>5150</v>
      </c>
      <c r="G3400" s="14"/>
      <c r="H3400" s="15">
        <f>HYPERLINK("https://docs.wto.org/imrd/directdoc.asp?DDFDocuments/t/G/SPS/NEU163A1.DOC","EN")</f>
      </c>
      <c r="I3400" s="15">
        <f>HYPERLINK("https://docs.wto.org/imrd/directdoc.asp?DDFDocuments/u/G/SPS/NEU163A1.DOC","FR")</f>
      </c>
      <c r="J3400" s="15">
        <f>HYPERLINK("https://docs.wto.org/imrd/directdoc.asp?DDFDocuments/v/G/SPS/NEU163A1.DOC","ES")</f>
      </c>
    </row>
    <row r="3401">
      <c r="A3401" s="10" t="s">
        <v>5765</v>
      </c>
      <c r="B3401" s="11" t="s">
        <v>82</v>
      </c>
      <c r="C3401" s="10" t="s">
        <v>18</v>
      </c>
      <c r="D3401" s="12">
        <v>42674</v>
      </c>
      <c r="E3401" s="13" t="s">
        <v>603</v>
      </c>
      <c r="F3401" s="13" t="s">
        <v>74</v>
      </c>
      <c r="G3401" s="14"/>
      <c r="H3401" s="15">
        <f>HYPERLINK("https://docs.wto.org/imrd/directdoc.asp?DDFDocuments/t/G/SPS/NEU171.DOC","EN")</f>
      </c>
      <c r="I3401" s="15">
        <f>HYPERLINK("https://docs.wto.org/imrd/directdoc.asp?DDFDocuments/u/G/SPS/NEU171.DOC","FR")</f>
      </c>
      <c r="J3401" s="15">
        <f>HYPERLINK("https://docs.wto.org/imrd/directdoc.asp?DDFDocuments/v/G/SPS/NEU171.DOC","ES")</f>
      </c>
    </row>
    <row r="3402">
      <c r="A3402" s="10" t="s">
        <v>5766</v>
      </c>
      <c r="B3402" s="11" t="s">
        <v>82</v>
      </c>
      <c r="C3402" s="10" t="s">
        <v>40</v>
      </c>
      <c r="D3402" s="12">
        <v>42671</v>
      </c>
      <c r="E3402" s="13" t="s">
        <v>603</v>
      </c>
      <c r="F3402" s="13" t="s">
        <v>5150</v>
      </c>
      <c r="G3402" s="14"/>
      <c r="H3402" s="15">
        <f>HYPERLINK("https://docs.wto.org/imrd/directdoc.asp?DDFDocuments/t/G/SPS/NEU158A1.DOC","EN")</f>
      </c>
      <c r="I3402" s="15">
        <f>HYPERLINK("https://docs.wto.org/imrd/directdoc.asp?DDFDocuments/u/G/SPS/NEU158A1.DOC","FR")</f>
      </c>
      <c r="J3402" s="15">
        <f>HYPERLINK("https://docs.wto.org/imrd/directdoc.asp?DDFDocuments/v/G/SPS/NEU158A1.DOC","ES")</f>
      </c>
    </row>
    <row r="3403">
      <c r="A3403" s="10" t="s">
        <v>5767</v>
      </c>
      <c r="B3403" s="11" t="s">
        <v>183</v>
      </c>
      <c r="C3403" s="10" t="s">
        <v>18</v>
      </c>
      <c r="D3403" s="12">
        <v>42670</v>
      </c>
      <c r="E3403" s="13" t="s">
        <v>5768</v>
      </c>
      <c r="F3403" s="13" t="s">
        <v>2449</v>
      </c>
      <c r="G3403" s="14" t="s">
        <v>5769</v>
      </c>
      <c r="H3403" s="15">
        <f>HYPERLINK("https://docs.wto.org/imrd/directdoc.asp?DDFDocuments/q/G/SPS/NARG197.pdf","EN")</f>
      </c>
      <c r="I3403" s="15">
        <f>HYPERLINK("https://docs.wto.org/imrd/directdoc.asp?DDFDocuments/r/G/SPS/NARG197.pdf","FR")</f>
      </c>
      <c r="J3403" s="15">
        <f>HYPERLINK("https://docs.wto.org/imrd/directdoc.asp?DDFDocuments/s/G/SPS/NARG197.pdf","ES")</f>
      </c>
    </row>
    <row r="3404">
      <c r="A3404" s="10" t="s">
        <v>5770</v>
      </c>
      <c r="B3404" s="11" t="s">
        <v>233</v>
      </c>
      <c r="C3404" s="10" t="s">
        <v>18</v>
      </c>
      <c r="D3404" s="12">
        <v>42670</v>
      </c>
      <c r="E3404" s="13" t="s">
        <v>5771</v>
      </c>
      <c r="F3404" s="13" t="s">
        <v>5351</v>
      </c>
      <c r="G3404" s="14" t="s">
        <v>5318</v>
      </c>
      <c r="H3404" s="15">
        <f>HYPERLINK("https://docs.wto.org/imrd/directdoc.asp?DDFDocuments/t/G/SPS/NPER676.DOC","EN")</f>
      </c>
      <c r="I3404" s="15">
        <f>HYPERLINK("https://docs.wto.org/imrd/directdoc.asp?DDFDocuments/u/G/SPS/NPER676.DOC","FR")</f>
      </c>
      <c r="J3404" s="15">
        <f>HYPERLINK("https://docs.wto.org/imrd/directdoc.asp?DDFDocuments/v/G/SPS/NPER676.DOC","ES")</f>
      </c>
    </row>
    <row r="3405">
      <c r="A3405" s="10" t="s">
        <v>5772</v>
      </c>
      <c r="B3405" s="11" t="s">
        <v>27</v>
      </c>
      <c r="C3405" s="10" t="s">
        <v>18</v>
      </c>
      <c r="D3405" s="12">
        <v>42667</v>
      </c>
      <c r="E3405" s="13" t="s">
        <v>5773</v>
      </c>
      <c r="F3405" s="13" t="s">
        <v>158</v>
      </c>
      <c r="G3405" s="14" t="s">
        <v>79</v>
      </c>
      <c r="H3405" s="15">
        <f>HYPERLINK("https://docs.wto.org/imrd/directdoc.asp?DDFDocuments/q/G/SPS/NCRI180.pdf","EN")</f>
      </c>
      <c r="I3405" s="15">
        <f>HYPERLINK("https://docs.wto.org/imrd/directdoc.asp?DDFDocuments/r/G/SPS/NCRI180.pdf","FR")</f>
      </c>
      <c r="J3405" s="15">
        <f>HYPERLINK("https://docs.wto.org/imrd/directdoc.asp?DDFDocuments/s/G/SPS/NCRI180.pdf","ES")</f>
      </c>
    </row>
    <row r="3406">
      <c r="A3406" s="10" t="s">
        <v>5774</v>
      </c>
      <c r="B3406" s="11" t="s">
        <v>53</v>
      </c>
      <c r="C3406" s="10" t="s">
        <v>12</v>
      </c>
      <c r="D3406" s="12">
        <v>42667</v>
      </c>
      <c r="E3406" s="13" t="s">
        <v>5775</v>
      </c>
      <c r="F3406" s="13" t="s">
        <v>144</v>
      </c>
      <c r="G3406" s="14" t="s">
        <v>1176</v>
      </c>
      <c r="H3406" s="15">
        <f>HYPERLINK("https://docs.wto.org/imrd/directdoc.asp?DDFDocuments/t/G/SPS/NSAU215.DOC","EN")</f>
      </c>
      <c r="I3406" s="15">
        <f>HYPERLINK("https://docs.wto.org/imrd/directdoc.asp?DDFDocuments/u/G/SPS/NSAU215.DOC","FR")</f>
      </c>
      <c r="J3406" s="15">
        <f>HYPERLINK("https://docs.wto.org/imrd/directdoc.asp?DDFDocuments/v/G/SPS/NSAU215.DOC","ES")</f>
      </c>
    </row>
    <row r="3407">
      <c r="A3407" s="10" t="s">
        <v>5776</v>
      </c>
      <c r="B3407" s="11" t="s">
        <v>53</v>
      </c>
      <c r="C3407" s="10" t="s">
        <v>12</v>
      </c>
      <c r="D3407" s="12">
        <v>42664</v>
      </c>
      <c r="E3407" s="13" t="s">
        <v>4215</v>
      </c>
      <c r="F3407" s="13" t="s">
        <v>229</v>
      </c>
      <c r="G3407" s="14" t="s">
        <v>1012</v>
      </c>
      <c r="H3407" s="15">
        <f>HYPERLINK("https://docs.wto.org/imrd/directdoc.asp?DDFDocuments/t/G/SPS/NSAU214.DOC","EN")</f>
      </c>
      <c r="I3407" s="15">
        <f>HYPERLINK("https://docs.wto.org/imrd/directdoc.asp?DDFDocuments/u/G/SPS/NSAU214.DOC","FR")</f>
      </c>
      <c r="J3407" s="15">
        <f>HYPERLINK("https://docs.wto.org/imrd/directdoc.asp?DDFDocuments/v/G/SPS/NSAU214.DOC","ES")</f>
      </c>
    </row>
    <row r="3408">
      <c r="A3408" s="10" t="s">
        <v>5777</v>
      </c>
      <c r="B3408" s="11" t="s">
        <v>523</v>
      </c>
      <c r="C3408" s="10" t="s">
        <v>40</v>
      </c>
      <c r="D3408" s="12">
        <v>42664</v>
      </c>
      <c r="E3408" s="13" t="s">
        <v>1938</v>
      </c>
      <c r="F3408" s="13" t="s">
        <v>310</v>
      </c>
      <c r="G3408" s="14"/>
      <c r="H3408" s="15">
        <f>HYPERLINK("https://docs.wto.org/imrd/directdoc.asp?DDFDocuments/t/G/SPS/NTUR17A2.DOC","EN")</f>
      </c>
      <c r="I3408" s="15">
        <f>HYPERLINK("https://docs.wto.org/imrd/directdoc.asp?DDFDocuments/u/G/SPS/NTUR17A2.DOC","FR")</f>
      </c>
      <c r="J3408" s="15">
        <f>HYPERLINK("https://docs.wto.org/imrd/directdoc.asp?DDFDocuments/v/G/SPS/NTUR17A2.DOC","ES")</f>
      </c>
    </row>
    <row r="3409">
      <c r="A3409" s="10" t="s">
        <v>5778</v>
      </c>
      <c r="B3409" s="11" t="s">
        <v>233</v>
      </c>
      <c r="C3409" s="10" t="s">
        <v>18</v>
      </c>
      <c r="D3409" s="12">
        <v>42662</v>
      </c>
      <c r="E3409" s="13" t="s">
        <v>5779</v>
      </c>
      <c r="F3409" s="13" t="s">
        <v>992</v>
      </c>
      <c r="G3409" s="14" t="s">
        <v>79</v>
      </c>
      <c r="H3409" s="15">
        <f>HYPERLINK("https://docs.wto.org/imrd/directdoc.asp?DDFDocuments/t/G/SPS/NPER674.DOC","EN")</f>
      </c>
      <c r="I3409" s="15">
        <f>HYPERLINK("https://docs.wto.org/imrd/directdoc.asp?DDFDocuments/u/G/SPS/NPER674.DOC","FR")</f>
      </c>
      <c r="J3409" s="15">
        <f>HYPERLINK("https://docs.wto.org/imrd/directdoc.asp?DDFDocuments/v/G/SPS/NPER674.DOC","ES")</f>
      </c>
    </row>
    <row r="3410">
      <c r="A3410" s="10" t="s">
        <v>5780</v>
      </c>
      <c r="B3410" s="11" t="s">
        <v>233</v>
      </c>
      <c r="C3410" s="10" t="s">
        <v>18</v>
      </c>
      <c r="D3410" s="12">
        <v>42662</v>
      </c>
      <c r="E3410" s="13" t="s">
        <v>5781</v>
      </c>
      <c r="F3410" s="13" t="s">
        <v>992</v>
      </c>
      <c r="G3410" s="14" t="s">
        <v>79</v>
      </c>
      <c r="H3410" s="15">
        <f>HYPERLINK("https://docs.wto.org/imrd/directdoc.asp?DDFDocuments/t/G/SPS/NPER675.DOC","EN")</f>
      </c>
      <c r="I3410" s="15">
        <f>HYPERLINK("https://docs.wto.org/imrd/directdoc.asp?DDFDocuments/u/G/SPS/NPER675.DOC","FR")</f>
      </c>
      <c r="J3410" s="15">
        <f>HYPERLINK("https://docs.wto.org/imrd/directdoc.asp?DDFDocuments/v/G/SPS/NPER675.DOC","ES")</f>
      </c>
    </row>
    <row r="3411">
      <c r="A3411" s="10" t="s">
        <v>5782</v>
      </c>
      <c r="B3411" s="11" t="s">
        <v>523</v>
      </c>
      <c r="C3411" s="10" t="s">
        <v>18</v>
      </c>
      <c r="D3411" s="12">
        <v>42660</v>
      </c>
      <c r="E3411" s="13" t="s">
        <v>5783</v>
      </c>
      <c r="F3411" s="13" t="s">
        <v>24</v>
      </c>
      <c r="G3411" s="14"/>
      <c r="H3411" s="15">
        <f>HYPERLINK("https://docs.wto.org/imrd/directdoc.asp?DDFDocuments/t/G/SPS/NTUR78.DOC","EN")</f>
      </c>
      <c r="I3411" s="15">
        <f>HYPERLINK("https://docs.wto.org/imrd/directdoc.asp?DDFDocuments/u/G/SPS/NTUR78.DOC","FR")</f>
      </c>
      <c r="J3411" s="15">
        <f>HYPERLINK("https://docs.wto.org/imrd/directdoc.asp?DDFDocuments/v/G/SPS/NTUR78.DOC","ES")</f>
      </c>
    </row>
    <row r="3412">
      <c r="A3412" s="10" t="s">
        <v>5784</v>
      </c>
      <c r="B3412" s="11" t="s">
        <v>188</v>
      </c>
      <c r="C3412" s="10" t="s">
        <v>18</v>
      </c>
      <c r="D3412" s="12">
        <v>42657</v>
      </c>
      <c r="E3412" s="13" t="s">
        <v>5785</v>
      </c>
      <c r="F3412" s="13" t="s">
        <v>24</v>
      </c>
      <c r="G3412" s="14"/>
      <c r="H3412" s="15">
        <f>HYPERLINK("https://docs.wto.org/imrd/directdoc.asp?DDFDocuments/q/G/SPS/NAUS403.pdf","EN")</f>
      </c>
      <c r="I3412" s="15">
        <f>HYPERLINK("https://docs.wto.org/imrd/directdoc.asp?DDFDocuments/r/G/SPS/NAUS403.pdf","FR")</f>
      </c>
      <c r="J3412" s="15">
        <f>HYPERLINK("https://docs.wto.org/imrd/directdoc.asp?DDFDocuments/s/G/SPS/NAUS403.pdf","ES")</f>
      </c>
    </row>
    <row r="3413">
      <c r="A3413" s="10" t="s">
        <v>5786</v>
      </c>
      <c r="B3413" s="11" t="s">
        <v>34</v>
      </c>
      <c r="C3413" s="10" t="s">
        <v>18</v>
      </c>
      <c r="D3413" s="12">
        <v>42656</v>
      </c>
      <c r="E3413" s="13" t="s">
        <v>5787</v>
      </c>
      <c r="F3413" s="13" t="s">
        <v>74</v>
      </c>
      <c r="G3413" s="14"/>
      <c r="H3413" s="15">
        <f>HYPERLINK("https://docs.wto.org/imrd/directdoc.asp?DDFDocuments/q/G/SPS/NJPN477.pdf","EN")</f>
      </c>
      <c r="I3413" s="15">
        <f>HYPERLINK("https://docs.wto.org/imrd/directdoc.asp?DDFDocuments/r/G/SPS/NJPN477.pdf","FR")</f>
      </c>
      <c r="J3413" s="15">
        <f>HYPERLINK("https://docs.wto.org/imrd/directdoc.asp?DDFDocuments/s/G/SPS/NJPN477.pdf","ES")</f>
      </c>
    </row>
    <row r="3414">
      <c r="A3414" s="10" t="s">
        <v>5788</v>
      </c>
      <c r="B3414" s="11" t="s">
        <v>34</v>
      </c>
      <c r="C3414" s="10" t="s">
        <v>18</v>
      </c>
      <c r="D3414" s="12">
        <v>42656</v>
      </c>
      <c r="E3414" s="13" t="s">
        <v>5789</v>
      </c>
      <c r="F3414" s="13" t="s">
        <v>733</v>
      </c>
      <c r="G3414" s="14"/>
      <c r="H3414" s="15">
        <f>HYPERLINK("https://docs.wto.org/imrd/directdoc.asp?DDFDocuments/t/G/SPS/NJPN478.DOC","EN")</f>
      </c>
      <c r="I3414" s="15">
        <f>HYPERLINK("https://docs.wto.org/imrd/directdoc.asp?DDFDocuments/u/G/SPS/NJPN478.DOC","FR")</f>
      </c>
      <c r="J3414" s="15">
        <f>HYPERLINK("https://docs.wto.org/imrd/directdoc.asp?DDFDocuments/v/G/SPS/NJPN478.DOC","ES")</f>
      </c>
    </row>
    <row r="3415">
      <c r="A3415" s="10" t="s">
        <v>5790</v>
      </c>
      <c r="B3415" s="11" t="s">
        <v>34</v>
      </c>
      <c r="C3415" s="10" t="s">
        <v>18</v>
      </c>
      <c r="D3415" s="12">
        <v>42656</v>
      </c>
      <c r="E3415" s="13" t="s">
        <v>5791</v>
      </c>
      <c r="F3415" s="13" t="s">
        <v>74</v>
      </c>
      <c r="G3415" s="14"/>
      <c r="H3415" s="15">
        <f>HYPERLINK("https://docs.wto.org/imrd/directdoc.asp?DDFDocuments/q/G/SPS/NJPN479.pdf","EN")</f>
      </c>
      <c r="I3415" s="15">
        <f>HYPERLINK("https://docs.wto.org/imrd/directdoc.asp?DDFDocuments/r/G/SPS/NJPN479.pdf","FR")</f>
      </c>
      <c r="J3415" s="15">
        <f>HYPERLINK("https://docs.wto.org/imrd/directdoc.asp?DDFDocuments/s/G/SPS/NJPN479.pdf","ES")</f>
      </c>
    </row>
    <row r="3416">
      <c r="A3416" s="10" t="s">
        <v>5792</v>
      </c>
      <c r="B3416" s="11" t="s">
        <v>34</v>
      </c>
      <c r="C3416" s="10" t="s">
        <v>18</v>
      </c>
      <c r="D3416" s="12">
        <v>42656</v>
      </c>
      <c r="E3416" s="13" t="s">
        <v>5793</v>
      </c>
      <c r="F3416" s="13" t="s">
        <v>74</v>
      </c>
      <c r="G3416" s="14"/>
      <c r="H3416" s="15">
        <f>HYPERLINK("https://docs.wto.org/imrd/directdoc.asp?DDFDocuments/q/G/SPS/NJPN480.pdf","EN")</f>
      </c>
      <c r="I3416" s="15">
        <f>HYPERLINK("https://docs.wto.org/imrd/directdoc.asp?DDFDocuments/r/G/SPS/NJPN480.pdf","FR")</f>
      </c>
      <c r="J3416" s="15">
        <f>HYPERLINK("https://docs.wto.org/imrd/directdoc.asp?DDFDocuments/s/G/SPS/NJPN480.pdf","ES")</f>
      </c>
    </row>
    <row r="3417">
      <c r="A3417" s="10" t="s">
        <v>5794</v>
      </c>
      <c r="B3417" s="11" t="s">
        <v>34</v>
      </c>
      <c r="C3417" s="10" t="s">
        <v>18</v>
      </c>
      <c r="D3417" s="12">
        <v>42656</v>
      </c>
      <c r="E3417" s="13" t="s">
        <v>5795</v>
      </c>
      <c r="F3417" s="13" t="s">
        <v>74</v>
      </c>
      <c r="G3417" s="14"/>
      <c r="H3417" s="15">
        <f>HYPERLINK("https://docs.wto.org/imrd/directdoc.asp?DDFDocuments/q/G/SPS/NJPN481.pdf","EN")</f>
      </c>
      <c r="I3417" s="15">
        <f>HYPERLINK("https://docs.wto.org/imrd/directdoc.asp?DDFDocuments/r/G/SPS/NJPN481.pdf","FR")</f>
      </c>
      <c r="J3417" s="15">
        <f>HYPERLINK("https://docs.wto.org/imrd/directdoc.asp?DDFDocuments/s/G/SPS/NJPN481.pdf","ES")</f>
      </c>
    </row>
    <row r="3418">
      <c r="A3418" s="10" t="s">
        <v>5796</v>
      </c>
      <c r="B3418" s="11" t="s">
        <v>34</v>
      </c>
      <c r="C3418" s="10" t="s">
        <v>18</v>
      </c>
      <c r="D3418" s="12">
        <v>42656</v>
      </c>
      <c r="E3418" s="13" t="s">
        <v>5797</v>
      </c>
      <c r="F3418" s="13" t="s">
        <v>74</v>
      </c>
      <c r="G3418" s="14"/>
      <c r="H3418" s="15">
        <f>HYPERLINK("https://docs.wto.org/imrd/directdoc.asp?DDFDocuments/q/G/SPS/NJPN482.pdf","EN")</f>
      </c>
      <c r="I3418" s="15">
        <f>HYPERLINK("https://docs.wto.org/imrd/directdoc.asp?DDFDocuments/r/G/SPS/NJPN482.pdf","FR")</f>
      </c>
      <c r="J3418" s="15">
        <f>HYPERLINK("https://docs.wto.org/imrd/directdoc.asp?DDFDocuments/s/G/SPS/NJPN482.pdf","ES")</f>
      </c>
    </row>
    <row r="3419">
      <c r="A3419" s="10" t="s">
        <v>5798</v>
      </c>
      <c r="B3419" s="11" t="s">
        <v>349</v>
      </c>
      <c r="C3419" s="10" t="s">
        <v>18</v>
      </c>
      <c r="D3419" s="12">
        <v>42655</v>
      </c>
      <c r="E3419" s="13" t="s">
        <v>5799</v>
      </c>
      <c r="F3419" s="13" t="s">
        <v>24</v>
      </c>
      <c r="G3419" s="14"/>
      <c r="H3419" s="15">
        <f>HYPERLINK("https://docs.wto.org/imrd/directdoc.asp?DDFDocuments/t/G/SPS/NECU182.DOC","EN")</f>
      </c>
      <c r="I3419" s="15">
        <f>HYPERLINK("https://docs.wto.org/imrd/directdoc.asp?DDFDocuments/u/G/SPS/NECU182.DOC","FR")</f>
      </c>
      <c r="J3419" s="15">
        <f>HYPERLINK("https://docs.wto.org/imrd/directdoc.asp?DDFDocuments/v/G/SPS/NECU182.DOC","ES")</f>
      </c>
    </row>
    <row r="3420">
      <c r="A3420" s="10" t="s">
        <v>5800</v>
      </c>
      <c r="B3420" s="11" t="s">
        <v>134</v>
      </c>
      <c r="C3420" s="10" t="s">
        <v>40</v>
      </c>
      <c r="D3420" s="12">
        <v>42654</v>
      </c>
      <c r="E3420" s="13" t="s">
        <v>5801</v>
      </c>
      <c r="F3420" s="13" t="s">
        <v>5150</v>
      </c>
      <c r="G3420" s="14"/>
      <c r="H3420" s="15">
        <f>HYPERLINK("https://docs.wto.org/imrd/directdoc.asp?DDFDocuments/q/G/SPS/NTHA227A1.pdf","EN")</f>
      </c>
      <c r="I3420" s="15">
        <f>HYPERLINK("https://docs.wto.org/imrd/directdoc.asp?DDFDocuments/r/G/SPS/NTHA227A1.pdf","FR")</f>
      </c>
      <c r="J3420" s="15">
        <f>HYPERLINK("https://docs.wto.org/imrd/directdoc.asp?DDFDocuments/s/G/SPS/NTHA227A1.pdf","ES")</f>
      </c>
    </row>
    <row r="3421">
      <c r="A3421" s="10" t="s">
        <v>5802</v>
      </c>
      <c r="B3421" s="11" t="s">
        <v>637</v>
      </c>
      <c r="C3421" s="10" t="s">
        <v>40</v>
      </c>
      <c r="D3421" s="12">
        <v>42653</v>
      </c>
      <c r="E3421" s="13" t="s">
        <v>898</v>
      </c>
      <c r="F3421" s="13" t="s">
        <v>5163</v>
      </c>
      <c r="G3421" s="14"/>
      <c r="H3421" s="15">
        <f>HYPERLINK("https://docs.wto.org/imrd/directdoc.asp?DDFDocuments/t/G/SPS/NLKA10A3.DOC","EN")</f>
      </c>
      <c r="I3421" s="15">
        <f>HYPERLINK("https://docs.wto.org/imrd/directdoc.asp?DDFDocuments/u/G/SPS/NLKA10A3.DOC","FR")</f>
      </c>
      <c r="J3421" s="15">
        <f>HYPERLINK("https://docs.wto.org/imrd/directdoc.asp?DDFDocuments/v/G/SPS/NLKA10A3.DOC","ES")</f>
      </c>
    </row>
    <row r="3422">
      <c r="A3422" s="10" t="s">
        <v>5803</v>
      </c>
      <c r="B3422" s="11" t="s">
        <v>95</v>
      </c>
      <c r="C3422" s="10" t="s">
        <v>18</v>
      </c>
      <c r="D3422" s="12">
        <v>42650</v>
      </c>
      <c r="E3422" s="13" t="s">
        <v>5804</v>
      </c>
      <c r="F3422" s="13" t="s">
        <v>5805</v>
      </c>
      <c r="G3422" s="14"/>
      <c r="H3422" s="15">
        <f>HYPERLINK("https://docs.wto.org/imrd/directdoc.asp?DDFDocuments/q/G/SPS/NBRA1190.pdf","EN")</f>
      </c>
      <c r="I3422" s="15">
        <f>HYPERLINK("https://docs.wto.org/imrd/directdoc.asp?DDFDocuments/r/G/SPS/NBRA1190.pdf","FR")</f>
      </c>
      <c r="J3422" s="15">
        <f>HYPERLINK("https://docs.wto.org/imrd/directdoc.asp?DDFDocuments/s/G/SPS/NBRA1190.pdf","ES")</f>
      </c>
    </row>
    <row r="3423">
      <c r="A3423" s="10" t="s">
        <v>5806</v>
      </c>
      <c r="B3423" s="11" t="s">
        <v>195</v>
      </c>
      <c r="C3423" s="10" t="s">
        <v>18</v>
      </c>
      <c r="D3423" s="12">
        <v>42650</v>
      </c>
      <c r="E3423" s="13" t="s">
        <v>5807</v>
      </c>
      <c r="F3423" s="13" t="s">
        <v>144</v>
      </c>
      <c r="G3423" s="14"/>
      <c r="H3423" s="15">
        <f>HYPERLINK("https://docs.wto.org/imrd/directdoc.asp?DDFDocuments/t/G/SPS/NNZL545.DOC","EN")</f>
      </c>
      <c r="I3423" s="15">
        <f>HYPERLINK("https://docs.wto.org/imrd/directdoc.asp?DDFDocuments/u/G/SPS/NNZL545.DOC","FR")</f>
      </c>
      <c r="J3423" s="15">
        <f>HYPERLINK("https://docs.wto.org/imrd/directdoc.asp?DDFDocuments/v/G/SPS/NNZL545.DOC","ES")</f>
      </c>
    </row>
    <row r="3424">
      <c r="A3424" s="10" t="s">
        <v>5808</v>
      </c>
      <c r="B3424" s="11" t="s">
        <v>233</v>
      </c>
      <c r="C3424" s="10" t="s">
        <v>40</v>
      </c>
      <c r="D3424" s="12">
        <v>42650</v>
      </c>
      <c r="E3424" s="13" t="s">
        <v>19</v>
      </c>
      <c r="F3424" s="13" t="s">
        <v>5150</v>
      </c>
      <c r="G3424" s="14"/>
      <c r="H3424" s="15">
        <f>HYPERLINK("https://docs.wto.org/imrd/directdoc.asp?DDFDocuments/q/G/SPS/NPER582A2.pdf","EN")</f>
      </c>
      <c r="I3424" s="15">
        <f>HYPERLINK("https://docs.wto.org/imrd/directdoc.asp?DDFDocuments/r/G/SPS/NPER582A2.pdf","FR")</f>
      </c>
      <c r="J3424" s="15">
        <f>HYPERLINK("https://docs.wto.org/imrd/directdoc.asp?DDFDocuments/s/G/SPS/NPER582A2.pdf","ES")</f>
      </c>
    </row>
    <row r="3425">
      <c r="A3425" s="10" t="s">
        <v>5809</v>
      </c>
      <c r="B3425" s="11" t="s">
        <v>233</v>
      </c>
      <c r="C3425" s="10" t="s">
        <v>40</v>
      </c>
      <c r="D3425" s="12">
        <v>42650</v>
      </c>
      <c r="E3425" s="13" t="s">
        <v>19</v>
      </c>
      <c r="F3425" s="13" t="s">
        <v>5150</v>
      </c>
      <c r="G3425" s="14"/>
      <c r="H3425" s="15">
        <f>HYPERLINK("https://docs.wto.org/imrd/directdoc.asp?DDFDocuments/q/G/SPS/NPER645A1.pdf","EN")</f>
      </c>
      <c r="I3425" s="15">
        <f>HYPERLINK("https://docs.wto.org/imrd/directdoc.asp?DDFDocuments/r/G/SPS/NPER645A1.pdf","FR")</f>
      </c>
      <c r="J3425" s="15">
        <f>HYPERLINK("https://docs.wto.org/imrd/directdoc.asp?DDFDocuments/s/G/SPS/NPER645A1.pdf","ES")</f>
      </c>
    </row>
    <row r="3426">
      <c r="A3426" s="10" t="s">
        <v>5810</v>
      </c>
      <c r="B3426" s="11" t="s">
        <v>233</v>
      </c>
      <c r="C3426" s="10" t="s">
        <v>40</v>
      </c>
      <c r="D3426" s="12">
        <v>42650</v>
      </c>
      <c r="E3426" s="13" t="s">
        <v>19</v>
      </c>
      <c r="F3426" s="13" t="s">
        <v>5150</v>
      </c>
      <c r="G3426" s="14"/>
      <c r="H3426" s="15">
        <f>HYPERLINK("https://docs.wto.org/imrd/directdoc.asp?DDFDocuments/q/G/SPS/NPER647A1.pdf","EN")</f>
      </c>
      <c r="I3426" s="15">
        <f>HYPERLINK("https://docs.wto.org/imrd/directdoc.asp?DDFDocuments/r/G/SPS/NPER647A1.pdf","FR")</f>
      </c>
      <c r="J3426" s="15">
        <f>HYPERLINK("https://docs.wto.org/imrd/directdoc.asp?DDFDocuments/s/G/SPS/NPER647A1.pdf","ES")</f>
      </c>
    </row>
    <row r="3427">
      <c r="A3427" s="10" t="s">
        <v>5811</v>
      </c>
      <c r="B3427" s="11" t="s">
        <v>233</v>
      </c>
      <c r="C3427" s="10" t="s">
        <v>40</v>
      </c>
      <c r="D3427" s="12">
        <v>42650</v>
      </c>
      <c r="E3427" s="13" t="s">
        <v>19</v>
      </c>
      <c r="F3427" s="13" t="s">
        <v>5150</v>
      </c>
      <c r="G3427" s="14"/>
      <c r="H3427" s="15">
        <f>HYPERLINK("https://docs.wto.org/imrd/directdoc.asp?DDFDocuments/q/G/SPS/NPER648A1.pdf","EN")</f>
      </c>
      <c r="I3427" s="15">
        <f>HYPERLINK("https://docs.wto.org/imrd/directdoc.asp?DDFDocuments/r/G/SPS/NPER648A1.pdf","FR")</f>
      </c>
      <c r="J3427" s="15">
        <f>HYPERLINK("https://docs.wto.org/imrd/directdoc.asp?DDFDocuments/s/G/SPS/NPER648A1.pdf","ES")</f>
      </c>
    </row>
    <row r="3428">
      <c r="A3428" s="10" t="s">
        <v>5812</v>
      </c>
      <c r="B3428" s="11" t="s">
        <v>233</v>
      </c>
      <c r="C3428" s="10" t="s">
        <v>18</v>
      </c>
      <c r="D3428" s="12">
        <v>42650</v>
      </c>
      <c r="E3428" s="13" t="s">
        <v>5813</v>
      </c>
      <c r="F3428" s="13" t="s">
        <v>5351</v>
      </c>
      <c r="G3428" s="14" t="s">
        <v>1093</v>
      </c>
      <c r="H3428" s="15">
        <f>HYPERLINK("https://docs.wto.org/imrd/directdoc.asp?DDFDocuments/t/G/SPS/NPER673.DOC","EN")</f>
      </c>
      <c r="I3428" s="15">
        <f>HYPERLINK("https://docs.wto.org/imrd/directdoc.asp?DDFDocuments/u/G/SPS/NPER673.DOC","FR")</f>
      </c>
      <c r="J3428" s="15">
        <f>HYPERLINK("https://docs.wto.org/imrd/directdoc.asp?DDFDocuments/v/G/SPS/NPER673.DOC","ES")</f>
      </c>
    </row>
    <row r="3429">
      <c r="A3429" s="10" t="s">
        <v>5814</v>
      </c>
      <c r="B3429" s="11" t="s">
        <v>195</v>
      </c>
      <c r="C3429" s="10" t="s">
        <v>18</v>
      </c>
      <c r="D3429" s="12">
        <v>42649</v>
      </c>
      <c r="E3429" s="13" t="s">
        <v>5691</v>
      </c>
      <c r="F3429" s="13" t="s">
        <v>158</v>
      </c>
      <c r="G3429" s="14"/>
      <c r="H3429" s="15">
        <f>HYPERLINK("https://docs.wto.org/imrd/directdoc.asp?DDFDocuments/t/G/SPS/NNZL544.DOC","EN")</f>
      </c>
      <c r="I3429" s="15">
        <f>HYPERLINK("https://docs.wto.org/imrd/directdoc.asp?DDFDocuments/u/G/SPS/NNZL544.DOC","FR")</f>
      </c>
      <c r="J3429" s="15">
        <f>HYPERLINK("https://docs.wto.org/imrd/directdoc.asp?DDFDocuments/v/G/SPS/NNZL544.DOC","ES")</f>
      </c>
    </row>
    <row r="3430">
      <c r="A3430" s="10" t="s">
        <v>5815</v>
      </c>
      <c r="B3430" s="11" t="s">
        <v>59</v>
      </c>
      <c r="C3430" s="10" t="s">
        <v>18</v>
      </c>
      <c r="D3430" s="12">
        <v>42649</v>
      </c>
      <c r="E3430" s="13" t="s">
        <v>5816</v>
      </c>
      <c r="F3430" s="13" t="s">
        <v>24</v>
      </c>
      <c r="G3430" s="14"/>
      <c r="H3430" s="15">
        <f>HYPERLINK("https://docs.wto.org/imrd/directdoc.asp?DDFDocuments/q/G/SPS/NTPKM413.pdf","EN")</f>
      </c>
      <c r="I3430" s="15">
        <f>HYPERLINK("https://docs.wto.org/imrd/directdoc.asp?DDFDocuments/r/G/SPS/NTPKM413.pdf","FR")</f>
      </c>
      <c r="J3430" s="15">
        <f>HYPERLINK("https://docs.wto.org/imrd/directdoc.asp?DDFDocuments/s/G/SPS/NTPKM413.pdf","ES")</f>
      </c>
    </row>
    <row r="3431">
      <c r="A3431" s="10" t="s">
        <v>5817</v>
      </c>
      <c r="B3431" s="11" t="s">
        <v>95</v>
      </c>
      <c r="C3431" s="10" t="s">
        <v>18</v>
      </c>
      <c r="D3431" s="12">
        <v>42648</v>
      </c>
      <c r="E3431" s="13" t="s">
        <v>5818</v>
      </c>
      <c r="F3431" s="13" t="s">
        <v>24</v>
      </c>
      <c r="G3431" s="14"/>
      <c r="H3431" s="15">
        <f>HYPERLINK("https://docs.wto.org/imrd/directdoc.asp?DDFDocuments/t/G/SPS/NBRA1188.DOC","EN")</f>
      </c>
      <c r="I3431" s="15">
        <f>HYPERLINK("https://docs.wto.org/imrd/directdoc.asp?DDFDocuments/u/G/SPS/NBRA1188.DOC","FR")</f>
      </c>
      <c r="J3431" s="15">
        <f>HYPERLINK("https://docs.wto.org/imrd/directdoc.asp?DDFDocuments/v/G/SPS/NBRA1188.DOC","ES")</f>
      </c>
    </row>
    <row r="3432">
      <c r="A3432" s="10" t="s">
        <v>5819</v>
      </c>
      <c r="B3432" s="11" t="s">
        <v>95</v>
      </c>
      <c r="C3432" s="10" t="s">
        <v>18</v>
      </c>
      <c r="D3432" s="12">
        <v>42648</v>
      </c>
      <c r="E3432" s="13" t="s">
        <v>5818</v>
      </c>
      <c r="F3432" s="13" t="s">
        <v>166</v>
      </c>
      <c r="G3432" s="14"/>
      <c r="H3432" s="15">
        <f>HYPERLINK("https://docs.wto.org/imrd/directdoc.asp?DDFDocuments/q/G/SPS/NBRA1189.pdf","EN")</f>
      </c>
      <c r="I3432" s="15">
        <f>HYPERLINK("https://docs.wto.org/imrd/directdoc.asp?DDFDocuments/r/G/SPS/NBRA1189.pdf","FR")</f>
      </c>
      <c r="J3432" s="15">
        <f>HYPERLINK("https://docs.wto.org/imrd/directdoc.asp?DDFDocuments/s/G/SPS/NBRA1189.pdf","ES")</f>
      </c>
    </row>
    <row r="3433">
      <c r="A3433" s="10" t="s">
        <v>5820</v>
      </c>
      <c r="B3433" s="11" t="s">
        <v>53</v>
      </c>
      <c r="C3433" s="10" t="s">
        <v>12</v>
      </c>
      <c r="D3433" s="12">
        <v>42648</v>
      </c>
      <c r="E3433" s="13" t="s">
        <v>55</v>
      </c>
      <c r="F3433" s="13" t="s">
        <v>56</v>
      </c>
      <c r="G3433" s="14" t="s">
        <v>5821</v>
      </c>
      <c r="H3433" s="15">
        <f>HYPERLINK("https://docs.wto.org/imrd/directdoc.asp?DDFDocuments/q/G/SPS/NSAU213.pdf","EN")</f>
      </c>
      <c r="I3433" s="15">
        <f>HYPERLINK("https://docs.wto.org/imrd/directdoc.asp?DDFDocuments/r/G/SPS/NSAU213.pdf","FR")</f>
      </c>
      <c r="J3433" s="15">
        <f>HYPERLINK("https://docs.wto.org/imrd/directdoc.asp?DDFDocuments/s/G/SPS/NSAU213.pdf","ES")</f>
      </c>
    </row>
    <row r="3434">
      <c r="A3434" s="10" t="s">
        <v>5822</v>
      </c>
      <c r="B3434" s="11" t="s">
        <v>523</v>
      </c>
      <c r="C3434" s="10" t="s">
        <v>18</v>
      </c>
      <c r="D3434" s="12">
        <v>42648</v>
      </c>
      <c r="E3434" s="13" t="s">
        <v>5251</v>
      </c>
      <c r="F3434" s="13" t="s">
        <v>1282</v>
      </c>
      <c r="G3434" s="14"/>
      <c r="H3434" s="15">
        <f>HYPERLINK("https://docs.wto.org/imrd/directdoc.asp?DDFDocuments/t/G/SPS/NTUR75.DOC","EN")</f>
      </c>
      <c r="I3434" s="15">
        <f>HYPERLINK("https://docs.wto.org/imrd/directdoc.asp?DDFDocuments/u/G/SPS/NTUR75.DOC","FR")</f>
      </c>
      <c r="J3434" s="15">
        <f>HYPERLINK("https://docs.wto.org/imrd/directdoc.asp?DDFDocuments/v/G/SPS/NTUR75.DOC","ES")</f>
      </c>
    </row>
    <row r="3435">
      <c r="A3435" s="10" t="s">
        <v>5823</v>
      </c>
      <c r="B3435" s="11" t="s">
        <v>72</v>
      </c>
      <c r="C3435" s="10" t="s">
        <v>18</v>
      </c>
      <c r="D3435" s="12">
        <v>42647</v>
      </c>
      <c r="E3435" s="13" t="s">
        <v>5519</v>
      </c>
      <c r="F3435" s="13" t="s">
        <v>74</v>
      </c>
      <c r="G3435" s="14"/>
      <c r="H3435" s="15">
        <f>HYPERLINK("https://docs.wto.org/imrd/directdoc.asp?DDFDocuments/q/G/SPS/NCAN1060.pdf","EN")</f>
      </c>
      <c r="I3435" s="15">
        <f>HYPERLINK("https://docs.wto.org/imrd/directdoc.asp?DDFDocuments/r/G/SPS/NCAN1060.pdf","FR")</f>
      </c>
      <c r="J3435" s="15">
        <f>HYPERLINK("https://docs.wto.org/imrd/directdoc.asp?DDFDocuments/s/G/SPS/NCAN1060.pdf","ES")</f>
      </c>
    </row>
    <row r="3436">
      <c r="A3436" s="10" t="s">
        <v>5824</v>
      </c>
      <c r="B3436" s="11" t="s">
        <v>72</v>
      </c>
      <c r="C3436" s="10" t="s">
        <v>18</v>
      </c>
      <c r="D3436" s="12">
        <v>42646</v>
      </c>
      <c r="E3436" s="13" t="s">
        <v>5004</v>
      </c>
      <c r="F3436" s="13" t="s">
        <v>122</v>
      </c>
      <c r="G3436" s="14"/>
      <c r="H3436" s="15">
        <f>HYPERLINK("https://docs.wto.org/imrd/directdoc.asp?DDFDocuments/q/G/SPS/NCAN1059.pdf","EN")</f>
      </c>
      <c r="I3436" s="15">
        <f>HYPERLINK("https://docs.wto.org/imrd/directdoc.asp?DDFDocuments/r/G/SPS/NCAN1059.pdf","FR")</f>
      </c>
      <c r="J3436" s="15">
        <f>HYPERLINK("https://docs.wto.org/imrd/directdoc.asp?DDFDocuments/s/G/SPS/NCAN1059.pdf","ES")</f>
      </c>
    </row>
    <row r="3437">
      <c r="A3437" s="10" t="s">
        <v>5825</v>
      </c>
      <c r="B3437" s="11" t="s">
        <v>11</v>
      </c>
      <c r="C3437" s="10" t="s">
        <v>54</v>
      </c>
      <c r="D3437" s="12">
        <v>42646</v>
      </c>
      <c r="E3437" s="13" t="s">
        <v>5826</v>
      </c>
      <c r="F3437" s="13" t="s">
        <v>925</v>
      </c>
      <c r="G3437" s="14" t="s">
        <v>204</v>
      </c>
      <c r="H3437" s="15">
        <f>HYPERLINK("https://docs.wto.org/imrd/directdoc.asp?DDFDocuments/t/G/SPS/NRUS132A1.DOC","EN")</f>
      </c>
      <c r="I3437" s="15">
        <f>HYPERLINK("https://docs.wto.org/imrd/directdoc.asp?DDFDocuments/u/G/SPS/NRUS132A1.DOC","FR")</f>
      </c>
      <c r="J3437" s="15">
        <f>HYPERLINK("https://docs.wto.org/imrd/directdoc.asp?DDFDocuments/v/G/SPS/NRUS132A1.DOC","ES")</f>
      </c>
    </row>
    <row r="3438">
      <c r="A3438" s="10" t="s">
        <v>5827</v>
      </c>
      <c r="B3438" s="11" t="s">
        <v>188</v>
      </c>
      <c r="C3438" s="10" t="s">
        <v>12</v>
      </c>
      <c r="D3438" s="12">
        <v>42643</v>
      </c>
      <c r="E3438" s="13" t="s">
        <v>5828</v>
      </c>
      <c r="F3438" s="13" t="s">
        <v>223</v>
      </c>
      <c r="G3438" s="14"/>
      <c r="H3438" s="15">
        <f>HYPERLINK("https://docs.wto.org/imrd/directdoc.asp?DDFDocuments/q/G/SPS/NAUS400.pdf","EN")</f>
      </c>
      <c r="I3438" s="15">
        <f>HYPERLINK("https://docs.wto.org/imrd/directdoc.asp?DDFDocuments/r/G/SPS/NAUS400.pdf","FR")</f>
      </c>
      <c r="J3438" s="15">
        <f>HYPERLINK("https://docs.wto.org/imrd/directdoc.asp?DDFDocuments/s/G/SPS/NAUS400.pdf","ES")</f>
      </c>
    </row>
    <row r="3439">
      <c r="A3439" s="10" t="s">
        <v>5829</v>
      </c>
      <c r="B3439" s="11" t="s">
        <v>95</v>
      </c>
      <c r="C3439" s="10" t="s">
        <v>201</v>
      </c>
      <c r="D3439" s="12">
        <v>42643</v>
      </c>
      <c r="E3439" s="13" t="s">
        <v>666</v>
      </c>
      <c r="F3439" s="13" t="s">
        <v>24</v>
      </c>
      <c r="G3439" s="14"/>
      <c r="H3439" s="15">
        <f>HYPERLINK("https://docs.wto.org/imrd/directdoc.asp?DDFDocuments/t/G/SPS/NBRA1184C1.DOC","EN")</f>
      </c>
      <c r="I3439" s="15">
        <f>HYPERLINK("https://docs.wto.org/imrd/directdoc.asp?DDFDocuments/u/G/SPS/NBRA1184C1.DOC","FR")</f>
      </c>
      <c r="J3439" s="15">
        <f>HYPERLINK("https://docs.wto.org/imrd/directdoc.asp?DDFDocuments/v/G/SPS/NBRA1184C1.DOC","ES")</f>
      </c>
    </row>
    <row r="3440">
      <c r="A3440" s="10" t="s">
        <v>5830</v>
      </c>
      <c r="B3440" s="11" t="s">
        <v>95</v>
      </c>
      <c r="C3440" s="10" t="s">
        <v>18</v>
      </c>
      <c r="D3440" s="12">
        <v>42643</v>
      </c>
      <c r="E3440" s="13" t="s">
        <v>5831</v>
      </c>
      <c r="F3440" s="13" t="s">
        <v>74</v>
      </c>
      <c r="G3440" s="14"/>
      <c r="H3440" s="15">
        <f>HYPERLINK("https://docs.wto.org/imrd/directdoc.asp?DDFDocuments/q/G/SPS/NBRA1185.pdf","EN")</f>
      </c>
      <c r="I3440" s="15">
        <f>HYPERLINK("https://docs.wto.org/imrd/directdoc.asp?DDFDocuments/r/G/SPS/NBRA1185.pdf","FR")</f>
      </c>
      <c r="J3440" s="15">
        <f>HYPERLINK("https://docs.wto.org/imrd/directdoc.asp?DDFDocuments/s/G/SPS/NBRA1185.pdf","ES")</f>
      </c>
    </row>
    <row r="3441">
      <c r="A3441" s="10" t="s">
        <v>5832</v>
      </c>
      <c r="B3441" s="11" t="s">
        <v>95</v>
      </c>
      <c r="C3441" s="10" t="s">
        <v>18</v>
      </c>
      <c r="D3441" s="12">
        <v>42643</v>
      </c>
      <c r="E3441" s="13" t="s">
        <v>5833</v>
      </c>
      <c r="F3441" s="13" t="s">
        <v>244</v>
      </c>
      <c r="G3441" s="14"/>
      <c r="H3441" s="15">
        <f>HYPERLINK("https://docs.wto.org/imrd/directdoc.asp?DDFDocuments/q/G/SPS/NBRA1186.pdf","EN")</f>
      </c>
      <c r="I3441" s="15">
        <f>HYPERLINK("https://docs.wto.org/imrd/directdoc.asp?DDFDocuments/r/G/SPS/NBRA1186.pdf","FR")</f>
      </c>
      <c r="J3441" s="15">
        <f>HYPERLINK("https://docs.wto.org/imrd/directdoc.asp?DDFDocuments/s/G/SPS/NBRA1186.pdf","ES")</f>
      </c>
    </row>
    <row r="3442">
      <c r="A3442" s="10" t="s">
        <v>5834</v>
      </c>
      <c r="B3442" s="11" t="s">
        <v>95</v>
      </c>
      <c r="C3442" s="10" t="s">
        <v>18</v>
      </c>
      <c r="D3442" s="12">
        <v>42643</v>
      </c>
      <c r="E3442" s="13" t="s">
        <v>5835</v>
      </c>
      <c r="F3442" s="13" t="s">
        <v>244</v>
      </c>
      <c r="G3442" s="14"/>
      <c r="H3442" s="15">
        <f>HYPERLINK("https://docs.wto.org/imrd/directdoc.asp?DDFDocuments/q/G/SPS/NBRA1187.pdf","EN")</f>
      </c>
      <c r="I3442" s="15">
        <f>HYPERLINK("https://docs.wto.org/imrd/directdoc.asp?DDFDocuments/r/G/SPS/NBRA1187.pdf","FR")</f>
      </c>
      <c r="J3442" s="15">
        <f>HYPERLINK("https://docs.wto.org/imrd/directdoc.asp?DDFDocuments/s/G/SPS/NBRA1187.pdf","ES")</f>
      </c>
    </row>
    <row r="3443">
      <c r="A3443" s="10" t="s">
        <v>5836</v>
      </c>
      <c r="B3443" s="11" t="s">
        <v>27</v>
      </c>
      <c r="C3443" s="10" t="s">
        <v>18</v>
      </c>
      <c r="D3443" s="12">
        <v>42643</v>
      </c>
      <c r="E3443" s="13" t="s">
        <v>5837</v>
      </c>
      <c r="F3443" s="13" t="s">
        <v>158</v>
      </c>
      <c r="G3443" s="14" t="s">
        <v>1389</v>
      </c>
      <c r="H3443" s="15">
        <f>HYPERLINK("https://docs.wto.org/imrd/directdoc.asp?DDFDocuments/t/G/SPS/NCRI179.DOC","EN")</f>
      </c>
      <c r="I3443" s="15">
        <f>HYPERLINK("https://docs.wto.org/imrd/directdoc.asp?DDFDocuments/u/G/SPS/NCRI179.DOC","FR")</f>
      </c>
      <c r="J3443" s="15">
        <f>HYPERLINK("https://docs.wto.org/imrd/directdoc.asp?DDFDocuments/v/G/SPS/NCRI179.DOC","ES")</f>
      </c>
    </row>
    <row r="3444">
      <c r="A3444" s="10" t="s">
        <v>5838</v>
      </c>
      <c r="B3444" s="11" t="s">
        <v>195</v>
      </c>
      <c r="C3444" s="10" t="s">
        <v>18</v>
      </c>
      <c r="D3444" s="12">
        <v>42643</v>
      </c>
      <c r="E3444" s="13" t="s">
        <v>5839</v>
      </c>
      <c r="F3444" s="13" t="s">
        <v>992</v>
      </c>
      <c r="G3444" s="14"/>
      <c r="H3444" s="15">
        <f>HYPERLINK("https://docs.wto.org/imrd/directdoc.asp?DDFDocuments/q/G/SPS/NNZL542.pdf","EN")</f>
      </c>
      <c r="I3444" s="15">
        <f>HYPERLINK("https://docs.wto.org/imrd/directdoc.asp?DDFDocuments/r/G/SPS/NNZL542.pdf","FR")</f>
      </c>
      <c r="J3444" s="15">
        <f>HYPERLINK("https://docs.wto.org/imrd/directdoc.asp?DDFDocuments/s/G/SPS/NNZL542.pdf","ES")</f>
      </c>
    </row>
    <row r="3445">
      <c r="A3445" s="10" t="s">
        <v>5840</v>
      </c>
      <c r="B3445" s="11" t="s">
        <v>27</v>
      </c>
      <c r="C3445" s="10" t="s">
        <v>40</v>
      </c>
      <c r="D3445" s="12">
        <v>42641</v>
      </c>
      <c r="E3445" s="13" t="s">
        <v>19</v>
      </c>
      <c r="F3445" s="13" t="s">
        <v>5150</v>
      </c>
      <c r="G3445" s="14"/>
      <c r="H3445" s="15">
        <f>HYPERLINK("https://docs.wto.org/imrd/directdoc.asp?DDFDocuments/t/G/SPS/NCRI174A1.DOC","EN")</f>
      </c>
      <c r="I3445" s="15">
        <f>HYPERLINK("https://docs.wto.org/imrd/directdoc.asp?DDFDocuments/u/G/SPS/NCRI174A1.DOC","FR")</f>
      </c>
      <c r="J3445" s="15">
        <f>HYPERLINK("https://docs.wto.org/imrd/directdoc.asp?DDFDocuments/v/G/SPS/NCRI174A1.DOC","ES")</f>
      </c>
    </row>
    <row r="3446">
      <c r="A3446" s="10" t="s">
        <v>5841</v>
      </c>
      <c r="B3446" s="11" t="s">
        <v>233</v>
      </c>
      <c r="C3446" s="10" t="s">
        <v>18</v>
      </c>
      <c r="D3446" s="12">
        <v>42641</v>
      </c>
      <c r="E3446" s="13" t="s">
        <v>5842</v>
      </c>
      <c r="F3446" s="13" t="s">
        <v>1151</v>
      </c>
      <c r="G3446" s="14" t="s">
        <v>226</v>
      </c>
      <c r="H3446" s="15">
        <f>HYPERLINK("https://docs.wto.org/imrd/directdoc.asp?DDFDocuments/q/G/SPS/NPER668.pdf","EN")</f>
      </c>
      <c r="I3446" s="15">
        <f>HYPERLINK("https://docs.wto.org/imrd/directdoc.asp?DDFDocuments/r/G/SPS/NPER668.pdf","FR")</f>
      </c>
      <c r="J3446" s="15">
        <f>HYPERLINK("https://docs.wto.org/imrd/directdoc.asp?DDFDocuments/s/G/SPS/NPER668.pdf","ES")</f>
      </c>
    </row>
    <row r="3447">
      <c r="A3447" s="10" t="s">
        <v>5843</v>
      </c>
      <c r="B3447" s="11" t="s">
        <v>233</v>
      </c>
      <c r="C3447" s="10" t="s">
        <v>18</v>
      </c>
      <c r="D3447" s="12">
        <v>42641</v>
      </c>
      <c r="E3447" s="13" t="s">
        <v>5844</v>
      </c>
      <c r="F3447" s="13" t="s">
        <v>607</v>
      </c>
      <c r="G3447" s="14" t="s">
        <v>1093</v>
      </c>
      <c r="H3447" s="15">
        <f>HYPERLINK("https://docs.wto.org/imrd/directdoc.asp?DDFDocuments/t/G/SPS/NPER669.DOC","EN")</f>
      </c>
      <c r="I3447" s="15">
        <f>HYPERLINK("https://docs.wto.org/imrd/directdoc.asp?DDFDocuments/u/G/SPS/NPER669.DOC","FR")</f>
      </c>
      <c r="J3447" s="15">
        <f>HYPERLINK("https://docs.wto.org/imrd/directdoc.asp?DDFDocuments/v/G/SPS/NPER669.DOC","ES")</f>
      </c>
    </row>
    <row r="3448">
      <c r="A3448" s="10" t="s">
        <v>5845</v>
      </c>
      <c r="B3448" s="11" t="s">
        <v>233</v>
      </c>
      <c r="C3448" s="10" t="s">
        <v>18</v>
      </c>
      <c r="D3448" s="12">
        <v>42641</v>
      </c>
      <c r="E3448" s="13" t="s">
        <v>5846</v>
      </c>
      <c r="F3448" s="13" t="s">
        <v>158</v>
      </c>
      <c r="G3448" s="14" t="s">
        <v>34</v>
      </c>
      <c r="H3448" s="15">
        <f>HYPERLINK("https://docs.wto.org/imrd/directdoc.asp?DDFDocuments/t/G/SPS/NPER670.DOC","EN")</f>
      </c>
      <c r="I3448" s="15">
        <f>HYPERLINK("https://docs.wto.org/imrd/directdoc.asp?DDFDocuments/u/G/SPS/NPER670.DOC","FR")</f>
      </c>
      <c r="J3448" s="15">
        <f>HYPERLINK("https://docs.wto.org/imrd/directdoc.asp?DDFDocuments/v/G/SPS/NPER670.DOC","ES")</f>
      </c>
    </row>
    <row r="3449">
      <c r="A3449" s="10" t="s">
        <v>5847</v>
      </c>
      <c r="B3449" s="11" t="s">
        <v>233</v>
      </c>
      <c r="C3449" s="10" t="s">
        <v>18</v>
      </c>
      <c r="D3449" s="12">
        <v>42641</v>
      </c>
      <c r="E3449" s="13" t="s">
        <v>5848</v>
      </c>
      <c r="F3449" s="13" t="s">
        <v>158</v>
      </c>
      <c r="G3449" s="14" t="s">
        <v>34</v>
      </c>
      <c r="H3449" s="15">
        <f>HYPERLINK("https://docs.wto.org/imrd/directdoc.asp?DDFDocuments/t/G/SPS/NPER671.DOC","EN")</f>
      </c>
      <c r="I3449" s="15">
        <f>HYPERLINK("https://docs.wto.org/imrd/directdoc.asp?DDFDocuments/u/G/SPS/NPER671.DOC","FR")</f>
      </c>
      <c r="J3449" s="15">
        <f>HYPERLINK("https://docs.wto.org/imrd/directdoc.asp?DDFDocuments/v/G/SPS/NPER671.DOC","ES")</f>
      </c>
    </row>
    <row r="3450">
      <c r="A3450" s="10" t="s">
        <v>5849</v>
      </c>
      <c r="B3450" s="11" t="s">
        <v>233</v>
      </c>
      <c r="C3450" s="10" t="s">
        <v>18</v>
      </c>
      <c r="D3450" s="12">
        <v>42641</v>
      </c>
      <c r="E3450" s="13" t="s">
        <v>5850</v>
      </c>
      <c r="F3450" s="13" t="s">
        <v>223</v>
      </c>
      <c r="G3450" s="14" t="s">
        <v>779</v>
      </c>
      <c r="H3450" s="15">
        <f>HYPERLINK("https://docs.wto.org/imrd/directdoc.asp?DDFDocuments/t/G/SPS/NPER672.DOC","EN")</f>
      </c>
      <c r="I3450" s="15">
        <f>HYPERLINK("https://docs.wto.org/imrd/directdoc.asp?DDFDocuments/u/G/SPS/NPER672.DOC","FR")</f>
      </c>
      <c r="J3450" s="15">
        <f>HYPERLINK("https://docs.wto.org/imrd/directdoc.asp?DDFDocuments/v/G/SPS/NPER672.DOC","ES")</f>
      </c>
    </row>
    <row r="3451">
      <c r="A3451" s="10" t="s">
        <v>5851</v>
      </c>
      <c r="B3451" s="11" t="s">
        <v>27</v>
      </c>
      <c r="C3451" s="10" t="s">
        <v>40</v>
      </c>
      <c r="D3451" s="12">
        <v>42640</v>
      </c>
      <c r="E3451" s="13" t="s">
        <v>5852</v>
      </c>
      <c r="F3451" s="13" t="s">
        <v>5150</v>
      </c>
      <c r="G3451" s="14" t="s">
        <v>379</v>
      </c>
      <c r="H3451" s="15">
        <f>HYPERLINK("https://docs.wto.org/imrd/directdoc.asp?DDFDocuments/q/G/SPS/NCRI175A1.pdf","EN")</f>
      </c>
      <c r="I3451" s="15">
        <f>HYPERLINK("https://docs.wto.org/imrd/directdoc.asp?DDFDocuments/r/G/SPS/NCRI175A1.pdf","FR")</f>
      </c>
      <c r="J3451" s="15">
        <f>HYPERLINK("https://docs.wto.org/imrd/directdoc.asp?DDFDocuments/s/G/SPS/NCRI175A1.pdf","ES")</f>
      </c>
    </row>
    <row r="3452">
      <c r="A3452" s="10" t="s">
        <v>5853</v>
      </c>
      <c r="B3452" s="11" t="s">
        <v>27</v>
      </c>
      <c r="C3452" s="10" t="s">
        <v>18</v>
      </c>
      <c r="D3452" s="12">
        <v>42640</v>
      </c>
      <c r="E3452" s="13" t="s">
        <v>5854</v>
      </c>
      <c r="F3452" s="13" t="s">
        <v>5855</v>
      </c>
      <c r="G3452" s="14" t="s">
        <v>1274</v>
      </c>
      <c r="H3452" s="15">
        <f>HYPERLINK("https://docs.wto.org/imrd/directdoc.asp?DDFDocuments/t/G/SPS/NCRI178.DOC","EN")</f>
      </c>
      <c r="I3452" s="15">
        <f>HYPERLINK("https://docs.wto.org/imrd/directdoc.asp?DDFDocuments/u/G/SPS/NCRI178.DOC","FR")</f>
      </c>
      <c r="J3452" s="15">
        <f>HYPERLINK("https://docs.wto.org/imrd/directdoc.asp?DDFDocuments/v/G/SPS/NCRI178.DOC","ES")</f>
      </c>
    </row>
    <row r="3453">
      <c r="A3453" s="10" t="s">
        <v>5856</v>
      </c>
      <c r="B3453" s="11" t="s">
        <v>161</v>
      </c>
      <c r="C3453" s="10" t="s">
        <v>40</v>
      </c>
      <c r="D3453" s="12">
        <v>42640</v>
      </c>
      <c r="E3453" s="13" t="s">
        <v>5857</v>
      </c>
      <c r="F3453" s="13" t="s">
        <v>5150</v>
      </c>
      <c r="G3453" s="14"/>
      <c r="H3453" s="15">
        <f>HYPERLINK("https://docs.wto.org/imrd/directdoc.asp?DDFDocuments/q/G/SPS/NUSA2502A8.pdf","EN")</f>
      </c>
      <c r="I3453" s="15">
        <f>HYPERLINK("https://docs.wto.org/imrd/directdoc.asp?DDFDocuments/r/G/SPS/NUSA2502A8.pdf","FR")</f>
      </c>
      <c r="J3453" s="15">
        <f>HYPERLINK("https://docs.wto.org/imrd/directdoc.asp?DDFDocuments/s/G/SPS/NUSA2502A8.pdf","ES")</f>
      </c>
    </row>
    <row r="3454">
      <c r="A3454" s="10" t="s">
        <v>5858</v>
      </c>
      <c r="B3454" s="11" t="s">
        <v>95</v>
      </c>
      <c r="C3454" s="10" t="s">
        <v>18</v>
      </c>
      <c r="D3454" s="12">
        <v>42635</v>
      </c>
      <c r="E3454" s="13" t="s">
        <v>666</v>
      </c>
      <c r="F3454" s="13" t="s">
        <v>24</v>
      </c>
      <c r="G3454" s="14"/>
      <c r="H3454" s="15">
        <f>HYPERLINK("https://docs.wto.org/imrd/directdoc.asp?DDFDocuments/q/G/SPS/NBRA1184.pdf","EN")</f>
      </c>
      <c r="I3454" s="15">
        <f>HYPERLINK("https://docs.wto.org/imrd/directdoc.asp?DDFDocuments/r/G/SPS/NBRA1184.pdf","FR")</f>
      </c>
      <c r="J3454" s="15">
        <f>HYPERLINK("https://docs.wto.org/imrd/directdoc.asp?DDFDocuments/s/G/SPS/NBRA1184.pdf","ES")</f>
      </c>
    </row>
    <row r="3455">
      <c r="A3455" s="10" t="s">
        <v>5859</v>
      </c>
      <c r="B3455" s="11" t="s">
        <v>27</v>
      </c>
      <c r="C3455" s="10" t="s">
        <v>40</v>
      </c>
      <c r="D3455" s="12">
        <v>42635</v>
      </c>
      <c r="E3455" s="13" t="s">
        <v>19</v>
      </c>
      <c r="F3455" s="13" t="s">
        <v>5150</v>
      </c>
      <c r="G3455" s="14"/>
      <c r="H3455" s="15">
        <f>HYPERLINK("https://docs.wto.org/imrd/directdoc.asp?DDFDocuments/t/G/SPS/NCRI173A1.DOC","EN")</f>
      </c>
      <c r="I3455" s="15">
        <f>HYPERLINK("https://docs.wto.org/imrd/directdoc.asp?DDFDocuments/u/G/SPS/NCRI173A1.DOC","FR")</f>
      </c>
      <c r="J3455" s="15">
        <f>HYPERLINK("https://docs.wto.org/imrd/directdoc.asp?DDFDocuments/v/G/SPS/NCRI173A1.DOC","ES")</f>
      </c>
    </row>
    <row r="3456">
      <c r="A3456" s="10" t="s">
        <v>5860</v>
      </c>
      <c r="B3456" s="11" t="s">
        <v>153</v>
      </c>
      <c r="C3456" s="10" t="s">
        <v>54</v>
      </c>
      <c r="D3456" s="12">
        <v>42635</v>
      </c>
      <c r="E3456" s="13" t="s">
        <v>5861</v>
      </c>
      <c r="F3456" s="13" t="s">
        <v>1300</v>
      </c>
      <c r="G3456" s="14" t="s">
        <v>5862</v>
      </c>
      <c r="H3456" s="15">
        <f>HYPERLINK("https://docs.wto.org/imrd/directdoc.asp?DDFDocuments/q/G/SPS/NKOR248A10.pdf","EN")</f>
      </c>
      <c r="I3456" s="15">
        <f>HYPERLINK("https://docs.wto.org/imrd/directdoc.asp?DDFDocuments/r/G/SPS/NKOR248A10.pdf","FR")</f>
      </c>
      <c r="J3456" s="15">
        <f>HYPERLINK("https://docs.wto.org/imrd/directdoc.asp?DDFDocuments/s/G/SPS/NKOR248A10.pdf","ES")</f>
      </c>
    </row>
    <row r="3457">
      <c r="A3457" s="10" t="s">
        <v>5863</v>
      </c>
      <c r="B3457" s="11" t="s">
        <v>11</v>
      </c>
      <c r="C3457" s="10" t="s">
        <v>12</v>
      </c>
      <c r="D3457" s="12">
        <v>42635</v>
      </c>
      <c r="E3457" s="13" t="s">
        <v>5826</v>
      </c>
      <c r="F3457" s="13" t="s">
        <v>158</v>
      </c>
      <c r="G3457" s="14" t="s">
        <v>204</v>
      </c>
      <c r="H3457" s="15">
        <f>HYPERLINK("https://docs.wto.org/imrd/directdoc.asp?DDFDocuments/t/G/SPS/NRUS132.DOC","EN")</f>
      </c>
      <c r="I3457" s="15">
        <f>HYPERLINK("https://docs.wto.org/imrd/directdoc.asp?DDFDocuments/u/G/SPS/NRUS132.DOC","FR")</f>
      </c>
      <c r="J3457" s="15">
        <f>HYPERLINK("https://docs.wto.org/imrd/directdoc.asp?DDFDocuments/v/G/SPS/NRUS132.DOC","ES")</f>
      </c>
    </row>
    <row r="3458">
      <c r="A3458" s="10" t="s">
        <v>5864</v>
      </c>
      <c r="B3458" s="11" t="s">
        <v>59</v>
      </c>
      <c r="C3458" s="10" t="s">
        <v>18</v>
      </c>
      <c r="D3458" s="12">
        <v>42635</v>
      </c>
      <c r="E3458" s="13" t="s">
        <v>5865</v>
      </c>
      <c r="F3458" s="13" t="s">
        <v>5866</v>
      </c>
      <c r="G3458" s="14"/>
      <c r="H3458" s="15">
        <f>HYPERLINK("https://docs.wto.org/imrd/directdoc.asp?DDFDocuments/q/G/SPS/NTPKM411.pdf","EN")</f>
      </c>
      <c r="I3458" s="15">
        <f>HYPERLINK("https://docs.wto.org/imrd/directdoc.asp?DDFDocuments/r/G/SPS/NTPKM411.pdf","FR")</f>
      </c>
      <c r="J3458" s="15">
        <f>HYPERLINK("https://docs.wto.org/imrd/directdoc.asp?DDFDocuments/s/G/SPS/NTPKM411.pdf","ES")</f>
      </c>
    </row>
    <row r="3459">
      <c r="A3459" s="10" t="s">
        <v>5867</v>
      </c>
      <c r="B3459" s="11" t="s">
        <v>161</v>
      </c>
      <c r="C3459" s="10" t="s">
        <v>18</v>
      </c>
      <c r="D3459" s="12">
        <v>42635</v>
      </c>
      <c r="E3459" s="13" t="s">
        <v>4507</v>
      </c>
      <c r="F3459" s="13" t="s">
        <v>158</v>
      </c>
      <c r="G3459" s="14" t="s">
        <v>188</v>
      </c>
      <c r="H3459" s="15">
        <f>HYPERLINK("https://docs.wto.org/imrd/directdoc.asp?DDFDocuments/q/G/SPS/NUSA2892.pdf","EN")</f>
      </c>
      <c r="I3459" s="15">
        <f>HYPERLINK("https://docs.wto.org/imrd/directdoc.asp?DDFDocuments/r/G/SPS/NUSA2892.pdf","FR")</f>
      </c>
      <c r="J3459" s="15">
        <f>HYPERLINK("https://docs.wto.org/imrd/directdoc.asp?DDFDocuments/s/G/SPS/NUSA2892.pdf","ES")</f>
      </c>
    </row>
    <row r="3460">
      <c r="A3460" s="10" t="s">
        <v>5868</v>
      </c>
      <c r="B3460" s="11" t="s">
        <v>161</v>
      </c>
      <c r="C3460" s="10" t="s">
        <v>18</v>
      </c>
      <c r="D3460" s="12">
        <v>42635</v>
      </c>
      <c r="E3460" s="13" t="s">
        <v>5869</v>
      </c>
      <c r="F3460" s="13" t="s">
        <v>24</v>
      </c>
      <c r="G3460" s="14"/>
      <c r="H3460" s="15">
        <f>HYPERLINK("https://docs.wto.org/imrd/directdoc.asp?DDFDocuments/q/G/SPS/NUSA2893.pdf","EN")</f>
      </c>
      <c r="I3460" s="15">
        <f>HYPERLINK("https://docs.wto.org/imrd/directdoc.asp?DDFDocuments/r/G/SPS/NUSA2893.pdf","FR")</f>
      </c>
      <c r="J3460" s="15">
        <f>HYPERLINK("https://docs.wto.org/imrd/directdoc.asp?DDFDocuments/s/G/SPS/NUSA2893.pdf","ES")</f>
      </c>
    </row>
    <row r="3461">
      <c r="A3461" s="10" t="s">
        <v>5870</v>
      </c>
      <c r="B3461" s="11" t="s">
        <v>168</v>
      </c>
      <c r="C3461" s="10" t="s">
        <v>40</v>
      </c>
      <c r="D3461" s="12">
        <v>42635</v>
      </c>
      <c r="E3461" s="13" t="s">
        <v>3049</v>
      </c>
      <c r="F3461" s="13" t="s">
        <v>4116</v>
      </c>
      <c r="G3461" s="14"/>
      <c r="H3461" s="15">
        <f>HYPERLINK("https://docs.wto.org/imrd/directdoc.asp?DDFDocuments/q/G/SPS/NZAF46.pdf","EN")</f>
      </c>
      <c r="I3461" s="15">
        <f>HYPERLINK("https://docs.wto.org/imrd/directdoc.asp?DDFDocuments/r/G/SPS/NZAF46.pdf","FR")</f>
      </c>
      <c r="J3461" s="15">
        <f>HYPERLINK("https://docs.wto.org/imrd/directdoc.asp?DDFDocuments/s/G/SPS/NZAF46.pdf","ES")</f>
      </c>
    </row>
    <row r="3462">
      <c r="A3462" s="10" t="s">
        <v>5871</v>
      </c>
      <c r="B3462" s="11" t="s">
        <v>168</v>
      </c>
      <c r="C3462" s="10" t="s">
        <v>18</v>
      </c>
      <c r="D3462" s="12">
        <v>42635</v>
      </c>
      <c r="E3462" s="13" t="s">
        <v>5872</v>
      </c>
      <c r="F3462" s="13" t="s">
        <v>63</v>
      </c>
      <c r="G3462" s="14"/>
      <c r="H3462" s="15">
        <f>HYPERLINK("https://docs.wto.org/imrd/directdoc.asp?DDFDocuments/q/G/SPS/NZAF47.pdf","EN")</f>
      </c>
      <c r="I3462" s="15">
        <f>HYPERLINK("https://docs.wto.org/imrd/directdoc.asp?DDFDocuments/r/G/SPS/NZAF47.pdf","FR")</f>
      </c>
      <c r="J3462" s="15">
        <f>HYPERLINK("https://docs.wto.org/imrd/directdoc.asp?DDFDocuments/s/G/SPS/NZAF47.pdf","ES")</f>
      </c>
    </row>
    <row r="3463">
      <c r="A3463" s="10" t="s">
        <v>5873</v>
      </c>
      <c r="B3463" s="11" t="s">
        <v>139</v>
      </c>
      <c r="C3463" s="10" t="s">
        <v>18</v>
      </c>
      <c r="D3463" s="12">
        <v>42634</v>
      </c>
      <c r="E3463" s="13" t="s">
        <v>4111</v>
      </c>
      <c r="F3463" s="13" t="s">
        <v>229</v>
      </c>
      <c r="G3463" s="14"/>
      <c r="H3463" s="15">
        <f>HYPERLINK("https://docs.wto.org/imrd/directdoc.asp?DDFDocuments/t/G/SPS/NIND160.DOC","EN")</f>
      </c>
      <c r="I3463" s="15">
        <f>HYPERLINK("https://docs.wto.org/imrd/directdoc.asp?DDFDocuments/u/G/SPS/NIND160.DOC","FR")</f>
      </c>
      <c r="J3463" s="15">
        <f>HYPERLINK("https://docs.wto.org/imrd/directdoc.asp?DDFDocuments/v/G/SPS/NIND160.DOC","ES")</f>
      </c>
    </row>
    <row r="3464">
      <c r="A3464" s="10" t="s">
        <v>5874</v>
      </c>
      <c r="B3464" s="11" t="s">
        <v>95</v>
      </c>
      <c r="C3464" s="10" t="s">
        <v>18</v>
      </c>
      <c r="D3464" s="12">
        <v>42632</v>
      </c>
      <c r="E3464" s="13" t="s">
        <v>5875</v>
      </c>
      <c r="F3464" s="13" t="s">
        <v>24</v>
      </c>
      <c r="G3464" s="14"/>
      <c r="H3464" s="15">
        <f>HYPERLINK("https://docs.wto.org/imrd/directdoc.asp?DDFDocuments/q/G/SPS/NBRA1183.pdf","EN")</f>
      </c>
      <c r="I3464" s="15">
        <f>HYPERLINK("https://docs.wto.org/imrd/directdoc.asp?DDFDocuments/r/G/SPS/NBRA1183.pdf","FR")</f>
      </c>
      <c r="J3464" s="15">
        <f>HYPERLINK("https://docs.wto.org/imrd/directdoc.asp?DDFDocuments/s/G/SPS/NBRA1183.pdf","ES")</f>
      </c>
    </row>
    <row r="3465">
      <c r="A3465" s="10" t="s">
        <v>5876</v>
      </c>
      <c r="B3465" s="11" t="s">
        <v>291</v>
      </c>
      <c r="C3465" s="10" t="s">
        <v>18</v>
      </c>
      <c r="D3465" s="12">
        <v>42632</v>
      </c>
      <c r="E3465" s="13" t="s">
        <v>5877</v>
      </c>
      <c r="F3465" s="13" t="s">
        <v>1550</v>
      </c>
      <c r="G3465" s="14"/>
      <c r="H3465" s="15">
        <f>HYPERLINK("https://docs.wto.org/imrd/directdoc.asp?DDFDocuments/q/G/SPS/NUGA3.pdf","EN")</f>
      </c>
      <c r="I3465" s="15">
        <f>HYPERLINK("https://docs.wto.org/imrd/directdoc.asp?DDFDocuments/r/G/SPS/NUGA3.pdf","FR")</f>
      </c>
      <c r="J3465" s="15">
        <f>HYPERLINK("https://docs.wto.org/imrd/directdoc.asp?DDFDocuments/s/G/SPS/NUGA3.pdf","ES")</f>
      </c>
    </row>
    <row r="3466">
      <c r="A3466" s="10" t="s">
        <v>5878</v>
      </c>
      <c r="B3466" s="11" t="s">
        <v>161</v>
      </c>
      <c r="C3466" s="10" t="s">
        <v>18</v>
      </c>
      <c r="D3466" s="12">
        <v>42632</v>
      </c>
      <c r="E3466" s="13" t="s">
        <v>4461</v>
      </c>
      <c r="F3466" s="13" t="s">
        <v>122</v>
      </c>
      <c r="G3466" s="14"/>
      <c r="H3466" s="15">
        <f>HYPERLINK("https://docs.wto.org/imrd/directdoc.asp?DDFDocuments/q/G/SPS/NUSA2891.pdf","EN")</f>
      </c>
      <c r="I3466" s="15">
        <f>HYPERLINK("https://docs.wto.org/imrd/directdoc.asp?DDFDocuments/r/G/SPS/NUSA2891.pdf","FR")</f>
      </c>
      <c r="J3466" s="15">
        <f>HYPERLINK("https://docs.wto.org/imrd/directdoc.asp?DDFDocuments/s/G/SPS/NUSA2891.pdf","ES")</f>
      </c>
    </row>
    <row r="3467">
      <c r="A3467" s="10" t="s">
        <v>5879</v>
      </c>
      <c r="B3467" s="11" t="s">
        <v>183</v>
      </c>
      <c r="C3467" s="10" t="s">
        <v>18</v>
      </c>
      <c r="D3467" s="12">
        <v>42628</v>
      </c>
      <c r="E3467" s="13" t="s">
        <v>5880</v>
      </c>
      <c r="F3467" s="13" t="s">
        <v>158</v>
      </c>
      <c r="G3467" s="14" t="s">
        <v>365</v>
      </c>
      <c r="H3467" s="15">
        <f>HYPERLINK("https://docs.wto.org/imrd/directdoc.asp?DDFDocuments/t/G/SPS/NARG196.DOC","EN")</f>
      </c>
      <c r="I3467" s="15">
        <f>HYPERLINK("https://docs.wto.org/imrd/directdoc.asp?DDFDocuments/u/G/SPS/NARG196.DOC","FR")</f>
      </c>
      <c r="J3467" s="15">
        <f>HYPERLINK("https://docs.wto.org/imrd/directdoc.asp?DDFDocuments/v/G/SPS/NARG196.DOC","ES")</f>
      </c>
    </row>
    <row r="3468">
      <c r="A3468" s="10" t="s">
        <v>5881</v>
      </c>
      <c r="B3468" s="11" t="s">
        <v>145</v>
      </c>
      <c r="C3468" s="10" t="s">
        <v>18</v>
      </c>
      <c r="D3468" s="12">
        <v>42628</v>
      </c>
      <c r="E3468" s="13" t="s">
        <v>4711</v>
      </c>
      <c r="F3468" s="13" t="s">
        <v>1146</v>
      </c>
      <c r="G3468" s="14"/>
      <c r="H3468" s="15">
        <f>HYPERLINK("https://docs.wto.org/imrd/directdoc.asp?DDFDocuments/t/G/SPS/NPHL342.DOC","EN")</f>
      </c>
      <c r="I3468" s="15">
        <f>HYPERLINK("https://docs.wto.org/imrd/directdoc.asp?DDFDocuments/u/G/SPS/NPHL342.DOC","FR")</f>
      </c>
      <c r="J3468" s="15">
        <f>HYPERLINK("https://docs.wto.org/imrd/directdoc.asp?DDFDocuments/v/G/SPS/NPHL342.DOC","ES")</f>
      </c>
    </row>
    <row r="3469">
      <c r="A3469" s="10" t="s">
        <v>5882</v>
      </c>
      <c r="B3469" s="11" t="s">
        <v>145</v>
      </c>
      <c r="C3469" s="10" t="s">
        <v>18</v>
      </c>
      <c r="D3469" s="12">
        <v>42628</v>
      </c>
      <c r="E3469" s="13" t="s">
        <v>5883</v>
      </c>
      <c r="F3469" s="13" t="s">
        <v>24</v>
      </c>
      <c r="G3469" s="14"/>
      <c r="H3469" s="15">
        <f>HYPERLINK("https://docs.wto.org/imrd/directdoc.asp?DDFDocuments/t/G/SPS/NPHL343.DOC","EN")</f>
      </c>
      <c r="I3469" s="15">
        <f>HYPERLINK("https://docs.wto.org/imrd/directdoc.asp?DDFDocuments/u/G/SPS/NPHL343.DOC","FR")</f>
      </c>
      <c r="J3469" s="15">
        <f>HYPERLINK("https://docs.wto.org/imrd/directdoc.asp?DDFDocuments/v/G/SPS/NPHL343.DOC","ES")</f>
      </c>
    </row>
    <row r="3470">
      <c r="A3470" s="10" t="s">
        <v>5884</v>
      </c>
      <c r="B3470" s="11" t="s">
        <v>188</v>
      </c>
      <c r="C3470" s="10" t="s">
        <v>18</v>
      </c>
      <c r="D3470" s="12">
        <v>42627</v>
      </c>
      <c r="E3470" s="13" t="s">
        <v>5476</v>
      </c>
      <c r="F3470" s="13" t="s">
        <v>158</v>
      </c>
      <c r="G3470" s="14" t="s">
        <v>151</v>
      </c>
      <c r="H3470" s="15">
        <f>HYPERLINK("https://docs.wto.org/imrd/directdoc.asp?DDFDocuments/q/G/SPS/NAUS399.pdf","EN")</f>
      </c>
      <c r="I3470" s="15">
        <f>HYPERLINK("https://docs.wto.org/imrd/directdoc.asp?DDFDocuments/r/G/SPS/NAUS399.pdf","FR")</f>
      </c>
      <c r="J3470" s="15">
        <f>HYPERLINK("https://docs.wto.org/imrd/directdoc.asp?DDFDocuments/s/G/SPS/NAUS399.pdf","ES")</f>
      </c>
    </row>
    <row r="3471">
      <c r="A3471" s="10" t="s">
        <v>5885</v>
      </c>
      <c r="B3471" s="11" t="s">
        <v>1389</v>
      </c>
      <c r="C3471" s="10" t="s">
        <v>18</v>
      </c>
      <c r="D3471" s="12">
        <v>42627</v>
      </c>
      <c r="E3471" s="13" t="s">
        <v>5886</v>
      </c>
      <c r="F3471" s="13" t="s">
        <v>5438</v>
      </c>
      <c r="G3471" s="14"/>
      <c r="H3471" s="15">
        <f>HYPERLINK("https://docs.wto.org/imrd/directdoc.asp?DDFDocuments/t/G/SPS/NDOM66.DOC","EN")</f>
      </c>
      <c r="I3471" s="15">
        <f>HYPERLINK("https://docs.wto.org/imrd/directdoc.asp?DDFDocuments/u/G/SPS/NDOM66.DOC","FR")</f>
      </c>
      <c r="J3471" s="15">
        <f>HYPERLINK("https://docs.wto.org/imrd/directdoc.asp?DDFDocuments/v/G/SPS/NDOM66.DOC","ES")</f>
      </c>
    </row>
    <row r="3472">
      <c r="A3472" s="10" t="s">
        <v>5887</v>
      </c>
      <c r="B3472" s="11" t="s">
        <v>1389</v>
      </c>
      <c r="C3472" s="10" t="s">
        <v>40</v>
      </c>
      <c r="D3472" s="12">
        <v>42626</v>
      </c>
      <c r="E3472" s="13" t="s">
        <v>19</v>
      </c>
      <c r="F3472" s="13" t="s">
        <v>5163</v>
      </c>
      <c r="G3472" s="14"/>
      <c r="H3472" s="15">
        <f>HYPERLINK("https://docs.wto.org/imrd/directdoc.asp?DDFDocuments/q/G/SPS/NDOM17R1A1.pdf","EN")</f>
      </c>
      <c r="I3472" s="15">
        <f>HYPERLINK("https://docs.wto.org/imrd/directdoc.asp?DDFDocuments/r/G/SPS/NDOM17R1A1.pdf","FR")</f>
      </c>
      <c r="J3472" s="15">
        <f>HYPERLINK("https://docs.wto.org/imrd/directdoc.asp?DDFDocuments/s/G/SPS/NDOM17R1A1.pdf","ES")</f>
      </c>
    </row>
    <row r="3473">
      <c r="A3473" s="10" t="s">
        <v>5888</v>
      </c>
      <c r="B3473" s="11" t="s">
        <v>1389</v>
      </c>
      <c r="C3473" s="10" t="s">
        <v>18</v>
      </c>
      <c r="D3473" s="12">
        <v>42626</v>
      </c>
      <c r="E3473" s="13" t="s">
        <v>5889</v>
      </c>
      <c r="F3473" s="13" t="s">
        <v>2192</v>
      </c>
      <c r="G3473" s="14"/>
      <c r="H3473" s="15">
        <f>HYPERLINK("https://docs.wto.org/imrd/directdoc.asp?DDFDocuments/q/G/SPS/NDOM64.pdf","EN")</f>
      </c>
      <c r="I3473" s="15">
        <f>HYPERLINK("https://docs.wto.org/imrd/directdoc.asp?DDFDocuments/r/G/SPS/NDOM64.pdf","FR")</f>
      </c>
      <c r="J3473" s="15">
        <f>HYPERLINK("https://docs.wto.org/imrd/directdoc.asp?DDFDocuments/s/G/SPS/NDOM64.pdf","ES")</f>
      </c>
    </row>
    <row r="3474">
      <c r="A3474" s="10" t="s">
        <v>5890</v>
      </c>
      <c r="B3474" s="11" t="s">
        <v>1389</v>
      </c>
      <c r="C3474" s="10" t="s">
        <v>18</v>
      </c>
      <c r="D3474" s="12">
        <v>42626</v>
      </c>
      <c r="E3474" s="13" t="s">
        <v>4215</v>
      </c>
      <c r="F3474" s="13" t="s">
        <v>5891</v>
      </c>
      <c r="G3474" s="14"/>
      <c r="H3474" s="15">
        <f>HYPERLINK("https://docs.wto.org/imrd/directdoc.asp?DDFDocuments/t/G/SPS/NDOM65.DOC","EN")</f>
      </c>
      <c r="I3474" s="15">
        <f>HYPERLINK("https://docs.wto.org/imrd/directdoc.asp?DDFDocuments/u/G/SPS/NDOM65.DOC","FR")</f>
      </c>
      <c r="J3474" s="15">
        <f>HYPERLINK("https://docs.wto.org/imrd/directdoc.asp?DDFDocuments/v/G/SPS/NDOM65.DOC","ES")</f>
      </c>
    </row>
    <row r="3475">
      <c r="A3475" s="10" t="s">
        <v>5892</v>
      </c>
      <c r="B3475" s="11" t="s">
        <v>82</v>
      </c>
      <c r="C3475" s="10" t="s">
        <v>54</v>
      </c>
      <c r="D3475" s="12">
        <v>42626</v>
      </c>
      <c r="E3475" s="13" t="s">
        <v>5893</v>
      </c>
      <c r="F3475" s="13" t="s">
        <v>310</v>
      </c>
      <c r="G3475" s="14"/>
      <c r="H3475" s="15">
        <f>HYPERLINK("https://docs.wto.org/imrd/directdoc.asp?DDFDocuments/t/G/SPS/NEU27A2.DOC","EN")</f>
      </c>
      <c r="I3475" s="15">
        <f>HYPERLINK("https://docs.wto.org/imrd/directdoc.asp?DDFDocuments/u/G/SPS/NEU27A2.DOC","FR")</f>
      </c>
      <c r="J3475" s="15">
        <f>HYPERLINK("https://docs.wto.org/imrd/directdoc.asp?DDFDocuments/v/G/SPS/NEU27A2.DOC","ES")</f>
      </c>
    </row>
    <row r="3476">
      <c r="A3476" s="10" t="s">
        <v>5894</v>
      </c>
      <c r="B3476" s="11" t="s">
        <v>233</v>
      </c>
      <c r="C3476" s="10" t="s">
        <v>18</v>
      </c>
      <c r="D3476" s="12">
        <v>42626</v>
      </c>
      <c r="E3476" s="13" t="s">
        <v>5895</v>
      </c>
      <c r="F3476" s="13" t="s">
        <v>439</v>
      </c>
      <c r="G3476" s="14" t="s">
        <v>183</v>
      </c>
      <c r="H3476" s="15">
        <f>HYPERLINK("https://docs.wto.org/imrd/directdoc.asp?DDFDocuments/q/G/SPS/NPER666.pdf","EN")</f>
      </c>
      <c r="I3476" s="15">
        <f>HYPERLINK("https://docs.wto.org/imrd/directdoc.asp?DDFDocuments/r/G/SPS/NPER666.pdf","FR")</f>
      </c>
      <c r="J3476" s="15">
        <f>HYPERLINK("https://docs.wto.org/imrd/directdoc.asp?DDFDocuments/s/G/SPS/NPER666.pdf","ES")</f>
      </c>
    </row>
    <row r="3477">
      <c r="A3477" s="10" t="s">
        <v>5896</v>
      </c>
      <c r="B3477" s="11" t="s">
        <v>233</v>
      </c>
      <c r="C3477" s="10" t="s">
        <v>18</v>
      </c>
      <c r="D3477" s="12">
        <v>42626</v>
      </c>
      <c r="E3477" s="13" t="s">
        <v>5897</v>
      </c>
      <c r="F3477" s="13" t="s">
        <v>717</v>
      </c>
      <c r="G3477" s="14" t="s">
        <v>183</v>
      </c>
      <c r="H3477" s="15">
        <f>HYPERLINK("https://docs.wto.org/imrd/directdoc.asp?DDFDocuments/q/G/SPS/NPER667.pdf","EN")</f>
      </c>
      <c r="I3477" s="15">
        <f>HYPERLINK("https://docs.wto.org/imrd/directdoc.asp?DDFDocuments/r/G/SPS/NPER667.pdf","FR")</f>
      </c>
      <c r="J3477" s="15">
        <f>HYPERLINK("https://docs.wto.org/imrd/directdoc.asp?DDFDocuments/s/G/SPS/NPER667.pdf","ES")</f>
      </c>
    </row>
    <row r="3478">
      <c r="A3478" s="10" t="s">
        <v>5898</v>
      </c>
      <c r="B3478" s="11" t="s">
        <v>195</v>
      </c>
      <c r="C3478" s="10" t="s">
        <v>18</v>
      </c>
      <c r="D3478" s="12">
        <v>42625</v>
      </c>
      <c r="E3478" s="13" t="s">
        <v>5689</v>
      </c>
      <c r="F3478" s="13" t="s">
        <v>992</v>
      </c>
      <c r="G3478" s="14"/>
      <c r="H3478" s="15">
        <f>HYPERLINK("https://docs.wto.org/imrd/directdoc.asp?DDFDocuments/t/G/SPS/NNZL541.DOC","EN")</f>
      </c>
      <c r="I3478" s="15">
        <f>HYPERLINK("https://docs.wto.org/imrd/directdoc.asp?DDFDocuments/u/G/SPS/NNZL541.DOC","FR")</f>
      </c>
      <c r="J3478" s="15">
        <f>HYPERLINK("https://docs.wto.org/imrd/directdoc.asp?DDFDocuments/v/G/SPS/NNZL541.DOC","ES")</f>
      </c>
    </row>
    <row r="3479">
      <c r="A3479" s="10" t="s">
        <v>5899</v>
      </c>
      <c r="B3479" s="11" t="s">
        <v>233</v>
      </c>
      <c r="C3479" s="10" t="s">
        <v>18</v>
      </c>
      <c r="D3479" s="12">
        <v>42625</v>
      </c>
      <c r="E3479" s="13" t="s">
        <v>5900</v>
      </c>
      <c r="F3479" s="13" t="s">
        <v>158</v>
      </c>
      <c r="G3479" s="14" t="s">
        <v>365</v>
      </c>
      <c r="H3479" s="15">
        <f>HYPERLINK("https://docs.wto.org/imrd/directdoc.asp?DDFDocuments/q/G/SPS/NPER664.pdf","EN")</f>
      </c>
      <c r="I3479" s="15">
        <f>HYPERLINK("https://docs.wto.org/imrd/directdoc.asp?DDFDocuments/r/G/SPS/NPER664.pdf","FR")</f>
      </c>
      <c r="J3479" s="15">
        <f>HYPERLINK("https://docs.wto.org/imrd/directdoc.asp?DDFDocuments/s/G/SPS/NPER664.pdf","ES")</f>
      </c>
    </row>
    <row r="3480">
      <c r="A3480" s="10" t="s">
        <v>5901</v>
      </c>
      <c r="B3480" s="11" t="s">
        <v>82</v>
      </c>
      <c r="C3480" s="10" t="s">
        <v>18</v>
      </c>
      <c r="D3480" s="12">
        <v>42620</v>
      </c>
      <c r="E3480" s="13" t="s">
        <v>603</v>
      </c>
      <c r="F3480" s="13" t="s">
        <v>74</v>
      </c>
      <c r="G3480" s="14"/>
      <c r="H3480" s="15">
        <f>HYPERLINK("https://docs.wto.org/imrd/directdoc.asp?DDFDocuments/t/G/SPS/NEU170.DOC","EN")</f>
      </c>
      <c r="I3480" s="15">
        <f>HYPERLINK("https://docs.wto.org/imrd/directdoc.asp?DDFDocuments/u/G/SPS/NEU170.DOC","FR")</f>
      </c>
      <c r="J3480" s="15">
        <f>HYPERLINK("https://docs.wto.org/imrd/directdoc.asp?DDFDocuments/v/G/SPS/NEU170.DOC","ES")</f>
      </c>
    </row>
    <row r="3481">
      <c r="A3481" s="10" t="s">
        <v>5902</v>
      </c>
      <c r="B3481" s="11" t="s">
        <v>214</v>
      </c>
      <c r="C3481" s="10" t="s">
        <v>12</v>
      </c>
      <c r="D3481" s="12">
        <v>42619</v>
      </c>
      <c r="E3481" s="13" t="s">
        <v>215</v>
      </c>
      <c r="F3481" s="13" t="s">
        <v>56</v>
      </c>
      <c r="G3481" s="14" t="s">
        <v>5903</v>
      </c>
      <c r="H3481" s="15">
        <f>HYPERLINK("https://docs.wto.org/imrd/directdoc.asp?DDFDocuments/q/G/SPS/NARE75.pdf","EN")</f>
      </c>
      <c r="I3481" s="15">
        <f>HYPERLINK("https://docs.wto.org/imrd/directdoc.asp?DDFDocuments/r/G/SPS/NARE75.pdf","FR")</f>
      </c>
      <c r="J3481" s="15"/>
    </row>
    <row r="3482">
      <c r="A3482" s="10" t="s">
        <v>5904</v>
      </c>
      <c r="B3482" s="11" t="s">
        <v>214</v>
      </c>
      <c r="C3482" s="10" t="s">
        <v>18</v>
      </c>
      <c r="D3482" s="12">
        <v>42619</v>
      </c>
      <c r="E3482" s="13" t="s">
        <v>5905</v>
      </c>
      <c r="F3482" s="13" t="s">
        <v>24</v>
      </c>
      <c r="G3482" s="14"/>
      <c r="H3482" s="15">
        <f>HYPERLINK("https://docs.wto.org/imrd/directdoc.asp?DDFDocuments/t/G/SPS/NARE76.DOC","EN")</f>
      </c>
      <c r="I3482" s="15"/>
      <c r="J3482" s="15"/>
    </row>
    <row r="3483">
      <c r="A3483" s="10" t="s">
        <v>5904</v>
      </c>
      <c r="B3483" s="11" t="s">
        <v>53</v>
      </c>
      <c r="C3483" s="10" t="s">
        <v>18</v>
      </c>
      <c r="D3483" s="12">
        <v>42619</v>
      </c>
      <c r="E3483" s="13" t="s">
        <v>5905</v>
      </c>
      <c r="F3483" s="13" t="s">
        <v>24</v>
      </c>
      <c r="G3483" s="14"/>
      <c r="H3483" s="15">
        <f>HYPERLINK("https://docs.wto.org/imrd/directdoc.asp?DDFDocuments/t/G/SPS/NARE76.DOC","EN")</f>
      </c>
      <c r="I3483" s="15">
        <f>HYPERLINK("https://docs.wto.org/imrd/directdoc.asp?DDFDocuments/u/G/SPS/NARE76.DOC","FR")</f>
      </c>
      <c r="J3483" s="15">
        <f>HYPERLINK("https://docs.wto.org/imrd/directdoc.asp?DDFDocuments/v/G/SPS/NARE76.DOC","ES")</f>
      </c>
    </row>
    <row r="3484">
      <c r="A3484" s="10" t="s">
        <v>5904</v>
      </c>
      <c r="B3484" s="11" t="s">
        <v>625</v>
      </c>
      <c r="C3484" s="10" t="s">
        <v>18</v>
      </c>
      <c r="D3484" s="12">
        <v>42619</v>
      </c>
      <c r="E3484" s="13" t="s">
        <v>5905</v>
      </c>
      <c r="F3484" s="13" t="s">
        <v>24</v>
      </c>
      <c r="G3484" s="14"/>
      <c r="H3484" s="15">
        <f>HYPERLINK("https://docs.wto.org/imrd/directdoc.asp?DDFDocuments/t/G/SPS/NARE76.DOC","EN")</f>
      </c>
      <c r="I3484" s="15"/>
      <c r="J3484" s="15"/>
    </row>
    <row r="3485">
      <c r="A3485" s="10" t="s">
        <v>5904</v>
      </c>
      <c r="B3485" s="11" t="s">
        <v>622</v>
      </c>
      <c r="C3485" s="10" t="s">
        <v>18</v>
      </c>
      <c r="D3485" s="12">
        <v>42619</v>
      </c>
      <c r="E3485" s="13" t="s">
        <v>5905</v>
      </c>
      <c r="F3485" s="13" t="s">
        <v>24</v>
      </c>
      <c r="G3485" s="14"/>
      <c r="H3485" s="15">
        <f>HYPERLINK("https://docs.wto.org/imrd/directdoc.asp?DDFDocuments/t/G/SPS/NARE76.DOC","EN")</f>
      </c>
      <c r="I3485" s="15"/>
      <c r="J3485" s="15"/>
    </row>
    <row r="3486">
      <c r="A3486" s="10" t="s">
        <v>5904</v>
      </c>
      <c r="B3486" s="11" t="s">
        <v>39</v>
      </c>
      <c r="C3486" s="10" t="s">
        <v>18</v>
      </c>
      <c r="D3486" s="12">
        <v>42619</v>
      </c>
      <c r="E3486" s="13" t="s">
        <v>5905</v>
      </c>
      <c r="F3486" s="13" t="s">
        <v>24</v>
      </c>
      <c r="G3486" s="14"/>
      <c r="H3486" s="15">
        <f>HYPERLINK("https://docs.wto.org/imrd/directdoc.asp?DDFDocuments/t/G/SPS/NARE76.DOC","EN")</f>
      </c>
      <c r="I3486" s="15"/>
      <c r="J3486" s="15"/>
    </row>
    <row r="3487">
      <c r="A3487" s="10" t="s">
        <v>5904</v>
      </c>
      <c r="B3487" s="11" t="s">
        <v>623</v>
      </c>
      <c r="C3487" s="10" t="s">
        <v>18</v>
      </c>
      <c r="D3487" s="12">
        <v>42619</v>
      </c>
      <c r="E3487" s="13" t="s">
        <v>5905</v>
      </c>
      <c r="F3487" s="13" t="s">
        <v>24</v>
      </c>
      <c r="G3487" s="14"/>
      <c r="H3487" s="15">
        <f>HYPERLINK("https://docs.wto.org/imrd/directdoc.asp?DDFDocuments/t/G/SPS/NARE76.DOC","EN")</f>
      </c>
      <c r="I3487" s="15"/>
      <c r="J3487" s="15"/>
    </row>
    <row r="3488">
      <c r="A3488" s="10" t="s">
        <v>5904</v>
      </c>
      <c r="B3488" s="11" t="s">
        <v>624</v>
      </c>
      <c r="C3488" s="10" t="s">
        <v>18</v>
      </c>
      <c r="D3488" s="12">
        <v>42619</v>
      </c>
      <c r="E3488" s="13" t="s">
        <v>5906</v>
      </c>
      <c r="F3488" s="13" t="s">
        <v>24</v>
      </c>
      <c r="G3488" s="14"/>
      <c r="H3488" s="15">
        <f>HYPERLINK("https://docs.wto.org/imrd/directdoc.asp?DDFDocuments/t/G/SPS/NARE76.DOC","EN")</f>
      </c>
      <c r="I3488" s="15"/>
      <c r="J3488" s="15"/>
    </row>
    <row r="3489">
      <c r="A3489" s="10" t="s">
        <v>5907</v>
      </c>
      <c r="B3489" s="11" t="s">
        <v>624</v>
      </c>
      <c r="C3489" s="10" t="s">
        <v>18</v>
      </c>
      <c r="D3489" s="12">
        <v>42619</v>
      </c>
      <c r="E3489" s="13" t="s">
        <v>5908</v>
      </c>
      <c r="F3489" s="13" t="s">
        <v>24</v>
      </c>
      <c r="G3489" s="14"/>
      <c r="H3489" s="15">
        <f>HYPERLINK("https://docs.wto.org/imrd/directdoc.asp?DDFDocuments/t/G/SPS/NARE77.DOC","EN")</f>
      </c>
      <c r="I3489" s="15"/>
      <c r="J3489" s="15"/>
    </row>
    <row r="3490">
      <c r="A3490" s="10" t="s">
        <v>5907</v>
      </c>
      <c r="B3490" s="11" t="s">
        <v>623</v>
      </c>
      <c r="C3490" s="10" t="s">
        <v>18</v>
      </c>
      <c r="D3490" s="12">
        <v>42619</v>
      </c>
      <c r="E3490" s="13" t="s">
        <v>5908</v>
      </c>
      <c r="F3490" s="13" t="s">
        <v>24</v>
      </c>
      <c r="G3490" s="14"/>
      <c r="H3490" s="15">
        <f>HYPERLINK("https://docs.wto.org/imrd/directdoc.asp?DDFDocuments/t/G/SPS/NARE77.DOC","EN")</f>
      </c>
      <c r="I3490" s="15"/>
      <c r="J3490" s="15"/>
    </row>
    <row r="3491">
      <c r="A3491" s="10" t="s">
        <v>5907</v>
      </c>
      <c r="B3491" s="11" t="s">
        <v>39</v>
      </c>
      <c r="C3491" s="10" t="s">
        <v>18</v>
      </c>
      <c r="D3491" s="12">
        <v>42619</v>
      </c>
      <c r="E3491" s="13" t="s">
        <v>5908</v>
      </c>
      <c r="F3491" s="13" t="s">
        <v>24</v>
      </c>
      <c r="G3491" s="14"/>
      <c r="H3491" s="15">
        <f>HYPERLINK("https://docs.wto.org/imrd/directdoc.asp?DDFDocuments/t/G/SPS/NARE77.DOC","EN")</f>
      </c>
      <c r="I3491" s="15"/>
      <c r="J3491" s="15"/>
    </row>
    <row r="3492">
      <c r="A3492" s="10" t="s">
        <v>5907</v>
      </c>
      <c r="B3492" s="11" t="s">
        <v>622</v>
      </c>
      <c r="C3492" s="10" t="s">
        <v>18</v>
      </c>
      <c r="D3492" s="12">
        <v>42619</v>
      </c>
      <c r="E3492" s="13" t="s">
        <v>5908</v>
      </c>
      <c r="F3492" s="13" t="s">
        <v>24</v>
      </c>
      <c r="G3492" s="14"/>
      <c r="H3492" s="15">
        <f>HYPERLINK("https://docs.wto.org/imrd/directdoc.asp?DDFDocuments/t/G/SPS/NARE77.DOC","EN")</f>
      </c>
      <c r="I3492" s="15"/>
      <c r="J3492" s="15"/>
    </row>
    <row r="3493">
      <c r="A3493" s="10" t="s">
        <v>5907</v>
      </c>
      <c r="B3493" s="11" t="s">
        <v>625</v>
      </c>
      <c r="C3493" s="10" t="s">
        <v>18</v>
      </c>
      <c r="D3493" s="12">
        <v>42619</v>
      </c>
      <c r="E3493" s="13" t="s">
        <v>5908</v>
      </c>
      <c r="F3493" s="13" t="s">
        <v>24</v>
      </c>
      <c r="G3493" s="14"/>
      <c r="H3493" s="15">
        <f>HYPERLINK("https://docs.wto.org/imrd/directdoc.asp?DDFDocuments/t/G/SPS/NARE77.DOC","EN")</f>
      </c>
      <c r="I3493" s="15"/>
      <c r="J3493" s="15"/>
    </row>
    <row r="3494">
      <c r="A3494" s="10" t="s">
        <v>5907</v>
      </c>
      <c r="B3494" s="11" t="s">
        <v>53</v>
      </c>
      <c r="C3494" s="10" t="s">
        <v>18</v>
      </c>
      <c r="D3494" s="12">
        <v>42619</v>
      </c>
      <c r="E3494" s="13" t="s">
        <v>5908</v>
      </c>
      <c r="F3494" s="13" t="s">
        <v>24</v>
      </c>
      <c r="G3494" s="14"/>
      <c r="H3494" s="15">
        <f>HYPERLINK("https://docs.wto.org/imrd/directdoc.asp?DDFDocuments/t/G/SPS/NARE77.DOC","EN")</f>
      </c>
      <c r="I3494" s="15">
        <f>HYPERLINK("https://docs.wto.org/imrd/directdoc.asp?DDFDocuments/u/G/SPS/NARE77.DOC","FR")</f>
      </c>
      <c r="J3494" s="15">
        <f>HYPERLINK("https://docs.wto.org/imrd/directdoc.asp?DDFDocuments/v/G/SPS/NARE77.DOC","ES")</f>
      </c>
    </row>
    <row r="3495">
      <c r="A3495" s="10" t="s">
        <v>5907</v>
      </c>
      <c r="B3495" s="11" t="s">
        <v>214</v>
      </c>
      <c r="C3495" s="10" t="s">
        <v>18</v>
      </c>
      <c r="D3495" s="12">
        <v>42619</v>
      </c>
      <c r="E3495" s="13" t="s">
        <v>5908</v>
      </c>
      <c r="F3495" s="13" t="s">
        <v>24</v>
      </c>
      <c r="G3495" s="14"/>
      <c r="H3495" s="15">
        <f>HYPERLINK("https://docs.wto.org/imrd/directdoc.asp?DDFDocuments/t/G/SPS/NARE77.DOC","EN")</f>
      </c>
      <c r="I3495" s="15"/>
      <c r="J3495" s="15"/>
    </row>
    <row r="3496">
      <c r="A3496" s="10" t="s">
        <v>5909</v>
      </c>
      <c r="B3496" s="11" t="s">
        <v>214</v>
      </c>
      <c r="C3496" s="10" t="s">
        <v>18</v>
      </c>
      <c r="D3496" s="12">
        <v>42619</v>
      </c>
      <c r="E3496" s="13" t="s">
        <v>5910</v>
      </c>
      <c r="F3496" s="13" t="s">
        <v>24</v>
      </c>
      <c r="G3496" s="14"/>
      <c r="H3496" s="15">
        <f>HYPERLINK("https://docs.wto.org/imrd/directdoc.asp?DDFDocuments/t/G/SPS/NARE78.DOC","EN")</f>
      </c>
      <c r="I3496" s="15"/>
      <c r="J3496" s="15"/>
    </row>
    <row r="3497">
      <c r="A3497" s="10" t="s">
        <v>5909</v>
      </c>
      <c r="B3497" s="11" t="s">
        <v>625</v>
      </c>
      <c r="C3497" s="10" t="s">
        <v>18</v>
      </c>
      <c r="D3497" s="12">
        <v>42619</v>
      </c>
      <c r="E3497" s="13" t="s">
        <v>5910</v>
      </c>
      <c r="F3497" s="13" t="s">
        <v>24</v>
      </c>
      <c r="G3497" s="14"/>
      <c r="H3497" s="15">
        <f>HYPERLINK("https://docs.wto.org/imrd/directdoc.asp?DDFDocuments/t/G/SPS/NARE78.DOC","EN")</f>
      </c>
      <c r="I3497" s="15"/>
      <c r="J3497" s="15"/>
    </row>
    <row r="3498">
      <c r="A3498" s="10" t="s">
        <v>5909</v>
      </c>
      <c r="B3498" s="11" t="s">
        <v>622</v>
      </c>
      <c r="C3498" s="10" t="s">
        <v>18</v>
      </c>
      <c r="D3498" s="12">
        <v>42619</v>
      </c>
      <c r="E3498" s="13" t="s">
        <v>5910</v>
      </c>
      <c r="F3498" s="13" t="s">
        <v>24</v>
      </c>
      <c r="G3498" s="14"/>
      <c r="H3498" s="15">
        <f>HYPERLINK("https://docs.wto.org/imrd/directdoc.asp?DDFDocuments/t/G/SPS/NARE78.DOC","EN")</f>
      </c>
      <c r="I3498" s="15"/>
      <c r="J3498" s="15"/>
    </row>
    <row r="3499">
      <c r="A3499" s="10" t="s">
        <v>5909</v>
      </c>
      <c r="B3499" s="11" t="s">
        <v>39</v>
      </c>
      <c r="C3499" s="10" t="s">
        <v>18</v>
      </c>
      <c r="D3499" s="12">
        <v>42619</v>
      </c>
      <c r="E3499" s="13" t="s">
        <v>5910</v>
      </c>
      <c r="F3499" s="13" t="s">
        <v>24</v>
      </c>
      <c r="G3499" s="14"/>
      <c r="H3499" s="15">
        <f>HYPERLINK("https://docs.wto.org/imrd/directdoc.asp?DDFDocuments/t/G/SPS/NARE78.DOC","EN")</f>
      </c>
      <c r="I3499" s="15"/>
      <c r="J3499" s="15"/>
    </row>
    <row r="3500">
      <c r="A3500" s="10" t="s">
        <v>5909</v>
      </c>
      <c r="B3500" s="11" t="s">
        <v>623</v>
      </c>
      <c r="C3500" s="10" t="s">
        <v>18</v>
      </c>
      <c r="D3500" s="12">
        <v>42619</v>
      </c>
      <c r="E3500" s="13" t="s">
        <v>5910</v>
      </c>
      <c r="F3500" s="13" t="s">
        <v>24</v>
      </c>
      <c r="G3500" s="14"/>
      <c r="H3500" s="15">
        <f>HYPERLINK("https://docs.wto.org/imrd/directdoc.asp?DDFDocuments/t/G/SPS/NARE78.DOC","EN")</f>
      </c>
      <c r="I3500" s="15"/>
      <c r="J3500" s="15"/>
    </row>
    <row r="3501">
      <c r="A3501" s="10" t="s">
        <v>5909</v>
      </c>
      <c r="B3501" s="11" t="s">
        <v>624</v>
      </c>
      <c r="C3501" s="10" t="s">
        <v>18</v>
      </c>
      <c r="D3501" s="12">
        <v>42619</v>
      </c>
      <c r="E3501" s="13" t="s">
        <v>5910</v>
      </c>
      <c r="F3501" s="13" t="s">
        <v>24</v>
      </c>
      <c r="G3501" s="14"/>
      <c r="H3501" s="15">
        <f>HYPERLINK("https://docs.wto.org/imrd/directdoc.asp?DDFDocuments/t/G/SPS/NARE78.DOC","EN")</f>
      </c>
      <c r="I3501" s="15"/>
      <c r="J3501" s="15"/>
    </row>
    <row r="3502">
      <c r="A3502" s="10" t="s">
        <v>5909</v>
      </c>
      <c r="B3502" s="11" t="s">
        <v>53</v>
      </c>
      <c r="C3502" s="10" t="s">
        <v>18</v>
      </c>
      <c r="D3502" s="12">
        <v>42619</v>
      </c>
      <c r="E3502" s="13" t="s">
        <v>5910</v>
      </c>
      <c r="F3502" s="13" t="s">
        <v>24</v>
      </c>
      <c r="G3502" s="14"/>
      <c r="H3502" s="15">
        <f>HYPERLINK("https://docs.wto.org/imrd/directdoc.asp?DDFDocuments/t/G/SPS/NARE78.DOC","EN")</f>
      </c>
      <c r="I3502" s="15">
        <f>HYPERLINK("https://docs.wto.org/imrd/directdoc.asp?DDFDocuments/u/G/SPS/NARE78.DOC","FR")</f>
      </c>
      <c r="J3502" s="15">
        <f>HYPERLINK("https://docs.wto.org/imrd/directdoc.asp?DDFDocuments/v/G/SPS/NARE78.DOC","ES")</f>
      </c>
    </row>
    <row r="3503">
      <c r="A3503" s="10" t="s">
        <v>5911</v>
      </c>
      <c r="B3503" s="11" t="s">
        <v>183</v>
      </c>
      <c r="C3503" s="10" t="s">
        <v>18</v>
      </c>
      <c r="D3503" s="12">
        <v>42619</v>
      </c>
      <c r="E3503" s="13" t="s">
        <v>5912</v>
      </c>
      <c r="F3503" s="13" t="s">
        <v>223</v>
      </c>
      <c r="G3503" s="14"/>
      <c r="H3503" s="15">
        <f>HYPERLINK("https://docs.wto.org/imrd/directdoc.asp?DDFDocuments/t/G/SPS/NARG194.DOC","EN")</f>
      </c>
      <c r="I3503" s="15">
        <f>HYPERLINK("https://docs.wto.org/imrd/directdoc.asp?DDFDocuments/u/G/SPS/NARG194.DOC","FR")</f>
      </c>
      <c r="J3503" s="15">
        <f>HYPERLINK("https://docs.wto.org/imrd/directdoc.asp?DDFDocuments/v/G/SPS/NARG194.DOC","ES")</f>
      </c>
    </row>
    <row r="3504">
      <c r="A3504" s="10" t="s">
        <v>5913</v>
      </c>
      <c r="B3504" s="11" t="s">
        <v>183</v>
      </c>
      <c r="C3504" s="10" t="s">
        <v>18</v>
      </c>
      <c r="D3504" s="12">
        <v>42619</v>
      </c>
      <c r="E3504" s="13" t="s">
        <v>5914</v>
      </c>
      <c r="F3504" s="13" t="s">
        <v>144</v>
      </c>
      <c r="G3504" s="14"/>
      <c r="H3504" s="15">
        <f>HYPERLINK("https://docs.wto.org/imrd/directdoc.asp?DDFDocuments/t/G/SPS/NARG195.DOC","EN")</f>
      </c>
      <c r="I3504" s="15">
        <f>HYPERLINK("https://docs.wto.org/imrd/directdoc.asp?DDFDocuments/u/G/SPS/NARG195.DOC","FR")</f>
      </c>
      <c r="J3504" s="15">
        <f>HYPERLINK("https://docs.wto.org/imrd/directdoc.asp?DDFDocuments/v/G/SPS/NARG195.DOC","ES")</f>
      </c>
    </row>
    <row r="3505">
      <c r="A3505" s="10" t="s">
        <v>5915</v>
      </c>
      <c r="B3505" s="11" t="s">
        <v>349</v>
      </c>
      <c r="C3505" s="10" t="s">
        <v>18</v>
      </c>
      <c r="D3505" s="12">
        <v>42619</v>
      </c>
      <c r="E3505" s="13" t="s">
        <v>5916</v>
      </c>
      <c r="F3505" s="13" t="s">
        <v>158</v>
      </c>
      <c r="G3505" s="14" t="s">
        <v>779</v>
      </c>
      <c r="H3505" s="15">
        <f>HYPERLINK("https://docs.wto.org/imrd/directdoc.asp?DDFDocuments/t/G/SPS/NECU181.DOC","EN")</f>
      </c>
      <c r="I3505" s="15">
        <f>HYPERLINK("https://docs.wto.org/imrd/directdoc.asp?DDFDocuments/u/G/SPS/NECU181.DOC","FR")</f>
      </c>
      <c r="J3505" s="15">
        <f>HYPERLINK("https://docs.wto.org/imrd/directdoc.asp?DDFDocuments/v/G/SPS/NECU181.DOC","ES")</f>
      </c>
    </row>
    <row r="3506">
      <c r="A3506" s="10" t="s">
        <v>5917</v>
      </c>
      <c r="B3506" s="11" t="s">
        <v>1412</v>
      </c>
      <c r="C3506" s="10" t="s">
        <v>18</v>
      </c>
      <c r="D3506" s="12">
        <v>42619</v>
      </c>
      <c r="E3506" s="13" t="s">
        <v>5918</v>
      </c>
      <c r="F3506" s="13" t="s">
        <v>3404</v>
      </c>
      <c r="G3506" s="14" t="s">
        <v>5919</v>
      </c>
      <c r="H3506" s="15">
        <f>HYPERLINK("https://docs.wto.org/imrd/directdoc.asp?DDFDocuments/t/G/SPS/NFRA12.DOC","EN")</f>
      </c>
      <c r="I3506" s="15">
        <f>HYPERLINK("https://docs.wto.org/imrd/directdoc.asp?DDFDocuments/u/G/SPS/NFRA12.DOC","FR")</f>
      </c>
      <c r="J3506" s="15">
        <f>HYPERLINK("https://docs.wto.org/imrd/directdoc.asp?DDFDocuments/v/G/SPS/NFRA12.DOC","ES")</f>
      </c>
    </row>
    <row r="3507">
      <c r="A3507" s="10" t="s">
        <v>5920</v>
      </c>
      <c r="B3507" s="11" t="s">
        <v>139</v>
      </c>
      <c r="C3507" s="10" t="s">
        <v>18</v>
      </c>
      <c r="D3507" s="12">
        <v>42619</v>
      </c>
      <c r="E3507" s="13" t="s">
        <v>5921</v>
      </c>
      <c r="F3507" s="13" t="s">
        <v>63</v>
      </c>
      <c r="G3507" s="14"/>
      <c r="H3507" s="15">
        <f>HYPERLINK("https://docs.wto.org/imrd/directdoc.asp?DDFDocuments/q/G/SPS/NIND156.pdf","EN")</f>
      </c>
      <c r="I3507" s="15">
        <f>HYPERLINK("https://docs.wto.org/imrd/directdoc.asp?DDFDocuments/r/G/SPS/NIND156.pdf","FR")</f>
      </c>
      <c r="J3507" s="15">
        <f>HYPERLINK("https://docs.wto.org/imrd/directdoc.asp?DDFDocuments/s/G/SPS/NIND156.pdf","ES")</f>
      </c>
    </row>
    <row r="3508">
      <c r="A3508" s="10" t="s">
        <v>5922</v>
      </c>
      <c r="B3508" s="11" t="s">
        <v>87</v>
      </c>
      <c r="C3508" s="10" t="s">
        <v>18</v>
      </c>
      <c r="D3508" s="12">
        <v>42618</v>
      </c>
      <c r="E3508" s="13" t="s">
        <v>5523</v>
      </c>
      <c r="F3508" s="13" t="s">
        <v>32</v>
      </c>
      <c r="G3508" s="14" t="s">
        <v>5923</v>
      </c>
      <c r="H3508" s="15">
        <f>HYPERLINK("https://docs.wto.org/imrd/directdoc.asp?DDFDocuments/t/G/SPS/NMEX304.DOC","EN")</f>
      </c>
      <c r="I3508" s="15">
        <f>HYPERLINK("https://docs.wto.org/imrd/directdoc.asp?DDFDocuments/u/G/SPS/NMEX304.DOC","FR")</f>
      </c>
      <c r="J3508" s="15">
        <f>HYPERLINK("https://docs.wto.org/imrd/directdoc.asp?DDFDocuments/v/G/SPS/NMEX304.DOC","ES")</f>
      </c>
    </row>
    <row r="3509">
      <c r="A3509" s="10" t="s">
        <v>5924</v>
      </c>
      <c r="B3509" s="11" t="s">
        <v>17</v>
      </c>
      <c r="C3509" s="10" t="s">
        <v>18</v>
      </c>
      <c r="D3509" s="12">
        <v>42618</v>
      </c>
      <c r="E3509" s="13" t="s">
        <v>5925</v>
      </c>
      <c r="F3509" s="13" t="s">
        <v>24</v>
      </c>
      <c r="G3509" s="14"/>
      <c r="H3509" s="15">
        <f>HYPERLINK("https://docs.wto.org/imrd/directdoc.asp?DDFDocuments/t/G/SPS/NNIC97.DOC","EN")</f>
      </c>
      <c r="I3509" s="15">
        <f>HYPERLINK("https://docs.wto.org/imrd/directdoc.asp?DDFDocuments/u/G/SPS/NNIC97.DOC","FR")</f>
      </c>
      <c r="J3509" s="15">
        <f>HYPERLINK("https://docs.wto.org/imrd/directdoc.asp?DDFDocuments/v/G/SPS/NNIC97.DOC","ES")</f>
      </c>
    </row>
    <row r="3510">
      <c r="A3510" s="10" t="s">
        <v>5926</v>
      </c>
      <c r="B3510" s="11" t="s">
        <v>161</v>
      </c>
      <c r="C3510" s="10" t="s">
        <v>18</v>
      </c>
      <c r="D3510" s="12">
        <v>42618</v>
      </c>
      <c r="E3510" s="13" t="s">
        <v>4495</v>
      </c>
      <c r="F3510" s="13" t="s">
        <v>158</v>
      </c>
      <c r="G3510" s="14" t="s">
        <v>34</v>
      </c>
      <c r="H3510" s="15">
        <f>HYPERLINK("https://docs.wto.org/imrd/directdoc.asp?DDFDocuments/q/G/SPS/NUSA2890.pdf","EN")</f>
      </c>
      <c r="I3510" s="15">
        <f>HYPERLINK("https://docs.wto.org/imrd/directdoc.asp?DDFDocuments/r/G/SPS/NUSA2890.pdf","FR")</f>
      </c>
      <c r="J3510" s="15">
        <f>HYPERLINK("https://docs.wto.org/imrd/directdoc.asp?DDFDocuments/s/G/SPS/NUSA2890.pdf","ES")</f>
      </c>
    </row>
    <row r="3511">
      <c r="A3511" s="10" t="s">
        <v>5927</v>
      </c>
      <c r="B3511" s="11" t="s">
        <v>188</v>
      </c>
      <c r="C3511" s="10" t="s">
        <v>18</v>
      </c>
      <c r="D3511" s="12">
        <v>42615</v>
      </c>
      <c r="E3511" s="13" t="s">
        <v>5928</v>
      </c>
      <c r="F3511" s="13" t="s">
        <v>144</v>
      </c>
      <c r="G3511" s="14"/>
      <c r="H3511" s="15">
        <f>HYPERLINK("https://docs.wto.org/imrd/directdoc.asp?DDFDocuments/t/G/SPS/NAUS397.DOC","EN")</f>
      </c>
      <c r="I3511" s="15">
        <f>HYPERLINK("https://docs.wto.org/imrd/directdoc.asp?DDFDocuments/u/G/SPS/NAUS397.DOC","FR")</f>
      </c>
      <c r="J3511" s="15">
        <f>HYPERLINK("https://docs.wto.org/imrd/directdoc.asp?DDFDocuments/v/G/SPS/NAUS397.DOC","ES")</f>
      </c>
    </row>
    <row r="3512">
      <c r="A3512" s="10" t="s">
        <v>5929</v>
      </c>
      <c r="B3512" s="11" t="s">
        <v>156</v>
      </c>
      <c r="C3512" s="10" t="s">
        <v>201</v>
      </c>
      <c r="D3512" s="12">
        <v>42615</v>
      </c>
      <c r="E3512" s="13" t="s">
        <v>5930</v>
      </c>
      <c r="F3512" s="13" t="s">
        <v>144</v>
      </c>
      <c r="G3512" s="14"/>
      <c r="H3512" s="15">
        <f>HYPERLINK("https://docs.wto.org/imrd/directdoc.asp?DDFDocuments/t/G/SPS/NKAZ2C1.DOC","EN")</f>
      </c>
      <c r="I3512" s="15">
        <f>HYPERLINK("https://docs.wto.org/imrd/directdoc.asp?DDFDocuments/u/G/SPS/NKAZ2C1.DOC","FR")</f>
      </c>
      <c r="J3512" s="15">
        <f>HYPERLINK("https://docs.wto.org/imrd/directdoc.asp?DDFDocuments/v/G/SPS/NKAZ2C1.DOC","ES")</f>
      </c>
    </row>
    <row r="3513">
      <c r="A3513" s="10" t="s">
        <v>5931</v>
      </c>
      <c r="B3513" s="11" t="s">
        <v>233</v>
      </c>
      <c r="C3513" s="10" t="s">
        <v>18</v>
      </c>
      <c r="D3513" s="12">
        <v>42615</v>
      </c>
      <c r="E3513" s="13" t="s">
        <v>5932</v>
      </c>
      <c r="F3513" s="13" t="s">
        <v>29</v>
      </c>
      <c r="G3513" s="14" t="s">
        <v>572</v>
      </c>
      <c r="H3513" s="15">
        <f>HYPERLINK("https://docs.wto.org/imrd/directdoc.asp?DDFDocuments/t/G/SPS/NPER663.DOC","EN")</f>
      </c>
      <c r="I3513" s="15">
        <f>HYPERLINK("https://docs.wto.org/imrd/directdoc.asp?DDFDocuments/u/G/SPS/NPER663.DOC","FR")</f>
      </c>
      <c r="J3513" s="15">
        <f>HYPERLINK("https://docs.wto.org/imrd/directdoc.asp?DDFDocuments/v/G/SPS/NPER663.DOC","ES")</f>
      </c>
    </row>
    <row r="3514">
      <c r="A3514" s="10" t="s">
        <v>5933</v>
      </c>
      <c r="B3514" s="11" t="s">
        <v>365</v>
      </c>
      <c r="C3514" s="10" t="s">
        <v>18</v>
      </c>
      <c r="D3514" s="12">
        <v>42614</v>
      </c>
      <c r="E3514" s="13" t="s">
        <v>5934</v>
      </c>
      <c r="F3514" s="13" t="s">
        <v>32</v>
      </c>
      <c r="G3514" s="14" t="s">
        <v>5935</v>
      </c>
      <c r="H3514" s="15">
        <f>HYPERLINK("https://docs.wto.org/imrd/directdoc.asp?DDFDocuments/q/G/SPS/NCHL529.pdf","EN")</f>
      </c>
      <c r="I3514" s="15">
        <f>HYPERLINK("https://docs.wto.org/imrd/directdoc.asp?DDFDocuments/r/G/SPS/NCHL529.pdf","FR")</f>
      </c>
      <c r="J3514" s="15">
        <f>HYPERLINK("https://docs.wto.org/imrd/directdoc.asp?DDFDocuments/s/G/SPS/NCHL529.pdf","ES")</f>
      </c>
    </row>
    <row r="3515">
      <c r="A3515" s="10" t="s">
        <v>5936</v>
      </c>
      <c r="B3515" s="11" t="s">
        <v>161</v>
      </c>
      <c r="C3515" s="10" t="s">
        <v>18</v>
      </c>
      <c r="D3515" s="12">
        <v>42613</v>
      </c>
      <c r="E3515" s="13" t="s">
        <v>1457</v>
      </c>
      <c r="F3515" s="13" t="s">
        <v>3252</v>
      </c>
      <c r="G3515" s="14" t="s">
        <v>1600</v>
      </c>
      <c r="H3515" s="15">
        <f>HYPERLINK("https://docs.wto.org/imrd/directdoc.asp?DDFDocuments/q/G/SPS/NUSA2888.pdf","EN")</f>
      </c>
      <c r="I3515" s="15">
        <f>HYPERLINK("https://docs.wto.org/imrd/directdoc.asp?DDFDocuments/r/G/SPS/NUSA2888.pdf","FR")</f>
      </c>
      <c r="J3515" s="15">
        <f>HYPERLINK("https://docs.wto.org/imrd/directdoc.asp?DDFDocuments/s/G/SPS/NUSA2888.pdf","ES")</f>
      </c>
    </row>
    <row r="3516">
      <c r="A3516" s="10" t="s">
        <v>5937</v>
      </c>
      <c r="B3516" s="11" t="s">
        <v>161</v>
      </c>
      <c r="C3516" s="10" t="s">
        <v>18</v>
      </c>
      <c r="D3516" s="12">
        <v>42613</v>
      </c>
      <c r="E3516" s="13" t="s">
        <v>4427</v>
      </c>
      <c r="F3516" s="13" t="s">
        <v>158</v>
      </c>
      <c r="G3516" s="14" t="s">
        <v>195</v>
      </c>
      <c r="H3516" s="15">
        <f>HYPERLINK("https://docs.wto.org/imrd/directdoc.asp?DDFDocuments/q/G/SPS/NUSA2889.pdf","EN")</f>
      </c>
      <c r="I3516" s="15">
        <f>HYPERLINK("https://docs.wto.org/imrd/directdoc.asp?DDFDocuments/r/G/SPS/NUSA2889.pdf","FR")</f>
      </c>
      <c r="J3516" s="15">
        <f>HYPERLINK("https://docs.wto.org/imrd/directdoc.asp?DDFDocuments/s/G/SPS/NUSA2889.pdf","ES")</f>
      </c>
    </row>
    <row r="3517">
      <c r="A3517" s="10" t="s">
        <v>5938</v>
      </c>
      <c r="B3517" s="11" t="s">
        <v>1176</v>
      </c>
      <c r="C3517" s="10" t="s">
        <v>18</v>
      </c>
      <c r="D3517" s="12">
        <v>42612</v>
      </c>
      <c r="E3517" s="13" t="s">
        <v>5939</v>
      </c>
      <c r="F3517" s="13" t="s">
        <v>24</v>
      </c>
      <c r="G3517" s="14"/>
      <c r="H3517" s="15">
        <f>HYPERLINK("https://docs.wto.org/imrd/directdoc.asp?DDFDocuments/q/G/SPS/NZWE5.pdf","EN")</f>
      </c>
      <c r="I3517" s="15">
        <f>HYPERLINK("https://docs.wto.org/imrd/directdoc.asp?DDFDocuments/r/G/SPS/NZWE5.pdf","FR")</f>
      </c>
      <c r="J3517" s="15">
        <f>HYPERLINK("https://docs.wto.org/imrd/directdoc.asp?DDFDocuments/s/G/SPS/NZWE5.pdf","ES")</f>
      </c>
    </row>
    <row r="3518">
      <c r="A3518" s="10" t="s">
        <v>5940</v>
      </c>
      <c r="B3518" s="11" t="s">
        <v>637</v>
      </c>
      <c r="C3518" s="10" t="s">
        <v>40</v>
      </c>
      <c r="D3518" s="12">
        <v>42611</v>
      </c>
      <c r="E3518" s="13" t="s">
        <v>19</v>
      </c>
      <c r="F3518" s="13" t="s">
        <v>310</v>
      </c>
      <c r="G3518" s="14"/>
      <c r="H3518" s="15">
        <f>HYPERLINK("https://docs.wto.org/imrd/directdoc.asp?DDFDocuments/t/G/SPS/NLKA10A2.DOC","EN")</f>
      </c>
      <c r="I3518" s="15">
        <f>HYPERLINK("https://docs.wto.org/imrd/directdoc.asp?DDFDocuments/u/G/SPS/NLKA10A2.DOC","FR")</f>
      </c>
      <c r="J3518" s="15">
        <f>HYPERLINK("https://docs.wto.org/imrd/directdoc.asp?DDFDocuments/v/G/SPS/NLKA10A2.DOC","ES")</f>
      </c>
    </row>
    <row r="3519">
      <c r="A3519" s="10" t="s">
        <v>5941</v>
      </c>
      <c r="B3519" s="11" t="s">
        <v>233</v>
      </c>
      <c r="C3519" s="10" t="s">
        <v>40</v>
      </c>
      <c r="D3519" s="12">
        <v>42611</v>
      </c>
      <c r="E3519" s="13" t="s">
        <v>19</v>
      </c>
      <c r="F3519" s="13" t="s">
        <v>5150</v>
      </c>
      <c r="G3519" s="14"/>
      <c r="H3519" s="15">
        <f>HYPERLINK("https://docs.wto.org/imrd/directdoc.asp?DDFDocuments/q/G/SPS/NPER575A2.pdf","EN")</f>
      </c>
      <c r="I3519" s="15">
        <f>HYPERLINK("https://docs.wto.org/imrd/directdoc.asp?DDFDocuments/r/G/SPS/NPER575A2.pdf","FR")</f>
      </c>
      <c r="J3519" s="15">
        <f>HYPERLINK("https://docs.wto.org/imrd/directdoc.asp?DDFDocuments/s/G/SPS/NPER575A2.pdf","ES")</f>
      </c>
    </row>
    <row r="3520">
      <c r="A3520" s="10" t="s">
        <v>5942</v>
      </c>
      <c r="B3520" s="11" t="s">
        <v>233</v>
      </c>
      <c r="C3520" s="10" t="s">
        <v>40</v>
      </c>
      <c r="D3520" s="12">
        <v>42611</v>
      </c>
      <c r="E3520" s="13" t="s">
        <v>19</v>
      </c>
      <c r="F3520" s="13" t="s">
        <v>5150</v>
      </c>
      <c r="G3520" s="14"/>
      <c r="H3520" s="15">
        <f>HYPERLINK("https://docs.wto.org/imrd/directdoc.asp?DDFDocuments/t/G/SPS/NPER608A2.DOC","EN")</f>
      </c>
      <c r="I3520" s="15">
        <f>HYPERLINK("https://docs.wto.org/imrd/directdoc.asp?DDFDocuments/u/G/SPS/NPER608A2.DOC","FR")</f>
      </c>
      <c r="J3520" s="15">
        <f>HYPERLINK("https://docs.wto.org/imrd/directdoc.asp?DDFDocuments/v/G/SPS/NPER608A2.DOC","ES")</f>
      </c>
    </row>
    <row r="3521">
      <c r="A3521" s="10" t="s">
        <v>5943</v>
      </c>
      <c r="B3521" s="11" t="s">
        <v>168</v>
      </c>
      <c r="C3521" s="10" t="s">
        <v>40</v>
      </c>
      <c r="D3521" s="12">
        <v>42611</v>
      </c>
      <c r="E3521" s="13" t="s">
        <v>5944</v>
      </c>
      <c r="F3521" s="13" t="s">
        <v>5150</v>
      </c>
      <c r="G3521" s="14"/>
      <c r="H3521" s="15">
        <f>HYPERLINK("https://docs.wto.org/imrd/directdoc.asp?DDFDocuments/t/G/SPS/NZAF44A1.DOC","EN")</f>
      </c>
      <c r="I3521" s="15">
        <f>HYPERLINK("https://docs.wto.org/imrd/directdoc.asp?DDFDocuments/u/G/SPS/NZAF44A1.DOC","FR")</f>
      </c>
      <c r="J3521" s="15">
        <f>HYPERLINK("https://docs.wto.org/imrd/directdoc.asp?DDFDocuments/v/G/SPS/NZAF44A1.DOC","ES")</f>
      </c>
    </row>
    <row r="3522">
      <c r="A3522" s="10" t="s">
        <v>5945</v>
      </c>
      <c r="B3522" s="11" t="s">
        <v>5946</v>
      </c>
      <c r="C3522" s="10" t="s">
        <v>201</v>
      </c>
      <c r="D3522" s="12">
        <v>42608</v>
      </c>
      <c r="E3522" s="13" t="s">
        <v>19</v>
      </c>
      <c r="F3522" s="13" t="s">
        <v>24</v>
      </c>
      <c r="G3522" s="14"/>
      <c r="H3522" s="15">
        <f>HYPERLINK("https://docs.wto.org/imrd/directdoc.asp?DDFDocuments/t/G/SPS/NGIN8A1C1.DOC","EN")</f>
      </c>
      <c r="I3522" s="15">
        <f>HYPERLINK("https://docs.wto.org/imrd/directdoc.asp?DDFDocuments/u/G/SPS/NGIN8A1C1.DOC","FR")</f>
      </c>
      <c r="J3522" s="15">
        <f>HYPERLINK("https://docs.wto.org/imrd/directdoc.asp?DDFDocuments/v/G/SPS/NGIN8A1C1.DOC","ES")</f>
      </c>
    </row>
    <row r="3523">
      <c r="A3523" s="10" t="s">
        <v>5947</v>
      </c>
      <c r="B3523" s="11" t="s">
        <v>188</v>
      </c>
      <c r="C3523" s="10" t="s">
        <v>18</v>
      </c>
      <c r="D3523" s="12">
        <v>42607</v>
      </c>
      <c r="E3523" s="13" t="s">
        <v>5442</v>
      </c>
      <c r="F3523" s="13" t="s">
        <v>158</v>
      </c>
      <c r="G3523" s="14" t="s">
        <v>153</v>
      </c>
      <c r="H3523" s="15">
        <f>HYPERLINK("https://docs.wto.org/imrd/directdoc.asp?DDFDocuments/t/G/SPS/NAUS395.DOC","EN")</f>
      </c>
      <c r="I3523" s="15">
        <f>HYPERLINK("https://docs.wto.org/imrd/directdoc.asp?DDFDocuments/u/G/SPS/NAUS395.DOC","FR")</f>
      </c>
      <c r="J3523" s="15">
        <f>HYPERLINK("https://docs.wto.org/imrd/directdoc.asp?DDFDocuments/v/G/SPS/NAUS395.DOC","ES")</f>
      </c>
    </row>
    <row r="3524">
      <c r="A3524" s="10" t="s">
        <v>5948</v>
      </c>
      <c r="B3524" s="11" t="s">
        <v>53</v>
      </c>
      <c r="C3524" s="10" t="s">
        <v>12</v>
      </c>
      <c r="D3524" s="12">
        <v>42606</v>
      </c>
      <c r="E3524" s="13" t="s">
        <v>5949</v>
      </c>
      <c r="F3524" s="13" t="s">
        <v>36</v>
      </c>
      <c r="G3524" s="14" t="s">
        <v>5950</v>
      </c>
      <c r="H3524" s="15">
        <f>HYPERLINK("https://docs.wto.org/imrd/directdoc.asp?DDFDocuments/t/G/SPS/NSAU205.DOC","EN")</f>
      </c>
      <c r="I3524" s="15">
        <f>HYPERLINK("https://docs.wto.org/imrd/directdoc.asp?DDFDocuments/u/G/SPS/NSAU205.DOC","FR")</f>
      </c>
      <c r="J3524" s="15">
        <f>HYPERLINK("https://docs.wto.org/imrd/directdoc.asp?DDFDocuments/v/G/SPS/NSAU205.DOC","ES")</f>
      </c>
    </row>
    <row r="3525">
      <c r="A3525" s="10" t="s">
        <v>5951</v>
      </c>
      <c r="B3525" s="11" t="s">
        <v>53</v>
      </c>
      <c r="C3525" s="10" t="s">
        <v>12</v>
      </c>
      <c r="D3525" s="12">
        <v>42606</v>
      </c>
      <c r="E3525" s="13" t="s">
        <v>5949</v>
      </c>
      <c r="F3525" s="13" t="s">
        <v>36</v>
      </c>
      <c r="G3525" s="14" t="s">
        <v>5952</v>
      </c>
      <c r="H3525" s="15">
        <f>HYPERLINK("https://docs.wto.org/imrd/directdoc.asp?DDFDocuments/t/G/SPS/NSAU206.DOC","EN")</f>
      </c>
      <c r="I3525" s="15">
        <f>HYPERLINK("https://docs.wto.org/imrd/directdoc.asp?DDFDocuments/u/G/SPS/NSAU206.DOC","FR")</f>
      </c>
      <c r="J3525" s="15">
        <f>HYPERLINK("https://docs.wto.org/imrd/directdoc.asp?DDFDocuments/v/G/SPS/NSAU206.DOC","ES")</f>
      </c>
    </row>
    <row r="3526">
      <c r="A3526" s="10" t="s">
        <v>5953</v>
      </c>
      <c r="B3526" s="11" t="s">
        <v>59</v>
      </c>
      <c r="C3526" s="10" t="s">
        <v>40</v>
      </c>
      <c r="D3526" s="12">
        <v>42606</v>
      </c>
      <c r="E3526" s="13" t="s">
        <v>5954</v>
      </c>
      <c r="F3526" s="13" t="s">
        <v>1268</v>
      </c>
      <c r="G3526" s="14"/>
      <c r="H3526" s="15">
        <f>HYPERLINK("https://docs.wto.org/imrd/directdoc.asp?DDFDocuments/t/G/SPS/NTPKM241A3.DOC","EN")</f>
      </c>
      <c r="I3526" s="15">
        <f>HYPERLINK("https://docs.wto.org/imrd/directdoc.asp?DDFDocuments/u/G/SPS/NTPKM241A3.DOC","FR")</f>
      </c>
      <c r="J3526" s="15">
        <f>HYPERLINK("https://docs.wto.org/imrd/directdoc.asp?DDFDocuments/v/G/SPS/NTPKM241A3.DOC","ES")</f>
      </c>
    </row>
    <row r="3527">
      <c r="A3527" s="10" t="s">
        <v>5955</v>
      </c>
      <c r="B3527" s="11" t="s">
        <v>59</v>
      </c>
      <c r="C3527" s="10" t="s">
        <v>40</v>
      </c>
      <c r="D3527" s="12">
        <v>42606</v>
      </c>
      <c r="E3527" s="13" t="s">
        <v>5954</v>
      </c>
      <c r="F3527" s="13" t="s">
        <v>1268</v>
      </c>
      <c r="G3527" s="14" t="s">
        <v>161</v>
      </c>
      <c r="H3527" s="15">
        <f>HYPERLINK("https://docs.wto.org/imrd/directdoc.asp?DDFDocuments/t/G/SPS/NTPKM276A2.DOC","EN")</f>
      </c>
      <c r="I3527" s="15">
        <f>HYPERLINK("https://docs.wto.org/imrd/directdoc.asp?DDFDocuments/u/G/SPS/NTPKM276A2.DOC","FR")</f>
      </c>
      <c r="J3527" s="15">
        <f>HYPERLINK("https://docs.wto.org/imrd/directdoc.asp?DDFDocuments/v/G/SPS/NTPKM276A2.DOC","ES")</f>
      </c>
    </row>
    <row r="3528">
      <c r="A3528" s="10" t="s">
        <v>5956</v>
      </c>
      <c r="B3528" s="11" t="s">
        <v>153</v>
      </c>
      <c r="C3528" s="10" t="s">
        <v>54</v>
      </c>
      <c r="D3528" s="12">
        <v>42605</v>
      </c>
      <c r="E3528" s="13" t="s">
        <v>5861</v>
      </c>
      <c r="F3528" s="13" t="s">
        <v>1300</v>
      </c>
      <c r="G3528" s="14" t="s">
        <v>5862</v>
      </c>
      <c r="H3528" s="15">
        <f>HYPERLINK("https://docs.wto.org/imrd/directdoc.asp?DDFDocuments/q/G/SPS/NKOR248A9.pdf","EN")</f>
      </c>
      <c r="I3528" s="15">
        <f>HYPERLINK("https://docs.wto.org/imrd/directdoc.asp?DDFDocuments/r/G/SPS/NKOR248A9.pdf","FR")</f>
      </c>
      <c r="J3528" s="15">
        <f>HYPERLINK("https://docs.wto.org/imrd/directdoc.asp?DDFDocuments/s/G/SPS/NKOR248A9.pdf","ES")</f>
      </c>
    </row>
    <row r="3529">
      <c r="A3529" s="10" t="s">
        <v>5957</v>
      </c>
      <c r="B3529" s="11" t="s">
        <v>188</v>
      </c>
      <c r="C3529" s="10" t="s">
        <v>201</v>
      </c>
      <c r="D3529" s="12">
        <v>42604</v>
      </c>
      <c r="E3529" s="13" t="s">
        <v>5958</v>
      </c>
      <c r="F3529" s="13" t="s">
        <v>1550</v>
      </c>
      <c r="G3529" s="14"/>
      <c r="H3529" s="15">
        <f>HYPERLINK("https://docs.wto.org/imrd/directdoc.asp?DDFDocuments/q/G/SPS/NAUS391C1.pdf","EN")</f>
      </c>
      <c r="I3529" s="15">
        <f>HYPERLINK("https://docs.wto.org/imrd/directdoc.asp?DDFDocuments/r/G/SPS/NAUS391C1.pdf","FR")</f>
      </c>
      <c r="J3529" s="15">
        <f>HYPERLINK("https://docs.wto.org/imrd/directdoc.asp?DDFDocuments/s/G/SPS/NAUS391C1.pdf","ES")</f>
      </c>
    </row>
    <row r="3530">
      <c r="A3530" s="10" t="s">
        <v>5959</v>
      </c>
      <c r="B3530" s="11" t="s">
        <v>195</v>
      </c>
      <c r="C3530" s="10" t="s">
        <v>18</v>
      </c>
      <c r="D3530" s="12">
        <v>42604</v>
      </c>
      <c r="E3530" s="13" t="s">
        <v>5960</v>
      </c>
      <c r="F3530" s="13" t="s">
        <v>158</v>
      </c>
      <c r="G3530" s="14"/>
      <c r="H3530" s="15">
        <f>HYPERLINK("https://docs.wto.org/imrd/directdoc.asp?DDFDocuments/t/G/SPS/NNZL539.DOC","EN")</f>
      </c>
      <c r="I3530" s="15">
        <f>HYPERLINK("https://docs.wto.org/imrd/directdoc.asp?DDFDocuments/u/G/SPS/NNZL539.DOC","FR")</f>
      </c>
      <c r="J3530" s="15">
        <f>HYPERLINK("https://docs.wto.org/imrd/directdoc.asp?DDFDocuments/v/G/SPS/NNZL539.DOC","ES")</f>
      </c>
    </row>
    <row r="3531">
      <c r="A3531" s="10" t="s">
        <v>5961</v>
      </c>
      <c r="B3531" s="11" t="s">
        <v>195</v>
      </c>
      <c r="C3531" s="10" t="s">
        <v>18</v>
      </c>
      <c r="D3531" s="12">
        <v>42604</v>
      </c>
      <c r="E3531" s="13" t="s">
        <v>5960</v>
      </c>
      <c r="F3531" s="13" t="s">
        <v>158</v>
      </c>
      <c r="G3531" s="14"/>
      <c r="H3531" s="15">
        <f>HYPERLINK("https://docs.wto.org/imrd/directdoc.asp?DDFDocuments/q/G/SPS/NNZL540.pdf","EN")</f>
      </c>
      <c r="I3531" s="15">
        <f>HYPERLINK("https://docs.wto.org/imrd/directdoc.asp?DDFDocuments/r/G/SPS/NNZL540.pdf","FR")</f>
      </c>
      <c r="J3531" s="15">
        <f>HYPERLINK("https://docs.wto.org/imrd/directdoc.asp?DDFDocuments/s/G/SPS/NNZL540.pdf","ES")</f>
      </c>
    </row>
    <row r="3532">
      <c r="A3532" s="10" t="s">
        <v>5962</v>
      </c>
      <c r="B3532" s="11" t="s">
        <v>161</v>
      </c>
      <c r="C3532" s="10" t="s">
        <v>40</v>
      </c>
      <c r="D3532" s="12">
        <v>42604</v>
      </c>
      <c r="E3532" s="13" t="s">
        <v>5963</v>
      </c>
      <c r="F3532" s="13" t="s">
        <v>5150</v>
      </c>
      <c r="G3532" s="14"/>
      <c r="H3532" s="15">
        <f>HYPERLINK("https://docs.wto.org/imrd/directdoc.asp?DDFDocuments/t/G/SPS/NUSA2155A1.DOC","EN")</f>
      </c>
      <c r="I3532" s="15">
        <f>HYPERLINK("https://docs.wto.org/imrd/directdoc.asp?DDFDocuments/u/G/SPS/NUSA2155A1.DOC","FR")</f>
      </c>
      <c r="J3532" s="15">
        <f>HYPERLINK("https://docs.wto.org/imrd/directdoc.asp?DDFDocuments/v/G/SPS/NUSA2155A1.DOC","ES")</f>
      </c>
    </row>
    <row r="3533">
      <c r="A3533" s="10" t="s">
        <v>5964</v>
      </c>
      <c r="B3533" s="11" t="s">
        <v>5038</v>
      </c>
      <c r="C3533" s="10" t="s">
        <v>12</v>
      </c>
      <c r="D3533" s="12">
        <v>42601</v>
      </c>
      <c r="E3533" s="13" t="s">
        <v>5965</v>
      </c>
      <c r="F3533" s="13" t="s">
        <v>144</v>
      </c>
      <c r="G3533" s="14" t="s">
        <v>3263</v>
      </c>
      <c r="H3533" s="15">
        <f>HYPERLINK("https://docs.wto.org/imrd/directdoc.asp?DDFDocuments/t/G/SPS/NALB193.DOC","EN")</f>
      </c>
      <c r="I3533" s="15">
        <f>HYPERLINK("https://docs.wto.org/imrd/directdoc.asp?DDFDocuments/u/G/SPS/NALB193.DOC","FR")</f>
      </c>
      <c r="J3533" s="15">
        <f>HYPERLINK("https://docs.wto.org/imrd/directdoc.asp?DDFDocuments/v/G/SPS/NALB193.DOC","ES")</f>
      </c>
    </row>
    <row r="3534">
      <c r="A3534" s="10" t="s">
        <v>5966</v>
      </c>
      <c r="B3534" s="11" t="s">
        <v>233</v>
      </c>
      <c r="C3534" s="10" t="s">
        <v>40</v>
      </c>
      <c r="D3534" s="12">
        <v>42601</v>
      </c>
      <c r="E3534" s="13" t="s">
        <v>19</v>
      </c>
      <c r="F3534" s="13" t="s">
        <v>5150</v>
      </c>
      <c r="G3534" s="14"/>
      <c r="H3534" s="15">
        <f>HYPERLINK("https://docs.wto.org/imrd/directdoc.asp?DDFDocuments/q/G/SPS/NPER616A1.pdf","EN")</f>
      </c>
      <c r="I3534" s="15">
        <f>HYPERLINK("https://docs.wto.org/imrd/directdoc.asp?DDFDocuments/r/G/SPS/NPER616A1.pdf","FR")</f>
      </c>
      <c r="J3534" s="15">
        <f>HYPERLINK("https://docs.wto.org/imrd/directdoc.asp?DDFDocuments/s/G/SPS/NPER616A1.pdf","ES")</f>
      </c>
    </row>
    <row r="3535">
      <c r="A3535" s="10" t="s">
        <v>5967</v>
      </c>
      <c r="B3535" s="11" t="s">
        <v>233</v>
      </c>
      <c r="C3535" s="10" t="s">
        <v>18</v>
      </c>
      <c r="D3535" s="12">
        <v>42601</v>
      </c>
      <c r="E3535" s="13" t="s">
        <v>5968</v>
      </c>
      <c r="F3535" s="13" t="s">
        <v>5351</v>
      </c>
      <c r="G3535" s="14" t="s">
        <v>5318</v>
      </c>
      <c r="H3535" s="15">
        <f>HYPERLINK("https://docs.wto.org/imrd/directdoc.asp?DDFDocuments/t/G/SPS/NPER661.DOC","EN")</f>
      </c>
      <c r="I3535" s="15">
        <f>HYPERLINK("https://docs.wto.org/imrd/directdoc.asp?DDFDocuments/u/G/SPS/NPER661.DOC","FR")</f>
      </c>
      <c r="J3535" s="15">
        <f>HYPERLINK("https://docs.wto.org/imrd/directdoc.asp?DDFDocuments/v/G/SPS/NPER661.DOC","ES")</f>
      </c>
    </row>
    <row r="3536">
      <c r="A3536" s="10" t="s">
        <v>5969</v>
      </c>
      <c r="B3536" s="11" t="s">
        <v>233</v>
      </c>
      <c r="C3536" s="10" t="s">
        <v>18</v>
      </c>
      <c r="D3536" s="12">
        <v>42601</v>
      </c>
      <c r="E3536" s="13" t="s">
        <v>5970</v>
      </c>
      <c r="F3536" s="13" t="s">
        <v>158</v>
      </c>
      <c r="G3536" s="14" t="s">
        <v>365</v>
      </c>
      <c r="H3536" s="15">
        <f>HYPERLINK("https://docs.wto.org/imrd/directdoc.asp?DDFDocuments/t/G/SPS/NPER662.DOC","EN")</f>
      </c>
      <c r="I3536" s="15">
        <f>HYPERLINK("https://docs.wto.org/imrd/directdoc.asp?DDFDocuments/u/G/SPS/NPER662.DOC","FR")</f>
      </c>
      <c r="J3536" s="15">
        <f>HYPERLINK("https://docs.wto.org/imrd/directdoc.asp?DDFDocuments/v/G/SPS/NPER662.DOC","ES")</f>
      </c>
    </row>
    <row r="3537">
      <c r="A3537" s="10" t="s">
        <v>5971</v>
      </c>
      <c r="B3537" s="11" t="s">
        <v>59</v>
      </c>
      <c r="C3537" s="10" t="s">
        <v>40</v>
      </c>
      <c r="D3537" s="12">
        <v>42601</v>
      </c>
      <c r="E3537" s="13" t="s">
        <v>5972</v>
      </c>
      <c r="F3537" s="13" t="s">
        <v>5150</v>
      </c>
      <c r="G3537" s="14" t="s">
        <v>853</v>
      </c>
      <c r="H3537" s="15">
        <f>HYPERLINK("https://docs.wto.org/imrd/directdoc.asp?DDFDocuments/t/G/SPS/NTPKM399A1.DOC","EN")</f>
      </c>
      <c r="I3537" s="15">
        <f>HYPERLINK("https://docs.wto.org/imrd/directdoc.asp?DDFDocuments/u/G/SPS/NTPKM399A1.DOC","FR")</f>
      </c>
      <c r="J3537" s="15">
        <f>HYPERLINK("https://docs.wto.org/imrd/directdoc.asp?DDFDocuments/v/G/SPS/NTPKM399A1.DOC","ES")</f>
      </c>
    </row>
    <row r="3538">
      <c r="A3538" s="10" t="s">
        <v>5973</v>
      </c>
      <c r="B3538" s="11" t="s">
        <v>164</v>
      </c>
      <c r="C3538" s="10" t="s">
        <v>18</v>
      </c>
      <c r="D3538" s="12">
        <v>42601</v>
      </c>
      <c r="E3538" s="13" t="s">
        <v>1742</v>
      </c>
      <c r="F3538" s="13" t="s">
        <v>262</v>
      </c>
      <c r="G3538" s="14"/>
      <c r="H3538" s="15">
        <f>HYPERLINK("https://docs.wto.org/imrd/directdoc.asp?DDFDocuments/t/G/SPS/NUKR111.DOC","EN")</f>
      </c>
      <c r="I3538" s="15">
        <f>HYPERLINK("https://docs.wto.org/imrd/directdoc.asp?DDFDocuments/u/G/SPS/NUKR111.DOC","FR")</f>
      </c>
      <c r="J3538" s="15">
        <f>HYPERLINK("https://docs.wto.org/imrd/directdoc.asp?DDFDocuments/v/G/SPS/NUKR111.DOC","ES")</f>
      </c>
    </row>
    <row r="3539">
      <c r="A3539" s="10" t="s">
        <v>5974</v>
      </c>
      <c r="B3539" s="11" t="s">
        <v>11</v>
      </c>
      <c r="C3539" s="10" t="s">
        <v>18</v>
      </c>
      <c r="D3539" s="12">
        <v>42600</v>
      </c>
      <c r="E3539" s="13" t="s">
        <v>3661</v>
      </c>
      <c r="F3539" s="13" t="s">
        <v>223</v>
      </c>
      <c r="G3539" s="14"/>
      <c r="H3539" s="15">
        <f>HYPERLINK("https://docs.wto.org/imrd/directdoc.asp?DDFDocuments/q/G/SPS/NRUS131.pdf","EN")</f>
      </c>
      <c r="I3539" s="15">
        <f>HYPERLINK("https://docs.wto.org/imrd/directdoc.asp?DDFDocuments/r/G/SPS/NRUS131.pdf","FR")</f>
      </c>
      <c r="J3539" s="15">
        <f>HYPERLINK("https://docs.wto.org/imrd/directdoc.asp?DDFDocuments/s/G/SPS/NRUS131.pdf","ES")</f>
      </c>
    </row>
    <row r="3540">
      <c r="A3540" s="10" t="s">
        <v>5975</v>
      </c>
      <c r="B3540" s="11" t="s">
        <v>233</v>
      </c>
      <c r="C3540" s="10" t="s">
        <v>18</v>
      </c>
      <c r="D3540" s="12">
        <v>42599</v>
      </c>
      <c r="E3540" s="13" t="s">
        <v>5976</v>
      </c>
      <c r="F3540" s="13" t="s">
        <v>5351</v>
      </c>
      <c r="G3540" s="14" t="s">
        <v>1093</v>
      </c>
      <c r="H3540" s="15">
        <f>HYPERLINK("https://docs.wto.org/imrd/directdoc.asp?DDFDocuments/t/G/SPS/NPER660.DOC","EN")</f>
      </c>
      <c r="I3540" s="15">
        <f>HYPERLINK("https://docs.wto.org/imrd/directdoc.asp?DDFDocuments/u/G/SPS/NPER660.DOC","FR")</f>
      </c>
      <c r="J3540" s="15">
        <f>HYPERLINK("https://docs.wto.org/imrd/directdoc.asp?DDFDocuments/v/G/SPS/NPER660.DOC","ES")</f>
      </c>
    </row>
    <row r="3541">
      <c r="A3541" s="10" t="s">
        <v>5977</v>
      </c>
      <c r="B3541" s="11" t="s">
        <v>188</v>
      </c>
      <c r="C3541" s="10" t="s">
        <v>18</v>
      </c>
      <c r="D3541" s="12">
        <v>42598</v>
      </c>
      <c r="E3541" s="13" t="s">
        <v>5978</v>
      </c>
      <c r="F3541" s="13" t="s">
        <v>5979</v>
      </c>
      <c r="G3541" s="14" t="s">
        <v>161</v>
      </c>
      <c r="H3541" s="15">
        <f>HYPERLINK("https://docs.wto.org/imrd/directdoc.asp?DDFDocuments/t/G/SPS/NAUS393.DOC","EN")</f>
      </c>
      <c r="I3541" s="15">
        <f>HYPERLINK("https://docs.wto.org/imrd/directdoc.asp?DDFDocuments/u/G/SPS/NAUS393.DOC","FR")</f>
      </c>
      <c r="J3541" s="15">
        <f>HYPERLINK("https://docs.wto.org/imrd/directdoc.asp?DDFDocuments/v/G/SPS/NAUS393.DOC","ES")</f>
      </c>
    </row>
    <row r="3542">
      <c r="A3542" s="10" t="s">
        <v>5980</v>
      </c>
      <c r="B3542" s="11" t="s">
        <v>204</v>
      </c>
      <c r="C3542" s="10" t="s">
        <v>18</v>
      </c>
      <c r="D3542" s="12">
        <v>42598</v>
      </c>
      <c r="E3542" s="13" t="s">
        <v>5981</v>
      </c>
      <c r="F3542" s="13" t="s">
        <v>24</v>
      </c>
      <c r="G3542" s="14"/>
      <c r="H3542" s="15">
        <f>HYPERLINK("https://docs.wto.org/imrd/directdoc.asp?DDFDocuments/q/G/SPS/NEGY78.pdf","EN")</f>
      </c>
      <c r="I3542" s="15">
        <f>HYPERLINK("https://docs.wto.org/imrd/directdoc.asp?DDFDocuments/r/G/SPS/NEGY78.pdf","FR")</f>
      </c>
      <c r="J3542" s="15">
        <f>HYPERLINK("https://docs.wto.org/imrd/directdoc.asp?DDFDocuments/s/G/SPS/NEGY78.pdf","ES")</f>
      </c>
    </row>
    <row r="3543">
      <c r="A3543" s="10" t="s">
        <v>5982</v>
      </c>
      <c r="B3543" s="11" t="s">
        <v>5946</v>
      </c>
      <c r="C3543" s="10" t="s">
        <v>40</v>
      </c>
      <c r="D3543" s="12">
        <v>42598</v>
      </c>
      <c r="E3543" s="13" t="s">
        <v>19</v>
      </c>
      <c r="F3543" s="13" t="s">
        <v>24</v>
      </c>
      <c r="G3543" s="14"/>
      <c r="H3543" s="15">
        <f>HYPERLINK("https://docs.wto.org/imrd/directdoc.asp?DDFDocuments/t/G/SPS/NGIN10A1.DOC","EN")</f>
      </c>
      <c r="I3543" s="15">
        <f>HYPERLINK("https://docs.wto.org/imrd/directdoc.asp?DDFDocuments/u/G/SPS/NGIN10A1.DOC","FR")</f>
      </c>
      <c r="J3543" s="15">
        <f>HYPERLINK("https://docs.wto.org/imrd/directdoc.asp?DDFDocuments/v/G/SPS/NGIN10A1.DOC","ES")</f>
      </c>
    </row>
    <row r="3544">
      <c r="A3544" s="10" t="s">
        <v>5983</v>
      </c>
      <c r="B3544" s="11" t="s">
        <v>5946</v>
      </c>
      <c r="C3544" s="10" t="s">
        <v>40</v>
      </c>
      <c r="D3544" s="12">
        <v>42598</v>
      </c>
      <c r="E3544" s="13" t="s">
        <v>19</v>
      </c>
      <c r="F3544" s="13" t="s">
        <v>166</v>
      </c>
      <c r="G3544" s="14"/>
      <c r="H3544" s="15">
        <f>HYPERLINK("https://docs.wto.org/imrd/directdoc.asp?DDFDocuments/t/G/SPS/NGIN11A1.DOC","EN")</f>
      </c>
      <c r="I3544" s="15">
        <f>HYPERLINK("https://docs.wto.org/imrd/directdoc.asp?DDFDocuments/u/G/SPS/NGIN11A1.DOC","FR")</f>
      </c>
      <c r="J3544" s="15">
        <f>HYPERLINK("https://docs.wto.org/imrd/directdoc.asp?DDFDocuments/v/G/SPS/NGIN11A1.DOC","ES")</f>
      </c>
    </row>
    <row r="3545">
      <c r="A3545" s="10" t="s">
        <v>5984</v>
      </c>
      <c r="B3545" s="11" t="s">
        <v>5946</v>
      </c>
      <c r="C3545" s="10" t="s">
        <v>40</v>
      </c>
      <c r="D3545" s="12">
        <v>42598</v>
      </c>
      <c r="E3545" s="13" t="s">
        <v>19</v>
      </c>
      <c r="F3545" s="13" t="s">
        <v>24</v>
      </c>
      <c r="G3545" s="14"/>
      <c r="H3545" s="15">
        <f>HYPERLINK("https://docs.wto.org/imrd/directdoc.asp?DDFDocuments/t/G/SPS/NGIN6A1.DOC","EN")</f>
      </c>
      <c r="I3545" s="15">
        <f>HYPERLINK("https://docs.wto.org/imrd/directdoc.asp?DDFDocuments/u/G/SPS/NGIN6A1.DOC","FR")</f>
      </c>
      <c r="J3545" s="15">
        <f>HYPERLINK("https://docs.wto.org/imrd/directdoc.asp?DDFDocuments/v/G/SPS/NGIN6A1.DOC","ES")</f>
      </c>
    </row>
    <row r="3546">
      <c r="A3546" s="10" t="s">
        <v>5985</v>
      </c>
      <c r="B3546" s="11" t="s">
        <v>5946</v>
      </c>
      <c r="C3546" s="10" t="s">
        <v>40</v>
      </c>
      <c r="D3546" s="12">
        <v>42598</v>
      </c>
      <c r="E3546" s="13" t="s">
        <v>19</v>
      </c>
      <c r="F3546" s="13" t="s">
        <v>24</v>
      </c>
      <c r="G3546" s="14"/>
      <c r="H3546" s="15">
        <f>HYPERLINK("https://docs.wto.org/imrd/directdoc.asp?DDFDocuments/t/G/SPS/NGIN7A1.DOC","EN")</f>
      </c>
      <c r="I3546" s="15">
        <f>HYPERLINK("https://docs.wto.org/imrd/directdoc.asp?DDFDocuments/u/G/SPS/NGIN7A1.DOC","FR")</f>
      </c>
      <c r="J3546" s="15">
        <f>HYPERLINK("https://docs.wto.org/imrd/directdoc.asp?DDFDocuments/v/G/SPS/NGIN7A1.DOC","ES")</f>
      </c>
    </row>
    <row r="3547">
      <c r="A3547" s="10" t="s">
        <v>5986</v>
      </c>
      <c r="B3547" s="11" t="s">
        <v>5946</v>
      </c>
      <c r="C3547" s="10" t="s">
        <v>40</v>
      </c>
      <c r="D3547" s="12">
        <v>42598</v>
      </c>
      <c r="E3547" s="13" t="s">
        <v>19</v>
      </c>
      <c r="F3547" s="13" t="s">
        <v>24</v>
      </c>
      <c r="G3547" s="14"/>
      <c r="H3547" s="15">
        <f>HYPERLINK("https://docs.wto.org/imrd/directdoc.asp?DDFDocuments/t/G/SPS/NGIN8A1.DOC","EN")</f>
      </c>
      <c r="I3547" s="15">
        <f>HYPERLINK("https://docs.wto.org/imrd/directdoc.asp?DDFDocuments/u/G/SPS/NGIN8A1.DOC","FR")</f>
      </c>
      <c r="J3547" s="15">
        <f>HYPERLINK("https://docs.wto.org/imrd/directdoc.asp?DDFDocuments/v/G/SPS/NGIN8A1.DOC","ES")</f>
      </c>
    </row>
    <row r="3548">
      <c r="A3548" s="10" t="s">
        <v>5987</v>
      </c>
      <c r="B3548" s="11" t="s">
        <v>5946</v>
      </c>
      <c r="C3548" s="10" t="s">
        <v>40</v>
      </c>
      <c r="D3548" s="12">
        <v>42598</v>
      </c>
      <c r="E3548" s="13" t="s">
        <v>19</v>
      </c>
      <c r="F3548" s="13" t="s">
        <v>24</v>
      </c>
      <c r="G3548" s="14"/>
      <c r="H3548" s="15">
        <f>HYPERLINK("https://docs.wto.org/imrd/directdoc.asp?DDFDocuments/t/G/SPS/NGIN9A1.DOC","EN")</f>
      </c>
      <c r="I3548" s="15">
        <f>HYPERLINK("https://docs.wto.org/imrd/directdoc.asp?DDFDocuments/u/G/SPS/NGIN9A1.DOC","FR")</f>
      </c>
      <c r="J3548" s="15">
        <f>HYPERLINK("https://docs.wto.org/imrd/directdoc.asp?DDFDocuments/v/G/SPS/NGIN9A1.DOC","ES")</f>
      </c>
    </row>
    <row r="3549">
      <c r="A3549" s="10" t="s">
        <v>5988</v>
      </c>
      <c r="B3549" s="11" t="s">
        <v>195</v>
      </c>
      <c r="C3549" s="10" t="s">
        <v>40</v>
      </c>
      <c r="D3549" s="12">
        <v>42598</v>
      </c>
      <c r="E3549" s="13" t="s">
        <v>5989</v>
      </c>
      <c r="F3549" s="13" t="s">
        <v>5150</v>
      </c>
      <c r="G3549" s="14"/>
      <c r="H3549" s="15">
        <f>HYPERLINK("https://docs.wto.org/imrd/directdoc.asp?DDFDocuments/q/G/SPS/NNZL521A1.pdf","EN")</f>
      </c>
      <c r="I3549" s="15">
        <f>HYPERLINK("https://docs.wto.org/imrd/directdoc.asp?DDFDocuments/r/G/SPS/NNZL521A1.pdf","FR")</f>
      </c>
      <c r="J3549" s="15">
        <f>HYPERLINK("https://docs.wto.org/imrd/directdoc.asp?DDFDocuments/s/G/SPS/NNZL521A1.pdf","ES")</f>
      </c>
    </row>
    <row r="3550">
      <c r="A3550" s="10" t="s">
        <v>5990</v>
      </c>
      <c r="B3550" s="11" t="s">
        <v>145</v>
      </c>
      <c r="C3550" s="10" t="s">
        <v>18</v>
      </c>
      <c r="D3550" s="12">
        <v>42598</v>
      </c>
      <c r="E3550" s="13" t="s">
        <v>5991</v>
      </c>
      <c r="F3550" s="13" t="s">
        <v>24</v>
      </c>
      <c r="G3550" s="14"/>
      <c r="H3550" s="15">
        <f>HYPERLINK("https://docs.wto.org/imrd/directdoc.asp?DDFDocuments/q/G/SPS/NPHL339.pdf","EN")</f>
      </c>
      <c r="I3550" s="15">
        <f>HYPERLINK("https://docs.wto.org/imrd/directdoc.asp?DDFDocuments/r/G/SPS/NPHL339.pdf","FR")</f>
      </c>
      <c r="J3550" s="15">
        <f>HYPERLINK("https://docs.wto.org/imrd/directdoc.asp?DDFDocuments/s/G/SPS/NPHL339.pdf","ES")</f>
      </c>
    </row>
    <row r="3551">
      <c r="A3551" s="10" t="s">
        <v>5992</v>
      </c>
      <c r="B3551" s="11" t="s">
        <v>145</v>
      </c>
      <c r="C3551" s="10" t="s">
        <v>18</v>
      </c>
      <c r="D3551" s="12">
        <v>42598</v>
      </c>
      <c r="E3551" s="13" t="s">
        <v>5993</v>
      </c>
      <c r="F3551" s="13" t="s">
        <v>24</v>
      </c>
      <c r="G3551" s="14"/>
      <c r="H3551" s="15">
        <f>HYPERLINK("https://docs.wto.org/imrd/directdoc.asp?DDFDocuments/q/G/SPS/NPHL340.pdf","EN")</f>
      </c>
      <c r="I3551" s="15">
        <f>HYPERLINK("https://docs.wto.org/imrd/directdoc.asp?DDFDocuments/r/G/SPS/NPHL340.pdf","FR")</f>
      </c>
      <c r="J3551" s="15">
        <f>HYPERLINK("https://docs.wto.org/imrd/directdoc.asp?DDFDocuments/s/G/SPS/NPHL340.pdf","ES")</f>
      </c>
    </row>
    <row r="3552">
      <c r="A3552" s="10" t="s">
        <v>5994</v>
      </c>
      <c r="B3552" s="11" t="s">
        <v>11</v>
      </c>
      <c r="C3552" s="10" t="s">
        <v>18</v>
      </c>
      <c r="D3552" s="12">
        <v>42598</v>
      </c>
      <c r="E3552" s="13" t="s">
        <v>5995</v>
      </c>
      <c r="F3552" s="13" t="s">
        <v>92</v>
      </c>
      <c r="G3552" s="14" t="s">
        <v>5996</v>
      </c>
      <c r="H3552" s="15">
        <f>HYPERLINK("https://docs.wto.org/imrd/directdoc.asp?DDFDocuments/t/G/SPS/NRUS129.DOC","EN")</f>
      </c>
      <c r="I3552" s="15">
        <f>HYPERLINK("https://docs.wto.org/imrd/directdoc.asp?DDFDocuments/u/G/SPS/NRUS129.DOC","FR")</f>
      </c>
      <c r="J3552" s="15">
        <f>HYPERLINK("https://docs.wto.org/imrd/directdoc.asp?DDFDocuments/v/G/SPS/NRUS129.DOC","ES")</f>
      </c>
    </row>
    <row r="3553">
      <c r="A3553" s="10" t="s">
        <v>5997</v>
      </c>
      <c r="B3553" s="11" t="s">
        <v>11</v>
      </c>
      <c r="C3553" s="10" t="s">
        <v>18</v>
      </c>
      <c r="D3553" s="12">
        <v>42598</v>
      </c>
      <c r="E3553" s="13" t="s">
        <v>5998</v>
      </c>
      <c r="F3553" s="13" t="s">
        <v>144</v>
      </c>
      <c r="G3553" s="14" t="s">
        <v>3263</v>
      </c>
      <c r="H3553" s="15">
        <f>HYPERLINK("https://docs.wto.org/imrd/directdoc.asp?DDFDocuments/t/G/SPS/NRUS130.DOC","EN")</f>
      </c>
      <c r="I3553" s="15">
        <f>HYPERLINK("https://docs.wto.org/imrd/directdoc.asp?DDFDocuments/u/G/SPS/NRUS130.DOC","FR")</f>
      </c>
      <c r="J3553" s="15">
        <f>HYPERLINK("https://docs.wto.org/imrd/directdoc.asp?DDFDocuments/v/G/SPS/NRUS130.DOC","ES")</f>
      </c>
    </row>
    <row r="3554">
      <c r="A3554" s="10" t="s">
        <v>5999</v>
      </c>
      <c r="B3554" s="11" t="s">
        <v>161</v>
      </c>
      <c r="C3554" s="10" t="s">
        <v>40</v>
      </c>
      <c r="D3554" s="12">
        <v>42597</v>
      </c>
      <c r="E3554" s="13" t="s">
        <v>6000</v>
      </c>
      <c r="F3554" s="13" t="s">
        <v>310</v>
      </c>
      <c r="G3554" s="14" t="s">
        <v>6001</v>
      </c>
      <c r="H3554" s="15">
        <f>HYPERLINK("https://docs.wto.org/imrd/directdoc.asp?DDFDocuments/t/G/SPS/NUSA2807A1.DOC","EN")</f>
      </c>
      <c r="I3554" s="15">
        <f>HYPERLINK("https://docs.wto.org/imrd/directdoc.asp?DDFDocuments/u/G/SPS/NUSA2807A1.DOC","FR")</f>
      </c>
      <c r="J3554" s="15">
        <f>HYPERLINK("https://docs.wto.org/imrd/directdoc.asp?DDFDocuments/v/G/SPS/NUSA2807A1.DOC","ES")</f>
      </c>
    </row>
    <row r="3555">
      <c r="A3555" s="10" t="s">
        <v>6002</v>
      </c>
      <c r="B3555" s="11" t="s">
        <v>161</v>
      </c>
      <c r="C3555" s="10" t="s">
        <v>40</v>
      </c>
      <c r="D3555" s="12">
        <v>42597</v>
      </c>
      <c r="E3555" s="13" t="s">
        <v>6003</v>
      </c>
      <c r="F3555" s="13" t="s">
        <v>5150</v>
      </c>
      <c r="G3555" s="14" t="s">
        <v>233</v>
      </c>
      <c r="H3555" s="15">
        <f>HYPERLINK("https://docs.wto.org/imrd/directdoc.asp?DDFDocuments/t/G/SPS/NUSA2837A1.DOC","EN")</f>
      </c>
      <c r="I3555" s="15">
        <f>HYPERLINK("https://docs.wto.org/imrd/directdoc.asp?DDFDocuments/u/G/SPS/NUSA2837A1.DOC","FR")</f>
      </c>
      <c r="J3555" s="15">
        <f>HYPERLINK("https://docs.wto.org/imrd/directdoc.asp?DDFDocuments/v/G/SPS/NUSA2837A1.DOC","ES")</f>
      </c>
    </row>
    <row r="3556">
      <c r="A3556" s="10" t="s">
        <v>6004</v>
      </c>
      <c r="B3556" s="11" t="s">
        <v>161</v>
      </c>
      <c r="C3556" s="10" t="s">
        <v>40</v>
      </c>
      <c r="D3556" s="12">
        <v>42597</v>
      </c>
      <c r="E3556" s="13" t="s">
        <v>6005</v>
      </c>
      <c r="F3556" s="13" t="s">
        <v>5150</v>
      </c>
      <c r="G3556" s="14" t="s">
        <v>233</v>
      </c>
      <c r="H3556" s="15">
        <f>HYPERLINK("https://docs.wto.org/imrd/directdoc.asp?DDFDocuments/t/G/SPS/NUSA2838A1.DOC","EN")</f>
      </c>
      <c r="I3556" s="15">
        <f>HYPERLINK("https://docs.wto.org/imrd/directdoc.asp?DDFDocuments/u/G/SPS/NUSA2838A1.DOC","FR")</f>
      </c>
      <c r="J3556" s="15">
        <f>HYPERLINK("https://docs.wto.org/imrd/directdoc.asp?DDFDocuments/v/G/SPS/NUSA2838A1.DOC","ES")</f>
      </c>
    </row>
    <row r="3557">
      <c r="A3557" s="10" t="s">
        <v>6006</v>
      </c>
      <c r="B3557" s="11" t="s">
        <v>161</v>
      </c>
      <c r="C3557" s="10" t="s">
        <v>40</v>
      </c>
      <c r="D3557" s="12">
        <v>42597</v>
      </c>
      <c r="E3557" s="13" t="s">
        <v>4111</v>
      </c>
      <c r="F3557" s="13" t="s">
        <v>5150</v>
      </c>
      <c r="G3557" s="14"/>
      <c r="H3557" s="15">
        <f>HYPERLINK("https://docs.wto.org/imrd/directdoc.asp?DDFDocuments/t/G/SPS/NUSA2839A1.DOC","EN")</f>
      </c>
      <c r="I3557" s="15">
        <f>HYPERLINK("https://docs.wto.org/imrd/directdoc.asp?DDFDocuments/u/G/SPS/NUSA2839A1.DOC","FR")</f>
      </c>
      <c r="J3557" s="15">
        <f>HYPERLINK("https://docs.wto.org/imrd/directdoc.asp?DDFDocuments/v/G/SPS/NUSA2839A1.DOC","ES")</f>
      </c>
    </row>
    <row r="3558">
      <c r="A3558" s="10" t="s">
        <v>6007</v>
      </c>
      <c r="B3558" s="11" t="s">
        <v>161</v>
      </c>
      <c r="C3558" s="10" t="s">
        <v>18</v>
      </c>
      <c r="D3558" s="12">
        <v>42597</v>
      </c>
      <c r="E3558" s="13" t="s">
        <v>3865</v>
      </c>
      <c r="F3558" s="13" t="s">
        <v>158</v>
      </c>
      <c r="G3558" s="14" t="s">
        <v>153</v>
      </c>
      <c r="H3558" s="15">
        <f>HYPERLINK("https://docs.wto.org/imrd/directdoc.asp?DDFDocuments/q/G/SPS/NUSA2883.pdf","EN")</f>
      </c>
      <c r="I3558" s="15">
        <f>HYPERLINK("https://docs.wto.org/imrd/directdoc.asp?DDFDocuments/r/G/SPS/NUSA2883.pdf","FR")</f>
      </c>
      <c r="J3558" s="15">
        <f>HYPERLINK("https://docs.wto.org/imrd/directdoc.asp?DDFDocuments/s/G/SPS/NUSA2883.pdf","ES")</f>
      </c>
    </row>
    <row r="3559">
      <c r="A3559" s="10" t="s">
        <v>6008</v>
      </c>
      <c r="B3559" s="11" t="s">
        <v>153</v>
      </c>
      <c r="C3559" s="10" t="s">
        <v>18</v>
      </c>
      <c r="D3559" s="12">
        <v>42594</v>
      </c>
      <c r="E3559" s="13" t="s">
        <v>5730</v>
      </c>
      <c r="F3559" s="13" t="s">
        <v>229</v>
      </c>
      <c r="G3559" s="14" t="s">
        <v>5731</v>
      </c>
      <c r="H3559" s="15">
        <f>HYPERLINK("https://docs.wto.org/imrd/directdoc.asp?DDFDocuments/t/G/SPS/NKOR544.DOC","EN")</f>
      </c>
      <c r="I3559" s="15">
        <f>HYPERLINK("https://docs.wto.org/imrd/directdoc.asp?DDFDocuments/u/G/SPS/NKOR544.DOC","FR")</f>
      </c>
      <c r="J3559" s="15">
        <f>HYPERLINK("https://docs.wto.org/imrd/directdoc.asp?DDFDocuments/v/G/SPS/NKOR544.DOC","ES")</f>
      </c>
    </row>
    <row r="3560">
      <c r="A3560" s="10" t="s">
        <v>6009</v>
      </c>
      <c r="B3560" s="11" t="s">
        <v>153</v>
      </c>
      <c r="C3560" s="10" t="s">
        <v>18</v>
      </c>
      <c r="D3560" s="12">
        <v>42594</v>
      </c>
      <c r="E3560" s="13" t="s">
        <v>5733</v>
      </c>
      <c r="F3560" s="13" t="s">
        <v>229</v>
      </c>
      <c r="G3560" s="14" t="s">
        <v>5731</v>
      </c>
      <c r="H3560" s="15">
        <f>HYPERLINK("https://docs.wto.org/imrd/directdoc.asp?DDFDocuments/t/G/SPS/NKOR545.DOC","EN")</f>
      </c>
      <c r="I3560" s="15">
        <f>HYPERLINK("https://docs.wto.org/imrd/directdoc.asp?DDFDocuments/u/G/SPS/NKOR545.DOC","FR")</f>
      </c>
      <c r="J3560" s="15">
        <f>HYPERLINK("https://docs.wto.org/imrd/directdoc.asp?DDFDocuments/v/G/SPS/NKOR545.DOC","ES")</f>
      </c>
    </row>
    <row r="3561">
      <c r="A3561" s="10" t="s">
        <v>6010</v>
      </c>
      <c r="B3561" s="11" t="s">
        <v>153</v>
      </c>
      <c r="C3561" s="10" t="s">
        <v>18</v>
      </c>
      <c r="D3561" s="12">
        <v>42594</v>
      </c>
      <c r="E3561" s="13" t="s">
        <v>5735</v>
      </c>
      <c r="F3561" s="13" t="s">
        <v>229</v>
      </c>
      <c r="G3561" s="14" t="s">
        <v>5731</v>
      </c>
      <c r="H3561" s="15">
        <f>HYPERLINK("https://docs.wto.org/imrd/directdoc.asp?DDFDocuments/t/G/SPS/NKOR546.DOC","EN")</f>
      </c>
      <c r="I3561" s="15">
        <f>HYPERLINK("https://docs.wto.org/imrd/directdoc.asp?DDFDocuments/u/G/SPS/NKOR546.DOC","FR")</f>
      </c>
      <c r="J3561" s="15">
        <f>HYPERLINK("https://docs.wto.org/imrd/directdoc.asp?DDFDocuments/v/G/SPS/NKOR546.DOC","ES")</f>
      </c>
    </row>
    <row r="3562">
      <c r="A3562" s="10" t="s">
        <v>6011</v>
      </c>
      <c r="B3562" s="11" t="s">
        <v>153</v>
      </c>
      <c r="C3562" s="10" t="s">
        <v>18</v>
      </c>
      <c r="D3562" s="12">
        <v>42594</v>
      </c>
      <c r="E3562" s="13" t="s">
        <v>5737</v>
      </c>
      <c r="F3562" s="13" t="s">
        <v>229</v>
      </c>
      <c r="G3562" s="14" t="s">
        <v>5731</v>
      </c>
      <c r="H3562" s="15">
        <f>HYPERLINK("https://docs.wto.org/imrd/directdoc.asp?DDFDocuments/t/G/SPS/NKOR547.DOC","EN")</f>
      </c>
      <c r="I3562" s="15">
        <f>HYPERLINK("https://docs.wto.org/imrd/directdoc.asp?DDFDocuments/u/G/SPS/NKOR547.DOC","FR")</f>
      </c>
      <c r="J3562" s="15">
        <f>HYPERLINK("https://docs.wto.org/imrd/directdoc.asp?DDFDocuments/v/G/SPS/NKOR547.DOC","ES")</f>
      </c>
    </row>
    <row r="3563">
      <c r="A3563" s="10" t="s">
        <v>6012</v>
      </c>
      <c r="B3563" s="11" t="s">
        <v>233</v>
      </c>
      <c r="C3563" s="10" t="s">
        <v>40</v>
      </c>
      <c r="D3563" s="12">
        <v>42594</v>
      </c>
      <c r="E3563" s="13" t="s">
        <v>19</v>
      </c>
      <c r="F3563" s="13" t="s">
        <v>310</v>
      </c>
      <c r="G3563" s="14"/>
      <c r="H3563" s="15">
        <f>HYPERLINK("https://docs.wto.org/imrd/directdoc.asp?DDFDocuments/t/G/SPS/NPER641A1.DOC","EN")</f>
      </c>
      <c r="I3563" s="15">
        <f>HYPERLINK("https://docs.wto.org/imrd/directdoc.asp?DDFDocuments/u/G/SPS/NPER641A1.DOC","FR")</f>
      </c>
      <c r="J3563" s="15">
        <f>HYPERLINK("https://docs.wto.org/imrd/directdoc.asp?DDFDocuments/v/G/SPS/NPER641A1.DOC","ES")</f>
      </c>
    </row>
    <row r="3564">
      <c r="A3564" s="10" t="s">
        <v>6013</v>
      </c>
      <c r="B3564" s="11" t="s">
        <v>233</v>
      </c>
      <c r="C3564" s="10" t="s">
        <v>18</v>
      </c>
      <c r="D3564" s="12">
        <v>42594</v>
      </c>
      <c r="E3564" s="13" t="s">
        <v>6014</v>
      </c>
      <c r="F3564" s="13" t="s">
        <v>158</v>
      </c>
      <c r="G3564" s="14"/>
      <c r="H3564" s="15">
        <f>HYPERLINK("https://docs.wto.org/imrd/directdoc.asp?DDFDocuments/q/G/SPS/NPER659.pdf","EN")</f>
      </c>
      <c r="I3564" s="15">
        <f>HYPERLINK("https://docs.wto.org/imrd/directdoc.asp?DDFDocuments/r/G/SPS/NPER659.pdf","FR")</f>
      </c>
      <c r="J3564" s="15">
        <f>HYPERLINK("https://docs.wto.org/imrd/directdoc.asp?DDFDocuments/s/G/SPS/NPER659.pdf","ES")</f>
      </c>
    </row>
    <row r="3565">
      <c r="A3565" s="10" t="s">
        <v>6015</v>
      </c>
      <c r="B3565" s="11" t="s">
        <v>145</v>
      </c>
      <c r="C3565" s="10" t="s">
        <v>18</v>
      </c>
      <c r="D3565" s="12">
        <v>42594</v>
      </c>
      <c r="E3565" s="13" t="s">
        <v>6016</v>
      </c>
      <c r="F3565" s="13" t="s">
        <v>24</v>
      </c>
      <c r="G3565" s="14"/>
      <c r="H3565" s="15">
        <f>HYPERLINK("https://docs.wto.org/imrd/directdoc.asp?DDFDocuments/q/G/SPS/NPHL338.pdf","EN")</f>
      </c>
      <c r="I3565" s="15">
        <f>HYPERLINK("https://docs.wto.org/imrd/directdoc.asp?DDFDocuments/r/G/SPS/NPHL338.pdf","FR")</f>
      </c>
      <c r="J3565" s="15">
        <f>HYPERLINK("https://docs.wto.org/imrd/directdoc.asp?DDFDocuments/s/G/SPS/NPHL338.pdf","ES")</f>
      </c>
    </row>
    <row r="3566">
      <c r="A3566" s="10" t="s">
        <v>6017</v>
      </c>
      <c r="B3566" s="11" t="s">
        <v>204</v>
      </c>
      <c r="C3566" s="10" t="s">
        <v>18</v>
      </c>
      <c r="D3566" s="12">
        <v>42593</v>
      </c>
      <c r="E3566" s="13" t="s">
        <v>6018</v>
      </c>
      <c r="F3566" s="13" t="s">
        <v>24</v>
      </c>
      <c r="G3566" s="14"/>
      <c r="H3566" s="15">
        <f>HYPERLINK("https://docs.wto.org/imrd/directdoc.asp?DDFDocuments/t/G/SPS/NEGY76.DOC","EN")</f>
      </c>
      <c r="I3566" s="15">
        <f>HYPERLINK("https://docs.wto.org/imrd/directdoc.asp?DDFDocuments/u/G/SPS/NEGY76.DOC","FR")</f>
      </c>
      <c r="J3566" s="15">
        <f>HYPERLINK("https://docs.wto.org/imrd/directdoc.asp?DDFDocuments/v/G/SPS/NEGY76.DOC","ES")</f>
      </c>
    </row>
    <row r="3567">
      <c r="A3567" s="10" t="s">
        <v>6019</v>
      </c>
      <c r="B3567" s="11" t="s">
        <v>139</v>
      </c>
      <c r="C3567" s="10" t="s">
        <v>18</v>
      </c>
      <c r="D3567" s="12">
        <v>42593</v>
      </c>
      <c r="E3567" s="13" t="s">
        <v>6020</v>
      </c>
      <c r="F3567" s="13" t="s">
        <v>24</v>
      </c>
      <c r="G3567" s="14"/>
      <c r="H3567" s="15">
        <f>HYPERLINK("https://docs.wto.org/imrd/directdoc.asp?DDFDocuments/q/G/SPS/NIND155.pdf","EN")</f>
      </c>
      <c r="I3567" s="15">
        <f>HYPERLINK("https://docs.wto.org/imrd/directdoc.asp?DDFDocuments/r/G/SPS/NIND155.pdf","FR")</f>
      </c>
      <c r="J3567" s="15">
        <f>HYPERLINK("https://docs.wto.org/imrd/directdoc.asp?DDFDocuments/s/G/SPS/NIND155.pdf","ES")</f>
      </c>
    </row>
    <row r="3568">
      <c r="A3568" s="10" t="s">
        <v>6021</v>
      </c>
      <c r="B3568" s="11" t="s">
        <v>145</v>
      </c>
      <c r="C3568" s="10" t="s">
        <v>18</v>
      </c>
      <c r="D3568" s="12">
        <v>42593</v>
      </c>
      <c r="E3568" s="13" t="s">
        <v>6022</v>
      </c>
      <c r="F3568" s="13" t="s">
        <v>24</v>
      </c>
      <c r="G3568" s="14"/>
      <c r="H3568" s="15">
        <f>HYPERLINK("https://docs.wto.org/imrd/directdoc.asp?DDFDocuments/q/G/SPS/NPHL337.pdf","EN")</f>
      </c>
      <c r="I3568" s="15">
        <f>HYPERLINK("https://docs.wto.org/imrd/directdoc.asp?DDFDocuments/r/G/SPS/NPHL337.pdf","FR")</f>
      </c>
      <c r="J3568" s="15">
        <f>HYPERLINK("https://docs.wto.org/imrd/directdoc.asp?DDFDocuments/s/G/SPS/NPHL337.pdf","ES")</f>
      </c>
    </row>
    <row r="3569">
      <c r="A3569" s="10" t="s">
        <v>6023</v>
      </c>
      <c r="B3569" s="11" t="s">
        <v>188</v>
      </c>
      <c r="C3569" s="10" t="s">
        <v>18</v>
      </c>
      <c r="D3569" s="12">
        <v>42592</v>
      </c>
      <c r="E3569" s="13" t="s">
        <v>6024</v>
      </c>
      <c r="F3569" s="13" t="s">
        <v>449</v>
      </c>
      <c r="G3569" s="14"/>
      <c r="H3569" s="15">
        <f>HYPERLINK("https://docs.wto.org/imrd/directdoc.asp?DDFDocuments/q/G/SPS/NAUS391.pdf","EN")</f>
      </c>
      <c r="I3569" s="15">
        <f>HYPERLINK("https://docs.wto.org/imrd/directdoc.asp?DDFDocuments/r/G/SPS/NAUS391.pdf","FR")</f>
      </c>
      <c r="J3569" s="15">
        <f>HYPERLINK("https://docs.wto.org/imrd/directdoc.asp?DDFDocuments/s/G/SPS/NAUS391.pdf","ES")</f>
      </c>
    </row>
    <row r="3570">
      <c r="A3570" s="10" t="s">
        <v>6025</v>
      </c>
      <c r="B3570" s="11" t="s">
        <v>145</v>
      </c>
      <c r="C3570" s="10" t="s">
        <v>18</v>
      </c>
      <c r="D3570" s="12">
        <v>42592</v>
      </c>
      <c r="E3570" s="13" t="s">
        <v>6026</v>
      </c>
      <c r="F3570" s="13" t="s">
        <v>24</v>
      </c>
      <c r="G3570" s="14"/>
      <c r="H3570" s="15">
        <f>HYPERLINK("https://docs.wto.org/imrd/directdoc.asp?DDFDocuments/t/G/SPS/NPHL335.DOC","EN")</f>
      </c>
      <c r="I3570" s="15">
        <f>HYPERLINK("https://docs.wto.org/imrd/directdoc.asp?DDFDocuments/u/G/SPS/NPHL335.DOC","FR")</f>
      </c>
      <c r="J3570" s="15">
        <f>HYPERLINK("https://docs.wto.org/imrd/directdoc.asp?DDFDocuments/v/G/SPS/NPHL335.DOC","ES")</f>
      </c>
    </row>
    <row r="3571">
      <c r="A3571" s="10" t="s">
        <v>6027</v>
      </c>
      <c r="B3571" s="11" t="s">
        <v>5946</v>
      </c>
      <c r="C3571" s="10" t="s">
        <v>18</v>
      </c>
      <c r="D3571" s="12">
        <v>42591</v>
      </c>
      <c r="E3571" s="13" t="s">
        <v>6028</v>
      </c>
      <c r="F3571" s="13" t="s">
        <v>166</v>
      </c>
      <c r="G3571" s="14"/>
      <c r="H3571" s="15">
        <f>HYPERLINK("https://docs.wto.org/imrd/directdoc.asp?DDFDocuments/t/G/SPS/NGIN11.DOC","EN")</f>
      </c>
      <c r="I3571" s="15">
        <f>HYPERLINK("https://docs.wto.org/imrd/directdoc.asp?DDFDocuments/u/G/SPS/NGIN11.DOC","FR")</f>
      </c>
      <c r="J3571" s="15">
        <f>HYPERLINK("https://docs.wto.org/imrd/directdoc.asp?DDFDocuments/v/G/SPS/NGIN11.DOC","ES")</f>
      </c>
    </row>
    <row r="3572">
      <c r="A3572" s="10" t="s">
        <v>6029</v>
      </c>
      <c r="B3572" s="11" t="s">
        <v>139</v>
      </c>
      <c r="C3572" s="10" t="s">
        <v>18</v>
      </c>
      <c r="D3572" s="12">
        <v>42591</v>
      </c>
      <c r="E3572" s="13" t="s">
        <v>6030</v>
      </c>
      <c r="F3572" s="13" t="s">
        <v>24</v>
      </c>
      <c r="G3572" s="14"/>
      <c r="H3572" s="15">
        <f>HYPERLINK("https://docs.wto.org/imrd/directdoc.asp?DDFDocuments/q/G/SPS/NIND151.pdf","EN")</f>
      </c>
      <c r="I3572" s="15">
        <f>HYPERLINK("https://docs.wto.org/imrd/directdoc.asp?DDFDocuments/r/G/SPS/NIND151.pdf","FR")</f>
      </c>
      <c r="J3572" s="15">
        <f>HYPERLINK("https://docs.wto.org/imrd/directdoc.asp?DDFDocuments/s/G/SPS/NIND151.pdf","ES")</f>
      </c>
    </row>
    <row r="3573">
      <c r="A3573" s="10" t="s">
        <v>6031</v>
      </c>
      <c r="B3573" s="11" t="s">
        <v>139</v>
      </c>
      <c r="C3573" s="10" t="s">
        <v>18</v>
      </c>
      <c r="D3573" s="12">
        <v>42591</v>
      </c>
      <c r="E3573" s="13" t="s">
        <v>6032</v>
      </c>
      <c r="F3573" s="13" t="s">
        <v>3339</v>
      </c>
      <c r="G3573" s="14"/>
      <c r="H3573" s="15">
        <f>HYPERLINK("https://docs.wto.org/imrd/directdoc.asp?DDFDocuments/t/G/SPS/NIND152.DOC","EN")</f>
      </c>
      <c r="I3573" s="15">
        <f>HYPERLINK("https://docs.wto.org/imrd/directdoc.asp?DDFDocuments/u/G/SPS/NIND152.DOC","FR")</f>
      </c>
      <c r="J3573" s="15">
        <f>HYPERLINK("https://docs.wto.org/imrd/directdoc.asp?DDFDocuments/v/G/SPS/NIND152.DOC","ES")</f>
      </c>
    </row>
    <row r="3574">
      <c r="A3574" s="10" t="s">
        <v>6033</v>
      </c>
      <c r="B3574" s="11" t="s">
        <v>139</v>
      </c>
      <c r="C3574" s="10" t="s">
        <v>18</v>
      </c>
      <c r="D3574" s="12">
        <v>42591</v>
      </c>
      <c r="E3574" s="13" t="s">
        <v>6034</v>
      </c>
      <c r="F3574" s="13" t="s">
        <v>24</v>
      </c>
      <c r="G3574" s="14"/>
      <c r="H3574" s="15">
        <f>HYPERLINK("https://docs.wto.org/imrd/directdoc.asp?DDFDocuments/q/G/SPS/NIND154.pdf","EN")</f>
      </c>
      <c r="I3574" s="15">
        <f>HYPERLINK("https://docs.wto.org/imrd/directdoc.asp?DDFDocuments/r/G/SPS/NIND154.pdf","FR")</f>
      </c>
      <c r="J3574" s="15">
        <f>HYPERLINK("https://docs.wto.org/imrd/directdoc.asp?DDFDocuments/s/G/SPS/NIND154.pdf","ES")</f>
      </c>
    </row>
    <row r="3575">
      <c r="A3575" s="10" t="s">
        <v>6035</v>
      </c>
      <c r="B3575" s="11" t="s">
        <v>156</v>
      </c>
      <c r="C3575" s="10" t="s">
        <v>12</v>
      </c>
      <c r="D3575" s="12">
        <v>42591</v>
      </c>
      <c r="E3575" s="13" t="s">
        <v>2471</v>
      </c>
      <c r="F3575" s="13" t="s">
        <v>144</v>
      </c>
      <c r="G3575" s="14" t="s">
        <v>11</v>
      </c>
      <c r="H3575" s="15">
        <f>HYPERLINK("https://docs.wto.org/imrd/directdoc.asp?DDFDocuments/t/G/SPS/NKAZ5.DOC","EN")</f>
      </c>
      <c r="I3575" s="15">
        <f>HYPERLINK("https://docs.wto.org/imrd/directdoc.asp?DDFDocuments/u/G/SPS/NKAZ5.DOC","FR")</f>
      </c>
      <c r="J3575" s="15">
        <f>HYPERLINK("https://docs.wto.org/imrd/directdoc.asp?DDFDocuments/v/G/SPS/NKAZ5.DOC","ES")</f>
      </c>
    </row>
    <row r="3576">
      <c r="A3576" s="10" t="s">
        <v>6036</v>
      </c>
      <c r="B3576" s="11" t="s">
        <v>156</v>
      </c>
      <c r="C3576" s="10" t="s">
        <v>12</v>
      </c>
      <c r="D3576" s="12">
        <v>42591</v>
      </c>
      <c r="E3576" s="13" t="s">
        <v>2471</v>
      </c>
      <c r="F3576" s="13" t="s">
        <v>144</v>
      </c>
      <c r="G3576" s="14" t="s">
        <v>11</v>
      </c>
      <c r="H3576" s="15">
        <f>HYPERLINK("https://docs.wto.org/imrd/directdoc.asp?DDFDocuments/q/G/SPS/NKAZ6.pdf","EN")</f>
      </c>
      <c r="I3576" s="15">
        <f>HYPERLINK("https://docs.wto.org/imrd/directdoc.asp?DDFDocuments/r/G/SPS/NKAZ6.pdf","FR")</f>
      </c>
      <c r="J3576" s="15">
        <f>HYPERLINK("https://docs.wto.org/imrd/directdoc.asp?DDFDocuments/s/G/SPS/NKAZ6.pdf","ES")</f>
      </c>
    </row>
    <row r="3577">
      <c r="A3577" s="10" t="s">
        <v>6037</v>
      </c>
      <c r="B3577" s="11" t="s">
        <v>233</v>
      </c>
      <c r="C3577" s="10" t="s">
        <v>40</v>
      </c>
      <c r="D3577" s="12">
        <v>42591</v>
      </c>
      <c r="E3577" s="13" t="s">
        <v>19</v>
      </c>
      <c r="F3577" s="13" t="s">
        <v>310</v>
      </c>
      <c r="G3577" s="14"/>
      <c r="H3577" s="15">
        <f>HYPERLINK("https://docs.wto.org/imrd/directdoc.asp?DDFDocuments/q/G/SPS/NPER154A2.pdf","EN")</f>
      </c>
      <c r="I3577" s="15">
        <f>HYPERLINK("https://docs.wto.org/imrd/directdoc.asp?DDFDocuments/r/G/SPS/NPER154A2.pdf","FR")</f>
      </c>
      <c r="J3577" s="15">
        <f>HYPERLINK("https://docs.wto.org/imrd/directdoc.asp?DDFDocuments/s/G/SPS/NPER154A2.pdf","ES")</f>
      </c>
    </row>
    <row r="3578">
      <c r="A3578" s="10" t="s">
        <v>6038</v>
      </c>
      <c r="B3578" s="11" t="s">
        <v>233</v>
      </c>
      <c r="C3578" s="10" t="s">
        <v>40</v>
      </c>
      <c r="D3578" s="12">
        <v>42591</v>
      </c>
      <c r="E3578" s="13" t="s">
        <v>19</v>
      </c>
      <c r="F3578" s="13" t="s">
        <v>310</v>
      </c>
      <c r="G3578" s="14"/>
      <c r="H3578" s="15">
        <f>HYPERLINK("https://docs.wto.org/imrd/directdoc.asp?DDFDocuments/t/G/SPS/NPER533A3.DOC","EN")</f>
      </c>
      <c r="I3578" s="15">
        <f>HYPERLINK("https://docs.wto.org/imrd/directdoc.asp?DDFDocuments/u/G/SPS/NPER533A3.DOC","FR")</f>
      </c>
      <c r="J3578" s="15">
        <f>HYPERLINK("https://docs.wto.org/imrd/directdoc.asp?DDFDocuments/v/G/SPS/NPER533A3.DOC","ES")</f>
      </c>
    </row>
    <row r="3579">
      <c r="A3579" s="10" t="s">
        <v>6039</v>
      </c>
      <c r="B3579" s="11" t="s">
        <v>233</v>
      </c>
      <c r="C3579" s="10" t="s">
        <v>40</v>
      </c>
      <c r="D3579" s="12">
        <v>42591</v>
      </c>
      <c r="E3579" s="13" t="s">
        <v>19</v>
      </c>
      <c r="F3579" s="13" t="s">
        <v>310</v>
      </c>
      <c r="G3579" s="14"/>
      <c r="H3579" s="15">
        <f>HYPERLINK("https://docs.wto.org/imrd/directdoc.asp?DDFDocuments/q/G/SPS/NPER538A3.pdf","EN")</f>
      </c>
      <c r="I3579" s="15">
        <f>HYPERLINK("https://docs.wto.org/imrd/directdoc.asp?DDFDocuments/r/G/SPS/NPER538A3.pdf","FR")</f>
      </c>
      <c r="J3579" s="15">
        <f>HYPERLINK("https://docs.wto.org/imrd/directdoc.asp?DDFDocuments/s/G/SPS/NPER538A3.pdf","ES")</f>
      </c>
    </row>
    <row r="3580">
      <c r="A3580" s="10" t="s">
        <v>6040</v>
      </c>
      <c r="B3580" s="11" t="s">
        <v>233</v>
      </c>
      <c r="C3580" s="10" t="s">
        <v>18</v>
      </c>
      <c r="D3580" s="12">
        <v>42591</v>
      </c>
      <c r="E3580" s="13" t="s">
        <v>6041</v>
      </c>
      <c r="F3580" s="13" t="s">
        <v>992</v>
      </c>
      <c r="G3580" s="14" t="s">
        <v>139</v>
      </c>
      <c r="H3580" s="15">
        <f>HYPERLINK("https://docs.wto.org/imrd/directdoc.asp?DDFDocuments/t/G/SPS/NPER658.DOC","EN")</f>
      </c>
      <c r="I3580" s="15">
        <f>HYPERLINK("https://docs.wto.org/imrd/directdoc.asp?DDFDocuments/u/G/SPS/NPER658.DOC","FR")</f>
      </c>
      <c r="J3580" s="15">
        <f>HYPERLINK("https://docs.wto.org/imrd/directdoc.asp?DDFDocuments/v/G/SPS/NPER658.DOC","ES")</f>
      </c>
    </row>
    <row r="3581">
      <c r="A3581" s="10" t="s">
        <v>6042</v>
      </c>
      <c r="B3581" s="11" t="s">
        <v>145</v>
      </c>
      <c r="C3581" s="10" t="s">
        <v>18</v>
      </c>
      <c r="D3581" s="12">
        <v>42591</v>
      </c>
      <c r="E3581" s="13" t="s">
        <v>6043</v>
      </c>
      <c r="F3581" s="13" t="s">
        <v>24</v>
      </c>
      <c r="G3581" s="14"/>
      <c r="H3581" s="15">
        <f>HYPERLINK("https://docs.wto.org/imrd/directdoc.asp?DDFDocuments/t/G/SPS/NPHL329.DOC","EN")</f>
      </c>
      <c r="I3581" s="15">
        <f>HYPERLINK("https://docs.wto.org/imrd/directdoc.asp?DDFDocuments/u/G/SPS/NPHL329.DOC","FR")</f>
      </c>
      <c r="J3581" s="15">
        <f>HYPERLINK("https://docs.wto.org/imrd/directdoc.asp?DDFDocuments/v/G/SPS/NPHL329.DOC","ES")</f>
      </c>
    </row>
    <row r="3582">
      <c r="A3582" s="10" t="s">
        <v>6044</v>
      </c>
      <c r="B3582" s="11" t="s">
        <v>145</v>
      </c>
      <c r="C3582" s="10" t="s">
        <v>18</v>
      </c>
      <c r="D3582" s="12">
        <v>42591</v>
      </c>
      <c r="E3582" s="13" t="s">
        <v>6045</v>
      </c>
      <c r="F3582" s="13" t="s">
        <v>24</v>
      </c>
      <c r="G3582" s="14"/>
      <c r="H3582" s="15">
        <f>HYPERLINK("https://docs.wto.org/imrd/directdoc.asp?DDFDocuments/t/G/SPS/NPHL330.DOC","EN")</f>
      </c>
      <c r="I3582" s="15">
        <f>HYPERLINK("https://docs.wto.org/imrd/directdoc.asp?DDFDocuments/u/G/SPS/NPHL330.DOC","FR")</f>
      </c>
      <c r="J3582" s="15">
        <f>HYPERLINK("https://docs.wto.org/imrd/directdoc.asp?DDFDocuments/v/G/SPS/NPHL330.DOC","ES")</f>
      </c>
    </row>
    <row r="3583">
      <c r="A3583" s="10" t="s">
        <v>6046</v>
      </c>
      <c r="B3583" s="11" t="s">
        <v>145</v>
      </c>
      <c r="C3583" s="10" t="s">
        <v>18</v>
      </c>
      <c r="D3583" s="12">
        <v>42591</v>
      </c>
      <c r="E3583" s="13" t="s">
        <v>6047</v>
      </c>
      <c r="F3583" s="13" t="s">
        <v>24</v>
      </c>
      <c r="G3583" s="14"/>
      <c r="H3583" s="15">
        <f>HYPERLINK("https://docs.wto.org/imrd/directdoc.asp?DDFDocuments/q/G/SPS/NPHL331.pdf","EN")</f>
      </c>
      <c r="I3583" s="15">
        <f>HYPERLINK("https://docs.wto.org/imrd/directdoc.asp?DDFDocuments/r/G/SPS/NPHL331.pdf","FR")</f>
      </c>
      <c r="J3583" s="15">
        <f>HYPERLINK("https://docs.wto.org/imrd/directdoc.asp?DDFDocuments/s/G/SPS/NPHL331.pdf","ES")</f>
      </c>
    </row>
    <row r="3584">
      <c r="A3584" s="10" t="s">
        <v>6048</v>
      </c>
      <c r="B3584" s="11" t="s">
        <v>145</v>
      </c>
      <c r="C3584" s="10" t="s">
        <v>18</v>
      </c>
      <c r="D3584" s="12">
        <v>42591</v>
      </c>
      <c r="E3584" s="13" t="s">
        <v>6049</v>
      </c>
      <c r="F3584" s="13" t="s">
        <v>24</v>
      </c>
      <c r="G3584" s="14"/>
      <c r="H3584" s="15">
        <f>HYPERLINK("https://docs.wto.org/imrd/directdoc.asp?DDFDocuments/q/G/SPS/NPHL332.pdf","EN")</f>
      </c>
      <c r="I3584" s="15">
        <f>HYPERLINK("https://docs.wto.org/imrd/directdoc.asp?DDFDocuments/r/G/SPS/NPHL332.pdf","FR")</f>
      </c>
      <c r="J3584" s="15">
        <f>HYPERLINK("https://docs.wto.org/imrd/directdoc.asp?DDFDocuments/s/G/SPS/NPHL332.pdf","ES")</f>
      </c>
    </row>
    <row r="3585">
      <c r="A3585" s="10" t="s">
        <v>6050</v>
      </c>
      <c r="B3585" s="11" t="s">
        <v>145</v>
      </c>
      <c r="C3585" s="10" t="s">
        <v>18</v>
      </c>
      <c r="D3585" s="12">
        <v>42591</v>
      </c>
      <c r="E3585" s="13" t="s">
        <v>6051</v>
      </c>
      <c r="F3585" s="13" t="s">
        <v>24</v>
      </c>
      <c r="G3585" s="14"/>
      <c r="H3585" s="15">
        <f>HYPERLINK("https://docs.wto.org/imrd/directdoc.asp?DDFDocuments/q/G/SPS/NPHL333.pdf","EN")</f>
      </c>
      <c r="I3585" s="15">
        <f>HYPERLINK("https://docs.wto.org/imrd/directdoc.asp?DDFDocuments/r/G/SPS/NPHL333.pdf","FR")</f>
      </c>
      <c r="J3585" s="15">
        <f>HYPERLINK("https://docs.wto.org/imrd/directdoc.asp?DDFDocuments/s/G/SPS/NPHL333.pdf","ES")</f>
      </c>
    </row>
    <row r="3586">
      <c r="A3586" s="10" t="s">
        <v>6052</v>
      </c>
      <c r="B3586" s="11" t="s">
        <v>145</v>
      </c>
      <c r="C3586" s="10" t="s">
        <v>18</v>
      </c>
      <c r="D3586" s="12">
        <v>42591</v>
      </c>
      <c r="E3586" s="13" t="s">
        <v>4316</v>
      </c>
      <c r="F3586" s="13" t="s">
        <v>6053</v>
      </c>
      <c r="G3586" s="14"/>
      <c r="H3586" s="15">
        <f>HYPERLINK("https://docs.wto.org/imrd/directdoc.asp?DDFDocuments/q/G/SPS/NPHL334.pdf","EN")</f>
      </c>
      <c r="I3586" s="15">
        <f>HYPERLINK("https://docs.wto.org/imrd/directdoc.asp?DDFDocuments/r/G/SPS/NPHL334.pdf","FR")</f>
      </c>
      <c r="J3586" s="15">
        <f>HYPERLINK("https://docs.wto.org/imrd/directdoc.asp?DDFDocuments/s/G/SPS/NPHL334.pdf","ES")</f>
      </c>
    </row>
    <row r="3587">
      <c r="A3587" s="10" t="s">
        <v>6054</v>
      </c>
      <c r="B3587" s="11" t="s">
        <v>53</v>
      </c>
      <c r="C3587" s="10" t="s">
        <v>18</v>
      </c>
      <c r="D3587" s="12">
        <v>42591</v>
      </c>
      <c r="E3587" s="13" t="s">
        <v>6055</v>
      </c>
      <c r="F3587" s="13" t="s">
        <v>6056</v>
      </c>
      <c r="G3587" s="14"/>
      <c r="H3587" s="15">
        <f>HYPERLINK("https://docs.wto.org/imrd/directdoc.asp?DDFDocuments/t/G/SPS/NSAU204.DOC","EN")</f>
      </c>
      <c r="I3587" s="15">
        <f>HYPERLINK("https://docs.wto.org/imrd/directdoc.asp?DDFDocuments/u/G/SPS/NSAU204.DOC","FR")</f>
      </c>
      <c r="J3587" s="15">
        <f>HYPERLINK("https://docs.wto.org/imrd/directdoc.asp?DDFDocuments/v/G/SPS/NSAU204.DOC","ES")</f>
      </c>
    </row>
    <row r="3588">
      <c r="A3588" s="10" t="s">
        <v>6057</v>
      </c>
      <c r="B3588" s="11" t="s">
        <v>3769</v>
      </c>
      <c r="C3588" s="10" t="s">
        <v>18</v>
      </c>
      <c r="D3588" s="12">
        <v>42590</v>
      </c>
      <c r="E3588" s="13" t="s">
        <v>6058</v>
      </c>
      <c r="F3588" s="13" t="s">
        <v>283</v>
      </c>
      <c r="G3588" s="14"/>
      <c r="H3588" s="15">
        <f>HYPERLINK("https://docs.wto.org/imrd/directdoc.asp?DDFDocuments/q/G/SPS/NAFG1.pdf","EN")</f>
      </c>
      <c r="I3588" s="15">
        <f>HYPERLINK("https://docs.wto.org/imrd/directdoc.asp?DDFDocuments/r/G/SPS/NAFG1.pdf","FR")</f>
      </c>
      <c r="J3588" s="15">
        <f>HYPERLINK("https://docs.wto.org/imrd/directdoc.asp?DDFDocuments/s/G/SPS/NAFG1.pdf","ES")</f>
      </c>
    </row>
    <row r="3589">
      <c r="A3589" s="10" t="s">
        <v>6059</v>
      </c>
      <c r="B3589" s="11" t="s">
        <v>3769</v>
      </c>
      <c r="C3589" s="10" t="s">
        <v>18</v>
      </c>
      <c r="D3589" s="12">
        <v>42590</v>
      </c>
      <c r="E3589" s="13" t="s">
        <v>6060</v>
      </c>
      <c r="F3589" s="13" t="s">
        <v>158</v>
      </c>
      <c r="G3589" s="14"/>
      <c r="H3589" s="15">
        <f>HYPERLINK("https://docs.wto.org/imrd/directdoc.asp?DDFDocuments/t/G/SPS/NAFG3.DOC","EN")</f>
      </c>
      <c r="I3589" s="15">
        <f>HYPERLINK("https://docs.wto.org/imrd/directdoc.asp?DDFDocuments/u/G/SPS/NAFG3.DOC","FR")</f>
      </c>
      <c r="J3589" s="15">
        <f>HYPERLINK("https://docs.wto.org/imrd/directdoc.asp?DDFDocuments/v/G/SPS/NAFG3.DOC","ES")</f>
      </c>
    </row>
    <row r="3590">
      <c r="A3590" s="10" t="s">
        <v>6061</v>
      </c>
      <c r="B3590" s="11" t="s">
        <v>5946</v>
      </c>
      <c r="C3590" s="10" t="s">
        <v>18</v>
      </c>
      <c r="D3590" s="12">
        <v>42590</v>
      </c>
      <c r="E3590" s="13" t="s">
        <v>6062</v>
      </c>
      <c r="F3590" s="13" t="s">
        <v>24</v>
      </c>
      <c r="G3590" s="14"/>
      <c r="H3590" s="15">
        <f>HYPERLINK("https://docs.wto.org/imrd/directdoc.asp?DDFDocuments/t/G/SPS/NGIN10.DOC","EN")</f>
      </c>
      <c r="I3590" s="15">
        <f>HYPERLINK("https://docs.wto.org/imrd/directdoc.asp?DDFDocuments/u/G/SPS/NGIN10.DOC","FR")</f>
      </c>
      <c r="J3590" s="15">
        <f>HYPERLINK("https://docs.wto.org/imrd/directdoc.asp?DDFDocuments/v/G/SPS/NGIN10.DOC","ES")</f>
      </c>
    </row>
    <row r="3591">
      <c r="A3591" s="10" t="s">
        <v>6063</v>
      </c>
      <c r="B3591" s="11" t="s">
        <v>5946</v>
      </c>
      <c r="C3591" s="10" t="s">
        <v>18</v>
      </c>
      <c r="D3591" s="12">
        <v>42590</v>
      </c>
      <c r="E3591" s="13" t="s">
        <v>6062</v>
      </c>
      <c r="F3591" s="13" t="s">
        <v>24</v>
      </c>
      <c r="G3591" s="14"/>
      <c r="H3591" s="15">
        <f>HYPERLINK("https://docs.wto.org/imrd/directdoc.asp?DDFDocuments/t/G/SPS/NGIN6.DOC","EN")</f>
      </c>
      <c r="I3591" s="15">
        <f>HYPERLINK("https://docs.wto.org/imrd/directdoc.asp?DDFDocuments/u/G/SPS/NGIN6.DOC","FR")</f>
      </c>
      <c r="J3591" s="15">
        <f>HYPERLINK("https://docs.wto.org/imrd/directdoc.asp?DDFDocuments/v/G/SPS/NGIN6.DOC","ES")</f>
      </c>
    </row>
    <row r="3592">
      <c r="A3592" s="10" t="s">
        <v>6064</v>
      </c>
      <c r="B3592" s="11" t="s">
        <v>5946</v>
      </c>
      <c r="C3592" s="10" t="s">
        <v>18</v>
      </c>
      <c r="D3592" s="12">
        <v>42590</v>
      </c>
      <c r="E3592" s="13" t="s">
        <v>6062</v>
      </c>
      <c r="F3592" s="13" t="s">
        <v>24</v>
      </c>
      <c r="G3592" s="14"/>
      <c r="H3592" s="15">
        <f>HYPERLINK("https://docs.wto.org/imrd/directdoc.asp?DDFDocuments/t/G/SPS/NGIN7.DOC","EN")</f>
      </c>
      <c r="I3592" s="15">
        <f>HYPERLINK("https://docs.wto.org/imrd/directdoc.asp?DDFDocuments/u/G/SPS/NGIN7.DOC","FR")</f>
      </c>
      <c r="J3592" s="15">
        <f>HYPERLINK("https://docs.wto.org/imrd/directdoc.asp?DDFDocuments/v/G/SPS/NGIN7.DOC","ES")</f>
      </c>
    </row>
    <row r="3593">
      <c r="A3593" s="10" t="s">
        <v>6065</v>
      </c>
      <c r="B3593" s="11" t="s">
        <v>5946</v>
      </c>
      <c r="C3593" s="10" t="s">
        <v>18</v>
      </c>
      <c r="D3593" s="12">
        <v>42590</v>
      </c>
      <c r="E3593" s="13" t="s">
        <v>6062</v>
      </c>
      <c r="F3593" s="13" t="s">
        <v>24</v>
      </c>
      <c r="G3593" s="14"/>
      <c r="H3593" s="15">
        <f>HYPERLINK("https://docs.wto.org/imrd/directdoc.asp?DDFDocuments/t/G/SPS/NGIN8.DOC","EN")</f>
      </c>
      <c r="I3593" s="15">
        <f>HYPERLINK("https://docs.wto.org/imrd/directdoc.asp?DDFDocuments/u/G/SPS/NGIN8.DOC","FR")</f>
      </c>
      <c r="J3593" s="15">
        <f>HYPERLINK("https://docs.wto.org/imrd/directdoc.asp?DDFDocuments/v/G/SPS/NGIN8.DOC","ES")</f>
      </c>
    </row>
    <row r="3594">
      <c r="A3594" s="10" t="s">
        <v>6066</v>
      </c>
      <c r="B3594" s="11" t="s">
        <v>5946</v>
      </c>
      <c r="C3594" s="10" t="s">
        <v>18</v>
      </c>
      <c r="D3594" s="12">
        <v>42590</v>
      </c>
      <c r="E3594" s="13" t="s">
        <v>6062</v>
      </c>
      <c r="F3594" s="13" t="s">
        <v>24</v>
      </c>
      <c r="G3594" s="14"/>
      <c r="H3594" s="15">
        <f>HYPERLINK("https://docs.wto.org/imrd/directdoc.asp?DDFDocuments/t/G/SPS/NGIN9.DOC","EN")</f>
      </c>
      <c r="I3594" s="15">
        <f>HYPERLINK("https://docs.wto.org/imrd/directdoc.asp?DDFDocuments/u/G/SPS/NGIN9.DOC","FR")</f>
      </c>
      <c r="J3594" s="15">
        <f>HYPERLINK("https://docs.wto.org/imrd/directdoc.asp?DDFDocuments/v/G/SPS/NGIN9.DOC","ES")</f>
      </c>
    </row>
    <row r="3595">
      <c r="A3595" s="10" t="s">
        <v>6067</v>
      </c>
      <c r="B3595" s="11" t="s">
        <v>153</v>
      </c>
      <c r="C3595" s="10" t="s">
        <v>18</v>
      </c>
      <c r="D3595" s="12">
        <v>42590</v>
      </c>
      <c r="E3595" s="13" t="s">
        <v>62</v>
      </c>
      <c r="F3595" s="13" t="s">
        <v>6068</v>
      </c>
      <c r="G3595" s="14"/>
      <c r="H3595" s="15">
        <f>HYPERLINK("https://docs.wto.org/imrd/directdoc.asp?DDFDocuments/q/G/SPS/NKOR543.pdf","EN")</f>
      </c>
      <c r="I3595" s="15">
        <f>HYPERLINK("https://docs.wto.org/imrd/directdoc.asp?DDFDocuments/r/G/SPS/NKOR543.pdf","FR")</f>
      </c>
      <c r="J3595" s="15">
        <f>HYPERLINK("https://docs.wto.org/imrd/directdoc.asp?DDFDocuments/s/G/SPS/NKOR543.pdf","ES")</f>
      </c>
    </row>
    <row r="3596">
      <c r="A3596" s="10" t="s">
        <v>6069</v>
      </c>
      <c r="B3596" s="11" t="s">
        <v>87</v>
      </c>
      <c r="C3596" s="10" t="s">
        <v>18</v>
      </c>
      <c r="D3596" s="12">
        <v>42590</v>
      </c>
      <c r="E3596" s="13" t="s">
        <v>6070</v>
      </c>
      <c r="F3596" s="13" t="s">
        <v>1151</v>
      </c>
      <c r="G3596" s="14" t="s">
        <v>6071</v>
      </c>
      <c r="H3596" s="15">
        <f>HYPERLINK("https://docs.wto.org/imrd/directdoc.asp?DDFDocuments/q/G/SPS/NMEX303.pdf","EN")</f>
      </c>
      <c r="I3596" s="15">
        <f>HYPERLINK("https://docs.wto.org/imrd/directdoc.asp?DDFDocuments/r/G/SPS/NMEX303.pdf","FR")</f>
      </c>
      <c r="J3596" s="15">
        <f>HYPERLINK("https://docs.wto.org/imrd/directdoc.asp?DDFDocuments/s/G/SPS/NMEX303.pdf","ES")</f>
      </c>
    </row>
    <row r="3597">
      <c r="A3597" s="10" t="s">
        <v>6072</v>
      </c>
      <c r="B3597" s="11" t="s">
        <v>161</v>
      </c>
      <c r="C3597" s="10" t="s">
        <v>18</v>
      </c>
      <c r="D3597" s="12">
        <v>42590</v>
      </c>
      <c r="E3597" s="13" t="s">
        <v>4166</v>
      </c>
      <c r="F3597" s="13" t="s">
        <v>158</v>
      </c>
      <c r="G3597" s="14" t="s">
        <v>151</v>
      </c>
      <c r="H3597" s="15">
        <f>HYPERLINK("https://docs.wto.org/imrd/directdoc.asp?DDFDocuments/q/G/SPS/NUSA2877.pdf","EN")</f>
      </c>
      <c r="I3597" s="15">
        <f>HYPERLINK("https://docs.wto.org/imrd/directdoc.asp?DDFDocuments/r/G/SPS/NUSA2877.pdf","FR")</f>
      </c>
      <c r="J3597" s="15">
        <f>HYPERLINK("https://docs.wto.org/imrd/directdoc.asp?DDFDocuments/s/G/SPS/NUSA2877.pdf","ES")</f>
      </c>
    </row>
    <row r="3598">
      <c r="A3598" s="10" t="s">
        <v>6073</v>
      </c>
      <c r="B3598" s="11" t="s">
        <v>34</v>
      </c>
      <c r="C3598" s="10" t="s">
        <v>18</v>
      </c>
      <c r="D3598" s="12">
        <v>42586</v>
      </c>
      <c r="E3598" s="13" t="s">
        <v>6074</v>
      </c>
      <c r="F3598" s="13" t="s">
        <v>5510</v>
      </c>
      <c r="G3598" s="14"/>
      <c r="H3598" s="15">
        <f>HYPERLINK("https://docs.wto.org/imrd/directdoc.asp?DDFDocuments/q/G/SPS/NJPN471.pdf","EN")</f>
      </c>
      <c r="I3598" s="15">
        <f>HYPERLINK("https://docs.wto.org/imrd/directdoc.asp?DDFDocuments/r/G/SPS/NJPN471.pdf","FR")</f>
      </c>
      <c r="J3598" s="15">
        <f>HYPERLINK("https://docs.wto.org/imrd/directdoc.asp?DDFDocuments/s/G/SPS/NJPN471.pdf","ES")</f>
      </c>
    </row>
    <row r="3599">
      <c r="A3599" s="10" t="s">
        <v>6075</v>
      </c>
      <c r="B3599" s="11" t="s">
        <v>153</v>
      </c>
      <c r="C3599" s="10" t="s">
        <v>40</v>
      </c>
      <c r="D3599" s="12">
        <v>42585</v>
      </c>
      <c r="E3599" s="13" t="s">
        <v>6076</v>
      </c>
      <c r="F3599" s="13" t="s">
        <v>5150</v>
      </c>
      <c r="G3599" s="14"/>
      <c r="H3599" s="15">
        <f>HYPERLINK("https://docs.wto.org/imrd/directdoc.asp?DDFDocuments/t/G/SPS/NKOR535A1.DOC","EN")</f>
      </c>
      <c r="I3599" s="15">
        <f>HYPERLINK("https://docs.wto.org/imrd/directdoc.asp?DDFDocuments/u/G/SPS/NKOR535A1.DOC","FR")</f>
      </c>
      <c r="J3599" s="15">
        <f>HYPERLINK("https://docs.wto.org/imrd/directdoc.asp?DDFDocuments/v/G/SPS/NKOR535A1.DOC","ES")</f>
      </c>
    </row>
    <row r="3600">
      <c r="A3600" s="10" t="s">
        <v>6077</v>
      </c>
      <c r="B3600" s="11" t="s">
        <v>134</v>
      </c>
      <c r="C3600" s="10" t="s">
        <v>40</v>
      </c>
      <c r="D3600" s="12">
        <v>42585</v>
      </c>
      <c r="E3600" s="13" t="s">
        <v>6078</v>
      </c>
      <c r="F3600" s="13" t="s">
        <v>5150</v>
      </c>
      <c r="G3600" s="14"/>
      <c r="H3600" s="15">
        <f>HYPERLINK("https://docs.wto.org/imrd/directdoc.asp?DDFDocuments/t/G/SPS/NTHA232R1A1.DOC","EN")</f>
      </c>
      <c r="I3600" s="15">
        <f>HYPERLINK("https://docs.wto.org/imrd/directdoc.asp?DDFDocuments/u/G/SPS/NTHA232R1A1.DOC","FR")</f>
      </c>
      <c r="J3600" s="15">
        <f>HYPERLINK("https://docs.wto.org/imrd/directdoc.asp?DDFDocuments/v/G/SPS/NTHA232R1A1.DOC","ES")</f>
      </c>
    </row>
    <row r="3601">
      <c r="A3601" s="10" t="s">
        <v>6079</v>
      </c>
      <c r="B3601" s="11" t="s">
        <v>34</v>
      </c>
      <c r="C3601" s="10" t="s">
        <v>18</v>
      </c>
      <c r="D3601" s="12">
        <v>42584</v>
      </c>
      <c r="E3601" s="13" t="s">
        <v>6080</v>
      </c>
      <c r="F3601" s="13" t="s">
        <v>74</v>
      </c>
      <c r="G3601" s="14"/>
      <c r="H3601" s="15">
        <f>HYPERLINK("https://docs.wto.org/imrd/directdoc.asp?DDFDocuments/q/G/SPS/NJPN435R1.pdf","EN")</f>
      </c>
      <c r="I3601" s="15">
        <f>HYPERLINK("https://docs.wto.org/imrd/directdoc.asp?DDFDocuments/r/G/SPS/NJPN435R1.pdf","FR")</f>
      </c>
      <c r="J3601" s="15">
        <f>HYPERLINK("https://docs.wto.org/imrd/directdoc.asp?DDFDocuments/s/G/SPS/NJPN435R1.pdf","ES")</f>
      </c>
    </row>
    <row r="3602">
      <c r="A3602" s="10" t="s">
        <v>6081</v>
      </c>
      <c r="B3602" s="11" t="s">
        <v>34</v>
      </c>
      <c r="C3602" s="10" t="s">
        <v>18</v>
      </c>
      <c r="D3602" s="12">
        <v>42584</v>
      </c>
      <c r="E3602" s="13" t="s">
        <v>6082</v>
      </c>
      <c r="F3602" s="13" t="s">
        <v>74</v>
      </c>
      <c r="G3602" s="14"/>
      <c r="H3602" s="15">
        <f>HYPERLINK("https://docs.wto.org/imrd/directdoc.asp?DDFDocuments/q/G/SPS/NJPN458R1.pdf","EN")</f>
      </c>
      <c r="I3602" s="15">
        <f>HYPERLINK("https://docs.wto.org/imrd/directdoc.asp?DDFDocuments/r/G/SPS/NJPN458R1.pdf","FR")</f>
      </c>
      <c r="J3602" s="15">
        <f>HYPERLINK("https://docs.wto.org/imrd/directdoc.asp?DDFDocuments/s/G/SPS/NJPN458R1.pdf","ES")</f>
      </c>
    </row>
    <row r="3603">
      <c r="A3603" s="10" t="s">
        <v>6083</v>
      </c>
      <c r="B3603" s="11" t="s">
        <v>34</v>
      </c>
      <c r="C3603" s="10" t="s">
        <v>18</v>
      </c>
      <c r="D3603" s="12">
        <v>42584</v>
      </c>
      <c r="E3603" s="13" t="s">
        <v>6084</v>
      </c>
      <c r="F3603" s="13" t="s">
        <v>74</v>
      </c>
      <c r="G3603" s="14"/>
      <c r="H3603" s="15">
        <f>HYPERLINK("https://docs.wto.org/imrd/directdoc.asp?DDFDocuments/q/G/SPS/NJPN466.pdf","EN")</f>
      </c>
      <c r="I3603" s="15">
        <f>HYPERLINK("https://docs.wto.org/imrd/directdoc.asp?DDFDocuments/r/G/SPS/NJPN466.pdf","FR")</f>
      </c>
      <c r="J3603" s="15">
        <f>HYPERLINK("https://docs.wto.org/imrd/directdoc.asp?DDFDocuments/s/G/SPS/NJPN466.pdf","ES")</f>
      </c>
    </row>
    <row r="3604">
      <c r="A3604" s="10" t="s">
        <v>6085</v>
      </c>
      <c r="B3604" s="11" t="s">
        <v>34</v>
      </c>
      <c r="C3604" s="10" t="s">
        <v>18</v>
      </c>
      <c r="D3604" s="12">
        <v>42584</v>
      </c>
      <c r="E3604" s="13" t="s">
        <v>6086</v>
      </c>
      <c r="F3604" s="13" t="s">
        <v>6087</v>
      </c>
      <c r="G3604" s="14"/>
      <c r="H3604" s="15">
        <f>HYPERLINK("https://docs.wto.org/imrd/directdoc.asp?DDFDocuments/t/G/SPS/NJPN467.DOC","EN")</f>
      </c>
      <c r="I3604" s="15">
        <f>HYPERLINK("https://docs.wto.org/imrd/directdoc.asp?DDFDocuments/u/G/SPS/NJPN467.DOC","FR")</f>
      </c>
      <c r="J3604" s="15">
        <f>HYPERLINK("https://docs.wto.org/imrd/directdoc.asp?DDFDocuments/v/G/SPS/NJPN467.DOC","ES")</f>
      </c>
    </row>
    <row r="3605">
      <c r="A3605" s="10" t="s">
        <v>6088</v>
      </c>
      <c r="B3605" s="11" t="s">
        <v>34</v>
      </c>
      <c r="C3605" s="10" t="s">
        <v>18</v>
      </c>
      <c r="D3605" s="12">
        <v>42584</v>
      </c>
      <c r="E3605" s="13" t="s">
        <v>5789</v>
      </c>
      <c r="F3605" s="13" t="s">
        <v>733</v>
      </c>
      <c r="G3605" s="14"/>
      <c r="H3605" s="15">
        <f>HYPERLINK("https://docs.wto.org/imrd/directdoc.asp?DDFDocuments/t/G/SPS/NJPN468.DOC","EN")</f>
      </c>
      <c r="I3605" s="15">
        <f>HYPERLINK("https://docs.wto.org/imrd/directdoc.asp?DDFDocuments/u/G/SPS/NJPN468.DOC","FR")</f>
      </c>
      <c r="J3605" s="15">
        <f>HYPERLINK("https://docs.wto.org/imrd/directdoc.asp?DDFDocuments/v/G/SPS/NJPN468.DOC","ES")</f>
      </c>
    </row>
    <row r="3606">
      <c r="A3606" s="10" t="s">
        <v>6089</v>
      </c>
      <c r="B3606" s="11" t="s">
        <v>34</v>
      </c>
      <c r="C3606" s="10" t="s">
        <v>18</v>
      </c>
      <c r="D3606" s="12">
        <v>42584</v>
      </c>
      <c r="E3606" s="13" t="s">
        <v>5789</v>
      </c>
      <c r="F3606" s="13" t="s">
        <v>733</v>
      </c>
      <c r="G3606" s="14"/>
      <c r="H3606" s="15">
        <f>HYPERLINK("https://docs.wto.org/imrd/directdoc.asp?DDFDocuments/t/G/SPS/NJPN469.DOC","EN")</f>
      </c>
      <c r="I3606" s="15">
        <f>HYPERLINK("https://docs.wto.org/imrd/directdoc.asp?DDFDocuments/u/G/SPS/NJPN469.DOC","FR")</f>
      </c>
      <c r="J3606" s="15">
        <f>HYPERLINK("https://docs.wto.org/imrd/directdoc.asp?DDFDocuments/v/G/SPS/NJPN469.DOC","ES")</f>
      </c>
    </row>
    <row r="3607">
      <c r="A3607" s="10" t="s">
        <v>6090</v>
      </c>
      <c r="B3607" s="11" t="s">
        <v>34</v>
      </c>
      <c r="C3607" s="10" t="s">
        <v>18</v>
      </c>
      <c r="D3607" s="12">
        <v>42584</v>
      </c>
      <c r="E3607" s="13" t="s">
        <v>5789</v>
      </c>
      <c r="F3607" s="13" t="s">
        <v>733</v>
      </c>
      <c r="G3607" s="14"/>
      <c r="H3607" s="15">
        <f>HYPERLINK("https://docs.wto.org/imrd/directdoc.asp?DDFDocuments/t/G/SPS/NJPN470.DOC","EN")</f>
      </c>
      <c r="I3607" s="15">
        <f>HYPERLINK("https://docs.wto.org/imrd/directdoc.asp?DDFDocuments/u/G/SPS/NJPN470.DOC","FR")</f>
      </c>
      <c r="J3607" s="15">
        <f>HYPERLINK("https://docs.wto.org/imrd/directdoc.asp?DDFDocuments/v/G/SPS/NJPN470.DOC","ES")</f>
      </c>
    </row>
    <row r="3608">
      <c r="A3608" s="10" t="s">
        <v>6091</v>
      </c>
      <c r="B3608" s="11" t="s">
        <v>1600</v>
      </c>
      <c r="C3608" s="10" t="s">
        <v>18</v>
      </c>
      <c r="D3608" s="12">
        <v>42584</v>
      </c>
      <c r="E3608" s="13" t="s">
        <v>1159</v>
      </c>
      <c r="F3608" s="13" t="s">
        <v>6092</v>
      </c>
      <c r="G3608" s="14"/>
      <c r="H3608" s="15">
        <f>HYPERLINK("https://docs.wto.org/imrd/directdoc.asp?DDFDocuments/t/G/SPS/NMAR45.DOC","EN")</f>
      </c>
      <c r="I3608" s="15">
        <f>HYPERLINK("https://docs.wto.org/imrd/directdoc.asp?DDFDocuments/u/G/SPS/NMAR45.DOC","FR")</f>
      </c>
      <c r="J3608" s="15">
        <f>HYPERLINK("https://docs.wto.org/imrd/directdoc.asp?DDFDocuments/v/G/SPS/NMAR45.DOC","ES")</f>
      </c>
    </row>
    <row r="3609">
      <c r="A3609" s="10" t="s">
        <v>6093</v>
      </c>
      <c r="B3609" s="11" t="s">
        <v>11</v>
      </c>
      <c r="C3609" s="10" t="s">
        <v>12</v>
      </c>
      <c r="D3609" s="12">
        <v>42584</v>
      </c>
      <c r="E3609" s="13" t="s">
        <v>6094</v>
      </c>
      <c r="F3609" s="13" t="s">
        <v>6095</v>
      </c>
      <c r="G3609" s="14" t="s">
        <v>164</v>
      </c>
      <c r="H3609" s="15">
        <f>HYPERLINK("https://docs.wto.org/imrd/directdoc.asp?DDFDocuments/q/G/SPS/NRUS128.pdf","EN")</f>
      </c>
      <c r="I3609" s="15">
        <f>HYPERLINK("https://docs.wto.org/imrd/directdoc.asp?DDFDocuments/r/G/SPS/NRUS128.pdf","FR")</f>
      </c>
      <c r="J3609" s="15">
        <f>HYPERLINK("https://docs.wto.org/imrd/directdoc.asp?DDFDocuments/s/G/SPS/NRUS128.pdf","ES")</f>
      </c>
    </row>
    <row r="3610">
      <c r="A3610" s="10" t="s">
        <v>6096</v>
      </c>
      <c r="B3610" s="11" t="s">
        <v>59</v>
      </c>
      <c r="C3610" s="10" t="s">
        <v>18</v>
      </c>
      <c r="D3610" s="12">
        <v>42584</v>
      </c>
      <c r="E3610" s="13" t="s">
        <v>6097</v>
      </c>
      <c r="F3610" s="13" t="s">
        <v>24</v>
      </c>
      <c r="G3610" s="14"/>
      <c r="H3610" s="15">
        <f>HYPERLINK("https://docs.wto.org/imrd/directdoc.asp?DDFDocuments/t/G/SPS/NTPKM407.DOC","EN")</f>
      </c>
      <c r="I3610" s="15">
        <f>HYPERLINK("https://docs.wto.org/imrd/directdoc.asp?DDFDocuments/u/G/SPS/NTPKM407.DOC","FR")</f>
      </c>
      <c r="J3610" s="15">
        <f>HYPERLINK("https://docs.wto.org/imrd/directdoc.asp?DDFDocuments/v/G/SPS/NTPKM407.DOC","ES")</f>
      </c>
    </row>
    <row r="3611">
      <c r="A3611" s="10" t="s">
        <v>6098</v>
      </c>
      <c r="B3611" s="11" t="s">
        <v>27</v>
      </c>
      <c r="C3611" s="10" t="s">
        <v>18</v>
      </c>
      <c r="D3611" s="12">
        <v>42583</v>
      </c>
      <c r="E3611" s="13" t="s">
        <v>6099</v>
      </c>
      <c r="F3611" s="13" t="s">
        <v>223</v>
      </c>
      <c r="G3611" s="14" t="s">
        <v>379</v>
      </c>
      <c r="H3611" s="15">
        <f>HYPERLINK("https://docs.wto.org/imrd/directdoc.asp?DDFDocuments/q/G/SPS/NCRI175.pdf","EN")</f>
      </c>
      <c r="I3611" s="15">
        <f>HYPERLINK("https://docs.wto.org/imrd/directdoc.asp?DDFDocuments/r/G/SPS/NCRI175.pdf","FR")</f>
      </c>
      <c r="J3611" s="15">
        <f>HYPERLINK("https://docs.wto.org/imrd/directdoc.asp?DDFDocuments/s/G/SPS/NCRI175.pdf","ES")</f>
      </c>
    </row>
    <row r="3612">
      <c r="A3612" s="10" t="s">
        <v>6100</v>
      </c>
      <c r="B3612" s="11" t="s">
        <v>161</v>
      </c>
      <c r="C3612" s="10" t="s">
        <v>18</v>
      </c>
      <c r="D3612" s="12">
        <v>42583</v>
      </c>
      <c r="E3612" s="13" t="s">
        <v>6101</v>
      </c>
      <c r="F3612" s="13" t="s">
        <v>144</v>
      </c>
      <c r="G3612" s="14"/>
      <c r="H3612" s="15">
        <f>HYPERLINK("https://docs.wto.org/imrd/directdoc.asp?DDFDocuments/q/G/SPS/NUSA2876.pdf","EN")</f>
      </c>
      <c r="I3612" s="15">
        <f>HYPERLINK("https://docs.wto.org/imrd/directdoc.asp?DDFDocuments/r/G/SPS/NUSA2876.pdf","FR")</f>
      </c>
      <c r="J3612" s="15">
        <f>HYPERLINK("https://docs.wto.org/imrd/directdoc.asp?DDFDocuments/s/G/SPS/NUSA2876.pdf","ES")</f>
      </c>
    </row>
    <row r="3613">
      <c r="A3613" s="10" t="s">
        <v>6102</v>
      </c>
      <c r="B3613" s="11" t="s">
        <v>156</v>
      </c>
      <c r="C3613" s="10" t="s">
        <v>18</v>
      </c>
      <c r="D3613" s="12">
        <v>42580</v>
      </c>
      <c r="E3613" s="13" t="s">
        <v>6103</v>
      </c>
      <c r="F3613" s="13" t="s">
        <v>1282</v>
      </c>
      <c r="G3613" s="14"/>
      <c r="H3613" s="15">
        <f>HYPERLINK("https://docs.wto.org/imrd/directdoc.asp?DDFDocuments/t/G/SPS/NKAZ3.DOC","EN")</f>
      </c>
      <c r="I3613" s="15">
        <f>HYPERLINK("https://docs.wto.org/imrd/directdoc.asp?DDFDocuments/u/G/SPS/NKAZ3.DOC","FR")</f>
      </c>
      <c r="J3613" s="15">
        <f>HYPERLINK("https://docs.wto.org/imrd/directdoc.asp?DDFDocuments/v/G/SPS/NKAZ3.DOC","ES")</f>
      </c>
    </row>
    <row r="3614">
      <c r="A3614" s="10" t="s">
        <v>6104</v>
      </c>
      <c r="B3614" s="11" t="s">
        <v>156</v>
      </c>
      <c r="C3614" s="10" t="s">
        <v>18</v>
      </c>
      <c r="D3614" s="12">
        <v>42580</v>
      </c>
      <c r="E3614" s="13" t="s">
        <v>6103</v>
      </c>
      <c r="F3614" s="13" t="s">
        <v>1282</v>
      </c>
      <c r="G3614" s="14"/>
      <c r="H3614" s="15">
        <f>HYPERLINK("https://docs.wto.org/imrd/directdoc.asp?DDFDocuments/t/G/SPS/NKAZ4.DOC","EN")</f>
      </c>
      <c r="I3614" s="15">
        <f>HYPERLINK("https://docs.wto.org/imrd/directdoc.asp?DDFDocuments/u/G/SPS/NKAZ4.DOC","FR")</f>
      </c>
      <c r="J3614" s="15">
        <f>HYPERLINK("https://docs.wto.org/imrd/directdoc.asp?DDFDocuments/v/G/SPS/NKAZ4.DOC","ES")</f>
      </c>
    </row>
    <row r="3615">
      <c r="A3615" s="10" t="s">
        <v>6105</v>
      </c>
      <c r="B3615" s="11" t="s">
        <v>233</v>
      </c>
      <c r="C3615" s="10" t="s">
        <v>18</v>
      </c>
      <c r="D3615" s="12">
        <v>42580</v>
      </c>
      <c r="E3615" s="13" t="s">
        <v>6106</v>
      </c>
      <c r="F3615" s="13" t="s">
        <v>607</v>
      </c>
      <c r="G3615" s="14" t="s">
        <v>5318</v>
      </c>
      <c r="H3615" s="15">
        <f>HYPERLINK("https://docs.wto.org/imrd/directdoc.asp?DDFDocuments/t/G/SPS/NPER656.DOC","EN")</f>
      </c>
      <c r="I3615" s="15">
        <f>HYPERLINK("https://docs.wto.org/imrd/directdoc.asp?DDFDocuments/u/G/SPS/NPER656.DOC","FR")</f>
      </c>
      <c r="J3615" s="15">
        <f>HYPERLINK("https://docs.wto.org/imrd/directdoc.asp?DDFDocuments/v/G/SPS/NPER656.DOC","ES")</f>
      </c>
    </row>
    <row r="3616">
      <c r="A3616" s="10" t="s">
        <v>6107</v>
      </c>
      <c r="B3616" s="11" t="s">
        <v>233</v>
      </c>
      <c r="C3616" s="10" t="s">
        <v>18</v>
      </c>
      <c r="D3616" s="12">
        <v>42580</v>
      </c>
      <c r="E3616" s="13" t="s">
        <v>6108</v>
      </c>
      <c r="F3616" s="13" t="s">
        <v>158</v>
      </c>
      <c r="G3616" s="14" t="s">
        <v>6109</v>
      </c>
      <c r="H3616" s="15">
        <f>HYPERLINK("https://docs.wto.org/imrd/directdoc.asp?DDFDocuments/t/G/SPS/NPER657.DOC","EN")</f>
      </c>
      <c r="I3616" s="15">
        <f>HYPERLINK("https://docs.wto.org/imrd/directdoc.asp?DDFDocuments/u/G/SPS/NPER657.DOC","FR")</f>
      </c>
      <c r="J3616" s="15">
        <f>HYPERLINK("https://docs.wto.org/imrd/directdoc.asp?DDFDocuments/v/G/SPS/NPER657.DOC","ES")</f>
      </c>
    </row>
    <row r="3617">
      <c r="A3617" s="10" t="s">
        <v>6110</v>
      </c>
      <c r="B3617" s="11" t="s">
        <v>161</v>
      </c>
      <c r="C3617" s="10" t="s">
        <v>18</v>
      </c>
      <c r="D3617" s="12">
        <v>42580</v>
      </c>
      <c r="E3617" s="13" t="s">
        <v>6111</v>
      </c>
      <c r="F3617" s="13" t="s">
        <v>24</v>
      </c>
      <c r="G3617" s="14"/>
      <c r="H3617" s="15">
        <f>HYPERLINK("https://docs.wto.org/imrd/directdoc.asp?DDFDocuments/t/G/SPS/NUSA2875.DOC","EN")</f>
      </c>
      <c r="I3617" s="15">
        <f>HYPERLINK("https://docs.wto.org/imrd/directdoc.asp?DDFDocuments/u/G/SPS/NUSA2875.DOC","FR")</f>
      </c>
      <c r="J3617" s="15">
        <f>HYPERLINK("https://docs.wto.org/imrd/directdoc.asp?DDFDocuments/v/G/SPS/NUSA2875.DOC","ES")</f>
      </c>
    </row>
    <row r="3618">
      <c r="A3618" s="10" t="s">
        <v>6112</v>
      </c>
      <c r="B3618" s="11" t="s">
        <v>59</v>
      </c>
      <c r="C3618" s="10" t="s">
        <v>40</v>
      </c>
      <c r="D3618" s="12">
        <v>42579</v>
      </c>
      <c r="E3618" s="13" t="s">
        <v>285</v>
      </c>
      <c r="F3618" s="13" t="s">
        <v>5150</v>
      </c>
      <c r="G3618" s="14" t="s">
        <v>286</v>
      </c>
      <c r="H3618" s="15">
        <f>HYPERLINK("https://docs.wto.org/imrd/directdoc.asp?DDFDocuments/t/G/SPS/NTPKM391A1.DOC","EN")</f>
      </c>
      <c r="I3618" s="15">
        <f>HYPERLINK("https://docs.wto.org/imrd/directdoc.asp?DDFDocuments/u/G/SPS/NTPKM391A1.DOC","FR")</f>
      </c>
      <c r="J3618" s="15">
        <f>HYPERLINK("https://docs.wto.org/imrd/directdoc.asp?DDFDocuments/v/G/SPS/NTPKM391A1.DOC","ES")</f>
      </c>
    </row>
    <row r="3619">
      <c r="A3619" s="10" t="s">
        <v>6113</v>
      </c>
      <c r="B3619" s="11" t="s">
        <v>82</v>
      </c>
      <c r="C3619" s="10" t="s">
        <v>40</v>
      </c>
      <c r="D3619" s="12">
        <v>42578</v>
      </c>
      <c r="E3619" s="13" t="s">
        <v>6114</v>
      </c>
      <c r="F3619" s="13" t="s">
        <v>5150</v>
      </c>
      <c r="G3619" s="14"/>
      <c r="H3619" s="15">
        <f>HYPERLINK("https://docs.wto.org/imrd/directdoc.asp?DDFDocuments/q/G/SPS/NEU155A1.pdf","EN")</f>
      </c>
      <c r="I3619" s="15">
        <f>HYPERLINK("https://docs.wto.org/imrd/directdoc.asp?DDFDocuments/r/G/SPS/NEU155A1.pdf","FR")</f>
      </c>
      <c r="J3619" s="15">
        <f>HYPERLINK("https://docs.wto.org/imrd/directdoc.asp?DDFDocuments/s/G/SPS/NEU155A1.pdf","ES")</f>
      </c>
    </row>
    <row r="3620">
      <c r="A3620" s="10" t="s">
        <v>6115</v>
      </c>
      <c r="B3620" s="11" t="s">
        <v>195</v>
      </c>
      <c r="C3620" s="10" t="s">
        <v>18</v>
      </c>
      <c r="D3620" s="12">
        <v>42578</v>
      </c>
      <c r="E3620" s="13" t="s">
        <v>6116</v>
      </c>
      <c r="F3620" s="13" t="s">
        <v>144</v>
      </c>
      <c r="G3620" s="14"/>
      <c r="H3620" s="15">
        <f>HYPERLINK("https://docs.wto.org/imrd/directdoc.asp?DDFDocuments/t/G/SPS/NNZL538.DOC","EN")</f>
      </c>
      <c r="I3620" s="15">
        <f>HYPERLINK("https://docs.wto.org/imrd/directdoc.asp?DDFDocuments/u/G/SPS/NNZL538.DOC","FR")</f>
      </c>
      <c r="J3620" s="15">
        <f>HYPERLINK("https://docs.wto.org/imrd/directdoc.asp?DDFDocuments/v/G/SPS/NNZL538.DOC","ES")</f>
      </c>
    </row>
    <row r="3621">
      <c r="A3621" s="10" t="s">
        <v>6117</v>
      </c>
      <c r="B3621" s="11" t="s">
        <v>139</v>
      </c>
      <c r="C3621" s="10" t="s">
        <v>18</v>
      </c>
      <c r="D3621" s="12">
        <v>42577</v>
      </c>
      <c r="E3621" s="13" t="s">
        <v>4111</v>
      </c>
      <c r="F3621" s="13" t="s">
        <v>229</v>
      </c>
      <c r="G3621" s="14"/>
      <c r="H3621" s="15">
        <f>HYPERLINK("https://docs.wto.org/imrd/directdoc.asp?DDFDocuments/q/G/SPS/NIND150.pdf","EN")</f>
      </c>
      <c r="I3621" s="15">
        <f>HYPERLINK("https://docs.wto.org/imrd/directdoc.asp?DDFDocuments/r/G/SPS/NIND150.pdf","FR")</f>
      </c>
      <c r="J3621" s="15">
        <f>HYPERLINK("https://docs.wto.org/imrd/directdoc.asp?DDFDocuments/s/G/SPS/NIND150.pdf","ES")</f>
      </c>
    </row>
    <row r="3622">
      <c r="A3622" s="10" t="s">
        <v>6118</v>
      </c>
      <c r="B3622" s="11" t="s">
        <v>188</v>
      </c>
      <c r="C3622" s="10" t="s">
        <v>40</v>
      </c>
      <c r="D3622" s="12">
        <v>42576</v>
      </c>
      <c r="E3622" s="13" t="s">
        <v>6119</v>
      </c>
      <c r="F3622" s="13" t="s">
        <v>5150</v>
      </c>
      <c r="G3622" s="14"/>
      <c r="H3622" s="15">
        <f>HYPERLINK("https://docs.wto.org/imrd/directdoc.asp?DDFDocuments/t/G/SPS/NAUS368A1.DOC","EN")</f>
      </c>
      <c r="I3622" s="15">
        <f>HYPERLINK("https://docs.wto.org/imrd/directdoc.asp?DDFDocuments/u/G/SPS/NAUS368A1.DOC","FR")</f>
      </c>
      <c r="J3622" s="15">
        <f>HYPERLINK("https://docs.wto.org/imrd/directdoc.asp?DDFDocuments/v/G/SPS/NAUS368A1.DOC","ES")</f>
      </c>
    </row>
    <row r="3623">
      <c r="A3623" s="10" t="s">
        <v>6120</v>
      </c>
      <c r="B3623" s="11" t="s">
        <v>87</v>
      </c>
      <c r="C3623" s="10" t="s">
        <v>18</v>
      </c>
      <c r="D3623" s="12">
        <v>42576</v>
      </c>
      <c r="E3623" s="13" t="s">
        <v>3159</v>
      </c>
      <c r="F3623" s="13" t="s">
        <v>80</v>
      </c>
      <c r="G3623" s="14"/>
      <c r="H3623" s="15">
        <f>HYPERLINK("https://docs.wto.org/imrd/directdoc.asp?DDFDocuments/t/G/SPS/NMEX301.DOC","EN")</f>
      </c>
      <c r="I3623" s="15">
        <f>HYPERLINK("https://docs.wto.org/imrd/directdoc.asp?DDFDocuments/u/G/SPS/NMEX301.DOC","FR")</f>
      </c>
      <c r="J3623" s="15">
        <f>HYPERLINK("https://docs.wto.org/imrd/directdoc.asp?DDFDocuments/v/G/SPS/NMEX301.DOC","ES")</f>
      </c>
    </row>
    <row r="3624">
      <c r="A3624" s="10" t="s">
        <v>6121</v>
      </c>
      <c r="B3624" s="11" t="s">
        <v>161</v>
      </c>
      <c r="C3624" s="10" t="s">
        <v>18</v>
      </c>
      <c r="D3624" s="12">
        <v>42576</v>
      </c>
      <c r="E3624" s="13" t="s">
        <v>6122</v>
      </c>
      <c r="F3624" s="13" t="s">
        <v>3303</v>
      </c>
      <c r="G3624" s="14"/>
      <c r="H3624" s="15">
        <f>HYPERLINK("https://docs.wto.org/imrd/directdoc.asp?DDFDocuments/t/G/SPS/NUSA2873.DOC","EN")</f>
      </c>
      <c r="I3624" s="15">
        <f>HYPERLINK("https://docs.wto.org/imrd/directdoc.asp?DDFDocuments/u/G/SPS/NUSA2873.DOC","FR")</f>
      </c>
      <c r="J3624" s="15">
        <f>HYPERLINK("https://docs.wto.org/imrd/directdoc.asp?DDFDocuments/v/G/SPS/NUSA2873.DOC","ES")</f>
      </c>
    </row>
    <row r="3625">
      <c r="A3625" s="10" t="s">
        <v>6123</v>
      </c>
      <c r="B3625" s="11" t="s">
        <v>27</v>
      </c>
      <c r="C3625" s="10" t="s">
        <v>18</v>
      </c>
      <c r="D3625" s="12">
        <v>42572</v>
      </c>
      <c r="E3625" s="13" t="s">
        <v>6124</v>
      </c>
      <c r="F3625" s="13" t="s">
        <v>158</v>
      </c>
      <c r="G3625" s="14" t="s">
        <v>779</v>
      </c>
      <c r="H3625" s="15">
        <f>HYPERLINK("https://docs.wto.org/imrd/directdoc.asp?DDFDocuments/t/G/SPS/NCRI174.DOC","EN")</f>
      </c>
      <c r="I3625" s="15">
        <f>HYPERLINK("https://docs.wto.org/imrd/directdoc.asp?DDFDocuments/u/G/SPS/NCRI174.DOC","FR")</f>
      </c>
      <c r="J3625" s="15">
        <f>HYPERLINK("https://docs.wto.org/imrd/directdoc.asp?DDFDocuments/v/G/SPS/NCRI174.DOC","ES")</f>
      </c>
    </row>
    <row r="3626">
      <c r="A3626" s="10" t="s">
        <v>6125</v>
      </c>
      <c r="B3626" s="11" t="s">
        <v>59</v>
      </c>
      <c r="C3626" s="10" t="s">
        <v>40</v>
      </c>
      <c r="D3626" s="12">
        <v>42572</v>
      </c>
      <c r="E3626" s="13" t="s">
        <v>285</v>
      </c>
      <c r="F3626" s="13" t="s">
        <v>5150</v>
      </c>
      <c r="G3626" s="14"/>
      <c r="H3626" s="15">
        <f>HYPERLINK("https://docs.wto.org/imrd/directdoc.asp?DDFDocuments/t/G/SPS/NTPKM389A1.DOC","EN")</f>
      </c>
      <c r="I3626" s="15">
        <f>HYPERLINK("https://docs.wto.org/imrd/directdoc.asp?DDFDocuments/u/G/SPS/NTPKM389A1.DOC","FR")</f>
      </c>
      <c r="J3626" s="15">
        <f>HYPERLINK("https://docs.wto.org/imrd/directdoc.asp?DDFDocuments/v/G/SPS/NTPKM389A1.DOC","ES")</f>
      </c>
    </row>
    <row r="3627">
      <c r="A3627" s="10" t="s">
        <v>6126</v>
      </c>
      <c r="B3627" s="11" t="s">
        <v>2600</v>
      </c>
      <c r="C3627" s="10" t="s">
        <v>18</v>
      </c>
      <c r="D3627" s="12">
        <v>42570</v>
      </c>
      <c r="E3627" s="13" t="s">
        <v>6127</v>
      </c>
      <c r="F3627" s="13" t="s">
        <v>368</v>
      </c>
      <c r="G3627" s="14"/>
      <c r="H3627" s="15">
        <f>HYPERLINK("https://docs.wto.org/imrd/directdoc.asp?DDFDocuments/t/G/SPS/NBDI5.DOC","EN")</f>
      </c>
      <c r="I3627" s="15">
        <f>HYPERLINK("https://docs.wto.org/imrd/directdoc.asp?DDFDocuments/u/G/SPS/NBDI5.DOC","FR")</f>
      </c>
      <c r="J3627" s="15">
        <f>HYPERLINK("https://docs.wto.org/imrd/directdoc.asp?DDFDocuments/v/G/SPS/NBDI5.DOC","ES")</f>
      </c>
    </row>
    <row r="3628">
      <c r="A3628" s="10" t="s">
        <v>6128</v>
      </c>
      <c r="B3628" s="11" t="s">
        <v>1389</v>
      </c>
      <c r="C3628" s="10" t="s">
        <v>18</v>
      </c>
      <c r="D3628" s="12">
        <v>42570</v>
      </c>
      <c r="E3628" s="13" t="s">
        <v>898</v>
      </c>
      <c r="F3628" s="13" t="s">
        <v>24</v>
      </c>
      <c r="G3628" s="14"/>
      <c r="H3628" s="15">
        <f>HYPERLINK("https://docs.wto.org/imrd/directdoc.asp?DDFDocuments/q/G/SPS/NDOM17R1.pdf","EN")</f>
      </c>
      <c r="I3628" s="15">
        <f>HYPERLINK("https://docs.wto.org/imrd/directdoc.asp?DDFDocuments/r/G/SPS/NDOM17R1.pdf","FR")</f>
      </c>
      <c r="J3628" s="15">
        <f>HYPERLINK("https://docs.wto.org/imrd/directdoc.asp?DDFDocuments/s/G/SPS/NDOM17R1.pdf","ES")</f>
      </c>
    </row>
    <row r="3629">
      <c r="A3629" s="10" t="s">
        <v>6129</v>
      </c>
      <c r="B3629" s="11" t="s">
        <v>124</v>
      </c>
      <c r="C3629" s="10" t="s">
        <v>18</v>
      </c>
      <c r="D3629" s="12">
        <v>42570</v>
      </c>
      <c r="E3629" s="13" t="s">
        <v>6130</v>
      </c>
      <c r="F3629" s="13" t="s">
        <v>4385</v>
      </c>
      <c r="G3629" s="14"/>
      <c r="H3629" s="15">
        <f>HYPERLINK("https://docs.wto.org/imrd/directdoc.asp?DDFDocuments/t/G/SPS/NIDN113.DOC","EN")</f>
      </c>
      <c r="I3629" s="15">
        <f>HYPERLINK("https://docs.wto.org/imrd/directdoc.asp?DDFDocuments/u/G/SPS/NIDN113.DOC","FR")</f>
      </c>
      <c r="J3629" s="15">
        <f>HYPERLINK("https://docs.wto.org/imrd/directdoc.asp?DDFDocuments/v/G/SPS/NIDN113.DOC","ES")</f>
      </c>
    </row>
    <row r="3630">
      <c r="A3630" s="10" t="s">
        <v>6131</v>
      </c>
      <c r="B3630" s="11" t="s">
        <v>188</v>
      </c>
      <c r="C3630" s="10" t="s">
        <v>40</v>
      </c>
      <c r="D3630" s="12">
        <v>42569</v>
      </c>
      <c r="E3630" s="13" t="s">
        <v>5681</v>
      </c>
      <c r="F3630" s="13" t="s">
        <v>5150</v>
      </c>
      <c r="G3630" s="14" t="s">
        <v>139</v>
      </c>
      <c r="H3630" s="15">
        <f>HYPERLINK("https://docs.wto.org/imrd/directdoc.asp?DDFDocuments/t/G/SPS/NAUS366A1.DOC","EN")</f>
      </c>
      <c r="I3630" s="15">
        <f>HYPERLINK("https://docs.wto.org/imrd/directdoc.asp?DDFDocuments/u/G/SPS/NAUS366A1.DOC","FR")</f>
      </c>
      <c r="J3630" s="15">
        <f>HYPERLINK("https://docs.wto.org/imrd/directdoc.asp?DDFDocuments/v/G/SPS/NAUS366A1.DOC","ES")</f>
      </c>
    </row>
    <row r="3631">
      <c r="A3631" s="10" t="s">
        <v>6132</v>
      </c>
      <c r="B3631" s="11" t="s">
        <v>79</v>
      </c>
      <c r="C3631" s="10" t="s">
        <v>40</v>
      </c>
      <c r="D3631" s="12">
        <v>42569</v>
      </c>
      <c r="E3631" s="13" t="s">
        <v>19</v>
      </c>
      <c r="F3631" s="13" t="s">
        <v>6133</v>
      </c>
      <c r="G3631" s="14"/>
      <c r="H3631" s="15">
        <f>HYPERLINK("https://docs.wto.org/imrd/directdoc.asp?DDFDocuments/t/G/SPS/NCOL181A2.DOC","EN")</f>
      </c>
      <c r="I3631" s="15">
        <f>HYPERLINK("https://docs.wto.org/imrd/directdoc.asp?DDFDocuments/u/G/SPS/NCOL181A2.DOC","FR")</f>
      </c>
      <c r="J3631" s="15">
        <f>HYPERLINK("https://docs.wto.org/imrd/directdoc.asp?DDFDocuments/v/G/SPS/NCOL181A2.DOC","ES")</f>
      </c>
    </row>
    <row r="3632">
      <c r="A3632" s="10" t="s">
        <v>6134</v>
      </c>
      <c r="B3632" s="11" t="s">
        <v>27</v>
      </c>
      <c r="C3632" s="10" t="s">
        <v>18</v>
      </c>
      <c r="D3632" s="12">
        <v>42569</v>
      </c>
      <c r="E3632" s="13" t="s">
        <v>6135</v>
      </c>
      <c r="F3632" s="13" t="s">
        <v>32</v>
      </c>
      <c r="G3632" s="14"/>
      <c r="H3632" s="15">
        <f>HYPERLINK("https://docs.wto.org/imrd/directdoc.asp?DDFDocuments/t/G/SPS/NCRI173.DOC","EN")</f>
      </c>
      <c r="I3632" s="15">
        <f>HYPERLINK("https://docs.wto.org/imrd/directdoc.asp?DDFDocuments/u/G/SPS/NCRI173.DOC","FR")</f>
      </c>
      <c r="J3632" s="15">
        <f>HYPERLINK("https://docs.wto.org/imrd/directdoc.asp?DDFDocuments/v/G/SPS/NCRI173.DOC","ES")</f>
      </c>
    </row>
    <row r="3633">
      <c r="A3633" s="10" t="s">
        <v>6136</v>
      </c>
      <c r="B3633" s="11" t="s">
        <v>82</v>
      </c>
      <c r="C3633" s="10" t="s">
        <v>40</v>
      </c>
      <c r="D3633" s="12">
        <v>42569</v>
      </c>
      <c r="E3633" s="13" t="s">
        <v>6137</v>
      </c>
      <c r="F3633" s="13" t="s">
        <v>5150</v>
      </c>
      <c r="G3633" s="14"/>
      <c r="H3633" s="15">
        <f>HYPERLINK("https://docs.wto.org/imrd/directdoc.asp?DDFDocuments/t/G/SPS/NEU143A1.DOC","EN")</f>
      </c>
      <c r="I3633" s="15">
        <f>HYPERLINK("https://docs.wto.org/imrd/directdoc.asp?DDFDocuments/u/G/SPS/NEU143A1.DOC","FR")</f>
      </c>
      <c r="J3633" s="15">
        <f>HYPERLINK("https://docs.wto.org/imrd/directdoc.asp?DDFDocuments/v/G/SPS/NEU143A1.DOC","ES")</f>
      </c>
    </row>
    <row r="3634">
      <c r="A3634" s="10" t="s">
        <v>6138</v>
      </c>
      <c r="B3634" s="11" t="s">
        <v>82</v>
      </c>
      <c r="C3634" s="10" t="s">
        <v>40</v>
      </c>
      <c r="D3634" s="12">
        <v>42569</v>
      </c>
      <c r="E3634" s="13" t="s">
        <v>5286</v>
      </c>
      <c r="F3634" s="13" t="s">
        <v>310</v>
      </c>
      <c r="G3634" s="14"/>
      <c r="H3634" s="15">
        <f>HYPERLINK("https://docs.wto.org/imrd/directdoc.asp?DDFDocuments/t/G/SPS/NEU161A1.DOC","EN")</f>
      </c>
      <c r="I3634" s="15">
        <f>HYPERLINK("https://docs.wto.org/imrd/directdoc.asp?DDFDocuments/u/G/SPS/NEU161A1.DOC","FR")</f>
      </c>
      <c r="J3634" s="15">
        <f>HYPERLINK("https://docs.wto.org/imrd/directdoc.asp?DDFDocuments/v/G/SPS/NEU161A1.DOC","ES")</f>
      </c>
    </row>
    <row r="3635">
      <c r="A3635" s="10" t="s">
        <v>6139</v>
      </c>
      <c r="B3635" s="11" t="s">
        <v>1412</v>
      </c>
      <c r="C3635" s="10" t="s">
        <v>12</v>
      </c>
      <c r="D3635" s="12">
        <v>42569</v>
      </c>
      <c r="E3635" s="13" t="s">
        <v>19</v>
      </c>
      <c r="F3635" s="13" t="s">
        <v>864</v>
      </c>
      <c r="G3635" s="14"/>
      <c r="H3635" s="15">
        <f>HYPERLINK("https://docs.wto.org/imrd/directdoc.asp?DDFDocuments/t/G/SPS/NFRA11.DOC","EN")</f>
      </c>
      <c r="I3635" s="15">
        <f>HYPERLINK("https://docs.wto.org/imrd/directdoc.asp?DDFDocuments/u/G/SPS/NFRA11.DOC","FR")</f>
      </c>
      <c r="J3635" s="15">
        <f>HYPERLINK("https://docs.wto.org/imrd/directdoc.asp?DDFDocuments/v/G/SPS/NFRA11.DOC","ES")</f>
      </c>
    </row>
    <row r="3636">
      <c r="A3636" s="10" t="s">
        <v>6140</v>
      </c>
      <c r="B3636" s="11" t="s">
        <v>161</v>
      </c>
      <c r="C3636" s="10" t="s">
        <v>40</v>
      </c>
      <c r="D3636" s="12">
        <v>42569</v>
      </c>
      <c r="E3636" s="13" t="s">
        <v>6141</v>
      </c>
      <c r="F3636" s="13" t="s">
        <v>5150</v>
      </c>
      <c r="G3636" s="14"/>
      <c r="H3636" s="15">
        <f>HYPERLINK("https://docs.wto.org/imrd/directdoc.asp?DDFDocuments/t/G/SPS/NUSA2786A1.DOC","EN")</f>
      </c>
      <c r="I3636" s="15">
        <f>HYPERLINK("https://docs.wto.org/imrd/directdoc.asp?DDFDocuments/u/G/SPS/NUSA2786A1.DOC","FR")</f>
      </c>
      <c r="J3636" s="15">
        <f>HYPERLINK("https://docs.wto.org/imrd/directdoc.asp?DDFDocuments/v/G/SPS/NUSA2786A1.DOC","ES")</f>
      </c>
    </row>
    <row r="3637">
      <c r="A3637" s="10" t="s">
        <v>6142</v>
      </c>
      <c r="B3637" s="11" t="s">
        <v>27</v>
      </c>
      <c r="C3637" s="10" t="s">
        <v>40</v>
      </c>
      <c r="D3637" s="12">
        <v>42565</v>
      </c>
      <c r="E3637" s="13" t="s">
        <v>19</v>
      </c>
      <c r="F3637" s="13" t="s">
        <v>310</v>
      </c>
      <c r="G3637" s="14"/>
      <c r="H3637" s="15">
        <f>HYPERLINK("https://docs.wto.org/imrd/directdoc.asp?DDFDocuments/q/G/SPS/NCRI171A1.pdf","EN")</f>
      </c>
      <c r="I3637" s="15">
        <f>HYPERLINK("https://docs.wto.org/imrd/directdoc.asp?DDFDocuments/r/G/SPS/NCRI171A1.pdf","FR")</f>
      </c>
      <c r="J3637" s="15">
        <f>HYPERLINK("https://docs.wto.org/imrd/directdoc.asp?DDFDocuments/s/G/SPS/NCRI171A1.pdf","ES")</f>
      </c>
    </row>
    <row r="3638">
      <c r="A3638" s="10" t="s">
        <v>6143</v>
      </c>
      <c r="B3638" s="11" t="s">
        <v>11</v>
      </c>
      <c r="C3638" s="10" t="s">
        <v>2295</v>
      </c>
      <c r="D3638" s="12">
        <v>42565</v>
      </c>
      <c r="E3638" s="13" t="s">
        <v>6144</v>
      </c>
      <c r="F3638" s="13" t="s">
        <v>158</v>
      </c>
      <c r="G3638" s="14" t="s">
        <v>523</v>
      </c>
      <c r="H3638" s="15">
        <f>HYPERLINK("https://docs.wto.org/imrd/directdoc.asp?DDFDocuments/t/G/SPS/NRUS125C1.DOC","EN")</f>
      </c>
      <c r="I3638" s="15"/>
      <c r="J3638" s="15"/>
    </row>
    <row r="3639">
      <c r="A3639" s="10" t="s">
        <v>6145</v>
      </c>
      <c r="B3639" s="11" t="s">
        <v>11</v>
      </c>
      <c r="C3639" s="10" t="s">
        <v>18</v>
      </c>
      <c r="D3639" s="12">
        <v>42564</v>
      </c>
      <c r="E3639" s="13" t="s">
        <v>6146</v>
      </c>
      <c r="F3639" s="13" t="s">
        <v>144</v>
      </c>
      <c r="G3639" s="14"/>
      <c r="H3639" s="15">
        <f>HYPERLINK("https://docs.wto.org/imrd/directdoc.asp?DDFDocuments/t/G/SPS/NRUS126.DOC","EN")</f>
      </c>
      <c r="I3639" s="15">
        <f>HYPERLINK("https://docs.wto.org/imrd/directdoc.asp?DDFDocuments/u/G/SPS/NRUS126.DOC","FR")</f>
      </c>
      <c r="J3639" s="15">
        <f>HYPERLINK("https://docs.wto.org/imrd/directdoc.asp?DDFDocuments/v/G/SPS/NRUS126.DOC","ES")</f>
      </c>
    </row>
    <row r="3640">
      <c r="A3640" s="10" t="s">
        <v>6147</v>
      </c>
      <c r="B3640" s="11" t="s">
        <v>11</v>
      </c>
      <c r="C3640" s="10" t="s">
        <v>18</v>
      </c>
      <c r="D3640" s="12">
        <v>42564</v>
      </c>
      <c r="E3640" s="13" t="s">
        <v>6146</v>
      </c>
      <c r="F3640" s="13" t="s">
        <v>144</v>
      </c>
      <c r="G3640" s="14"/>
      <c r="H3640" s="15">
        <f>HYPERLINK("https://docs.wto.org/imrd/directdoc.asp?DDFDocuments/t/G/SPS/NRUS127.DOC","EN")</f>
      </c>
      <c r="I3640" s="15">
        <f>HYPERLINK("https://docs.wto.org/imrd/directdoc.asp?DDFDocuments/u/G/SPS/NRUS127.DOC","FR")</f>
      </c>
      <c r="J3640" s="15">
        <f>HYPERLINK("https://docs.wto.org/imrd/directdoc.asp?DDFDocuments/v/G/SPS/NRUS127.DOC","ES")</f>
      </c>
    </row>
    <row r="3641">
      <c r="A3641" s="10" t="s">
        <v>6148</v>
      </c>
      <c r="B3641" s="11" t="s">
        <v>134</v>
      </c>
      <c r="C3641" s="10" t="s">
        <v>18</v>
      </c>
      <c r="D3641" s="12">
        <v>42564</v>
      </c>
      <c r="E3641" s="13" t="s">
        <v>5709</v>
      </c>
      <c r="F3641" s="13" t="s">
        <v>63</v>
      </c>
      <c r="G3641" s="14"/>
      <c r="H3641" s="15">
        <f>HYPERLINK("https://docs.wto.org/imrd/directdoc.asp?DDFDocuments/t/G/SPS/NTHA238.DOC","EN")</f>
      </c>
      <c r="I3641" s="15">
        <f>HYPERLINK("https://docs.wto.org/imrd/directdoc.asp?DDFDocuments/u/G/SPS/NTHA238.DOC","FR")</f>
      </c>
      <c r="J3641" s="15">
        <f>HYPERLINK("https://docs.wto.org/imrd/directdoc.asp?DDFDocuments/v/G/SPS/NTHA238.DOC","ES")</f>
      </c>
    </row>
    <row r="3642">
      <c r="A3642" s="10" t="s">
        <v>6149</v>
      </c>
      <c r="B3642" s="11" t="s">
        <v>5038</v>
      </c>
      <c r="C3642" s="10" t="s">
        <v>12</v>
      </c>
      <c r="D3642" s="12">
        <v>42562</v>
      </c>
      <c r="E3642" s="13" t="s">
        <v>5965</v>
      </c>
      <c r="F3642" s="13" t="s">
        <v>92</v>
      </c>
      <c r="G3642" s="14" t="s">
        <v>6150</v>
      </c>
      <c r="H3642" s="15">
        <f>HYPERLINK("https://docs.wto.org/imrd/directdoc.asp?DDFDocuments/t/G/SPS/NALB192.DOC","EN")</f>
      </c>
      <c r="I3642" s="15">
        <f>HYPERLINK("https://docs.wto.org/imrd/directdoc.asp?DDFDocuments/u/G/SPS/NALB192.DOC","FR")</f>
      </c>
      <c r="J3642" s="15">
        <f>HYPERLINK("https://docs.wto.org/imrd/directdoc.asp?DDFDocuments/v/G/SPS/NALB192.DOC","ES")</f>
      </c>
    </row>
    <row r="3643">
      <c r="A3643" s="10" t="s">
        <v>6151</v>
      </c>
      <c r="B3643" s="11" t="s">
        <v>365</v>
      </c>
      <c r="C3643" s="10" t="s">
        <v>40</v>
      </c>
      <c r="D3643" s="12">
        <v>42562</v>
      </c>
      <c r="E3643" s="13" t="s">
        <v>19</v>
      </c>
      <c r="F3643" s="13" t="s">
        <v>5150</v>
      </c>
      <c r="G3643" s="14"/>
      <c r="H3643" s="15">
        <f>HYPERLINK("https://docs.wto.org/imrd/directdoc.asp?DDFDocuments/q/G/SPS/NCHL523A1.pdf","EN")</f>
      </c>
      <c r="I3643" s="15">
        <f>HYPERLINK("https://docs.wto.org/imrd/directdoc.asp?DDFDocuments/r/G/SPS/NCHL523A1.pdf","FR")</f>
      </c>
      <c r="J3643" s="15">
        <f>HYPERLINK("https://docs.wto.org/imrd/directdoc.asp?DDFDocuments/s/G/SPS/NCHL523A1.pdf","ES")</f>
      </c>
    </row>
    <row r="3644">
      <c r="A3644" s="10" t="s">
        <v>6152</v>
      </c>
      <c r="B3644" s="11" t="s">
        <v>1389</v>
      </c>
      <c r="C3644" s="10" t="s">
        <v>18</v>
      </c>
      <c r="D3644" s="12">
        <v>42562</v>
      </c>
      <c r="E3644" s="13" t="s">
        <v>6153</v>
      </c>
      <c r="F3644" s="13" t="s">
        <v>6154</v>
      </c>
      <c r="G3644" s="14"/>
      <c r="H3644" s="15">
        <f>HYPERLINK("https://docs.wto.org/imrd/directdoc.asp?DDFDocuments/q/G/SPS/NDOM63.pdf","EN")</f>
      </c>
      <c r="I3644" s="15">
        <f>HYPERLINK("https://docs.wto.org/imrd/directdoc.asp?DDFDocuments/r/G/SPS/NDOM63.pdf","FR")</f>
      </c>
      <c r="J3644" s="15">
        <f>HYPERLINK("https://docs.wto.org/imrd/directdoc.asp?DDFDocuments/s/G/SPS/NDOM63.pdf","ES")</f>
      </c>
    </row>
    <row r="3645">
      <c r="A3645" s="10" t="s">
        <v>6155</v>
      </c>
      <c r="B3645" s="11" t="s">
        <v>82</v>
      </c>
      <c r="C3645" s="10" t="s">
        <v>40</v>
      </c>
      <c r="D3645" s="12">
        <v>42562</v>
      </c>
      <c r="E3645" s="13" t="s">
        <v>603</v>
      </c>
      <c r="F3645" s="13" t="s">
        <v>5150</v>
      </c>
      <c r="G3645" s="14"/>
      <c r="H3645" s="15">
        <f>HYPERLINK("https://docs.wto.org/imrd/directdoc.asp?DDFDocuments/q/G/SPS/NEU152A1.pdf","EN")</f>
      </c>
      <c r="I3645" s="15">
        <f>HYPERLINK("https://docs.wto.org/imrd/directdoc.asp?DDFDocuments/r/G/SPS/NEU152A1.pdf","FR")</f>
      </c>
      <c r="J3645" s="15">
        <f>HYPERLINK("https://docs.wto.org/imrd/directdoc.asp?DDFDocuments/s/G/SPS/NEU152A1.pdf","ES")</f>
      </c>
    </row>
    <row r="3646">
      <c r="A3646" s="10" t="s">
        <v>6156</v>
      </c>
      <c r="B3646" s="11" t="s">
        <v>156</v>
      </c>
      <c r="C3646" s="10" t="s">
        <v>18</v>
      </c>
      <c r="D3646" s="12">
        <v>42562</v>
      </c>
      <c r="E3646" s="13" t="s">
        <v>5930</v>
      </c>
      <c r="F3646" s="13" t="s">
        <v>144</v>
      </c>
      <c r="G3646" s="14"/>
      <c r="H3646" s="15">
        <f>HYPERLINK("https://docs.wto.org/imrd/directdoc.asp?DDFDocuments/t/G/SPS/NKAZ2.DOC","EN")</f>
      </c>
      <c r="I3646" s="15">
        <f>HYPERLINK("https://docs.wto.org/imrd/directdoc.asp?DDFDocuments/u/G/SPS/NKAZ2.DOC","FR")</f>
      </c>
      <c r="J3646" s="15">
        <f>HYPERLINK("https://docs.wto.org/imrd/directdoc.asp?DDFDocuments/v/G/SPS/NKAZ2.DOC","ES")</f>
      </c>
    </row>
    <row r="3647">
      <c r="A3647" s="10" t="s">
        <v>6157</v>
      </c>
      <c r="B3647" s="11" t="s">
        <v>195</v>
      </c>
      <c r="C3647" s="10" t="s">
        <v>18</v>
      </c>
      <c r="D3647" s="12">
        <v>42562</v>
      </c>
      <c r="E3647" s="13" t="s">
        <v>2243</v>
      </c>
      <c r="F3647" s="13" t="s">
        <v>158</v>
      </c>
      <c r="G3647" s="14"/>
      <c r="H3647" s="15">
        <f>HYPERLINK("https://docs.wto.org/imrd/directdoc.asp?DDFDocuments/q/G/SPS/NNZL536.pdf","EN")</f>
      </c>
      <c r="I3647" s="15">
        <f>HYPERLINK("https://docs.wto.org/imrd/directdoc.asp?DDFDocuments/r/G/SPS/NNZL536.pdf","FR")</f>
      </c>
      <c r="J3647" s="15">
        <f>HYPERLINK("https://docs.wto.org/imrd/directdoc.asp?DDFDocuments/s/G/SPS/NNZL536.pdf","ES")</f>
      </c>
    </row>
    <row r="3648">
      <c r="A3648" s="10" t="s">
        <v>6158</v>
      </c>
      <c r="B3648" s="11" t="s">
        <v>233</v>
      </c>
      <c r="C3648" s="10" t="s">
        <v>18</v>
      </c>
      <c r="D3648" s="12">
        <v>42562</v>
      </c>
      <c r="E3648" s="13" t="s">
        <v>6159</v>
      </c>
      <c r="F3648" s="13" t="s">
        <v>223</v>
      </c>
      <c r="G3648" s="14" t="s">
        <v>183</v>
      </c>
      <c r="H3648" s="15">
        <f>HYPERLINK("https://docs.wto.org/imrd/directdoc.asp?DDFDocuments/t/G/SPS/NPER655.DOC","EN")</f>
      </c>
      <c r="I3648" s="15">
        <f>HYPERLINK("https://docs.wto.org/imrd/directdoc.asp?DDFDocuments/u/G/SPS/NPER655.DOC","FR")</f>
      </c>
      <c r="J3648" s="15">
        <f>HYPERLINK("https://docs.wto.org/imrd/directdoc.asp?DDFDocuments/v/G/SPS/NPER655.DOC","ES")</f>
      </c>
    </row>
    <row r="3649">
      <c r="A3649" s="10" t="s">
        <v>6160</v>
      </c>
      <c r="B3649" s="11" t="s">
        <v>233</v>
      </c>
      <c r="C3649" s="10" t="s">
        <v>18</v>
      </c>
      <c r="D3649" s="12">
        <v>42559</v>
      </c>
      <c r="E3649" s="13" t="s">
        <v>6161</v>
      </c>
      <c r="F3649" s="13" t="s">
        <v>158</v>
      </c>
      <c r="G3649" s="14" t="s">
        <v>87</v>
      </c>
      <c r="H3649" s="15">
        <f>HYPERLINK("https://docs.wto.org/imrd/directdoc.asp?DDFDocuments/t/G/SPS/NPER651.DOC","EN")</f>
      </c>
      <c r="I3649" s="15">
        <f>HYPERLINK("https://docs.wto.org/imrd/directdoc.asp?DDFDocuments/u/G/SPS/NPER651.DOC","FR")</f>
      </c>
      <c r="J3649" s="15">
        <f>HYPERLINK("https://docs.wto.org/imrd/directdoc.asp?DDFDocuments/v/G/SPS/NPER651.DOC","ES")</f>
      </c>
    </row>
    <row r="3650">
      <c r="A3650" s="10" t="s">
        <v>6162</v>
      </c>
      <c r="B3650" s="11" t="s">
        <v>233</v>
      </c>
      <c r="C3650" s="10" t="s">
        <v>18</v>
      </c>
      <c r="D3650" s="12">
        <v>42559</v>
      </c>
      <c r="E3650" s="13" t="s">
        <v>6163</v>
      </c>
      <c r="F3650" s="13" t="s">
        <v>158</v>
      </c>
      <c r="G3650" s="14" t="s">
        <v>87</v>
      </c>
      <c r="H3650" s="15">
        <f>HYPERLINK("https://docs.wto.org/imrd/directdoc.asp?DDFDocuments/t/G/SPS/NPER652.DOC","EN")</f>
      </c>
      <c r="I3650" s="15">
        <f>HYPERLINK("https://docs.wto.org/imrd/directdoc.asp?DDFDocuments/u/G/SPS/NPER652.DOC","FR")</f>
      </c>
      <c r="J3650" s="15">
        <f>HYPERLINK("https://docs.wto.org/imrd/directdoc.asp?DDFDocuments/v/G/SPS/NPER652.DOC","ES")</f>
      </c>
    </row>
    <row r="3651">
      <c r="A3651" s="10" t="s">
        <v>6164</v>
      </c>
      <c r="B3651" s="11" t="s">
        <v>233</v>
      </c>
      <c r="C3651" s="10" t="s">
        <v>18</v>
      </c>
      <c r="D3651" s="12">
        <v>42559</v>
      </c>
      <c r="E3651" s="13" t="s">
        <v>6165</v>
      </c>
      <c r="F3651" s="13" t="s">
        <v>223</v>
      </c>
      <c r="G3651" s="14" t="s">
        <v>134</v>
      </c>
      <c r="H3651" s="15">
        <f>HYPERLINK("https://docs.wto.org/imrd/directdoc.asp?DDFDocuments/t/G/SPS/NPER653.DOC","EN")</f>
      </c>
      <c r="I3651" s="15">
        <f>HYPERLINK("https://docs.wto.org/imrd/directdoc.asp?DDFDocuments/u/G/SPS/NPER653.DOC","FR")</f>
      </c>
      <c r="J3651" s="15">
        <f>HYPERLINK("https://docs.wto.org/imrd/directdoc.asp?DDFDocuments/v/G/SPS/NPER653.DOC","ES")</f>
      </c>
    </row>
    <row r="3652">
      <c r="A3652" s="10" t="s">
        <v>6166</v>
      </c>
      <c r="B3652" s="11" t="s">
        <v>233</v>
      </c>
      <c r="C3652" s="10" t="s">
        <v>18</v>
      </c>
      <c r="D3652" s="12">
        <v>42559</v>
      </c>
      <c r="E3652" s="13" t="s">
        <v>6167</v>
      </c>
      <c r="F3652" s="13" t="s">
        <v>158</v>
      </c>
      <c r="G3652" s="14" t="s">
        <v>365</v>
      </c>
      <c r="H3652" s="15">
        <f>HYPERLINK("https://docs.wto.org/imrd/directdoc.asp?DDFDocuments/q/G/SPS/NPER654.pdf","EN")</f>
      </c>
      <c r="I3652" s="15">
        <f>HYPERLINK("https://docs.wto.org/imrd/directdoc.asp?DDFDocuments/r/G/SPS/NPER654.pdf","FR")</f>
      </c>
      <c r="J3652" s="15">
        <f>HYPERLINK("https://docs.wto.org/imrd/directdoc.asp?DDFDocuments/s/G/SPS/NPER654.pdf","ES")</f>
      </c>
    </row>
    <row r="3653">
      <c r="A3653" s="10" t="s">
        <v>6168</v>
      </c>
      <c r="B3653" s="11" t="s">
        <v>82</v>
      </c>
      <c r="C3653" s="10" t="s">
        <v>18</v>
      </c>
      <c r="D3653" s="12">
        <v>42558</v>
      </c>
      <c r="E3653" s="13" t="s">
        <v>603</v>
      </c>
      <c r="F3653" s="13" t="s">
        <v>74</v>
      </c>
      <c r="G3653" s="14"/>
      <c r="H3653" s="15">
        <f>HYPERLINK("https://docs.wto.org/imrd/directdoc.asp?DDFDocuments/t/G/SPS/NEU168.DOC","EN")</f>
      </c>
      <c r="I3653" s="15">
        <f>HYPERLINK("https://docs.wto.org/imrd/directdoc.asp?DDFDocuments/u/G/SPS/NEU168.DOC","FR")</f>
      </c>
      <c r="J3653" s="15">
        <f>HYPERLINK("https://docs.wto.org/imrd/directdoc.asp?DDFDocuments/v/G/SPS/NEU168.DOC","ES")</f>
      </c>
    </row>
    <row r="3654">
      <c r="A3654" s="10" t="s">
        <v>6169</v>
      </c>
      <c r="B3654" s="11" t="s">
        <v>139</v>
      </c>
      <c r="C3654" s="10" t="s">
        <v>18</v>
      </c>
      <c r="D3654" s="12">
        <v>42558</v>
      </c>
      <c r="E3654" s="13" t="s">
        <v>5374</v>
      </c>
      <c r="F3654" s="13" t="s">
        <v>3404</v>
      </c>
      <c r="G3654" s="14"/>
      <c r="H3654" s="15">
        <f>HYPERLINK("https://docs.wto.org/imrd/directdoc.asp?DDFDocuments/q/G/SPS/NIND149.pdf","EN")</f>
      </c>
      <c r="I3654" s="15">
        <f>HYPERLINK("https://docs.wto.org/imrd/directdoc.asp?DDFDocuments/r/G/SPS/NIND149.pdf","FR")</f>
      </c>
      <c r="J3654" s="15">
        <f>HYPERLINK("https://docs.wto.org/imrd/directdoc.asp?DDFDocuments/s/G/SPS/NIND149.pdf","ES")</f>
      </c>
    </row>
    <row r="3655">
      <c r="A3655" s="10" t="s">
        <v>6170</v>
      </c>
      <c r="B3655" s="11" t="s">
        <v>233</v>
      </c>
      <c r="C3655" s="10" t="s">
        <v>18</v>
      </c>
      <c r="D3655" s="12">
        <v>42558</v>
      </c>
      <c r="E3655" s="13" t="s">
        <v>6171</v>
      </c>
      <c r="F3655" s="13" t="s">
        <v>158</v>
      </c>
      <c r="G3655" s="14" t="s">
        <v>87</v>
      </c>
      <c r="H3655" s="15">
        <f>HYPERLINK("https://docs.wto.org/imrd/directdoc.asp?DDFDocuments/t/G/SPS/NPER650.DOC","EN")</f>
      </c>
      <c r="I3655" s="15">
        <f>HYPERLINK("https://docs.wto.org/imrd/directdoc.asp?DDFDocuments/u/G/SPS/NPER650.DOC","FR")</f>
      </c>
      <c r="J3655" s="15">
        <f>HYPERLINK("https://docs.wto.org/imrd/directdoc.asp?DDFDocuments/v/G/SPS/NPER650.DOC","ES")</f>
      </c>
    </row>
    <row r="3656">
      <c r="A3656" s="10" t="s">
        <v>6172</v>
      </c>
      <c r="B3656" s="11" t="s">
        <v>11</v>
      </c>
      <c r="C3656" s="10" t="s">
        <v>12</v>
      </c>
      <c r="D3656" s="12">
        <v>42558</v>
      </c>
      <c r="E3656" s="13" t="s">
        <v>6144</v>
      </c>
      <c r="F3656" s="13" t="s">
        <v>158</v>
      </c>
      <c r="G3656" s="14" t="s">
        <v>523</v>
      </c>
      <c r="H3656" s="15">
        <f>HYPERLINK("https://docs.wto.org/imrd/directdoc.asp?DDFDocuments/t/G/SPS/NRUS125.DOC","EN")</f>
      </c>
      <c r="I3656" s="15">
        <f>HYPERLINK("https://docs.wto.org/imrd/directdoc.asp?DDFDocuments/u/G/SPS/NRUS125.DOC","FR")</f>
      </c>
      <c r="J3656" s="15">
        <f>HYPERLINK("https://docs.wto.org/imrd/directdoc.asp?DDFDocuments/v/G/SPS/NRUS125.DOC","ES")</f>
      </c>
    </row>
    <row r="3657">
      <c r="A3657" s="10" t="s">
        <v>6173</v>
      </c>
      <c r="B3657" s="11" t="s">
        <v>161</v>
      </c>
      <c r="C3657" s="10" t="s">
        <v>18</v>
      </c>
      <c r="D3657" s="12">
        <v>42557</v>
      </c>
      <c r="E3657" s="13" t="s">
        <v>6174</v>
      </c>
      <c r="F3657" s="13" t="s">
        <v>2192</v>
      </c>
      <c r="G3657" s="14" t="s">
        <v>779</v>
      </c>
      <c r="H3657" s="15">
        <f>HYPERLINK("https://docs.wto.org/imrd/directdoc.asp?DDFDocuments/q/G/SPS/NUSA2871.pdf","EN")</f>
      </c>
      <c r="I3657" s="15">
        <f>HYPERLINK("https://docs.wto.org/imrd/directdoc.asp?DDFDocuments/r/G/SPS/NUSA2871.pdf","FR")</f>
      </c>
      <c r="J3657" s="15">
        <f>HYPERLINK("https://docs.wto.org/imrd/directdoc.asp?DDFDocuments/s/G/SPS/NUSA2871.pdf","ES")</f>
      </c>
    </row>
    <row r="3658">
      <c r="A3658" s="10" t="s">
        <v>6175</v>
      </c>
      <c r="B3658" s="11" t="s">
        <v>161</v>
      </c>
      <c r="C3658" s="10" t="s">
        <v>18</v>
      </c>
      <c r="D3658" s="12">
        <v>42557</v>
      </c>
      <c r="E3658" s="13" t="s">
        <v>3475</v>
      </c>
      <c r="F3658" s="13" t="s">
        <v>6176</v>
      </c>
      <c r="G3658" s="14"/>
      <c r="H3658" s="15">
        <f>HYPERLINK("https://docs.wto.org/imrd/directdoc.asp?DDFDocuments/t/G/SPS/NUSA2872.DOC","EN")</f>
      </c>
      <c r="I3658" s="15">
        <f>HYPERLINK("https://docs.wto.org/imrd/directdoc.asp?DDFDocuments/u/G/SPS/NUSA2872.DOC","FR")</f>
      </c>
      <c r="J3658" s="15">
        <f>HYPERLINK("https://docs.wto.org/imrd/directdoc.asp?DDFDocuments/v/G/SPS/NUSA2872.DOC","ES")</f>
      </c>
    </row>
    <row r="3659">
      <c r="A3659" s="10" t="s">
        <v>6177</v>
      </c>
      <c r="B3659" s="11" t="s">
        <v>365</v>
      </c>
      <c r="C3659" s="10" t="s">
        <v>18</v>
      </c>
      <c r="D3659" s="12">
        <v>42556</v>
      </c>
      <c r="E3659" s="13" t="s">
        <v>6178</v>
      </c>
      <c r="F3659" s="13" t="s">
        <v>158</v>
      </c>
      <c r="G3659" s="14" t="s">
        <v>233</v>
      </c>
      <c r="H3659" s="15">
        <f>HYPERLINK("https://docs.wto.org/imrd/directdoc.asp?DDFDocuments/q/G/SPS/NCHL525.pdf","EN")</f>
      </c>
      <c r="I3659" s="15">
        <f>HYPERLINK("https://docs.wto.org/imrd/directdoc.asp?DDFDocuments/r/G/SPS/NCHL525.pdf","FR")</f>
      </c>
      <c r="J3659" s="15">
        <f>HYPERLINK("https://docs.wto.org/imrd/directdoc.asp?DDFDocuments/s/G/SPS/NCHL525.pdf","ES")</f>
      </c>
    </row>
    <row r="3660">
      <c r="A3660" s="10" t="s">
        <v>6179</v>
      </c>
      <c r="B3660" s="11" t="s">
        <v>365</v>
      </c>
      <c r="C3660" s="10" t="s">
        <v>18</v>
      </c>
      <c r="D3660" s="12">
        <v>42556</v>
      </c>
      <c r="E3660" s="13" t="s">
        <v>6178</v>
      </c>
      <c r="F3660" s="13" t="s">
        <v>158</v>
      </c>
      <c r="G3660" s="14" t="s">
        <v>183</v>
      </c>
      <c r="H3660" s="15">
        <f>HYPERLINK("https://docs.wto.org/imrd/directdoc.asp?DDFDocuments/q/G/SPS/NCHL526.pdf","EN")</f>
      </c>
      <c r="I3660" s="15">
        <f>HYPERLINK("https://docs.wto.org/imrd/directdoc.asp?DDFDocuments/r/G/SPS/NCHL526.pdf","FR")</f>
      </c>
      <c r="J3660" s="15">
        <f>HYPERLINK("https://docs.wto.org/imrd/directdoc.asp?DDFDocuments/s/G/SPS/NCHL526.pdf","ES")</f>
      </c>
    </row>
    <row r="3661">
      <c r="A3661" s="10" t="s">
        <v>6180</v>
      </c>
      <c r="B3661" s="11" t="s">
        <v>365</v>
      </c>
      <c r="C3661" s="10" t="s">
        <v>18</v>
      </c>
      <c r="D3661" s="12">
        <v>42556</v>
      </c>
      <c r="E3661" s="13" t="s">
        <v>6181</v>
      </c>
      <c r="F3661" s="13" t="s">
        <v>5891</v>
      </c>
      <c r="G3661" s="14"/>
      <c r="H3661" s="15">
        <f>HYPERLINK("https://docs.wto.org/imrd/directdoc.asp?DDFDocuments/t/G/SPS/NCHL527.DOC","EN")</f>
      </c>
      <c r="I3661" s="15">
        <f>HYPERLINK("https://docs.wto.org/imrd/directdoc.asp?DDFDocuments/u/G/SPS/NCHL527.DOC","FR")</f>
      </c>
      <c r="J3661" s="15">
        <f>HYPERLINK("https://docs.wto.org/imrd/directdoc.asp?DDFDocuments/v/G/SPS/NCHL527.DOC","ES")</f>
      </c>
    </row>
    <row r="3662">
      <c r="A3662" s="10" t="s">
        <v>6182</v>
      </c>
      <c r="B3662" s="11" t="s">
        <v>82</v>
      </c>
      <c r="C3662" s="10" t="s">
        <v>40</v>
      </c>
      <c r="D3662" s="12">
        <v>42556</v>
      </c>
      <c r="E3662" s="13" t="s">
        <v>603</v>
      </c>
      <c r="F3662" s="13" t="s">
        <v>5150</v>
      </c>
      <c r="G3662" s="14"/>
      <c r="H3662" s="15">
        <f>HYPERLINK("https://docs.wto.org/imrd/directdoc.asp?DDFDocuments/q/G/SPS/NEU150A1.pdf","EN")</f>
      </c>
      <c r="I3662" s="15">
        <f>HYPERLINK("https://docs.wto.org/imrd/directdoc.asp?DDFDocuments/r/G/SPS/NEU150A1.pdf","FR")</f>
      </c>
      <c r="J3662" s="15">
        <f>HYPERLINK("https://docs.wto.org/imrd/directdoc.asp?DDFDocuments/s/G/SPS/NEU150A1.pdf","ES")</f>
      </c>
    </row>
    <row r="3663">
      <c r="A3663" s="10" t="s">
        <v>6183</v>
      </c>
      <c r="B3663" s="11" t="s">
        <v>82</v>
      </c>
      <c r="C3663" s="10" t="s">
        <v>40</v>
      </c>
      <c r="D3663" s="12">
        <v>42556</v>
      </c>
      <c r="E3663" s="13" t="s">
        <v>603</v>
      </c>
      <c r="F3663" s="13" t="s">
        <v>6184</v>
      </c>
      <c r="G3663" s="14"/>
      <c r="H3663" s="15">
        <f>HYPERLINK("https://docs.wto.org/imrd/directdoc.asp?DDFDocuments/q/G/SPS/NEU151A1.pdf","EN")</f>
      </c>
      <c r="I3663" s="15">
        <f>HYPERLINK("https://docs.wto.org/imrd/directdoc.asp?DDFDocuments/r/G/SPS/NEU151A1.pdf","FR")</f>
      </c>
      <c r="J3663" s="15">
        <f>HYPERLINK("https://docs.wto.org/imrd/directdoc.asp?DDFDocuments/s/G/SPS/NEU151A1.pdf","ES")</f>
      </c>
    </row>
    <row r="3664">
      <c r="A3664" s="10" t="s">
        <v>6185</v>
      </c>
      <c r="B3664" s="11" t="s">
        <v>156</v>
      </c>
      <c r="C3664" s="10" t="s">
        <v>54</v>
      </c>
      <c r="D3664" s="12">
        <v>42556</v>
      </c>
      <c r="E3664" s="13" t="s">
        <v>6186</v>
      </c>
      <c r="F3664" s="13" t="s">
        <v>925</v>
      </c>
      <c r="G3664" s="14" t="s">
        <v>465</v>
      </c>
      <c r="H3664" s="15">
        <f>HYPERLINK("https://docs.wto.org/imrd/directdoc.asp?DDFDocuments/t/G/SPS/NKAZ1A1.DOC","EN")</f>
      </c>
      <c r="I3664" s="15">
        <f>HYPERLINK("https://docs.wto.org/imrd/directdoc.asp?DDFDocuments/u/G/SPS/NKAZ1A1.DOC","FR")</f>
      </c>
      <c r="J3664" s="15">
        <f>HYPERLINK("https://docs.wto.org/imrd/directdoc.asp?DDFDocuments/v/G/SPS/NKAZ1A1.DOC","ES")</f>
      </c>
    </row>
    <row r="3665">
      <c r="A3665" s="10" t="s">
        <v>6187</v>
      </c>
      <c r="B3665" s="11" t="s">
        <v>183</v>
      </c>
      <c r="C3665" s="10" t="s">
        <v>18</v>
      </c>
      <c r="D3665" s="12">
        <v>42555</v>
      </c>
      <c r="E3665" s="13" t="s">
        <v>6188</v>
      </c>
      <c r="F3665" s="13" t="s">
        <v>607</v>
      </c>
      <c r="G3665" s="14" t="s">
        <v>5318</v>
      </c>
      <c r="H3665" s="15">
        <f>HYPERLINK("https://docs.wto.org/imrd/directdoc.asp?DDFDocuments/t/G/SPS/NARG192.DOC","EN")</f>
      </c>
      <c r="I3665" s="15">
        <f>HYPERLINK("https://docs.wto.org/imrd/directdoc.asp?DDFDocuments/u/G/SPS/NARG192.DOC","FR")</f>
      </c>
      <c r="J3665" s="15">
        <f>HYPERLINK("https://docs.wto.org/imrd/directdoc.asp?DDFDocuments/v/G/SPS/NARG192.DOC","ES")</f>
      </c>
    </row>
    <row r="3666">
      <c r="A3666" s="10" t="s">
        <v>6189</v>
      </c>
      <c r="B3666" s="11" t="s">
        <v>183</v>
      </c>
      <c r="C3666" s="10" t="s">
        <v>18</v>
      </c>
      <c r="D3666" s="12">
        <v>42555</v>
      </c>
      <c r="E3666" s="13" t="s">
        <v>6188</v>
      </c>
      <c r="F3666" s="13" t="s">
        <v>607</v>
      </c>
      <c r="G3666" s="14" t="s">
        <v>1412</v>
      </c>
      <c r="H3666" s="15">
        <f>HYPERLINK("https://docs.wto.org/imrd/directdoc.asp?DDFDocuments/t/G/SPS/NARG193.DOC","EN")</f>
      </c>
      <c r="I3666" s="15">
        <f>HYPERLINK("https://docs.wto.org/imrd/directdoc.asp?DDFDocuments/u/G/SPS/NARG193.DOC","FR")</f>
      </c>
      <c r="J3666" s="15">
        <f>HYPERLINK("https://docs.wto.org/imrd/directdoc.asp?DDFDocuments/v/G/SPS/NARG193.DOC","ES")</f>
      </c>
    </row>
    <row r="3667">
      <c r="A3667" s="10" t="s">
        <v>6190</v>
      </c>
      <c r="B3667" s="11" t="s">
        <v>82</v>
      </c>
      <c r="C3667" s="10" t="s">
        <v>18</v>
      </c>
      <c r="D3667" s="12">
        <v>42552</v>
      </c>
      <c r="E3667" s="13" t="s">
        <v>6191</v>
      </c>
      <c r="F3667" s="13" t="s">
        <v>2701</v>
      </c>
      <c r="G3667" s="14" t="s">
        <v>6192</v>
      </c>
      <c r="H3667" s="15">
        <f>HYPERLINK("https://docs.wto.org/imrd/directdoc.asp?DDFDocuments/q/G/SPS/NEU167.pdf","EN")</f>
      </c>
      <c r="I3667" s="15">
        <f>HYPERLINK("https://docs.wto.org/imrd/directdoc.asp?DDFDocuments/r/G/SPS/NEU167.pdf","FR")</f>
      </c>
      <c r="J3667" s="15">
        <f>HYPERLINK("https://docs.wto.org/imrd/directdoc.asp?DDFDocuments/s/G/SPS/NEU167.pdf","ES")</f>
      </c>
    </row>
    <row r="3668">
      <c r="A3668" s="10" t="s">
        <v>6193</v>
      </c>
      <c r="B3668" s="11" t="s">
        <v>233</v>
      </c>
      <c r="C3668" s="10" t="s">
        <v>18</v>
      </c>
      <c r="D3668" s="12">
        <v>42552</v>
      </c>
      <c r="E3668" s="13" t="s">
        <v>6194</v>
      </c>
      <c r="F3668" s="13" t="s">
        <v>158</v>
      </c>
      <c r="G3668" s="14" t="s">
        <v>95</v>
      </c>
      <c r="H3668" s="15">
        <f>HYPERLINK("https://docs.wto.org/imrd/directdoc.asp?DDFDocuments/q/G/SPS/NPER649.pdf","EN")</f>
      </c>
      <c r="I3668" s="15">
        <f>HYPERLINK("https://docs.wto.org/imrd/directdoc.asp?DDFDocuments/r/G/SPS/NPER649.pdf","FR")</f>
      </c>
      <c r="J3668" s="15">
        <f>HYPERLINK("https://docs.wto.org/imrd/directdoc.asp?DDFDocuments/s/G/SPS/NPER649.pdf","ES")</f>
      </c>
    </row>
    <row r="3669">
      <c r="A3669" s="10" t="s">
        <v>6195</v>
      </c>
      <c r="B3669" s="11" t="s">
        <v>168</v>
      </c>
      <c r="C3669" s="10" t="s">
        <v>40</v>
      </c>
      <c r="D3669" s="12">
        <v>42552</v>
      </c>
      <c r="E3669" s="13" t="s">
        <v>6196</v>
      </c>
      <c r="F3669" s="13" t="s">
        <v>5150</v>
      </c>
      <c r="G3669" s="14"/>
      <c r="H3669" s="15">
        <f>HYPERLINK("https://docs.wto.org/imrd/directdoc.asp?DDFDocuments/q/G/SPS/NZAF43A1.pdf","EN")</f>
      </c>
      <c r="I3669" s="15">
        <f>HYPERLINK("https://docs.wto.org/imrd/directdoc.asp?DDFDocuments/r/G/SPS/NZAF43A1.pdf","FR")</f>
      </c>
      <c r="J3669" s="15">
        <f>HYPERLINK("https://docs.wto.org/imrd/directdoc.asp?DDFDocuments/s/G/SPS/NZAF43A1.pdf","ES")</f>
      </c>
    </row>
    <row r="3670">
      <c r="A3670" s="10" t="s">
        <v>6197</v>
      </c>
      <c r="B3670" s="11" t="s">
        <v>188</v>
      </c>
      <c r="C3670" s="10" t="s">
        <v>18</v>
      </c>
      <c r="D3670" s="12">
        <v>42551</v>
      </c>
      <c r="E3670" s="13" t="s">
        <v>6198</v>
      </c>
      <c r="F3670" s="13" t="s">
        <v>1282</v>
      </c>
      <c r="G3670" s="14" t="s">
        <v>6199</v>
      </c>
      <c r="H3670" s="15">
        <f>HYPERLINK("https://docs.wto.org/imrd/directdoc.asp?DDFDocuments/q/G/SPS/NAUS390.pdf","EN")</f>
      </c>
      <c r="I3670" s="15">
        <f>HYPERLINK("https://docs.wto.org/imrd/directdoc.asp?DDFDocuments/r/G/SPS/NAUS390.pdf","FR")</f>
      </c>
      <c r="J3670" s="15">
        <f>HYPERLINK("https://docs.wto.org/imrd/directdoc.asp?DDFDocuments/s/G/SPS/NAUS390.pdf","ES")</f>
      </c>
    </row>
    <row r="3671">
      <c r="A3671" s="10" t="s">
        <v>6200</v>
      </c>
      <c r="B3671" s="11" t="s">
        <v>153</v>
      </c>
      <c r="C3671" s="10" t="s">
        <v>18</v>
      </c>
      <c r="D3671" s="12">
        <v>42551</v>
      </c>
      <c r="E3671" s="13" t="s">
        <v>5066</v>
      </c>
      <c r="F3671" s="13" t="s">
        <v>3331</v>
      </c>
      <c r="G3671" s="14"/>
      <c r="H3671" s="15">
        <f>HYPERLINK("https://docs.wto.org/imrd/directdoc.asp?DDFDocuments/t/G/SPS/NKOR540.DOC","EN")</f>
      </c>
      <c r="I3671" s="15">
        <f>HYPERLINK("https://docs.wto.org/imrd/directdoc.asp?DDFDocuments/u/G/SPS/NKOR540.DOC","FR")</f>
      </c>
      <c r="J3671" s="15">
        <f>HYPERLINK("https://docs.wto.org/imrd/directdoc.asp?DDFDocuments/v/G/SPS/NKOR540.DOC","ES")</f>
      </c>
    </row>
    <row r="3672">
      <c r="A3672" s="10" t="s">
        <v>6201</v>
      </c>
      <c r="B3672" s="11" t="s">
        <v>233</v>
      </c>
      <c r="C3672" s="10" t="s">
        <v>18</v>
      </c>
      <c r="D3672" s="12">
        <v>42550</v>
      </c>
      <c r="E3672" s="13" t="s">
        <v>6202</v>
      </c>
      <c r="F3672" s="13" t="s">
        <v>6203</v>
      </c>
      <c r="G3672" s="14" t="s">
        <v>87</v>
      </c>
      <c r="H3672" s="15">
        <f>HYPERLINK("https://docs.wto.org/imrd/directdoc.asp?DDFDocuments/q/G/SPS/NPER647.pdf","EN")</f>
      </c>
      <c r="I3672" s="15">
        <f>HYPERLINK("https://docs.wto.org/imrd/directdoc.asp?DDFDocuments/r/G/SPS/NPER647.pdf","FR")</f>
      </c>
      <c r="J3672" s="15">
        <f>HYPERLINK("https://docs.wto.org/imrd/directdoc.asp?DDFDocuments/s/G/SPS/NPER647.pdf","ES")</f>
      </c>
    </row>
    <row r="3673">
      <c r="A3673" s="10" t="s">
        <v>6204</v>
      </c>
      <c r="B3673" s="11" t="s">
        <v>233</v>
      </c>
      <c r="C3673" s="10" t="s">
        <v>18</v>
      </c>
      <c r="D3673" s="12">
        <v>42550</v>
      </c>
      <c r="E3673" s="13" t="s">
        <v>6205</v>
      </c>
      <c r="F3673" s="13" t="s">
        <v>158</v>
      </c>
      <c r="G3673" s="14" t="s">
        <v>87</v>
      </c>
      <c r="H3673" s="15">
        <f>HYPERLINK("https://docs.wto.org/imrd/directdoc.asp?DDFDocuments/q/G/SPS/NPER648.pdf","EN")</f>
      </c>
      <c r="I3673" s="15">
        <f>HYPERLINK("https://docs.wto.org/imrd/directdoc.asp?DDFDocuments/r/G/SPS/NPER648.pdf","FR")</f>
      </c>
      <c r="J3673" s="15">
        <f>HYPERLINK("https://docs.wto.org/imrd/directdoc.asp?DDFDocuments/s/G/SPS/NPER648.pdf","ES")</f>
      </c>
    </row>
    <row r="3674">
      <c r="A3674" s="10" t="s">
        <v>6206</v>
      </c>
      <c r="B3674" s="11" t="s">
        <v>151</v>
      </c>
      <c r="C3674" s="10" t="s">
        <v>18</v>
      </c>
      <c r="D3674" s="12">
        <v>42550</v>
      </c>
      <c r="E3674" s="13" t="s">
        <v>6207</v>
      </c>
      <c r="F3674" s="13" t="s">
        <v>6208</v>
      </c>
      <c r="G3674" s="14"/>
      <c r="H3674" s="15">
        <f>HYPERLINK("https://docs.wto.org/imrd/directdoc.asp?DDFDocuments/t/G/SPS/NVNM81.DOC","EN")</f>
      </c>
      <c r="I3674" s="15">
        <f>HYPERLINK("https://docs.wto.org/imrd/directdoc.asp?DDFDocuments/u/G/SPS/NVNM81.DOC","FR")</f>
      </c>
      <c r="J3674" s="15">
        <f>HYPERLINK("https://docs.wto.org/imrd/directdoc.asp?DDFDocuments/v/G/SPS/NVNM81.DOC","ES")</f>
      </c>
    </row>
    <row r="3675">
      <c r="A3675" s="10" t="s">
        <v>6209</v>
      </c>
      <c r="B3675" s="11" t="s">
        <v>87</v>
      </c>
      <c r="C3675" s="10" t="s">
        <v>40</v>
      </c>
      <c r="D3675" s="12">
        <v>42549</v>
      </c>
      <c r="E3675" s="13" t="s">
        <v>19</v>
      </c>
      <c r="F3675" s="13" t="s">
        <v>5150</v>
      </c>
      <c r="G3675" s="14"/>
      <c r="H3675" s="15">
        <f>HYPERLINK("https://docs.wto.org/imrd/directdoc.asp?DDFDocuments/t/G/SPS/NMEX296A1.DOC","EN")</f>
      </c>
      <c r="I3675" s="15">
        <f>HYPERLINK("https://docs.wto.org/imrd/directdoc.asp?DDFDocuments/u/G/SPS/NMEX296A1.DOC","FR")</f>
      </c>
      <c r="J3675" s="15">
        <f>HYPERLINK("https://docs.wto.org/imrd/directdoc.asp?DDFDocuments/v/G/SPS/NMEX296A1.DOC","ES")</f>
      </c>
    </row>
    <row r="3676">
      <c r="A3676" s="10" t="s">
        <v>6210</v>
      </c>
      <c r="B3676" s="11" t="s">
        <v>233</v>
      </c>
      <c r="C3676" s="10" t="s">
        <v>18</v>
      </c>
      <c r="D3676" s="12">
        <v>42548</v>
      </c>
      <c r="E3676" s="13" t="s">
        <v>6211</v>
      </c>
      <c r="F3676" s="13" t="s">
        <v>6212</v>
      </c>
      <c r="G3676" s="14" t="s">
        <v>204</v>
      </c>
      <c r="H3676" s="15">
        <f>HYPERLINK("https://docs.wto.org/imrd/directdoc.asp?DDFDocuments/q/G/SPS/NPER645.pdf","EN")</f>
      </c>
      <c r="I3676" s="15">
        <f>HYPERLINK("https://docs.wto.org/imrd/directdoc.asp?DDFDocuments/r/G/SPS/NPER645.pdf","FR")</f>
      </c>
      <c r="J3676" s="15">
        <f>HYPERLINK("https://docs.wto.org/imrd/directdoc.asp?DDFDocuments/s/G/SPS/NPER645.pdf","ES")</f>
      </c>
    </row>
    <row r="3677">
      <c r="A3677" s="10" t="s">
        <v>6213</v>
      </c>
      <c r="B3677" s="11" t="s">
        <v>233</v>
      </c>
      <c r="C3677" s="10" t="s">
        <v>18</v>
      </c>
      <c r="D3677" s="12">
        <v>42548</v>
      </c>
      <c r="E3677" s="13" t="s">
        <v>6214</v>
      </c>
      <c r="F3677" s="13" t="s">
        <v>223</v>
      </c>
      <c r="G3677" s="14" t="s">
        <v>34</v>
      </c>
      <c r="H3677" s="15">
        <f>HYPERLINK("https://docs.wto.org/imrd/directdoc.asp?DDFDocuments/q/G/SPS/NPER646.pdf","EN")</f>
      </c>
      <c r="I3677" s="15">
        <f>HYPERLINK("https://docs.wto.org/imrd/directdoc.asp?DDFDocuments/r/G/SPS/NPER646.pdf","FR")</f>
      </c>
      <c r="J3677" s="15">
        <f>HYPERLINK("https://docs.wto.org/imrd/directdoc.asp?DDFDocuments/s/G/SPS/NPER646.pdf","ES")</f>
      </c>
    </row>
    <row r="3678">
      <c r="A3678" s="10" t="s">
        <v>6215</v>
      </c>
      <c r="B3678" s="11" t="s">
        <v>27</v>
      </c>
      <c r="C3678" s="10" t="s">
        <v>18</v>
      </c>
      <c r="D3678" s="12">
        <v>42544</v>
      </c>
      <c r="E3678" s="13" t="s">
        <v>6216</v>
      </c>
      <c r="F3678" s="13" t="s">
        <v>158</v>
      </c>
      <c r="G3678" s="14" t="s">
        <v>1944</v>
      </c>
      <c r="H3678" s="15">
        <f>HYPERLINK("https://docs.wto.org/imrd/directdoc.asp?DDFDocuments/q/G/SPS/NCRI171.pdf","EN")</f>
      </c>
      <c r="I3678" s="15">
        <f>HYPERLINK("https://docs.wto.org/imrd/directdoc.asp?DDFDocuments/r/G/SPS/NCRI171.pdf","FR")</f>
      </c>
      <c r="J3678" s="15">
        <f>HYPERLINK("https://docs.wto.org/imrd/directdoc.asp?DDFDocuments/s/G/SPS/NCRI171.pdf","ES")</f>
      </c>
    </row>
    <row r="3679">
      <c r="A3679" s="10" t="s">
        <v>6217</v>
      </c>
      <c r="B3679" s="11" t="s">
        <v>153</v>
      </c>
      <c r="C3679" s="10" t="s">
        <v>54</v>
      </c>
      <c r="D3679" s="12">
        <v>42544</v>
      </c>
      <c r="E3679" s="13" t="s">
        <v>5861</v>
      </c>
      <c r="F3679" s="13" t="s">
        <v>1300</v>
      </c>
      <c r="G3679" s="14" t="s">
        <v>5862</v>
      </c>
      <c r="H3679" s="15">
        <f>HYPERLINK("https://docs.wto.org/imrd/directdoc.asp?DDFDocuments/q/G/SPS/NKOR248A8.pdf","EN")</f>
      </c>
      <c r="I3679" s="15">
        <f>HYPERLINK("https://docs.wto.org/imrd/directdoc.asp?DDFDocuments/r/G/SPS/NKOR248A8.pdf","FR")</f>
      </c>
      <c r="J3679" s="15">
        <f>HYPERLINK("https://docs.wto.org/imrd/directdoc.asp?DDFDocuments/s/G/SPS/NKOR248A8.pdf","ES")</f>
      </c>
    </row>
    <row r="3680">
      <c r="A3680" s="10" t="s">
        <v>6218</v>
      </c>
      <c r="B3680" s="11" t="s">
        <v>145</v>
      </c>
      <c r="C3680" s="10" t="s">
        <v>12</v>
      </c>
      <c r="D3680" s="12">
        <v>42544</v>
      </c>
      <c r="E3680" s="13" t="s">
        <v>5501</v>
      </c>
      <c r="F3680" s="13" t="s">
        <v>56</v>
      </c>
      <c r="G3680" s="14" t="s">
        <v>6219</v>
      </c>
      <c r="H3680" s="15">
        <f>HYPERLINK("https://docs.wto.org/imrd/directdoc.asp?DDFDocuments/q/G/SPS/NPHL328.pdf","EN")</f>
      </c>
      <c r="I3680" s="15">
        <f>HYPERLINK("https://docs.wto.org/imrd/directdoc.asp?DDFDocuments/r/G/SPS/NPHL328.pdf","FR")</f>
      </c>
      <c r="J3680" s="15">
        <f>HYPERLINK("https://docs.wto.org/imrd/directdoc.asp?DDFDocuments/s/G/SPS/NPHL328.pdf","ES")</f>
      </c>
    </row>
    <row r="3681">
      <c r="A3681" s="10" t="s">
        <v>6220</v>
      </c>
      <c r="B3681" s="11" t="s">
        <v>5038</v>
      </c>
      <c r="C3681" s="10" t="s">
        <v>12</v>
      </c>
      <c r="D3681" s="12">
        <v>42543</v>
      </c>
      <c r="E3681" s="13" t="s">
        <v>5965</v>
      </c>
      <c r="F3681" s="13" t="s">
        <v>92</v>
      </c>
      <c r="G3681" s="14" t="s">
        <v>6221</v>
      </c>
      <c r="H3681" s="15">
        <f>HYPERLINK("https://docs.wto.org/imrd/directdoc.asp?DDFDocuments/t/G/SPS/NALB191.DOC","EN")</f>
      </c>
      <c r="I3681" s="15">
        <f>HYPERLINK("https://docs.wto.org/imrd/directdoc.asp?DDFDocuments/u/G/SPS/NALB191.DOC","FR")</f>
      </c>
      <c r="J3681" s="15">
        <f>HYPERLINK("https://docs.wto.org/imrd/directdoc.asp?DDFDocuments/v/G/SPS/NALB191.DOC","ES")</f>
      </c>
    </row>
    <row r="3682">
      <c r="A3682" s="10" t="s">
        <v>6222</v>
      </c>
      <c r="B3682" s="11" t="s">
        <v>139</v>
      </c>
      <c r="C3682" s="10" t="s">
        <v>201</v>
      </c>
      <c r="D3682" s="12">
        <v>42543</v>
      </c>
      <c r="E3682" s="13" t="s">
        <v>5251</v>
      </c>
      <c r="F3682" s="13" t="s">
        <v>229</v>
      </c>
      <c r="G3682" s="14"/>
      <c r="H3682" s="15">
        <f>HYPERLINK("https://docs.wto.org/imrd/directdoc.asp?DDFDocuments/t/G/SPS/NIND143C1.DOC","EN")</f>
      </c>
      <c r="I3682" s="15">
        <f>HYPERLINK("https://docs.wto.org/imrd/directdoc.asp?DDFDocuments/u/G/SPS/NIND143C1.DOC","FR")</f>
      </c>
      <c r="J3682" s="15">
        <f>HYPERLINK("https://docs.wto.org/imrd/directdoc.asp?DDFDocuments/v/G/SPS/NIND143C1.DOC","ES")</f>
      </c>
    </row>
    <row r="3683">
      <c r="A3683" s="10" t="s">
        <v>6223</v>
      </c>
      <c r="B3683" s="11" t="s">
        <v>59</v>
      </c>
      <c r="C3683" s="10" t="s">
        <v>18</v>
      </c>
      <c r="D3683" s="12">
        <v>42543</v>
      </c>
      <c r="E3683" s="13" t="s">
        <v>6224</v>
      </c>
      <c r="F3683" s="13" t="s">
        <v>24</v>
      </c>
      <c r="G3683" s="14"/>
      <c r="H3683" s="15">
        <f>HYPERLINK("https://docs.wto.org/imrd/directdoc.asp?DDFDocuments/q/G/SPS/NTPKM402.pdf","EN")</f>
      </c>
      <c r="I3683" s="15">
        <f>HYPERLINK("https://docs.wto.org/imrd/directdoc.asp?DDFDocuments/r/G/SPS/NTPKM402.pdf","FR")</f>
      </c>
      <c r="J3683" s="15">
        <f>HYPERLINK("https://docs.wto.org/imrd/directdoc.asp?DDFDocuments/s/G/SPS/NTPKM402.pdf","ES")</f>
      </c>
    </row>
    <row r="3684">
      <c r="A3684" s="10" t="s">
        <v>6225</v>
      </c>
      <c r="B3684" s="11" t="s">
        <v>233</v>
      </c>
      <c r="C3684" s="10" t="s">
        <v>40</v>
      </c>
      <c r="D3684" s="12">
        <v>42541</v>
      </c>
      <c r="E3684" s="13" t="s">
        <v>19</v>
      </c>
      <c r="F3684" s="13" t="s">
        <v>310</v>
      </c>
      <c r="G3684" s="14"/>
      <c r="H3684" s="15">
        <f>HYPERLINK("https://docs.wto.org/imrd/directdoc.asp?DDFDocuments/q/G/SPS/NPER520A2.pdf","EN")</f>
      </c>
      <c r="I3684" s="15">
        <f>HYPERLINK("https://docs.wto.org/imrd/directdoc.asp?DDFDocuments/r/G/SPS/NPER520A2.pdf","FR")</f>
      </c>
      <c r="J3684" s="15">
        <f>HYPERLINK("https://docs.wto.org/imrd/directdoc.asp?DDFDocuments/s/G/SPS/NPER520A2.pdf","ES")</f>
      </c>
    </row>
    <row r="3685">
      <c r="A3685" s="10" t="s">
        <v>6226</v>
      </c>
      <c r="B3685" s="11" t="s">
        <v>134</v>
      </c>
      <c r="C3685" s="10" t="s">
        <v>18</v>
      </c>
      <c r="D3685" s="12">
        <v>42541</v>
      </c>
      <c r="E3685" s="13" t="s">
        <v>6078</v>
      </c>
      <c r="F3685" s="13" t="s">
        <v>3102</v>
      </c>
      <c r="G3685" s="14"/>
      <c r="H3685" s="15">
        <f>HYPERLINK("https://docs.wto.org/imrd/directdoc.asp?DDFDocuments/t/G/SPS/NTHA232R1.DOC","EN")</f>
      </c>
      <c r="I3685" s="15">
        <f>HYPERLINK("https://docs.wto.org/imrd/directdoc.asp?DDFDocuments/u/G/SPS/NTHA232R1.DOC","FR")</f>
      </c>
      <c r="J3685" s="15">
        <f>HYPERLINK("https://docs.wto.org/imrd/directdoc.asp?DDFDocuments/v/G/SPS/NTHA232R1.DOC","ES")</f>
      </c>
    </row>
    <row r="3686">
      <c r="A3686" s="10" t="s">
        <v>6227</v>
      </c>
      <c r="B3686" s="11" t="s">
        <v>233</v>
      </c>
      <c r="C3686" s="10" t="s">
        <v>40</v>
      </c>
      <c r="D3686" s="12">
        <v>42537</v>
      </c>
      <c r="E3686" s="13" t="s">
        <v>19</v>
      </c>
      <c r="F3686" s="13" t="s">
        <v>310</v>
      </c>
      <c r="G3686" s="14"/>
      <c r="H3686" s="15">
        <f>HYPERLINK("https://docs.wto.org/imrd/directdoc.asp?DDFDocuments/q/G/SPS/NPER154A1.pdf","EN")</f>
      </c>
      <c r="I3686" s="15">
        <f>HYPERLINK("https://docs.wto.org/imrd/directdoc.asp?DDFDocuments/r/G/SPS/NPER154A1.pdf","FR")</f>
      </c>
      <c r="J3686" s="15">
        <f>HYPERLINK("https://docs.wto.org/imrd/directdoc.asp?DDFDocuments/s/G/SPS/NPER154A1.pdf","ES")</f>
      </c>
    </row>
    <row r="3687">
      <c r="A3687" s="10" t="s">
        <v>6228</v>
      </c>
      <c r="B3687" s="11" t="s">
        <v>233</v>
      </c>
      <c r="C3687" s="10" t="s">
        <v>40</v>
      </c>
      <c r="D3687" s="12">
        <v>42537</v>
      </c>
      <c r="E3687" s="13" t="s">
        <v>19</v>
      </c>
      <c r="F3687" s="13" t="s">
        <v>310</v>
      </c>
      <c r="G3687" s="14"/>
      <c r="H3687" s="15">
        <f>HYPERLINK("https://docs.wto.org/imrd/directdoc.asp?DDFDocuments/q/G/SPS/NPER507A2.pdf","EN")</f>
      </c>
      <c r="I3687" s="15">
        <f>HYPERLINK("https://docs.wto.org/imrd/directdoc.asp?DDFDocuments/r/G/SPS/NPER507A2.pdf","FR")</f>
      </c>
      <c r="J3687" s="15">
        <f>HYPERLINK("https://docs.wto.org/imrd/directdoc.asp?DDFDocuments/s/G/SPS/NPER507A2.pdf","ES")</f>
      </c>
    </row>
    <row r="3688">
      <c r="A3688" s="10" t="s">
        <v>6229</v>
      </c>
      <c r="B3688" s="11" t="s">
        <v>233</v>
      </c>
      <c r="C3688" s="10" t="s">
        <v>40</v>
      </c>
      <c r="D3688" s="12">
        <v>42537</v>
      </c>
      <c r="E3688" s="13" t="s">
        <v>19</v>
      </c>
      <c r="F3688" s="13" t="s">
        <v>310</v>
      </c>
      <c r="G3688" s="14"/>
      <c r="H3688" s="15">
        <f>HYPERLINK("https://docs.wto.org/imrd/directdoc.asp?DDFDocuments/t/G/SPS/NPER533A2.DOC","EN")</f>
      </c>
      <c r="I3688" s="15">
        <f>HYPERLINK("https://docs.wto.org/imrd/directdoc.asp?DDFDocuments/u/G/SPS/NPER533A2.DOC","FR")</f>
      </c>
      <c r="J3688" s="15">
        <f>HYPERLINK("https://docs.wto.org/imrd/directdoc.asp?DDFDocuments/v/G/SPS/NPER533A2.DOC","ES")</f>
      </c>
    </row>
    <row r="3689">
      <c r="A3689" s="10" t="s">
        <v>6230</v>
      </c>
      <c r="B3689" s="11" t="s">
        <v>11</v>
      </c>
      <c r="C3689" s="10" t="s">
        <v>40</v>
      </c>
      <c r="D3689" s="12">
        <v>42537</v>
      </c>
      <c r="E3689" s="13" t="s">
        <v>6231</v>
      </c>
      <c r="F3689" s="13" t="s">
        <v>5150</v>
      </c>
      <c r="G3689" s="14"/>
      <c r="H3689" s="15">
        <f>HYPERLINK("https://docs.wto.org/imrd/directdoc.asp?DDFDocuments/t/G/SPS/NRUS23A2.DOC","EN")</f>
      </c>
      <c r="I3689" s="15">
        <f>HYPERLINK("https://docs.wto.org/imrd/directdoc.asp?DDFDocuments/u/G/SPS/NRUS23A2.DOC","FR")</f>
      </c>
      <c r="J3689" s="15">
        <f>HYPERLINK("https://docs.wto.org/imrd/directdoc.asp?DDFDocuments/v/G/SPS/NRUS23A2.DOC","ES")</f>
      </c>
    </row>
    <row r="3690">
      <c r="A3690" s="10" t="s">
        <v>6232</v>
      </c>
      <c r="B3690" s="11" t="s">
        <v>214</v>
      </c>
      <c r="C3690" s="10" t="s">
        <v>40</v>
      </c>
      <c r="D3690" s="12">
        <v>42535</v>
      </c>
      <c r="E3690" s="13" t="s">
        <v>6233</v>
      </c>
      <c r="F3690" s="13" t="s">
        <v>5150</v>
      </c>
      <c r="G3690" s="14"/>
      <c r="H3690" s="15">
        <f>HYPERLINK("https://docs.wto.org/imrd/directdoc.asp?DDFDocuments/t/G/SPS/NARE66A1.DOC","EN")</f>
      </c>
      <c r="I3690" s="15">
        <f>HYPERLINK("https://docs.wto.org/imrd/directdoc.asp?DDFDocuments/u/G/SPS/NARE66A1.DOC","FR")</f>
      </c>
      <c r="J3690" s="15">
        <f>HYPERLINK("https://docs.wto.org/imrd/directdoc.asp?DDFDocuments/v/G/SPS/NARE66A1.DOC","ES")</f>
      </c>
    </row>
    <row r="3691">
      <c r="A3691" s="10" t="s">
        <v>6234</v>
      </c>
      <c r="B3691" s="11" t="s">
        <v>183</v>
      </c>
      <c r="C3691" s="10" t="s">
        <v>12</v>
      </c>
      <c r="D3691" s="12">
        <v>42535</v>
      </c>
      <c r="E3691" s="13" t="s">
        <v>6235</v>
      </c>
      <c r="F3691" s="13" t="s">
        <v>6236</v>
      </c>
      <c r="G3691" s="14" t="s">
        <v>6237</v>
      </c>
      <c r="H3691" s="15">
        <f>HYPERLINK("https://docs.wto.org/imrd/directdoc.asp?DDFDocuments/t/G/SPS/NARG191.DOC","EN")</f>
      </c>
      <c r="I3691" s="15">
        <f>HYPERLINK("https://docs.wto.org/imrd/directdoc.asp?DDFDocuments/u/G/SPS/NARG191.DOC","FR")</f>
      </c>
      <c r="J3691" s="15">
        <f>HYPERLINK("https://docs.wto.org/imrd/directdoc.asp?DDFDocuments/v/G/SPS/NARG191.DOC","ES")</f>
      </c>
    </row>
    <row r="3692">
      <c r="A3692" s="10" t="s">
        <v>6238</v>
      </c>
      <c r="B3692" s="11" t="s">
        <v>6239</v>
      </c>
      <c r="C3692" s="10" t="s">
        <v>18</v>
      </c>
      <c r="D3692" s="12">
        <v>42535</v>
      </c>
      <c r="E3692" s="13" t="s">
        <v>6240</v>
      </c>
      <c r="F3692" s="13" t="s">
        <v>3404</v>
      </c>
      <c r="G3692" s="14"/>
      <c r="H3692" s="15">
        <f>HYPERLINK("https://docs.wto.org/imrd/directdoc.asp?DDFDocuments/q/G/SPS/NCOD1.pdf","EN")</f>
      </c>
      <c r="I3692" s="15">
        <f>HYPERLINK("https://docs.wto.org/imrd/directdoc.asp?DDFDocuments/r/G/SPS/NCOD1.pdf","FR")</f>
      </c>
      <c r="J3692" s="15">
        <f>HYPERLINK("https://docs.wto.org/imrd/directdoc.asp?DDFDocuments/s/G/SPS/NCOD1.pdf","ES")</f>
      </c>
    </row>
    <row r="3693">
      <c r="A3693" s="10" t="s">
        <v>6241</v>
      </c>
      <c r="B3693" s="11" t="s">
        <v>6239</v>
      </c>
      <c r="C3693" s="10" t="s">
        <v>18</v>
      </c>
      <c r="D3693" s="12">
        <v>42535</v>
      </c>
      <c r="E3693" s="13" t="s">
        <v>6240</v>
      </c>
      <c r="F3693" s="13" t="s">
        <v>3404</v>
      </c>
      <c r="G3693" s="14"/>
      <c r="H3693" s="15">
        <f>HYPERLINK("https://docs.wto.org/imrd/directdoc.asp?DDFDocuments/q/G/SPS/NCOD2.pdf","EN")</f>
      </c>
      <c r="I3693" s="15">
        <f>HYPERLINK("https://docs.wto.org/imrd/directdoc.asp?DDFDocuments/r/G/SPS/NCOD2.pdf","FR")</f>
      </c>
      <c r="J3693" s="15">
        <f>HYPERLINK("https://docs.wto.org/imrd/directdoc.asp?DDFDocuments/s/G/SPS/NCOD2.pdf","ES")</f>
      </c>
    </row>
    <row r="3694">
      <c r="A3694" s="10" t="s">
        <v>6242</v>
      </c>
      <c r="B3694" s="11" t="s">
        <v>214</v>
      </c>
      <c r="C3694" s="10" t="s">
        <v>12</v>
      </c>
      <c r="D3694" s="12">
        <v>42534</v>
      </c>
      <c r="E3694" s="13" t="s">
        <v>6243</v>
      </c>
      <c r="F3694" s="13" t="s">
        <v>216</v>
      </c>
      <c r="G3694" s="14" t="s">
        <v>168</v>
      </c>
      <c r="H3694" s="15">
        <f>HYPERLINK("https://docs.wto.org/imrd/directdoc.asp?DDFDocuments/q/G/SPS/NARE74.pdf","EN")</f>
      </c>
      <c r="I3694" s="15">
        <f>HYPERLINK("https://docs.wto.org/imrd/directdoc.asp?DDFDocuments/r/G/SPS/NARE74.pdf","FR")</f>
      </c>
      <c r="J3694" s="15">
        <f>HYPERLINK("https://docs.wto.org/imrd/directdoc.asp?DDFDocuments/s/G/SPS/NARE74.pdf","ES")</f>
      </c>
    </row>
    <row r="3695">
      <c r="A3695" s="10" t="s">
        <v>6244</v>
      </c>
      <c r="B3695" s="11" t="s">
        <v>183</v>
      </c>
      <c r="C3695" s="10" t="s">
        <v>18</v>
      </c>
      <c r="D3695" s="12">
        <v>42534</v>
      </c>
      <c r="E3695" s="13" t="s">
        <v>6245</v>
      </c>
      <c r="F3695" s="13" t="s">
        <v>158</v>
      </c>
      <c r="G3695" s="14" t="s">
        <v>188</v>
      </c>
      <c r="H3695" s="15">
        <f>HYPERLINK("https://docs.wto.org/imrd/directdoc.asp?DDFDocuments/q/G/SPS/NARG190.pdf","EN")</f>
      </c>
      <c r="I3695" s="15">
        <f>HYPERLINK("https://docs.wto.org/imrd/directdoc.asp?DDFDocuments/r/G/SPS/NARG190.pdf","FR")</f>
      </c>
      <c r="J3695" s="15">
        <f>HYPERLINK("https://docs.wto.org/imrd/directdoc.asp?DDFDocuments/s/G/SPS/NARG190.pdf","ES")</f>
      </c>
    </row>
    <row r="3696">
      <c r="A3696" s="10" t="s">
        <v>6246</v>
      </c>
      <c r="B3696" s="11" t="s">
        <v>87</v>
      </c>
      <c r="C3696" s="10" t="s">
        <v>40</v>
      </c>
      <c r="D3696" s="12">
        <v>42530</v>
      </c>
      <c r="E3696" s="13" t="s">
        <v>19</v>
      </c>
      <c r="F3696" s="13" t="s">
        <v>5150</v>
      </c>
      <c r="G3696" s="14"/>
      <c r="H3696" s="15">
        <f>HYPERLINK("https://docs.wto.org/imrd/directdoc.asp?DDFDocuments/t/G/SPS/NMEX291A1.DOC","EN")</f>
      </c>
      <c r="I3696" s="15">
        <f>HYPERLINK("https://docs.wto.org/imrd/directdoc.asp?DDFDocuments/u/G/SPS/NMEX291A1.DOC","FR")</f>
      </c>
      <c r="J3696" s="15">
        <f>HYPERLINK("https://docs.wto.org/imrd/directdoc.asp?DDFDocuments/v/G/SPS/NMEX291A1.DOC","ES")</f>
      </c>
    </row>
    <row r="3697">
      <c r="A3697" s="10" t="s">
        <v>6247</v>
      </c>
      <c r="B3697" s="11" t="s">
        <v>87</v>
      </c>
      <c r="C3697" s="10" t="s">
        <v>18</v>
      </c>
      <c r="D3697" s="12">
        <v>42530</v>
      </c>
      <c r="E3697" s="13" t="s">
        <v>6248</v>
      </c>
      <c r="F3697" s="13" t="s">
        <v>6249</v>
      </c>
      <c r="G3697" s="14"/>
      <c r="H3697" s="15">
        <f>HYPERLINK("https://docs.wto.org/imrd/directdoc.asp?DDFDocuments/t/G/SPS/NMEX300.DOC","EN")</f>
      </c>
      <c r="I3697" s="15">
        <f>HYPERLINK("https://docs.wto.org/imrd/directdoc.asp?DDFDocuments/u/G/SPS/NMEX300.DOC","FR")</f>
      </c>
      <c r="J3697" s="15">
        <f>HYPERLINK("https://docs.wto.org/imrd/directdoc.asp?DDFDocuments/v/G/SPS/NMEX300.DOC","ES")</f>
      </c>
    </row>
    <row r="3698">
      <c r="A3698" s="10" t="s">
        <v>6250</v>
      </c>
      <c r="B3698" s="11" t="s">
        <v>161</v>
      </c>
      <c r="C3698" s="10" t="s">
        <v>40</v>
      </c>
      <c r="D3698" s="12">
        <v>42530</v>
      </c>
      <c r="E3698" s="13" t="s">
        <v>6251</v>
      </c>
      <c r="F3698" s="13" t="s">
        <v>5150</v>
      </c>
      <c r="G3698" s="14" t="s">
        <v>87</v>
      </c>
      <c r="H3698" s="15">
        <f>HYPERLINK("https://docs.wto.org/imrd/directdoc.asp?DDFDocuments/t/G/SPS/NUSA2736A1.DOC","EN")</f>
      </c>
      <c r="I3698" s="15">
        <f>HYPERLINK("https://docs.wto.org/imrd/directdoc.asp?DDFDocuments/u/G/SPS/NUSA2736A1.DOC","FR")</f>
      </c>
      <c r="J3698" s="15">
        <f>HYPERLINK("https://docs.wto.org/imrd/directdoc.asp?DDFDocuments/v/G/SPS/NUSA2736A1.DOC","ES")</f>
      </c>
    </row>
    <row r="3699">
      <c r="A3699" s="10" t="s">
        <v>6252</v>
      </c>
      <c r="B3699" s="11" t="s">
        <v>233</v>
      </c>
      <c r="C3699" s="10" t="s">
        <v>40</v>
      </c>
      <c r="D3699" s="12">
        <v>42529</v>
      </c>
      <c r="E3699" s="13" t="s">
        <v>19</v>
      </c>
      <c r="F3699" s="13" t="s">
        <v>310</v>
      </c>
      <c r="G3699" s="14"/>
      <c r="H3699" s="15">
        <f>HYPERLINK("https://docs.wto.org/imrd/directdoc.asp?DDFDocuments/q/G/SPS/NPER547A2.pdf","EN")</f>
      </c>
      <c r="I3699" s="15">
        <f>HYPERLINK("https://docs.wto.org/imrd/directdoc.asp?DDFDocuments/r/G/SPS/NPER547A2.pdf","FR")</f>
      </c>
      <c r="J3699" s="15">
        <f>HYPERLINK("https://docs.wto.org/imrd/directdoc.asp?DDFDocuments/s/G/SPS/NPER547A2.pdf","ES")</f>
      </c>
    </row>
    <row r="3700">
      <c r="A3700" s="10" t="s">
        <v>6253</v>
      </c>
      <c r="B3700" s="11" t="s">
        <v>233</v>
      </c>
      <c r="C3700" s="10" t="s">
        <v>18</v>
      </c>
      <c r="D3700" s="12">
        <v>42529</v>
      </c>
      <c r="E3700" s="13" t="s">
        <v>6254</v>
      </c>
      <c r="F3700" s="13" t="s">
        <v>992</v>
      </c>
      <c r="G3700" s="14" t="s">
        <v>349</v>
      </c>
      <c r="H3700" s="15">
        <f>HYPERLINK("https://docs.wto.org/imrd/directdoc.asp?DDFDocuments/t/G/SPS/NPER644.DOC","EN")</f>
      </c>
      <c r="I3700" s="15">
        <f>HYPERLINK("https://docs.wto.org/imrd/directdoc.asp?DDFDocuments/u/G/SPS/NPER644.DOC","FR")</f>
      </c>
      <c r="J3700" s="15">
        <f>HYPERLINK("https://docs.wto.org/imrd/directdoc.asp?DDFDocuments/v/G/SPS/NPER644.DOC","ES")</f>
      </c>
    </row>
    <row r="3701">
      <c r="A3701" s="10" t="s">
        <v>6255</v>
      </c>
      <c r="B3701" s="11" t="s">
        <v>59</v>
      </c>
      <c r="C3701" s="10" t="s">
        <v>40</v>
      </c>
      <c r="D3701" s="12">
        <v>42529</v>
      </c>
      <c r="E3701" s="13" t="s">
        <v>6256</v>
      </c>
      <c r="F3701" s="13" t="s">
        <v>5150</v>
      </c>
      <c r="G3701" s="14"/>
      <c r="H3701" s="15">
        <f>HYPERLINK("https://docs.wto.org/imrd/directdoc.asp?DDFDocuments/t/G/SPS/NTPKM386A1.DOC","EN")</f>
      </c>
      <c r="I3701" s="15">
        <f>HYPERLINK("https://docs.wto.org/imrd/directdoc.asp?DDFDocuments/u/G/SPS/NTPKM386A1.DOC","FR")</f>
      </c>
      <c r="J3701" s="15">
        <f>HYPERLINK("https://docs.wto.org/imrd/directdoc.asp?DDFDocuments/v/G/SPS/NTPKM386A1.DOC","ES")</f>
      </c>
    </row>
    <row r="3702">
      <c r="A3702" s="10" t="s">
        <v>6257</v>
      </c>
      <c r="B3702" s="11" t="s">
        <v>59</v>
      </c>
      <c r="C3702" s="10" t="s">
        <v>18</v>
      </c>
      <c r="D3702" s="12">
        <v>42529</v>
      </c>
      <c r="E3702" s="13" t="s">
        <v>6258</v>
      </c>
      <c r="F3702" s="13" t="s">
        <v>24</v>
      </c>
      <c r="G3702" s="14"/>
      <c r="H3702" s="15">
        <f>HYPERLINK("https://docs.wto.org/imrd/directdoc.asp?DDFDocuments/t/G/SPS/NTPKM400.DOC","EN")</f>
      </c>
      <c r="I3702" s="15">
        <f>HYPERLINK("https://docs.wto.org/imrd/directdoc.asp?DDFDocuments/u/G/SPS/NTPKM400.DOC","FR")</f>
      </c>
      <c r="J3702" s="15">
        <f>HYPERLINK("https://docs.wto.org/imrd/directdoc.asp?DDFDocuments/v/G/SPS/NTPKM400.DOC","ES")</f>
      </c>
    </row>
    <row r="3703">
      <c r="A3703" s="10" t="s">
        <v>6259</v>
      </c>
      <c r="B3703" s="11" t="s">
        <v>59</v>
      </c>
      <c r="C3703" s="10" t="s">
        <v>18</v>
      </c>
      <c r="D3703" s="12">
        <v>42529</v>
      </c>
      <c r="E3703" s="13" t="s">
        <v>6260</v>
      </c>
      <c r="F3703" s="13" t="s">
        <v>24</v>
      </c>
      <c r="G3703" s="14"/>
      <c r="H3703" s="15">
        <f>HYPERLINK("https://docs.wto.org/imrd/directdoc.asp?DDFDocuments/t/G/SPS/NTPKM401.DOC","EN")</f>
      </c>
      <c r="I3703" s="15">
        <f>HYPERLINK("https://docs.wto.org/imrd/directdoc.asp?DDFDocuments/u/G/SPS/NTPKM401.DOC","FR")</f>
      </c>
      <c r="J3703" s="15">
        <f>HYPERLINK("https://docs.wto.org/imrd/directdoc.asp?DDFDocuments/v/G/SPS/NTPKM401.DOC","ES")</f>
      </c>
    </row>
    <row r="3704">
      <c r="A3704" s="10" t="s">
        <v>6261</v>
      </c>
      <c r="B3704" s="11" t="s">
        <v>79</v>
      </c>
      <c r="C3704" s="10" t="s">
        <v>40</v>
      </c>
      <c r="D3704" s="12">
        <v>42528</v>
      </c>
      <c r="E3704" s="13" t="s">
        <v>19</v>
      </c>
      <c r="F3704" s="13" t="s">
        <v>5150</v>
      </c>
      <c r="G3704" s="14"/>
      <c r="H3704" s="15">
        <f>HYPERLINK("https://docs.wto.org/imrd/directdoc.asp?DDFDocuments/t/G/SPS/NCOL261A2.DOC","EN")</f>
      </c>
      <c r="I3704" s="15">
        <f>HYPERLINK("https://docs.wto.org/imrd/directdoc.asp?DDFDocuments/u/G/SPS/NCOL261A2.DOC","FR")</f>
      </c>
      <c r="J3704" s="15">
        <f>HYPERLINK("https://docs.wto.org/imrd/directdoc.asp?DDFDocuments/v/G/SPS/NCOL261A2.DOC","ES")</f>
      </c>
    </row>
    <row r="3705">
      <c r="A3705" s="10" t="s">
        <v>6262</v>
      </c>
      <c r="B3705" s="11" t="s">
        <v>59</v>
      </c>
      <c r="C3705" s="10" t="s">
        <v>18</v>
      </c>
      <c r="D3705" s="12">
        <v>42528</v>
      </c>
      <c r="E3705" s="13" t="s">
        <v>5972</v>
      </c>
      <c r="F3705" s="13" t="s">
        <v>32</v>
      </c>
      <c r="G3705" s="14" t="s">
        <v>853</v>
      </c>
      <c r="H3705" s="15">
        <f>HYPERLINK("https://docs.wto.org/imrd/directdoc.asp?DDFDocuments/t/G/SPS/NTPKM399.DOC","EN")</f>
      </c>
      <c r="I3705" s="15">
        <f>HYPERLINK("https://docs.wto.org/imrd/directdoc.asp?DDFDocuments/u/G/SPS/NTPKM399.DOC","FR")</f>
      </c>
      <c r="J3705" s="15">
        <f>HYPERLINK("https://docs.wto.org/imrd/directdoc.asp?DDFDocuments/v/G/SPS/NTPKM399.DOC","ES")</f>
      </c>
    </row>
    <row r="3706">
      <c r="A3706" s="10" t="s">
        <v>6263</v>
      </c>
      <c r="B3706" s="11" t="s">
        <v>214</v>
      </c>
      <c r="C3706" s="10" t="s">
        <v>12</v>
      </c>
      <c r="D3706" s="12">
        <v>42527</v>
      </c>
      <c r="E3706" s="13" t="s">
        <v>215</v>
      </c>
      <c r="F3706" s="13" t="s">
        <v>216</v>
      </c>
      <c r="G3706" s="14" t="s">
        <v>6264</v>
      </c>
      <c r="H3706" s="15">
        <f>HYPERLINK("https://docs.wto.org/imrd/directdoc.asp?DDFDocuments/t/G/SPS/NARE73.DOC","EN")</f>
      </c>
      <c r="I3706" s="15">
        <f>HYPERLINK("https://docs.wto.org/imrd/directdoc.asp?DDFDocuments/u/G/SPS/NARE73.DOC","FR")</f>
      </c>
      <c r="J3706" s="15">
        <f>HYPERLINK("https://docs.wto.org/imrd/directdoc.asp?DDFDocuments/v/G/SPS/NARE73.DOC","ES")</f>
      </c>
    </row>
    <row r="3707">
      <c r="A3707" s="10" t="s">
        <v>6265</v>
      </c>
      <c r="B3707" s="11" t="s">
        <v>34</v>
      </c>
      <c r="C3707" s="10" t="s">
        <v>18</v>
      </c>
      <c r="D3707" s="12">
        <v>42527</v>
      </c>
      <c r="E3707" s="13" t="s">
        <v>6266</v>
      </c>
      <c r="F3707" s="13" t="s">
        <v>3711</v>
      </c>
      <c r="G3707" s="14"/>
      <c r="H3707" s="15">
        <f>HYPERLINK("https://docs.wto.org/imrd/directdoc.asp?DDFDocuments/q/G/SPS/NJPN463.pdf","EN")</f>
      </c>
      <c r="I3707" s="15">
        <f>HYPERLINK("https://docs.wto.org/imrd/directdoc.asp?DDFDocuments/r/G/SPS/NJPN463.pdf","FR")</f>
      </c>
      <c r="J3707" s="15">
        <f>HYPERLINK("https://docs.wto.org/imrd/directdoc.asp?DDFDocuments/s/G/SPS/NJPN463.pdf","ES")</f>
      </c>
    </row>
    <row r="3708">
      <c r="A3708" s="10" t="s">
        <v>6267</v>
      </c>
      <c r="B3708" s="11" t="s">
        <v>145</v>
      </c>
      <c r="C3708" s="10" t="s">
        <v>18</v>
      </c>
      <c r="D3708" s="12">
        <v>42523</v>
      </c>
      <c r="E3708" s="13" t="s">
        <v>5656</v>
      </c>
      <c r="F3708" s="13" t="s">
        <v>2120</v>
      </c>
      <c r="G3708" s="14"/>
      <c r="H3708" s="15">
        <f>HYPERLINK("https://docs.wto.org/imrd/directdoc.asp?DDFDocuments/t/G/SPS/NPHL327.DOC","EN")</f>
      </c>
      <c r="I3708" s="15">
        <f>HYPERLINK("https://docs.wto.org/imrd/directdoc.asp?DDFDocuments/u/G/SPS/NPHL327.DOC","FR")</f>
      </c>
      <c r="J3708" s="15">
        <f>HYPERLINK("https://docs.wto.org/imrd/directdoc.asp?DDFDocuments/v/G/SPS/NPHL327.DOC","ES")</f>
      </c>
    </row>
    <row r="3709">
      <c r="A3709" s="10" t="s">
        <v>6268</v>
      </c>
      <c r="B3709" s="11" t="s">
        <v>161</v>
      </c>
      <c r="C3709" s="10" t="s">
        <v>40</v>
      </c>
      <c r="D3709" s="12">
        <v>42523</v>
      </c>
      <c r="E3709" s="13" t="s">
        <v>6269</v>
      </c>
      <c r="F3709" s="13" t="s">
        <v>5150</v>
      </c>
      <c r="G3709" s="14"/>
      <c r="H3709" s="15">
        <f>HYPERLINK("https://docs.wto.org/imrd/directdoc.asp?DDFDocuments/t/G/SPS/NUSA2610A2.DOC","EN")</f>
      </c>
      <c r="I3709" s="15">
        <f>HYPERLINK("https://docs.wto.org/imrd/directdoc.asp?DDFDocuments/u/G/SPS/NUSA2610A2.DOC","FR")</f>
      </c>
      <c r="J3709" s="15">
        <f>HYPERLINK("https://docs.wto.org/imrd/directdoc.asp?DDFDocuments/v/G/SPS/NUSA2610A2.DOC","ES")</f>
      </c>
    </row>
    <row r="3710">
      <c r="A3710" s="10" t="s">
        <v>6270</v>
      </c>
      <c r="B3710" s="11" t="s">
        <v>151</v>
      </c>
      <c r="C3710" s="10" t="s">
        <v>201</v>
      </c>
      <c r="D3710" s="12">
        <v>42523</v>
      </c>
      <c r="E3710" s="13" t="s">
        <v>6271</v>
      </c>
      <c r="F3710" s="13" t="s">
        <v>3926</v>
      </c>
      <c r="G3710" s="14"/>
      <c r="H3710" s="15">
        <f>HYPERLINK("https://docs.wto.org/imrd/directdoc.asp?DDFDocuments/t/G/SPS/NVNM80C1.DOC","EN")</f>
      </c>
      <c r="I3710" s="15">
        <f>HYPERLINK("https://docs.wto.org/imrd/directdoc.asp?DDFDocuments/u/G/SPS/NVNM80C1.DOC","FR")</f>
      </c>
      <c r="J3710" s="15">
        <f>HYPERLINK("https://docs.wto.org/imrd/directdoc.asp?DDFDocuments/v/G/SPS/NVNM80C1.DOC","ES")</f>
      </c>
    </row>
    <row r="3711">
      <c r="A3711" s="10" t="s">
        <v>6272</v>
      </c>
      <c r="B3711" s="11" t="s">
        <v>79</v>
      </c>
      <c r="C3711" s="10" t="s">
        <v>201</v>
      </c>
      <c r="D3711" s="12">
        <v>42522</v>
      </c>
      <c r="E3711" s="13" t="s">
        <v>19</v>
      </c>
      <c r="F3711" s="13" t="s">
        <v>2963</v>
      </c>
      <c r="G3711" s="14"/>
      <c r="H3711" s="15"/>
      <c r="I3711" s="15"/>
      <c r="J3711" s="15">
        <f>HYPERLINK("https://docs.wto.org/imrd/directdoc.asp?DDFDocuments/v/G/SPS/NCOL262C1.DOC","ES")</f>
      </c>
    </row>
    <row r="3712">
      <c r="A3712" s="10" t="s">
        <v>6273</v>
      </c>
      <c r="B3712" s="11" t="s">
        <v>233</v>
      </c>
      <c r="C3712" s="10" t="s">
        <v>40</v>
      </c>
      <c r="D3712" s="12">
        <v>42520</v>
      </c>
      <c r="E3712" s="13" t="s">
        <v>19</v>
      </c>
      <c r="F3712" s="13" t="s">
        <v>5150</v>
      </c>
      <c r="G3712" s="14"/>
      <c r="H3712" s="15">
        <f>HYPERLINK("https://docs.wto.org/imrd/directdoc.asp?DDFDocuments/t/G/SPS/NPER627A1.DOC","EN")</f>
      </c>
      <c r="I3712" s="15">
        <f>HYPERLINK("https://docs.wto.org/imrd/directdoc.asp?DDFDocuments/u/G/SPS/NPER627A1.DOC","FR")</f>
      </c>
      <c r="J3712" s="15">
        <f>HYPERLINK("https://docs.wto.org/imrd/directdoc.asp?DDFDocuments/v/G/SPS/NPER627A1.DOC","ES")</f>
      </c>
    </row>
    <row r="3713">
      <c r="A3713" s="10" t="s">
        <v>6274</v>
      </c>
      <c r="B3713" s="11" t="s">
        <v>79</v>
      </c>
      <c r="C3713" s="10" t="s">
        <v>18</v>
      </c>
      <c r="D3713" s="12">
        <v>42517</v>
      </c>
      <c r="E3713" s="13" t="s">
        <v>6275</v>
      </c>
      <c r="F3713" s="13" t="s">
        <v>2963</v>
      </c>
      <c r="G3713" s="14"/>
      <c r="H3713" s="15">
        <f>HYPERLINK("https://docs.wto.org/imrd/directdoc.asp?DDFDocuments/t/G/SPS/NCOL262.DOC","EN")</f>
      </c>
      <c r="I3713" s="15">
        <f>HYPERLINK("https://docs.wto.org/imrd/directdoc.asp?DDFDocuments/u/G/SPS/NCOL262.DOC","FR")</f>
      </c>
      <c r="J3713" s="15">
        <f>HYPERLINK("https://docs.wto.org/imrd/directdoc.asp?DDFDocuments/v/G/SPS/NCOL262.DOC","ES")</f>
      </c>
    </row>
    <row r="3714">
      <c r="A3714" s="10" t="s">
        <v>6276</v>
      </c>
      <c r="B3714" s="11" t="s">
        <v>156</v>
      </c>
      <c r="C3714" s="10" t="s">
        <v>12</v>
      </c>
      <c r="D3714" s="12">
        <v>42516</v>
      </c>
      <c r="E3714" s="13" t="s">
        <v>6186</v>
      </c>
      <c r="F3714" s="13" t="s">
        <v>32</v>
      </c>
      <c r="G3714" s="14" t="s">
        <v>465</v>
      </c>
      <c r="H3714" s="15">
        <f>HYPERLINK("https://docs.wto.org/imrd/directdoc.asp?DDFDocuments/t/G/SPS/NKAZ1.DOC","EN")</f>
      </c>
      <c r="I3714" s="15">
        <f>HYPERLINK("https://docs.wto.org/imrd/directdoc.asp?DDFDocuments/u/G/SPS/NKAZ1.DOC","FR")</f>
      </c>
      <c r="J3714" s="15">
        <f>HYPERLINK("https://docs.wto.org/imrd/directdoc.asp?DDFDocuments/v/G/SPS/NKAZ1.DOC","ES")</f>
      </c>
    </row>
    <row r="3715">
      <c r="A3715" s="10" t="s">
        <v>6277</v>
      </c>
      <c r="B3715" s="11" t="s">
        <v>5038</v>
      </c>
      <c r="C3715" s="10" t="s">
        <v>12</v>
      </c>
      <c r="D3715" s="12">
        <v>42515</v>
      </c>
      <c r="E3715" s="13" t="s">
        <v>5965</v>
      </c>
      <c r="F3715" s="13" t="s">
        <v>92</v>
      </c>
      <c r="G3715" s="14" t="s">
        <v>6278</v>
      </c>
      <c r="H3715" s="15">
        <f>HYPERLINK("https://docs.wto.org/imrd/directdoc.asp?DDFDocuments/t/G/SPS/NALB187.DOC","EN")</f>
      </c>
      <c r="I3715" s="15">
        <f>HYPERLINK("https://docs.wto.org/imrd/directdoc.asp?DDFDocuments/u/G/SPS/NALB187.DOC","FR")</f>
      </c>
      <c r="J3715" s="15">
        <f>HYPERLINK("https://docs.wto.org/imrd/directdoc.asp?DDFDocuments/v/G/SPS/NALB187.DOC","ES")</f>
      </c>
    </row>
    <row r="3716">
      <c r="A3716" s="10" t="s">
        <v>6279</v>
      </c>
      <c r="B3716" s="11" t="s">
        <v>5038</v>
      </c>
      <c r="C3716" s="10" t="s">
        <v>12</v>
      </c>
      <c r="D3716" s="12">
        <v>42515</v>
      </c>
      <c r="E3716" s="13" t="s">
        <v>5965</v>
      </c>
      <c r="F3716" s="13" t="s">
        <v>144</v>
      </c>
      <c r="G3716" s="14" t="s">
        <v>2641</v>
      </c>
      <c r="H3716" s="15">
        <f>HYPERLINK("https://docs.wto.org/imrd/directdoc.asp?DDFDocuments/t/G/SPS/NALB188.DOC","EN")</f>
      </c>
      <c r="I3716" s="15">
        <f>HYPERLINK("https://docs.wto.org/imrd/directdoc.asp?DDFDocuments/u/G/SPS/NALB188.DOC","FR")</f>
      </c>
      <c r="J3716" s="15">
        <f>HYPERLINK("https://docs.wto.org/imrd/directdoc.asp?DDFDocuments/v/G/SPS/NALB188.DOC","ES")</f>
      </c>
    </row>
    <row r="3717">
      <c r="A3717" s="10" t="s">
        <v>6280</v>
      </c>
      <c r="B3717" s="11" t="s">
        <v>82</v>
      </c>
      <c r="C3717" s="10" t="s">
        <v>54</v>
      </c>
      <c r="D3717" s="12">
        <v>42515</v>
      </c>
      <c r="E3717" s="13" t="s">
        <v>6281</v>
      </c>
      <c r="F3717" s="13" t="s">
        <v>310</v>
      </c>
      <c r="G3717" s="14" t="s">
        <v>4040</v>
      </c>
      <c r="H3717" s="15">
        <f>HYPERLINK("https://docs.wto.org/imrd/directdoc.asp?DDFDocuments/t/G/SPS/NEU94A4.DOC","EN")</f>
      </c>
      <c r="I3717" s="15">
        <f>HYPERLINK("https://docs.wto.org/imrd/directdoc.asp?DDFDocuments/u/G/SPS/NEU94A4.DOC","FR")</f>
      </c>
      <c r="J3717" s="15">
        <f>HYPERLINK("https://docs.wto.org/imrd/directdoc.asp?DDFDocuments/v/G/SPS/NEU94A4.DOC","ES")</f>
      </c>
    </row>
    <row r="3718">
      <c r="A3718" s="10" t="s">
        <v>6282</v>
      </c>
      <c r="B3718" s="11" t="s">
        <v>145</v>
      </c>
      <c r="C3718" s="10" t="s">
        <v>18</v>
      </c>
      <c r="D3718" s="12">
        <v>42515</v>
      </c>
      <c r="E3718" s="13" t="s">
        <v>6283</v>
      </c>
      <c r="F3718" s="13" t="s">
        <v>3339</v>
      </c>
      <c r="G3718" s="14"/>
      <c r="H3718" s="15">
        <f>HYPERLINK("https://docs.wto.org/imrd/directdoc.asp?DDFDocuments/t/G/SPS/NPHL326.DOC","EN")</f>
      </c>
      <c r="I3718" s="15">
        <f>HYPERLINK("https://docs.wto.org/imrd/directdoc.asp?DDFDocuments/u/G/SPS/NPHL326.DOC","FR")</f>
      </c>
      <c r="J3718" s="15">
        <f>HYPERLINK("https://docs.wto.org/imrd/directdoc.asp?DDFDocuments/v/G/SPS/NPHL326.DOC","ES")</f>
      </c>
    </row>
    <row r="3719">
      <c r="A3719" s="10" t="s">
        <v>6284</v>
      </c>
      <c r="B3719" s="11" t="s">
        <v>379</v>
      </c>
      <c r="C3719" s="10" t="s">
        <v>18</v>
      </c>
      <c r="D3719" s="12">
        <v>42514</v>
      </c>
      <c r="E3719" s="13" t="s">
        <v>6285</v>
      </c>
      <c r="F3719" s="13" t="s">
        <v>24</v>
      </c>
      <c r="G3719" s="14"/>
      <c r="H3719" s="15">
        <f>HYPERLINK("https://docs.wto.org/imrd/directdoc.asp?DDFDocuments/q/G/SPS/NGTM63.pdf","EN")</f>
      </c>
      <c r="I3719" s="15">
        <f>HYPERLINK("https://docs.wto.org/imrd/directdoc.asp?DDFDocuments/r/G/SPS/NGTM63.pdf","FR")</f>
      </c>
      <c r="J3719" s="15">
        <f>HYPERLINK("https://docs.wto.org/imrd/directdoc.asp?DDFDocuments/s/G/SPS/NGTM63.pdf","ES")</f>
      </c>
    </row>
    <row r="3720">
      <c r="A3720" s="10" t="s">
        <v>6286</v>
      </c>
      <c r="B3720" s="11" t="s">
        <v>379</v>
      </c>
      <c r="C3720" s="10" t="s">
        <v>18</v>
      </c>
      <c r="D3720" s="12">
        <v>42514</v>
      </c>
      <c r="E3720" s="13" t="s">
        <v>6285</v>
      </c>
      <c r="F3720" s="13" t="s">
        <v>24</v>
      </c>
      <c r="G3720" s="14"/>
      <c r="H3720" s="15">
        <f>HYPERLINK("https://docs.wto.org/imrd/directdoc.asp?DDFDocuments/t/G/SPS/NGTM64.DOC","EN")</f>
      </c>
      <c r="I3720" s="15">
        <f>HYPERLINK("https://docs.wto.org/imrd/directdoc.asp?DDFDocuments/u/G/SPS/NGTM64.DOC","FR")</f>
      </c>
      <c r="J3720" s="15">
        <f>HYPERLINK("https://docs.wto.org/imrd/directdoc.asp?DDFDocuments/v/G/SPS/NGTM64.DOC","ES")</f>
      </c>
    </row>
    <row r="3721">
      <c r="A3721" s="10" t="s">
        <v>6287</v>
      </c>
      <c r="B3721" s="11" t="s">
        <v>34</v>
      </c>
      <c r="C3721" s="10" t="s">
        <v>40</v>
      </c>
      <c r="D3721" s="12">
        <v>42514</v>
      </c>
      <c r="E3721" s="13" t="s">
        <v>3475</v>
      </c>
      <c r="F3721" s="13" t="s">
        <v>5150</v>
      </c>
      <c r="G3721" s="14"/>
      <c r="H3721" s="15">
        <f>HYPERLINK("https://docs.wto.org/imrd/directdoc.asp?DDFDocuments/t/G/SPS/NJPN438A1.DOC","EN")</f>
      </c>
      <c r="I3721" s="15">
        <f>HYPERLINK("https://docs.wto.org/imrd/directdoc.asp?DDFDocuments/u/G/SPS/NJPN438A1.DOC","FR")</f>
      </c>
      <c r="J3721" s="15">
        <f>HYPERLINK("https://docs.wto.org/imrd/directdoc.asp?DDFDocuments/v/G/SPS/NJPN438A1.DOC","ES")</f>
      </c>
    </row>
    <row r="3722">
      <c r="A3722" s="10" t="s">
        <v>6288</v>
      </c>
      <c r="B3722" s="11" t="s">
        <v>134</v>
      </c>
      <c r="C3722" s="10" t="s">
        <v>18</v>
      </c>
      <c r="D3722" s="12">
        <v>42514</v>
      </c>
      <c r="E3722" s="13" t="s">
        <v>4952</v>
      </c>
      <c r="F3722" s="13" t="s">
        <v>32</v>
      </c>
      <c r="G3722" s="14"/>
      <c r="H3722" s="15">
        <f>HYPERLINK("https://docs.wto.org/imrd/directdoc.asp?DDFDocuments/t/G/SPS/NTHA237.DOC","EN")</f>
      </c>
      <c r="I3722" s="15">
        <f>HYPERLINK("https://docs.wto.org/imrd/directdoc.asp?DDFDocuments/u/G/SPS/NTHA237.DOC","FR")</f>
      </c>
      <c r="J3722" s="15">
        <f>HYPERLINK("https://docs.wto.org/imrd/directdoc.asp?DDFDocuments/v/G/SPS/NTHA237.DOC","ES")</f>
      </c>
    </row>
    <row r="3723">
      <c r="A3723" s="10" t="s">
        <v>6289</v>
      </c>
      <c r="B3723" s="11" t="s">
        <v>72</v>
      </c>
      <c r="C3723" s="10" t="s">
        <v>40</v>
      </c>
      <c r="D3723" s="12">
        <v>42510</v>
      </c>
      <c r="E3723" s="13" t="s">
        <v>6290</v>
      </c>
      <c r="F3723" s="13" t="s">
        <v>5150</v>
      </c>
      <c r="G3723" s="14"/>
      <c r="H3723" s="15">
        <f>HYPERLINK("https://docs.wto.org/imrd/directdoc.asp?DDFDocuments/t/G/SPS/NCAN993A1.DOC","EN")</f>
      </c>
      <c r="I3723" s="15">
        <f>HYPERLINK("https://docs.wto.org/imrd/directdoc.asp?DDFDocuments/u/G/SPS/NCAN993A1.DOC","FR")</f>
      </c>
      <c r="J3723" s="15">
        <f>HYPERLINK("https://docs.wto.org/imrd/directdoc.asp?DDFDocuments/v/G/SPS/NCAN993A1.DOC","ES")</f>
      </c>
    </row>
    <row r="3724">
      <c r="A3724" s="10" t="s">
        <v>6291</v>
      </c>
      <c r="B3724" s="11" t="s">
        <v>3017</v>
      </c>
      <c r="C3724" s="10" t="s">
        <v>40</v>
      </c>
      <c r="D3724" s="12">
        <v>42510</v>
      </c>
      <c r="E3724" s="13" t="s">
        <v>6292</v>
      </c>
      <c r="F3724" s="13" t="s">
        <v>5163</v>
      </c>
      <c r="G3724" s="14"/>
      <c r="H3724" s="15">
        <f>HYPERLINK("https://docs.wto.org/imrd/directdoc.asp?DDFDocuments/q/G/SPS/NGHA3A2.pdf","EN")</f>
      </c>
      <c r="I3724" s="15">
        <f>HYPERLINK("https://docs.wto.org/imrd/directdoc.asp?DDFDocuments/r/G/SPS/NGHA3A2.pdf","FR")</f>
      </c>
      <c r="J3724" s="15">
        <f>HYPERLINK("https://docs.wto.org/imrd/directdoc.asp?DDFDocuments/s/G/SPS/NGHA3A2.pdf","ES")</f>
      </c>
    </row>
    <row r="3725">
      <c r="A3725" s="10" t="s">
        <v>6293</v>
      </c>
      <c r="B3725" s="11" t="s">
        <v>11</v>
      </c>
      <c r="C3725" s="10" t="s">
        <v>12</v>
      </c>
      <c r="D3725" s="12">
        <v>42510</v>
      </c>
      <c r="E3725" s="13" t="s">
        <v>6294</v>
      </c>
      <c r="F3725" s="13" t="s">
        <v>158</v>
      </c>
      <c r="G3725" s="14" t="s">
        <v>523</v>
      </c>
      <c r="H3725" s="15">
        <f>HYPERLINK("https://docs.wto.org/imrd/directdoc.asp?DDFDocuments/q/G/SPS/NRUS124.pdf","EN")</f>
      </c>
      <c r="I3725" s="15">
        <f>HYPERLINK("https://docs.wto.org/imrd/directdoc.asp?DDFDocuments/r/G/SPS/NRUS124.pdf","FR")</f>
      </c>
      <c r="J3725" s="15">
        <f>HYPERLINK("https://docs.wto.org/imrd/directdoc.asp?DDFDocuments/s/G/SPS/NRUS124.pdf","ES")</f>
      </c>
    </row>
    <row r="3726">
      <c r="A3726" s="10" t="s">
        <v>6295</v>
      </c>
      <c r="B3726" s="11" t="s">
        <v>151</v>
      </c>
      <c r="C3726" s="10" t="s">
        <v>18</v>
      </c>
      <c r="D3726" s="12">
        <v>42509</v>
      </c>
      <c r="E3726" s="13" t="s">
        <v>6296</v>
      </c>
      <c r="F3726" s="13" t="s">
        <v>3926</v>
      </c>
      <c r="G3726" s="14"/>
      <c r="H3726" s="15">
        <f>HYPERLINK("https://docs.wto.org/imrd/directdoc.asp?DDFDocuments/t/G/SPS/NVNM79.DOC","EN")</f>
      </c>
      <c r="I3726" s="15">
        <f>HYPERLINK("https://docs.wto.org/imrd/directdoc.asp?DDFDocuments/u/G/SPS/NVNM79.DOC","FR")</f>
      </c>
      <c r="J3726" s="15">
        <f>HYPERLINK("https://docs.wto.org/imrd/directdoc.asp?DDFDocuments/v/G/SPS/NVNM79.DOC","ES")</f>
      </c>
    </row>
    <row r="3727">
      <c r="A3727" s="10" t="s">
        <v>6297</v>
      </c>
      <c r="B3727" s="11" t="s">
        <v>151</v>
      </c>
      <c r="C3727" s="10" t="s">
        <v>18</v>
      </c>
      <c r="D3727" s="12">
        <v>42509</v>
      </c>
      <c r="E3727" s="13" t="s">
        <v>6271</v>
      </c>
      <c r="F3727" s="13" t="s">
        <v>3926</v>
      </c>
      <c r="G3727" s="14"/>
      <c r="H3727" s="15">
        <f>HYPERLINK("https://docs.wto.org/imrd/directdoc.asp?DDFDocuments/t/G/SPS/NVNM80.DOC","EN")</f>
      </c>
      <c r="I3727" s="15">
        <f>HYPERLINK("https://docs.wto.org/imrd/directdoc.asp?DDFDocuments/u/G/SPS/NVNM80.DOC","FR")</f>
      </c>
      <c r="J3727" s="15">
        <f>HYPERLINK("https://docs.wto.org/imrd/directdoc.asp?DDFDocuments/v/G/SPS/NVNM80.DOC","ES")</f>
      </c>
    </row>
    <row r="3728">
      <c r="A3728" s="10" t="s">
        <v>6298</v>
      </c>
      <c r="B3728" s="11" t="s">
        <v>349</v>
      </c>
      <c r="C3728" s="10" t="s">
        <v>18</v>
      </c>
      <c r="D3728" s="12">
        <v>42507</v>
      </c>
      <c r="E3728" s="13" t="s">
        <v>6299</v>
      </c>
      <c r="F3728" s="13" t="s">
        <v>117</v>
      </c>
      <c r="G3728" s="14" t="s">
        <v>195</v>
      </c>
      <c r="H3728" s="15">
        <f>HYPERLINK("https://docs.wto.org/imrd/directdoc.asp?DDFDocuments/q/G/SPS/NECU179.pdf","EN")</f>
      </c>
      <c r="I3728" s="15">
        <f>HYPERLINK("https://docs.wto.org/imrd/directdoc.asp?DDFDocuments/r/G/SPS/NECU179.pdf","FR")</f>
      </c>
      <c r="J3728" s="15">
        <f>HYPERLINK("https://docs.wto.org/imrd/directdoc.asp?DDFDocuments/s/G/SPS/NECU179.pdf","ES")</f>
      </c>
    </row>
    <row r="3729">
      <c r="A3729" s="10" t="s">
        <v>6300</v>
      </c>
      <c r="B3729" s="11" t="s">
        <v>349</v>
      </c>
      <c r="C3729" s="10" t="s">
        <v>18</v>
      </c>
      <c r="D3729" s="12">
        <v>42507</v>
      </c>
      <c r="E3729" s="13" t="s">
        <v>6299</v>
      </c>
      <c r="F3729" s="13" t="s">
        <v>117</v>
      </c>
      <c r="G3729" s="14" t="s">
        <v>188</v>
      </c>
      <c r="H3729" s="15">
        <f>HYPERLINK("https://docs.wto.org/imrd/directdoc.asp?DDFDocuments/q/G/SPS/NECU180.pdf","EN")</f>
      </c>
      <c r="I3729" s="15">
        <f>HYPERLINK("https://docs.wto.org/imrd/directdoc.asp?DDFDocuments/r/G/SPS/NECU180.pdf","FR")</f>
      </c>
      <c r="J3729" s="15">
        <f>HYPERLINK("https://docs.wto.org/imrd/directdoc.asp?DDFDocuments/s/G/SPS/NECU180.pdf","ES")</f>
      </c>
    </row>
    <row r="3730">
      <c r="A3730" s="10" t="s">
        <v>6301</v>
      </c>
      <c r="B3730" s="11" t="s">
        <v>153</v>
      </c>
      <c r="C3730" s="10" t="s">
        <v>18</v>
      </c>
      <c r="D3730" s="12">
        <v>42507</v>
      </c>
      <c r="E3730" s="13" t="s">
        <v>6076</v>
      </c>
      <c r="F3730" s="13" t="s">
        <v>144</v>
      </c>
      <c r="G3730" s="14"/>
      <c r="H3730" s="15">
        <f>HYPERLINK("https://docs.wto.org/imrd/directdoc.asp?DDFDocuments/t/G/SPS/NKOR535.DOC","EN")</f>
      </c>
      <c r="I3730" s="15">
        <f>HYPERLINK("https://docs.wto.org/imrd/directdoc.asp?DDFDocuments/u/G/SPS/NKOR535.DOC","FR")</f>
      </c>
      <c r="J3730" s="15">
        <f>HYPERLINK("https://docs.wto.org/imrd/directdoc.asp?DDFDocuments/v/G/SPS/NKOR535.DOC","ES")</f>
      </c>
    </row>
    <row r="3731">
      <c r="A3731" s="10" t="s">
        <v>6302</v>
      </c>
      <c r="B3731" s="11" t="s">
        <v>349</v>
      </c>
      <c r="C3731" s="10" t="s">
        <v>18</v>
      </c>
      <c r="D3731" s="12">
        <v>42503</v>
      </c>
      <c r="E3731" s="13" t="s">
        <v>6303</v>
      </c>
      <c r="F3731" s="13" t="s">
        <v>117</v>
      </c>
      <c r="G3731" s="14" t="s">
        <v>87</v>
      </c>
      <c r="H3731" s="15">
        <f>HYPERLINK("https://docs.wto.org/imrd/directdoc.asp?DDFDocuments/q/G/SPS/NECU178.pdf","EN")</f>
      </c>
      <c r="I3731" s="15">
        <f>HYPERLINK("https://docs.wto.org/imrd/directdoc.asp?DDFDocuments/r/G/SPS/NECU178.pdf","FR")</f>
      </c>
      <c r="J3731" s="15">
        <f>HYPERLINK("https://docs.wto.org/imrd/directdoc.asp?DDFDocuments/s/G/SPS/NECU178.pdf","ES")</f>
      </c>
    </row>
    <row r="3732">
      <c r="A3732" s="10" t="s">
        <v>6304</v>
      </c>
      <c r="B3732" s="11" t="s">
        <v>214</v>
      </c>
      <c r="C3732" s="10" t="s">
        <v>12</v>
      </c>
      <c r="D3732" s="12">
        <v>42502</v>
      </c>
      <c r="E3732" s="13" t="s">
        <v>3118</v>
      </c>
      <c r="F3732" s="13" t="s">
        <v>56</v>
      </c>
      <c r="G3732" s="14" t="s">
        <v>572</v>
      </c>
      <c r="H3732" s="15">
        <f>HYPERLINK("https://docs.wto.org/imrd/directdoc.asp?DDFDocuments/t/G/SPS/NARE71.DOC","EN")</f>
      </c>
      <c r="I3732" s="15">
        <f>HYPERLINK("https://docs.wto.org/imrd/directdoc.asp?DDFDocuments/u/G/SPS/NARE71.DOC","FR")</f>
      </c>
      <c r="J3732" s="15">
        <f>HYPERLINK("https://docs.wto.org/imrd/directdoc.asp?DDFDocuments/v/G/SPS/NARE71.DOC","ES")</f>
      </c>
    </row>
    <row r="3733">
      <c r="A3733" s="10" t="s">
        <v>6305</v>
      </c>
      <c r="B3733" s="11" t="s">
        <v>3017</v>
      </c>
      <c r="C3733" s="10" t="s">
        <v>40</v>
      </c>
      <c r="D3733" s="12">
        <v>42502</v>
      </c>
      <c r="E3733" s="13" t="s">
        <v>6306</v>
      </c>
      <c r="F3733" s="13" t="s">
        <v>5163</v>
      </c>
      <c r="G3733" s="14"/>
      <c r="H3733" s="15">
        <f>HYPERLINK("https://docs.wto.org/imrd/directdoc.asp?DDFDocuments/q/G/SPS/NGHA2A2.pdf","EN")</f>
      </c>
      <c r="I3733" s="15">
        <f>HYPERLINK("https://docs.wto.org/imrd/directdoc.asp?DDFDocuments/r/G/SPS/NGHA2A2.pdf","FR")</f>
      </c>
      <c r="J3733" s="15">
        <f>HYPERLINK("https://docs.wto.org/imrd/directdoc.asp?DDFDocuments/s/G/SPS/NGHA2A2.pdf","ES")</f>
      </c>
    </row>
    <row r="3734">
      <c r="A3734" s="10" t="s">
        <v>6307</v>
      </c>
      <c r="B3734" s="11" t="s">
        <v>195</v>
      </c>
      <c r="C3734" s="10" t="s">
        <v>18</v>
      </c>
      <c r="D3734" s="12">
        <v>42502</v>
      </c>
      <c r="E3734" s="13" t="s">
        <v>6308</v>
      </c>
      <c r="F3734" s="13" t="s">
        <v>158</v>
      </c>
      <c r="G3734" s="14"/>
      <c r="H3734" s="15">
        <f>HYPERLINK("https://docs.wto.org/imrd/directdoc.asp?DDFDocuments/q/G/SPS/NNZL534.pdf","EN")</f>
      </c>
      <c r="I3734" s="15">
        <f>HYPERLINK("https://docs.wto.org/imrd/directdoc.asp?DDFDocuments/r/G/SPS/NNZL534.pdf","FR")</f>
      </c>
      <c r="J3734" s="15">
        <f>HYPERLINK("https://docs.wto.org/imrd/directdoc.asp?DDFDocuments/s/G/SPS/NNZL534.pdf","ES")</f>
      </c>
    </row>
    <row r="3735">
      <c r="A3735" s="10" t="s">
        <v>6309</v>
      </c>
      <c r="B3735" s="11" t="s">
        <v>11</v>
      </c>
      <c r="C3735" s="10" t="s">
        <v>12</v>
      </c>
      <c r="D3735" s="12">
        <v>42502</v>
      </c>
      <c r="E3735" s="13" t="s">
        <v>6310</v>
      </c>
      <c r="F3735" s="13" t="s">
        <v>158</v>
      </c>
      <c r="G3735" s="14" t="s">
        <v>523</v>
      </c>
      <c r="H3735" s="15">
        <f>HYPERLINK("https://docs.wto.org/imrd/directdoc.asp?DDFDocuments/t/G/SPS/NRUS123.DOC","EN")</f>
      </c>
      <c r="I3735" s="15">
        <f>HYPERLINK("https://docs.wto.org/imrd/directdoc.asp?DDFDocuments/u/G/SPS/NRUS123.DOC","FR")</f>
      </c>
      <c r="J3735" s="15">
        <f>HYPERLINK("https://docs.wto.org/imrd/directdoc.asp?DDFDocuments/v/G/SPS/NRUS123.DOC","ES")</f>
      </c>
    </row>
    <row r="3736">
      <c r="A3736" s="10" t="s">
        <v>6311</v>
      </c>
      <c r="B3736" s="11" t="s">
        <v>145</v>
      </c>
      <c r="C3736" s="10" t="s">
        <v>54</v>
      </c>
      <c r="D3736" s="12">
        <v>42501</v>
      </c>
      <c r="E3736" s="13" t="s">
        <v>5501</v>
      </c>
      <c r="F3736" s="13" t="s">
        <v>925</v>
      </c>
      <c r="G3736" s="14" t="s">
        <v>6312</v>
      </c>
      <c r="H3736" s="15">
        <f>HYPERLINK("https://docs.wto.org/imrd/directdoc.asp?DDFDocuments/q/G/SPS/NPHL318A1.pdf","EN")</f>
      </c>
      <c r="I3736" s="15">
        <f>HYPERLINK("https://docs.wto.org/imrd/directdoc.asp?DDFDocuments/r/G/SPS/NPHL318A1.pdf","FR")</f>
      </c>
      <c r="J3736" s="15">
        <f>HYPERLINK("https://docs.wto.org/imrd/directdoc.asp?DDFDocuments/s/G/SPS/NPHL318A1.pdf","ES")</f>
      </c>
    </row>
    <row r="3737">
      <c r="A3737" s="10" t="s">
        <v>6313</v>
      </c>
      <c r="B3737" s="11" t="s">
        <v>34</v>
      </c>
      <c r="C3737" s="10" t="s">
        <v>18</v>
      </c>
      <c r="D3737" s="12">
        <v>42500</v>
      </c>
      <c r="E3737" s="13" t="s">
        <v>6314</v>
      </c>
      <c r="F3737" s="13" t="s">
        <v>74</v>
      </c>
      <c r="G3737" s="14"/>
      <c r="H3737" s="15">
        <f>HYPERLINK("https://docs.wto.org/imrd/directdoc.asp?DDFDocuments/q/G/SPS/NJPN457.pdf","EN")</f>
      </c>
      <c r="I3737" s="15">
        <f>HYPERLINK("https://docs.wto.org/imrd/directdoc.asp?DDFDocuments/r/G/SPS/NJPN457.pdf","FR")</f>
      </c>
      <c r="J3737" s="15">
        <f>HYPERLINK("https://docs.wto.org/imrd/directdoc.asp?DDFDocuments/s/G/SPS/NJPN457.pdf","ES")</f>
      </c>
    </row>
    <row r="3738">
      <c r="A3738" s="10" t="s">
        <v>6315</v>
      </c>
      <c r="B3738" s="11" t="s">
        <v>34</v>
      </c>
      <c r="C3738" s="10" t="s">
        <v>18</v>
      </c>
      <c r="D3738" s="12">
        <v>42500</v>
      </c>
      <c r="E3738" s="13" t="s">
        <v>6316</v>
      </c>
      <c r="F3738" s="13" t="s">
        <v>74</v>
      </c>
      <c r="G3738" s="14"/>
      <c r="H3738" s="15">
        <f>HYPERLINK("https://docs.wto.org/imrd/directdoc.asp?DDFDocuments/q/G/SPS/NJPN458.pdf","EN")</f>
      </c>
      <c r="I3738" s="15">
        <f>HYPERLINK("https://docs.wto.org/imrd/directdoc.asp?DDFDocuments/r/G/SPS/NJPN458.pdf","FR")</f>
      </c>
      <c r="J3738" s="15">
        <f>HYPERLINK("https://docs.wto.org/imrd/directdoc.asp?DDFDocuments/s/G/SPS/NJPN458.pdf","ES")</f>
      </c>
    </row>
    <row r="3739">
      <c r="A3739" s="10" t="s">
        <v>6317</v>
      </c>
      <c r="B3739" s="11" t="s">
        <v>34</v>
      </c>
      <c r="C3739" s="10" t="s">
        <v>18</v>
      </c>
      <c r="D3739" s="12">
        <v>42500</v>
      </c>
      <c r="E3739" s="13" t="s">
        <v>6318</v>
      </c>
      <c r="F3739" s="13" t="s">
        <v>74</v>
      </c>
      <c r="G3739" s="14"/>
      <c r="H3739" s="15">
        <f>HYPERLINK("https://docs.wto.org/imrd/directdoc.asp?DDFDocuments/q/G/SPS/NJPN459.pdf","EN")</f>
      </c>
      <c r="I3739" s="15">
        <f>HYPERLINK("https://docs.wto.org/imrd/directdoc.asp?DDFDocuments/r/G/SPS/NJPN459.pdf","FR")</f>
      </c>
      <c r="J3739" s="15">
        <f>HYPERLINK("https://docs.wto.org/imrd/directdoc.asp?DDFDocuments/s/G/SPS/NJPN459.pdf","ES")</f>
      </c>
    </row>
    <row r="3740">
      <c r="A3740" s="10" t="s">
        <v>6319</v>
      </c>
      <c r="B3740" s="11" t="s">
        <v>34</v>
      </c>
      <c r="C3740" s="10" t="s">
        <v>18</v>
      </c>
      <c r="D3740" s="12">
        <v>42500</v>
      </c>
      <c r="E3740" s="13" t="s">
        <v>6320</v>
      </c>
      <c r="F3740" s="13" t="s">
        <v>754</v>
      </c>
      <c r="G3740" s="14"/>
      <c r="H3740" s="15">
        <f>HYPERLINK("https://docs.wto.org/imrd/directdoc.asp?DDFDocuments/q/G/SPS/NJPN460.pdf","EN")</f>
      </c>
      <c r="I3740" s="15">
        <f>HYPERLINK("https://docs.wto.org/imrd/directdoc.asp?DDFDocuments/r/G/SPS/NJPN460.pdf","FR")</f>
      </c>
      <c r="J3740" s="15">
        <f>HYPERLINK("https://docs.wto.org/imrd/directdoc.asp?DDFDocuments/s/G/SPS/NJPN460.pdf","ES")</f>
      </c>
    </row>
    <row r="3741">
      <c r="A3741" s="10" t="s">
        <v>6321</v>
      </c>
      <c r="B3741" s="11" t="s">
        <v>34</v>
      </c>
      <c r="C3741" s="10" t="s">
        <v>18</v>
      </c>
      <c r="D3741" s="12">
        <v>42500</v>
      </c>
      <c r="E3741" s="13" t="s">
        <v>6322</v>
      </c>
      <c r="F3741" s="13" t="s">
        <v>733</v>
      </c>
      <c r="G3741" s="14"/>
      <c r="H3741" s="15">
        <f>HYPERLINK("https://docs.wto.org/imrd/directdoc.asp?DDFDocuments/t/G/SPS/NJPN461.DOC","EN")</f>
      </c>
      <c r="I3741" s="15">
        <f>HYPERLINK("https://docs.wto.org/imrd/directdoc.asp?DDFDocuments/u/G/SPS/NJPN461.DOC","FR")</f>
      </c>
      <c r="J3741" s="15">
        <f>HYPERLINK("https://docs.wto.org/imrd/directdoc.asp?DDFDocuments/v/G/SPS/NJPN461.DOC","ES")</f>
      </c>
    </row>
    <row r="3742">
      <c r="A3742" s="10" t="s">
        <v>6323</v>
      </c>
      <c r="B3742" s="11" t="s">
        <v>34</v>
      </c>
      <c r="C3742" s="10" t="s">
        <v>18</v>
      </c>
      <c r="D3742" s="12">
        <v>42500</v>
      </c>
      <c r="E3742" s="13" t="s">
        <v>6324</v>
      </c>
      <c r="F3742" s="13" t="s">
        <v>733</v>
      </c>
      <c r="G3742" s="14"/>
      <c r="H3742" s="15">
        <f>HYPERLINK("https://docs.wto.org/imrd/directdoc.asp?DDFDocuments/q/G/SPS/NJPN462.pdf","EN")</f>
      </c>
      <c r="I3742" s="15">
        <f>HYPERLINK("https://docs.wto.org/imrd/directdoc.asp?DDFDocuments/r/G/SPS/NJPN462.pdf","FR")</f>
      </c>
      <c r="J3742" s="15">
        <f>HYPERLINK("https://docs.wto.org/imrd/directdoc.asp?DDFDocuments/s/G/SPS/NJPN462.pdf","ES")</f>
      </c>
    </row>
    <row r="3743">
      <c r="A3743" s="10" t="s">
        <v>6325</v>
      </c>
      <c r="B3743" s="11" t="s">
        <v>214</v>
      </c>
      <c r="C3743" s="10" t="s">
        <v>12</v>
      </c>
      <c r="D3743" s="12">
        <v>42499</v>
      </c>
      <c r="E3743" s="13" t="s">
        <v>6326</v>
      </c>
      <c r="F3743" s="13" t="s">
        <v>6327</v>
      </c>
      <c r="G3743" s="14" t="s">
        <v>43</v>
      </c>
      <c r="H3743" s="15">
        <f>HYPERLINK("https://docs.wto.org/imrd/directdoc.asp?DDFDocuments/t/G/SPS/NARE70.DOC","EN")</f>
      </c>
      <c r="I3743" s="15">
        <f>HYPERLINK("https://docs.wto.org/imrd/directdoc.asp?DDFDocuments/u/G/SPS/NARE70.DOC","FR")</f>
      </c>
      <c r="J3743" s="15">
        <f>HYPERLINK("https://docs.wto.org/imrd/directdoc.asp?DDFDocuments/v/G/SPS/NARE70.DOC","ES")</f>
      </c>
    </row>
    <row r="3744">
      <c r="A3744" s="10" t="s">
        <v>6328</v>
      </c>
      <c r="B3744" s="11" t="s">
        <v>188</v>
      </c>
      <c r="C3744" s="10" t="s">
        <v>40</v>
      </c>
      <c r="D3744" s="12">
        <v>42499</v>
      </c>
      <c r="E3744" s="13" t="s">
        <v>6329</v>
      </c>
      <c r="F3744" s="13" t="s">
        <v>5163</v>
      </c>
      <c r="G3744" s="14"/>
      <c r="H3744" s="15">
        <f>HYPERLINK("https://docs.wto.org/imrd/directdoc.asp?DDFDocuments/q/G/SPS/NAUS384A1.pdf","EN")</f>
      </c>
      <c r="I3744" s="15">
        <f>HYPERLINK("https://docs.wto.org/imrd/directdoc.asp?DDFDocuments/r/G/SPS/NAUS384A1.pdf","FR")</f>
      </c>
      <c r="J3744" s="15">
        <f>HYPERLINK("https://docs.wto.org/imrd/directdoc.asp?DDFDocuments/s/G/SPS/NAUS384A1.pdf","ES")</f>
      </c>
    </row>
    <row r="3745">
      <c r="A3745" s="10" t="s">
        <v>6330</v>
      </c>
      <c r="B3745" s="11" t="s">
        <v>188</v>
      </c>
      <c r="C3745" s="10" t="s">
        <v>18</v>
      </c>
      <c r="D3745" s="12">
        <v>42499</v>
      </c>
      <c r="E3745" s="13" t="s">
        <v>6331</v>
      </c>
      <c r="F3745" s="13" t="s">
        <v>3711</v>
      </c>
      <c r="G3745" s="14"/>
      <c r="H3745" s="15">
        <f>HYPERLINK("https://docs.wto.org/imrd/directdoc.asp?DDFDocuments/t/G/SPS/NAUS386.DOC","EN")</f>
      </c>
      <c r="I3745" s="15">
        <f>HYPERLINK("https://docs.wto.org/imrd/directdoc.asp?DDFDocuments/u/G/SPS/NAUS386.DOC","FR")</f>
      </c>
      <c r="J3745" s="15">
        <f>HYPERLINK("https://docs.wto.org/imrd/directdoc.asp?DDFDocuments/v/G/SPS/NAUS386.DOC","ES")</f>
      </c>
    </row>
    <row r="3746">
      <c r="A3746" s="10" t="s">
        <v>6332</v>
      </c>
      <c r="B3746" s="11" t="s">
        <v>365</v>
      </c>
      <c r="C3746" s="10" t="s">
        <v>40</v>
      </c>
      <c r="D3746" s="12">
        <v>42499</v>
      </c>
      <c r="E3746" s="13" t="s">
        <v>19</v>
      </c>
      <c r="F3746" s="13" t="s">
        <v>1268</v>
      </c>
      <c r="G3746" s="14"/>
      <c r="H3746" s="15">
        <f>HYPERLINK("https://docs.wto.org/imrd/directdoc.asp?DDFDocuments/q/G/SPS/NCHL519A2.pdf","EN")</f>
      </c>
      <c r="I3746" s="15">
        <f>HYPERLINK("https://docs.wto.org/imrd/directdoc.asp?DDFDocuments/r/G/SPS/NCHL519A2.pdf","FR")</f>
      </c>
      <c r="J3746" s="15">
        <f>HYPERLINK("https://docs.wto.org/imrd/directdoc.asp?DDFDocuments/s/G/SPS/NCHL519A2.pdf","ES")</f>
      </c>
    </row>
    <row r="3747">
      <c r="A3747" s="10" t="s">
        <v>6333</v>
      </c>
      <c r="B3747" s="11" t="s">
        <v>365</v>
      </c>
      <c r="C3747" s="10" t="s">
        <v>40</v>
      </c>
      <c r="D3747" s="12">
        <v>42499</v>
      </c>
      <c r="E3747" s="13" t="s">
        <v>19</v>
      </c>
      <c r="F3747" s="13" t="s">
        <v>1268</v>
      </c>
      <c r="G3747" s="14"/>
      <c r="H3747" s="15">
        <f>HYPERLINK("https://docs.wto.org/imrd/directdoc.asp?DDFDocuments/t/G/SPS/NCHL520A1.DOC","EN")</f>
      </c>
      <c r="I3747" s="15">
        <f>HYPERLINK("https://docs.wto.org/imrd/directdoc.asp?DDFDocuments/u/G/SPS/NCHL520A1.DOC","FR")</f>
      </c>
      <c r="J3747" s="15">
        <f>HYPERLINK("https://docs.wto.org/imrd/directdoc.asp?DDFDocuments/v/G/SPS/NCHL520A1.DOC","ES")</f>
      </c>
    </row>
    <row r="3748">
      <c r="A3748" s="10" t="s">
        <v>6334</v>
      </c>
      <c r="B3748" s="11" t="s">
        <v>139</v>
      </c>
      <c r="C3748" s="10" t="s">
        <v>18</v>
      </c>
      <c r="D3748" s="12">
        <v>42499</v>
      </c>
      <c r="E3748" s="13" t="s">
        <v>5374</v>
      </c>
      <c r="F3748" s="13" t="s">
        <v>3404</v>
      </c>
      <c r="G3748" s="14"/>
      <c r="H3748" s="15">
        <f>HYPERLINK("https://docs.wto.org/imrd/directdoc.asp?DDFDocuments/q/G/SPS/NIND145.pdf","EN")</f>
      </c>
      <c r="I3748" s="15">
        <f>HYPERLINK("https://docs.wto.org/imrd/directdoc.asp?DDFDocuments/r/G/SPS/NIND145.pdf","FR")</f>
      </c>
      <c r="J3748" s="15">
        <f>HYPERLINK("https://docs.wto.org/imrd/directdoc.asp?DDFDocuments/s/G/SPS/NIND145.pdf","ES")</f>
      </c>
    </row>
    <row r="3749">
      <c r="A3749" s="10" t="s">
        <v>6335</v>
      </c>
      <c r="B3749" s="11" t="s">
        <v>59</v>
      </c>
      <c r="C3749" s="10" t="s">
        <v>40</v>
      </c>
      <c r="D3749" s="12">
        <v>42499</v>
      </c>
      <c r="E3749" s="13" t="s">
        <v>60</v>
      </c>
      <c r="F3749" s="13" t="s">
        <v>5150</v>
      </c>
      <c r="G3749" s="14"/>
      <c r="H3749" s="15">
        <f>HYPERLINK("https://docs.wto.org/imrd/directdoc.asp?DDFDocuments/t/G/SPS/NTPKM352A1.DOC","EN")</f>
      </c>
      <c r="I3749" s="15">
        <f>HYPERLINK("https://docs.wto.org/imrd/directdoc.asp?DDFDocuments/u/G/SPS/NTPKM352A1.DOC","FR")</f>
      </c>
      <c r="J3749" s="15">
        <f>HYPERLINK("https://docs.wto.org/imrd/directdoc.asp?DDFDocuments/v/G/SPS/NTPKM352A1.DOC","ES")</f>
      </c>
    </row>
    <row r="3750">
      <c r="A3750" s="10" t="s">
        <v>6336</v>
      </c>
      <c r="B3750" s="11" t="s">
        <v>59</v>
      </c>
      <c r="C3750" s="10" t="s">
        <v>40</v>
      </c>
      <c r="D3750" s="12">
        <v>42499</v>
      </c>
      <c r="E3750" s="13" t="s">
        <v>6337</v>
      </c>
      <c r="F3750" s="13" t="s">
        <v>5150</v>
      </c>
      <c r="G3750" s="14" t="s">
        <v>6338</v>
      </c>
      <c r="H3750" s="15">
        <f>HYPERLINK("https://docs.wto.org/imrd/directdoc.asp?DDFDocuments/t/G/SPS/NTPKM356A1.DOC","EN")</f>
      </c>
      <c r="I3750" s="15">
        <f>HYPERLINK("https://docs.wto.org/imrd/directdoc.asp?DDFDocuments/u/G/SPS/NTPKM356A1.DOC","FR")</f>
      </c>
      <c r="J3750" s="15">
        <f>HYPERLINK("https://docs.wto.org/imrd/directdoc.asp?DDFDocuments/v/G/SPS/NTPKM356A1.DOC","ES")</f>
      </c>
    </row>
    <row r="3751">
      <c r="A3751" s="10" t="s">
        <v>6339</v>
      </c>
      <c r="B3751" s="11" t="s">
        <v>59</v>
      </c>
      <c r="C3751" s="10" t="s">
        <v>40</v>
      </c>
      <c r="D3751" s="12">
        <v>42499</v>
      </c>
      <c r="E3751" s="13" t="s">
        <v>6340</v>
      </c>
      <c r="F3751" s="13" t="s">
        <v>5150</v>
      </c>
      <c r="G3751" s="14" t="s">
        <v>151</v>
      </c>
      <c r="H3751" s="15">
        <f>HYPERLINK("https://docs.wto.org/imrd/directdoc.asp?DDFDocuments/t/G/SPS/NTPKM357A1.DOC","EN")</f>
      </c>
      <c r="I3751" s="15">
        <f>HYPERLINK("https://docs.wto.org/imrd/directdoc.asp?DDFDocuments/u/G/SPS/NTPKM357A1.DOC","FR")</f>
      </c>
      <c r="J3751" s="15">
        <f>HYPERLINK("https://docs.wto.org/imrd/directdoc.asp?DDFDocuments/v/G/SPS/NTPKM357A1.DOC","ES")</f>
      </c>
    </row>
    <row r="3752">
      <c r="A3752" s="10" t="s">
        <v>6341</v>
      </c>
      <c r="B3752" s="11" t="s">
        <v>161</v>
      </c>
      <c r="C3752" s="10" t="s">
        <v>18</v>
      </c>
      <c r="D3752" s="12">
        <v>42499</v>
      </c>
      <c r="E3752" s="13" t="s">
        <v>1863</v>
      </c>
      <c r="F3752" s="13" t="s">
        <v>24</v>
      </c>
      <c r="G3752" s="14"/>
      <c r="H3752" s="15">
        <f>HYPERLINK("https://docs.wto.org/imrd/directdoc.asp?DDFDocuments/t/G/SPS/NUSA2856.DOC","EN")</f>
      </c>
      <c r="I3752" s="15">
        <f>HYPERLINK("https://docs.wto.org/imrd/directdoc.asp?DDFDocuments/u/G/SPS/NUSA2856.DOC","FR")</f>
      </c>
      <c r="J3752" s="15">
        <f>HYPERLINK("https://docs.wto.org/imrd/directdoc.asp?DDFDocuments/v/G/SPS/NUSA2856.DOC","ES")</f>
      </c>
    </row>
    <row r="3753">
      <c r="A3753" s="10" t="s">
        <v>6342</v>
      </c>
      <c r="B3753" s="11" t="s">
        <v>53</v>
      </c>
      <c r="C3753" s="10" t="s">
        <v>12</v>
      </c>
      <c r="D3753" s="12">
        <v>42494</v>
      </c>
      <c r="E3753" s="13" t="s">
        <v>2734</v>
      </c>
      <c r="F3753" s="13" t="s">
        <v>92</v>
      </c>
      <c r="G3753" s="14" t="s">
        <v>147</v>
      </c>
      <c r="H3753" s="15">
        <f>HYPERLINK("https://docs.wto.org/imrd/directdoc.asp?DDFDocuments/q/G/SPS/NSAU203.pdf","EN")</f>
      </c>
      <c r="I3753" s="15">
        <f>HYPERLINK("https://docs.wto.org/imrd/directdoc.asp?DDFDocuments/r/G/SPS/NSAU203.pdf","FR")</f>
      </c>
      <c r="J3753" s="15">
        <f>HYPERLINK("https://docs.wto.org/imrd/directdoc.asp?DDFDocuments/s/G/SPS/NSAU203.pdf","ES")</f>
      </c>
    </row>
    <row r="3754">
      <c r="A3754" s="10" t="s">
        <v>6343</v>
      </c>
      <c r="B3754" s="11" t="s">
        <v>124</v>
      </c>
      <c r="C3754" s="10" t="s">
        <v>18</v>
      </c>
      <c r="D3754" s="12">
        <v>42493</v>
      </c>
      <c r="E3754" s="13" t="s">
        <v>6344</v>
      </c>
      <c r="F3754" s="13" t="s">
        <v>24</v>
      </c>
      <c r="G3754" s="14"/>
      <c r="H3754" s="15">
        <f>HYPERLINK("https://docs.wto.org/imrd/directdoc.asp?DDFDocuments/q/G/SPS/NIDN109.pdf","EN")</f>
      </c>
      <c r="I3754" s="15">
        <f>HYPERLINK("https://docs.wto.org/imrd/directdoc.asp?DDFDocuments/r/G/SPS/NIDN109.pdf","FR")</f>
      </c>
      <c r="J3754" s="15">
        <f>HYPERLINK("https://docs.wto.org/imrd/directdoc.asp?DDFDocuments/s/G/SPS/NIDN109.pdf","ES")</f>
      </c>
    </row>
    <row r="3755">
      <c r="A3755" s="10" t="s">
        <v>6345</v>
      </c>
      <c r="B3755" s="11" t="s">
        <v>82</v>
      </c>
      <c r="C3755" s="10" t="s">
        <v>40</v>
      </c>
      <c r="D3755" s="12">
        <v>42492</v>
      </c>
      <c r="E3755" s="13" t="s">
        <v>6346</v>
      </c>
      <c r="F3755" s="13" t="s">
        <v>5150</v>
      </c>
      <c r="G3755" s="14"/>
      <c r="H3755" s="15">
        <f>HYPERLINK("https://docs.wto.org/imrd/directdoc.asp?DDFDocuments/q/G/SPS/NEU120A1.pdf","EN")</f>
      </c>
      <c r="I3755" s="15">
        <f>HYPERLINK("https://docs.wto.org/imrd/directdoc.asp?DDFDocuments/r/G/SPS/NEU120A1.pdf","FR")</f>
      </c>
      <c r="J3755" s="15">
        <f>HYPERLINK("https://docs.wto.org/imrd/directdoc.asp?DDFDocuments/s/G/SPS/NEU120A1.pdf","ES")</f>
      </c>
    </row>
    <row r="3756">
      <c r="A3756" s="10" t="s">
        <v>6347</v>
      </c>
      <c r="B3756" s="11" t="s">
        <v>82</v>
      </c>
      <c r="C3756" s="10" t="s">
        <v>18</v>
      </c>
      <c r="D3756" s="12">
        <v>42492</v>
      </c>
      <c r="E3756" s="13" t="s">
        <v>6348</v>
      </c>
      <c r="F3756" s="13" t="s">
        <v>1139</v>
      </c>
      <c r="G3756" s="14"/>
      <c r="H3756" s="15">
        <f>HYPERLINK("https://docs.wto.org/imrd/directdoc.asp?DDFDocuments/t/G/SPS/NEU164.DOC","EN")</f>
      </c>
      <c r="I3756" s="15">
        <f>HYPERLINK("https://docs.wto.org/imrd/directdoc.asp?DDFDocuments/u/G/SPS/NEU164.DOC","FR")</f>
      </c>
      <c r="J3756" s="15">
        <f>HYPERLINK("https://docs.wto.org/imrd/directdoc.asp?DDFDocuments/v/G/SPS/NEU164.DOC","ES")</f>
      </c>
    </row>
    <row r="3757">
      <c r="A3757" s="10" t="s">
        <v>6349</v>
      </c>
      <c r="B3757" s="11" t="s">
        <v>82</v>
      </c>
      <c r="C3757" s="10" t="s">
        <v>40</v>
      </c>
      <c r="D3757" s="12">
        <v>42492</v>
      </c>
      <c r="E3757" s="13" t="s">
        <v>6350</v>
      </c>
      <c r="F3757" s="13" t="s">
        <v>5150</v>
      </c>
      <c r="G3757" s="14"/>
      <c r="H3757" s="15">
        <f>HYPERLINK("https://docs.wto.org/imrd/directdoc.asp?DDFDocuments/t/G/SPS/NEU45A2.DOC","EN")</f>
      </c>
      <c r="I3757" s="15">
        <f>HYPERLINK("https://docs.wto.org/imrd/directdoc.asp?DDFDocuments/u/G/SPS/NEU45A2.DOC","FR")</f>
      </c>
      <c r="J3757" s="15">
        <f>HYPERLINK("https://docs.wto.org/imrd/directdoc.asp?DDFDocuments/v/G/SPS/NEU45A2.DOC","ES")</f>
      </c>
    </row>
    <row r="3758">
      <c r="A3758" s="10" t="s">
        <v>6351</v>
      </c>
      <c r="B3758" s="11" t="s">
        <v>139</v>
      </c>
      <c r="C3758" s="10" t="s">
        <v>18</v>
      </c>
      <c r="D3758" s="12">
        <v>42492</v>
      </c>
      <c r="E3758" s="13" t="s">
        <v>6352</v>
      </c>
      <c r="F3758" s="13" t="s">
        <v>3404</v>
      </c>
      <c r="G3758" s="14"/>
      <c r="H3758" s="15">
        <f>HYPERLINK("https://docs.wto.org/imrd/directdoc.asp?DDFDocuments/q/G/SPS/NIND144.pdf","EN")</f>
      </c>
      <c r="I3758" s="15">
        <f>HYPERLINK("https://docs.wto.org/imrd/directdoc.asp?DDFDocuments/r/G/SPS/NIND144.pdf","FR")</f>
      </c>
      <c r="J3758" s="15">
        <f>HYPERLINK("https://docs.wto.org/imrd/directdoc.asp?DDFDocuments/s/G/SPS/NIND144.pdf","ES")</f>
      </c>
    </row>
    <row r="3759">
      <c r="A3759" s="10" t="s">
        <v>6353</v>
      </c>
      <c r="B3759" s="11" t="s">
        <v>134</v>
      </c>
      <c r="C3759" s="10" t="s">
        <v>40</v>
      </c>
      <c r="D3759" s="12">
        <v>42492</v>
      </c>
      <c r="E3759" s="13" t="s">
        <v>6354</v>
      </c>
      <c r="F3759" s="13" t="s">
        <v>5150</v>
      </c>
      <c r="G3759" s="14"/>
      <c r="H3759" s="15">
        <f>HYPERLINK("https://docs.wto.org/imrd/directdoc.asp?DDFDocuments/t/G/SPS/NTHA232A1.DOC","EN")</f>
      </c>
      <c r="I3759" s="15">
        <f>HYPERLINK("https://docs.wto.org/imrd/directdoc.asp?DDFDocuments/u/G/SPS/NTHA232A1.DOC","FR")</f>
      </c>
      <c r="J3759" s="15">
        <f>HYPERLINK("https://docs.wto.org/imrd/directdoc.asp?DDFDocuments/v/G/SPS/NTHA232A1.DOC","ES")</f>
      </c>
    </row>
    <row r="3760">
      <c r="A3760" s="10" t="s">
        <v>6355</v>
      </c>
      <c r="B3760" s="11" t="s">
        <v>82</v>
      </c>
      <c r="C3760" s="10" t="s">
        <v>40</v>
      </c>
      <c r="D3760" s="12">
        <v>42489</v>
      </c>
      <c r="E3760" s="13" t="s">
        <v>603</v>
      </c>
      <c r="F3760" s="13" t="s">
        <v>5150</v>
      </c>
      <c r="G3760" s="14"/>
      <c r="H3760" s="15">
        <f>HYPERLINK("https://docs.wto.org/imrd/directdoc.asp?DDFDocuments/q/G/SPS/NEU144A1.pdf","EN")</f>
      </c>
      <c r="I3760" s="15">
        <f>HYPERLINK("https://docs.wto.org/imrd/directdoc.asp?DDFDocuments/r/G/SPS/NEU144A1.pdf","FR")</f>
      </c>
      <c r="J3760" s="15">
        <f>HYPERLINK("https://docs.wto.org/imrd/directdoc.asp?DDFDocuments/s/G/SPS/NEU144A1.pdf","ES")</f>
      </c>
    </row>
    <row r="3761">
      <c r="A3761" s="10" t="s">
        <v>6356</v>
      </c>
      <c r="B3761" s="11" t="s">
        <v>153</v>
      </c>
      <c r="C3761" s="10" t="s">
        <v>18</v>
      </c>
      <c r="D3761" s="12">
        <v>42489</v>
      </c>
      <c r="E3761" s="13" t="s">
        <v>4901</v>
      </c>
      <c r="F3761" s="13" t="s">
        <v>166</v>
      </c>
      <c r="G3761" s="14"/>
      <c r="H3761" s="15">
        <f>HYPERLINK("https://docs.wto.org/imrd/directdoc.asp?DDFDocuments/t/G/SPS/NKOR532.DOC","EN")</f>
      </c>
      <c r="I3761" s="15">
        <f>HYPERLINK("https://docs.wto.org/imrd/directdoc.asp?DDFDocuments/u/G/SPS/NKOR532.DOC","FR")</f>
      </c>
      <c r="J3761" s="15">
        <f>HYPERLINK("https://docs.wto.org/imrd/directdoc.asp?DDFDocuments/v/G/SPS/NKOR532.DOC","ES")</f>
      </c>
    </row>
    <row r="3762">
      <c r="A3762" s="10" t="s">
        <v>6357</v>
      </c>
      <c r="B3762" s="11" t="s">
        <v>153</v>
      </c>
      <c r="C3762" s="10" t="s">
        <v>18</v>
      </c>
      <c r="D3762" s="12">
        <v>42489</v>
      </c>
      <c r="E3762" s="13" t="s">
        <v>6358</v>
      </c>
      <c r="F3762" s="13" t="s">
        <v>158</v>
      </c>
      <c r="G3762" s="14" t="s">
        <v>6359</v>
      </c>
      <c r="H3762" s="15">
        <f>HYPERLINK("https://docs.wto.org/imrd/directdoc.asp?DDFDocuments/t/G/SPS/NKOR533.DOC","EN")</f>
      </c>
      <c r="I3762" s="15">
        <f>HYPERLINK("https://docs.wto.org/imrd/directdoc.asp?DDFDocuments/u/G/SPS/NKOR533.DOC","FR")</f>
      </c>
      <c r="J3762" s="15">
        <f>HYPERLINK("https://docs.wto.org/imrd/directdoc.asp?DDFDocuments/v/G/SPS/NKOR533.DOC","ES")</f>
      </c>
    </row>
    <row r="3763">
      <c r="A3763" s="10" t="s">
        <v>6360</v>
      </c>
      <c r="B3763" s="11" t="s">
        <v>145</v>
      </c>
      <c r="C3763" s="10" t="s">
        <v>18</v>
      </c>
      <c r="D3763" s="12">
        <v>42489</v>
      </c>
      <c r="E3763" s="13" t="s">
        <v>6361</v>
      </c>
      <c r="F3763" s="13" t="s">
        <v>24</v>
      </c>
      <c r="G3763" s="14"/>
      <c r="H3763" s="15">
        <f>HYPERLINK("https://docs.wto.org/imrd/directdoc.asp?DDFDocuments/t/G/SPS/NPHL325.DOC","EN")</f>
      </c>
      <c r="I3763" s="15">
        <f>HYPERLINK("https://docs.wto.org/imrd/directdoc.asp?DDFDocuments/u/G/SPS/NPHL325.DOC","FR")</f>
      </c>
      <c r="J3763" s="15">
        <f>HYPERLINK("https://docs.wto.org/imrd/directdoc.asp?DDFDocuments/v/G/SPS/NPHL325.DOC","ES")</f>
      </c>
    </row>
    <row r="3764">
      <c r="A3764" s="10" t="s">
        <v>6362</v>
      </c>
      <c r="B3764" s="11" t="s">
        <v>27</v>
      </c>
      <c r="C3764" s="10" t="s">
        <v>18</v>
      </c>
      <c r="D3764" s="12">
        <v>42487</v>
      </c>
      <c r="E3764" s="13" t="s">
        <v>6363</v>
      </c>
      <c r="F3764" s="13" t="s">
        <v>32</v>
      </c>
      <c r="G3764" s="14"/>
      <c r="H3764" s="15">
        <f>HYPERLINK("https://docs.wto.org/imrd/directdoc.asp?DDFDocuments/t/G/SPS/NCRI169.DOC","EN")</f>
      </c>
      <c r="I3764" s="15">
        <f>HYPERLINK("https://docs.wto.org/imrd/directdoc.asp?DDFDocuments/u/G/SPS/NCRI169.DOC","FR")</f>
      </c>
      <c r="J3764" s="15">
        <f>HYPERLINK("https://docs.wto.org/imrd/directdoc.asp?DDFDocuments/v/G/SPS/NCRI169.DOC","ES")</f>
      </c>
    </row>
    <row r="3765">
      <c r="A3765" s="10" t="s">
        <v>6364</v>
      </c>
      <c r="B3765" s="11" t="s">
        <v>82</v>
      </c>
      <c r="C3765" s="10" t="s">
        <v>40</v>
      </c>
      <c r="D3765" s="12">
        <v>42486</v>
      </c>
      <c r="E3765" s="13" t="s">
        <v>603</v>
      </c>
      <c r="F3765" s="13" t="s">
        <v>5150</v>
      </c>
      <c r="G3765" s="14"/>
      <c r="H3765" s="15">
        <f>HYPERLINK("https://docs.wto.org/imrd/directdoc.asp?DDFDocuments/q/G/SPS/NEU116A1.pdf","EN")</f>
      </c>
      <c r="I3765" s="15">
        <f>HYPERLINK("https://docs.wto.org/imrd/directdoc.asp?DDFDocuments/r/G/SPS/NEU116A1.pdf","FR")</f>
      </c>
      <c r="J3765" s="15">
        <f>HYPERLINK("https://docs.wto.org/imrd/directdoc.asp?DDFDocuments/s/G/SPS/NEU116A1.pdf","ES")</f>
      </c>
    </row>
    <row r="3766">
      <c r="A3766" s="10" t="s">
        <v>6365</v>
      </c>
      <c r="B3766" s="11" t="s">
        <v>59</v>
      </c>
      <c r="C3766" s="10" t="s">
        <v>18</v>
      </c>
      <c r="D3766" s="12">
        <v>42486</v>
      </c>
      <c r="E3766" s="13" t="s">
        <v>6366</v>
      </c>
      <c r="F3766" s="13" t="s">
        <v>122</v>
      </c>
      <c r="G3766" s="14"/>
      <c r="H3766" s="15">
        <f>HYPERLINK("https://docs.wto.org/imrd/directdoc.asp?DDFDocuments/q/G/SPS/NTPKM396.pdf","EN")</f>
      </c>
      <c r="I3766" s="15">
        <f>HYPERLINK("https://docs.wto.org/imrd/directdoc.asp?DDFDocuments/r/G/SPS/NTPKM396.pdf","FR")</f>
      </c>
      <c r="J3766" s="15">
        <f>HYPERLINK("https://docs.wto.org/imrd/directdoc.asp?DDFDocuments/s/G/SPS/NTPKM396.pdf","ES")</f>
      </c>
    </row>
    <row r="3767">
      <c r="A3767" s="10" t="s">
        <v>6367</v>
      </c>
      <c r="B3767" s="11" t="s">
        <v>82</v>
      </c>
      <c r="C3767" s="10" t="s">
        <v>40</v>
      </c>
      <c r="D3767" s="12">
        <v>42485</v>
      </c>
      <c r="E3767" s="13" t="s">
        <v>6368</v>
      </c>
      <c r="F3767" s="13" t="s">
        <v>5150</v>
      </c>
      <c r="G3767" s="14"/>
      <c r="H3767" s="15">
        <f>HYPERLINK("https://docs.wto.org/imrd/directdoc.asp?DDFDocuments/t/G/SPS/NEU67A1.DOC","EN")</f>
      </c>
      <c r="I3767" s="15">
        <f>HYPERLINK("https://docs.wto.org/imrd/directdoc.asp?DDFDocuments/u/G/SPS/NEU67A1.DOC","FR")</f>
      </c>
      <c r="J3767" s="15">
        <f>HYPERLINK("https://docs.wto.org/imrd/directdoc.asp?DDFDocuments/v/G/SPS/NEU67A1.DOC","ES")</f>
      </c>
    </row>
    <row r="3768">
      <c r="A3768" s="10" t="s">
        <v>6369</v>
      </c>
      <c r="B3768" s="11" t="s">
        <v>82</v>
      </c>
      <c r="C3768" s="10" t="s">
        <v>40</v>
      </c>
      <c r="D3768" s="12">
        <v>42482</v>
      </c>
      <c r="E3768" s="13" t="s">
        <v>603</v>
      </c>
      <c r="F3768" s="13" t="s">
        <v>6184</v>
      </c>
      <c r="G3768" s="14"/>
      <c r="H3768" s="15">
        <f>HYPERLINK("https://docs.wto.org/imrd/directdoc.asp?DDFDocuments/q/G/SPS/NEU136A2.pdf","EN")</f>
      </c>
      <c r="I3768" s="15">
        <f>HYPERLINK("https://docs.wto.org/imrd/directdoc.asp?DDFDocuments/r/G/SPS/NEU136A2.pdf","FR")</f>
      </c>
      <c r="J3768" s="15">
        <f>HYPERLINK("https://docs.wto.org/imrd/directdoc.asp?DDFDocuments/s/G/SPS/NEU136A2.pdf","ES")</f>
      </c>
    </row>
    <row r="3769">
      <c r="A3769" s="10" t="s">
        <v>6370</v>
      </c>
      <c r="B3769" s="11" t="s">
        <v>82</v>
      </c>
      <c r="C3769" s="10" t="s">
        <v>40</v>
      </c>
      <c r="D3769" s="12">
        <v>42482</v>
      </c>
      <c r="E3769" s="13" t="s">
        <v>603</v>
      </c>
      <c r="F3769" s="13" t="s">
        <v>6184</v>
      </c>
      <c r="G3769" s="14"/>
      <c r="H3769" s="15">
        <f>HYPERLINK("https://docs.wto.org/imrd/directdoc.asp?DDFDocuments/q/G/SPS/NEU142A1.pdf","EN")</f>
      </c>
      <c r="I3769" s="15">
        <f>HYPERLINK("https://docs.wto.org/imrd/directdoc.asp?DDFDocuments/r/G/SPS/NEU142A1.pdf","FR")</f>
      </c>
      <c r="J3769" s="15">
        <f>HYPERLINK("https://docs.wto.org/imrd/directdoc.asp?DDFDocuments/s/G/SPS/NEU142A1.pdf","ES")</f>
      </c>
    </row>
    <row r="3770">
      <c r="A3770" s="10" t="s">
        <v>6371</v>
      </c>
      <c r="B3770" s="11" t="s">
        <v>59</v>
      </c>
      <c r="C3770" s="10" t="s">
        <v>40</v>
      </c>
      <c r="D3770" s="12">
        <v>42482</v>
      </c>
      <c r="E3770" s="13" t="s">
        <v>6372</v>
      </c>
      <c r="F3770" s="13" t="s">
        <v>5150</v>
      </c>
      <c r="G3770" s="14"/>
      <c r="H3770" s="15">
        <f>HYPERLINK("https://docs.wto.org/imrd/directdoc.asp?DDFDocuments/t/G/SPS/NTPKM367A2.DOC","EN")</f>
      </c>
      <c r="I3770" s="15">
        <f>HYPERLINK("https://docs.wto.org/imrd/directdoc.asp?DDFDocuments/u/G/SPS/NTPKM367A2.DOC","FR")</f>
      </c>
      <c r="J3770" s="15">
        <f>HYPERLINK("https://docs.wto.org/imrd/directdoc.asp?DDFDocuments/v/G/SPS/NTPKM367A2.DOC","ES")</f>
      </c>
    </row>
    <row r="3771">
      <c r="A3771" s="10" t="s">
        <v>6373</v>
      </c>
      <c r="B3771" s="11" t="s">
        <v>59</v>
      </c>
      <c r="C3771" s="10" t="s">
        <v>18</v>
      </c>
      <c r="D3771" s="12">
        <v>42482</v>
      </c>
      <c r="E3771" s="13" t="s">
        <v>285</v>
      </c>
      <c r="F3771" s="13" t="s">
        <v>3926</v>
      </c>
      <c r="G3771" s="14"/>
      <c r="H3771" s="15">
        <f>HYPERLINK("https://docs.wto.org/imrd/directdoc.asp?DDFDocuments/t/G/SPS/NTPKM395.DOC","EN")</f>
      </c>
      <c r="I3771" s="15">
        <f>HYPERLINK("https://docs.wto.org/imrd/directdoc.asp?DDFDocuments/u/G/SPS/NTPKM395.DOC","FR")</f>
      </c>
      <c r="J3771" s="15">
        <f>HYPERLINK("https://docs.wto.org/imrd/directdoc.asp?DDFDocuments/v/G/SPS/NTPKM395.DOC","ES")</f>
      </c>
    </row>
    <row r="3772">
      <c r="A3772" s="10" t="s">
        <v>6374</v>
      </c>
      <c r="B3772" s="11" t="s">
        <v>82</v>
      </c>
      <c r="C3772" s="10" t="s">
        <v>40</v>
      </c>
      <c r="D3772" s="12">
        <v>42481</v>
      </c>
      <c r="E3772" s="13" t="s">
        <v>603</v>
      </c>
      <c r="F3772" s="13" t="s">
        <v>5150</v>
      </c>
      <c r="G3772" s="14"/>
      <c r="H3772" s="15">
        <f>HYPERLINK("https://docs.wto.org/imrd/directdoc.asp?DDFDocuments/q/G/SPS/NEU106A1.pdf","EN")</f>
      </c>
      <c r="I3772" s="15">
        <f>HYPERLINK("https://docs.wto.org/imrd/directdoc.asp?DDFDocuments/r/G/SPS/NEU106A1.pdf","FR")</f>
      </c>
      <c r="J3772" s="15">
        <f>HYPERLINK("https://docs.wto.org/imrd/directdoc.asp?DDFDocuments/s/G/SPS/NEU106A1.pdf","ES")</f>
      </c>
    </row>
    <row r="3773">
      <c r="A3773" s="10" t="s">
        <v>6375</v>
      </c>
      <c r="B3773" s="11" t="s">
        <v>82</v>
      </c>
      <c r="C3773" s="10" t="s">
        <v>40</v>
      </c>
      <c r="D3773" s="12">
        <v>42481</v>
      </c>
      <c r="E3773" s="13" t="s">
        <v>603</v>
      </c>
      <c r="F3773" s="13" t="s">
        <v>5150</v>
      </c>
      <c r="G3773" s="14"/>
      <c r="H3773" s="15">
        <f>HYPERLINK("https://docs.wto.org/imrd/directdoc.asp?DDFDocuments/q/G/SPS/NEU117A1.pdf","EN")</f>
      </c>
      <c r="I3773" s="15">
        <f>HYPERLINK("https://docs.wto.org/imrd/directdoc.asp?DDFDocuments/r/G/SPS/NEU117A1.pdf","FR")</f>
      </c>
      <c r="J3773" s="15">
        <f>HYPERLINK("https://docs.wto.org/imrd/directdoc.asp?DDFDocuments/s/G/SPS/NEU117A1.pdf","ES")</f>
      </c>
    </row>
    <row r="3774">
      <c r="A3774" s="10" t="s">
        <v>6376</v>
      </c>
      <c r="B3774" s="11" t="s">
        <v>82</v>
      </c>
      <c r="C3774" s="10" t="s">
        <v>40</v>
      </c>
      <c r="D3774" s="12">
        <v>42481</v>
      </c>
      <c r="E3774" s="13" t="s">
        <v>603</v>
      </c>
      <c r="F3774" s="13" t="s">
        <v>5150</v>
      </c>
      <c r="G3774" s="14"/>
      <c r="H3774" s="15">
        <f>HYPERLINK("https://docs.wto.org/imrd/directdoc.asp?DDFDocuments/q/G/SPS/NEU133A1.pdf","EN")</f>
      </c>
      <c r="I3774" s="15">
        <f>HYPERLINK("https://docs.wto.org/imrd/directdoc.asp?DDFDocuments/r/G/SPS/NEU133A1.pdf","FR")</f>
      </c>
      <c r="J3774" s="15">
        <f>HYPERLINK("https://docs.wto.org/imrd/directdoc.asp?DDFDocuments/s/G/SPS/NEU133A1.pdf","ES")</f>
      </c>
    </row>
    <row r="3775">
      <c r="A3775" s="10" t="s">
        <v>6377</v>
      </c>
      <c r="B3775" s="11" t="s">
        <v>11</v>
      </c>
      <c r="C3775" s="10" t="s">
        <v>12</v>
      </c>
      <c r="D3775" s="12">
        <v>42481</v>
      </c>
      <c r="E3775" s="13" t="s">
        <v>6378</v>
      </c>
      <c r="F3775" s="13" t="s">
        <v>158</v>
      </c>
      <c r="G3775" s="14" t="s">
        <v>523</v>
      </c>
      <c r="H3775" s="15">
        <f>HYPERLINK("https://docs.wto.org/imrd/directdoc.asp?DDFDocuments/q/G/SPS/NRUS122.pdf","EN")</f>
      </c>
      <c r="I3775" s="15">
        <f>HYPERLINK("https://docs.wto.org/imrd/directdoc.asp?DDFDocuments/r/G/SPS/NRUS122.pdf","FR")</f>
      </c>
      <c r="J3775" s="15">
        <f>HYPERLINK("https://docs.wto.org/imrd/directdoc.asp?DDFDocuments/s/G/SPS/NRUS122.pdf","ES")</f>
      </c>
    </row>
    <row r="3776">
      <c r="A3776" s="10" t="s">
        <v>6379</v>
      </c>
      <c r="B3776" s="11" t="s">
        <v>59</v>
      </c>
      <c r="C3776" s="10" t="s">
        <v>18</v>
      </c>
      <c r="D3776" s="12">
        <v>42481</v>
      </c>
      <c r="E3776" s="13" t="s">
        <v>5865</v>
      </c>
      <c r="F3776" s="13" t="s">
        <v>6380</v>
      </c>
      <c r="G3776" s="14"/>
      <c r="H3776" s="15">
        <f>HYPERLINK("https://docs.wto.org/imrd/directdoc.asp?DDFDocuments/t/G/SPS/NTPKM394.DOC","EN")</f>
      </c>
      <c r="I3776" s="15">
        <f>HYPERLINK("https://docs.wto.org/imrd/directdoc.asp?DDFDocuments/u/G/SPS/NTPKM394.DOC","FR")</f>
      </c>
      <c r="J3776" s="15">
        <f>HYPERLINK("https://docs.wto.org/imrd/directdoc.asp?DDFDocuments/v/G/SPS/NTPKM394.DOC","ES")</f>
      </c>
    </row>
    <row r="3777">
      <c r="A3777" s="10" t="s">
        <v>6381</v>
      </c>
      <c r="B3777" s="11" t="s">
        <v>139</v>
      </c>
      <c r="C3777" s="10" t="s">
        <v>18</v>
      </c>
      <c r="D3777" s="12">
        <v>42480</v>
      </c>
      <c r="E3777" s="13" t="s">
        <v>5251</v>
      </c>
      <c r="F3777" s="13" t="s">
        <v>229</v>
      </c>
      <c r="G3777" s="14"/>
      <c r="H3777" s="15">
        <f>HYPERLINK("https://docs.wto.org/imrd/directdoc.asp?DDFDocuments/t/G/SPS/NIND143.DOC","EN")</f>
      </c>
      <c r="I3777" s="15">
        <f>HYPERLINK("https://docs.wto.org/imrd/directdoc.asp?DDFDocuments/u/G/SPS/NIND143.DOC","FR")</f>
      </c>
      <c r="J3777" s="15">
        <f>HYPERLINK("https://docs.wto.org/imrd/directdoc.asp?DDFDocuments/v/G/SPS/NIND143.DOC","ES")</f>
      </c>
    </row>
    <row r="3778">
      <c r="A3778" s="10" t="s">
        <v>6382</v>
      </c>
      <c r="B3778" s="11" t="s">
        <v>34</v>
      </c>
      <c r="C3778" s="10" t="s">
        <v>18</v>
      </c>
      <c r="D3778" s="12">
        <v>42478</v>
      </c>
      <c r="E3778" s="13" t="s">
        <v>6383</v>
      </c>
      <c r="F3778" s="13" t="s">
        <v>4970</v>
      </c>
      <c r="G3778" s="14"/>
      <c r="H3778" s="15">
        <f>HYPERLINK("https://docs.wto.org/imrd/directdoc.asp?DDFDocuments/q/G/SPS/NJPN456.pdf","EN")</f>
      </c>
      <c r="I3778" s="15">
        <f>HYPERLINK("https://docs.wto.org/imrd/directdoc.asp?DDFDocuments/r/G/SPS/NJPN456.pdf","FR")</f>
      </c>
      <c r="J3778" s="15">
        <f>HYPERLINK("https://docs.wto.org/imrd/directdoc.asp?DDFDocuments/s/G/SPS/NJPN456.pdf","ES")</f>
      </c>
    </row>
    <row r="3779">
      <c r="A3779" s="10" t="s">
        <v>6384</v>
      </c>
      <c r="B3779" s="11" t="s">
        <v>3031</v>
      </c>
      <c r="C3779" s="10" t="s">
        <v>12</v>
      </c>
      <c r="D3779" s="12">
        <v>42478</v>
      </c>
      <c r="E3779" s="13" t="s">
        <v>6385</v>
      </c>
      <c r="F3779" s="13" t="s">
        <v>56</v>
      </c>
      <c r="G3779" s="14" t="s">
        <v>6386</v>
      </c>
      <c r="H3779" s="15">
        <f>HYPERLINK("https://docs.wto.org/imrd/directdoc.asp?DDFDocuments/q/G/SPS/NMDG22.pdf","EN")</f>
      </c>
      <c r="I3779" s="15">
        <f>HYPERLINK("https://docs.wto.org/imrd/directdoc.asp?DDFDocuments/r/G/SPS/NMDG22.pdf","FR")</f>
      </c>
      <c r="J3779" s="15">
        <f>HYPERLINK("https://docs.wto.org/imrd/directdoc.asp?DDFDocuments/s/G/SPS/NMDG22.pdf","ES")</f>
      </c>
    </row>
    <row r="3780">
      <c r="A3780" s="10" t="s">
        <v>6387</v>
      </c>
      <c r="B3780" s="11" t="s">
        <v>11</v>
      </c>
      <c r="C3780" s="10" t="s">
        <v>18</v>
      </c>
      <c r="D3780" s="12">
        <v>42478</v>
      </c>
      <c r="E3780" s="13" t="s">
        <v>6388</v>
      </c>
      <c r="F3780" s="13" t="s">
        <v>1282</v>
      </c>
      <c r="G3780" s="14"/>
      <c r="H3780" s="15">
        <f>HYPERLINK("https://docs.wto.org/imrd/directdoc.asp?DDFDocuments/t/G/SPS/NRUS121.DOC","EN")</f>
      </c>
      <c r="I3780" s="15">
        <f>HYPERLINK("https://docs.wto.org/imrd/directdoc.asp?DDFDocuments/u/G/SPS/NRUS121.DOC","FR")</f>
      </c>
      <c r="J3780" s="15">
        <f>HYPERLINK("https://docs.wto.org/imrd/directdoc.asp?DDFDocuments/v/G/SPS/NRUS121.DOC","ES")</f>
      </c>
    </row>
    <row r="3781">
      <c r="A3781" s="10" t="s">
        <v>6389</v>
      </c>
      <c r="B3781" s="11" t="s">
        <v>161</v>
      </c>
      <c r="C3781" s="10" t="s">
        <v>40</v>
      </c>
      <c r="D3781" s="12">
        <v>42478</v>
      </c>
      <c r="E3781" s="13" t="s">
        <v>6390</v>
      </c>
      <c r="F3781" s="13" t="s">
        <v>5150</v>
      </c>
      <c r="G3781" s="14"/>
      <c r="H3781" s="15">
        <f>HYPERLINK("https://docs.wto.org/imrd/directdoc.asp?DDFDocuments/q/G/SPS/NUSA2415A1.pdf","EN")</f>
      </c>
      <c r="I3781" s="15">
        <f>HYPERLINK("https://docs.wto.org/imrd/directdoc.asp?DDFDocuments/r/G/SPS/NUSA2415A1.pdf","FR")</f>
      </c>
      <c r="J3781" s="15">
        <f>HYPERLINK("https://docs.wto.org/imrd/directdoc.asp?DDFDocuments/s/G/SPS/NUSA2415A1.pdf","ES")</f>
      </c>
    </row>
    <row r="3782">
      <c r="A3782" s="10" t="s">
        <v>6391</v>
      </c>
      <c r="B3782" s="11" t="s">
        <v>161</v>
      </c>
      <c r="C3782" s="10" t="s">
        <v>18</v>
      </c>
      <c r="D3782" s="12">
        <v>42478</v>
      </c>
      <c r="E3782" s="13" t="s">
        <v>1865</v>
      </c>
      <c r="F3782" s="13" t="s">
        <v>24</v>
      </c>
      <c r="G3782" s="14"/>
      <c r="H3782" s="15">
        <f>HYPERLINK("https://docs.wto.org/imrd/directdoc.asp?DDFDocuments/q/G/SPS/NUSA2847.pdf","EN")</f>
      </c>
      <c r="I3782" s="15">
        <f>HYPERLINK("https://docs.wto.org/imrd/directdoc.asp?DDFDocuments/r/G/SPS/NUSA2847.pdf","FR")</f>
      </c>
      <c r="J3782" s="15">
        <f>HYPERLINK("https://docs.wto.org/imrd/directdoc.asp?DDFDocuments/s/G/SPS/NUSA2847.pdf","ES")</f>
      </c>
    </row>
    <row r="3783">
      <c r="A3783" s="10" t="s">
        <v>6392</v>
      </c>
      <c r="B3783" s="11" t="s">
        <v>188</v>
      </c>
      <c r="C3783" s="10" t="s">
        <v>40</v>
      </c>
      <c r="D3783" s="12">
        <v>42475</v>
      </c>
      <c r="E3783" s="13" t="s">
        <v>6393</v>
      </c>
      <c r="F3783" s="13" t="s">
        <v>5150</v>
      </c>
      <c r="G3783" s="14" t="s">
        <v>149</v>
      </c>
      <c r="H3783" s="15">
        <f>HYPERLINK("https://docs.wto.org/imrd/directdoc.asp?DDFDocuments/t/G/SPS/NAUS360A1.DOC","EN")</f>
      </c>
      <c r="I3783" s="15">
        <f>HYPERLINK("https://docs.wto.org/imrd/directdoc.asp?DDFDocuments/u/G/SPS/NAUS360A1.DOC","FR")</f>
      </c>
      <c r="J3783" s="15">
        <f>HYPERLINK("https://docs.wto.org/imrd/directdoc.asp?DDFDocuments/v/G/SPS/NAUS360A1.DOC","ES")</f>
      </c>
    </row>
    <row r="3784">
      <c r="A3784" s="10" t="s">
        <v>6394</v>
      </c>
      <c r="B3784" s="11" t="s">
        <v>195</v>
      </c>
      <c r="C3784" s="10" t="s">
        <v>18</v>
      </c>
      <c r="D3784" s="12">
        <v>42475</v>
      </c>
      <c r="E3784" s="13" t="s">
        <v>5420</v>
      </c>
      <c r="F3784" s="13" t="s">
        <v>1515</v>
      </c>
      <c r="G3784" s="14"/>
      <c r="H3784" s="15">
        <f>HYPERLINK("https://docs.wto.org/imrd/directdoc.asp?DDFDocuments/t/G/SPS/NNZL533.DOC","EN")</f>
      </c>
      <c r="I3784" s="15">
        <f>HYPERLINK("https://docs.wto.org/imrd/directdoc.asp?DDFDocuments/u/G/SPS/NNZL533.DOC","FR")</f>
      </c>
      <c r="J3784" s="15">
        <f>HYPERLINK("https://docs.wto.org/imrd/directdoc.asp?DDFDocuments/v/G/SPS/NNZL533.DOC","ES")</f>
      </c>
    </row>
    <row r="3785">
      <c r="A3785" s="10" t="s">
        <v>6395</v>
      </c>
      <c r="B3785" s="11" t="s">
        <v>233</v>
      </c>
      <c r="C3785" s="10" t="s">
        <v>40</v>
      </c>
      <c r="D3785" s="12">
        <v>42475</v>
      </c>
      <c r="E3785" s="13" t="s">
        <v>19</v>
      </c>
      <c r="F3785" s="13" t="s">
        <v>5150</v>
      </c>
      <c r="G3785" s="14"/>
      <c r="H3785" s="15">
        <f>HYPERLINK("https://docs.wto.org/imrd/directdoc.asp?DDFDocuments/t/G/SPS/NPER635A1.DOC","EN")</f>
      </c>
      <c r="I3785" s="15">
        <f>HYPERLINK("https://docs.wto.org/imrd/directdoc.asp?DDFDocuments/u/G/SPS/NPER635A1.DOC","FR")</f>
      </c>
      <c r="J3785" s="15">
        <f>HYPERLINK("https://docs.wto.org/imrd/directdoc.asp?DDFDocuments/v/G/SPS/NPER635A1.DOC","ES")</f>
      </c>
    </row>
    <row r="3786">
      <c r="A3786" s="10" t="s">
        <v>6396</v>
      </c>
      <c r="B3786" s="11" t="s">
        <v>233</v>
      </c>
      <c r="C3786" s="10" t="s">
        <v>18</v>
      </c>
      <c r="D3786" s="12">
        <v>42475</v>
      </c>
      <c r="E3786" s="13" t="s">
        <v>6397</v>
      </c>
      <c r="F3786" s="13" t="s">
        <v>1282</v>
      </c>
      <c r="G3786" s="14" t="s">
        <v>161</v>
      </c>
      <c r="H3786" s="15">
        <f>HYPERLINK("https://docs.wto.org/imrd/directdoc.asp?DDFDocuments/t/G/SPS/NPER643.DOC","EN")</f>
      </c>
      <c r="I3786" s="15">
        <f>HYPERLINK("https://docs.wto.org/imrd/directdoc.asp?DDFDocuments/u/G/SPS/NPER643.DOC","FR")</f>
      </c>
      <c r="J3786" s="15">
        <f>HYPERLINK("https://docs.wto.org/imrd/directdoc.asp?DDFDocuments/v/G/SPS/NPER643.DOC","ES")</f>
      </c>
    </row>
    <row r="3787">
      <c r="A3787" s="10" t="s">
        <v>6398</v>
      </c>
      <c r="B3787" s="11" t="s">
        <v>59</v>
      </c>
      <c r="C3787" s="10" t="s">
        <v>18</v>
      </c>
      <c r="D3787" s="12">
        <v>42475</v>
      </c>
      <c r="E3787" s="13" t="s">
        <v>4207</v>
      </c>
      <c r="F3787" s="13" t="s">
        <v>24</v>
      </c>
      <c r="G3787" s="14"/>
      <c r="H3787" s="15">
        <f>HYPERLINK("https://docs.wto.org/imrd/directdoc.asp?DDFDocuments/q/G/SPS/NTPKM393.pdf","EN")</f>
      </c>
      <c r="I3787" s="15">
        <f>HYPERLINK("https://docs.wto.org/imrd/directdoc.asp?DDFDocuments/r/G/SPS/NTPKM393.pdf","FR")</f>
      </c>
      <c r="J3787" s="15">
        <f>HYPERLINK("https://docs.wto.org/imrd/directdoc.asp?DDFDocuments/s/G/SPS/NTPKM393.pdf","ES")</f>
      </c>
    </row>
    <row r="3788">
      <c r="A3788" s="10" t="s">
        <v>6399</v>
      </c>
      <c r="B3788" s="11" t="s">
        <v>161</v>
      </c>
      <c r="C3788" s="10" t="s">
        <v>18</v>
      </c>
      <c r="D3788" s="12">
        <v>42475</v>
      </c>
      <c r="E3788" s="13" t="s">
        <v>4866</v>
      </c>
      <c r="F3788" s="13" t="s">
        <v>186</v>
      </c>
      <c r="G3788" s="14" t="s">
        <v>349</v>
      </c>
      <c r="H3788" s="15">
        <f>HYPERLINK("https://docs.wto.org/imrd/directdoc.asp?DDFDocuments/t/G/SPS/NUSA2844.DOC","EN")</f>
      </c>
      <c r="I3788" s="15">
        <f>HYPERLINK("https://docs.wto.org/imrd/directdoc.asp?DDFDocuments/u/G/SPS/NUSA2844.DOC","FR")</f>
      </c>
      <c r="J3788" s="15">
        <f>HYPERLINK("https://docs.wto.org/imrd/directdoc.asp?DDFDocuments/v/G/SPS/NUSA2844.DOC","ES")</f>
      </c>
    </row>
    <row r="3789">
      <c r="A3789" s="10" t="s">
        <v>6400</v>
      </c>
      <c r="B3789" s="11" t="s">
        <v>161</v>
      </c>
      <c r="C3789" s="10" t="s">
        <v>18</v>
      </c>
      <c r="D3789" s="12">
        <v>42475</v>
      </c>
      <c r="E3789" s="13" t="s">
        <v>3619</v>
      </c>
      <c r="F3789" s="13" t="s">
        <v>158</v>
      </c>
      <c r="G3789" s="14" t="s">
        <v>365</v>
      </c>
      <c r="H3789" s="15">
        <f>HYPERLINK("https://docs.wto.org/imrd/directdoc.asp?DDFDocuments/q/G/SPS/NUSA2845.pdf","EN")</f>
      </c>
      <c r="I3789" s="15">
        <f>HYPERLINK("https://docs.wto.org/imrd/directdoc.asp?DDFDocuments/r/G/SPS/NUSA2845.pdf","FR")</f>
      </c>
      <c r="J3789" s="15">
        <f>HYPERLINK("https://docs.wto.org/imrd/directdoc.asp?DDFDocuments/s/G/SPS/NUSA2845.pdf","ES")</f>
      </c>
    </row>
    <row r="3790">
      <c r="A3790" s="10" t="s">
        <v>6401</v>
      </c>
      <c r="B3790" s="11" t="s">
        <v>5038</v>
      </c>
      <c r="C3790" s="10" t="s">
        <v>18</v>
      </c>
      <c r="D3790" s="12">
        <v>42473</v>
      </c>
      <c r="E3790" s="13" t="s">
        <v>6402</v>
      </c>
      <c r="F3790" s="13" t="s">
        <v>6403</v>
      </c>
      <c r="G3790" s="14"/>
      <c r="H3790" s="15">
        <f>HYPERLINK("https://docs.wto.org/imrd/directdoc.asp?DDFDocuments/t/G/SPS/NALB186.DOC","EN")</f>
      </c>
      <c r="I3790" s="15">
        <f>HYPERLINK("https://docs.wto.org/imrd/directdoc.asp?DDFDocuments/u/G/SPS/NALB186.DOC","FR")</f>
      </c>
      <c r="J3790" s="15">
        <f>HYPERLINK("https://docs.wto.org/imrd/directdoc.asp?DDFDocuments/v/G/SPS/NALB186.DOC","ES")</f>
      </c>
    </row>
    <row r="3791">
      <c r="A3791" s="10" t="s">
        <v>6404</v>
      </c>
      <c r="B3791" s="11" t="s">
        <v>161</v>
      </c>
      <c r="C3791" s="10" t="s">
        <v>40</v>
      </c>
      <c r="D3791" s="12">
        <v>42473</v>
      </c>
      <c r="E3791" s="13" t="s">
        <v>6405</v>
      </c>
      <c r="F3791" s="13" t="s">
        <v>5150</v>
      </c>
      <c r="G3791" s="14" t="s">
        <v>349</v>
      </c>
      <c r="H3791" s="15">
        <f>HYPERLINK("https://docs.wto.org/imrd/directdoc.asp?DDFDocuments/q/G/SPS/NUSA2758A1.pdf","EN")</f>
      </c>
      <c r="I3791" s="15">
        <f>HYPERLINK("https://docs.wto.org/imrd/directdoc.asp?DDFDocuments/r/G/SPS/NUSA2758A1.pdf","FR")</f>
      </c>
      <c r="J3791" s="15">
        <f>HYPERLINK("https://docs.wto.org/imrd/directdoc.asp?DDFDocuments/s/G/SPS/NUSA2758A1.pdf","ES")</f>
      </c>
    </row>
    <row r="3792">
      <c r="A3792" s="10" t="s">
        <v>6406</v>
      </c>
      <c r="B3792" s="11" t="s">
        <v>161</v>
      </c>
      <c r="C3792" s="10" t="s">
        <v>40</v>
      </c>
      <c r="D3792" s="12">
        <v>42473</v>
      </c>
      <c r="E3792" s="13" t="s">
        <v>2824</v>
      </c>
      <c r="F3792" s="13" t="s">
        <v>310</v>
      </c>
      <c r="G3792" s="14"/>
      <c r="H3792" s="15">
        <f>HYPERLINK("https://docs.wto.org/imrd/directdoc.asp?DDFDocuments/t/G/SPS/NUSA401A3.DOC","EN")</f>
      </c>
      <c r="I3792" s="15">
        <f>HYPERLINK("https://docs.wto.org/imrd/directdoc.asp?DDFDocuments/u/G/SPS/NUSA401A3.DOC","FR")</f>
      </c>
      <c r="J3792" s="15">
        <f>HYPERLINK("https://docs.wto.org/imrd/directdoc.asp?DDFDocuments/v/G/SPS/NUSA401A3.DOC","ES")</f>
      </c>
    </row>
    <row r="3793">
      <c r="A3793" s="10" t="s">
        <v>6407</v>
      </c>
      <c r="B3793" s="11" t="s">
        <v>139</v>
      </c>
      <c r="C3793" s="10" t="s">
        <v>18</v>
      </c>
      <c r="D3793" s="12">
        <v>42472</v>
      </c>
      <c r="E3793" s="13" t="s">
        <v>6408</v>
      </c>
      <c r="F3793" s="13" t="s">
        <v>24</v>
      </c>
      <c r="G3793" s="14"/>
      <c r="H3793" s="15">
        <f>HYPERLINK("https://docs.wto.org/imrd/directdoc.asp?DDFDocuments/q/G/SPS/NIND142.pdf","EN")</f>
      </c>
      <c r="I3793" s="15">
        <f>HYPERLINK("https://docs.wto.org/imrd/directdoc.asp?DDFDocuments/r/G/SPS/NIND142.pdf","FR")</f>
      </c>
      <c r="J3793" s="15">
        <f>HYPERLINK("https://docs.wto.org/imrd/directdoc.asp?DDFDocuments/s/G/SPS/NIND142.pdf","ES")</f>
      </c>
    </row>
    <row r="3794">
      <c r="A3794" s="10" t="s">
        <v>6409</v>
      </c>
      <c r="B3794" s="11" t="s">
        <v>183</v>
      </c>
      <c r="C3794" s="10" t="s">
        <v>18</v>
      </c>
      <c r="D3794" s="12">
        <v>42471</v>
      </c>
      <c r="E3794" s="13" t="s">
        <v>6410</v>
      </c>
      <c r="F3794" s="13" t="s">
        <v>158</v>
      </c>
      <c r="G3794" s="14" t="s">
        <v>139</v>
      </c>
      <c r="H3794" s="15">
        <f>HYPERLINK("https://docs.wto.org/imrd/directdoc.asp?DDFDocuments/q/G/SPS/NARG189.pdf","EN")</f>
      </c>
      <c r="I3794" s="15">
        <f>HYPERLINK("https://docs.wto.org/imrd/directdoc.asp?DDFDocuments/r/G/SPS/NARG189.pdf","FR")</f>
      </c>
      <c r="J3794" s="15">
        <f>HYPERLINK("https://docs.wto.org/imrd/directdoc.asp?DDFDocuments/s/G/SPS/NARG189.pdf","ES")</f>
      </c>
    </row>
    <row r="3795">
      <c r="A3795" s="10" t="s">
        <v>6411</v>
      </c>
      <c r="B3795" s="11" t="s">
        <v>188</v>
      </c>
      <c r="C3795" s="10" t="s">
        <v>18</v>
      </c>
      <c r="D3795" s="12">
        <v>42468</v>
      </c>
      <c r="E3795" s="13" t="s">
        <v>6329</v>
      </c>
      <c r="F3795" s="13" t="s">
        <v>223</v>
      </c>
      <c r="G3795" s="14"/>
      <c r="H3795" s="15">
        <f>HYPERLINK("https://docs.wto.org/imrd/directdoc.asp?DDFDocuments/t/G/SPS/NAUS384.DOC","EN")</f>
      </c>
      <c r="I3795" s="15">
        <f>HYPERLINK("https://docs.wto.org/imrd/directdoc.asp?DDFDocuments/u/G/SPS/NAUS384.DOC","FR")</f>
      </c>
      <c r="J3795" s="15">
        <f>HYPERLINK("https://docs.wto.org/imrd/directdoc.asp?DDFDocuments/v/G/SPS/NAUS384.DOC","ES")</f>
      </c>
    </row>
    <row r="3796">
      <c r="A3796" s="10" t="s">
        <v>6412</v>
      </c>
      <c r="B3796" s="11" t="s">
        <v>233</v>
      </c>
      <c r="C3796" s="10" t="s">
        <v>18</v>
      </c>
      <c r="D3796" s="12">
        <v>42468</v>
      </c>
      <c r="E3796" s="13" t="s">
        <v>6413</v>
      </c>
      <c r="F3796" s="13" t="s">
        <v>158</v>
      </c>
      <c r="G3796" s="14" t="s">
        <v>2110</v>
      </c>
      <c r="H3796" s="15">
        <f>HYPERLINK("https://docs.wto.org/imrd/directdoc.asp?DDFDocuments/t/G/SPS/NPER641.DOC","EN")</f>
      </c>
      <c r="I3796" s="15">
        <f>HYPERLINK("https://docs.wto.org/imrd/directdoc.asp?DDFDocuments/u/G/SPS/NPER641.DOC","FR")</f>
      </c>
      <c r="J3796" s="15">
        <f>HYPERLINK("https://docs.wto.org/imrd/directdoc.asp?DDFDocuments/v/G/SPS/NPER641.DOC","ES")</f>
      </c>
    </row>
    <row r="3797">
      <c r="A3797" s="10" t="s">
        <v>6414</v>
      </c>
      <c r="B3797" s="11" t="s">
        <v>233</v>
      </c>
      <c r="C3797" s="10" t="s">
        <v>18</v>
      </c>
      <c r="D3797" s="12">
        <v>42468</v>
      </c>
      <c r="E3797" s="13" t="s">
        <v>6415</v>
      </c>
      <c r="F3797" s="13" t="s">
        <v>607</v>
      </c>
      <c r="G3797" s="14" t="s">
        <v>520</v>
      </c>
      <c r="H3797" s="15">
        <f>HYPERLINK("https://docs.wto.org/imrd/directdoc.asp?DDFDocuments/t/G/SPS/NPER642.DOC","EN")</f>
      </c>
      <c r="I3797" s="15">
        <f>HYPERLINK("https://docs.wto.org/imrd/directdoc.asp?DDFDocuments/u/G/SPS/NPER642.DOC","FR")</f>
      </c>
      <c r="J3797" s="15">
        <f>HYPERLINK("https://docs.wto.org/imrd/directdoc.asp?DDFDocuments/v/G/SPS/NPER642.DOC","ES")</f>
      </c>
    </row>
    <row r="3798">
      <c r="A3798" s="10" t="s">
        <v>6416</v>
      </c>
      <c r="B3798" s="11" t="s">
        <v>161</v>
      </c>
      <c r="C3798" s="10" t="s">
        <v>40</v>
      </c>
      <c r="D3798" s="12">
        <v>42468</v>
      </c>
      <c r="E3798" s="13" t="s">
        <v>5093</v>
      </c>
      <c r="F3798" s="13" t="s">
        <v>5150</v>
      </c>
      <c r="G3798" s="14"/>
      <c r="H3798" s="15">
        <f>HYPERLINK("https://docs.wto.org/imrd/directdoc.asp?DDFDocuments/t/G/SPS/NUSA2631A2.DOC","EN")</f>
      </c>
      <c r="I3798" s="15">
        <f>HYPERLINK("https://docs.wto.org/imrd/directdoc.asp?DDFDocuments/u/G/SPS/NUSA2631A2.DOC","FR")</f>
      </c>
      <c r="J3798" s="15">
        <f>HYPERLINK("https://docs.wto.org/imrd/directdoc.asp?DDFDocuments/v/G/SPS/NUSA2631A2.DOC","ES")</f>
      </c>
    </row>
    <row r="3799">
      <c r="A3799" s="10" t="s">
        <v>6417</v>
      </c>
      <c r="B3799" s="11" t="s">
        <v>82</v>
      </c>
      <c r="C3799" s="10" t="s">
        <v>18</v>
      </c>
      <c r="D3799" s="12">
        <v>42466</v>
      </c>
      <c r="E3799" s="13" t="s">
        <v>6418</v>
      </c>
      <c r="F3799" s="13" t="s">
        <v>6419</v>
      </c>
      <c r="G3799" s="14" t="s">
        <v>6420</v>
      </c>
      <c r="H3799" s="15">
        <f>HYPERLINK("https://docs.wto.org/imrd/directdoc.asp?DDFDocuments/q/G/SPS/NEU162.pdf","EN")</f>
      </c>
      <c r="I3799" s="15">
        <f>HYPERLINK("https://docs.wto.org/imrd/directdoc.asp?DDFDocuments/r/G/SPS/NEU162.pdf","FR")</f>
      </c>
      <c r="J3799" s="15">
        <f>HYPERLINK("https://docs.wto.org/imrd/directdoc.asp?DDFDocuments/s/G/SPS/NEU162.pdf","ES")</f>
      </c>
    </row>
    <row r="3800">
      <c r="A3800" s="10" t="s">
        <v>6421</v>
      </c>
      <c r="B3800" s="11" t="s">
        <v>82</v>
      </c>
      <c r="C3800" s="10" t="s">
        <v>18</v>
      </c>
      <c r="D3800" s="12">
        <v>42466</v>
      </c>
      <c r="E3800" s="13" t="s">
        <v>5284</v>
      </c>
      <c r="F3800" s="13" t="s">
        <v>6422</v>
      </c>
      <c r="G3800" s="14"/>
      <c r="H3800" s="15">
        <f>HYPERLINK("https://docs.wto.org/imrd/directdoc.asp?DDFDocuments/q/G/SPS/NEU163.pdf","EN")</f>
      </c>
      <c r="I3800" s="15">
        <f>HYPERLINK("https://docs.wto.org/imrd/directdoc.asp?DDFDocuments/r/G/SPS/NEU163.pdf","FR")</f>
      </c>
      <c r="J3800" s="15">
        <f>HYPERLINK("https://docs.wto.org/imrd/directdoc.asp?DDFDocuments/s/G/SPS/NEU163.pdf","ES")</f>
      </c>
    </row>
    <row r="3801">
      <c r="A3801" s="10" t="s">
        <v>6423</v>
      </c>
      <c r="B3801" s="11" t="s">
        <v>153</v>
      </c>
      <c r="C3801" s="10" t="s">
        <v>18</v>
      </c>
      <c r="D3801" s="12">
        <v>42466</v>
      </c>
      <c r="E3801" s="13" t="s">
        <v>4901</v>
      </c>
      <c r="F3801" s="13" t="s">
        <v>24</v>
      </c>
      <c r="G3801" s="14"/>
      <c r="H3801" s="15">
        <f>HYPERLINK("https://docs.wto.org/imrd/directdoc.asp?DDFDocuments/t/G/SPS/NKOR531.DOC","EN")</f>
      </c>
      <c r="I3801" s="15">
        <f>HYPERLINK("https://docs.wto.org/imrd/directdoc.asp?DDFDocuments/u/G/SPS/NKOR531.DOC","FR")</f>
      </c>
      <c r="J3801" s="15">
        <f>HYPERLINK("https://docs.wto.org/imrd/directdoc.asp?DDFDocuments/v/G/SPS/NKOR531.DOC","ES")</f>
      </c>
    </row>
    <row r="3802">
      <c r="A3802" s="10" t="s">
        <v>6424</v>
      </c>
      <c r="B3802" s="11" t="s">
        <v>59</v>
      </c>
      <c r="C3802" s="10" t="s">
        <v>18</v>
      </c>
      <c r="D3802" s="12">
        <v>42466</v>
      </c>
      <c r="E3802" s="13" t="s">
        <v>285</v>
      </c>
      <c r="F3802" s="13" t="s">
        <v>1282</v>
      </c>
      <c r="G3802" s="14" t="s">
        <v>286</v>
      </c>
      <c r="H3802" s="15">
        <f>HYPERLINK("https://docs.wto.org/imrd/directdoc.asp?DDFDocuments/t/G/SPS/NTPKM391.DOC","EN")</f>
      </c>
      <c r="I3802" s="15">
        <f>HYPERLINK("https://docs.wto.org/imrd/directdoc.asp?DDFDocuments/u/G/SPS/NTPKM391.DOC","FR")</f>
      </c>
      <c r="J3802" s="15">
        <f>HYPERLINK("https://docs.wto.org/imrd/directdoc.asp?DDFDocuments/v/G/SPS/NTPKM391.DOC","ES")</f>
      </c>
    </row>
    <row r="3803">
      <c r="A3803" s="10" t="s">
        <v>6425</v>
      </c>
      <c r="B3803" s="11" t="s">
        <v>82</v>
      </c>
      <c r="C3803" s="10" t="s">
        <v>18</v>
      </c>
      <c r="D3803" s="12">
        <v>42465</v>
      </c>
      <c r="E3803" s="13" t="s">
        <v>6426</v>
      </c>
      <c r="F3803" s="13" t="s">
        <v>74</v>
      </c>
      <c r="G3803" s="14"/>
      <c r="H3803" s="15">
        <f>HYPERLINK("https://docs.wto.org/imrd/directdoc.asp?DDFDocuments/t/G/SPS/NEU160.DOC","EN")</f>
      </c>
      <c r="I3803" s="15">
        <f>HYPERLINK("https://docs.wto.org/imrd/directdoc.asp?DDFDocuments/u/G/SPS/NEU160.DOC","FR")</f>
      </c>
      <c r="J3803" s="15">
        <f>HYPERLINK("https://docs.wto.org/imrd/directdoc.asp?DDFDocuments/v/G/SPS/NEU160.DOC","ES")</f>
      </c>
    </row>
    <row r="3804">
      <c r="A3804" s="10" t="s">
        <v>6427</v>
      </c>
      <c r="B3804" s="11" t="s">
        <v>82</v>
      </c>
      <c r="C3804" s="10" t="s">
        <v>18</v>
      </c>
      <c r="D3804" s="12">
        <v>42465</v>
      </c>
      <c r="E3804" s="13" t="s">
        <v>5286</v>
      </c>
      <c r="F3804" s="13" t="s">
        <v>74</v>
      </c>
      <c r="G3804" s="14"/>
      <c r="H3804" s="15">
        <f>HYPERLINK("https://docs.wto.org/imrd/directdoc.asp?DDFDocuments/q/G/SPS/NEU161.pdf","EN")</f>
      </c>
      <c r="I3804" s="15">
        <f>HYPERLINK("https://docs.wto.org/imrd/directdoc.asp?DDFDocuments/r/G/SPS/NEU161.pdf","FR")</f>
      </c>
      <c r="J3804" s="15">
        <f>HYPERLINK("https://docs.wto.org/imrd/directdoc.asp?DDFDocuments/s/G/SPS/NEU161.pdf","ES")</f>
      </c>
    </row>
    <row r="3805">
      <c r="A3805" s="10" t="s">
        <v>6428</v>
      </c>
      <c r="B3805" s="11" t="s">
        <v>233</v>
      </c>
      <c r="C3805" s="10" t="s">
        <v>40</v>
      </c>
      <c r="D3805" s="12">
        <v>42465</v>
      </c>
      <c r="E3805" s="13" t="s">
        <v>19</v>
      </c>
      <c r="F3805" s="13" t="s">
        <v>310</v>
      </c>
      <c r="G3805" s="14"/>
      <c r="H3805" s="15">
        <f>HYPERLINK("https://docs.wto.org/imrd/directdoc.asp?DDFDocuments/t/G/SPS/NPER557A1.DOC","EN")</f>
      </c>
      <c r="I3805" s="15">
        <f>HYPERLINK("https://docs.wto.org/imrd/directdoc.asp?DDFDocuments/u/G/SPS/NPER557A1.DOC","FR")</f>
      </c>
      <c r="J3805" s="15">
        <f>HYPERLINK("https://docs.wto.org/imrd/directdoc.asp?DDFDocuments/v/G/SPS/NPER557A1.DOC","ES")</f>
      </c>
    </row>
    <row r="3806">
      <c r="A3806" s="10" t="s">
        <v>6429</v>
      </c>
      <c r="B3806" s="11" t="s">
        <v>153</v>
      </c>
      <c r="C3806" s="10" t="s">
        <v>18</v>
      </c>
      <c r="D3806" s="12">
        <v>42464</v>
      </c>
      <c r="E3806" s="13" t="s">
        <v>62</v>
      </c>
      <c r="F3806" s="13" t="s">
        <v>6430</v>
      </c>
      <c r="G3806" s="14"/>
      <c r="H3806" s="15">
        <f>HYPERLINK("https://docs.wto.org/imrd/directdoc.asp?DDFDocuments/q/G/SPS/NKOR530.pdf","EN")</f>
      </c>
      <c r="I3806" s="15">
        <f>HYPERLINK("https://docs.wto.org/imrd/directdoc.asp?DDFDocuments/r/G/SPS/NKOR530.pdf","FR")</f>
      </c>
      <c r="J3806" s="15">
        <f>HYPERLINK("https://docs.wto.org/imrd/directdoc.asp?DDFDocuments/s/G/SPS/NKOR530.pdf","ES")</f>
      </c>
    </row>
    <row r="3807">
      <c r="A3807" s="10" t="s">
        <v>6431</v>
      </c>
      <c r="B3807" s="11" t="s">
        <v>87</v>
      </c>
      <c r="C3807" s="10" t="s">
        <v>40</v>
      </c>
      <c r="D3807" s="12">
        <v>42464</v>
      </c>
      <c r="E3807" s="13" t="s">
        <v>19</v>
      </c>
      <c r="F3807" s="13" t="s">
        <v>5150</v>
      </c>
      <c r="G3807" s="14"/>
      <c r="H3807" s="15">
        <f>HYPERLINK("https://docs.wto.org/imrd/directdoc.asp?DDFDocuments/q/G/SPS/NMEX287A1.pdf","EN")</f>
      </c>
      <c r="I3807" s="15">
        <f>HYPERLINK("https://docs.wto.org/imrd/directdoc.asp?DDFDocuments/r/G/SPS/NMEX287A1.pdf","FR")</f>
      </c>
      <c r="J3807" s="15">
        <f>HYPERLINK("https://docs.wto.org/imrd/directdoc.asp?DDFDocuments/s/G/SPS/NMEX287A1.pdf","ES")</f>
      </c>
    </row>
    <row r="3808">
      <c r="A3808" s="10" t="s">
        <v>6432</v>
      </c>
      <c r="B3808" s="11" t="s">
        <v>87</v>
      </c>
      <c r="C3808" s="10" t="s">
        <v>40</v>
      </c>
      <c r="D3808" s="12">
        <v>42464</v>
      </c>
      <c r="E3808" s="13" t="s">
        <v>19</v>
      </c>
      <c r="F3808" s="13" t="s">
        <v>5150</v>
      </c>
      <c r="G3808" s="14"/>
      <c r="H3808" s="15">
        <f>HYPERLINK("https://docs.wto.org/imrd/directdoc.asp?DDFDocuments/q/G/SPS/NMEX288A1.pdf","EN")</f>
      </c>
      <c r="I3808" s="15">
        <f>HYPERLINK("https://docs.wto.org/imrd/directdoc.asp?DDFDocuments/r/G/SPS/NMEX288A1.pdf","FR")</f>
      </c>
      <c r="J3808" s="15">
        <f>HYPERLINK("https://docs.wto.org/imrd/directdoc.asp?DDFDocuments/s/G/SPS/NMEX288A1.pdf","ES")</f>
      </c>
    </row>
    <row r="3809">
      <c r="A3809" s="10" t="s">
        <v>6433</v>
      </c>
      <c r="B3809" s="11" t="s">
        <v>87</v>
      </c>
      <c r="C3809" s="10" t="s">
        <v>40</v>
      </c>
      <c r="D3809" s="12">
        <v>42464</v>
      </c>
      <c r="E3809" s="13" t="s">
        <v>19</v>
      </c>
      <c r="F3809" s="13" t="s">
        <v>5150</v>
      </c>
      <c r="G3809" s="14"/>
      <c r="H3809" s="15">
        <f>HYPERLINK("https://docs.wto.org/imrd/directdoc.asp?DDFDocuments/t/G/SPS/NMEX290A1.DOC","EN")</f>
      </c>
      <c r="I3809" s="15">
        <f>HYPERLINK("https://docs.wto.org/imrd/directdoc.asp?DDFDocuments/u/G/SPS/NMEX290A1.DOC","FR")</f>
      </c>
      <c r="J3809" s="15">
        <f>HYPERLINK("https://docs.wto.org/imrd/directdoc.asp?DDFDocuments/v/G/SPS/NMEX290A1.DOC","ES")</f>
      </c>
    </row>
    <row r="3810">
      <c r="A3810" s="10" t="s">
        <v>6434</v>
      </c>
      <c r="B3810" s="11" t="s">
        <v>11</v>
      </c>
      <c r="C3810" s="10" t="s">
        <v>18</v>
      </c>
      <c r="D3810" s="12">
        <v>42464</v>
      </c>
      <c r="E3810" s="13" t="s">
        <v>6435</v>
      </c>
      <c r="F3810" s="13" t="s">
        <v>992</v>
      </c>
      <c r="G3810" s="14" t="s">
        <v>523</v>
      </c>
      <c r="H3810" s="15">
        <f>HYPERLINK("https://docs.wto.org/imrd/directdoc.asp?DDFDocuments/t/G/SPS/NRUS120.DOC","EN")</f>
      </c>
      <c r="I3810" s="15">
        <f>HYPERLINK("https://docs.wto.org/imrd/directdoc.asp?DDFDocuments/u/G/SPS/NRUS120.DOC","FR")</f>
      </c>
      <c r="J3810" s="15">
        <f>HYPERLINK("https://docs.wto.org/imrd/directdoc.asp?DDFDocuments/v/G/SPS/NRUS120.DOC","ES")</f>
      </c>
    </row>
    <row r="3811">
      <c r="A3811" s="10" t="s">
        <v>6436</v>
      </c>
      <c r="B3811" s="11" t="s">
        <v>168</v>
      </c>
      <c r="C3811" s="10" t="s">
        <v>18</v>
      </c>
      <c r="D3811" s="12">
        <v>42464</v>
      </c>
      <c r="E3811" s="13" t="s">
        <v>6437</v>
      </c>
      <c r="F3811" s="13" t="s">
        <v>166</v>
      </c>
      <c r="G3811" s="14"/>
      <c r="H3811" s="15">
        <f>HYPERLINK("https://docs.wto.org/imrd/directdoc.asp?DDFDocuments/q/G/SPS/NZAF45.pdf","EN")</f>
      </c>
      <c r="I3811" s="15">
        <f>HYPERLINK("https://docs.wto.org/imrd/directdoc.asp?DDFDocuments/r/G/SPS/NZAF45.pdf","FR")</f>
      </c>
      <c r="J3811" s="15">
        <f>HYPERLINK("https://docs.wto.org/imrd/directdoc.asp?DDFDocuments/s/G/SPS/NZAF45.pdf","ES")</f>
      </c>
    </row>
    <row r="3812">
      <c r="A3812" s="10" t="s">
        <v>6438</v>
      </c>
      <c r="B3812" s="11" t="s">
        <v>365</v>
      </c>
      <c r="C3812" s="10" t="s">
        <v>40</v>
      </c>
      <c r="D3812" s="12">
        <v>42459</v>
      </c>
      <c r="E3812" s="13" t="s">
        <v>19</v>
      </c>
      <c r="F3812" s="13" t="s">
        <v>5163</v>
      </c>
      <c r="G3812" s="14"/>
      <c r="H3812" s="15">
        <f>HYPERLINK("https://docs.wto.org/imrd/directdoc.asp?DDFDocuments/q/G/SPS/NCHL519A1.pdf","EN")</f>
      </c>
      <c r="I3812" s="15">
        <f>HYPERLINK("https://docs.wto.org/imrd/directdoc.asp?DDFDocuments/r/G/SPS/NCHL519A1.pdf","FR")</f>
      </c>
      <c r="J3812" s="15">
        <f>HYPERLINK("https://docs.wto.org/imrd/directdoc.asp?DDFDocuments/s/G/SPS/NCHL519A1.pdf","ES")</f>
      </c>
    </row>
    <row r="3813">
      <c r="A3813" s="10" t="s">
        <v>6439</v>
      </c>
      <c r="B3813" s="11" t="s">
        <v>139</v>
      </c>
      <c r="C3813" s="10" t="s">
        <v>18</v>
      </c>
      <c r="D3813" s="12">
        <v>42459</v>
      </c>
      <c r="E3813" s="13" t="s">
        <v>1013</v>
      </c>
      <c r="F3813" s="13" t="s">
        <v>24</v>
      </c>
      <c r="G3813" s="14"/>
      <c r="H3813" s="15">
        <f>HYPERLINK("https://docs.wto.org/imrd/directdoc.asp?DDFDocuments/t/G/SPS/NIND139.DOC","EN")</f>
      </c>
      <c r="I3813" s="15">
        <f>HYPERLINK("https://docs.wto.org/imrd/directdoc.asp?DDFDocuments/u/G/SPS/NIND139.DOC","FR")</f>
      </c>
      <c r="J3813" s="15">
        <f>HYPERLINK("https://docs.wto.org/imrd/directdoc.asp?DDFDocuments/v/G/SPS/NIND139.DOC","ES")</f>
      </c>
    </row>
    <row r="3814">
      <c r="A3814" s="10" t="s">
        <v>6440</v>
      </c>
      <c r="B3814" s="11" t="s">
        <v>139</v>
      </c>
      <c r="C3814" s="10" t="s">
        <v>18</v>
      </c>
      <c r="D3814" s="12">
        <v>42459</v>
      </c>
      <c r="E3814" s="13" t="s">
        <v>6441</v>
      </c>
      <c r="F3814" s="13" t="s">
        <v>868</v>
      </c>
      <c r="G3814" s="14"/>
      <c r="H3814" s="15">
        <f>HYPERLINK("https://docs.wto.org/imrd/directdoc.asp?DDFDocuments/t/G/SPS/NIND140.DOC","EN")</f>
      </c>
      <c r="I3814" s="15">
        <f>HYPERLINK("https://docs.wto.org/imrd/directdoc.asp?DDFDocuments/u/G/SPS/NIND140.DOC","FR")</f>
      </c>
      <c r="J3814" s="15">
        <f>HYPERLINK("https://docs.wto.org/imrd/directdoc.asp?DDFDocuments/v/G/SPS/NIND140.DOC","ES")</f>
      </c>
    </row>
    <row r="3815">
      <c r="A3815" s="10" t="s">
        <v>6442</v>
      </c>
      <c r="B3815" s="11" t="s">
        <v>139</v>
      </c>
      <c r="C3815" s="10" t="s">
        <v>18</v>
      </c>
      <c r="D3815" s="12">
        <v>42459</v>
      </c>
      <c r="E3815" s="13" t="s">
        <v>6443</v>
      </c>
      <c r="F3815" s="13" t="s">
        <v>24</v>
      </c>
      <c r="G3815" s="14"/>
      <c r="H3815" s="15">
        <f>HYPERLINK("https://docs.wto.org/imrd/directdoc.asp?DDFDocuments/q/G/SPS/NIND141.pdf","EN")</f>
      </c>
      <c r="I3815" s="15">
        <f>HYPERLINK("https://docs.wto.org/imrd/directdoc.asp?DDFDocuments/r/G/SPS/NIND141.pdf","FR")</f>
      </c>
      <c r="J3815" s="15">
        <f>HYPERLINK("https://docs.wto.org/imrd/directdoc.asp?DDFDocuments/s/G/SPS/NIND141.pdf","ES")</f>
      </c>
    </row>
    <row r="3816">
      <c r="A3816" s="10" t="s">
        <v>6444</v>
      </c>
      <c r="B3816" s="11" t="s">
        <v>34</v>
      </c>
      <c r="C3816" s="10" t="s">
        <v>18</v>
      </c>
      <c r="D3816" s="12">
        <v>42459</v>
      </c>
      <c r="E3816" s="13" t="s">
        <v>6445</v>
      </c>
      <c r="F3816" s="13" t="s">
        <v>74</v>
      </c>
      <c r="G3816" s="14"/>
      <c r="H3816" s="15">
        <f>HYPERLINK("https://docs.wto.org/imrd/directdoc.asp?DDFDocuments/q/G/SPS/NJPN452.pdf","EN")</f>
      </c>
      <c r="I3816" s="15">
        <f>HYPERLINK("https://docs.wto.org/imrd/directdoc.asp?DDFDocuments/r/G/SPS/NJPN452.pdf","FR")</f>
      </c>
      <c r="J3816" s="15">
        <f>HYPERLINK("https://docs.wto.org/imrd/directdoc.asp?DDFDocuments/s/G/SPS/NJPN452.pdf","ES")</f>
      </c>
    </row>
    <row r="3817">
      <c r="A3817" s="10" t="s">
        <v>6446</v>
      </c>
      <c r="B3817" s="11" t="s">
        <v>34</v>
      </c>
      <c r="C3817" s="10" t="s">
        <v>18</v>
      </c>
      <c r="D3817" s="12">
        <v>42459</v>
      </c>
      <c r="E3817" s="13" t="s">
        <v>6447</v>
      </c>
      <c r="F3817" s="13" t="s">
        <v>74</v>
      </c>
      <c r="G3817" s="14"/>
      <c r="H3817" s="15">
        <f>HYPERLINK("https://docs.wto.org/imrd/directdoc.asp?DDFDocuments/q/G/SPS/NJPN453.pdf","EN")</f>
      </c>
      <c r="I3817" s="15">
        <f>HYPERLINK("https://docs.wto.org/imrd/directdoc.asp?DDFDocuments/r/G/SPS/NJPN453.pdf","FR")</f>
      </c>
      <c r="J3817" s="15">
        <f>HYPERLINK("https://docs.wto.org/imrd/directdoc.asp?DDFDocuments/s/G/SPS/NJPN453.pdf","ES")</f>
      </c>
    </row>
    <row r="3818">
      <c r="A3818" s="10" t="s">
        <v>6448</v>
      </c>
      <c r="B3818" s="11" t="s">
        <v>34</v>
      </c>
      <c r="C3818" s="10" t="s">
        <v>18</v>
      </c>
      <c r="D3818" s="12">
        <v>42459</v>
      </c>
      <c r="E3818" s="13" t="s">
        <v>6449</v>
      </c>
      <c r="F3818" s="13" t="s">
        <v>74</v>
      </c>
      <c r="G3818" s="14"/>
      <c r="H3818" s="15">
        <f>HYPERLINK("https://docs.wto.org/imrd/directdoc.asp?DDFDocuments/q/G/SPS/NJPN454.pdf","EN")</f>
      </c>
      <c r="I3818" s="15">
        <f>HYPERLINK("https://docs.wto.org/imrd/directdoc.asp?DDFDocuments/r/G/SPS/NJPN454.pdf","FR")</f>
      </c>
      <c r="J3818" s="15">
        <f>HYPERLINK("https://docs.wto.org/imrd/directdoc.asp?DDFDocuments/s/G/SPS/NJPN454.pdf","ES")</f>
      </c>
    </row>
    <row r="3819">
      <c r="A3819" s="10" t="s">
        <v>6450</v>
      </c>
      <c r="B3819" s="11" t="s">
        <v>34</v>
      </c>
      <c r="C3819" s="10" t="s">
        <v>18</v>
      </c>
      <c r="D3819" s="12">
        <v>42459</v>
      </c>
      <c r="E3819" s="13" t="s">
        <v>6451</v>
      </c>
      <c r="F3819" s="13" t="s">
        <v>74</v>
      </c>
      <c r="G3819" s="14"/>
      <c r="H3819" s="15">
        <f>HYPERLINK("https://docs.wto.org/imrd/directdoc.asp?DDFDocuments/q/G/SPS/NJPN455.pdf","EN")</f>
      </c>
      <c r="I3819" s="15">
        <f>HYPERLINK("https://docs.wto.org/imrd/directdoc.asp?DDFDocuments/r/G/SPS/NJPN455.pdf","FR")</f>
      </c>
      <c r="J3819" s="15">
        <f>HYPERLINK("https://docs.wto.org/imrd/directdoc.asp?DDFDocuments/s/G/SPS/NJPN455.pdf","ES")</f>
      </c>
    </row>
    <row r="3820">
      <c r="A3820" s="10" t="s">
        <v>6452</v>
      </c>
      <c r="B3820" s="11" t="s">
        <v>87</v>
      </c>
      <c r="C3820" s="10" t="s">
        <v>18</v>
      </c>
      <c r="D3820" s="12">
        <v>42459</v>
      </c>
      <c r="E3820" s="13" t="s">
        <v>6453</v>
      </c>
      <c r="F3820" s="13" t="s">
        <v>817</v>
      </c>
      <c r="G3820" s="14"/>
      <c r="H3820" s="15">
        <f>HYPERLINK("https://docs.wto.org/imrd/directdoc.asp?DDFDocuments/t/G/SPS/NMEX299.DOC","EN")</f>
      </c>
      <c r="I3820" s="15">
        <f>HYPERLINK("https://docs.wto.org/imrd/directdoc.asp?DDFDocuments/u/G/SPS/NMEX299.DOC","FR")</f>
      </c>
      <c r="J3820" s="15">
        <f>HYPERLINK("https://docs.wto.org/imrd/directdoc.asp?DDFDocuments/v/G/SPS/NMEX299.DOC","ES")</f>
      </c>
    </row>
    <row r="3821">
      <c r="A3821" s="10" t="s">
        <v>6454</v>
      </c>
      <c r="B3821" s="11" t="s">
        <v>161</v>
      </c>
      <c r="C3821" s="10" t="s">
        <v>18</v>
      </c>
      <c r="D3821" s="12">
        <v>42459</v>
      </c>
      <c r="E3821" s="13" t="s">
        <v>6003</v>
      </c>
      <c r="F3821" s="13" t="s">
        <v>158</v>
      </c>
      <c r="G3821" s="14" t="s">
        <v>233</v>
      </c>
      <c r="H3821" s="15">
        <f>HYPERLINK("https://docs.wto.org/imrd/directdoc.asp?DDFDocuments/t/G/SPS/NUSA2837.DOC","EN")</f>
      </c>
      <c r="I3821" s="15">
        <f>HYPERLINK("https://docs.wto.org/imrd/directdoc.asp?DDFDocuments/u/G/SPS/NUSA2837.DOC","FR")</f>
      </c>
      <c r="J3821" s="15">
        <f>HYPERLINK("https://docs.wto.org/imrd/directdoc.asp?DDFDocuments/v/G/SPS/NUSA2837.DOC","ES")</f>
      </c>
    </row>
    <row r="3822">
      <c r="A3822" s="10" t="s">
        <v>6455</v>
      </c>
      <c r="B3822" s="11" t="s">
        <v>161</v>
      </c>
      <c r="C3822" s="10" t="s">
        <v>18</v>
      </c>
      <c r="D3822" s="12">
        <v>42459</v>
      </c>
      <c r="E3822" s="13" t="s">
        <v>6005</v>
      </c>
      <c r="F3822" s="13" t="s">
        <v>158</v>
      </c>
      <c r="G3822" s="14" t="s">
        <v>233</v>
      </c>
      <c r="H3822" s="15">
        <f>HYPERLINK("https://docs.wto.org/imrd/directdoc.asp?DDFDocuments/t/G/SPS/NUSA2838.DOC","EN")</f>
      </c>
      <c r="I3822" s="15">
        <f>HYPERLINK("https://docs.wto.org/imrd/directdoc.asp?DDFDocuments/u/G/SPS/NUSA2838.DOC","FR")</f>
      </c>
      <c r="J3822" s="15">
        <f>HYPERLINK("https://docs.wto.org/imrd/directdoc.asp?DDFDocuments/v/G/SPS/NUSA2838.DOC","ES")</f>
      </c>
    </row>
    <row r="3823">
      <c r="A3823" s="10" t="s">
        <v>6456</v>
      </c>
      <c r="B3823" s="11" t="s">
        <v>161</v>
      </c>
      <c r="C3823" s="10" t="s">
        <v>18</v>
      </c>
      <c r="D3823" s="12">
        <v>42459</v>
      </c>
      <c r="E3823" s="13" t="s">
        <v>4111</v>
      </c>
      <c r="F3823" s="13" t="s">
        <v>229</v>
      </c>
      <c r="G3823" s="14"/>
      <c r="H3823" s="15">
        <f>HYPERLINK("https://docs.wto.org/imrd/directdoc.asp?DDFDocuments/t/G/SPS/NUSA2839.DOC","EN")</f>
      </c>
      <c r="I3823" s="15">
        <f>HYPERLINK("https://docs.wto.org/imrd/directdoc.asp?DDFDocuments/u/G/SPS/NUSA2839.DOC","FR")</f>
      </c>
      <c r="J3823" s="15">
        <f>HYPERLINK("https://docs.wto.org/imrd/directdoc.asp?DDFDocuments/v/G/SPS/NUSA2839.DOC","ES")</f>
      </c>
    </row>
    <row r="3824">
      <c r="A3824" s="10" t="s">
        <v>6457</v>
      </c>
      <c r="B3824" s="11" t="s">
        <v>465</v>
      </c>
      <c r="C3824" s="10" t="s">
        <v>18</v>
      </c>
      <c r="D3824" s="12">
        <v>42458</v>
      </c>
      <c r="E3824" s="13" t="s">
        <v>6458</v>
      </c>
      <c r="F3824" s="13" t="s">
        <v>6459</v>
      </c>
      <c r="G3824" s="14"/>
      <c r="H3824" s="15">
        <f>HYPERLINK("https://docs.wto.org/imrd/directdoc.asp?DDFDocuments/q/G/SPS/NKGZ9.pdf","EN")</f>
      </c>
      <c r="I3824" s="15">
        <f>HYPERLINK("https://docs.wto.org/imrd/directdoc.asp?DDFDocuments/r/G/SPS/NKGZ9.pdf","FR")</f>
      </c>
      <c r="J3824" s="15">
        <f>HYPERLINK("https://docs.wto.org/imrd/directdoc.asp?DDFDocuments/s/G/SPS/NKGZ9.pdf","ES")</f>
      </c>
    </row>
    <row r="3825">
      <c r="A3825" s="10" t="s">
        <v>6460</v>
      </c>
      <c r="B3825" s="11" t="s">
        <v>59</v>
      </c>
      <c r="C3825" s="10" t="s">
        <v>40</v>
      </c>
      <c r="D3825" s="12">
        <v>42458</v>
      </c>
      <c r="E3825" s="13" t="s">
        <v>6461</v>
      </c>
      <c r="F3825" s="13" t="s">
        <v>5150</v>
      </c>
      <c r="G3825" s="14"/>
      <c r="H3825" s="15">
        <f>HYPERLINK("https://docs.wto.org/imrd/directdoc.asp?DDFDocuments/t/G/SPS/NTPKM380A1.DOC","EN")</f>
      </c>
      <c r="I3825" s="15">
        <f>HYPERLINK("https://docs.wto.org/imrd/directdoc.asp?DDFDocuments/u/G/SPS/NTPKM380A1.DOC","FR")</f>
      </c>
      <c r="J3825" s="15">
        <f>HYPERLINK("https://docs.wto.org/imrd/directdoc.asp?DDFDocuments/v/G/SPS/NTPKM380A1.DOC","ES")</f>
      </c>
    </row>
    <row r="3826">
      <c r="A3826" s="10" t="s">
        <v>6462</v>
      </c>
      <c r="B3826" s="11" t="s">
        <v>233</v>
      </c>
      <c r="C3826" s="10" t="s">
        <v>18</v>
      </c>
      <c r="D3826" s="12">
        <v>42453</v>
      </c>
      <c r="E3826" s="13" t="s">
        <v>6463</v>
      </c>
      <c r="F3826" s="13" t="s">
        <v>223</v>
      </c>
      <c r="G3826" s="14" t="s">
        <v>34</v>
      </c>
      <c r="H3826" s="15">
        <f>HYPERLINK("https://docs.wto.org/imrd/directdoc.asp?DDFDocuments/q/G/SPS/NPER640.pdf","EN")</f>
      </c>
      <c r="I3826" s="15">
        <f>HYPERLINK("https://docs.wto.org/imrd/directdoc.asp?DDFDocuments/r/G/SPS/NPER640.pdf","FR")</f>
      </c>
      <c r="J3826" s="15">
        <f>HYPERLINK("https://docs.wto.org/imrd/directdoc.asp?DDFDocuments/s/G/SPS/NPER640.pdf","ES")</f>
      </c>
    </row>
    <row r="3827">
      <c r="A3827" s="10" t="s">
        <v>6464</v>
      </c>
      <c r="B3827" s="11" t="s">
        <v>139</v>
      </c>
      <c r="C3827" s="10" t="s">
        <v>18</v>
      </c>
      <c r="D3827" s="12">
        <v>42451</v>
      </c>
      <c r="E3827" s="13" t="s">
        <v>3591</v>
      </c>
      <c r="F3827" s="13" t="s">
        <v>3404</v>
      </c>
      <c r="G3827" s="14"/>
      <c r="H3827" s="15">
        <f>HYPERLINK("https://docs.wto.org/imrd/directdoc.asp?DDFDocuments/q/G/SPS/NIND138.pdf","EN")</f>
      </c>
      <c r="I3827" s="15">
        <f>HYPERLINK("https://docs.wto.org/imrd/directdoc.asp?DDFDocuments/r/G/SPS/NIND138.pdf","FR")</f>
      </c>
      <c r="J3827" s="15">
        <f>HYPERLINK("https://docs.wto.org/imrd/directdoc.asp?DDFDocuments/s/G/SPS/NIND138.pdf","ES")</f>
      </c>
    </row>
    <row r="3828">
      <c r="A3828" s="10" t="s">
        <v>6465</v>
      </c>
      <c r="B3828" s="11" t="s">
        <v>465</v>
      </c>
      <c r="C3828" s="10" t="s">
        <v>18</v>
      </c>
      <c r="D3828" s="12">
        <v>42451</v>
      </c>
      <c r="E3828" s="13" t="s">
        <v>6466</v>
      </c>
      <c r="F3828" s="13" t="s">
        <v>6467</v>
      </c>
      <c r="G3828" s="14"/>
      <c r="H3828" s="15">
        <f>HYPERLINK("https://docs.wto.org/imrd/directdoc.asp?DDFDocuments/t/G/SPS/NKGZ8.DOC","EN")</f>
      </c>
      <c r="I3828" s="15">
        <f>HYPERLINK("https://docs.wto.org/imrd/directdoc.asp?DDFDocuments/u/G/SPS/NKGZ8.DOC","FR")</f>
      </c>
      <c r="J3828" s="15">
        <f>HYPERLINK("https://docs.wto.org/imrd/directdoc.asp?DDFDocuments/v/G/SPS/NKGZ8.DOC","ES")</f>
      </c>
    </row>
    <row r="3829">
      <c r="A3829" s="10" t="s">
        <v>6468</v>
      </c>
      <c r="B3829" s="11" t="s">
        <v>3017</v>
      </c>
      <c r="C3829" s="10" t="s">
        <v>40</v>
      </c>
      <c r="D3829" s="12">
        <v>42450</v>
      </c>
      <c r="E3829" s="13" t="s">
        <v>6292</v>
      </c>
      <c r="F3829" s="13" t="s">
        <v>1550</v>
      </c>
      <c r="G3829" s="14"/>
      <c r="H3829" s="15">
        <f>HYPERLINK("https://docs.wto.org/imrd/directdoc.asp?DDFDocuments/t/G/SPS/NGHA3A1.DOC","EN")</f>
      </c>
      <c r="I3829" s="15">
        <f>HYPERLINK("https://docs.wto.org/imrd/directdoc.asp?DDFDocuments/u/G/SPS/NGHA3A1.DOC","FR")</f>
      </c>
      <c r="J3829" s="15">
        <f>HYPERLINK("https://docs.wto.org/imrd/directdoc.asp?DDFDocuments/v/G/SPS/NGHA3A1.DOC","ES")</f>
      </c>
    </row>
    <row r="3830">
      <c r="A3830" s="10" t="s">
        <v>6469</v>
      </c>
      <c r="B3830" s="11" t="s">
        <v>161</v>
      </c>
      <c r="C3830" s="10" t="s">
        <v>40</v>
      </c>
      <c r="D3830" s="12">
        <v>42450</v>
      </c>
      <c r="E3830" s="13" t="s">
        <v>6470</v>
      </c>
      <c r="F3830" s="13" t="s">
        <v>5150</v>
      </c>
      <c r="G3830" s="14"/>
      <c r="H3830" s="15">
        <f>HYPERLINK("https://docs.wto.org/imrd/directdoc.asp?DDFDocuments/t/G/SPS/NUSA933A5.DOC","EN")</f>
      </c>
      <c r="I3830" s="15">
        <f>HYPERLINK("https://docs.wto.org/imrd/directdoc.asp?DDFDocuments/u/G/SPS/NUSA933A5.DOC","FR")</f>
      </c>
      <c r="J3830" s="15">
        <f>HYPERLINK("https://docs.wto.org/imrd/directdoc.asp?DDFDocuments/v/G/SPS/NUSA933A5.DOC","ES")</f>
      </c>
    </row>
    <row r="3831">
      <c r="A3831" s="10" t="s">
        <v>6471</v>
      </c>
      <c r="B3831" s="11" t="s">
        <v>168</v>
      </c>
      <c r="C3831" s="10" t="s">
        <v>18</v>
      </c>
      <c r="D3831" s="12">
        <v>42450</v>
      </c>
      <c r="E3831" s="13" t="s">
        <v>5944</v>
      </c>
      <c r="F3831" s="13" t="s">
        <v>2963</v>
      </c>
      <c r="G3831" s="14"/>
      <c r="H3831" s="15">
        <f>HYPERLINK("https://docs.wto.org/imrd/directdoc.asp?DDFDocuments/t/G/SPS/NZAF44.DOC","EN")</f>
      </c>
      <c r="I3831" s="15">
        <f>HYPERLINK("https://docs.wto.org/imrd/directdoc.asp?DDFDocuments/u/G/SPS/NZAF44.DOC","FR")</f>
      </c>
      <c r="J3831" s="15">
        <f>HYPERLINK("https://docs.wto.org/imrd/directdoc.asp?DDFDocuments/v/G/SPS/NZAF44.DOC","ES")</f>
      </c>
    </row>
    <row r="3832">
      <c r="A3832" s="10" t="s">
        <v>6472</v>
      </c>
      <c r="B3832" s="11" t="s">
        <v>53</v>
      </c>
      <c r="C3832" s="10" t="s">
        <v>12</v>
      </c>
      <c r="D3832" s="12">
        <v>42446</v>
      </c>
      <c r="E3832" s="13" t="s">
        <v>6473</v>
      </c>
      <c r="F3832" s="13" t="s">
        <v>6474</v>
      </c>
      <c r="G3832" s="14" t="s">
        <v>6475</v>
      </c>
      <c r="H3832" s="15">
        <f>HYPERLINK("https://docs.wto.org/imrd/directdoc.asp?DDFDocuments/t/G/SPS/NSAU202.DOC","EN")</f>
      </c>
      <c r="I3832" s="15">
        <f>HYPERLINK("https://docs.wto.org/imrd/directdoc.asp?DDFDocuments/u/G/SPS/NSAU202.DOC","FR")</f>
      </c>
      <c r="J3832" s="15">
        <f>HYPERLINK("https://docs.wto.org/imrd/directdoc.asp?DDFDocuments/v/G/SPS/NSAU202.DOC","ES")</f>
      </c>
    </row>
    <row r="3833">
      <c r="A3833" s="10" t="s">
        <v>6476</v>
      </c>
      <c r="B3833" s="11" t="s">
        <v>214</v>
      </c>
      <c r="C3833" s="10" t="s">
        <v>40</v>
      </c>
      <c r="D3833" s="12">
        <v>42445</v>
      </c>
      <c r="E3833" s="13" t="s">
        <v>6477</v>
      </c>
      <c r="F3833" s="13" t="s">
        <v>5163</v>
      </c>
      <c r="G3833" s="14"/>
      <c r="H3833" s="15">
        <f>HYPERLINK("https://docs.wto.org/imrd/directdoc.asp?DDFDocuments/t/G/SPS/NARE69A1.DOC","EN")</f>
      </c>
      <c r="I3833" s="15">
        <f>HYPERLINK("https://docs.wto.org/imrd/directdoc.asp?DDFDocuments/u/G/SPS/NARE69A1.DOC","FR")</f>
      </c>
      <c r="J3833" s="15">
        <f>HYPERLINK("https://docs.wto.org/imrd/directdoc.asp?DDFDocuments/v/G/SPS/NARE69A1.DOC","ES")</f>
      </c>
    </row>
    <row r="3834">
      <c r="A3834" s="10" t="s">
        <v>6478</v>
      </c>
      <c r="B3834" s="11" t="s">
        <v>188</v>
      </c>
      <c r="C3834" s="10" t="s">
        <v>40</v>
      </c>
      <c r="D3834" s="12">
        <v>42445</v>
      </c>
      <c r="E3834" s="13" t="s">
        <v>6479</v>
      </c>
      <c r="F3834" s="13" t="s">
        <v>5150</v>
      </c>
      <c r="G3834" s="14"/>
      <c r="H3834" s="15">
        <f>HYPERLINK("https://docs.wto.org/imrd/directdoc.asp?DDFDocuments/q/G/SPS/NAUS353A1.pdf","EN")</f>
      </c>
      <c r="I3834" s="15">
        <f>HYPERLINK("https://docs.wto.org/imrd/directdoc.asp?DDFDocuments/r/G/SPS/NAUS353A1.pdf","FR")</f>
      </c>
      <c r="J3834" s="15">
        <f>HYPERLINK("https://docs.wto.org/imrd/directdoc.asp?DDFDocuments/s/G/SPS/NAUS353A1.pdf","ES")</f>
      </c>
    </row>
    <row r="3835">
      <c r="A3835" s="10" t="s">
        <v>6480</v>
      </c>
      <c r="B3835" s="11" t="s">
        <v>72</v>
      </c>
      <c r="C3835" s="10" t="s">
        <v>40</v>
      </c>
      <c r="D3835" s="12">
        <v>42445</v>
      </c>
      <c r="E3835" s="13" t="s">
        <v>6481</v>
      </c>
      <c r="F3835" s="13" t="s">
        <v>5150</v>
      </c>
      <c r="G3835" s="14"/>
      <c r="H3835" s="15">
        <f>HYPERLINK("https://docs.wto.org/imrd/directdoc.asp?DDFDocuments/t/G/SPS/NCAN950A2.DOC","EN")</f>
      </c>
      <c r="I3835" s="15">
        <f>HYPERLINK("https://docs.wto.org/imrd/directdoc.asp?DDFDocuments/u/G/SPS/NCAN950A2.DOC","FR")</f>
      </c>
      <c r="J3835" s="15">
        <f>HYPERLINK("https://docs.wto.org/imrd/directdoc.asp?DDFDocuments/v/G/SPS/NCAN950A2.DOC","ES")</f>
      </c>
    </row>
    <row r="3836">
      <c r="A3836" s="10" t="s">
        <v>6482</v>
      </c>
      <c r="B3836" s="11" t="s">
        <v>139</v>
      </c>
      <c r="C3836" s="10" t="s">
        <v>18</v>
      </c>
      <c r="D3836" s="12">
        <v>42445</v>
      </c>
      <c r="E3836" s="13" t="s">
        <v>6483</v>
      </c>
      <c r="F3836" s="13" t="s">
        <v>24</v>
      </c>
      <c r="G3836" s="14"/>
      <c r="H3836" s="15">
        <f>HYPERLINK("https://docs.wto.org/imrd/directdoc.asp?DDFDocuments/q/G/SPS/NIND132.pdf","EN")</f>
      </c>
      <c r="I3836" s="15">
        <f>HYPERLINK("https://docs.wto.org/imrd/directdoc.asp?DDFDocuments/r/G/SPS/NIND132.pdf","FR")</f>
      </c>
      <c r="J3836" s="15">
        <f>HYPERLINK("https://docs.wto.org/imrd/directdoc.asp?DDFDocuments/s/G/SPS/NIND132.pdf","ES")</f>
      </c>
    </row>
    <row r="3837">
      <c r="A3837" s="10" t="s">
        <v>6484</v>
      </c>
      <c r="B3837" s="11" t="s">
        <v>139</v>
      </c>
      <c r="C3837" s="10" t="s">
        <v>18</v>
      </c>
      <c r="D3837" s="12">
        <v>42445</v>
      </c>
      <c r="E3837" s="13" t="s">
        <v>6485</v>
      </c>
      <c r="F3837" s="13" t="s">
        <v>24</v>
      </c>
      <c r="G3837" s="14"/>
      <c r="H3837" s="15">
        <f>HYPERLINK("https://docs.wto.org/imrd/directdoc.asp?DDFDocuments/t/G/SPS/NIND133.DOC","EN")</f>
      </c>
      <c r="I3837" s="15">
        <f>HYPERLINK("https://docs.wto.org/imrd/directdoc.asp?DDFDocuments/u/G/SPS/NIND133.DOC","FR")</f>
      </c>
      <c r="J3837" s="15">
        <f>HYPERLINK("https://docs.wto.org/imrd/directdoc.asp?DDFDocuments/v/G/SPS/NIND133.DOC","ES")</f>
      </c>
    </row>
    <row r="3838">
      <c r="A3838" s="10" t="s">
        <v>6486</v>
      </c>
      <c r="B3838" s="11" t="s">
        <v>139</v>
      </c>
      <c r="C3838" s="10" t="s">
        <v>18</v>
      </c>
      <c r="D3838" s="12">
        <v>42445</v>
      </c>
      <c r="E3838" s="13" t="s">
        <v>6487</v>
      </c>
      <c r="F3838" s="13" t="s">
        <v>24</v>
      </c>
      <c r="G3838" s="14"/>
      <c r="H3838" s="15">
        <f>HYPERLINK("https://docs.wto.org/imrd/directdoc.asp?DDFDocuments/t/G/SPS/NIND134.DOC","EN")</f>
      </c>
      <c r="I3838" s="15">
        <f>HYPERLINK("https://docs.wto.org/imrd/directdoc.asp?DDFDocuments/u/G/SPS/NIND134.DOC","FR")</f>
      </c>
      <c r="J3838" s="15">
        <f>HYPERLINK("https://docs.wto.org/imrd/directdoc.asp?DDFDocuments/v/G/SPS/NIND134.DOC","ES")</f>
      </c>
    </row>
    <row r="3839">
      <c r="A3839" s="10" t="s">
        <v>6488</v>
      </c>
      <c r="B3839" s="11" t="s">
        <v>139</v>
      </c>
      <c r="C3839" s="10" t="s">
        <v>18</v>
      </c>
      <c r="D3839" s="12">
        <v>42445</v>
      </c>
      <c r="E3839" s="13" t="s">
        <v>6489</v>
      </c>
      <c r="F3839" s="13" t="s">
        <v>63</v>
      </c>
      <c r="G3839" s="14"/>
      <c r="H3839" s="15">
        <f>HYPERLINK("https://docs.wto.org/imrd/directdoc.asp?DDFDocuments/t/G/SPS/NIND135.DOC","EN")</f>
      </c>
      <c r="I3839" s="15">
        <f>HYPERLINK("https://docs.wto.org/imrd/directdoc.asp?DDFDocuments/u/G/SPS/NIND135.DOC","FR")</f>
      </c>
      <c r="J3839" s="15">
        <f>HYPERLINK("https://docs.wto.org/imrd/directdoc.asp?DDFDocuments/v/G/SPS/NIND135.DOC","ES")</f>
      </c>
    </row>
    <row r="3840">
      <c r="A3840" s="10" t="s">
        <v>6490</v>
      </c>
      <c r="B3840" s="11" t="s">
        <v>139</v>
      </c>
      <c r="C3840" s="10" t="s">
        <v>18</v>
      </c>
      <c r="D3840" s="12">
        <v>42445</v>
      </c>
      <c r="E3840" s="13" t="s">
        <v>6491</v>
      </c>
      <c r="F3840" s="13" t="s">
        <v>24</v>
      </c>
      <c r="G3840" s="14"/>
      <c r="H3840" s="15">
        <f>HYPERLINK("https://docs.wto.org/imrd/directdoc.asp?DDFDocuments/t/G/SPS/NIND136.DOC","EN")</f>
      </c>
      <c r="I3840" s="15">
        <f>HYPERLINK("https://docs.wto.org/imrd/directdoc.asp?DDFDocuments/u/G/SPS/NIND136.DOC","FR")</f>
      </c>
      <c r="J3840" s="15">
        <f>HYPERLINK("https://docs.wto.org/imrd/directdoc.asp?DDFDocuments/v/G/SPS/NIND136.DOC","ES")</f>
      </c>
    </row>
    <row r="3841">
      <c r="A3841" s="10" t="s">
        <v>6492</v>
      </c>
      <c r="B3841" s="11" t="s">
        <v>6493</v>
      </c>
      <c r="C3841" s="10" t="s">
        <v>12</v>
      </c>
      <c r="D3841" s="12">
        <v>42444</v>
      </c>
      <c r="E3841" s="13" t="s">
        <v>6494</v>
      </c>
      <c r="F3841" s="13" t="s">
        <v>36</v>
      </c>
      <c r="G3841" s="14" t="s">
        <v>1412</v>
      </c>
      <c r="H3841" s="15">
        <f>HYPERLINK("https://docs.wto.org/imrd/directdoc.asp?DDFDocuments/t/G/SPS/NCAF3.DOC","EN")</f>
      </c>
      <c r="I3841" s="15">
        <f>HYPERLINK("https://docs.wto.org/imrd/directdoc.asp?DDFDocuments/u/G/SPS/NCAF3.DOC","FR")</f>
      </c>
      <c r="J3841" s="15">
        <f>HYPERLINK("https://docs.wto.org/imrd/directdoc.asp?DDFDocuments/v/G/SPS/NCAF3.DOC","ES")</f>
      </c>
    </row>
    <row r="3842">
      <c r="A3842" s="10" t="s">
        <v>6495</v>
      </c>
      <c r="B3842" s="11" t="s">
        <v>149</v>
      </c>
      <c r="C3842" s="10" t="s">
        <v>18</v>
      </c>
      <c r="D3842" s="12">
        <v>42444</v>
      </c>
      <c r="E3842" s="13" t="s">
        <v>6496</v>
      </c>
      <c r="F3842" s="13" t="s">
        <v>6497</v>
      </c>
      <c r="G3842" s="14"/>
      <c r="H3842" s="15">
        <f>HYPERLINK("https://docs.wto.org/imrd/directdoc.asp?DDFDocuments/t/G/SPS/NCHN17R1.DOC","EN")</f>
      </c>
      <c r="I3842" s="15">
        <f>HYPERLINK("https://docs.wto.org/imrd/directdoc.asp?DDFDocuments/u/G/SPS/NCHN17R1.DOC","FR")</f>
      </c>
      <c r="J3842" s="15">
        <f>HYPERLINK("https://docs.wto.org/imrd/directdoc.asp?DDFDocuments/v/G/SPS/NCHN17R1.DOC","ES")</f>
      </c>
    </row>
    <row r="3843">
      <c r="A3843" s="10" t="s">
        <v>6498</v>
      </c>
      <c r="B3843" s="11" t="s">
        <v>79</v>
      </c>
      <c r="C3843" s="10" t="s">
        <v>40</v>
      </c>
      <c r="D3843" s="12">
        <v>42444</v>
      </c>
      <c r="E3843" s="13" t="s">
        <v>19</v>
      </c>
      <c r="F3843" s="13" t="s">
        <v>5150</v>
      </c>
      <c r="G3843" s="14"/>
      <c r="H3843" s="15">
        <f>HYPERLINK("https://docs.wto.org/imrd/directdoc.asp?DDFDocuments/t/G/SPS/NCOL252A1.DOC","EN")</f>
      </c>
      <c r="I3843" s="15">
        <f>HYPERLINK("https://docs.wto.org/imrd/directdoc.asp?DDFDocuments/u/G/SPS/NCOL252A1.DOC","FR")</f>
      </c>
      <c r="J3843" s="15">
        <f>HYPERLINK("https://docs.wto.org/imrd/directdoc.asp?DDFDocuments/v/G/SPS/NCOL252A1.DOC","ES")</f>
      </c>
    </row>
    <row r="3844">
      <c r="A3844" s="10" t="s">
        <v>6499</v>
      </c>
      <c r="B3844" s="11" t="s">
        <v>82</v>
      </c>
      <c r="C3844" s="10" t="s">
        <v>18</v>
      </c>
      <c r="D3844" s="12">
        <v>42443</v>
      </c>
      <c r="E3844" s="13" t="s">
        <v>603</v>
      </c>
      <c r="F3844" s="13" t="s">
        <v>74</v>
      </c>
      <c r="G3844" s="14"/>
      <c r="H3844" s="15">
        <f>HYPERLINK("https://docs.wto.org/imrd/directdoc.asp?DDFDocuments/q/G/SPS/NEU158.pdf","EN")</f>
      </c>
      <c r="I3844" s="15">
        <f>HYPERLINK("https://docs.wto.org/imrd/directdoc.asp?DDFDocuments/r/G/SPS/NEU158.pdf","FR")</f>
      </c>
      <c r="J3844" s="15">
        <f>HYPERLINK("https://docs.wto.org/imrd/directdoc.asp?DDFDocuments/s/G/SPS/NEU158.pdf","ES")</f>
      </c>
    </row>
    <row r="3845">
      <c r="A3845" s="10" t="s">
        <v>6500</v>
      </c>
      <c r="B3845" s="11" t="s">
        <v>195</v>
      </c>
      <c r="C3845" s="10" t="s">
        <v>18</v>
      </c>
      <c r="D3845" s="12">
        <v>42443</v>
      </c>
      <c r="E3845" s="13" t="s">
        <v>5742</v>
      </c>
      <c r="F3845" s="13" t="s">
        <v>223</v>
      </c>
      <c r="G3845" s="14"/>
      <c r="H3845" s="15">
        <f>HYPERLINK("https://docs.wto.org/imrd/directdoc.asp?DDFDocuments/q/G/SPS/NNZL532.pdf","EN")</f>
      </c>
      <c r="I3845" s="15">
        <f>HYPERLINK("https://docs.wto.org/imrd/directdoc.asp?DDFDocuments/r/G/SPS/NNZL532.pdf","FR")</f>
      </c>
      <c r="J3845" s="15">
        <f>HYPERLINK("https://docs.wto.org/imrd/directdoc.asp?DDFDocuments/s/G/SPS/NNZL532.pdf","ES")</f>
      </c>
    </row>
    <row r="3846">
      <c r="A3846" s="10" t="s">
        <v>6501</v>
      </c>
      <c r="B3846" s="11" t="s">
        <v>27</v>
      </c>
      <c r="C3846" s="10" t="s">
        <v>40</v>
      </c>
      <c r="D3846" s="12">
        <v>42439</v>
      </c>
      <c r="E3846" s="13" t="s">
        <v>19</v>
      </c>
      <c r="F3846" s="13" t="s">
        <v>925</v>
      </c>
      <c r="G3846" s="14"/>
      <c r="H3846" s="15">
        <f>HYPERLINK("https://docs.wto.org/imrd/directdoc.asp?DDFDocuments/t/G/SPS/NCRI122A3.DOC","EN")</f>
      </c>
      <c r="I3846" s="15">
        <f>HYPERLINK("https://docs.wto.org/imrd/directdoc.asp?DDFDocuments/u/G/SPS/NCRI122A3.DOC","FR")</f>
      </c>
      <c r="J3846" s="15">
        <f>HYPERLINK("https://docs.wto.org/imrd/directdoc.asp?DDFDocuments/v/G/SPS/NCRI122A3.DOC","ES")</f>
      </c>
    </row>
    <row r="3847">
      <c r="A3847" s="10" t="s">
        <v>6502</v>
      </c>
      <c r="B3847" s="11" t="s">
        <v>59</v>
      </c>
      <c r="C3847" s="10" t="s">
        <v>18</v>
      </c>
      <c r="D3847" s="12">
        <v>42439</v>
      </c>
      <c r="E3847" s="13" t="s">
        <v>285</v>
      </c>
      <c r="F3847" s="13" t="s">
        <v>144</v>
      </c>
      <c r="G3847" s="14"/>
      <c r="H3847" s="15">
        <f>HYPERLINK("https://docs.wto.org/imrd/directdoc.asp?DDFDocuments/t/G/SPS/NTPKM389.DOC","EN")</f>
      </c>
      <c r="I3847" s="15">
        <f>HYPERLINK("https://docs.wto.org/imrd/directdoc.asp?DDFDocuments/u/G/SPS/NTPKM389.DOC","FR")</f>
      </c>
      <c r="J3847" s="15">
        <f>HYPERLINK("https://docs.wto.org/imrd/directdoc.asp?DDFDocuments/v/G/SPS/NTPKM389.DOC","ES")</f>
      </c>
    </row>
    <row r="3848">
      <c r="A3848" s="10" t="s">
        <v>6503</v>
      </c>
      <c r="B3848" s="11" t="s">
        <v>3017</v>
      </c>
      <c r="C3848" s="10" t="s">
        <v>40</v>
      </c>
      <c r="D3848" s="12">
        <v>42438</v>
      </c>
      <c r="E3848" s="13" t="s">
        <v>6306</v>
      </c>
      <c r="F3848" s="13" t="s">
        <v>6504</v>
      </c>
      <c r="G3848" s="14"/>
      <c r="H3848" s="15">
        <f>HYPERLINK("https://docs.wto.org/imrd/directdoc.asp?DDFDocuments/q/G/SPS/NGHA2A1.pdf","EN")</f>
      </c>
      <c r="I3848" s="15">
        <f>HYPERLINK("https://docs.wto.org/imrd/directdoc.asp?DDFDocuments/r/G/SPS/NGHA2A1.pdf","FR")</f>
      </c>
      <c r="J3848" s="15">
        <f>HYPERLINK("https://docs.wto.org/imrd/directdoc.asp?DDFDocuments/s/G/SPS/NGHA2A1.pdf","ES")</f>
      </c>
    </row>
    <row r="3849">
      <c r="A3849" s="10" t="s">
        <v>6505</v>
      </c>
      <c r="B3849" s="11" t="s">
        <v>3031</v>
      </c>
      <c r="C3849" s="10" t="s">
        <v>18</v>
      </c>
      <c r="D3849" s="12">
        <v>42438</v>
      </c>
      <c r="E3849" s="13" t="s">
        <v>6506</v>
      </c>
      <c r="F3849" s="13" t="s">
        <v>24</v>
      </c>
      <c r="G3849" s="14"/>
      <c r="H3849" s="15">
        <f>HYPERLINK("https://docs.wto.org/imrd/directdoc.asp?DDFDocuments/q/G/SPS/NMDG21.pdf","EN")</f>
      </c>
      <c r="I3849" s="15">
        <f>HYPERLINK("https://docs.wto.org/imrd/directdoc.asp?DDFDocuments/r/G/SPS/NMDG21.pdf","FR")</f>
      </c>
      <c r="J3849" s="15">
        <f>HYPERLINK("https://docs.wto.org/imrd/directdoc.asp?DDFDocuments/s/G/SPS/NMDG21.pdf","ES")</f>
      </c>
    </row>
    <row r="3850">
      <c r="A3850" s="10" t="s">
        <v>6507</v>
      </c>
      <c r="B3850" s="11" t="s">
        <v>87</v>
      </c>
      <c r="C3850" s="10" t="s">
        <v>18</v>
      </c>
      <c r="D3850" s="12">
        <v>42438</v>
      </c>
      <c r="E3850" s="13" t="s">
        <v>6508</v>
      </c>
      <c r="F3850" s="13" t="s">
        <v>6509</v>
      </c>
      <c r="G3850" s="14" t="s">
        <v>147</v>
      </c>
      <c r="H3850" s="15">
        <f>HYPERLINK("https://docs.wto.org/imrd/directdoc.asp?DDFDocuments/t/G/SPS/NMEX296.DOC","EN")</f>
      </c>
      <c r="I3850" s="15">
        <f>HYPERLINK("https://docs.wto.org/imrd/directdoc.asp?DDFDocuments/u/G/SPS/NMEX296.DOC","FR")</f>
      </c>
      <c r="J3850" s="15">
        <f>HYPERLINK("https://docs.wto.org/imrd/directdoc.asp?DDFDocuments/v/G/SPS/NMEX296.DOC","ES")</f>
      </c>
    </row>
    <row r="3851">
      <c r="A3851" s="10" t="s">
        <v>6510</v>
      </c>
      <c r="B3851" s="11" t="s">
        <v>87</v>
      </c>
      <c r="C3851" s="10" t="s">
        <v>18</v>
      </c>
      <c r="D3851" s="12">
        <v>42438</v>
      </c>
      <c r="E3851" s="13" t="s">
        <v>6511</v>
      </c>
      <c r="F3851" s="13" t="s">
        <v>6512</v>
      </c>
      <c r="G3851" s="14" t="s">
        <v>72</v>
      </c>
      <c r="H3851" s="15">
        <f>HYPERLINK("https://docs.wto.org/imrd/directdoc.asp?DDFDocuments/q/G/SPS/NMEX297.pdf","EN")</f>
      </c>
      <c r="I3851" s="15">
        <f>HYPERLINK("https://docs.wto.org/imrd/directdoc.asp?DDFDocuments/r/G/SPS/NMEX297.pdf","FR")</f>
      </c>
      <c r="J3851" s="15">
        <f>HYPERLINK("https://docs.wto.org/imrd/directdoc.asp?DDFDocuments/s/G/SPS/NMEX297.pdf","ES")</f>
      </c>
    </row>
    <row r="3852">
      <c r="A3852" s="10" t="s">
        <v>6513</v>
      </c>
      <c r="B3852" s="11" t="s">
        <v>87</v>
      </c>
      <c r="C3852" s="10" t="s">
        <v>18</v>
      </c>
      <c r="D3852" s="12">
        <v>42438</v>
      </c>
      <c r="E3852" s="13" t="s">
        <v>6514</v>
      </c>
      <c r="F3852" s="13" t="s">
        <v>6512</v>
      </c>
      <c r="G3852" s="14" t="s">
        <v>349</v>
      </c>
      <c r="H3852" s="15">
        <f>HYPERLINK("https://docs.wto.org/imrd/directdoc.asp?DDFDocuments/t/G/SPS/NMEX298.DOC","EN")</f>
      </c>
      <c r="I3852" s="15">
        <f>HYPERLINK("https://docs.wto.org/imrd/directdoc.asp?DDFDocuments/u/G/SPS/NMEX298.DOC","FR")</f>
      </c>
      <c r="J3852" s="15">
        <f>HYPERLINK("https://docs.wto.org/imrd/directdoc.asp?DDFDocuments/v/G/SPS/NMEX298.DOC","ES")</f>
      </c>
    </row>
    <row r="3853">
      <c r="A3853" s="10" t="s">
        <v>6515</v>
      </c>
      <c r="B3853" s="11" t="s">
        <v>2054</v>
      </c>
      <c r="C3853" s="10" t="s">
        <v>18</v>
      </c>
      <c r="D3853" s="12">
        <v>42438</v>
      </c>
      <c r="E3853" s="13" t="s">
        <v>6516</v>
      </c>
      <c r="F3853" s="13" t="s">
        <v>992</v>
      </c>
      <c r="G3853" s="14"/>
      <c r="H3853" s="15">
        <f>HYPERLINK("https://docs.wto.org/imrd/directdoc.asp?DDFDocuments/t/G/SPS/NNPL21.DOC","EN")</f>
      </c>
      <c r="I3853" s="15">
        <f>HYPERLINK("https://docs.wto.org/imrd/directdoc.asp?DDFDocuments/u/G/SPS/NNPL21.DOC","FR")</f>
      </c>
      <c r="J3853" s="15">
        <f>HYPERLINK("https://docs.wto.org/imrd/directdoc.asp?DDFDocuments/v/G/SPS/NNPL21.DOC","ES")</f>
      </c>
    </row>
    <row r="3854">
      <c r="A3854" s="10" t="s">
        <v>6517</v>
      </c>
      <c r="B3854" s="11" t="s">
        <v>233</v>
      </c>
      <c r="C3854" s="10" t="s">
        <v>18</v>
      </c>
      <c r="D3854" s="12">
        <v>42438</v>
      </c>
      <c r="E3854" s="13" t="s">
        <v>6518</v>
      </c>
      <c r="F3854" s="13" t="s">
        <v>158</v>
      </c>
      <c r="G3854" s="14" t="s">
        <v>2110</v>
      </c>
      <c r="H3854" s="15">
        <f>HYPERLINK("https://docs.wto.org/imrd/directdoc.asp?DDFDocuments/t/G/SPS/NPER639.DOC","EN")</f>
      </c>
      <c r="I3854" s="15">
        <f>HYPERLINK("https://docs.wto.org/imrd/directdoc.asp?DDFDocuments/u/G/SPS/NPER639.DOC","FR")</f>
      </c>
      <c r="J3854" s="15">
        <f>HYPERLINK("https://docs.wto.org/imrd/directdoc.asp?DDFDocuments/v/G/SPS/NPER639.DOC","ES")</f>
      </c>
    </row>
    <row r="3855">
      <c r="A3855" s="10" t="s">
        <v>6519</v>
      </c>
      <c r="B3855" s="11" t="s">
        <v>53</v>
      </c>
      <c r="C3855" s="10" t="s">
        <v>12</v>
      </c>
      <c r="D3855" s="12">
        <v>42438</v>
      </c>
      <c r="E3855" s="13" t="s">
        <v>6520</v>
      </c>
      <c r="F3855" s="13" t="s">
        <v>6521</v>
      </c>
      <c r="G3855" s="14" t="s">
        <v>6522</v>
      </c>
      <c r="H3855" s="15">
        <f>HYPERLINK("https://docs.wto.org/imrd/directdoc.asp?DDFDocuments/q/G/SPS/NSAU201.pdf","EN")</f>
      </c>
      <c r="I3855" s="15">
        <f>HYPERLINK("https://docs.wto.org/imrd/directdoc.asp?DDFDocuments/r/G/SPS/NSAU201.pdf","FR")</f>
      </c>
      <c r="J3855" s="15">
        <f>HYPERLINK("https://docs.wto.org/imrd/directdoc.asp?DDFDocuments/s/G/SPS/NSAU201.pdf","ES")</f>
      </c>
    </row>
    <row r="3856">
      <c r="A3856" s="10" t="s">
        <v>6523</v>
      </c>
      <c r="B3856" s="11" t="s">
        <v>11</v>
      </c>
      <c r="C3856" s="10" t="s">
        <v>54</v>
      </c>
      <c r="D3856" s="12">
        <v>42437</v>
      </c>
      <c r="E3856" s="13" t="s">
        <v>6524</v>
      </c>
      <c r="F3856" s="13" t="s">
        <v>925</v>
      </c>
      <c r="G3856" s="14" t="s">
        <v>156</v>
      </c>
      <c r="H3856" s="15">
        <f>HYPERLINK("https://docs.wto.org/imrd/directdoc.asp?DDFDocuments/t/G/SPS/NRUS98A1.DOC","EN")</f>
      </c>
      <c r="I3856" s="15">
        <f>HYPERLINK("https://docs.wto.org/imrd/directdoc.asp?DDFDocuments/u/G/SPS/NRUS98A1.DOC","FR")</f>
      </c>
      <c r="J3856" s="15">
        <f>HYPERLINK("https://docs.wto.org/imrd/directdoc.asp?DDFDocuments/v/G/SPS/NRUS98A1.DOC","ES")</f>
      </c>
    </row>
    <row r="3857">
      <c r="A3857" s="10" t="s">
        <v>6525</v>
      </c>
      <c r="B3857" s="11" t="s">
        <v>59</v>
      </c>
      <c r="C3857" s="10" t="s">
        <v>18</v>
      </c>
      <c r="D3857" s="12">
        <v>42431</v>
      </c>
      <c r="E3857" s="13" t="s">
        <v>6526</v>
      </c>
      <c r="F3857" s="13" t="s">
        <v>6527</v>
      </c>
      <c r="G3857" s="14"/>
      <c r="H3857" s="15">
        <f>HYPERLINK("https://docs.wto.org/imrd/directdoc.asp?DDFDocuments/t/G/SPS/NTPKM388.DOC","EN")</f>
      </c>
      <c r="I3857" s="15">
        <f>HYPERLINK("https://docs.wto.org/imrd/directdoc.asp?DDFDocuments/u/G/SPS/NTPKM388.DOC","FR")</f>
      </c>
      <c r="J3857" s="15">
        <f>HYPERLINK("https://docs.wto.org/imrd/directdoc.asp?DDFDocuments/v/G/SPS/NTPKM388.DOC","ES")</f>
      </c>
    </row>
    <row r="3858">
      <c r="A3858" s="10" t="s">
        <v>6528</v>
      </c>
      <c r="B3858" s="11" t="s">
        <v>161</v>
      </c>
      <c r="C3858" s="10" t="s">
        <v>40</v>
      </c>
      <c r="D3858" s="12">
        <v>42431</v>
      </c>
      <c r="E3858" s="13" t="s">
        <v>2824</v>
      </c>
      <c r="F3858" s="13" t="s">
        <v>5150</v>
      </c>
      <c r="G3858" s="14"/>
      <c r="H3858" s="15">
        <f>HYPERLINK("https://docs.wto.org/imrd/directdoc.asp?DDFDocuments/t/G/SPS/NUSA2728A2.DOC","EN")</f>
      </c>
      <c r="I3858" s="15">
        <f>HYPERLINK("https://docs.wto.org/imrd/directdoc.asp?DDFDocuments/u/G/SPS/NUSA2728A2.DOC","FR")</f>
      </c>
      <c r="J3858" s="15">
        <f>HYPERLINK("https://docs.wto.org/imrd/directdoc.asp?DDFDocuments/v/G/SPS/NUSA2728A2.DOC","ES")</f>
      </c>
    </row>
    <row r="3859">
      <c r="A3859" s="10" t="s">
        <v>6529</v>
      </c>
      <c r="B3859" s="11" t="s">
        <v>161</v>
      </c>
      <c r="C3859" s="10" t="s">
        <v>40</v>
      </c>
      <c r="D3859" s="12">
        <v>42431</v>
      </c>
      <c r="E3859" s="13" t="s">
        <v>6530</v>
      </c>
      <c r="F3859" s="13" t="s">
        <v>6531</v>
      </c>
      <c r="G3859" s="14" t="s">
        <v>82</v>
      </c>
      <c r="H3859" s="15">
        <f>HYPERLINK("https://docs.wto.org/imrd/directdoc.asp?DDFDocuments/t/G/SPS/NUSA2782A1.DOC","EN")</f>
      </c>
      <c r="I3859" s="15">
        <f>HYPERLINK("https://docs.wto.org/imrd/directdoc.asp?DDFDocuments/u/G/SPS/NUSA2782A1.DOC","FR")</f>
      </c>
      <c r="J3859" s="15">
        <f>HYPERLINK("https://docs.wto.org/imrd/directdoc.asp?DDFDocuments/v/G/SPS/NUSA2782A1.DOC","ES")</f>
      </c>
    </row>
    <row r="3860">
      <c r="A3860" s="10" t="s">
        <v>6532</v>
      </c>
      <c r="B3860" s="11" t="s">
        <v>365</v>
      </c>
      <c r="C3860" s="10" t="s">
        <v>18</v>
      </c>
      <c r="D3860" s="12">
        <v>42429</v>
      </c>
      <c r="E3860" s="13" t="s">
        <v>6533</v>
      </c>
      <c r="F3860" s="13" t="s">
        <v>3476</v>
      </c>
      <c r="G3860" s="14"/>
      <c r="H3860" s="15">
        <f>HYPERLINK("https://docs.wto.org/imrd/directdoc.asp?DDFDocuments/q/G/SPS/NCHL523.pdf","EN")</f>
      </c>
      <c r="I3860" s="15">
        <f>HYPERLINK("https://docs.wto.org/imrd/directdoc.asp?DDFDocuments/r/G/SPS/NCHL523.pdf","FR")</f>
      </c>
      <c r="J3860" s="15">
        <f>HYPERLINK("https://docs.wto.org/imrd/directdoc.asp?DDFDocuments/s/G/SPS/NCHL523.pdf","ES")</f>
      </c>
    </row>
    <row r="3861">
      <c r="A3861" s="10" t="s">
        <v>6534</v>
      </c>
      <c r="B3861" s="11" t="s">
        <v>349</v>
      </c>
      <c r="C3861" s="10" t="s">
        <v>18</v>
      </c>
      <c r="D3861" s="12">
        <v>42429</v>
      </c>
      <c r="E3861" s="13" t="s">
        <v>6535</v>
      </c>
      <c r="F3861" s="13" t="s">
        <v>223</v>
      </c>
      <c r="G3861" s="14" t="s">
        <v>161</v>
      </c>
      <c r="H3861" s="15">
        <f>HYPERLINK("https://docs.wto.org/imrd/directdoc.asp?DDFDocuments/q/G/SPS/NECU177.pdf","EN")</f>
      </c>
      <c r="I3861" s="15">
        <f>HYPERLINK("https://docs.wto.org/imrd/directdoc.asp?DDFDocuments/r/G/SPS/NECU177.pdf","FR")</f>
      </c>
      <c r="J3861" s="15">
        <f>HYPERLINK("https://docs.wto.org/imrd/directdoc.asp?DDFDocuments/s/G/SPS/NECU177.pdf","ES")</f>
      </c>
    </row>
    <row r="3862">
      <c r="A3862" s="10" t="s">
        <v>6536</v>
      </c>
      <c r="B3862" s="11" t="s">
        <v>379</v>
      </c>
      <c r="C3862" s="10" t="s">
        <v>18</v>
      </c>
      <c r="D3862" s="12">
        <v>42429</v>
      </c>
      <c r="E3862" s="13" t="s">
        <v>6537</v>
      </c>
      <c r="F3862" s="13" t="s">
        <v>144</v>
      </c>
      <c r="G3862" s="14"/>
      <c r="H3862" s="15">
        <f>HYPERLINK("https://docs.wto.org/imrd/directdoc.asp?DDFDocuments/t/G/SPS/NGTM62.DOC","EN")</f>
      </c>
      <c r="I3862" s="15">
        <f>HYPERLINK("https://docs.wto.org/imrd/directdoc.asp?DDFDocuments/u/G/SPS/NGTM62.DOC","FR")</f>
      </c>
      <c r="J3862" s="15">
        <f>HYPERLINK("https://docs.wto.org/imrd/directdoc.asp?DDFDocuments/v/G/SPS/NGTM62.DOC","ES")</f>
      </c>
    </row>
    <row r="3863">
      <c r="A3863" s="10" t="s">
        <v>6538</v>
      </c>
      <c r="B3863" s="11" t="s">
        <v>139</v>
      </c>
      <c r="C3863" s="10" t="s">
        <v>18</v>
      </c>
      <c r="D3863" s="12">
        <v>42429</v>
      </c>
      <c r="E3863" s="13" t="s">
        <v>6539</v>
      </c>
      <c r="F3863" s="13" t="s">
        <v>3339</v>
      </c>
      <c r="G3863" s="14"/>
      <c r="H3863" s="15">
        <f>HYPERLINK("https://docs.wto.org/imrd/directdoc.asp?DDFDocuments/t/G/SPS/NIND130.DOC","EN")</f>
      </c>
      <c r="I3863" s="15">
        <f>HYPERLINK("https://docs.wto.org/imrd/directdoc.asp?DDFDocuments/u/G/SPS/NIND130.DOC","FR")</f>
      </c>
      <c r="J3863" s="15">
        <f>HYPERLINK("https://docs.wto.org/imrd/directdoc.asp?DDFDocuments/v/G/SPS/NIND130.DOC","ES")</f>
      </c>
    </row>
    <row r="3864">
      <c r="A3864" s="10" t="s">
        <v>6540</v>
      </c>
      <c r="B3864" s="11" t="s">
        <v>139</v>
      </c>
      <c r="C3864" s="10" t="s">
        <v>18</v>
      </c>
      <c r="D3864" s="12">
        <v>42429</v>
      </c>
      <c r="E3864" s="13" t="s">
        <v>3591</v>
      </c>
      <c r="F3864" s="13" t="s">
        <v>3404</v>
      </c>
      <c r="G3864" s="14"/>
      <c r="H3864" s="15">
        <f>HYPERLINK("https://docs.wto.org/imrd/directdoc.asp?DDFDocuments/q/G/SPS/NIND131.pdf","EN")</f>
      </c>
      <c r="I3864" s="15">
        <f>HYPERLINK("https://docs.wto.org/imrd/directdoc.asp?DDFDocuments/r/G/SPS/NIND131.pdf","FR")</f>
      </c>
      <c r="J3864" s="15">
        <f>HYPERLINK("https://docs.wto.org/imrd/directdoc.asp?DDFDocuments/s/G/SPS/NIND131.pdf","ES")</f>
      </c>
    </row>
    <row r="3865">
      <c r="A3865" s="10" t="s">
        <v>6541</v>
      </c>
      <c r="B3865" s="11" t="s">
        <v>233</v>
      </c>
      <c r="C3865" s="10" t="s">
        <v>40</v>
      </c>
      <c r="D3865" s="12">
        <v>42429</v>
      </c>
      <c r="E3865" s="13" t="s">
        <v>19</v>
      </c>
      <c r="F3865" s="13" t="s">
        <v>310</v>
      </c>
      <c r="G3865" s="14"/>
      <c r="H3865" s="15">
        <f>HYPERLINK("https://docs.wto.org/imrd/directdoc.asp?DDFDocuments/t/G/SPS/NPER441A1.DOC","EN")</f>
      </c>
      <c r="I3865" s="15">
        <f>HYPERLINK("https://docs.wto.org/imrd/directdoc.asp?DDFDocuments/u/G/SPS/NPER441A1.DOC","FR")</f>
      </c>
      <c r="J3865" s="15">
        <f>HYPERLINK("https://docs.wto.org/imrd/directdoc.asp?DDFDocuments/v/G/SPS/NPER441A1.DOC","ES")</f>
      </c>
    </row>
    <row r="3866">
      <c r="A3866" s="10" t="s">
        <v>6542</v>
      </c>
      <c r="B3866" s="11" t="s">
        <v>233</v>
      </c>
      <c r="C3866" s="10" t="s">
        <v>40</v>
      </c>
      <c r="D3866" s="12">
        <v>42429</v>
      </c>
      <c r="E3866" s="13" t="s">
        <v>19</v>
      </c>
      <c r="F3866" s="13" t="s">
        <v>310</v>
      </c>
      <c r="G3866" s="14"/>
      <c r="H3866" s="15">
        <f>HYPERLINK("https://docs.wto.org/imrd/directdoc.asp?DDFDocuments/q/G/SPS/NPER589A2.pdf","EN")</f>
      </c>
      <c r="I3866" s="15">
        <f>HYPERLINK("https://docs.wto.org/imrd/directdoc.asp?DDFDocuments/r/G/SPS/NPER589A2.pdf","FR")</f>
      </c>
      <c r="J3866" s="15">
        <f>HYPERLINK("https://docs.wto.org/imrd/directdoc.asp?DDFDocuments/s/G/SPS/NPER589A2.pdf","ES")</f>
      </c>
    </row>
    <row r="3867">
      <c r="A3867" s="10" t="s">
        <v>6543</v>
      </c>
      <c r="B3867" s="11" t="s">
        <v>233</v>
      </c>
      <c r="C3867" s="10" t="s">
        <v>18</v>
      </c>
      <c r="D3867" s="12">
        <v>42429</v>
      </c>
      <c r="E3867" s="13" t="s">
        <v>6544</v>
      </c>
      <c r="F3867" s="13" t="s">
        <v>223</v>
      </c>
      <c r="G3867" s="14"/>
      <c r="H3867" s="15">
        <f>HYPERLINK("https://docs.wto.org/imrd/directdoc.asp?DDFDocuments/q/G/SPS/NPER638.pdf","EN")</f>
      </c>
      <c r="I3867" s="15">
        <f>HYPERLINK("https://docs.wto.org/imrd/directdoc.asp?DDFDocuments/r/G/SPS/NPER638.pdf","FR")</f>
      </c>
      <c r="J3867" s="15">
        <f>HYPERLINK("https://docs.wto.org/imrd/directdoc.asp?DDFDocuments/s/G/SPS/NPER638.pdf","ES")</f>
      </c>
    </row>
    <row r="3868">
      <c r="A3868" s="10" t="s">
        <v>6545</v>
      </c>
      <c r="B3868" s="11" t="s">
        <v>53</v>
      </c>
      <c r="C3868" s="10" t="s">
        <v>12</v>
      </c>
      <c r="D3868" s="12">
        <v>42429</v>
      </c>
      <c r="E3868" s="13" t="s">
        <v>3072</v>
      </c>
      <c r="F3868" s="13" t="s">
        <v>2192</v>
      </c>
      <c r="G3868" s="14" t="s">
        <v>39</v>
      </c>
      <c r="H3868" s="15">
        <f>HYPERLINK("https://docs.wto.org/imrd/directdoc.asp?DDFDocuments/q/G/SPS/NSAU200.pdf","EN")</f>
      </c>
      <c r="I3868" s="15">
        <f>HYPERLINK("https://docs.wto.org/imrd/directdoc.asp?DDFDocuments/r/G/SPS/NSAU200.pdf","FR")</f>
      </c>
      <c r="J3868" s="15">
        <f>HYPERLINK("https://docs.wto.org/imrd/directdoc.asp?DDFDocuments/s/G/SPS/NSAU200.pdf","ES")</f>
      </c>
    </row>
    <row r="3869">
      <c r="A3869" s="10" t="s">
        <v>6546</v>
      </c>
      <c r="B3869" s="11" t="s">
        <v>134</v>
      </c>
      <c r="C3869" s="10" t="s">
        <v>18</v>
      </c>
      <c r="D3869" s="12">
        <v>42429</v>
      </c>
      <c r="E3869" s="13" t="s">
        <v>6547</v>
      </c>
      <c r="F3869" s="13" t="s">
        <v>868</v>
      </c>
      <c r="G3869" s="14"/>
      <c r="H3869" s="15">
        <f>HYPERLINK("https://docs.wto.org/imrd/directdoc.asp?DDFDocuments/t/G/SPS/NTHA236.DOC","EN")</f>
      </c>
      <c r="I3869" s="15">
        <f>HYPERLINK("https://docs.wto.org/imrd/directdoc.asp?DDFDocuments/u/G/SPS/NTHA236.DOC","FR")</f>
      </c>
      <c r="J3869" s="15">
        <f>HYPERLINK("https://docs.wto.org/imrd/directdoc.asp?DDFDocuments/v/G/SPS/NTHA236.DOC","ES")</f>
      </c>
    </row>
    <row r="3870">
      <c r="A3870" s="10" t="s">
        <v>6548</v>
      </c>
      <c r="B3870" s="11" t="s">
        <v>164</v>
      </c>
      <c r="C3870" s="10" t="s">
        <v>12</v>
      </c>
      <c r="D3870" s="12">
        <v>42429</v>
      </c>
      <c r="E3870" s="13" t="s">
        <v>6549</v>
      </c>
      <c r="F3870" s="13" t="s">
        <v>88</v>
      </c>
      <c r="G3870" s="14" t="s">
        <v>1274</v>
      </c>
      <c r="H3870" s="15">
        <f>HYPERLINK("https://docs.wto.org/imrd/directdoc.asp?DDFDocuments/q/G/SPS/NUKR110.pdf","EN")</f>
      </c>
      <c r="I3870" s="15">
        <f>HYPERLINK("https://docs.wto.org/imrd/directdoc.asp?DDFDocuments/r/G/SPS/NUKR110.pdf","FR")</f>
      </c>
      <c r="J3870" s="15">
        <f>HYPERLINK("https://docs.wto.org/imrd/directdoc.asp?DDFDocuments/s/G/SPS/NUKR110.pdf","ES")</f>
      </c>
    </row>
    <row r="3871">
      <c r="A3871" s="10" t="s">
        <v>6550</v>
      </c>
      <c r="B3871" s="11" t="s">
        <v>3017</v>
      </c>
      <c r="C3871" s="10" t="s">
        <v>18</v>
      </c>
      <c r="D3871" s="12">
        <v>42425</v>
      </c>
      <c r="E3871" s="13" t="s">
        <v>6306</v>
      </c>
      <c r="F3871" s="13" t="s">
        <v>6504</v>
      </c>
      <c r="G3871" s="14"/>
      <c r="H3871" s="15">
        <f>HYPERLINK("https://docs.wto.org/imrd/directdoc.asp?DDFDocuments/q/G/SPS/NGHA2.pdf","EN")</f>
      </c>
      <c r="I3871" s="15">
        <f>HYPERLINK("https://docs.wto.org/imrd/directdoc.asp?DDFDocuments/r/G/SPS/NGHA2.pdf","FR")</f>
      </c>
      <c r="J3871" s="15">
        <f>HYPERLINK("https://docs.wto.org/imrd/directdoc.asp?DDFDocuments/s/G/SPS/NGHA2.pdf","ES")</f>
      </c>
    </row>
    <row r="3872">
      <c r="A3872" s="10" t="s">
        <v>6551</v>
      </c>
      <c r="B3872" s="11" t="s">
        <v>3017</v>
      </c>
      <c r="C3872" s="10" t="s">
        <v>18</v>
      </c>
      <c r="D3872" s="12">
        <v>42425</v>
      </c>
      <c r="E3872" s="13" t="s">
        <v>6292</v>
      </c>
      <c r="F3872" s="13" t="s">
        <v>1550</v>
      </c>
      <c r="G3872" s="14"/>
      <c r="H3872" s="15">
        <f>HYPERLINK("https://docs.wto.org/imrd/directdoc.asp?DDFDocuments/t/G/SPS/NGHA3.DOC","EN")</f>
      </c>
      <c r="I3872" s="15">
        <f>HYPERLINK("https://docs.wto.org/imrd/directdoc.asp?DDFDocuments/u/G/SPS/NGHA3.DOC","FR")</f>
      </c>
      <c r="J3872" s="15">
        <f>HYPERLINK("https://docs.wto.org/imrd/directdoc.asp?DDFDocuments/v/G/SPS/NGHA3.DOC","ES")</f>
      </c>
    </row>
    <row r="3873">
      <c r="A3873" s="10" t="s">
        <v>6552</v>
      </c>
      <c r="B3873" s="11" t="s">
        <v>2065</v>
      </c>
      <c r="C3873" s="10" t="s">
        <v>18</v>
      </c>
      <c r="D3873" s="12">
        <v>42425</v>
      </c>
      <c r="E3873" s="13" t="s">
        <v>6553</v>
      </c>
      <c r="F3873" s="13" t="s">
        <v>3339</v>
      </c>
      <c r="G3873" s="14"/>
      <c r="H3873" s="15">
        <f>HYPERLINK("https://docs.wto.org/imrd/directdoc.asp?DDFDocuments/t/G/SPS/NMAC17.DOC","EN")</f>
      </c>
      <c r="I3873" s="15">
        <f>HYPERLINK("https://docs.wto.org/imrd/directdoc.asp?DDFDocuments/u/G/SPS/NMAC17.DOC","FR")</f>
      </c>
      <c r="J3873" s="15">
        <f>HYPERLINK("https://docs.wto.org/imrd/directdoc.asp?DDFDocuments/v/G/SPS/NMAC17.DOC","ES")</f>
      </c>
    </row>
    <row r="3874">
      <c r="A3874" s="10" t="s">
        <v>6554</v>
      </c>
      <c r="B3874" s="11" t="s">
        <v>145</v>
      </c>
      <c r="C3874" s="10" t="s">
        <v>18</v>
      </c>
      <c r="D3874" s="12">
        <v>42425</v>
      </c>
      <c r="E3874" s="13" t="s">
        <v>6555</v>
      </c>
      <c r="F3874" s="13" t="s">
        <v>24</v>
      </c>
      <c r="G3874" s="14"/>
      <c r="H3874" s="15">
        <f>HYPERLINK("https://docs.wto.org/imrd/directdoc.asp?DDFDocuments/t/G/SPS/NPHL323.DOC","EN")</f>
      </c>
      <c r="I3874" s="15">
        <f>HYPERLINK("https://docs.wto.org/imrd/directdoc.asp?DDFDocuments/u/G/SPS/NPHL323.DOC","FR")</f>
      </c>
      <c r="J3874" s="15">
        <f>HYPERLINK("https://docs.wto.org/imrd/directdoc.asp?DDFDocuments/v/G/SPS/NPHL323.DOC","ES")</f>
      </c>
    </row>
    <row r="3875">
      <c r="A3875" s="10" t="s">
        <v>6556</v>
      </c>
      <c r="B3875" s="11" t="s">
        <v>145</v>
      </c>
      <c r="C3875" s="10" t="s">
        <v>18</v>
      </c>
      <c r="D3875" s="12">
        <v>42425</v>
      </c>
      <c r="E3875" s="13" t="s">
        <v>6557</v>
      </c>
      <c r="F3875" s="13" t="s">
        <v>24</v>
      </c>
      <c r="G3875" s="14"/>
      <c r="H3875" s="15">
        <f>HYPERLINK("https://docs.wto.org/imrd/directdoc.asp?DDFDocuments/t/G/SPS/NPHL324.DOC","EN")</f>
      </c>
      <c r="I3875" s="15">
        <f>HYPERLINK("https://docs.wto.org/imrd/directdoc.asp?DDFDocuments/u/G/SPS/NPHL324.DOC","FR")</f>
      </c>
      <c r="J3875" s="15">
        <f>HYPERLINK("https://docs.wto.org/imrd/directdoc.asp?DDFDocuments/v/G/SPS/NPHL324.DOC","ES")</f>
      </c>
    </row>
    <row r="3876">
      <c r="A3876" s="10" t="s">
        <v>6558</v>
      </c>
      <c r="B3876" s="11" t="s">
        <v>59</v>
      </c>
      <c r="C3876" s="10" t="s">
        <v>40</v>
      </c>
      <c r="D3876" s="12">
        <v>42425</v>
      </c>
      <c r="E3876" s="13" t="s">
        <v>5954</v>
      </c>
      <c r="F3876" s="13" t="s">
        <v>5150</v>
      </c>
      <c r="G3876" s="14"/>
      <c r="H3876" s="15">
        <f>HYPERLINK("https://docs.wto.org/imrd/directdoc.asp?DDFDocuments/q/G/SPS/NTPKM241A2.pdf","EN")</f>
      </c>
      <c r="I3876" s="15">
        <f>HYPERLINK("https://docs.wto.org/imrd/directdoc.asp?DDFDocuments/r/G/SPS/NTPKM241A2.pdf","FR")</f>
      </c>
      <c r="J3876" s="15">
        <f>HYPERLINK("https://docs.wto.org/imrd/directdoc.asp?DDFDocuments/s/G/SPS/NTPKM241A2.pdf","ES")</f>
      </c>
    </row>
    <row r="3877">
      <c r="A3877" s="10" t="s">
        <v>6559</v>
      </c>
      <c r="B3877" s="11" t="s">
        <v>59</v>
      </c>
      <c r="C3877" s="10" t="s">
        <v>40</v>
      </c>
      <c r="D3877" s="12">
        <v>42425</v>
      </c>
      <c r="E3877" s="13" t="s">
        <v>5954</v>
      </c>
      <c r="F3877" s="13" t="s">
        <v>5150</v>
      </c>
      <c r="G3877" s="14" t="s">
        <v>161</v>
      </c>
      <c r="H3877" s="15">
        <f>HYPERLINK("https://docs.wto.org/imrd/directdoc.asp?DDFDocuments/t/G/SPS/NTPKM276A1.DOC","EN")</f>
      </c>
      <c r="I3877" s="15">
        <f>HYPERLINK("https://docs.wto.org/imrd/directdoc.asp?DDFDocuments/u/G/SPS/NTPKM276A1.DOC","FR")</f>
      </c>
      <c r="J3877" s="15">
        <f>HYPERLINK("https://docs.wto.org/imrd/directdoc.asp?DDFDocuments/v/G/SPS/NTPKM276A1.DOC","ES")</f>
      </c>
    </row>
    <row r="3878">
      <c r="A3878" s="10" t="s">
        <v>6560</v>
      </c>
      <c r="B3878" s="11" t="s">
        <v>59</v>
      </c>
      <c r="C3878" s="10" t="s">
        <v>18</v>
      </c>
      <c r="D3878" s="12">
        <v>42425</v>
      </c>
      <c r="E3878" s="13" t="s">
        <v>6256</v>
      </c>
      <c r="F3878" s="13" t="s">
        <v>5891</v>
      </c>
      <c r="G3878" s="14"/>
      <c r="H3878" s="15">
        <f>HYPERLINK("https://docs.wto.org/imrd/directdoc.asp?DDFDocuments/t/G/SPS/NTPKM386.DOC","EN")</f>
      </c>
      <c r="I3878" s="15">
        <f>HYPERLINK("https://docs.wto.org/imrd/directdoc.asp?DDFDocuments/u/G/SPS/NTPKM386.DOC","FR")</f>
      </c>
      <c r="J3878" s="15">
        <f>HYPERLINK("https://docs.wto.org/imrd/directdoc.asp?DDFDocuments/v/G/SPS/NTPKM386.DOC","ES")</f>
      </c>
    </row>
    <row r="3879">
      <c r="A3879" s="10" t="s">
        <v>6561</v>
      </c>
      <c r="B3879" s="11" t="s">
        <v>365</v>
      </c>
      <c r="C3879" s="10" t="s">
        <v>18</v>
      </c>
      <c r="D3879" s="12">
        <v>42423</v>
      </c>
      <c r="E3879" s="13" t="s">
        <v>6562</v>
      </c>
      <c r="F3879" s="13" t="s">
        <v>158</v>
      </c>
      <c r="G3879" s="14" t="s">
        <v>379</v>
      </c>
      <c r="H3879" s="15">
        <f>HYPERLINK("https://docs.wto.org/imrd/directdoc.asp?DDFDocuments/t/G/SPS/NCHL521.DOC","EN")</f>
      </c>
      <c r="I3879" s="15">
        <f>HYPERLINK("https://docs.wto.org/imrd/directdoc.asp?DDFDocuments/u/G/SPS/NCHL521.DOC","FR")</f>
      </c>
      <c r="J3879" s="15">
        <f>HYPERLINK("https://docs.wto.org/imrd/directdoc.asp?DDFDocuments/v/G/SPS/NCHL521.DOC","ES")</f>
      </c>
    </row>
    <row r="3880">
      <c r="A3880" s="10" t="s">
        <v>6563</v>
      </c>
      <c r="B3880" s="11" t="s">
        <v>145</v>
      </c>
      <c r="C3880" s="10" t="s">
        <v>12</v>
      </c>
      <c r="D3880" s="12">
        <v>42423</v>
      </c>
      <c r="E3880" s="13" t="s">
        <v>5501</v>
      </c>
      <c r="F3880" s="13" t="s">
        <v>56</v>
      </c>
      <c r="G3880" s="14" t="s">
        <v>6564</v>
      </c>
      <c r="H3880" s="15">
        <f>HYPERLINK("https://docs.wto.org/imrd/directdoc.asp?DDFDocuments/t/G/SPS/NPHL322.DOC","EN")</f>
      </c>
      <c r="I3880" s="15">
        <f>HYPERLINK("https://docs.wto.org/imrd/directdoc.asp?DDFDocuments/u/G/SPS/NPHL322.DOC","FR")</f>
      </c>
      <c r="J3880" s="15">
        <f>HYPERLINK("https://docs.wto.org/imrd/directdoc.asp?DDFDocuments/v/G/SPS/NPHL322.DOC","ES")</f>
      </c>
    </row>
    <row r="3881">
      <c r="A3881" s="10" t="s">
        <v>6565</v>
      </c>
      <c r="B3881" s="11" t="s">
        <v>168</v>
      </c>
      <c r="C3881" s="10" t="s">
        <v>18</v>
      </c>
      <c r="D3881" s="12">
        <v>42423</v>
      </c>
      <c r="E3881" s="13" t="s">
        <v>6196</v>
      </c>
      <c r="F3881" s="13" t="s">
        <v>6566</v>
      </c>
      <c r="G3881" s="14"/>
      <c r="H3881" s="15">
        <f>HYPERLINK("https://docs.wto.org/imrd/directdoc.asp?DDFDocuments/q/G/SPS/NZAF43.pdf","EN")</f>
      </c>
      <c r="I3881" s="15">
        <f>HYPERLINK("https://docs.wto.org/imrd/directdoc.asp?DDFDocuments/r/G/SPS/NZAF43.pdf","FR")</f>
      </c>
      <c r="J3881" s="15">
        <f>HYPERLINK("https://docs.wto.org/imrd/directdoc.asp?DDFDocuments/s/G/SPS/NZAF43.pdf","ES")</f>
      </c>
    </row>
    <row r="3882">
      <c r="A3882" s="10" t="s">
        <v>6567</v>
      </c>
      <c r="B3882" s="11" t="s">
        <v>95</v>
      </c>
      <c r="C3882" s="10" t="s">
        <v>18</v>
      </c>
      <c r="D3882" s="12">
        <v>42422</v>
      </c>
      <c r="E3882" s="13" t="s">
        <v>6568</v>
      </c>
      <c r="F3882" s="13" t="s">
        <v>32</v>
      </c>
      <c r="G3882" s="14" t="s">
        <v>207</v>
      </c>
      <c r="H3882" s="15">
        <f>HYPERLINK("https://docs.wto.org/imrd/directdoc.asp?DDFDocuments/q/G/SPS/NBRA1103.pdf","EN")</f>
      </c>
      <c r="I3882" s="15">
        <f>HYPERLINK("https://docs.wto.org/imrd/directdoc.asp?DDFDocuments/r/G/SPS/NBRA1103.pdf","FR")</f>
      </c>
      <c r="J3882" s="15">
        <f>HYPERLINK("https://docs.wto.org/imrd/directdoc.asp?DDFDocuments/s/G/SPS/NBRA1103.pdf","ES")</f>
      </c>
    </row>
    <row r="3883">
      <c r="A3883" s="10" t="s">
        <v>6569</v>
      </c>
      <c r="B3883" s="11" t="s">
        <v>349</v>
      </c>
      <c r="C3883" s="10" t="s">
        <v>18</v>
      </c>
      <c r="D3883" s="12">
        <v>42422</v>
      </c>
      <c r="E3883" s="13" t="s">
        <v>6570</v>
      </c>
      <c r="F3883" s="13" t="s">
        <v>158</v>
      </c>
      <c r="G3883" s="14" t="s">
        <v>95</v>
      </c>
      <c r="H3883" s="15">
        <f>HYPERLINK("https://docs.wto.org/imrd/directdoc.asp?DDFDocuments/q/G/SPS/NECU176.pdf","EN")</f>
      </c>
      <c r="I3883" s="15">
        <f>HYPERLINK("https://docs.wto.org/imrd/directdoc.asp?DDFDocuments/r/G/SPS/NECU176.pdf","FR")</f>
      </c>
      <c r="J3883" s="15">
        <f>HYPERLINK("https://docs.wto.org/imrd/directdoc.asp?DDFDocuments/s/G/SPS/NECU176.pdf","ES")</f>
      </c>
    </row>
    <row r="3884">
      <c r="A3884" s="10" t="s">
        <v>6571</v>
      </c>
      <c r="B3884" s="11" t="s">
        <v>195</v>
      </c>
      <c r="C3884" s="10" t="s">
        <v>18</v>
      </c>
      <c r="D3884" s="12">
        <v>42422</v>
      </c>
      <c r="E3884" s="13" t="s">
        <v>3896</v>
      </c>
      <c r="F3884" s="13" t="s">
        <v>229</v>
      </c>
      <c r="G3884" s="14"/>
      <c r="H3884" s="15">
        <f>HYPERLINK("https://docs.wto.org/imrd/directdoc.asp?DDFDocuments/q/G/SPS/NNZL531.pdf","EN")</f>
      </c>
      <c r="I3884" s="15">
        <f>HYPERLINK("https://docs.wto.org/imrd/directdoc.asp?DDFDocuments/r/G/SPS/NNZL531.pdf","FR")</f>
      </c>
      <c r="J3884" s="15">
        <f>HYPERLINK("https://docs.wto.org/imrd/directdoc.asp?DDFDocuments/s/G/SPS/NNZL531.pdf","ES")</f>
      </c>
    </row>
    <row r="3885">
      <c r="A3885" s="10" t="s">
        <v>6572</v>
      </c>
      <c r="B3885" s="11" t="s">
        <v>233</v>
      </c>
      <c r="C3885" s="10" t="s">
        <v>18</v>
      </c>
      <c r="D3885" s="12">
        <v>42422</v>
      </c>
      <c r="E3885" s="13" t="s">
        <v>6573</v>
      </c>
      <c r="F3885" s="13" t="s">
        <v>3627</v>
      </c>
      <c r="G3885" s="14"/>
      <c r="H3885" s="15">
        <f>HYPERLINK("https://docs.wto.org/imrd/directdoc.asp?DDFDocuments/t/G/SPS/NPER637.DOC","EN")</f>
      </c>
      <c r="I3885" s="15">
        <f>HYPERLINK("https://docs.wto.org/imrd/directdoc.asp?DDFDocuments/u/G/SPS/NPER637.DOC","FR")</f>
      </c>
      <c r="J3885" s="15">
        <f>HYPERLINK("https://docs.wto.org/imrd/directdoc.asp?DDFDocuments/v/G/SPS/NPER637.DOC","ES")</f>
      </c>
    </row>
    <row r="3886">
      <c r="A3886" s="10" t="s">
        <v>6574</v>
      </c>
      <c r="B3886" s="11" t="s">
        <v>11</v>
      </c>
      <c r="C3886" s="10" t="s">
        <v>12</v>
      </c>
      <c r="D3886" s="12">
        <v>42422</v>
      </c>
      <c r="E3886" s="13" t="s">
        <v>6575</v>
      </c>
      <c r="F3886" s="13" t="s">
        <v>14</v>
      </c>
      <c r="G3886" s="14" t="s">
        <v>6576</v>
      </c>
      <c r="H3886" s="15">
        <f>HYPERLINK("https://docs.wto.org/imrd/directdoc.asp?DDFDocuments/q/G/SPS/NRUS119.pdf","EN")</f>
      </c>
      <c r="I3886" s="15">
        <f>HYPERLINK("https://docs.wto.org/imrd/directdoc.asp?DDFDocuments/r/G/SPS/NRUS119.pdf","FR")</f>
      </c>
      <c r="J3886" s="15">
        <f>HYPERLINK("https://docs.wto.org/imrd/directdoc.asp?DDFDocuments/s/G/SPS/NRUS119.pdf","ES")</f>
      </c>
    </row>
    <row r="3887">
      <c r="A3887" s="10" t="s">
        <v>6577</v>
      </c>
      <c r="B3887" s="11" t="s">
        <v>59</v>
      </c>
      <c r="C3887" s="10" t="s">
        <v>40</v>
      </c>
      <c r="D3887" s="12">
        <v>42422</v>
      </c>
      <c r="E3887" s="13" t="s">
        <v>6372</v>
      </c>
      <c r="F3887" s="13" t="s">
        <v>310</v>
      </c>
      <c r="G3887" s="14"/>
      <c r="H3887" s="15">
        <f>HYPERLINK("https://docs.wto.org/imrd/directdoc.asp?DDFDocuments/t/G/SPS/NTPKM367A1.DOC","EN")</f>
      </c>
      <c r="I3887" s="15">
        <f>HYPERLINK("https://docs.wto.org/imrd/directdoc.asp?DDFDocuments/u/G/SPS/NTPKM367A1.DOC","FR")</f>
      </c>
      <c r="J3887" s="15">
        <f>HYPERLINK("https://docs.wto.org/imrd/directdoc.asp?DDFDocuments/v/G/SPS/NTPKM367A1.DOC","ES")</f>
      </c>
    </row>
    <row r="3888">
      <c r="A3888" s="10" t="s">
        <v>6578</v>
      </c>
      <c r="B3888" s="11" t="s">
        <v>34</v>
      </c>
      <c r="C3888" s="10" t="s">
        <v>18</v>
      </c>
      <c r="D3888" s="12">
        <v>42418</v>
      </c>
      <c r="E3888" s="13" t="s">
        <v>6579</v>
      </c>
      <c r="F3888" s="13" t="s">
        <v>74</v>
      </c>
      <c r="G3888" s="14"/>
      <c r="H3888" s="15">
        <f>HYPERLINK("https://docs.wto.org/imrd/directdoc.asp?DDFDocuments/q/G/SPS/NJPN442.pdf","EN")</f>
      </c>
      <c r="I3888" s="15">
        <f>HYPERLINK("https://docs.wto.org/imrd/directdoc.asp?DDFDocuments/r/G/SPS/NJPN442.pdf","FR")</f>
      </c>
      <c r="J3888" s="15">
        <f>HYPERLINK("https://docs.wto.org/imrd/directdoc.asp?DDFDocuments/s/G/SPS/NJPN442.pdf","ES")</f>
      </c>
    </row>
    <row r="3889">
      <c r="A3889" s="10" t="s">
        <v>6580</v>
      </c>
      <c r="B3889" s="11" t="s">
        <v>34</v>
      </c>
      <c r="C3889" s="10" t="s">
        <v>18</v>
      </c>
      <c r="D3889" s="12">
        <v>42418</v>
      </c>
      <c r="E3889" s="13" t="s">
        <v>6581</v>
      </c>
      <c r="F3889" s="13" t="s">
        <v>733</v>
      </c>
      <c r="G3889" s="14"/>
      <c r="H3889" s="15">
        <f>HYPERLINK("https://docs.wto.org/imrd/directdoc.asp?DDFDocuments/t/G/SPS/NJPN443.DOC","EN")</f>
      </c>
      <c r="I3889" s="15">
        <f>HYPERLINK("https://docs.wto.org/imrd/directdoc.asp?DDFDocuments/u/G/SPS/NJPN443.DOC","FR")</f>
      </c>
      <c r="J3889" s="15">
        <f>HYPERLINK("https://docs.wto.org/imrd/directdoc.asp?DDFDocuments/v/G/SPS/NJPN443.DOC","ES")</f>
      </c>
    </row>
    <row r="3890">
      <c r="A3890" s="10" t="s">
        <v>6582</v>
      </c>
      <c r="B3890" s="11" t="s">
        <v>34</v>
      </c>
      <c r="C3890" s="10" t="s">
        <v>18</v>
      </c>
      <c r="D3890" s="12">
        <v>42418</v>
      </c>
      <c r="E3890" s="13" t="s">
        <v>6583</v>
      </c>
      <c r="F3890" s="13" t="s">
        <v>74</v>
      </c>
      <c r="G3890" s="14"/>
      <c r="H3890" s="15">
        <f>HYPERLINK("https://docs.wto.org/imrd/directdoc.asp?DDFDocuments/q/G/SPS/NJPN444.pdf","EN")</f>
      </c>
      <c r="I3890" s="15">
        <f>HYPERLINK("https://docs.wto.org/imrd/directdoc.asp?DDFDocuments/r/G/SPS/NJPN444.pdf","FR")</f>
      </c>
      <c r="J3890" s="15">
        <f>HYPERLINK("https://docs.wto.org/imrd/directdoc.asp?DDFDocuments/s/G/SPS/NJPN444.pdf","ES")</f>
      </c>
    </row>
    <row r="3891">
      <c r="A3891" s="10" t="s">
        <v>6584</v>
      </c>
      <c r="B3891" s="11" t="s">
        <v>34</v>
      </c>
      <c r="C3891" s="10" t="s">
        <v>18</v>
      </c>
      <c r="D3891" s="12">
        <v>42418</v>
      </c>
      <c r="E3891" s="13" t="s">
        <v>6585</v>
      </c>
      <c r="F3891" s="13" t="s">
        <v>74</v>
      </c>
      <c r="G3891" s="14"/>
      <c r="H3891" s="15">
        <f>HYPERLINK("https://docs.wto.org/imrd/directdoc.asp?DDFDocuments/q/G/SPS/NJPN445.pdf","EN")</f>
      </c>
      <c r="I3891" s="15">
        <f>HYPERLINK("https://docs.wto.org/imrd/directdoc.asp?DDFDocuments/r/G/SPS/NJPN445.pdf","FR")</f>
      </c>
      <c r="J3891" s="15">
        <f>HYPERLINK("https://docs.wto.org/imrd/directdoc.asp?DDFDocuments/s/G/SPS/NJPN445.pdf","ES")</f>
      </c>
    </row>
    <row r="3892">
      <c r="A3892" s="10" t="s">
        <v>6586</v>
      </c>
      <c r="B3892" s="11" t="s">
        <v>34</v>
      </c>
      <c r="C3892" s="10" t="s">
        <v>18</v>
      </c>
      <c r="D3892" s="12">
        <v>42418</v>
      </c>
      <c r="E3892" s="13" t="s">
        <v>6587</v>
      </c>
      <c r="F3892" s="13" t="s">
        <v>74</v>
      </c>
      <c r="G3892" s="14"/>
      <c r="H3892" s="15">
        <f>HYPERLINK("https://docs.wto.org/imrd/directdoc.asp?DDFDocuments/q/G/SPS/NJPN446.pdf","EN")</f>
      </c>
      <c r="I3892" s="15">
        <f>HYPERLINK("https://docs.wto.org/imrd/directdoc.asp?DDFDocuments/r/G/SPS/NJPN446.pdf","FR")</f>
      </c>
      <c r="J3892" s="15">
        <f>HYPERLINK("https://docs.wto.org/imrd/directdoc.asp?DDFDocuments/s/G/SPS/NJPN446.pdf","ES")</f>
      </c>
    </row>
    <row r="3893">
      <c r="A3893" s="10" t="s">
        <v>6588</v>
      </c>
      <c r="B3893" s="11" t="s">
        <v>34</v>
      </c>
      <c r="C3893" s="10" t="s">
        <v>18</v>
      </c>
      <c r="D3893" s="12">
        <v>42418</v>
      </c>
      <c r="E3893" s="13" t="s">
        <v>6589</v>
      </c>
      <c r="F3893" s="13" t="s">
        <v>74</v>
      </c>
      <c r="G3893" s="14"/>
      <c r="H3893" s="15">
        <f>HYPERLINK("https://docs.wto.org/imrd/directdoc.asp?DDFDocuments/q/G/SPS/NJPN447.pdf","EN")</f>
      </c>
      <c r="I3893" s="15">
        <f>HYPERLINK("https://docs.wto.org/imrd/directdoc.asp?DDFDocuments/r/G/SPS/NJPN447.pdf","FR")</f>
      </c>
      <c r="J3893" s="15">
        <f>HYPERLINK("https://docs.wto.org/imrd/directdoc.asp?DDFDocuments/s/G/SPS/NJPN447.pdf","ES")</f>
      </c>
    </row>
    <row r="3894">
      <c r="A3894" s="10" t="s">
        <v>6590</v>
      </c>
      <c r="B3894" s="11" t="s">
        <v>34</v>
      </c>
      <c r="C3894" s="10" t="s">
        <v>18</v>
      </c>
      <c r="D3894" s="12">
        <v>42418</v>
      </c>
      <c r="E3894" s="13" t="s">
        <v>6591</v>
      </c>
      <c r="F3894" s="13" t="s">
        <v>74</v>
      </c>
      <c r="G3894" s="14"/>
      <c r="H3894" s="15">
        <f>HYPERLINK("https://docs.wto.org/imrd/directdoc.asp?DDFDocuments/q/G/SPS/NJPN448.pdf","EN")</f>
      </c>
      <c r="I3894" s="15">
        <f>HYPERLINK("https://docs.wto.org/imrd/directdoc.asp?DDFDocuments/r/G/SPS/NJPN448.pdf","FR")</f>
      </c>
      <c r="J3894" s="15">
        <f>HYPERLINK("https://docs.wto.org/imrd/directdoc.asp?DDFDocuments/s/G/SPS/NJPN448.pdf","ES")</f>
      </c>
    </row>
    <row r="3895">
      <c r="A3895" s="10" t="s">
        <v>6592</v>
      </c>
      <c r="B3895" s="11" t="s">
        <v>34</v>
      </c>
      <c r="C3895" s="10" t="s">
        <v>18</v>
      </c>
      <c r="D3895" s="12">
        <v>42418</v>
      </c>
      <c r="E3895" s="13" t="s">
        <v>6593</v>
      </c>
      <c r="F3895" s="13" t="s">
        <v>74</v>
      </c>
      <c r="G3895" s="14"/>
      <c r="H3895" s="15">
        <f>HYPERLINK("https://docs.wto.org/imrd/directdoc.asp?DDFDocuments/q/G/SPS/NJPN449.pdf","EN")</f>
      </c>
      <c r="I3895" s="15">
        <f>HYPERLINK("https://docs.wto.org/imrd/directdoc.asp?DDFDocuments/r/G/SPS/NJPN449.pdf","FR")</f>
      </c>
      <c r="J3895" s="15">
        <f>HYPERLINK("https://docs.wto.org/imrd/directdoc.asp?DDFDocuments/s/G/SPS/NJPN449.pdf","ES")</f>
      </c>
    </row>
    <row r="3896">
      <c r="A3896" s="10" t="s">
        <v>6594</v>
      </c>
      <c r="B3896" s="11" t="s">
        <v>34</v>
      </c>
      <c r="C3896" s="10" t="s">
        <v>18</v>
      </c>
      <c r="D3896" s="12">
        <v>42418</v>
      </c>
      <c r="E3896" s="13" t="s">
        <v>6595</v>
      </c>
      <c r="F3896" s="13" t="s">
        <v>733</v>
      </c>
      <c r="G3896" s="14"/>
      <c r="H3896" s="15">
        <f>HYPERLINK("https://docs.wto.org/imrd/directdoc.asp?DDFDocuments/t/G/SPS/NJPN450.DOC","EN")</f>
      </c>
      <c r="I3896" s="15">
        <f>HYPERLINK("https://docs.wto.org/imrd/directdoc.asp?DDFDocuments/u/G/SPS/NJPN450.DOC","FR")</f>
      </c>
      <c r="J3896" s="15">
        <f>HYPERLINK("https://docs.wto.org/imrd/directdoc.asp?DDFDocuments/v/G/SPS/NJPN450.DOC","ES")</f>
      </c>
    </row>
    <row r="3897">
      <c r="A3897" s="10" t="s">
        <v>6596</v>
      </c>
      <c r="B3897" s="11" t="s">
        <v>214</v>
      </c>
      <c r="C3897" s="10" t="s">
        <v>18</v>
      </c>
      <c r="D3897" s="12">
        <v>42416</v>
      </c>
      <c r="E3897" s="13" t="s">
        <v>6477</v>
      </c>
      <c r="F3897" s="13" t="s">
        <v>6597</v>
      </c>
      <c r="G3897" s="14"/>
      <c r="H3897" s="15">
        <f>HYPERLINK("https://docs.wto.org/imrd/directdoc.asp?DDFDocuments/t/G/SPS/NARE69.DOC","EN")</f>
      </c>
      <c r="I3897" s="15">
        <f>HYPERLINK("https://docs.wto.org/imrd/directdoc.asp?DDFDocuments/u/G/SPS/NARE69.DOC","FR")</f>
      </c>
      <c r="J3897" s="15">
        <f>HYPERLINK("https://docs.wto.org/imrd/directdoc.asp?DDFDocuments/v/G/SPS/NARE69.DOC","ES")</f>
      </c>
    </row>
    <row r="3898">
      <c r="A3898" s="10" t="s">
        <v>6598</v>
      </c>
      <c r="B3898" s="11" t="s">
        <v>53</v>
      </c>
      <c r="C3898" s="10" t="s">
        <v>12</v>
      </c>
      <c r="D3898" s="12">
        <v>42416</v>
      </c>
      <c r="E3898" s="13" t="s">
        <v>6599</v>
      </c>
      <c r="F3898" s="13" t="s">
        <v>6521</v>
      </c>
      <c r="G3898" s="14"/>
      <c r="H3898" s="15">
        <f>HYPERLINK("https://docs.wto.org/imrd/directdoc.asp?DDFDocuments/q/G/SPS/NSAU199.pdf","EN")</f>
      </c>
      <c r="I3898" s="15">
        <f>HYPERLINK("https://docs.wto.org/imrd/directdoc.asp?DDFDocuments/r/G/SPS/NSAU199.pdf","FR")</f>
      </c>
      <c r="J3898" s="15">
        <f>HYPERLINK("https://docs.wto.org/imrd/directdoc.asp?DDFDocuments/s/G/SPS/NSAU199.pdf","ES")</f>
      </c>
    </row>
    <row r="3899">
      <c r="A3899" s="10" t="s">
        <v>6600</v>
      </c>
      <c r="B3899" s="11" t="s">
        <v>34</v>
      </c>
      <c r="C3899" s="10" t="s">
        <v>18</v>
      </c>
      <c r="D3899" s="12">
        <v>42415</v>
      </c>
      <c r="E3899" s="13" t="s">
        <v>6601</v>
      </c>
      <c r="F3899" s="13" t="s">
        <v>122</v>
      </c>
      <c r="G3899" s="14"/>
      <c r="H3899" s="15">
        <f>HYPERLINK("https://docs.wto.org/imrd/directdoc.asp?DDFDocuments/q/G/SPS/NJPN441.pdf","EN")</f>
      </c>
      <c r="I3899" s="15">
        <f>HYPERLINK("https://docs.wto.org/imrd/directdoc.asp?DDFDocuments/r/G/SPS/NJPN441.pdf","FR")</f>
      </c>
      <c r="J3899" s="15">
        <f>HYPERLINK("https://docs.wto.org/imrd/directdoc.asp?DDFDocuments/s/G/SPS/NJPN441.pdf","ES")</f>
      </c>
    </row>
    <row r="3900">
      <c r="A3900" s="10" t="s">
        <v>6602</v>
      </c>
      <c r="B3900" s="11" t="s">
        <v>3031</v>
      </c>
      <c r="C3900" s="10" t="s">
        <v>18</v>
      </c>
      <c r="D3900" s="12">
        <v>42415</v>
      </c>
      <c r="E3900" s="13" t="s">
        <v>6603</v>
      </c>
      <c r="F3900" s="13" t="s">
        <v>2701</v>
      </c>
      <c r="G3900" s="14"/>
      <c r="H3900" s="15">
        <f>HYPERLINK("https://docs.wto.org/imrd/directdoc.asp?DDFDocuments/t/G/SPS/NMDG20.DOC","EN")</f>
      </c>
      <c r="I3900" s="15">
        <f>HYPERLINK("https://docs.wto.org/imrd/directdoc.asp?DDFDocuments/u/G/SPS/NMDG20.DOC","FR")</f>
      </c>
      <c r="J3900" s="15">
        <f>HYPERLINK("https://docs.wto.org/imrd/directdoc.asp?DDFDocuments/v/G/SPS/NMDG20.DOC","ES")</f>
      </c>
    </row>
    <row r="3901">
      <c r="A3901" s="10" t="s">
        <v>6604</v>
      </c>
      <c r="B3901" s="11" t="s">
        <v>233</v>
      </c>
      <c r="C3901" s="10" t="s">
        <v>18</v>
      </c>
      <c r="D3901" s="12">
        <v>42415</v>
      </c>
      <c r="E3901" s="13" t="s">
        <v>6415</v>
      </c>
      <c r="F3901" s="13" t="s">
        <v>607</v>
      </c>
      <c r="G3901" s="14" t="s">
        <v>6605</v>
      </c>
      <c r="H3901" s="15">
        <f>HYPERLINK("https://docs.wto.org/imrd/directdoc.asp?DDFDocuments/t/G/SPS/NPER636.DOC","EN")</f>
      </c>
      <c r="I3901" s="15">
        <f>HYPERLINK("https://docs.wto.org/imrd/directdoc.asp?DDFDocuments/u/G/SPS/NPER636.DOC","FR")</f>
      </c>
      <c r="J3901" s="15">
        <f>HYPERLINK("https://docs.wto.org/imrd/directdoc.asp?DDFDocuments/v/G/SPS/NPER636.DOC","ES")</f>
      </c>
    </row>
    <row r="3902">
      <c r="A3902" s="10" t="s">
        <v>6606</v>
      </c>
      <c r="B3902" s="11" t="s">
        <v>11</v>
      </c>
      <c r="C3902" s="10" t="s">
        <v>12</v>
      </c>
      <c r="D3902" s="12">
        <v>42415</v>
      </c>
      <c r="E3902" s="13" t="s">
        <v>6607</v>
      </c>
      <c r="F3902" s="13" t="s">
        <v>992</v>
      </c>
      <c r="G3902" s="14" t="s">
        <v>161</v>
      </c>
      <c r="H3902" s="15">
        <f>HYPERLINK("https://docs.wto.org/imrd/directdoc.asp?DDFDocuments/q/G/SPS/NRUS118.pdf","EN")</f>
      </c>
      <c r="I3902" s="15">
        <f>HYPERLINK("https://docs.wto.org/imrd/directdoc.asp?DDFDocuments/r/G/SPS/NRUS118.pdf","FR")</f>
      </c>
      <c r="J3902" s="15">
        <f>HYPERLINK("https://docs.wto.org/imrd/directdoc.asp?DDFDocuments/s/G/SPS/NRUS118.pdf","ES")</f>
      </c>
    </row>
    <row r="3903">
      <c r="A3903" s="10" t="s">
        <v>6608</v>
      </c>
      <c r="B3903" s="11" t="s">
        <v>164</v>
      </c>
      <c r="C3903" s="10" t="s">
        <v>18</v>
      </c>
      <c r="D3903" s="12">
        <v>42415</v>
      </c>
      <c r="E3903" s="13" t="s">
        <v>6609</v>
      </c>
      <c r="F3903" s="13" t="s">
        <v>32</v>
      </c>
      <c r="G3903" s="14"/>
      <c r="H3903" s="15">
        <f>HYPERLINK("https://docs.wto.org/imrd/directdoc.asp?DDFDocuments/t/G/SPS/NUKR109.DOC","EN")</f>
      </c>
      <c r="I3903" s="15">
        <f>HYPERLINK("https://docs.wto.org/imrd/directdoc.asp?DDFDocuments/u/G/SPS/NUKR109.DOC","FR")</f>
      </c>
      <c r="J3903" s="15">
        <f>HYPERLINK("https://docs.wto.org/imrd/directdoc.asp?DDFDocuments/v/G/SPS/NUKR109.DOC","ES")</f>
      </c>
    </row>
    <row r="3904">
      <c r="A3904" s="10" t="s">
        <v>6610</v>
      </c>
      <c r="B3904" s="11" t="s">
        <v>161</v>
      </c>
      <c r="C3904" s="10" t="s">
        <v>40</v>
      </c>
      <c r="D3904" s="12">
        <v>42415</v>
      </c>
      <c r="E3904" s="13" t="s">
        <v>6611</v>
      </c>
      <c r="F3904" s="13" t="s">
        <v>5150</v>
      </c>
      <c r="G3904" s="14" t="s">
        <v>149</v>
      </c>
      <c r="H3904" s="15">
        <f>HYPERLINK("https://docs.wto.org/imrd/directdoc.asp?DDFDocuments/q/G/SPS/NUSA2764A1.pdf","EN")</f>
      </c>
      <c r="I3904" s="15">
        <f>HYPERLINK("https://docs.wto.org/imrd/directdoc.asp?DDFDocuments/r/G/SPS/NUSA2764A1.pdf","FR")</f>
      </c>
      <c r="J3904" s="15">
        <f>HYPERLINK("https://docs.wto.org/imrd/directdoc.asp?DDFDocuments/s/G/SPS/NUSA2764A1.pdf","ES")</f>
      </c>
    </row>
    <row r="3905">
      <c r="A3905" s="10" t="s">
        <v>6612</v>
      </c>
      <c r="B3905" s="11" t="s">
        <v>161</v>
      </c>
      <c r="C3905" s="10" t="s">
        <v>18</v>
      </c>
      <c r="D3905" s="12">
        <v>42415</v>
      </c>
      <c r="E3905" s="13" t="s">
        <v>6026</v>
      </c>
      <c r="F3905" s="13" t="s">
        <v>733</v>
      </c>
      <c r="G3905" s="14"/>
      <c r="H3905" s="15">
        <f>HYPERLINK("https://docs.wto.org/imrd/directdoc.asp?DDFDocuments/q/G/SPS/NUSA2827.pdf","EN")</f>
      </c>
      <c r="I3905" s="15">
        <f>HYPERLINK("https://docs.wto.org/imrd/directdoc.asp?DDFDocuments/r/G/SPS/NUSA2827.pdf","FR")</f>
      </c>
      <c r="J3905" s="15">
        <f>HYPERLINK("https://docs.wto.org/imrd/directdoc.asp?DDFDocuments/s/G/SPS/NUSA2827.pdf","ES")</f>
      </c>
    </row>
    <row r="3906">
      <c r="A3906" s="10" t="s">
        <v>6613</v>
      </c>
      <c r="B3906" s="11" t="s">
        <v>349</v>
      </c>
      <c r="C3906" s="10" t="s">
        <v>18</v>
      </c>
      <c r="D3906" s="12">
        <v>42412</v>
      </c>
      <c r="E3906" s="13" t="s">
        <v>6614</v>
      </c>
      <c r="F3906" s="13" t="s">
        <v>223</v>
      </c>
      <c r="G3906" s="14" t="s">
        <v>188</v>
      </c>
      <c r="H3906" s="15">
        <f>HYPERLINK("https://docs.wto.org/imrd/directdoc.asp?DDFDocuments/q/G/SPS/NECU175.pdf","EN")</f>
      </c>
      <c r="I3906" s="15">
        <f>HYPERLINK("https://docs.wto.org/imrd/directdoc.asp?DDFDocuments/r/G/SPS/NECU175.pdf","FR")</f>
      </c>
      <c r="J3906" s="15">
        <f>HYPERLINK("https://docs.wto.org/imrd/directdoc.asp?DDFDocuments/s/G/SPS/NECU175.pdf","ES")</f>
      </c>
    </row>
    <row r="3907">
      <c r="A3907" s="10" t="s">
        <v>6615</v>
      </c>
      <c r="B3907" s="11" t="s">
        <v>11</v>
      </c>
      <c r="C3907" s="10" t="s">
        <v>40</v>
      </c>
      <c r="D3907" s="12">
        <v>42412</v>
      </c>
      <c r="E3907" s="13" t="s">
        <v>6616</v>
      </c>
      <c r="F3907" s="13" t="s">
        <v>6617</v>
      </c>
      <c r="G3907" s="14"/>
      <c r="H3907" s="15">
        <f>HYPERLINK("https://docs.wto.org/imrd/directdoc.asp?DDFDocuments/t/G/SPS/NRUS100A1.DOC","EN")</f>
      </c>
      <c r="I3907" s="15">
        <f>HYPERLINK("https://docs.wto.org/imrd/directdoc.asp?DDFDocuments/u/G/SPS/NRUS100A1.DOC","FR")</f>
      </c>
      <c r="J3907" s="15">
        <f>HYPERLINK("https://docs.wto.org/imrd/directdoc.asp?DDFDocuments/v/G/SPS/NRUS100A1.DOC","ES")</f>
      </c>
    </row>
    <row r="3908">
      <c r="A3908" s="10" t="s">
        <v>6618</v>
      </c>
      <c r="B3908" s="11" t="s">
        <v>11</v>
      </c>
      <c r="C3908" s="10" t="s">
        <v>40</v>
      </c>
      <c r="D3908" s="12">
        <v>42412</v>
      </c>
      <c r="E3908" s="13" t="s">
        <v>6616</v>
      </c>
      <c r="F3908" s="13" t="s">
        <v>6617</v>
      </c>
      <c r="G3908" s="14"/>
      <c r="H3908" s="15">
        <f>HYPERLINK("https://docs.wto.org/imrd/directdoc.asp?DDFDocuments/t/G/SPS/NRUS101A1.DOC","EN")</f>
      </c>
      <c r="I3908" s="15">
        <f>HYPERLINK("https://docs.wto.org/imrd/directdoc.asp?DDFDocuments/u/G/SPS/NRUS101A1.DOC","FR")</f>
      </c>
      <c r="J3908" s="15">
        <f>HYPERLINK("https://docs.wto.org/imrd/directdoc.asp?DDFDocuments/v/G/SPS/NRUS101A1.DOC","ES")</f>
      </c>
    </row>
    <row r="3909">
      <c r="A3909" s="10" t="s">
        <v>6619</v>
      </c>
      <c r="B3909" s="11" t="s">
        <v>214</v>
      </c>
      <c r="C3909" s="10" t="s">
        <v>12</v>
      </c>
      <c r="D3909" s="12">
        <v>42411</v>
      </c>
      <c r="E3909" s="13" t="s">
        <v>3118</v>
      </c>
      <c r="F3909" s="13" t="s">
        <v>56</v>
      </c>
      <c r="G3909" s="14" t="s">
        <v>6620</v>
      </c>
      <c r="H3909" s="15">
        <f>HYPERLINK("https://docs.wto.org/imrd/directdoc.asp?DDFDocuments/t/G/SPS/NARE68.DOC","EN")</f>
      </c>
      <c r="I3909" s="15">
        <f>HYPERLINK("https://docs.wto.org/imrd/directdoc.asp?DDFDocuments/u/G/SPS/NARE68.DOC","FR")</f>
      </c>
      <c r="J3909" s="15">
        <f>HYPERLINK("https://docs.wto.org/imrd/directdoc.asp?DDFDocuments/v/G/SPS/NARE68.DOC","ES")</f>
      </c>
    </row>
    <row r="3910">
      <c r="A3910" s="10" t="s">
        <v>6621</v>
      </c>
      <c r="B3910" s="11" t="s">
        <v>79</v>
      </c>
      <c r="C3910" s="10" t="s">
        <v>40</v>
      </c>
      <c r="D3910" s="12">
        <v>42411</v>
      </c>
      <c r="E3910" s="13" t="s">
        <v>19</v>
      </c>
      <c r="F3910" s="13" t="s">
        <v>5150</v>
      </c>
      <c r="G3910" s="14"/>
      <c r="H3910" s="15">
        <f>HYPERLINK("https://docs.wto.org/imrd/directdoc.asp?DDFDocuments/t/G/SPS/NCOL257A1.DOC","EN")</f>
      </c>
      <c r="I3910" s="15">
        <f>HYPERLINK("https://docs.wto.org/imrd/directdoc.asp?DDFDocuments/u/G/SPS/NCOL257A1.DOC","FR")</f>
      </c>
      <c r="J3910" s="15">
        <f>HYPERLINK("https://docs.wto.org/imrd/directdoc.asp?DDFDocuments/v/G/SPS/NCOL257A1.DOC","ES")</f>
      </c>
    </row>
    <row r="3911">
      <c r="A3911" s="10" t="s">
        <v>6622</v>
      </c>
      <c r="B3911" s="11" t="s">
        <v>349</v>
      </c>
      <c r="C3911" s="10" t="s">
        <v>18</v>
      </c>
      <c r="D3911" s="12">
        <v>42411</v>
      </c>
      <c r="E3911" s="13" t="s">
        <v>6303</v>
      </c>
      <c r="F3911" s="13" t="s">
        <v>223</v>
      </c>
      <c r="G3911" s="14" t="s">
        <v>87</v>
      </c>
      <c r="H3911" s="15">
        <f>HYPERLINK("https://docs.wto.org/imrd/directdoc.asp?DDFDocuments/q/G/SPS/NECU172.pdf","EN")</f>
      </c>
      <c r="I3911" s="15">
        <f>HYPERLINK("https://docs.wto.org/imrd/directdoc.asp?DDFDocuments/r/G/SPS/NECU172.pdf","FR")</f>
      </c>
      <c r="J3911" s="15">
        <f>HYPERLINK("https://docs.wto.org/imrd/directdoc.asp?DDFDocuments/s/G/SPS/NECU172.pdf","ES")</f>
      </c>
    </row>
    <row r="3912">
      <c r="A3912" s="10" t="s">
        <v>6623</v>
      </c>
      <c r="B3912" s="11" t="s">
        <v>349</v>
      </c>
      <c r="C3912" s="10" t="s">
        <v>18</v>
      </c>
      <c r="D3912" s="12">
        <v>42411</v>
      </c>
      <c r="E3912" s="13" t="s">
        <v>6303</v>
      </c>
      <c r="F3912" s="13" t="s">
        <v>223</v>
      </c>
      <c r="G3912" s="14" t="s">
        <v>17</v>
      </c>
      <c r="H3912" s="15">
        <f>HYPERLINK("https://docs.wto.org/imrd/directdoc.asp?DDFDocuments/q/G/SPS/NECU173.pdf","EN")</f>
      </c>
      <c r="I3912" s="15">
        <f>HYPERLINK("https://docs.wto.org/imrd/directdoc.asp?DDFDocuments/r/G/SPS/NECU173.pdf","FR")</f>
      </c>
      <c r="J3912" s="15">
        <f>HYPERLINK("https://docs.wto.org/imrd/directdoc.asp?DDFDocuments/s/G/SPS/NECU173.pdf","ES")</f>
      </c>
    </row>
    <row r="3913">
      <c r="A3913" s="10" t="s">
        <v>6624</v>
      </c>
      <c r="B3913" s="11" t="s">
        <v>349</v>
      </c>
      <c r="C3913" s="10" t="s">
        <v>18</v>
      </c>
      <c r="D3913" s="12">
        <v>42411</v>
      </c>
      <c r="E3913" s="13" t="s">
        <v>6614</v>
      </c>
      <c r="F3913" s="13" t="s">
        <v>223</v>
      </c>
      <c r="G3913" s="14" t="s">
        <v>195</v>
      </c>
      <c r="H3913" s="15">
        <f>HYPERLINK("https://docs.wto.org/imrd/directdoc.asp?DDFDocuments/t/G/SPS/NECU174.DOC","EN")</f>
      </c>
      <c r="I3913" s="15">
        <f>HYPERLINK("https://docs.wto.org/imrd/directdoc.asp?DDFDocuments/u/G/SPS/NECU174.DOC","FR")</f>
      </c>
      <c r="J3913" s="15">
        <f>HYPERLINK("https://docs.wto.org/imrd/directdoc.asp?DDFDocuments/v/G/SPS/NECU174.DOC","ES")</f>
      </c>
    </row>
    <row r="3914">
      <c r="A3914" s="10" t="s">
        <v>6625</v>
      </c>
      <c r="B3914" s="11" t="s">
        <v>365</v>
      </c>
      <c r="C3914" s="10" t="s">
        <v>18</v>
      </c>
      <c r="D3914" s="12">
        <v>42410</v>
      </c>
      <c r="E3914" s="13" t="s">
        <v>6626</v>
      </c>
      <c r="F3914" s="13" t="s">
        <v>117</v>
      </c>
      <c r="G3914" s="14"/>
      <c r="H3914" s="15">
        <f>HYPERLINK("https://docs.wto.org/imrd/directdoc.asp?DDFDocuments/t/G/SPS/NCHL520.DOC","EN")</f>
      </c>
      <c r="I3914" s="15">
        <f>HYPERLINK("https://docs.wto.org/imrd/directdoc.asp?DDFDocuments/u/G/SPS/NCHL520.DOC","FR")</f>
      </c>
      <c r="J3914" s="15">
        <f>HYPERLINK("https://docs.wto.org/imrd/directdoc.asp?DDFDocuments/v/G/SPS/NCHL520.DOC","ES")</f>
      </c>
    </row>
    <row r="3915">
      <c r="A3915" s="10" t="s">
        <v>6627</v>
      </c>
      <c r="B3915" s="11" t="s">
        <v>379</v>
      </c>
      <c r="C3915" s="10" t="s">
        <v>18</v>
      </c>
      <c r="D3915" s="12">
        <v>42409</v>
      </c>
      <c r="E3915" s="13" t="s">
        <v>6628</v>
      </c>
      <c r="F3915" s="13" t="s">
        <v>32</v>
      </c>
      <c r="G3915" s="14"/>
      <c r="H3915" s="15">
        <f>HYPERLINK("https://docs.wto.org/imrd/directdoc.asp?DDFDocuments/t/G/SPS/NGTM61.DOC","EN")</f>
      </c>
      <c r="I3915" s="15">
        <f>HYPERLINK("https://docs.wto.org/imrd/directdoc.asp?DDFDocuments/u/G/SPS/NGTM61.DOC","FR")</f>
      </c>
      <c r="J3915" s="15">
        <f>HYPERLINK("https://docs.wto.org/imrd/directdoc.asp?DDFDocuments/v/G/SPS/NGTM61.DOC","ES")</f>
      </c>
    </row>
    <row r="3916">
      <c r="A3916" s="10" t="s">
        <v>6629</v>
      </c>
      <c r="B3916" s="11" t="s">
        <v>124</v>
      </c>
      <c r="C3916" s="10" t="s">
        <v>54</v>
      </c>
      <c r="D3916" s="12">
        <v>42409</v>
      </c>
      <c r="E3916" s="13" t="s">
        <v>4770</v>
      </c>
      <c r="F3916" s="13" t="s">
        <v>925</v>
      </c>
      <c r="G3916" s="14" t="s">
        <v>161</v>
      </c>
      <c r="H3916" s="15">
        <f>HYPERLINK("https://docs.wto.org/imrd/directdoc.asp?DDFDocuments/t/G/SPS/NIDN99A1.DOC","EN")</f>
      </c>
      <c r="I3916" s="15">
        <f>HYPERLINK("https://docs.wto.org/imrd/directdoc.asp?DDFDocuments/u/G/SPS/NIDN99A1.DOC","FR")</f>
      </c>
      <c r="J3916" s="15">
        <f>HYPERLINK("https://docs.wto.org/imrd/directdoc.asp?DDFDocuments/v/G/SPS/NIDN99A1.DOC","ES")</f>
      </c>
    </row>
    <row r="3917">
      <c r="A3917" s="10" t="s">
        <v>6630</v>
      </c>
      <c r="B3917" s="11" t="s">
        <v>1600</v>
      </c>
      <c r="C3917" s="10" t="s">
        <v>18</v>
      </c>
      <c r="D3917" s="12">
        <v>42409</v>
      </c>
      <c r="E3917" s="13" t="s">
        <v>6631</v>
      </c>
      <c r="F3917" s="13" t="s">
        <v>199</v>
      </c>
      <c r="G3917" s="14"/>
      <c r="H3917" s="15">
        <f>HYPERLINK("https://docs.wto.org/imrd/directdoc.asp?DDFDocuments/t/G/SPS/NMAR44.DOC","EN")</f>
      </c>
      <c r="I3917" s="15">
        <f>HYPERLINK("https://docs.wto.org/imrd/directdoc.asp?DDFDocuments/u/G/SPS/NMAR44.DOC","FR")</f>
      </c>
      <c r="J3917" s="15">
        <f>HYPERLINK("https://docs.wto.org/imrd/directdoc.asp?DDFDocuments/v/G/SPS/NMAR44.DOC","ES")</f>
      </c>
    </row>
    <row r="3918">
      <c r="A3918" s="10" t="s">
        <v>6632</v>
      </c>
      <c r="B3918" s="11" t="s">
        <v>161</v>
      </c>
      <c r="C3918" s="10" t="s">
        <v>18</v>
      </c>
      <c r="D3918" s="12">
        <v>42409</v>
      </c>
      <c r="E3918" s="13" t="s">
        <v>6633</v>
      </c>
      <c r="F3918" s="13" t="s">
        <v>3819</v>
      </c>
      <c r="G3918" s="14"/>
      <c r="H3918" s="15">
        <f>HYPERLINK("https://docs.wto.org/imrd/directdoc.asp?DDFDocuments/t/G/SPS/NUSA2824.DOC","EN")</f>
      </c>
      <c r="I3918" s="15">
        <f>HYPERLINK("https://docs.wto.org/imrd/directdoc.asp?DDFDocuments/u/G/SPS/NUSA2824.DOC","FR")</f>
      </c>
      <c r="J3918" s="15">
        <f>HYPERLINK("https://docs.wto.org/imrd/directdoc.asp?DDFDocuments/v/G/SPS/NUSA2824.DOC","ES")</f>
      </c>
    </row>
    <row r="3919">
      <c r="A3919" s="10" t="s">
        <v>6634</v>
      </c>
      <c r="B3919" s="11" t="s">
        <v>34</v>
      </c>
      <c r="C3919" s="10" t="s">
        <v>201</v>
      </c>
      <c r="D3919" s="12">
        <v>42405</v>
      </c>
      <c r="E3919" s="13" t="s">
        <v>3475</v>
      </c>
      <c r="F3919" s="13" t="s">
        <v>5150</v>
      </c>
      <c r="G3919" s="14"/>
      <c r="H3919" s="15">
        <f>HYPERLINK("https://docs.wto.org/imrd/directdoc.asp?DDFDocuments/t/G/SPS/NJPN438C1.DOC","EN")</f>
      </c>
      <c r="I3919" s="15">
        <f>HYPERLINK("https://docs.wto.org/imrd/directdoc.asp?DDFDocuments/u/G/SPS/NJPN438C1.DOC","FR")</f>
      </c>
      <c r="J3919" s="15">
        <f>HYPERLINK("https://docs.wto.org/imrd/directdoc.asp?DDFDocuments/v/G/SPS/NJPN438C1.DOC","ES")</f>
      </c>
    </row>
    <row r="3920">
      <c r="A3920" s="10" t="s">
        <v>6635</v>
      </c>
      <c r="B3920" s="11" t="s">
        <v>195</v>
      </c>
      <c r="C3920" s="10" t="s">
        <v>12</v>
      </c>
      <c r="D3920" s="12">
        <v>42405</v>
      </c>
      <c r="E3920" s="13" t="s">
        <v>6636</v>
      </c>
      <c r="F3920" s="13" t="s">
        <v>992</v>
      </c>
      <c r="G3920" s="14"/>
      <c r="H3920" s="15">
        <f>HYPERLINK("https://docs.wto.org/imrd/directdoc.asp?DDFDocuments/q/G/SPS/NNZL530.pdf","EN")</f>
      </c>
      <c r="I3920" s="15">
        <f>HYPERLINK("https://docs.wto.org/imrd/directdoc.asp?DDFDocuments/r/G/SPS/NNZL530.pdf","FR")</f>
      </c>
      <c r="J3920" s="15">
        <f>HYPERLINK("https://docs.wto.org/imrd/directdoc.asp?DDFDocuments/s/G/SPS/NNZL530.pdf","ES")</f>
      </c>
    </row>
    <row r="3921">
      <c r="A3921" s="10" t="s">
        <v>6637</v>
      </c>
      <c r="B3921" s="11" t="s">
        <v>233</v>
      </c>
      <c r="C3921" s="10" t="s">
        <v>18</v>
      </c>
      <c r="D3921" s="12">
        <v>42405</v>
      </c>
      <c r="E3921" s="13" t="s">
        <v>6638</v>
      </c>
      <c r="F3921" s="13" t="s">
        <v>158</v>
      </c>
      <c r="G3921" s="14" t="s">
        <v>523</v>
      </c>
      <c r="H3921" s="15">
        <f>HYPERLINK("https://docs.wto.org/imrd/directdoc.asp?DDFDocuments/t/G/SPS/NPER635.DOC","EN")</f>
      </c>
      <c r="I3921" s="15">
        <f>HYPERLINK("https://docs.wto.org/imrd/directdoc.asp?DDFDocuments/u/G/SPS/NPER635.DOC","FR")</f>
      </c>
      <c r="J3921" s="15">
        <f>HYPERLINK("https://docs.wto.org/imrd/directdoc.asp?DDFDocuments/v/G/SPS/NPER635.DOC","ES")</f>
      </c>
    </row>
    <row r="3922">
      <c r="A3922" s="10" t="s">
        <v>6639</v>
      </c>
      <c r="B3922" s="11" t="s">
        <v>1012</v>
      </c>
      <c r="C3922" s="10" t="s">
        <v>18</v>
      </c>
      <c r="D3922" s="12">
        <v>42405</v>
      </c>
      <c r="E3922" s="13" t="s">
        <v>6640</v>
      </c>
      <c r="F3922" s="13" t="s">
        <v>2701</v>
      </c>
      <c r="G3922" s="14"/>
      <c r="H3922" s="15">
        <f>HYPERLINK("https://docs.wto.org/imrd/directdoc.asp?DDFDocuments/t/G/SPS/NTGO6.DOC","EN")</f>
      </c>
      <c r="I3922" s="15">
        <f>HYPERLINK("https://docs.wto.org/imrd/directdoc.asp?DDFDocuments/u/G/SPS/NTGO6.DOC","FR")</f>
      </c>
      <c r="J3922" s="15">
        <f>HYPERLINK("https://docs.wto.org/imrd/directdoc.asp?DDFDocuments/v/G/SPS/NTGO6.DOC","ES")</f>
      </c>
    </row>
    <row r="3923">
      <c r="A3923" s="10" t="s">
        <v>6641</v>
      </c>
      <c r="B3923" s="11" t="s">
        <v>1012</v>
      </c>
      <c r="C3923" s="10" t="s">
        <v>18</v>
      </c>
      <c r="D3923" s="12">
        <v>42405</v>
      </c>
      <c r="E3923" s="13" t="s">
        <v>6640</v>
      </c>
      <c r="F3923" s="13" t="s">
        <v>2963</v>
      </c>
      <c r="G3923" s="14"/>
      <c r="H3923" s="15">
        <f>HYPERLINK("https://docs.wto.org/imrd/directdoc.asp?DDFDocuments/t/G/SPS/NTGO7.DOC","EN")</f>
      </c>
      <c r="I3923" s="15">
        <f>HYPERLINK("https://docs.wto.org/imrd/directdoc.asp?DDFDocuments/u/G/SPS/NTGO7.DOC","FR")</f>
      </c>
      <c r="J3923" s="15">
        <f>HYPERLINK("https://docs.wto.org/imrd/directdoc.asp?DDFDocuments/v/G/SPS/NTGO7.DOC","ES")</f>
      </c>
    </row>
    <row r="3924">
      <c r="A3924" s="10" t="s">
        <v>6642</v>
      </c>
      <c r="B3924" s="11" t="s">
        <v>59</v>
      </c>
      <c r="C3924" s="10" t="s">
        <v>18</v>
      </c>
      <c r="D3924" s="12">
        <v>42405</v>
      </c>
      <c r="E3924" s="13" t="s">
        <v>5865</v>
      </c>
      <c r="F3924" s="13" t="s">
        <v>6643</v>
      </c>
      <c r="G3924" s="14"/>
      <c r="H3924" s="15">
        <f>HYPERLINK("https://docs.wto.org/imrd/directdoc.asp?DDFDocuments/t/G/SPS/NTPKM385.DOC","EN")</f>
      </c>
      <c r="I3924" s="15">
        <f>HYPERLINK("https://docs.wto.org/imrd/directdoc.asp?DDFDocuments/u/G/SPS/NTPKM385.DOC","FR")</f>
      </c>
      <c r="J3924" s="15">
        <f>HYPERLINK("https://docs.wto.org/imrd/directdoc.asp?DDFDocuments/v/G/SPS/NTPKM385.DOC","ES")</f>
      </c>
    </row>
    <row r="3925">
      <c r="A3925" s="10" t="s">
        <v>6644</v>
      </c>
      <c r="B3925" s="11" t="s">
        <v>161</v>
      </c>
      <c r="C3925" s="10" t="s">
        <v>40</v>
      </c>
      <c r="D3925" s="12">
        <v>42405</v>
      </c>
      <c r="E3925" s="13" t="s">
        <v>3865</v>
      </c>
      <c r="F3925" s="13" t="s">
        <v>5150</v>
      </c>
      <c r="G3925" s="14" t="s">
        <v>59</v>
      </c>
      <c r="H3925" s="15">
        <f>HYPERLINK("https://docs.wto.org/imrd/directdoc.asp?DDFDocuments/t/G/SPS/NUSA2719A1.DOC","EN")</f>
      </c>
      <c r="I3925" s="15">
        <f>HYPERLINK("https://docs.wto.org/imrd/directdoc.asp?DDFDocuments/u/G/SPS/NUSA2719A1.DOC","FR")</f>
      </c>
      <c r="J3925" s="15">
        <f>HYPERLINK("https://docs.wto.org/imrd/directdoc.asp?DDFDocuments/v/G/SPS/NUSA2719A1.DOC","ES")</f>
      </c>
    </row>
    <row r="3926">
      <c r="A3926" s="10" t="s">
        <v>6645</v>
      </c>
      <c r="B3926" s="11" t="s">
        <v>72</v>
      </c>
      <c r="C3926" s="10" t="s">
        <v>18</v>
      </c>
      <c r="D3926" s="12">
        <v>42404</v>
      </c>
      <c r="E3926" s="13" t="s">
        <v>6290</v>
      </c>
      <c r="F3926" s="13" t="s">
        <v>223</v>
      </c>
      <c r="G3926" s="14"/>
      <c r="H3926" s="15">
        <f>HYPERLINK("https://docs.wto.org/imrd/directdoc.asp?DDFDocuments/t/G/SPS/NCAN993.DOC","EN")</f>
      </c>
      <c r="I3926" s="15">
        <f>HYPERLINK("https://docs.wto.org/imrd/directdoc.asp?DDFDocuments/u/G/SPS/NCAN993.DOC","FR")</f>
      </c>
      <c r="J3926" s="15">
        <f>HYPERLINK("https://docs.wto.org/imrd/directdoc.asp?DDFDocuments/v/G/SPS/NCAN993.DOC","ES")</f>
      </c>
    </row>
    <row r="3927">
      <c r="A3927" s="10" t="s">
        <v>6646</v>
      </c>
      <c r="B3927" s="11" t="s">
        <v>365</v>
      </c>
      <c r="C3927" s="10" t="s">
        <v>201</v>
      </c>
      <c r="D3927" s="12">
        <v>42404</v>
      </c>
      <c r="E3927" s="13" t="s">
        <v>19</v>
      </c>
      <c r="F3927" s="13" t="s">
        <v>223</v>
      </c>
      <c r="G3927" s="14"/>
      <c r="H3927" s="15">
        <f>HYPERLINK("https://docs.wto.org/imrd/directdoc.asp?DDFDocuments/q/G/SPS/NCHL519C1.pdf","EN")</f>
      </c>
      <c r="I3927" s="15">
        <f>HYPERLINK("https://docs.wto.org/imrd/directdoc.asp?DDFDocuments/r/G/SPS/NCHL519C1.pdf","FR")</f>
      </c>
      <c r="J3927" s="15">
        <f>HYPERLINK("https://docs.wto.org/imrd/directdoc.asp?DDFDocuments/s/G/SPS/NCHL519C1.pdf","ES")</f>
      </c>
    </row>
    <row r="3928">
      <c r="A3928" s="10" t="s">
        <v>6647</v>
      </c>
      <c r="B3928" s="11" t="s">
        <v>53</v>
      </c>
      <c r="C3928" s="10" t="s">
        <v>12</v>
      </c>
      <c r="D3928" s="12">
        <v>42404</v>
      </c>
      <c r="E3928" s="13" t="s">
        <v>55</v>
      </c>
      <c r="F3928" s="13" t="s">
        <v>56</v>
      </c>
      <c r="G3928" s="14" t="s">
        <v>6648</v>
      </c>
      <c r="H3928" s="15">
        <f>HYPERLINK("https://docs.wto.org/imrd/directdoc.asp?DDFDocuments/q/G/SPS/NSAU198.pdf","EN")</f>
      </c>
      <c r="I3928" s="15">
        <f>HYPERLINK("https://docs.wto.org/imrd/directdoc.asp?DDFDocuments/r/G/SPS/NSAU198.pdf","FR")</f>
      </c>
      <c r="J3928" s="15">
        <f>HYPERLINK("https://docs.wto.org/imrd/directdoc.asp?DDFDocuments/s/G/SPS/NSAU198.pdf","ES")</f>
      </c>
    </row>
    <row r="3929">
      <c r="A3929" s="10" t="s">
        <v>6649</v>
      </c>
      <c r="B3929" s="11" t="s">
        <v>59</v>
      </c>
      <c r="C3929" s="10" t="s">
        <v>40</v>
      </c>
      <c r="D3929" s="12">
        <v>42404</v>
      </c>
      <c r="E3929" s="13" t="s">
        <v>6650</v>
      </c>
      <c r="F3929" s="13" t="s">
        <v>5150</v>
      </c>
      <c r="G3929" s="14"/>
      <c r="H3929" s="15">
        <f>HYPERLINK("https://docs.wto.org/imrd/directdoc.asp?DDFDocuments/q/G/SPS/NTPKM366A1.pdf","EN")</f>
      </c>
      <c r="I3929" s="15">
        <f>HYPERLINK("https://docs.wto.org/imrd/directdoc.asp?DDFDocuments/r/G/SPS/NTPKM366A1.pdf","FR")</f>
      </c>
      <c r="J3929" s="15">
        <f>HYPERLINK("https://docs.wto.org/imrd/directdoc.asp?DDFDocuments/s/G/SPS/NTPKM366A1.pdf","ES")</f>
      </c>
    </row>
    <row r="3930">
      <c r="A3930" s="10" t="s">
        <v>6651</v>
      </c>
      <c r="B3930" s="11" t="s">
        <v>145</v>
      </c>
      <c r="C3930" s="10" t="s">
        <v>18</v>
      </c>
      <c r="D3930" s="12">
        <v>42403</v>
      </c>
      <c r="E3930" s="13" t="s">
        <v>6652</v>
      </c>
      <c r="F3930" s="13" t="s">
        <v>868</v>
      </c>
      <c r="G3930" s="14"/>
      <c r="H3930" s="15">
        <f>HYPERLINK("https://docs.wto.org/imrd/directdoc.asp?DDFDocuments/t/G/SPS/NPHL319.DOC","EN")</f>
      </c>
      <c r="I3930" s="15">
        <f>HYPERLINK("https://docs.wto.org/imrd/directdoc.asp?DDFDocuments/u/G/SPS/NPHL319.DOC","FR")</f>
      </c>
      <c r="J3930" s="15">
        <f>HYPERLINK("https://docs.wto.org/imrd/directdoc.asp?DDFDocuments/v/G/SPS/NPHL319.DOC","ES")</f>
      </c>
    </row>
    <row r="3931">
      <c r="A3931" s="10" t="s">
        <v>6653</v>
      </c>
      <c r="B3931" s="11" t="s">
        <v>145</v>
      </c>
      <c r="C3931" s="10" t="s">
        <v>18</v>
      </c>
      <c r="D3931" s="12">
        <v>42403</v>
      </c>
      <c r="E3931" s="13" t="s">
        <v>6654</v>
      </c>
      <c r="F3931" s="13" t="s">
        <v>868</v>
      </c>
      <c r="G3931" s="14"/>
      <c r="H3931" s="15">
        <f>HYPERLINK("https://docs.wto.org/imrd/directdoc.asp?DDFDocuments/t/G/SPS/NPHL320.DOC","EN")</f>
      </c>
      <c r="I3931" s="15">
        <f>HYPERLINK("https://docs.wto.org/imrd/directdoc.asp?DDFDocuments/u/G/SPS/NPHL320.DOC","FR")</f>
      </c>
      <c r="J3931" s="15">
        <f>HYPERLINK("https://docs.wto.org/imrd/directdoc.asp?DDFDocuments/v/G/SPS/NPHL320.DOC","ES")</f>
      </c>
    </row>
    <row r="3932">
      <c r="A3932" s="10" t="s">
        <v>6655</v>
      </c>
      <c r="B3932" s="11" t="s">
        <v>145</v>
      </c>
      <c r="C3932" s="10" t="s">
        <v>54</v>
      </c>
      <c r="D3932" s="12">
        <v>42403</v>
      </c>
      <c r="E3932" s="13" t="s">
        <v>6656</v>
      </c>
      <c r="F3932" s="13" t="s">
        <v>925</v>
      </c>
      <c r="G3932" s="14" t="s">
        <v>6657</v>
      </c>
      <c r="H3932" s="15">
        <f>HYPERLINK("https://docs.wto.org/imrd/directdoc.asp?DDFDocuments/q/G/SPS/NPHL96A1.pdf","EN")</f>
      </c>
      <c r="I3932" s="15">
        <f>HYPERLINK("https://docs.wto.org/imrd/directdoc.asp?DDFDocuments/r/G/SPS/NPHL96A1.pdf","FR")</f>
      </c>
      <c r="J3932" s="15">
        <f>HYPERLINK("https://docs.wto.org/imrd/directdoc.asp?DDFDocuments/s/G/SPS/NPHL96A1.pdf","ES")</f>
      </c>
    </row>
    <row r="3933">
      <c r="A3933" s="10" t="s">
        <v>6658</v>
      </c>
      <c r="B3933" s="11" t="s">
        <v>134</v>
      </c>
      <c r="C3933" s="10" t="s">
        <v>40</v>
      </c>
      <c r="D3933" s="12">
        <v>42403</v>
      </c>
      <c r="E3933" s="13" t="s">
        <v>6659</v>
      </c>
      <c r="F3933" s="13" t="s">
        <v>5150</v>
      </c>
      <c r="G3933" s="14"/>
      <c r="H3933" s="15">
        <f>HYPERLINK("https://docs.wto.org/imrd/directdoc.asp?DDFDocuments/q/G/SPS/NTHA216A1.pdf","EN")</f>
      </c>
      <c r="I3933" s="15">
        <f>HYPERLINK("https://docs.wto.org/imrd/directdoc.asp?DDFDocuments/r/G/SPS/NTHA216A1.pdf","FR")</f>
      </c>
      <c r="J3933" s="15">
        <f>HYPERLINK("https://docs.wto.org/imrd/directdoc.asp?DDFDocuments/s/G/SPS/NTHA216A1.pdf","ES")</f>
      </c>
    </row>
    <row r="3934">
      <c r="A3934" s="10" t="s">
        <v>6660</v>
      </c>
      <c r="B3934" s="11" t="s">
        <v>145</v>
      </c>
      <c r="C3934" s="10" t="s">
        <v>12</v>
      </c>
      <c r="D3934" s="12">
        <v>42402</v>
      </c>
      <c r="E3934" s="13" t="s">
        <v>5501</v>
      </c>
      <c r="F3934" s="13" t="s">
        <v>36</v>
      </c>
      <c r="G3934" s="14" t="s">
        <v>6661</v>
      </c>
      <c r="H3934" s="15">
        <f>HYPERLINK("https://docs.wto.org/imrd/directdoc.asp?DDFDocuments/q/G/SPS/NPHL318.pdf","EN")</f>
      </c>
      <c r="I3934" s="15">
        <f>HYPERLINK("https://docs.wto.org/imrd/directdoc.asp?DDFDocuments/r/G/SPS/NPHL318.pdf","FR")</f>
      </c>
      <c r="J3934" s="15">
        <f>HYPERLINK("https://docs.wto.org/imrd/directdoc.asp?DDFDocuments/s/G/SPS/NPHL318.pdf","ES")</f>
      </c>
    </row>
    <row r="3935">
      <c r="A3935" s="10" t="s">
        <v>6662</v>
      </c>
      <c r="B3935" s="11" t="s">
        <v>95</v>
      </c>
      <c r="C3935" s="10" t="s">
        <v>40</v>
      </c>
      <c r="D3935" s="12">
        <v>42398</v>
      </c>
      <c r="E3935" s="13" t="s">
        <v>6663</v>
      </c>
      <c r="F3935" s="13" t="s">
        <v>368</v>
      </c>
      <c r="G3935" s="14"/>
      <c r="H3935" s="15">
        <f>HYPERLINK("https://docs.wto.org/imrd/directdoc.asp?DDFDocuments/q/G/SPS/NBRA208A1.pdf","EN")</f>
      </c>
      <c r="I3935" s="15">
        <f>HYPERLINK("https://docs.wto.org/imrd/directdoc.asp?DDFDocuments/r/G/SPS/NBRA208A1.pdf","FR")</f>
      </c>
      <c r="J3935" s="15">
        <f>HYPERLINK("https://docs.wto.org/imrd/directdoc.asp?DDFDocuments/s/G/SPS/NBRA208A1.pdf","ES")</f>
      </c>
    </row>
    <row r="3936">
      <c r="A3936" s="10" t="s">
        <v>6664</v>
      </c>
      <c r="B3936" s="11" t="s">
        <v>365</v>
      </c>
      <c r="C3936" s="10" t="s">
        <v>18</v>
      </c>
      <c r="D3936" s="12">
        <v>42398</v>
      </c>
      <c r="E3936" s="13" t="s">
        <v>6665</v>
      </c>
      <c r="F3936" s="13" t="s">
        <v>223</v>
      </c>
      <c r="G3936" s="14"/>
      <c r="H3936" s="15">
        <f>HYPERLINK("https://docs.wto.org/imrd/directdoc.asp?DDFDocuments/q/G/SPS/NCHL519.pdf","EN")</f>
      </c>
      <c r="I3936" s="15">
        <f>HYPERLINK("https://docs.wto.org/imrd/directdoc.asp?DDFDocuments/r/G/SPS/NCHL519.pdf","FR")</f>
      </c>
      <c r="J3936" s="15">
        <f>HYPERLINK("https://docs.wto.org/imrd/directdoc.asp?DDFDocuments/s/G/SPS/NCHL519.pdf","ES")</f>
      </c>
    </row>
    <row r="3937">
      <c r="A3937" s="10" t="s">
        <v>6666</v>
      </c>
      <c r="B3937" s="11" t="s">
        <v>149</v>
      </c>
      <c r="C3937" s="10" t="s">
        <v>18</v>
      </c>
      <c r="D3937" s="12">
        <v>42398</v>
      </c>
      <c r="E3937" s="13" t="s">
        <v>6667</v>
      </c>
      <c r="F3937" s="13" t="s">
        <v>24</v>
      </c>
      <c r="G3937" s="14"/>
      <c r="H3937" s="15">
        <f>HYPERLINK("https://docs.wto.org/imrd/directdoc.asp?DDFDocuments/q/G/SPS/NCHN1050.pdf","EN")</f>
      </c>
      <c r="I3937" s="15">
        <f>HYPERLINK("https://docs.wto.org/imrd/directdoc.asp?DDFDocuments/r/G/SPS/NCHN1050.pdf","FR")</f>
      </c>
      <c r="J3937" s="15">
        <f>HYPERLINK("https://docs.wto.org/imrd/directdoc.asp?DDFDocuments/s/G/SPS/NCHN1050.pdf","ES")</f>
      </c>
    </row>
    <row r="3938">
      <c r="A3938" s="10" t="s">
        <v>6668</v>
      </c>
      <c r="B3938" s="11" t="s">
        <v>82</v>
      </c>
      <c r="C3938" s="10" t="s">
        <v>18</v>
      </c>
      <c r="D3938" s="12">
        <v>42398</v>
      </c>
      <c r="E3938" s="13" t="s">
        <v>6114</v>
      </c>
      <c r="F3938" s="13" t="s">
        <v>1550</v>
      </c>
      <c r="G3938" s="14"/>
      <c r="H3938" s="15">
        <f>HYPERLINK("https://docs.wto.org/imrd/directdoc.asp?DDFDocuments/q/G/SPS/NEU155.pdf","EN")</f>
      </c>
      <c r="I3938" s="15">
        <f>HYPERLINK("https://docs.wto.org/imrd/directdoc.asp?DDFDocuments/r/G/SPS/NEU155.pdf","FR")</f>
      </c>
      <c r="J3938" s="15">
        <f>HYPERLINK("https://docs.wto.org/imrd/directdoc.asp?DDFDocuments/s/G/SPS/NEU155.pdf","ES")</f>
      </c>
    </row>
    <row r="3939">
      <c r="A3939" s="10" t="s">
        <v>6669</v>
      </c>
      <c r="B3939" s="11" t="s">
        <v>153</v>
      </c>
      <c r="C3939" s="10" t="s">
        <v>18</v>
      </c>
      <c r="D3939" s="12">
        <v>42398</v>
      </c>
      <c r="E3939" s="13" t="s">
        <v>62</v>
      </c>
      <c r="F3939" s="13" t="s">
        <v>4116</v>
      </c>
      <c r="G3939" s="14"/>
      <c r="H3939" s="15">
        <f>HYPERLINK("https://docs.wto.org/imrd/directdoc.asp?DDFDocuments/q/G/SPS/NKOR529.pdf","EN")</f>
      </c>
      <c r="I3939" s="15">
        <f>HYPERLINK("https://docs.wto.org/imrd/directdoc.asp?DDFDocuments/r/G/SPS/NKOR529.pdf","FR")</f>
      </c>
      <c r="J3939" s="15">
        <f>HYPERLINK("https://docs.wto.org/imrd/directdoc.asp?DDFDocuments/s/G/SPS/NKOR529.pdf","ES")</f>
      </c>
    </row>
    <row r="3940">
      <c r="A3940" s="10" t="s">
        <v>6670</v>
      </c>
      <c r="B3940" s="11" t="s">
        <v>72</v>
      </c>
      <c r="C3940" s="10" t="s">
        <v>40</v>
      </c>
      <c r="D3940" s="12">
        <v>42397</v>
      </c>
      <c r="E3940" s="13" t="s">
        <v>6671</v>
      </c>
      <c r="F3940" s="13" t="s">
        <v>5150</v>
      </c>
      <c r="G3940" s="14"/>
      <c r="H3940" s="15">
        <f>HYPERLINK("https://docs.wto.org/imrd/directdoc.asp?DDFDocuments/t/G/SPS/NCAN244R2A2.DOC","EN")</f>
      </c>
      <c r="I3940" s="15">
        <f>HYPERLINK("https://docs.wto.org/imrd/directdoc.asp?DDFDocuments/u/G/SPS/NCAN244R2A2.DOC","FR")</f>
      </c>
      <c r="J3940" s="15">
        <f>HYPERLINK("https://docs.wto.org/imrd/directdoc.asp?DDFDocuments/v/G/SPS/NCAN244R2A2.DOC","ES")</f>
      </c>
    </row>
    <row r="3941">
      <c r="A3941" s="10" t="s">
        <v>6672</v>
      </c>
      <c r="B3941" s="11" t="s">
        <v>82</v>
      </c>
      <c r="C3941" s="10" t="s">
        <v>54</v>
      </c>
      <c r="D3941" s="12">
        <v>42397</v>
      </c>
      <c r="E3941" s="13" t="s">
        <v>6281</v>
      </c>
      <c r="F3941" s="13" t="s">
        <v>310</v>
      </c>
      <c r="G3941" s="14" t="s">
        <v>4040</v>
      </c>
      <c r="H3941" s="15">
        <f>HYPERLINK("https://docs.wto.org/imrd/directdoc.asp?DDFDocuments/t/G/SPS/NEU94A3.DOC","EN")</f>
      </c>
      <c r="I3941" s="15">
        <f>HYPERLINK("https://docs.wto.org/imrd/directdoc.asp?DDFDocuments/u/G/SPS/NEU94A3.DOC","FR")</f>
      </c>
      <c r="J3941" s="15">
        <f>HYPERLINK("https://docs.wto.org/imrd/directdoc.asp?DDFDocuments/v/G/SPS/NEU94A3.DOC","ES")</f>
      </c>
    </row>
    <row r="3942">
      <c r="A3942" s="10" t="s">
        <v>6673</v>
      </c>
      <c r="B3942" s="11" t="s">
        <v>145</v>
      </c>
      <c r="C3942" s="10" t="s">
        <v>54</v>
      </c>
      <c r="D3942" s="12">
        <v>42397</v>
      </c>
      <c r="E3942" s="13" t="s">
        <v>5501</v>
      </c>
      <c r="F3942" s="13" t="s">
        <v>925</v>
      </c>
      <c r="G3942" s="14" t="s">
        <v>6674</v>
      </c>
      <c r="H3942" s="15">
        <f>HYPERLINK("https://docs.wto.org/imrd/directdoc.asp?DDFDocuments/t/G/SPS/NPHL285A1.DOC","EN")</f>
      </c>
      <c r="I3942" s="15">
        <f>HYPERLINK("https://docs.wto.org/imrd/directdoc.asp?DDFDocuments/u/G/SPS/NPHL285A1.DOC","FR")</f>
      </c>
      <c r="J3942" s="15">
        <f>HYPERLINK("https://docs.wto.org/imrd/directdoc.asp?DDFDocuments/v/G/SPS/NPHL285A1.DOC","ES")</f>
      </c>
    </row>
    <row r="3943">
      <c r="A3943" s="10" t="s">
        <v>6675</v>
      </c>
      <c r="B3943" s="11" t="s">
        <v>145</v>
      </c>
      <c r="C3943" s="10" t="s">
        <v>54</v>
      </c>
      <c r="D3943" s="12">
        <v>42397</v>
      </c>
      <c r="E3943" s="13" t="s">
        <v>5501</v>
      </c>
      <c r="F3943" s="13" t="s">
        <v>925</v>
      </c>
      <c r="G3943" s="14" t="s">
        <v>6676</v>
      </c>
      <c r="H3943" s="15">
        <f>HYPERLINK("https://docs.wto.org/imrd/directdoc.asp?DDFDocuments/t/G/SPS/NPHL292A1.DOC","EN")</f>
      </c>
      <c r="I3943" s="15">
        <f>HYPERLINK("https://docs.wto.org/imrd/directdoc.asp?DDFDocuments/u/G/SPS/NPHL292A1.DOC","FR")</f>
      </c>
      <c r="J3943" s="15">
        <f>HYPERLINK("https://docs.wto.org/imrd/directdoc.asp?DDFDocuments/v/G/SPS/NPHL292A1.DOC","ES")</f>
      </c>
    </row>
    <row r="3944">
      <c r="A3944" s="10" t="s">
        <v>6677</v>
      </c>
      <c r="B3944" s="11" t="s">
        <v>145</v>
      </c>
      <c r="C3944" s="10" t="s">
        <v>12</v>
      </c>
      <c r="D3944" s="12">
        <v>42397</v>
      </c>
      <c r="E3944" s="13" t="s">
        <v>5501</v>
      </c>
      <c r="F3944" s="13" t="s">
        <v>36</v>
      </c>
      <c r="G3944" s="14" t="s">
        <v>6678</v>
      </c>
      <c r="H3944" s="15">
        <f>HYPERLINK("https://docs.wto.org/imrd/directdoc.asp?DDFDocuments/t/G/SPS/NPHL316.DOC","EN")</f>
      </c>
      <c r="I3944" s="15">
        <f>HYPERLINK("https://docs.wto.org/imrd/directdoc.asp?DDFDocuments/u/G/SPS/NPHL316.DOC","FR")</f>
      </c>
      <c r="J3944" s="15">
        <f>HYPERLINK("https://docs.wto.org/imrd/directdoc.asp?DDFDocuments/v/G/SPS/NPHL316.DOC","ES")</f>
      </c>
    </row>
    <row r="3945">
      <c r="A3945" s="10" t="s">
        <v>6679</v>
      </c>
      <c r="B3945" s="11" t="s">
        <v>145</v>
      </c>
      <c r="C3945" s="10" t="s">
        <v>54</v>
      </c>
      <c r="D3945" s="12">
        <v>42396</v>
      </c>
      <c r="E3945" s="13" t="s">
        <v>5501</v>
      </c>
      <c r="F3945" s="13" t="s">
        <v>925</v>
      </c>
      <c r="G3945" s="14" t="s">
        <v>6680</v>
      </c>
      <c r="H3945" s="15">
        <f>HYPERLINK("https://docs.wto.org/imrd/directdoc.asp?DDFDocuments/q/G/SPS/NPHL301A1.pdf","EN")</f>
      </c>
      <c r="I3945" s="15">
        <f>HYPERLINK("https://docs.wto.org/imrd/directdoc.asp?DDFDocuments/r/G/SPS/NPHL301A1.pdf","FR")</f>
      </c>
      <c r="J3945" s="15">
        <f>HYPERLINK("https://docs.wto.org/imrd/directdoc.asp?DDFDocuments/s/G/SPS/NPHL301A1.pdf","ES")</f>
      </c>
    </row>
    <row r="3946">
      <c r="A3946" s="10" t="s">
        <v>6681</v>
      </c>
      <c r="B3946" s="11" t="s">
        <v>34</v>
      </c>
      <c r="C3946" s="10" t="s">
        <v>18</v>
      </c>
      <c r="D3946" s="12">
        <v>42395</v>
      </c>
      <c r="E3946" s="13" t="s">
        <v>6682</v>
      </c>
      <c r="F3946" s="13" t="s">
        <v>1146</v>
      </c>
      <c r="G3946" s="14"/>
      <c r="H3946" s="15">
        <f>HYPERLINK("https://docs.wto.org/imrd/directdoc.asp?DDFDocuments/t/G/SPS/NJPN439.DOC","EN")</f>
      </c>
      <c r="I3946" s="15">
        <f>HYPERLINK("https://docs.wto.org/imrd/directdoc.asp?DDFDocuments/u/G/SPS/NJPN439.DOC","FR")</f>
      </c>
      <c r="J3946" s="15">
        <f>HYPERLINK("https://docs.wto.org/imrd/directdoc.asp?DDFDocuments/v/G/SPS/NJPN439.DOC","ES")</f>
      </c>
    </row>
    <row r="3947">
      <c r="A3947" s="10" t="s">
        <v>6683</v>
      </c>
      <c r="B3947" s="11" t="s">
        <v>53</v>
      </c>
      <c r="C3947" s="10" t="s">
        <v>12</v>
      </c>
      <c r="D3947" s="12">
        <v>42395</v>
      </c>
      <c r="E3947" s="13" t="s">
        <v>55</v>
      </c>
      <c r="F3947" s="13" t="s">
        <v>56</v>
      </c>
      <c r="G3947" s="14" t="s">
        <v>4162</v>
      </c>
      <c r="H3947" s="15">
        <f>HYPERLINK("https://docs.wto.org/imrd/directdoc.asp?DDFDocuments/q/G/SPS/NSAU197.pdf","EN")</f>
      </c>
      <c r="I3947" s="15">
        <f>HYPERLINK("https://docs.wto.org/imrd/directdoc.asp?DDFDocuments/r/G/SPS/NSAU197.pdf","FR")</f>
      </c>
      <c r="J3947" s="15">
        <f>HYPERLINK("https://docs.wto.org/imrd/directdoc.asp?DDFDocuments/s/G/SPS/NSAU197.pdf","ES")</f>
      </c>
    </row>
    <row r="3948">
      <c r="A3948" s="10" t="s">
        <v>6684</v>
      </c>
      <c r="B3948" s="11" t="s">
        <v>87</v>
      </c>
      <c r="C3948" s="10" t="s">
        <v>18</v>
      </c>
      <c r="D3948" s="12">
        <v>42394</v>
      </c>
      <c r="E3948" s="13" t="s">
        <v>6685</v>
      </c>
      <c r="F3948" s="13" t="s">
        <v>6686</v>
      </c>
      <c r="G3948" s="14" t="s">
        <v>149</v>
      </c>
      <c r="H3948" s="15">
        <f>HYPERLINK("https://docs.wto.org/imrd/directdoc.asp?DDFDocuments/q/G/SPS/NMEX295.pdf","EN")</f>
      </c>
      <c r="I3948" s="15">
        <f>HYPERLINK("https://docs.wto.org/imrd/directdoc.asp?DDFDocuments/r/G/SPS/NMEX295.pdf","FR")</f>
      </c>
      <c r="J3948" s="15">
        <f>HYPERLINK("https://docs.wto.org/imrd/directdoc.asp?DDFDocuments/s/G/SPS/NMEX295.pdf","ES")</f>
      </c>
    </row>
    <row r="3949">
      <c r="A3949" s="10" t="s">
        <v>6687</v>
      </c>
      <c r="B3949" s="11" t="s">
        <v>161</v>
      </c>
      <c r="C3949" s="10" t="s">
        <v>40</v>
      </c>
      <c r="D3949" s="12">
        <v>42394</v>
      </c>
      <c r="E3949" s="13" t="s">
        <v>6688</v>
      </c>
      <c r="F3949" s="13" t="s">
        <v>5150</v>
      </c>
      <c r="G3949" s="14"/>
      <c r="H3949" s="15">
        <f>HYPERLINK("https://docs.wto.org/imrd/directdoc.asp?DDFDocuments/t/G/SPS/NUSA2734A1.DOC","EN")</f>
      </c>
      <c r="I3949" s="15">
        <f>HYPERLINK("https://docs.wto.org/imrd/directdoc.asp?DDFDocuments/u/G/SPS/NUSA2734A1.DOC","FR")</f>
      </c>
      <c r="J3949" s="15">
        <f>HYPERLINK("https://docs.wto.org/imrd/directdoc.asp?DDFDocuments/v/G/SPS/NUSA2734A1.DOC","ES")</f>
      </c>
    </row>
    <row r="3950">
      <c r="A3950" s="10" t="s">
        <v>6689</v>
      </c>
      <c r="B3950" s="11" t="s">
        <v>183</v>
      </c>
      <c r="C3950" s="10" t="s">
        <v>18</v>
      </c>
      <c r="D3950" s="12">
        <v>42391</v>
      </c>
      <c r="E3950" s="13" t="s">
        <v>6690</v>
      </c>
      <c r="F3950" s="13" t="s">
        <v>607</v>
      </c>
      <c r="G3950" s="14" t="s">
        <v>1274</v>
      </c>
      <c r="H3950" s="15">
        <f>HYPERLINK("https://docs.wto.org/imrd/directdoc.asp?DDFDocuments/t/G/SPS/NARG186.DOC","EN")</f>
      </c>
      <c r="I3950" s="15">
        <f>HYPERLINK("https://docs.wto.org/imrd/directdoc.asp?DDFDocuments/u/G/SPS/NARG186.DOC","FR")</f>
      </c>
      <c r="J3950" s="15">
        <f>HYPERLINK("https://docs.wto.org/imrd/directdoc.asp?DDFDocuments/v/G/SPS/NARG186.DOC","ES")</f>
      </c>
    </row>
    <row r="3951">
      <c r="A3951" s="10" t="s">
        <v>6691</v>
      </c>
      <c r="B3951" s="11" t="s">
        <v>183</v>
      </c>
      <c r="C3951" s="10" t="s">
        <v>18</v>
      </c>
      <c r="D3951" s="12">
        <v>42391</v>
      </c>
      <c r="E3951" s="13" t="s">
        <v>6692</v>
      </c>
      <c r="F3951" s="13" t="s">
        <v>1417</v>
      </c>
      <c r="G3951" s="14" t="s">
        <v>1274</v>
      </c>
      <c r="H3951" s="15">
        <f>HYPERLINK("https://docs.wto.org/imrd/directdoc.asp?DDFDocuments/q/G/SPS/NARG187.pdf","EN")</f>
      </c>
      <c r="I3951" s="15">
        <f>HYPERLINK("https://docs.wto.org/imrd/directdoc.asp?DDFDocuments/r/G/SPS/NARG187.pdf","FR")</f>
      </c>
      <c r="J3951" s="15">
        <f>HYPERLINK("https://docs.wto.org/imrd/directdoc.asp?DDFDocuments/s/G/SPS/NARG187.pdf","ES")</f>
      </c>
    </row>
    <row r="3952">
      <c r="A3952" s="10" t="s">
        <v>6693</v>
      </c>
      <c r="B3952" s="11" t="s">
        <v>183</v>
      </c>
      <c r="C3952" s="10" t="s">
        <v>18</v>
      </c>
      <c r="D3952" s="12">
        <v>42391</v>
      </c>
      <c r="E3952" s="13" t="s">
        <v>6694</v>
      </c>
      <c r="F3952" s="13" t="s">
        <v>158</v>
      </c>
      <c r="G3952" s="14" t="s">
        <v>2110</v>
      </c>
      <c r="H3952" s="15">
        <f>HYPERLINK("https://docs.wto.org/imrd/directdoc.asp?DDFDocuments/q/G/SPS/NARG188.pdf","EN")</f>
      </c>
      <c r="I3952" s="15">
        <f>HYPERLINK("https://docs.wto.org/imrd/directdoc.asp?DDFDocuments/r/G/SPS/NARG188.pdf","FR")</f>
      </c>
      <c r="J3952" s="15">
        <f>HYPERLINK("https://docs.wto.org/imrd/directdoc.asp?DDFDocuments/s/G/SPS/NARG188.pdf","ES")</f>
      </c>
    </row>
    <row r="3953">
      <c r="A3953" s="10" t="s">
        <v>6695</v>
      </c>
      <c r="B3953" s="11" t="s">
        <v>161</v>
      </c>
      <c r="C3953" s="10" t="s">
        <v>18</v>
      </c>
      <c r="D3953" s="12">
        <v>42390</v>
      </c>
      <c r="E3953" s="13" t="s">
        <v>6696</v>
      </c>
      <c r="F3953" s="13" t="s">
        <v>4616</v>
      </c>
      <c r="G3953" s="14" t="s">
        <v>6697</v>
      </c>
      <c r="H3953" s="15">
        <f>HYPERLINK("https://docs.wto.org/imrd/directdoc.asp?DDFDocuments/t/G/SPS/NUSA2818.DOC","EN")</f>
      </c>
      <c r="I3953" s="15">
        <f>HYPERLINK("https://docs.wto.org/imrd/directdoc.asp?DDFDocuments/u/G/SPS/NUSA2818.DOC","FR")</f>
      </c>
      <c r="J3953" s="15">
        <f>HYPERLINK("https://docs.wto.org/imrd/directdoc.asp?DDFDocuments/v/G/SPS/NUSA2818.DOC","ES")</f>
      </c>
    </row>
    <row r="3954">
      <c r="A3954" s="10" t="s">
        <v>6698</v>
      </c>
      <c r="B3954" s="11" t="s">
        <v>164</v>
      </c>
      <c r="C3954" s="10" t="s">
        <v>12</v>
      </c>
      <c r="D3954" s="12">
        <v>42389</v>
      </c>
      <c r="E3954" s="13" t="s">
        <v>6699</v>
      </c>
      <c r="F3954" s="13" t="s">
        <v>3303</v>
      </c>
      <c r="G3954" s="14" t="s">
        <v>82</v>
      </c>
      <c r="H3954" s="15">
        <f>HYPERLINK("https://docs.wto.org/imrd/directdoc.asp?DDFDocuments/t/G/SPS/NUKR108.DOC","EN")</f>
      </c>
      <c r="I3954" s="15">
        <f>HYPERLINK("https://docs.wto.org/imrd/directdoc.asp?DDFDocuments/u/G/SPS/NUKR108.DOC","FR")</f>
      </c>
      <c r="J3954" s="15">
        <f>HYPERLINK("https://docs.wto.org/imrd/directdoc.asp?DDFDocuments/v/G/SPS/NUKR108.DOC","ES")</f>
      </c>
    </row>
    <row r="3955">
      <c r="A3955" s="10" t="s">
        <v>6700</v>
      </c>
      <c r="B3955" s="11" t="s">
        <v>53</v>
      </c>
      <c r="C3955" s="10" t="s">
        <v>12</v>
      </c>
      <c r="D3955" s="12">
        <v>42387</v>
      </c>
      <c r="E3955" s="13" t="s">
        <v>6701</v>
      </c>
      <c r="F3955" s="13" t="s">
        <v>2192</v>
      </c>
      <c r="G3955" s="14" t="s">
        <v>2113</v>
      </c>
      <c r="H3955" s="15">
        <f>HYPERLINK("https://docs.wto.org/imrd/directdoc.asp?DDFDocuments/q/G/SPS/NSAU196.pdf","EN")</f>
      </c>
      <c r="I3955" s="15">
        <f>HYPERLINK("https://docs.wto.org/imrd/directdoc.asp?DDFDocuments/r/G/SPS/NSAU196.pdf","FR")</f>
      </c>
      <c r="J3955" s="15">
        <f>HYPERLINK("https://docs.wto.org/imrd/directdoc.asp?DDFDocuments/s/G/SPS/NSAU196.pdf","ES")</f>
      </c>
    </row>
    <row r="3956">
      <c r="A3956" s="10" t="s">
        <v>6702</v>
      </c>
      <c r="B3956" s="11" t="s">
        <v>1096</v>
      </c>
      <c r="C3956" s="10" t="s">
        <v>54</v>
      </c>
      <c r="D3956" s="12">
        <v>42387</v>
      </c>
      <c r="E3956" s="13" t="s">
        <v>6703</v>
      </c>
      <c r="F3956" s="13" t="s">
        <v>6704</v>
      </c>
      <c r="G3956" s="14"/>
      <c r="H3956" s="15">
        <f>HYPERLINK("https://docs.wto.org/imrd/directdoc.asp?DDFDocuments/t/G/SPS/NSGP30A1.DOC","EN")</f>
      </c>
      <c r="I3956" s="15">
        <f>HYPERLINK("https://docs.wto.org/imrd/directdoc.asp?DDFDocuments/u/G/SPS/NSGP30A1.DOC","FR")</f>
      </c>
      <c r="J3956" s="15">
        <f>HYPERLINK("https://docs.wto.org/imrd/directdoc.asp?DDFDocuments/v/G/SPS/NSGP30A1.DOC","ES")</f>
      </c>
    </row>
    <row r="3957">
      <c r="A3957" s="10" t="s">
        <v>6705</v>
      </c>
      <c r="B3957" s="11" t="s">
        <v>59</v>
      </c>
      <c r="C3957" s="10" t="s">
        <v>40</v>
      </c>
      <c r="D3957" s="12">
        <v>42387</v>
      </c>
      <c r="E3957" s="13" t="s">
        <v>2262</v>
      </c>
      <c r="F3957" s="13" t="s">
        <v>5150</v>
      </c>
      <c r="G3957" s="14"/>
      <c r="H3957" s="15">
        <f>HYPERLINK("https://docs.wto.org/imrd/directdoc.asp?DDFDocuments/t/G/SPS/NTPKM363A1.DOC","EN")</f>
      </c>
      <c r="I3957" s="15">
        <f>HYPERLINK("https://docs.wto.org/imrd/directdoc.asp?DDFDocuments/u/G/SPS/NTPKM363A1.DOC","FR")</f>
      </c>
      <c r="J3957" s="15">
        <f>HYPERLINK("https://docs.wto.org/imrd/directdoc.asp?DDFDocuments/v/G/SPS/NTPKM363A1.DOC","ES")</f>
      </c>
    </row>
    <row r="3958">
      <c r="A3958" s="10" t="s">
        <v>6706</v>
      </c>
      <c r="B3958" s="11" t="s">
        <v>195</v>
      </c>
      <c r="C3958" s="10" t="s">
        <v>18</v>
      </c>
      <c r="D3958" s="12">
        <v>42384</v>
      </c>
      <c r="E3958" s="13" t="s">
        <v>6707</v>
      </c>
      <c r="F3958" s="13" t="s">
        <v>158</v>
      </c>
      <c r="G3958" s="14" t="s">
        <v>149</v>
      </c>
      <c r="H3958" s="15">
        <f>HYPERLINK("https://docs.wto.org/imrd/directdoc.asp?DDFDocuments/q/G/SPS/NNZL529.pdf","EN")</f>
      </c>
      <c r="I3958" s="15">
        <f>HYPERLINK("https://docs.wto.org/imrd/directdoc.asp?DDFDocuments/r/G/SPS/NNZL529.pdf","FR")</f>
      </c>
      <c r="J3958" s="15">
        <f>HYPERLINK("https://docs.wto.org/imrd/directdoc.asp?DDFDocuments/s/G/SPS/NNZL529.pdf","ES")</f>
      </c>
    </row>
    <row r="3959">
      <c r="A3959" s="10" t="s">
        <v>6708</v>
      </c>
      <c r="B3959" s="11" t="s">
        <v>233</v>
      </c>
      <c r="C3959" s="10" t="s">
        <v>18</v>
      </c>
      <c r="D3959" s="12">
        <v>42384</v>
      </c>
      <c r="E3959" s="13" t="s">
        <v>6709</v>
      </c>
      <c r="F3959" s="13" t="s">
        <v>158</v>
      </c>
      <c r="G3959" s="14" t="s">
        <v>183</v>
      </c>
      <c r="H3959" s="15">
        <f>HYPERLINK("https://docs.wto.org/imrd/directdoc.asp?DDFDocuments/q/G/SPS/NPER634.pdf","EN")</f>
      </c>
      <c r="I3959" s="15">
        <f>HYPERLINK("https://docs.wto.org/imrd/directdoc.asp?DDFDocuments/r/G/SPS/NPER634.pdf","FR")</f>
      </c>
      <c r="J3959" s="15">
        <f>HYPERLINK("https://docs.wto.org/imrd/directdoc.asp?DDFDocuments/s/G/SPS/NPER634.pdf","ES")</f>
      </c>
    </row>
    <row r="3960">
      <c r="A3960" s="10" t="s">
        <v>6710</v>
      </c>
      <c r="B3960" s="11" t="s">
        <v>523</v>
      </c>
      <c r="C3960" s="10" t="s">
        <v>18</v>
      </c>
      <c r="D3960" s="12">
        <v>42383</v>
      </c>
      <c r="E3960" s="13" t="s">
        <v>6711</v>
      </c>
      <c r="F3960" s="13" t="s">
        <v>166</v>
      </c>
      <c r="G3960" s="14"/>
      <c r="H3960" s="15">
        <f>HYPERLINK("https://docs.wto.org/imrd/directdoc.asp?DDFDocuments/t/G/SPS/NTUR70.DOC","EN")</f>
      </c>
      <c r="I3960" s="15">
        <f>HYPERLINK("https://docs.wto.org/imrd/directdoc.asp?DDFDocuments/u/G/SPS/NTUR70.DOC","FR")</f>
      </c>
      <c r="J3960" s="15">
        <f>HYPERLINK("https://docs.wto.org/imrd/directdoc.asp?DDFDocuments/v/G/SPS/NTUR70.DOC","ES")</f>
      </c>
    </row>
    <row r="3961">
      <c r="A3961" s="10" t="s">
        <v>6712</v>
      </c>
      <c r="B3961" s="11" t="s">
        <v>183</v>
      </c>
      <c r="C3961" s="10" t="s">
        <v>18</v>
      </c>
      <c r="D3961" s="12">
        <v>42382</v>
      </c>
      <c r="E3961" s="13" t="s">
        <v>6713</v>
      </c>
      <c r="F3961" s="13" t="s">
        <v>158</v>
      </c>
      <c r="G3961" s="14"/>
      <c r="H3961" s="15">
        <f>HYPERLINK("https://docs.wto.org/imrd/directdoc.asp?DDFDocuments/t/G/SPS/NARG185.DOC","EN")</f>
      </c>
      <c r="I3961" s="15">
        <f>HYPERLINK("https://docs.wto.org/imrd/directdoc.asp?DDFDocuments/u/G/SPS/NARG185.DOC","FR")</f>
      </c>
      <c r="J3961" s="15">
        <f>HYPERLINK("https://docs.wto.org/imrd/directdoc.asp?DDFDocuments/v/G/SPS/NARG185.DOC","ES")</f>
      </c>
    </row>
    <row r="3962">
      <c r="A3962" s="10" t="s">
        <v>6714</v>
      </c>
      <c r="B3962" s="11" t="s">
        <v>188</v>
      </c>
      <c r="C3962" s="10" t="s">
        <v>18</v>
      </c>
      <c r="D3962" s="12">
        <v>42382</v>
      </c>
      <c r="E3962" s="13" t="s">
        <v>5681</v>
      </c>
      <c r="F3962" s="13" t="s">
        <v>607</v>
      </c>
      <c r="G3962" s="14" t="s">
        <v>5682</v>
      </c>
      <c r="H3962" s="15">
        <f>HYPERLINK("https://docs.wto.org/imrd/directdoc.asp?DDFDocuments/t/G/SPS/NAUS379.DOC","EN")</f>
      </c>
      <c r="I3962" s="15">
        <f>HYPERLINK("https://docs.wto.org/imrd/directdoc.asp?DDFDocuments/u/G/SPS/NAUS379.DOC","FR")</f>
      </c>
      <c r="J3962" s="15">
        <f>HYPERLINK("https://docs.wto.org/imrd/directdoc.asp?DDFDocuments/v/G/SPS/NAUS379.DOC","ES")</f>
      </c>
    </row>
    <row r="3963">
      <c r="A3963" s="10" t="s">
        <v>6715</v>
      </c>
      <c r="B3963" s="11" t="s">
        <v>349</v>
      </c>
      <c r="C3963" s="10" t="s">
        <v>18</v>
      </c>
      <c r="D3963" s="12">
        <v>42382</v>
      </c>
      <c r="E3963" s="13" t="s">
        <v>6716</v>
      </c>
      <c r="F3963" s="13" t="s">
        <v>607</v>
      </c>
      <c r="G3963" s="14" t="s">
        <v>1274</v>
      </c>
      <c r="H3963" s="15">
        <f>HYPERLINK("https://docs.wto.org/imrd/directdoc.asp?DDFDocuments/t/G/SPS/NECU170.DOC","EN")</f>
      </c>
      <c r="I3963" s="15">
        <f>HYPERLINK("https://docs.wto.org/imrd/directdoc.asp?DDFDocuments/u/G/SPS/NECU170.DOC","FR")</f>
      </c>
      <c r="J3963" s="15">
        <f>HYPERLINK("https://docs.wto.org/imrd/directdoc.asp?DDFDocuments/v/G/SPS/NECU170.DOC","ES")</f>
      </c>
    </row>
    <row r="3964">
      <c r="A3964" s="10" t="s">
        <v>6717</v>
      </c>
      <c r="B3964" s="11" t="s">
        <v>349</v>
      </c>
      <c r="C3964" s="10" t="s">
        <v>18</v>
      </c>
      <c r="D3964" s="12">
        <v>42382</v>
      </c>
      <c r="E3964" s="13" t="s">
        <v>6718</v>
      </c>
      <c r="F3964" s="13" t="s">
        <v>607</v>
      </c>
      <c r="G3964" s="14" t="s">
        <v>1274</v>
      </c>
      <c r="H3964" s="15">
        <f>HYPERLINK("https://docs.wto.org/imrd/directdoc.asp?DDFDocuments/t/G/SPS/NECU171.DOC","EN")</f>
      </c>
      <c r="I3964" s="15">
        <f>HYPERLINK("https://docs.wto.org/imrd/directdoc.asp?DDFDocuments/u/G/SPS/NECU171.DOC","FR")</f>
      </c>
      <c r="J3964" s="15">
        <f>HYPERLINK("https://docs.wto.org/imrd/directdoc.asp?DDFDocuments/v/G/SPS/NECU171.DOC","ES")</f>
      </c>
    </row>
    <row r="3965">
      <c r="A3965" s="10" t="s">
        <v>6719</v>
      </c>
      <c r="B3965" s="11" t="s">
        <v>153</v>
      </c>
      <c r="C3965" s="10" t="s">
        <v>18</v>
      </c>
      <c r="D3965" s="12">
        <v>42382</v>
      </c>
      <c r="E3965" s="13" t="s">
        <v>62</v>
      </c>
      <c r="F3965" s="13" t="s">
        <v>6720</v>
      </c>
      <c r="G3965" s="14"/>
      <c r="H3965" s="15">
        <f>HYPERLINK("https://docs.wto.org/imrd/directdoc.asp?DDFDocuments/t/G/SPS/NKOR527.DOC","EN")</f>
      </c>
      <c r="I3965" s="15">
        <f>HYPERLINK("https://docs.wto.org/imrd/directdoc.asp?DDFDocuments/u/G/SPS/NKOR527.DOC","FR")</f>
      </c>
      <c r="J3965" s="15">
        <f>HYPERLINK("https://docs.wto.org/imrd/directdoc.asp?DDFDocuments/v/G/SPS/NKOR527.DOC","ES")</f>
      </c>
    </row>
    <row r="3966">
      <c r="A3966" s="10" t="s">
        <v>6721</v>
      </c>
      <c r="B3966" s="11" t="s">
        <v>153</v>
      </c>
      <c r="C3966" s="10" t="s">
        <v>18</v>
      </c>
      <c r="D3966" s="12">
        <v>42382</v>
      </c>
      <c r="E3966" s="13" t="s">
        <v>4901</v>
      </c>
      <c r="F3966" s="13" t="s">
        <v>3339</v>
      </c>
      <c r="G3966" s="14"/>
      <c r="H3966" s="15">
        <f>HYPERLINK("https://docs.wto.org/imrd/directdoc.asp?DDFDocuments/q/G/SPS/NKOR528.pdf","EN")</f>
      </c>
      <c r="I3966" s="15">
        <f>HYPERLINK("https://docs.wto.org/imrd/directdoc.asp?DDFDocuments/r/G/SPS/NKOR528.pdf","FR")</f>
      </c>
      <c r="J3966" s="15">
        <f>HYPERLINK("https://docs.wto.org/imrd/directdoc.asp?DDFDocuments/s/G/SPS/NKOR528.pdf","ES")</f>
      </c>
    </row>
    <row r="3967">
      <c r="A3967" s="10" t="s">
        <v>6722</v>
      </c>
      <c r="B3967" s="11" t="s">
        <v>1600</v>
      </c>
      <c r="C3967" s="10" t="s">
        <v>18</v>
      </c>
      <c r="D3967" s="12">
        <v>42382</v>
      </c>
      <c r="E3967" s="13" t="s">
        <v>6723</v>
      </c>
      <c r="F3967" s="13" t="s">
        <v>6724</v>
      </c>
      <c r="G3967" s="14"/>
      <c r="H3967" s="15">
        <f>HYPERLINK("https://docs.wto.org/imrd/directdoc.asp?DDFDocuments/q/G/SPS/NMAR43.pdf","EN")</f>
      </c>
      <c r="I3967" s="15">
        <f>HYPERLINK("https://docs.wto.org/imrd/directdoc.asp?DDFDocuments/r/G/SPS/NMAR43.pdf","FR")</f>
      </c>
      <c r="J3967" s="15">
        <f>HYPERLINK("https://docs.wto.org/imrd/directdoc.asp?DDFDocuments/s/G/SPS/NMAR43.pdf","ES")</f>
      </c>
    </row>
    <row r="3968">
      <c r="A3968" s="10" t="s">
        <v>6725</v>
      </c>
      <c r="B3968" s="11" t="s">
        <v>11</v>
      </c>
      <c r="C3968" s="10" t="s">
        <v>2295</v>
      </c>
      <c r="D3968" s="12">
        <v>42382</v>
      </c>
      <c r="E3968" s="13" t="s">
        <v>4061</v>
      </c>
      <c r="F3968" s="13" t="s">
        <v>144</v>
      </c>
      <c r="G3968" s="14" t="s">
        <v>164</v>
      </c>
      <c r="H3968" s="15">
        <f>HYPERLINK("https://docs.wto.org/imrd/directdoc.asp?DDFDocuments/t/G/SPS/NRUS117C1.DOC","EN")</f>
      </c>
      <c r="I3968" s="15">
        <f>HYPERLINK("https://docs.wto.org/imrd/directdoc.asp?DDFDocuments/u/G/SPS/NRUS117C1.DOC","FR")</f>
      </c>
      <c r="J3968" s="15">
        <f>HYPERLINK("https://docs.wto.org/imrd/directdoc.asp?DDFDocuments/v/G/SPS/NRUS117C1.DOC","ES")</f>
      </c>
    </row>
    <row r="3969">
      <c r="A3969" s="10" t="s">
        <v>6726</v>
      </c>
      <c r="B3969" s="11" t="s">
        <v>59</v>
      </c>
      <c r="C3969" s="10" t="s">
        <v>18</v>
      </c>
      <c r="D3969" s="12">
        <v>42382</v>
      </c>
      <c r="E3969" s="13" t="s">
        <v>60</v>
      </c>
      <c r="F3969" s="13" t="s">
        <v>158</v>
      </c>
      <c r="G3969" s="14"/>
      <c r="H3969" s="15">
        <f>HYPERLINK("https://docs.wto.org/imrd/directdoc.asp?DDFDocuments/t/G/SPS/NTPKM382.DOC","EN")</f>
      </c>
      <c r="I3969" s="15">
        <f>HYPERLINK("https://docs.wto.org/imrd/directdoc.asp?DDFDocuments/u/G/SPS/NTPKM382.DOC","FR")</f>
      </c>
      <c r="J3969" s="15">
        <f>HYPERLINK("https://docs.wto.org/imrd/directdoc.asp?DDFDocuments/v/G/SPS/NTPKM382.DOC","ES")</f>
      </c>
    </row>
    <row r="3970">
      <c r="A3970" s="10" t="s">
        <v>6727</v>
      </c>
      <c r="B3970" s="11" t="s">
        <v>151</v>
      </c>
      <c r="C3970" s="10" t="s">
        <v>18</v>
      </c>
      <c r="D3970" s="12">
        <v>42382</v>
      </c>
      <c r="E3970" s="13" t="s">
        <v>6728</v>
      </c>
      <c r="F3970" s="13" t="s">
        <v>6729</v>
      </c>
      <c r="G3970" s="14"/>
      <c r="H3970" s="15">
        <f>HYPERLINK("https://docs.wto.org/imrd/directdoc.asp?DDFDocuments/t/G/SPS/NVNM74.DOC","EN")</f>
      </c>
      <c r="I3970" s="15">
        <f>HYPERLINK("https://docs.wto.org/imrd/directdoc.asp?DDFDocuments/u/G/SPS/NVNM74.DOC","FR")</f>
      </c>
      <c r="J3970" s="15">
        <f>HYPERLINK("https://docs.wto.org/imrd/directdoc.asp?DDFDocuments/v/G/SPS/NVNM74.DOC","ES")</f>
      </c>
    </row>
    <row r="3971">
      <c r="A3971" s="10" t="s">
        <v>6730</v>
      </c>
      <c r="B3971" s="11" t="s">
        <v>95</v>
      </c>
      <c r="C3971" s="10" t="s">
        <v>40</v>
      </c>
      <c r="D3971" s="12">
        <v>42381</v>
      </c>
      <c r="E3971" s="13" t="s">
        <v>6731</v>
      </c>
      <c r="F3971" s="13" t="s">
        <v>310</v>
      </c>
      <c r="G3971" s="14" t="s">
        <v>6732</v>
      </c>
      <c r="H3971" s="15">
        <f>HYPERLINK("https://docs.wto.org/imrd/directdoc.asp?DDFDocuments/t/G/SPS/NBRA1017A2.DOC","EN")</f>
      </c>
      <c r="I3971" s="15">
        <f>HYPERLINK("https://docs.wto.org/imrd/directdoc.asp?DDFDocuments/u/G/SPS/NBRA1017A2.DOC","FR")</f>
      </c>
      <c r="J3971" s="15">
        <f>HYPERLINK("https://docs.wto.org/imrd/directdoc.asp?DDFDocuments/v/G/SPS/NBRA1017A2.DOC","ES")</f>
      </c>
    </row>
    <row r="3972">
      <c r="A3972" s="10" t="s">
        <v>6733</v>
      </c>
      <c r="B3972" s="11" t="s">
        <v>523</v>
      </c>
      <c r="C3972" s="10" t="s">
        <v>18</v>
      </c>
      <c r="D3972" s="12">
        <v>42381</v>
      </c>
      <c r="E3972" s="13" t="s">
        <v>5251</v>
      </c>
      <c r="F3972" s="13" t="s">
        <v>24</v>
      </c>
      <c r="G3972" s="14"/>
      <c r="H3972" s="15">
        <f>HYPERLINK("https://docs.wto.org/imrd/directdoc.asp?DDFDocuments/t/G/SPS/NTUR68.DOC","EN")</f>
      </c>
      <c r="I3972" s="15">
        <f>HYPERLINK("https://docs.wto.org/imrd/directdoc.asp?DDFDocuments/u/G/SPS/NTUR68.DOC","FR")</f>
      </c>
      <c r="J3972" s="15">
        <f>HYPERLINK("https://docs.wto.org/imrd/directdoc.asp?DDFDocuments/v/G/SPS/NTUR68.DOC","ES")</f>
      </c>
    </row>
    <row r="3973">
      <c r="A3973" s="10" t="s">
        <v>6734</v>
      </c>
      <c r="B3973" s="11" t="s">
        <v>72</v>
      </c>
      <c r="C3973" s="10" t="s">
        <v>40</v>
      </c>
      <c r="D3973" s="12">
        <v>42380</v>
      </c>
      <c r="E3973" s="13" t="s">
        <v>6735</v>
      </c>
      <c r="F3973" s="13" t="s">
        <v>5150</v>
      </c>
      <c r="G3973" s="14"/>
      <c r="H3973" s="15">
        <f>HYPERLINK("https://docs.wto.org/imrd/directdoc.asp?DDFDocuments/t/G/SPS/NCAN634A2.DOC","EN")</f>
      </c>
      <c r="I3973" s="15">
        <f>HYPERLINK("https://docs.wto.org/imrd/directdoc.asp?DDFDocuments/u/G/SPS/NCAN634A2.DOC","FR")</f>
      </c>
      <c r="J3973" s="15">
        <f>HYPERLINK("https://docs.wto.org/imrd/directdoc.asp?DDFDocuments/v/G/SPS/NCAN634A2.DOC","ES")</f>
      </c>
    </row>
    <row r="3974">
      <c r="A3974" s="10" t="s">
        <v>6736</v>
      </c>
      <c r="B3974" s="11" t="s">
        <v>79</v>
      </c>
      <c r="C3974" s="10" t="s">
        <v>40</v>
      </c>
      <c r="D3974" s="12">
        <v>42380</v>
      </c>
      <c r="E3974" s="13" t="s">
        <v>19</v>
      </c>
      <c r="F3974" s="13" t="s">
        <v>5163</v>
      </c>
      <c r="G3974" s="14"/>
      <c r="H3974" s="15">
        <f>HYPERLINK("https://docs.wto.org/imrd/directdoc.asp?DDFDocuments/t/G/SPS/NCOL261A1.DOC","EN")</f>
      </c>
      <c r="I3974" s="15">
        <f>HYPERLINK("https://docs.wto.org/imrd/directdoc.asp?DDFDocuments/u/G/SPS/NCOL261A1.DOC","FR")</f>
      </c>
      <c r="J3974" s="15">
        <f>HYPERLINK("https://docs.wto.org/imrd/directdoc.asp?DDFDocuments/v/G/SPS/NCOL261A1.DOC","ES")</f>
      </c>
    </row>
    <row r="3975">
      <c r="A3975" s="10" t="s">
        <v>6737</v>
      </c>
      <c r="B3975" s="11" t="s">
        <v>349</v>
      </c>
      <c r="C3975" s="10" t="s">
        <v>18</v>
      </c>
      <c r="D3975" s="12">
        <v>42380</v>
      </c>
      <c r="E3975" s="13" t="s">
        <v>6738</v>
      </c>
      <c r="F3975" s="13" t="s">
        <v>607</v>
      </c>
      <c r="G3975" s="14" t="s">
        <v>1274</v>
      </c>
      <c r="H3975" s="15">
        <f>HYPERLINK("https://docs.wto.org/imrd/directdoc.asp?DDFDocuments/q/G/SPS/NECU169.pdf","EN")</f>
      </c>
      <c r="I3975" s="15">
        <f>HYPERLINK("https://docs.wto.org/imrd/directdoc.asp?DDFDocuments/r/G/SPS/NECU169.pdf","FR")</f>
      </c>
      <c r="J3975" s="15">
        <f>HYPERLINK("https://docs.wto.org/imrd/directdoc.asp?DDFDocuments/s/G/SPS/NECU169.pdf","ES")</f>
      </c>
    </row>
    <row r="3976">
      <c r="A3976" s="10" t="s">
        <v>6739</v>
      </c>
      <c r="B3976" s="11" t="s">
        <v>183</v>
      </c>
      <c r="C3976" s="10" t="s">
        <v>201</v>
      </c>
      <c r="D3976" s="12">
        <v>42377</v>
      </c>
      <c r="E3976" s="13" t="s">
        <v>19</v>
      </c>
      <c r="F3976" s="13" t="s">
        <v>144</v>
      </c>
      <c r="G3976" s="14"/>
      <c r="H3976" s="15"/>
      <c r="I3976" s="15"/>
      <c r="J3976" s="15">
        <f>HYPERLINK("https://docs.wto.org/imrd/directdoc.asp?DDFDocuments/v/G/SPS/NARG182A1C1.DOC","ES")</f>
      </c>
    </row>
    <row r="3977">
      <c r="A3977" s="10" t="s">
        <v>6740</v>
      </c>
      <c r="B3977" s="11" t="s">
        <v>365</v>
      </c>
      <c r="C3977" s="10" t="s">
        <v>40</v>
      </c>
      <c r="D3977" s="12">
        <v>42377</v>
      </c>
      <c r="E3977" s="13" t="s">
        <v>19</v>
      </c>
      <c r="F3977" s="13" t="s">
        <v>5150</v>
      </c>
      <c r="G3977" s="14"/>
      <c r="H3977" s="15">
        <f>HYPERLINK("https://docs.wto.org/imrd/directdoc.asp?DDFDocuments/q/G/SPS/NCHL461A3.pdf","EN")</f>
      </c>
      <c r="I3977" s="15">
        <f>HYPERLINK("https://docs.wto.org/imrd/directdoc.asp?DDFDocuments/r/G/SPS/NCHL461A3.pdf","FR")</f>
      </c>
      <c r="J3977" s="15">
        <f>HYPERLINK("https://docs.wto.org/imrd/directdoc.asp?DDFDocuments/s/G/SPS/NCHL461A3.pdf","ES")</f>
      </c>
    </row>
    <row r="3978">
      <c r="A3978" s="10" t="s">
        <v>6741</v>
      </c>
      <c r="B3978" s="11" t="s">
        <v>82</v>
      </c>
      <c r="C3978" s="10" t="s">
        <v>18</v>
      </c>
      <c r="D3978" s="12">
        <v>42377</v>
      </c>
      <c r="E3978" s="13" t="s">
        <v>6742</v>
      </c>
      <c r="F3978" s="13" t="s">
        <v>6743</v>
      </c>
      <c r="G3978" s="14" t="s">
        <v>6744</v>
      </c>
      <c r="H3978" s="15">
        <f>HYPERLINK("https://docs.wto.org/imrd/directdoc.asp?DDFDocuments/q/G/SPS/NEU153.pdf","EN")</f>
      </c>
      <c r="I3978" s="15">
        <f>HYPERLINK("https://docs.wto.org/imrd/directdoc.asp?DDFDocuments/r/G/SPS/NEU153.pdf","FR")</f>
      </c>
      <c r="J3978" s="15">
        <f>HYPERLINK("https://docs.wto.org/imrd/directdoc.asp?DDFDocuments/s/G/SPS/NEU153.pdf","ES")</f>
      </c>
    </row>
    <row r="3979">
      <c r="A3979" s="10" t="s">
        <v>6745</v>
      </c>
      <c r="B3979" s="11" t="s">
        <v>465</v>
      </c>
      <c r="C3979" s="10" t="s">
        <v>18</v>
      </c>
      <c r="D3979" s="12">
        <v>42377</v>
      </c>
      <c r="E3979" s="13" t="s">
        <v>6746</v>
      </c>
      <c r="F3979" s="13" t="s">
        <v>6747</v>
      </c>
      <c r="G3979" s="14"/>
      <c r="H3979" s="15">
        <f>HYPERLINK("https://docs.wto.org/imrd/directdoc.asp?DDFDocuments/t/G/SPS/NKGZ6.DOC","EN")</f>
      </c>
      <c r="I3979" s="15">
        <f>HYPERLINK("https://docs.wto.org/imrd/directdoc.asp?DDFDocuments/u/G/SPS/NKGZ6.DOC","FR")</f>
      </c>
      <c r="J3979" s="15">
        <f>HYPERLINK("https://docs.wto.org/imrd/directdoc.asp?DDFDocuments/v/G/SPS/NKGZ6.DOC","ES")</f>
      </c>
    </row>
    <row r="3980">
      <c r="A3980" s="10" t="s">
        <v>6748</v>
      </c>
      <c r="B3980" s="11" t="s">
        <v>465</v>
      </c>
      <c r="C3980" s="10" t="s">
        <v>18</v>
      </c>
      <c r="D3980" s="12">
        <v>42377</v>
      </c>
      <c r="E3980" s="13" t="s">
        <v>6749</v>
      </c>
      <c r="F3980" s="13" t="s">
        <v>6747</v>
      </c>
      <c r="G3980" s="14"/>
      <c r="H3980" s="15">
        <f>HYPERLINK("https://docs.wto.org/imrd/directdoc.asp?DDFDocuments/t/G/SPS/NKGZ7.DOC","EN")</f>
      </c>
      <c r="I3980" s="15">
        <f>HYPERLINK("https://docs.wto.org/imrd/directdoc.asp?DDFDocuments/u/G/SPS/NKGZ7.DOC","FR")</f>
      </c>
      <c r="J3980" s="15">
        <f>HYPERLINK("https://docs.wto.org/imrd/directdoc.asp?DDFDocuments/v/G/SPS/NKGZ7.DOC","ES")</f>
      </c>
    </row>
    <row r="3981">
      <c r="A3981" s="10" t="s">
        <v>6750</v>
      </c>
      <c r="B3981" s="11" t="s">
        <v>153</v>
      </c>
      <c r="C3981" s="10" t="s">
        <v>18</v>
      </c>
      <c r="D3981" s="12">
        <v>42377</v>
      </c>
      <c r="E3981" s="13" t="s">
        <v>2262</v>
      </c>
      <c r="F3981" s="13" t="s">
        <v>868</v>
      </c>
      <c r="G3981" s="14"/>
      <c r="H3981" s="15">
        <f>HYPERLINK("https://docs.wto.org/imrd/directdoc.asp?DDFDocuments/q/G/SPS/NKOR525.pdf","EN")</f>
      </c>
      <c r="I3981" s="15">
        <f>HYPERLINK("https://docs.wto.org/imrd/directdoc.asp?DDFDocuments/r/G/SPS/NKOR525.pdf","FR")</f>
      </c>
      <c r="J3981" s="15">
        <f>HYPERLINK("https://docs.wto.org/imrd/directdoc.asp?DDFDocuments/s/G/SPS/NKOR525.pdf","ES")</f>
      </c>
    </row>
    <row r="3982">
      <c r="A3982" s="10" t="s">
        <v>6751</v>
      </c>
      <c r="B3982" s="11" t="s">
        <v>53</v>
      </c>
      <c r="C3982" s="10" t="s">
        <v>12</v>
      </c>
      <c r="D3982" s="12">
        <v>42376</v>
      </c>
      <c r="E3982" s="13" t="s">
        <v>3829</v>
      </c>
      <c r="F3982" s="13" t="s">
        <v>36</v>
      </c>
      <c r="G3982" s="14" t="s">
        <v>3830</v>
      </c>
      <c r="H3982" s="15">
        <f>HYPERLINK("https://docs.wto.org/imrd/directdoc.asp?DDFDocuments/q/G/SPS/NSAU192.pdf","EN")</f>
      </c>
      <c r="I3982" s="15">
        <f>HYPERLINK("https://docs.wto.org/imrd/directdoc.asp?DDFDocuments/r/G/SPS/NSAU192.pdf","FR")</f>
      </c>
      <c r="J3982" s="15">
        <f>HYPERLINK("https://docs.wto.org/imrd/directdoc.asp?DDFDocuments/s/G/SPS/NSAU192.pdf","ES")</f>
      </c>
    </row>
    <row r="3983">
      <c r="A3983" s="10" t="s">
        <v>6752</v>
      </c>
      <c r="B3983" s="11" t="s">
        <v>53</v>
      </c>
      <c r="C3983" s="10" t="s">
        <v>12</v>
      </c>
      <c r="D3983" s="12">
        <v>42376</v>
      </c>
      <c r="E3983" s="13" t="s">
        <v>55</v>
      </c>
      <c r="F3983" s="13" t="s">
        <v>56</v>
      </c>
      <c r="G3983" s="14" t="s">
        <v>4160</v>
      </c>
      <c r="H3983" s="15">
        <f>HYPERLINK("https://docs.wto.org/imrd/directdoc.asp?DDFDocuments/q/G/SPS/NSAU193.pdf","EN")</f>
      </c>
      <c r="I3983" s="15">
        <f>HYPERLINK("https://docs.wto.org/imrd/directdoc.asp?DDFDocuments/r/G/SPS/NSAU193.pdf","FR")</f>
      </c>
      <c r="J3983" s="15">
        <f>HYPERLINK("https://docs.wto.org/imrd/directdoc.asp?DDFDocuments/s/G/SPS/NSAU193.pdf","ES")</f>
      </c>
    </row>
    <row r="3984">
      <c r="A3984" s="10" t="s">
        <v>6753</v>
      </c>
      <c r="B3984" s="11" t="s">
        <v>59</v>
      </c>
      <c r="C3984" s="10" t="s">
        <v>18</v>
      </c>
      <c r="D3984" s="12">
        <v>42376</v>
      </c>
      <c r="E3984" s="13" t="s">
        <v>4207</v>
      </c>
      <c r="F3984" s="13" t="s">
        <v>24</v>
      </c>
      <c r="G3984" s="14" t="s">
        <v>153</v>
      </c>
      <c r="H3984" s="15">
        <f>HYPERLINK("https://docs.wto.org/imrd/directdoc.asp?DDFDocuments/t/G/SPS/NTPKM381.DOC","EN")</f>
      </c>
      <c r="I3984" s="15">
        <f>HYPERLINK("https://docs.wto.org/imrd/directdoc.asp?DDFDocuments/u/G/SPS/NTPKM381.DOC","FR")</f>
      </c>
      <c r="J3984" s="15">
        <f>HYPERLINK("https://docs.wto.org/imrd/directdoc.asp?DDFDocuments/v/G/SPS/NTPKM381.DOC","ES")</f>
      </c>
    </row>
    <row r="3985">
      <c r="A3985" s="10" t="s">
        <v>6754</v>
      </c>
      <c r="B3985" s="11" t="s">
        <v>153</v>
      </c>
      <c r="C3985" s="10" t="s">
        <v>18</v>
      </c>
      <c r="D3985" s="12">
        <v>42375</v>
      </c>
      <c r="E3985" s="13" t="s">
        <v>2262</v>
      </c>
      <c r="F3985" s="13" t="s">
        <v>166</v>
      </c>
      <c r="G3985" s="14"/>
      <c r="H3985" s="15">
        <f>HYPERLINK("https://docs.wto.org/imrd/directdoc.asp?DDFDocuments/t/G/SPS/NKOR524.DOC","EN")</f>
      </c>
      <c r="I3985" s="15">
        <f>HYPERLINK("https://docs.wto.org/imrd/directdoc.asp?DDFDocuments/u/G/SPS/NKOR524.DOC","FR")</f>
      </c>
      <c r="J3985" s="15">
        <f>HYPERLINK("https://docs.wto.org/imrd/directdoc.asp?DDFDocuments/v/G/SPS/NKOR524.DOC","ES")</f>
      </c>
    </row>
    <row r="3986">
      <c r="A3986" s="10" t="s">
        <v>6755</v>
      </c>
      <c r="B3986" s="11" t="s">
        <v>214</v>
      </c>
      <c r="C3986" s="10" t="s">
        <v>18</v>
      </c>
      <c r="D3986" s="12">
        <v>42374</v>
      </c>
      <c r="E3986" s="13" t="s">
        <v>6756</v>
      </c>
      <c r="F3986" s="13" t="s">
        <v>32</v>
      </c>
      <c r="G3986" s="14"/>
      <c r="H3986" s="15">
        <f>HYPERLINK("https://docs.wto.org/imrd/directdoc.asp?DDFDocuments/t/G/SPS/NARE67.DOC","EN")</f>
      </c>
      <c r="I3986" s="15">
        <f>HYPERLINK("https://docs.wto.org/imrd/directdoc.asp?DDFDocuments/u/G/SPS/NARE67.DOC","FR")</f>
      </c>
      <c r="J3986" s="15">
        <f>HYPERLINK("https://docs.wto.org/imrd/directdoc.asp?DDFDocuments/v/G/SPS/NARE67.DOC","ES")</f>
      </c>
    </row>
    <row r="3987">
      <c r="A3987" s="10" t="s">
        <v>6757</v>
      </c>
      <c r="B3987" s="11" t="s">
        <v>95</v>
      </c>
      <c r="C3987" s="10" t="s">
        <v>18</v>
      </c>
      <c r="D3987" s="12">
        <v>42374</v>
      </c>
      <c r="E3987" s="13" t="s">
        <v>6758</v>
      </c>
      <c r="F3987" s="13" t="s">
        <v>6759</v>
      </c>
      <c r="G3987" s="14"/>
      <c r="H3987" s="15">
        <f>HYPERLINK("https://docs.wto.org/imrd/directdoc.asp?DDFDocuments/t/G/SPS/NBRA154R1.DOC","EN")</f>
      </c>
      <c r="I3987" s="15">
        <f>HYPERLINK("https://docs.wto.org/imrd/directdoc.asp?DDFDocuments/u/G/SPS/NBRA154R1.DOC","FR")</f>
      </c>
      <c r="J3987" s="15">
        <f>HYPERLINK("https://docs.wto.org/imrd/directdoc.asp?DDFDocuments/v/G/SPS/NBRA154R1.DOC","ES")</f>
      </c>
    </row>
    <row r="3988">
      <c r="A3988" s="10" t="s">
        <v>6760</v>
      </c>
      <c r="B3988" s="11" t="s">
        <v>233</v>
      </c>
      <c r="C3988" s="10" t="s">
        <v>40</v>
      </c>
      <c r="D3988" s="12">
        <v>42374</v>
      </c>
      <c r="E3988" s="13" t="s">
        <v>19</v>
      </c>
      <c r="F3988" s="13" t="s">
        <v>5150</v>
      </c>
      <c r="G3988" s="14"/>
      <c r="H3988" s="15">
        <f>HYPERLINK("https://docs.wto.org/imrd/directdoc.asp?DDFDocuments/q/G/SPS/NPER589A1.pdf","EN")</f>
      </c>
      <c r="I3988" s="15">
        <f>HYPERLINK("https://docs.wto.org/imrd/directdoc.asp?DDFDocuments/r/G/SPS/NPER589A1.pdf","FR")</f>
      </c>
      <c r="J3988" s="15">
        <f>HYPERLINK("https://docs.wto.org/imrd/directdoc.asp?DDFDocuments/s/G/SPS/NPER589A1.pdf","ES")</f>
      </c>
    </row>
    <row r="3989">
      <c r="A3989" s="10" t="s">
        <v>6761</v>
      </c>
      <c r="B3989" s="11" t="s">
        <v>11</v>
      </c>
      <c r="C3989" s="10" t="s">
        <v>12</v>
      </c>
      <c r="D3989" s="12">
        <v>42374</v>
      </c>
      <c r="E3989" s="13" t="s">
        <v>4061</v>
      </c>
      <c r="F3989" s="13" t="s">
        <v>144</v>
      </c>
      <c r="G3989" s="14" t="s">
        <v>164</v>
      </c>
      <c r="H3989" s="15">
        <f>HYPERLINK("https://docs.wto.org/imrd/directdoc.asp?DDFDocuments/t/G/SPS/NRUS117.DOC","EN")</f>
      </c>
      <c r="I3989" s="15">
        <f>HYPERLINK("https://docs.wto.org/imrd/directdoc.asp?DDFDocuments/u/G/SPS/NRUS117.DOC","FR")</f>
      </c>
      <c r="J3989" s="15">
        <f>HYPERLINK("https://docs.wto.org/imrd/directdoc.asp?DDFDocuments/v/G/SPS/NRUS117.DOC","ES")</f>
      </c>
    </row>
    <row r="3990">
      <c r="A3990" s="10" t="s">
        <v>6762</v>
      </c>
      <c r="B3990" s="11" t="s">
        <v>53</v>
      </c>
      <c r="C3990" s="10" t="s">
        <v>12</v>
      </c>
      <c r="D3990" s="12">
        <v>42374</v>
      </c>
      <c r="E3990" s="13" t="s">
        <v>55</v>
      </c>
      <c r="F3990" s="13" t="s">
        <v>56</v>
      </c>
      <c r="G3990" s="14" t="s">
        <v>4156</v>
      </c>
      <c r="H3990" s="15">
        <f>HYPERLINK("https://docs.wto.org/imrd/directdoc.asp?DDFDocuments/q/G/SPS/NSAU190.pdf","EN")</f>
      </c>
      <c r="I3990" s="15">
        <f>HYPERLINK("https://docs.wto.org/imrd/directdoc.asp?DDFDocuments/r/G/SPS/NSAU190.pdf","FR")</f>
      </c>
      <c r="J3990" s="15">
        <f>HYPERLINK("https://docs.wto.org/imrd/directdoc.asp?DDFDocuments/s/G/SPS/NSAU190.pdf","ES")</f>
      </c>
    </row>
    <row r="3991">
      <c r="A3991" s="10" t="s">
        <v>6763</v>
      </c>
      <c r="B3991" s="11" t="s">
        <v>53</v>
      </c>
      <c r="C3991" s="10" t="s">
        <v>12</v>
      </c>
      <c r="D3991" s="12">
        <v>42374</v>
      </c>
      <c r="E3991" s="13" t="s">
        <v>55</v>
      </c>
      <c r="F3991" s="13" t="s">
        <v>56</v>
      </c>
      <c r="G3991" s="14" t="s">
        <v>4158</v>
      </c>
      <c r="H3991" s="15">
        <f>HYPERLINK("https://docs.wto.org/imrd/directdoc.asp?DDFDocuments/q/G/SPS/NSAU191.pdf","EN")</f>
      </c>
      <c r="I3991" s="15">
        <f>HYPERLINK("https://docs.wto.org/imrd/directdoc.asp?DDFDocuments/r/G/SPS/NSAU191.pdf","FR")</f>
      </c>
      <c r="J3991" s="15">
        <f>HYPERLINK("https://docs.wto.org/imrd/directdoc.asp?DDFDocuments/s/G/SPS/NSAU191.pdf","ES")</f>
      </c>
    </row>
    <row r="3992">
      <c r="A3992" s="10" t="s">
        <v>6764</v>
      </c>
      <c r="B3992" s="11" t="s">
        <v>183</v>
      </c>
      <c r="C3992" s="10" t="s">
        <v>40</v>
      </c>
      <c r="D3992" s="12">
        <v>42373</v>
      </c>
      <c r="E3992" s="13" t="s">
        <v>19</v>
      </c>
      <c r="F3992" s="13" t="s">
        <v>5150</v>
      </c>
      <c r="G3992" s="14"/>
      <c r="H3992" s="15">
        <f>HYPERLINK("https://docs.wto.org/imrd/directdoc.asp?DDFDocuments/t/G/SPS/NARG182A1.DOC","EN")</f>
      </c>
      <c r="I3992" s="15">
        <f>HYPERLINK("https://docs.wto.org/imrd/directdoc.asp?DDFDocuments/u/G/SPS/NARG182A1.DOC","FR")</f>
      </c>
      <c r="J3992" s="15">
        <f>HYPERLINK("https://docs.wto.org/imrd/directdoc.asp?DDFDocuments/v/G/SPS/NARG182A1.DOC","ES")</f>
      </c>
    </row>
    <row r="3993">
      <c r="A3993" s="10" t="s">
        <v>6765</v>
      </c>
      <c r="B3993" s="11" t="s">
        <v>95</v>
      </c>
      <c r="C3993" s="10" t="s">
        <v>18</v>
      </c>
      <c r="D3993" s="12">
        <v>42373</v>
      </c>
      <c r="E3993" s="13" t="s">
        <v>6766</v>
      </c>
      <c r="F3993" s="13" t="s">
        <v>32</v>
      </c>
      <c r="G3993" s="14"/>
      <c r="H3993" s="15">
        <f>HYPERLINK("https://docs.wto.org/imrd/directdoc.asp?DDFDocuments/q/G/SPS/NBRA1086.pdf","EN")</f>
      </c>
      <c r="I3993" s="15">
        <f>HYPERLINK("https://docs.wto.org/imrd/directdoc.asp?DDFDocuments/r/G/SPS/NBRA1086.pdf","FR")</f>
      </c>
      <c r="J3993" s="15">
        <f>HYPERLINK("https://docs.wto.org/imrd/directdoc.asp?DDFDocuments/s/G/SPS/NBRA1086.pdf","ES")</f>
      </c>
    </row>
    <row r="3994">
      <c r="A3994" s="10" t="s">
        <v>6767</v>
      </c>
      <c r="B3994" s="11" t="s">
        <v>95</v>
      </c>
      <c r="C3994" s="10" t="s">
        <v>18</v>
      </c>
      <c r="D3994" s="12">
        <v>42373</v>
      </c>
      <c r="E3994" s="13" t="s">
        <v>6768</v>
      </c>
      <c r="F3994" s="13" t="s">
        <v>158</v>
      </c>
      <c r="G3994" s="14" t="s">
        <v>233</v>
      </c>
      <c r="H3994" s="15">
        <f>HYPERLINK("https://docs.wto.org/imrd/directdoc.asp?DDFDocuments/q/G/SPS/NBRA1087.pdf","EN")</f>
      </c>
      <c r="I3994" s="15">
        <f>HYPERLINK("https://docs.wto.org/imrd/directdoc.asp?DDFDocuments/r/G/SPS/NBRA1087.pdf","FR")</f>
      </c>
      <c r="J3994" s="15">
        <f>HYPERLINK("https://docs.wto.org/imrd/directdoc.asp?DDFDocuments/s/G/SPS/NBRA1087.pdf","ES")</f>
      </c>
    </row>
    <row r="3995">
      <c r="A3995" s="10" t="s">
        <v>6769</v>
      </c>
      <c r="B3995" s="11" t="s">
        <v>95</v>
      </c>
      <c r="C3995" s="10" t="s">
        <v>18</v>
      </c>
      <c r="D3995" s="12">
        <v>42373</v>
      </c>
      <c r="E3995" s="13" t="s">
        <v>6770</v>
      </c>
      <c r="F3995" s="13" t="s">
        <v>158</v>
      </c>
      <c r="G3995" s="14" t="s">
        <v>233</v>
      </c>
      <c r="H3995" s="15">
        <f>HYPERLINK("https://docs.wto.org/imrd/directdoc.asp?DDFDocuments/q/G/SPS/NBRA1088.pdf","EN")</f>
      </c>
      <c r="I3995" s="15">
        <f>HYPERLINK("https://docs.wto.org/imrd/directdoc.asp?DDFDocuments/r/G/SPS/NBRA1088.pdf","FR")</f>
      </c>
      <c r="J3995" s="15">
        <f>HYPERLINK("https://docs.wto.org/imrd/directdoc.asp?DDFDocuments/s/G/SPS/NBRA1088.pdf","ES")</f>
      </c>
    </row>
    <row r="3996">
      <c r="A3996" s="10" t="s">
        <v>6771</v>
      </c>
      <c r="B3996" s="11" t="s">
        <v>95</v>
      </c>
      <c r="C3996" s="10" t="s">
        <v>40</v>
      </c>
      <c r="D3996" s="12">
        <v>42373</v>
      </c>
      <c r="E3996" s="13" t="s">
        <v>6772</v>
      </c>
      <c r="F3996" s="13" t="s">
        <v>310</v>
      </c>
      <c r="G3996" s="14"/>
      <c r="H3996" s="15">
        <f>HYPERLINK("https://docs.wto.org/imrd/directdoc.asp?DDFDocuments/t/G/SPS/NBRA173A1.DOC","EN")</f>
      </c>
      <c r="I3996" s="15">
        <f>HYPERLINK("https://docs.wto.org/imrd/directdoc.asp?DDFDocuments/u/G/SPS/NBRA173A1.DOC","FR")</f>
      </c>
      <c r="J3996" s="15">
        <f>HYPERLINK("https://docs.wto.org/imrd/directdoc.asp?DDFDocuments/v/G/SPS/NBRA173A1.DOC","ES")</f>
      </c>
    </row>
    <row r="3997">
      <c r="A3997" s="10" t="s">
        <v>6773</v>
      </c>
      <c r="B3997" s="11" t="s">
        <v>79</v>
      </c>
      <c r="C3997" s="10" t="s">
        <v>40</v>
      </c>
      <c r="D3997" s="12">
        <v>42373</v>
      </c>
      <c r="E3997" s="13" t="s">
        <v>19</v>
      </c>
      <c r="F3997" s="13" t="s">
        <v>310</v>
      </c>
      <c r="G3997" s="14"/>
      <c r="H3997" s="15">
        <f>HYPERLINK("https://docs.wto.org/imrd/directdoc.asp?DDFDocuments/t/G/SPS/NCOL255A2.DOC","EN")</f>
      </c>
      <c r="I3997" s="15">
        <f>HYPERLINK("https://docs.wto.org/imrd/directdoc.asp?DDFDocuments/u/G/SPS/NCOL255A2.DOC","FR")</f>
      </c>
      <c r="J3997" s="15">
        <f>HYPERLINK("https://docs.wto.org/imrd/directdoc.asp?DDFDocuments/v/G/SPS/NCOL255A2.DOC","ES")</f>
      </c>
    </row>
    <row r="3998">
      <c r="A3998" s="10" t="s">
        <v>6774</v>
      </c>
      <c r="B3998" s="11" t="s">
        <v>124</v>
      </c>
      <c r="C3998" s="10" t="s">
        <v>18</v>
      </c>
      <c r="D3998" s="12">
        <v>42373</v>
      </c>
      <c r="E3998" s="13" t="s">
        <v>6775</v>
      </c>
      <c r="F3998" s="13" t="s">
        <v>6776</v>
      </c>
      <c r="G3998" s="14"/>
      <c r="H3998" s="15">
        <f>HYPERLINK("https://docs.wto.org/imrd/directdoc.asp?DDFDocuments/t/G/SPS/NIDN106.DOC","EN")</f>
      </c>
      <c r="I3998" s="15">
        <f>HYPERLINK("https://docs.wto.org/imrd/directdoc.asp?DDFDocuments/u/G/SPS/NIDN106.DOC","FR")</f>
      </c>
      <c r="J3998" s="15">
        <f>HYPERLINK("https://docs.wto.org/imrd/directdoc.asp?DDFDocuments/v/G/SPS/NIDN106.DOC","ES")</f>
      </c>
    </row>
    <row r="3999">
      <c r="A3999" s="10" t="s">
        <v>6777</v>
      </c>
      <c r="B3999" s="11" t="s">
        <v>124</v>
      </c>
      <c r="C3999" s="10" t="s">
        <v>18</v>
      </c>
      <c r="D3999" s="12">
        <v>42373</v>
      </c>
      <c r="E3999" s="13" t="s">
        <v>6778</v>
      </c>
      <c r="F3999" s="13" t="s">
        <v>4564</v>
      </c>
      <c r="G3999" s="14"/>
      <c r="H3999" s="15">
        <f>HYPERLINK("https://docs.wto.org/imrd/directdoc.asp?DDFDocuments/q/G/SPS/NIDN107.pdf","EN")</f>
      </c>
      <c r="I3999" s="15">
        <f>HYPERLINK("https://docs.wto.org/imrd/directdoc.asp?DDFDocuments/r/G/SPS/NIDN107.pdf","FR")</f>
      </c>
      <c r="J3999" s="15">
        <f>HYPERLINK("https://docs.wto.org/imrd/directdoc.asp?DDFDocuments/s/G/SPS/NIDN107.pdf","ES")</f>
      </c>
    </row>
    <row r="4000">
      <c r="A4000" s="10" t="s">
        <v>6779</v>
      </c>
      <c r="B4000" s="11" t="s">
        <v>139</v>
      </c>
      <c r="C4000" s="10" t="s">
        <v>18</v>
      </c>
      <c r="D4000" s="12">
        <v>42373</v>
      </c>
      <c r="E4000" s="13" t="s">
        <v>6539</v>
      </c>
      <c r="F4000" s="13" t="s">
        <v>868</v>
      </c>
      <c r="G4000" s="14"/>
      <c r="H4000" s="15">
        <f>HYPERLINK("https://docs.wto.org/imrd/directdoc.asp?DDFDocuments/q/G/SPS/NIND120.pdf","EN")</f>
      </c>
      <c r="I4000" s="15">
        <f>HYPERLINK("https://docs.wto.org/imrd/directdoc.asp?DDFDocuments/r/G/SPS/NIND120.pdf","FR")</f>
      </c>
      <c r="J4000" s="15">
        <f>HYPERLINK("https://docs.wto.org/imrd/directdoc.asp?DDFDocuments/s/G/SPS/NIND120.pdf","ES")</f>
      </c>
    </row>
    <row r="4001">
      <c r="A4001" s="10" t="s">
        <v>6780</v>
      </c>
      <c r="B4001" s="11" t="s">
        <v>139</v>
      </c>
      <c r="C4001" s="10" t="s">
        <v>18</v>
      </c>
      <c r="D4001" s="12">
        <v>42373</v>
      </c>
      <c r="E4001" s="13" t="s">
        <v>6781</v>
      </c>
      <c r="F4001" s="13" t="s">
        <v>754</v>
      </c>
      <c r="G4001" s="14"/>
      <c r="H4001" s="15">
        <f>HYPERLINK("https://docs.wto.org/imrd/directdoc.asp?DDFDocuments/t/G/SPS/NIND121.DOC","EN")</f>
      </c>
      <c r="I4001" s="15">
        <f>HYPERLINK("https://docs.wto.org/imrd/directdoc.asp?DDFDocuments/u/G/SPS/NIND121.DOC","FR")</f>
      </c>
      <c r="J4001" s="15">
        <f>HYPERLINK("https://docs.wto.org/imrd/directdoc.asp?DDFDocuments/v/G/SPS/NIND121.DOC","ES")</f>
      </c>
    </row>
    <row r="4002">
      <c r="A4002" s="10" t="s">
        <v>6782</v>
      </c>
      <c r="B4002" s="11" t="s">
        <v>139</v>
      </c>
      <c r="C4002" s="10" t="s">
        <v>18</v>
      </c>
      <c r="D4002" s="12">
        <v>42373</v>
      </c>
      <c r="E4002" s="13" t="s">
        <v>898</v>
      </c>
      <c r="F4002" s="13" t="s">
        <v>122</v>
      </c>
      <c r="G4002" s="14"/>
      <c r="H4002" s="15">
        <f>HYPERLINK("https://docs.wto.org/imrd/directdoc.asp?DDFDocuments/t/G/SPS/NIND125.DOC","EN")</f>
      </c>
      <c r="I4002" s="15">
        <f>HYPERLINK("https://docs.wto.org/imrd/directdoc.asp?DDFDocuments/u/G/SPS/NIND125.DOC","FR")</f>
      </c>
      <c r="J4002" s="15">
        <f>HYPERLINK("https://docs.wto.org/imrd/directdoc.asp?DDFDocuments/v/G/SPS/NIND125.DOC","ES")</f>
      </c>
    </row>
    <row r="4003">
      <c r="A4003" s="10" t="s">
        <v>6783</v>
      </c>
      <c r="B4003" s="11" t="s">
        <v>139</v>
      </c>
      <c r="C4003" s="10" t="s">
        <v>18</v>
      </c>
      <c r="D4003" s="12">
        <v>42373</v>
      </c>
      <c r="E4003" s="13" t="s">
        <v>6018</v>
      </c>
      <c r="F4003" s="13" t="s">
        <v>3339</v>
      </c>
      <c r="G4003" s="14"/>
      <c r="H4003" s="15">
        <f>HYPERLINK("https://docs.wto.org/imrd/directdoc.asp?DDFDocuments/t/G/SPS/NIND126.DOC","EN")</f>
      </c>
      <c r="I4003" s="15">
        <f>HYPERLINK("https://docs.wto.org/imrd/directdoc.asp?DDFDocuments/u/G/SPS/NIND126.DOC","FR")</f>
      </c>
      <c r="J4003" s="15">
        <f>HYPERLINK("https://docs.wto.org/imrd/directdoc.asp?DDFDocuments/v/G/SPS/NIND126.DOC","ES")</f>
      </c>
    </row>
    <row r="4004">
      <c r="A4004" s="10" t="s">
        <v>6784</v>
      </c>
      <c r="B4004" s="11" t="s">
        <v>53</v>
      </c>
      <c r="C4004" s="10" t="s">
        <v>12</v>
      </c>
      <c r="D4004" s="12">
        <v>42373</v>
      </c>
      <c r="E4004" s="13" t="s">
        <v>6473</v>
      </c>
      <c r="F4004" s="13" t="s">
        <v>92</v>
      </c>
      <c r="G4004" s="14" t="s">
        <v>572</v>
      </c>
      <c r="H4004" s="15">
        <f>HYPERLINK("https://docs.wto.org/imrd/directdoc.asp?DDFDocuments/t/G/SPS/NSAU189.DOC","EN")</f>
      </c>
      <c r="I4004" s="15">
        <f>HYPERLINK("https://docs.wto.org/imrd/directdoc.asp?DDFDocuments/u/G/SPS/NSAU189.DOC","FR")</f>
      </c>
      <c r="J4004" s="15">
        <f>HYPERLINK("https://docs.wto.org/imrd/directdoc.asp?DDFDocuments/v/G/SPS/NSAU189.DOC","ES")</f>
      </c>
    </row>
    <row r="4005">
      <c r="A4005" s="10" t="s">
        <v>6785</v>
      </c>
      <c r="B4005" s="11" t="s">
        <v>59</v>
      </c>
      <c r="C4005" s="10" t="s">
        <v>18</v>
      </c>
      <c r="D4005" s="12">
        <v>42373</v>
      </c>
      <c r="E4005" s="13" t="s">
        <v>6461</v>
      </c>
      <c r="F4005" s="13" t="s">
        <v>24</v>
      </c>
      <c r="G4005" s="14"/>
      <c r="H4005" s="15">
        <f>HYPERLINK("https://docs.wto.org/imrd/directdoc.asp?DDFDocuments/t/G/SPS/NTPKM380.DOC","EN")</f>
      </c>
      <c r="I4005" s="15">
        <f>HYPERLINK("https://docs.wto.org/imrd/directdoc.asp?DDFDocuments/u/G/SPS/NTPKM380.DOC","FR")</f>
      </c>
      <c r="J4005" s="15">
        <f>HYPERLINK("https://docs.wto.org/imrd/directdoc.asp?DDFDocuments/v/G/SPS/NTPKM380.DOC","ES")</f>
      </c>
    </row>
    <row r="4006">
      <c r="A4006" s="10" t="s">
        <v>6786</v>
      </c>
      <c r="B4006" s="11" t="s">
        <v>523</v>
      </c>
      <c r="C4006" s="10" t="s">
        <v>40</v>
      </c>
      <c r="D4006" s="12">
        <v>42373</v>
      </c>
      <c r="E4006" s="13" t="s">
        <v>6787</v>
      </c>
      <c r="F4006" s="13" t="s">
        <v>310</v>
      </c>
      <c r="G4006" s="14"/>
      <c r="H4006" s="15">
        <f>HYPERLINK("https://docs.wto.org/imrd/directdoc.asp?DDFDocuments/t/G/SPS/NTUR23A7.DOC","EN")</f>
      </c>
      <c r="I4006" s="15">
        <f>HYPERLINK("https://docs.wto.org/imrd/directdoc.asp?DDFDocuments/u/G/SPS/NTUR23A7.DOC","FR")</f>
      </c>
      <c r="J4006" s="15">
        <f>HYPERLINK("https://docs.wto.org/imrd/directdoc.asp?DDFDocuments/v/G/SPS/NTUR23A7.DOC","ES")</f>
      </c>
    </row>
    <row r="4007">
      <c r="A4007" s="10" t="s">
        <v>6788</v>
      </c>
      <c r="B4007" s="11" t="s">
        <v>161</v>
      </c>
      <c r="C4007" s="10" t="s">
        <v>18</v>
      </c>
      <c r="D4007" s="12">
        <v>42373</v>
      </c>
      <c r="E4007" s="13" t="s">
        <v>6789</v>
      </c>
      <c r="F4007" s="13" t="s">
        <v>335</v>
      </c>
      <c r="G4007" s="14"/>
      <c r="H4007" s="15">
        <f>HYPERLINK("https://docs.wto.org/imrd/directdoc.asp?DDFDocuments/t/G/SPS/NUSA2809.DOC","EN")</f>
      </c>
      <c r="I4007" s="15">
        <f>HYPERLINK("https://docs.wto.org/imrd/directdoc.asp?DDFDocuments/u/G/SPS/NUSA2809.DOC","FR")</f>
      </c>
      <c r="J4007" s="15">
        <f>HYPERLINK("https://docs.wto.org/imrd/directdoc.asp?DDFDocuments/v/G/SPS/NUSA2809.DOC","ES")</f>
      </c>
    </row>
    <row r="4008">
      <c r="A4008" s="10" t="s">
        <v>6790</v>
      </c>
      <c r="B4008" s="11" t="s">
        <v>214</v>
      </c>
      <c r="C4008" s="10" t="s">
        <v>18</v>
      </c>
      <c r="D4008" s="12">
        <v>42360</v>
      </c>
      <c r="E4008" s="13" t="s">
        <v>6791</v>
      </c>
      <c r="F4008" s="13" t="s">
        <v>1089</v>
      </c>
      <c r="G4008" s="14"/>
      <c r="H4008" s="15">
        <f>HYPERLINK("https://docs.wto.org/imrd/directdoc.asp?DDFDocuments/t/G/SPS/NARE64.DOC","EN")</f>
      </c>
      <c r="I4008" s="15">
        <f>HYPERLINK("https://docs.wto.org/imrd/directdoc.asp?DDFDocuments/u/G/SPS/NARE64.DOC","FR")</f>
      </c>
      <c r="J4008" s="15">
        <f>HYPERLINK("https://docs.wto.org/imrd/directdoc.asp?DDFDocuments/v/G/SPS/NARE64.DOC","ES")</f>
      </c>
    </row>
    <row r="4009">
      <c r="A4009" s="10" t="s">
        <v>6792</v>
      </c>
      <c r="B4009" s="11" t="s">
        <v>214</v>
      </c>
      <c r="C4009" s="10" t="s">
        <v>12</v>
      </c>
      <c r="D4009" s="12">
        <v>42360</v>
      </c>
      <c r="E4009" s="13" t="s">
        <v>3118</v>
      </c>
      <c r="F4009" s="13" t="s">
        <v>56</v>
      </c>
      <c r="G4009" s="14" t="s">
        <v>6793</v>
      </c>
      <c r="H4009" s="15">
        <f>HYPERLINK("https://docs.wto.org/imrd/directdoc.asp?DDFDocuments/t/G/SPS/NARE65.DOC","EN")</f>
      </c>
      <c r="I4009" s="15">
        <f>HYPERLINK("https://docs.wto.org/imrd/directdoc.asp?DDFDocuments/u/G/SPS/NARE65.DOC","FR")</f>
      </c>
      <c r="J4009" s="15">
        <f>HYPERLINK("https://docs.wto.org/imrd/directdoc.asp?DDFDocuments/v/G/SPS/NARE65.DOC","ES")</f>
      </c>
    </row>
    <row r="4010">
      <c r="A4010" s="10" t="s">
        <v>6794</v>
      </c>
      <c r="B4010" s="11" t="s">
        <v>53</v>
      </c>
      <c r="C4010" s="10" t="s">
        <v>12</v>
      </c>
      <c r="D4010" s="12">
        <v>42360</v>
      </c>
      <c r="E4010" s="13" t="s">
        <v>6795</v>
      </c>
      <c r="F4010" s="13" t="s">
        <v>144</v>
      </c>
      <c r="G4010" s="14" t="s">
        <v>781</v>
      </c>
      <c r="H4010" s="15">
        <f>HYPERLINK("https://docs.wto.org/imrd/directdoc.asp?DDFDocuments/t/G/SPS/NSAU188.DOC","EN")</f>
      </c>
      <c r="I4010" s="15">
        <f>HYPERLINK("https://docs.wto.org/imrd/directdoc.asp?DDFDocuments/u/G/SPS/NSAU188.DOC","FR")</f>
      </c>
      <c r="J4010" s="15">
        <f>HYPERLINK("https://docs.wto.org/imrd/directdoc.asp?DDFDocuments/v/G/SPS/NSAU188.DOC","ES")</f>
      </c>
    </row>
    <row r="4011">
      <c r="A4011" s="10" t="s">
        <v>6796</v>
      </c>
      <c r="B4011" s="11" t="s">
        <v>214</v>
      </c>
      <c r="C4011" s="10" t="s">
        <v>18</v>
      </c>
      <c r="D4011" s="12">
        <v>42359</v>
      </c>
      <c r="E4011" s="13" t="s">
        <v>6233</v>
      </c>
      <c r="F4011" s="13" t="s">
        <v>3926</v>
      </c>
      <c r="G4011" s="14"/>
      <c r="H4011" s="15">
        <f>HYPERLINK("https://docs.wto.org/imrd/directdoc.asp?DDFDocuments/t/G/SPS/NARE66.DOC","EN")</f>
      </c>
      <c r="I4011" s="15">
        <f>HYPERLINK("https://docs.wto.org/imrd/directdoc.asp?DDFDocuments/u/G/SPS/NARE66.DOC","FR")</f>
      </c>
      <c r="J4011" s="15">
        <f>HYPERLINK("https://docs.wto.org/imrd/directdoc.asp?DDFDocuments/v/G/SPS/NARE66.DOC","ES")</f>
      </c>
    </row>
    <row r="4012">
      <c r="A4012" s="10" t="s">
        <v>6797</v>
      </c>
      <c r="B4012" s="11" t="s">
        <v>188</v>
      </c>
      <c r="C4012" s="10" t="s">
        <v>54</v>
      </c>
      <c r="D4012" s="12">
        <v>42356</v>
      </c>
      <c r="E4012" s="13" t="s">
        <v>6798</v>
      </c>
      <c r="F4012" s="13" t="s">
        <v>310</v>
      </c>
      <c r="G4012" s="14"/>
      <c r="H4012" s="15">
        <f>HYPERLINK("https://docs.wto.org/imrd/directdoc.asp?DDFDocuments/q/G/SPS/NAUS347A3.pdf","EN")</f>
      </c>
      <c r="I4012" s="15">
        <f>HYPERLINK("https://docs.wto.org/imrd/directdoc.asp?DDFDocuments/r/G/SPS/NAUS347A3.pdf","FR")</f>
      </c>
      <c r="J4012" s="15">
        <f>HYPERLINK("https://docs.wto.org/imrd/directdoc.asp?DDFDocuments/s/G/SPS/NAUS347A3.pdf","ES")</f>
      </c>
    </row>
    <row r="4013">
      <c r="A4013" s="10" t="s">
        <v>6799</v>
      </c>
      <c r="B4013" s="11" t="s">
        <v>124</v>
      </c>
      <c r="C4013" s="10" t="s">
        <v>18</v>
      </c>
      <c r="D4013" s="12">
        <v>42356</v>
      </c>
      <c r="E4013" s="13" t="s">
        <v>6130</v>
      </c>
      <c r="F4013" s="13" t="s">
        <v>4385</v>
      </c>
      <c r="G4013" s="14"/>
      <c r="H4013" s="15">
        <f>HYPERLINK("https://docs.wto.org/imrd/directdoc.asp?DDFDocuments/t/G/SPS/NIDN105.DOC","EN")</f>
      </c>
      <c r="I4013" s="15">
        <f>HYPERLINK("https://docs.wto.org/imrd/directdoc.asp?DDFDocuments/u/G/SPS/NIDN105.DOC","FR")</f>
      </c>
      <c r="J4013" s="15">
        <f>HYPERLINK("https://docs.wto.org/imrd/directdoc.asp?DDFDocuments/v/G/SPS/NIDN105.DOC","ES")</f>
      </c>
    </row>
    <row r="4014">
      <c r="A4014" s="10" t="s">
        <v>6800</v>
      </c>
      <c r="B4014" s="11" t="s">
        <v>87</v>
      </c>
      <c r="C4014" s="10" t="s">
        <v>18</v>
      </c>
      <c r="D4014" s="12">
        <v>42356</v>
      </c>
      <c r="E4014" s="13" t="s">
        <v>6801</v>
      </c>
      <c r="F4014" s="13" t="s">
        <v>667</v>
      </c>
      <c r="G4014" s="14"/>
      <c r="H4014" s="15">
        <f>HYPERLINK("https://docs.wto.org/imrd/directdoc.asp?DDFDocuments/q/G/SPS/NMEX293.pdf","EN")</f>
      </c>
      <c r="I4014" s="15">
        <f>HYPERLINK("https://docs.wto.org/imrd/directdoc.asp?DDFDocuments/r/G/SPS/NMEX293.pdf","FR")</f>
      </c>
      <c r="J4014" s="15">
        <f>HYPERLINK("https://docs.wto.org/imrd/directdoc.asp?DDFDocuments/s/G/SPS/NMEX293.pdf","ES")</f>
      </c>
    </row>
    <row r="4015">
      <c r="A4015" s="10" t="s">
        <v>6802</v>
      </c>
      <c r="B4015" s="11" t="s">
        <v>11</v>
      </c>
      <c r="C4015" s="10" t="s">
        <v>12</v>
      </c>
      <c r="D4015" s="12">
        <v>42356</v>
      </c>
      <c r="E4015" s="13" t="s">
        <v>6803</v>
      </c>
      <c r="F4015" s="13" t="s">
        <v>2192</v>
      </c>
      <c r="G4015" s="14" t="s">
        <v>2110</v>
      </c>
      <c r="H4015" s="15">
        <f>HYPERLINK("https://docs.wto.org/imrd/directdoc.asp?DDFDocuments/q/G/SPS/NRUS115.pdf","EN")</f>
      </c>
      <c r="I4015" s="15">
        <f>HYPERLINK("https://docs.wto.org/imrd/directdoc.asp?DDFDocuments/r/G/SPS/NRUS115.pdf","FR")</f>
      </c>
      <c r="J4015" s="15">
        <f>HYPERLINK("https://docs.wto.org/imrd/directdoc.asp?DDFDocuments/s/G/SPS/NRUS115.pdf","ES")</f>
      </c>
    </row>
    <row r="4016">
      <c r="A4016" s="10" t="s">
        <v>6804</v>
      </c>
      <c r="B4016" s="11" t="s">
        <v>11</v>
      </c>
      <c r="C4016" s="10" t="s">
        <v>18</v>
      </c>
      <c r="D4016" s="12">
        <v>42356</v>
      </c>
      <c r="E4016" s="13" t="s">
        <v>6805</v>
      </c>
      <c r="F4016" s="13" t="s">
        <v>92</v>
      </c>
      <c r="G4016" s="14" t="s">
        <v>6806</v>
      </c>
      <c r="H4016" s="15">
        <f>HYPERLINK("https://docs.wto.org/imrd/directdoc.asp?DDFDocuments/t/G/SPS/NRUS116.DOC","EN")</f>
      </c>
      <c r="I4016" s="15">
        <f>HYPERLINK("https://docs.wto.org/imrd/directdoc.asp?DDFDocuments/u/G/SPS/NRUS116.DOC","FR")</f>
      </c>
      <c r="J4016" s="15">
        <f>HYPERLINK("https://docs.wto.org/imrd/directdoc.asp?DDFDocuments/v/G/SPS/NRUS116.DOC","ES")</f>
      </c>
    </row>
    <row r="4017">
      <c r="A4017" s="10" t="s">
        <v>6807</v>
      </c>
      <c r="B4017" s="11" t="s">
        <v>161</v>
      </c>
      <c r="C4017" s="10" t="s">
        <v>18</v>
      </c>
      <c r="D4017" s="12">
        <v>42356</v>
      </c>
      <c r="E4017" s="13" t="s">
        <v>6808</v>
      </c>
      <c r="F4017" s="13" t="s">
        <v>144</v>
      </c>
      <c r="G4017" s="14"/>
      <c r="H4017" s="15">
        <f>HYPERLINK("https://docs.wto.org/imrd/directdoc.asp?DDFDocuments/q/G/SPS/NUSA2808.pdf","EN")</f>
      </c>
      <c r="I4017" s="15">
        <f>HYPERLINK("https://docs.wto.org/imrd/directdoc.asp?DDFDocuments/r/G/SPS/NUSA2808.pdf","FR")</f>
      </c>
      <c r="J4017" s="15">
        <f>HYPERLINK("https://docs.wto.org/imrd/directdoc.asp?DDFDocuments/s/G/SPS/NUSA2808.pdf","ES")</f>
      </c>
    </row>
    <row r="4018">
      <c r="A4018" s="10" t="s">
        <v>6809</v>
      </c>
      <c r="B4018" s="11" t="s">
        <v>95</v>
      </c>
      <c r="C4018" s="10" t="s">
        <v>18</v>
      </c>
      <c r="D4018" s="12">
        <v>42355</v>
      </c>
      <c r="E4018" s="13" t="s">
        <v>6810</v>
      </c>
      <c r="F4018" s="13" t="s">
        <v>88</v>
      </c>
      <c r="G4018" s="14" t="s">
        <v>6811</v>
      </c>
      <c r="H4018" s="15">
        <f>HYPERLINK("https://docs.wto.org/imrd/directdoc.asp?DDFDocuments/t/G/SPS/NBRA1084.DOC","EN")</f>
      </c>
      <c r="I4018" s="15">
        <f>HYPERLINK("https://docs.wto.org/imrd/directdoc.asp?DDFDocuments/u/G/SPS/NBRA1084.DOC","FR")</f>
      </c>
      <c r="J4018" s="15">
        <f>HYPERLINK("https://docs.wto.org/imrd/directdoc.asp?DDFDocuments/v/G/SPS/NBRA1084.DOC","ES")</f>
      </c>
    </row>
    <row r="4019">
      <c r="A4019" s="10" t="s">
        <v>6812</v>
      </c>
      <c r="B4019" s="11" t="s">
        <v>95</v>
      </c>
      <c r="C4019" s="10" t="s">
        <v>40</v>
      </c>
      <c r="D4019" s="12">
        <v>42355</v>
      </c>
      <c r="E4019" s="13" t="s">
        <v>19</v>
      </c>
      <c r="F4019" s="13" t="s">
        <v>32</v>
      </c>
      <c r="G4019" s="14"/>
      <c r="H4019" s="15">
        <f>HYPERLINK("https://docs.wto.org/imrd/directdoc.asp?DDFDocuments/q/G/SPS/NBRA753A2.pdf","EN")</f>
      </c>
      <c r="I4019" s="15">
        <f>HYPERLINK("https://docs.wto.org/imrd/directdoc.asp?DDFDocuments/r/G/SPS/NBRA753A2.pdf","FR")</f>
      </c>
      <c r="J4019" s="15">
        <f>HYPERLINK("https://docs.wto.org/imrd/directdoc.asp?DDFDocuments/s/G/SPS/NBRA753A2.pdf","ES")</f>
      </c>
    </row>
    <row r="4020">
      <c r="A4020" s="10" t="s">
        <v>6813</v>
      </c>
      <c r="B4020" s="11" t="s">
        <v>153</v>
      </c>
      <c r="C4020" s="10" t="s">
        <v>18</v>
      </c>
      <c r="D4020" s="12">
        <v>42355</v>
      </c>
      <c r="E4020" s="13" t="s">
        <v>6814</v>
      </c>
      <c r="F4020" s="13" t="s">
        <v>6815</v>
      </c>
      <c r="G4020" s="14"/>
      <c r="H4020" s="15">
        <f>HYPERLINK("https://docs.wto.org/imrd/directdoc.asp?DDFDocuments/q/G/SPS/NKOR523.pdf","EN")</f>
      </c>
      <c r="I4020" s="15">
        <f>HYPERLINK("https://docs.wto.org/imrd/directdoc.asp?DDFDocuments/r/G/SPS/NKOR523.pdf","FR")</f>
      </c>
      <c r="J4020" s="15">
        <f>HYPERLINK("https://docs.wto.org/imrd/directdoc.asp?DDFDocuments/s/G/SPS/NKOR523.pdf","ES")</f>
      </c>
    </row>
    <row r="4021">
      <c r="A4021" s="10" t="s">
        <v>6816</v>
      </c>
      <c r="B4021" s="11" t="s">
        <v>34</v>
      </c>
      <c r="C4021" s="10" t="s">
        <v>18</v>
      </c>
      <c r="D4021" s="12">
        <v>42354</v>
      </c>
      <c r="E4021" s="13" t="s">
        <v>3475</v>
      </c>
      <c r="F4021" s="13" t="s">
        <v>158</v>
      </c>
      <c r="G4021" s="14"/>
      <c r="H4021" s="15">
        <f>HYPERLINK("https://docs.wto.org/imrd/directdoc.asp?DDFDocuments/t/G/SPS/NJPN438.DOC","EN")</f>
      </c>
      <c r="I4021" s="15">
        <f>HYPERLINK("https://docs.wto.org/imrd/directdoc.asp?DDFDocuments/u/G/SPS/NJPN438.DOC","FR")</f>
      </c>
      <c r="J4021" s="15">
        <f>HYPERLINK("https://docs.wto.org/imrd/directdoc.asp?DDFDocuments/v/G/SPS/NJPN438.DOC","ES")</f>
      </c>
    </row>
    <row r="4022">
      <c r="A4022" s="10" t="s">
        <v>6817</v>
      </c>
      <c r="B4022" s="11" t="s">
        <v>1096</v>
      </c>
      <c r="C4022" s="10" t="s">
        <v>18</v>
      </c>
      <c r="D4022" s="12">
        <v>42354</v>
      </c>
      <c r="E4022" s="13" t="s">
        <v>6818</v>
      </c>
      <c r="F4022" s="13" t="s">
        <v>144</v>
      </c>
      <c r="G4022" s="14"/>
      <c r="H4022" s="15">
        <f>HYPERLINK("https://docs.wto.org/imrd/directdoc.asp?DDFDocuments/t/G/SPS/NSGP57.DOC","EN")</f>
      </c>
      <c r="I4022" s="15">
        <f>HYPERLINK("https://docs.wto.org/imrd/directdoc.asp?DDFDocuments/u/G/SPS/NSGP57.DOC","FR")</f>
      </c>
      <c r="J4022" s="15">
        <f>HYPERLINK("https://docs.wto.org/imrd/directdoc.asp?DDFDocuments/v/G/SPS/NSGP57.DOC","ES")</f>
      </c>
    </row>
    <row r="4023">
      <c r="A4023" s="10" t="s">
        <v>6819</v>
      </c>
      <c r="B4023" s="11" t="s">
        <v>188</v>
      </c>
      <c r="C4023" s="10" t="s">
        <v>40</v>
      </c>
      <c r="D4023" s="12">
        <v>42352</v>
      </c>
      <c r="E4023" s="13" t="s">
        <v>6820</v>
      </c>
      <c r="F4023" s="13" t="s">
        <v>158</v>
      </c>
      <c r="G4023" s="14" t="s">
        <v>6821</v>
      </c>
      <c r="H4023" s="15">
        <f>HYPERLINK("https://docs.wto.org/imrd/directdoc.asp?DDFDocuments/q/G/SPS/NAUS351A2.pdf","EN")</f>
      </c>
      <c r="I4023" s="15">
        <f>HYPERLINK("https://docs.wto.org/imrd/directdoc.asp?DDFDocuments/r/G/SPS/NAUS351A2.pdf","FR")</f>
      </c>
      <c r="J4023" s="15">
        <f>HYPERLINK("https://docs.wto.org/imrd/directdoc.asp?DDFDocuments/s/G/SPS/NAUS351A2.pdf","ES")</f>
      </c>
    </row>
    <row r="4024">
      <c r="A4024" s="10" t="s">
        <v>6822</v>
      </c>
      <c r="B4024" s="11" t="s">
        <v>82</v>
      </c>
      <c r="C4024" s="10" t="s">
        <v>18</v>
      </c>
      <c r="D4024" s="12">
        <v>42352</v>
      </c>
      <c r="E4024" s="13" t="s">
        <v>603</v>
      </c>
      <c r="F4024" s="13" t="s">
        <v>74</v>
      </c>
      <c r="G4024" s="14"/>
      <c r="H4024" s="15">
        <f>HYPERLINK("https://docs.wto.org/imrd/directdoc.asp?DDFDocuments/q/G/SPS/NEU151.pdf","EN")</f>
      </c>
      <c r="I4024" s="15">
        <f>HYPERLINK("https://docs.wto.org/imrd/directdoc.asp?DDFDocuments/r/G/SPS/NEU151.pdf","FR")</f>
      </c>
      <c r="J4024" s="15">
        <f>HYPERLINK("https://docs.wto.org/imrd/directdoc.asp?DDFDocuments/s/G/SPS/NEU151.pdf","ES")</f>
      </c>
    </row>
    <row r="4025">
      <c r="A4025" s="10" t="s">
        <v>6823</v>
      </c>
      <c r="B4025" s="11" t="s">
        <v>82</v>
      </c>
      <c r="C4025" s="10" t="s">
        <v>18</v>
      </c>
      <c r="D4025" s="12">
        <v>42352</v>
      </c>
      <c r="E4025" s="13" t="s">
        <v>603</v>
      </c>
      <c r="F4025" s="13" t="s">
        <v>74</v>
      </c>
      <c r="G4025" s="14"/>
      <c r="H4025" s="15">
        <f>HYPERLINK("https://docs.wto.org/imrd/directdoc.asp?DDFDocuments/q/G/SPS/NEU152.pdf","EN")</f>
      </c>
      <c r="I4025" s="15">
        <f>HYPERLINK("https://docs.wto.org/imrd/directdoc.asp?DDFDocuments/r/G/SPS/NEU152.pdf","FR")</f>
      </c>
      <c r="J4025" s="15">
        <f>HYPERLINK("https://docs.wto.org/imrd/directdoc.asp?DDFDocuments/s/G/SPS/NEU152.pdf","ES")</f>
      </c>
    </row>
    <row r="4026">
      <c r="A4026" s="10" t="s">
        <v>6824</v>
      </c>
      <c r="B4026" s="11" t="s">
        <v>465</v>
      </c>
      <c r="C4026" s="10" t="s">
        <v>18</v>
      </c>
      <c r="D4026" s="12">
        <v>42352</v>
      </c>
      <c r="E4026" s="13" t="s">
        <v>6825</v>
      </c>
      <c r="F4026" s="13" t="s">
        <v>24</v>
      </c>
      <c r="G4026" s="14" t="s">
        <v>6826</v>
      </c>
      <c r="H4026" s="15">
        <f>HYPERLINK("https://docs.wto.org/imrd/directdoc.asp?DDFDocuments/t/G/SPS/NKGZ5.DOC","EN")</f>
      </c>
      <c r="I4026" s="15">
        <f>HYPERLINK("https://docs.wto.org/imrd/directdoc.asp?DDFDocuments/u/G/SPS/NKGZ5.DOC","FR")</f>
      </c>
      <c r="J4026" s="15">
        <f>HYPERLINK("https://docs.wto.org/imrd/directdoc.asp?DDFDocuments/v/G/SPS/NKGZ5.DOC","ES")</f>
      </c>
    </row>
    <row r="4027">
      <c r="A4027" s="10" t="s">
        <v>6827</v>
      </c>
      <c r="B4027" s="11" t="s">
        <v>161</v>
      </c>
      <c r="C4027" s="10" t="s">
        <v>18</v>
      </c>
      <c r="D4027" s="12">
        <v>42352</v>
      </c>
      <c r="E4027" s="13" t="s">
        <v>6000</v>
      </c>
      <c r="F4027" s="13" t="s">
        <v>6828</v>
      </c>
      <c r="G4027" s="14" t="s">
        <v>6001</v>
      </c>
      <c r="H4027" s="15">
        <f>HYPERLINK("https://docs.wto.org/imrd/directdoc.asp?DDFDocuments/t/G/SPS/NUSA2807.DOC","EN")</f>
      </c>
      <c r="I4027" s="15">
        <f>HYPERLINK("https://docs.wto.org/imrd/directdoc.asp?DDFDocuments/u/G/SPS/NUSA2807.DOC","FR")</f>
      </c>
      <c r="J4027" s="15">
        <f>HYPERLINK("https://docs.wto.org/imrd/directdoc.asp?DDFDocuments/v/G/SPS/NUSA2807.DOC","ES")</f>
      </c>
    </row>
    <row r="4028">
      <c r="A4028" s="10" t="s">
        <v>6829</v>
      </c>
      <c r="B4028" s="11" t="s">
        <v>188</v>
      </c>
      <c r="C4028" s="10" t="s">
        <v>18</v>
      </c>
      <c r="D4028" s="12">
        <v>42349</v>
      </c>
      <c r="E4028" s="13" t="s">
        <v>6830</v>
      </c>
      <c r="F4028" s="13" t="s">
        <v>6831</v>
      </c>
      <c r="G4028" s="14"/>
      <c r="H4028" s="15">
        <f>HYPERLINK("https://docs.wto.org/imrd/directdoc.asp?DDFDocuments/q/G/SPS/NAUS377.pdf","EN")</f>
      </c>
      <c r="I4028" s="15">
        <f>HYPERLINK("https://docs.wto.org/imrd/directdoc.asp?DDFDocuments/r/G/SPS/NAUS377.pdf","FR")</f>
      </c>
      <c r="J4028" s="15">
        <f>HYPERLINK("https://docs.wto.org/imrd/directdoc.asp?DDFDocuments/s/G/SPS/NAUS377.pdf","ES")</f>
      </c>
    </row>
    <row r="4029">
      <c r="A4029" s="10" t="s">
        <v>6832</v>
      </c>
      <c r="B4029" s="11" t="s">
        <v>82</v>
      </c>
      <c r="C4029" s="10" t="s">
        <v>18</v>
      </c>
      <c r="D4029" s="12">
        <v>42349</v>
      </c>
      <c r="E4029" s="13" t="s">
        <v>603</v>
      </c>
      <c r="F4029" s="13" t="s">
        <v>74</v>
      </c>
      <c r="G4029" s="14"/>
      <c r="H4029" s="15">
        <f>HYPERLINK("https://docs.wto.org/imrd/directdoc.asp?DDFDocuments/q/G/SPS/NEU150.pdf","EN")</f>
      </c>
      <c r="I4029" s="15">
        <f>HYPERLINK("https://docs.wto.org/imrd/directdoc.asp?DDFDocuments/r/G/SPS/NEU150.pdf","FR")</f>
      </c>
      <c r="J4029" s="15">
        <f>HYPERLINK("https://docs.wto.org/imrd/directdoc.asp?DDFDocuments/s/G/SPS/NEU150.pdf","ES")</f>
      </c>
    </row>
    <row r="4030">
      <c r="A4030" s="10" t="s">
        <v>6833</v>
      </c>
      <c r="B4030" s="11" t="s">
        <v>34</v>
      </c>
      <c r="C4030" s="10" t="s">
        <v>18</v>
      </c>
      <c r="D4030" s="12">
        <v>42349</v>
      </c>
      <c r="E4030" s="13" t="s">
        <v>6834</v>
      </c>
      <c r="F4030" s="13" t="s">
        <v>144</v>
      </c>
      <c r="G4030" s="14"/>
      <c r="H4030" s="15">
        <f>HYPERLINK("https://docs.wto.org/imrd/directdoc.asp?DDFDocuments/t/G/SPS/NJPN437.DOC","EN")</f>
      </c>
      <c r="I4030" s="15">
        <f>HYPERLINK("https://docs.wto.org/imrd/directdoc.asp?DDFDocuments/u/G/SPS/NJPN437.DOC","FR")</f>
      </c>
      <c r="J4030" s="15">
        <f>HYPERLINK("https://docs.wto.org/imrd/directdoc.asp?DDFDocuments/v/G/SPS/NJPN437.DOC","ES")</f>
      </c>
    </row>
    <row r="4031">
      <c r="A4031" s="10" t="s">
        <v>6835</v>
      </c>
      <c r="B4031" s="11" t="s">
        <v>195</v>
      </c>
      <c r="C4031" s="10" t="s">
        <v>40</v>
      </c>
      <c r="D4031" s="12">
        <v>42349</v>
      </c>
      <c r="E4031" s="13" t="s">
        <v>6836</v>
      </c>
      <c r="F4031" s="13" t="s">
        <v>5150</v>
      </c>
      <c r="G4031" s="14" t="s">
        <v>2184</v>
      </c>
      <c r="H4031" s="15">
        <f>HYPERLINK("https://docs.wto.org/imrd/directdoc.asp?DDFDocuments/t/G/SPS/NNZL520A1.DOC","EN")</f>
      </c>
      <c r="I4031" s="15">
        <f>HYPERLINK("https://docs.wto.org/imrd/directdoc.asp?DDFDocuments/u/G/SPS/NNZL520A1.DOC","FR")</f>
      </c>
      <c r="J4031" s="15">
        <f>HYPERLINK("https://docs.wto.org/imrd/directdoc.asp?DDFDocuments/v/G/SPS/NNZL520A1.DOC","ES")</f>
      </c>
    </row>
    <row r="4032">
      <c r="A4032" s="10" t="s">
        <v>6837</v>
      </c>
      <c r="B4032" s="11" t="s">
        <v>214</v>
      </c>
      <c r="C4032" s="10" t="s">
        <v>12</v>
      </c>
      <c r="D4032" s="12">
        <v>42347</v>
      </c>
      <c r="E4032" s="13" t="s">
        <v>3118</v>
      </c>
      <c r="F4032" s="13" t="s">
        <v>56</v>
      </c>
      <c r="G4032" s="14" t="s">
        <v>6838</v>
      </c>
      <c r="H4032" s="15">
        <f>HYPERLINK("https://docs.wto.org/imrd/directdoc.asp?DDFDocuments/q/G/SPS/NARE62.pdf","EN")</f>
      </c>
      <c r="I4032" s="15">
        <f>HYPERLINK("https://docs.wto.org/imrd/directdoc.asp?DDFDocuments/r/G/SPS/NARE62.pdf","FR")</f>
      </c>
      <c r="J4032" s="15">
        <f>HYPERLINK("https://docs.wto.org/imrd/directdoc.asp?DDFDocuments/s/G/SPS/NARE62.pdf","ES")</f>
      </c>
    </row>
    <row r="4033">
      <c r="A4033" s="10" t="s">
        <v>6839</v>
      </c>
      <c r="B4033" s="11" t="s">
        <v>214</v>
      </c>
      <c r="C4033" s="10" t="s">
        <v>12</v>
      </c>
      <c r="D4033" s="12">
        <v>42347</v>
      </c>
      <c r="E4033" s="13" t="s">
        <v>6840</v>
      </c>
      <c r="F4033" s="13" t="s">
        <v>6327</v>
      </c>
      <c r="G4033" s="14" t="s">
        <v>43</v>
      </c>
      <c r="H4033" s="15">
        <f>HYPERLINK("https://docs.wto.org/imrd/directdoc.asp?DDFDocuments/q/G/SPS/NARE63.pdf","EN")</f>
      </c>
      <c r="I4033" s="15">
        <f>HYPERLINK("https://docs.wto.org/imrd/directdoc.asp?DDFDocuments/r/G/SPS/NARE63.pdf","FR")</f>
      </c>
      <c r="J4033" s="15">
        <f>HYPERLINK("https://docs.wto.org/imrd/directdoc.asp?DDFDocuments/s/G/SPS/NARE63.pdf","ES")</f>
      </c>
    </row>
    <row r="4034">
      <c r="A4034" s="10" t="s">
        <v>6841</v>
      </c>
      <c r="B4034" s="11" t="s">
        <v>34</v>
      </c>
      <c r="C4034" s="10" t="s">
        <v>18</v>
      </c>
      <c r="D4034" s="12">
        <v>42347</v>
      </c>
      <c r="E4034" s="13" t="s">
        <v>6842</v>
      </c>
      <c r="F4034" s="13" t="s">
        <v>74</v>
      </c>
      <c r="G4034" s="14"/>
      <c r="H4034" s="15">
        <f>HYPERLINK("https://docs.wto.org/imrd/directdoc.asp?DDFDocuments/q/G/SPS/NJPN434.pdf","EN")</f>
      </c>
      <c r="I4034" s="15">
        <f>HYPERLINK("https://docs.wto.org/imrd/directdoc.asp?DDFDocuments/r/G/SPS/NJPN434.pdf","FR")</f>
      </c>
      <c r="J4034" s="15">
        <f>HYPERLINK("https://docs.wto.org/imrd/directdoc.asp?DDFDocuments/s/G/SPS/NJPN434.pdf","ES")</f>
      </c>
    </row>
    <row r="4035">
      <c r="A4035" s="10" t="s">
        <v>6843</v>
      </c>
      <c r="B4035" s="11" t="s">
        <v>34</v>
      </c>
      <c r="C4035" s="10" t="s">
        <v>18</v>
      </c>
      <c r="D4035" s="12">
        <v>42347</v>
      </c>
      <c r="E4035" s="13" t="s">
        <v>6595</v>
      </c>
      <c r="F4035" s="13" t="s">
        <v>74</v>
      </c>
      <c r="G4035" s="14"/>
      <c r="H4035" s="15">
        <f>HYPERLINK("https://docs.wto.org/imrd/directdoc.asp?DDFDocuments/q/G/SPS/NJPN435.pdf","EN")</f>
      </c>
      <c r="I4035" s="15">
        <f>HYPERLINK("https://docs.wto.org/imrd/directdoc.asp?DDFDocuments/r/G/SPS/NJPN435.pdf","FR")</f>
      </c>
      <c r="J4035" s="15">
        <f>HYPERLINK("https://docs.wto.org/imrd/directdoc.asp?DDFDocuments/s/G/SPS/NJPN435.pdf","ES")</f>
      </c>
    </row>
    <row r="4036">
      <c r="A4036" s="10" t="s">
        <v>6844</v>
      </c>
      <c r="B4036" s="11" t="s">
        <v>34</v>
      </c>
      <c r="C4036" s="10" t="s">
        <v>18</v>
      </c>
      <c r="D4036" s="12">
        <v>42347</v>
      </c>
      <c r="E4036" s="13" t="s">
        <v>6845</v>
      </c>
      <c r="F4036" s="13" t="s">
        <v>74</v>
      </c>
      <c r="G4036" s="14"/>
      <c r="H4036" s="15">
        <f>HYPERLINK("https://docs.wto.org/imrd/directdoc.asp?DDFDocuments/q/G/SPS/NJPN436.pdf","EN")</f>
      </c>
      <c r="I4036" s="15">
        <f>HYPERLINK("https://docs.wto.org/imrd/directdoc.asp?DDFDocuments/r/G/SPS/NJPN436.pdf","FR")</f>
      </c>
      <c r="J4036" s="15">
        <f>HYPERLINK("https://docs.wto.org/imrd/directdoc.asp?DDFDocuments/s/G/SPS/NJPN436.pdf","ES")</f>
      </c>
    </row>
    <row r="4037">
      <c r="A4037" s="10" t="s">
        <v>6846</v>
      </c>
      <c r="B4037" s="11" t="s">
        <v>195</v>
      </c>
      <c r="C4037" s="10" t="s">
        <v>12</v>
      </c>
      <c r="D4037" s="12">
        <v>42347</v>
      </c>
      <c r="E4037" s="13" t="s">
        <v>6847</v>
      </c>
      <c r="F4037" s="13" t="s">
        <v>6848</v>
      </c>
      <c r="G4037" s="14" t="s">
        <v>6849</v>
      </c>
      <c r="H4037" s="15">
        <f>HYPERLINK("https://docs.wto.org/imrd/directdoc.asp?DDFDocuments/q/G/SPS/NNZL528.pdf","EN")</f>
      </c>
      <c r="I4037" s="15">
        <f>HYPERLINK("https://docs.wto.org/imrd/directdoc.asp?DDFDocuments/r/G/SPS/NNZL528.pdf","FR")</f>
      </c>
      <c r="J4037" s="15">
        <f>HYPERLINK("https://docs.wto.org/imrd/directdoc.asp?DDFDocuments/s/G/SPS/NNZL528.pdf","ES")</f>
      </c>
    </row>
    <row r="4038">
      <c r="A4038" s="10" t="s">
        <v>6850</v>
      </c>
      <c r="B4038" s="11" t="s">
        <v>134</v>
      </c>
      <c r="C4038" s="10" t="s">
        <v>18</v>
      </c>
      <c r="D4038" s="12">
        <v>42347</v>
      </c>
      <c r="E4038" s="13" t="s">
        <v>6851</v>
      </c>
      <c r="F4038" s="13" t="s">
        <v>24</v>
      </c>
      <c r="G4038" s="14"/>
      <c r="H4038" s="15">
        <f>HYPERLINK("https://docs.wto.org/imrd/directdoc.asp?DDFDocuments/q/G/SPS/NTHA233.pdf","EN")</f>
      </c>
      <c r="I4038" s="15">
        <f>HYPERLINK("https://docs.wto.org/imrd/directdoc.asp?DDFDocuments/r/G/SPS/NTHA233.pdf","FR")</f>
      </c>
      <c r="J4038" s="15">
        <f>HYPERLINK("https://docs.wto.org/imrd/directdoc.asp?DDFDocuments/s/G/SPS/NTHA233.pdf","ES")</f>
      </c>
    </row>
    <row r="4039">
      <c r="A4039" s="10" t="s">
        <v>6852</v>
      </c>
      <c r="B4039" s="11" t="s">
        <v>365</v>
      </c>
      <c r="C4039" s="10" t="s">
        <v>18</v>
      </c>
      <c r="D4039" s="12">
        <v>42346</v>
      </c>
      <c r="E4039" s="13" t="s">
        <v>6853</v>
      </c>
      <c r="F4039" s="13" t="s">
        <v>223</v>
      </c>
      <c r="G4039" s="14"/>
      <c r="H4039" s="15">
        <f>HYPERLINK("https://docs.wto.org/imrd/directdoc.asp?DDFDocuments/q/G/SPS/NCHL517.pdf","EN")</f>
      </c>
      <c r="I4039" s="15">
        <f>HYPERLINK("https://docs.wto.org/imrd/directdoc.asp?DDFDocuments/r/G/SPS/NCHL517.pdf","FR")</f>
      </c>
      <c r="J4039" s="15">
        <f>HYPERLINK("https://docs.wto.org/imrd/directdoc.asp?DDFDocuments/s/G/SPS/NCHL517.pdf","ES")</f>
      </c>
    </row>
    <row r="4040">
      <c r="A4040" s="10" t="s">
        <v>6854</v>
      </c>
      <c r="B4040" s="11" t="s">
        <v>27</v>
      </c>
      <c r="C4040" s="10" t="s">
        <v>18</v>
      </c>
      <c r="D4040" s="12">
        <v>42346</v>
      </c>
      <c r="E4040" s="13" t="s">
        <v>6855</v>
      </c>
      <c r="F4040" s="13" t="s">
        <v>24</v>
      </c>
      <c r="G4040" s="14"/>
      <c r="H4040" s="15">
        <f>HYPERLINK("https://docs.wto.org/imrd/directdoc.asp?DDFDocuments/t/G/SPS/NCRI167.DOC","EN")</f>
      </c>
      <c r="I4040" s="15">
        <f>HYPERLINK("https://docs.wto.org/imrd/directdoc.asp?DDFDocuments/u/G/SPS/NCRI167.DOC","FR")</f>
      </c>
      <c r="J4040" s="15">
        <f>HYPERLINK("https://docs.wto.org/imrd/directdoc.asp?DDFDocuments/v/G/SPS/NCRI167.DOC","ES")</f>
      </c>
    </row>
    <row r="4041">
      <c r="A4041" s="10" t="s">
        <v>6856</v>
      </c>
      <c r="B4041" s="11" t="s">
        <v>161</v>
      </c>
      <c r="C4041" s="10" t="s">
        <v>201</v>
      </c>
      <c r="D4041" s="12">
        <v>42346</v>
      </c>
      <c r="E4041" s="13" t="s">
        <v>4485</v>
      </c>
      <c r="F4041" s="13" t="s">
        <v>2120</v>
      </c>
      <c r="G4041" s="14"/>
      <c r="H4041" s="15">
        <f>HYPERLINK("https://docs.wto.org/imrd/directdoc.asp?DDFDocuments/t/G/SPS/NUSA2171A1C1.DOC","EN")</f>
      </c>
      <c r="I4041" s="15">
        <f>HYPERLINK("https://docs.wto.org/imrd/directdoc.asp?DDFDocuments/u/G/SPS/NUSA2171A1C1.DOC","FR")</f>
      </c>
      <c r="J4041" s="15">
        <f>HYPERLINK("https://docs.wto.org/imrd/directdoc.asp?DDFDocuments/v/G/SPS/NUSA2171A1C1.DOC","ES")</f>
      </c>
    </row>
    <row r="4042">
      <c r="A4042" s="10" t="s">
        <v>6857</v>
      </c>
      <c r="B4042" s="11" t="s">
        <v>204</v>
      </c>
      <c r="C4042" s="10" t="s">
        <v>18</v>
      </c>
      <c r="D4042" s="12">
        <v>42342</v>
      </c>
      <c r="E4042" s="13" t="s">
        <v>4724</v>
      </c>
      <c r="F4042" s="13" t="s">
        <v>24</v>
      </c>
      <c r="G4042" s="14"/>
      <c r="H4042" s="15">
        <f>HYPERLINK("https://docs.wto.org/imrd/directdoc.asp?DDFDocuments/t/G/SPS/NEGY65R1.DOC","EN")</f>
      </c>
      <c r="I4042" s="15">
        <f>HYPERLINK("https://docs.wto.org/imrd/directdoc.asp?DDFDocuments/u/G/SPS/NEGY65R1.DOC","FR")</f>
      </c>
      <c r="J4042" s="15">
        <f>HYPERLINK("https://docs.wto.org/imrd/directdoc.asp?DDFDocuments/v/G/SPS/NEGY65R1.DOC","ES")</f>
      </c>
    </row>
    <row r="4043">
      <c r="A4043" s="10" t="s">
        <v>6858</v>
      </c>
      <c r="B4043" s="11" t="s">
        <v>188</v>
      </c>
      <c r="C4043" s="10" t="s">
        <v>40</v>
      </c>
      <c r="D4043" s="12">
        <v>42341</v>
      </c>
      <c r="E4043" s="13" t="s">
        <v>198</v>
      </c>
      <c r="F4043" s="13" t="s">
        <v>199</v>
      </c>
      <c r="G4043" s="14"/>
      <c r="H4043" s="15">
        <f>HYPERLINK("https://docs.wto.org/imrd/directdoc.asp?DDFDocuments/t/G/SPS/NAUS364A1.DOC","EN")</f>
      </c>
      <c r="I4043" s="15">
        <f>HYPERLINK("https://docs.wto.org/imrd/directdoc.asp?DDFDocuments/u/G/SPS/NAUS364A1.DOC","FR")</f>
      </c>
      <c r="J4043" s="15">
        <f>HYPERLINK("https://docs.wto.org/imrd/directdoc.asp?DDFDocuments/v/G/SPS/NAUS364A1.DOC","ES")</f>
      </c>
    </row>
    <row r="4044">
      <c r="A4044" s="10" t="s">
        <v>6859</v>
      </c>
      <c r="B4044" s="11" t="s">
        <v>161</v>
      </c>
      <c r="C4044" s="10" t="s">
        <v>40</v>
      </c>
      <c r="D4044" s="12">
        <v>42341</v>
      </c>
      <c r="E4044" s="13" t="s">
        <v>4485</v>
      </c>
      <c r="F4044" s="13" t="s">
        <v>5150</v>
      </c>
      <c r="G4044" s="14"/>
      <c r="H4044" s="15">
        <f>HYPERLINK("https://docs.wto.org/imrd/directdoc.asp?DDFDocuments/t/G/SPS/NUSA2171A1.DOC","EN")</f>
      </c>
      <c r="I4044" s="15">
        <f>HYPERLINK("https://docs.wto.org/imrd/directdoc.asp?DDFDocuments/u/G/SPS/NUSA2171A1.DOC","FR")</f>
      </c>
      <c r="J4044" s="15">
        <f>HYPERLINK("https://docs.wto.org/imrd/directdoc.asp?DDFDocuments/v/G/SPS/NUSA2171A1.DOC","ES")</f>
      </c>
    </row>
    <row r="4045">
      <c r="A4045" s="10" t="s">
        <v>6860</v>
      </c>
      <c r="B4045" s="11" t="s">
        <v>5038</v>
      </c>
      <c r="C4045" s="10" t="s">
        <v>12</v>
      </c>
      <c r="D4045" s="12">
        <v>42340</v>
      </c>
      <c r="E4045" s="13" t="s">
        <v>6861</v>
      </c>
      <c r="F4045" s="13" t="s">
        <v>92</v>
      </c>
      <c r="G4045" s="14" t="s">
        <v>6862</v>
      </c>
      <c r="H4045" s="15">
        <f>HYPERLINK("https://docs.wto.org/imrd/directdoc.asp?DDFDocuments/t/G/SPS/NALB185.DOC","EN")</f>
      </c>
      <c r="I4045" s="15">
        <f>HYPERLINK("https://docs.wto.org/imrd/directdoc.asp?DDFDocuments/u/G/SPS/NALB185.DOC","FR")</f>
      </c>
      <c r="J4045" s="15">
        <f>HYPERLINK("https://docs.wto.org/imrd/directdoc.asp?DDFDocuments/v/G/SPS/NALB185.DOC","ES")</f>
      </c>
    </row>
    <row r="4046">
      <c r="A4046" s="10" t="s">
        <v>6863</v>
      </c>
      <c r="B4046" s="11" t="s">
        <v>95</v>
      </c>
      <c r="C4046" s="10" t="s">
        <v>40</v>
      </c>
      <c r="D4046" s="12">
        <v>42340</v>
      </c>
      <c r="E4046" s="13" t="s">
        <v>6864</v>
      </c>
      <c r="F4046" s="13" t="s">
        <v>310</v>
      </c>
      <c r="G4046" s="14" t="s">
        <v>59</v>
      </c>
      <c r="H4046" s="15">
        <f>HYPERLINK("https://docs.wto.org/imrd/directdoc.asp?DDFDocuments/q/G/SPS/NBRA1012A1.pdf","EN")</f>
      </c>
      <c r="I4046" s="15">
        <f>HYPERLINK("https://docs.wto.org/imrd/directdoc.asp?DDFDocuments/r/G/SPS/NBRA1012A1.pdf","FR")</f>
      </c>
      <c r="J4046" s="15">
        <f>HYPERLINK("https://docs.wto.org/imrd/directdoc.asp?DDFDocuments/s/G/SPS/NBRA1012A1.pdf","ES")</f>
      </c>
    </row>
    <row r="4047">
      <c r="A4047" s="10" t="s">
        <v>6865</v>
      </c>
      <c r="B4047" s="11" t="s">
        <v>95</v>
      </c>
      <c r="C4047" s="10" t="s">
        <v>18</v>
      </c>
      <c r="D4047" s="12">
        <v>42340</v>
      </c>
      <c r="E4047" s="13" t="s">
        <v>6866</v>
      </c>
      <c r="F4047" s="13" t="s">
        <v>32</v>
      </c>
      <c r="G4047" s="14" t="s">
        <v>183</v>
      </c>
      <c r="H4047" s="15">
        <f>HYPERLINK("https://docs.wto.org/imrd/directdoc.asp?DDFDocuments/q/G/SPS/NBRA1078.pdf","EN")</f>
      </c>
      <c r="I4047" s="15">
        <f>HYPERLINK("https://docs.wto.org/imrd/directdoc.asp?DDFDocuments/r/G/SPS/NBRA1078.pdf","FR")</f>
      </c>
      <c r="J4047" s="15">
        <f>HYPERLINK("https://docs.wto.org/imrd/directdoc.asp?DDFDocuments/s/G/SPS/NBRA1078.pdf","ES")</f>
      </c>
    </row>
    <row r="4048">
      <c r="A4048" s="10" t="s">
        <v>6867</v>
      </c>
      <c r="B4048" s="11" t="s">
        <v>95</v>
      </c>
      <c r="C4048" s="10" t="s">
        <v>40</v>
      </c>
      <c r="D4048" s="12">
        <v>42340</v>
      </c>
      <c r="E4048" s="13" t="s">
        <v>6868</v>
      </c>
      <c r="F4048" s="13" t="s">
        <v>310</v>
      </c>
      <c r="G4048" s="14" t="s">
        <v>1412</v>
      </c>
      <c r="H4048" s="15">
        <f>HYPERLINK("https://docs.wto.org/imrd/directdoc.asp?DDFDocuments/t/G/SPS/NBRA686R2A1.DOC","EN")</f>
      </c>
      <c r="I4048" s="15">
        <f>HYPERLINK("https://docs.wto.org/imrd/directdoc.asp?DDFDocuments/u/G/SPS/NBRA686R2A1.DOC","FR")</f>
      </c>
      <c r="J4048" s="15">
        <f>HYPERLINK("https://docs.wto.org/imrd/directdoc.asp?DDFDocuments/v/G/SPS/NBRA686R2A1.DOC","ES")</f>
      </c>
    </row>
    <row r="4049">
      <c r="A4049" s="10" t="s">
        <v>6869</v>
      </c>
      <c r="B4049" s="11" t="s">
        <v>87</v>
      </c>
      <c r="C4049" s="10" t="s">
        <v>40</v>
      </c>
      <c r="D4049" s="12">
        <v>42340</v>
      </c>
      <c r="E4049" s="13" t="s">
        <v>19</v>
      </c>
      <c r="F4049" s="13" t="s">
        <v>5150</v>
      </c>
      <c r="G4049" s="14"/>
      <c r="H4049" s="15">
        <f>HYPERLINK("https://docs.wto.org/imrd/directdoc.asp?DDFDocuments/q/G/SPS/NMEX286A1.pdf","EN")</f>
      </c>
      <c r="I4049" s="15">
        <f>HYPERLINK("https://docs.wto.org/imrd/directdoc.asp?DDFDocuments/r/G/SPS/NMEX286A1.pdf","FR")</f>
      </c>
      <c r="J4049" s="15">
        <f>HYPERLINK("https://docs.wto.org/imrd/directdoc.asp?DDFDocuments/s/G/SPS/NMEX286A1.pdf","ES")</f>
      </c>
    </row>
    <row r="4050">
      <c r="A4050" s="10" t="s">
        <v>6870</v>
      </c>
      <c r="B4050" s="11" t="s">
        <v>195</v>
      </c>
      <c r="C4050" s="10" t="s">
        <v>12</v>
      </c>
      <c r="D4050" s="12">
        <v>42340</v>
      </c>
      <c r="E4050" s="13" t="s">
        <v>6871</v>
      </c>
      <c r="F4050" s="13" t="s">
        <v>3287</v>
      </c>
      <c r="G4050" s="14"/>
      <c r="H4050" s="15">
        <f>HYPERLINK("https://docs.wto.org/imrd/directdoc.asp?DDFDocuments/t/G/SPS/NNZL527.DOC","EN")</f>
      </c>
      <c r="I4050" s="15">
        <f>HYPERLINK("https://docs.wto.org/imrd/directdoc.asp?DDFDocuments/u/G/SPS/NNZL527.DOC","FR")</f>
      </c>
      <c r="J4050" s="15">
        <f>HYPERLINK("https://docs.wto.org/imrd/directdoc.asp?DDFDocuments/v/G/SPS/NNZL527.DOC","ES")</f>
      </c>
    </row>
    <row r="4051">
      <c r="A4051" s="10" t="s">
        <v>6872</v>
      </c>
      <c r="B4051" s="11" t="s">
        <v>134</v>
      </c>
      <c r="C4051" s="10" t="s">
        <v>18</v>
      </c>
      <c r="D4051" s="12">
        <v>42340</v>
      </c>
      <c r="E4051" s="13" t="s">
        <v>6354</v>
      </c>
      <c r="F4051" s="13" t="s">
        <v>3102</v>
      </c>
      <c r="G4051" s="14"/>
      <c r="H4051" s="15">
        <f>HYPERLINK("https://docs.wto.org/imrd/directdoc.asp?DDFDocuments/t/G/SPS/NTHA232.DOC","EN")</f>
      </c>
      <c r="I4051" s="15">
        <f>HYPERLINK("https://docs.wto.org/imrd/directdoc.asp?DDFDocuments/u/G/SPS/NTHA232.DOC","FR")</f>
      </c>
      <c r="J4051" s="15">
        <f>HYPERLINK("https://docs.wto.org/imrd/directdoc.asp?DDFDocuments/v/G/SPS/NTHA232.DOC","ES")</f>
      </c>
    </row>
    <row r="4052">
      <c r="A4052" s="10" t="s">
        <v>6873</v>
      </c>
      <c r="B4052" s="11" t="s">
        <v>53</v>
      </c>
      <c r="C4052" s="10" t="s">
        <v>18</v>
      </c>
      <c r="D4052" s="12">
        <v>42339</v>
      </c>
      <c r="E4052" s="13" t="s">
        <v>6874</v>
      </c>
      <c r="F4052" s="13" t="s">
        <v>24</v>
      </c>
      <c r="G4052" s="14"/>
      <c r="H4052" s="15">
        <f>HYPERLINK("https://docs.wto.org/imrd/directdoc.asp?DDFDocuments/t/G/SPS/NSAU186.DOC","EN")</f>
      </c>
      <c r="I4052" s="15">
        <f>HYPERLINK("https://docs.wto.org/imrd/directdoc.asp?DDFDocuments/u/G/SPS/NSAU186.DOC","FR")</f>
      </c>
      <c r="J4052" s="15">
        <f>HYPERLINK("https://docs.wto.org/imrd/directdoc.asp?DDFDocuments/v/G/SPS/NSAU186.DOC","ES")</f>
      </c>
    </row>
    <row r="4053">
      <c r="A4053" s="10" t="s">
        <v>6875</v>
      </c>
      <c r="B4053" s="11" t="s">
        <v>214</v>
      </c>
      <c r="C4053" s="10" t="s">
        <v>12</v>
      </c>
      <c r="D4053" s="12">
        <v>42338</v>
      </c>
      <c r="E4053" s="13" t="s">
        <v>215</v>
      </c>
      <c r="F4053" s="13" t="s">
        <v>531</v>
      </c>
      <c r="G4053" s="14" t="s">
        <v>6876</v>
      </c>
      <c r="H4053" s="15">
        <f>HYPERLINK("https://docs.wto.org/imrd/directdoc.asp?DDFDocuments/q/G/SPS/NARE61.pdf","EN")</f>
      </c>
      <c r="I4053" s="15">
        <f>HYPERLINK("https://docs.wto.org/imrd/directdoc.asp?DDFDocuments/r/G/SPS/NARE61.pdf","FR")</f>
      </c>
      <c r="J4053" s="15">
        <f>HYPERLINK("https://docs.wto.org/imrd/directdoc.asp?DDFDocuments/s/G/SPS/NARE61.pdf","ES")</f>
      </c>
    </row>
    <row r="4054">
      <c r="A4054" s="10" t="s">
        <v>6877</v>
      </c>
      <c r="B4054" s="11" t="s">
        <v>349</v>
      </c>
      <c r="C4054" s="10" t="s">
        <v>18</v>
      </c>
      <c r="D4054" s="12">
        <v>42338</v>
      </c>
      <c r="E4054" s="13" t="s">
        <v>6878</v>
      </c>
      <c r="F4054" s="13" t="s">
        <v>158</v>
      </c>
      <c r="G4054" s="14" t="s">
        <v>79</v>
      </c>
      <c r="H4054" s="15">
        <f>HYPERLINK("https://docs.wto.org/imrd/directdoc.asp?DDFDocuments/t/G/SPS/NECU167.DOC","EN")</f>
      </c>
      <c r="I4054" s="15">
        <f>HYPERLINK("https://docs.wto.org/imrd/directdoc.asp?DDFDocuments/u/G/SPS/NECU167.DOC","FR")</f>
      </c>
      <c r="J4054" s="15">
        <f>HYPERLINK("https://docs.wto.org/imrd/directdoc.asp?DDFDocuments/v/G/SPS/NECU167.DOC","ES")</f>
      </c>
    </row>
    <row r="4055">
      <c r="A4055" s="10" t="s">
        <v>6879</v>
      </c>
      <c r="B4055" s="11" t="s">
        <v>349</v>
      </c>
      <c r="C4055" s="10" t="s">
        <v>18</v>
      </c>
      <c r="D4055" s="12">
        <v>42338</v>
      </c>
      <c r="E4055" s="13" t="s">
        <v>6880</v>
      </c>
      <c r="F4055" s="13" t="s">
        <v>158</v>
      </c>
      <c r="G4055" s="14" t="s">
        <v>79</v>
      </c>
      <c r="H4055" s="15">
        <f>HYPERLINK("https://docs.wto.org/imrd/directdoc.asp?DDFDocuments/t/G/SPS/NECU168.DOC","EN")</f>
      </c>
      <c r="I4055" s="15">
        <f>HYPERLINK("https://docs.wto.org/imrd/directdoc.asp?DDFDocuments/u/G/SPS/NECU168.DOC","FR")</f>
      </c>
      <c r="J4055" s="15">
        <f>HYPERLINK("https://docs.wto.org/imrd/directdoc.asp?DDFDocuments/v/G/SPS/NECU168.DOC","ES")</f>
      </c>
    </row>
    <row r="4056">
      <c r="A4056" s="10" t="s">
        <v>6881</v>
      </c>
      <c r="B4056" s="11" t="s">
        <v>17</v>
      </c>
      <c r="C4056" s="10" t="s">
        <v>18</v>
      </c>
      <c r="D4056" s="12">
        <v>42338</v>
      </c>
      <c r="E4056" s="13" t="s">
        <v>6882</v>
      </c>
      <c r="F4056" s="13" t="s">
        <v>1550</v>
      </c>
      <c r="G4056" s="14"/>
      <c r="H4056" s="15">
        <f>HYPERLINK("https://docs.wto.org/imrd/directdoc.asp?DDFDocuments/t/G/SPS/NNIC94.DOC","EN")</f>
      </c>
      <c r="I4056" s="15">
        <f>HYPERLINK("https://docs.wto.org/imrd/directdoc.asp?DDFDocuments/u/G/SPS/NNIC94.DOC","FR")</f>
      </c>
      <c r="J4056" s="15">
        <f>HYPERLINK("https://docs.wto.org/imrd/directdoc.asp?DDFDocuments/v/G/SPS/NNIC94.DOC","ES")</f>
      </c>
    </row>
    <row r="4057">
      <c r="A4057" s="10" t="s">
        <v>6883</v>
      </c>
      <c r="B4057" s="11" t="s">
        <v>233</v>
      </c>
      <c r="C4057" s="10" t="s">
        <v>18</v>
      </c>
      <c r="D4057" s="12">
        <v>42338</v>
      </c>
      <c r="E4057" s="13" t="s">
        <v>2329</v>
      </c>
      <c r="F4057" s="13" t="s">
        <v>6884</v>
      </c>
      <c r="G4057" s="14"/>
      <c r="H4057" s="15">
        <f>HYPERLINK("https://docs.wto.org/imrd/directdoc.asp?DDFDocuments/t/G/SPS/NPER629.DOC","EN")</f>
      </c>
      <c r="I4057" s="15">
        <f>HYPERLINK("https://docs.wto.org/imrd/directdoc.asp?DDFDocuments/u/G/SPS/NPER629.DOC","FR")</f>
      </c>
      <c r="J4057" s="15">
        <f>HYPERLINK("https://docs.wto.org/imrd/directdoc.asp?DDFDocuments/v/G/SPS/NPER629.DOC","ES")</f>
      </c>
    </row>
    <row r="4058">
      <c r="A4058" s="10" t="s">
        <v>6885</v>
      </c>
      <c r="B4058" s="11" t="s">
        <v>233</v>
      </c>
      <c r="C4058" s="10" t="s">
        <v>18</v>
      </c>
      <c r="D4058" s="12">
        <v>42338</v>
      </c>
      <c r="E4058" s="13" t="s">
        <v>6886</v>
      </c>
      <c r="F4058" s="13" t="s">
        <v>6887</v>
      </c>
      <c r="G4058" s="14" t="s">
        <v>5318</v>
      </c>
      <c r="H4058" s="15">
        <f>HYPERLINK("https://docs.wto.org/imrd/directdoc.asp?DDFDocuments/t/G/SPS/NPER630.DOC","EN")</f>
      </c>
      <c r="I4058" s="15">
        <f>HYPERLINK("https://docs.wto.org/imrd/directdoc.asp?DDFDocuments/u/G/SPS/NPER630.DOC","FR")</f>
      </c>
      <c r="J4058" s="15">
        <f>HYPERLINK("https://docs.wto.org/imrd/directdoc.asp?DDFDocuments/v/G/SPS/NPER630.DOC","ES")</f>
      </c>
    </row>
    <row r="4059">
      <c r="A4059" s="10" t="s">
        <v>6888</v>
      </c>
      <c r="B4059" s="11" t="s">
        <v>233</v>
      </c>
      <c r="C4059" s="10" t="s">
        <v>18</v>
      </c>
      <c r="D4059" s="12">
        <v>42338</v>
      </c>
      <c r="E4059" s="13" t="s">
        <v>6889</v>
      </c>
      <c r="F4059" s="13" t="s">
        <v>3211</v>
      </c>
      <c r="G4059" s="14" t="s">
        <v>5318</v>
      </c>
      <c r="H4059" s="15">
        <f>HYPERLINK("https://docs.wto.org/imrd/directdoc.asp?DDFDocuments/t/G/SPS/NPER631.DOC","EN")</f>
      </c>
      <c r="I4059" s="15">
        <f>HYPERLINK("https://docs.wto.org/imrd/directdoc.asp?DDFDocuments/u/G/SPS/NPER631.DOC","FR")</f>
      </c>
      <c r="J4059" s="15">
        <f>HYPERLINK("https://docs.wto.org/imrd/directdoc.asp?DDFDocuments/v/G/SPS/NPER631.DOC","ES")</f>
      </c>
    </row>
    <row r="4060">
      <c r="A4060" s="10" t="s">
        <v>6890</v>
      </c>
      <c r="B4060" s="11" t="s">
        <v>233</v>
      </c>
      <c r="C4060" s="10" t="s">
        <v>18</v>
      </c>
      <c r="D4060" s="12">
        <v>42338</v>
      </c>
      <c r="E4060" s="13" t="s">
        <v>6891</v>
      </c>
      <c r="F4060" s="13" t="s">
        <v>223</v>
      </c>
      <c r="G4060" s="14" t="s">
        <v>349</v>
      </c>
      <c r="H4060" s="15">
        <f>HYPERLINK("https://docs.wto.org/imrd/directdoc.asp?DDFDocuments/t/G/SPS/NPER632.DOC","EN")</f>
      </c>
      <c r="I4060" s="15">
        <f>HYPERLINK("https://docs.wto.org/imrd/directdoc.asp?DDFDocuments/u/G/SPS/NPER632.DOC","FR")</f>
      </c>
      <c r="J4060" s="15">
        <f>HYPERLINK("https://docs.wto.org/imrd/directdoc.asp?DDFDocuments/v/G/SPS/NPER632.DOC","ES")</f>
      </c>
    </row>
    <row r="4061">
      <c r="A4061" s="10" t="s">
        <v>6892</v>
      </c>
      <c r="B4061" s="11" t="s">
        <v>233</v>
      </c>
      <c r="C4061" s="10" t="s">
        <v>18</v>
      </c>
      <c r="D4061" s="12">
        <v>42338</v>
      </c>
      <c r="E4061" s="13" t="s">
        <v>6893</v>
      </c>
      <c r="F4061" s="13" t="s">
        <v>3211</v>
      </c>
      <c r="G4061" s="14" t="s">
        <v>5318</v>
      </c>
      <c r="H4061" s="15">
        <f>HYPERLINK("https://docs.wto.org/imrd/directdoc.asp?DDFDocuments/t/G/SPS/NPER633.DOC","EN")</f>
      </c>
      <c r="I4061" s="15">
        <f>HYPERLINK("https://docs.wto.org/imrd/directdoc.asp?DDFDocuments/u/G/SPS/NPER633.DOC","FR")</f>
      </c>
      <c r="J4061" s="15">
        <f>HYPERLINK("https://docs.wto.org/imrd/directdoc.asp?DDFDocuments/v/G/SPS/NPER633.DOC","ES")</f>
      </c>
    </row>
    <row r="4062">
      <c r="A4062" s="10" t="s">
        <v>6894</v>
      </c>
      <c r="B4062" s="11" t="s">
        <v>188</v>
      </c>
      <c r="C4062" s="10" t="s">
        <v>40</v>
      </c>
      <c r="D4062" s="12">
        <v>42335</v>
      </c>
      <c r="E4062" s="13" t="s">
        <v>6895</v>
      </c>
      <c r="F4062" s="13" t="s">
        <v>5150</v>
      </c>
      <c r="G4062" s="14" t="s">
        <v>6896</v>
      </c>
      <c r="H4062" s="15">
        <f>HYPERLINK("https://docs.wto.org/imrd/directdoc.asp?DDFDocuments/t/G/SPS/NAUS367A1.DOC","EN")</f>
      </c>
      <c r="I4062" s="15">
        <f>HYPERLINK("https://docs.wto.org/imrd/directdoc.asp?DDFDocuments/u/G/SPS/NAUS367A1.DOC","FR")</f>
      </c>
      <c r="J4062" s="15">
        <f>HYPERLINK("https://docs.wto.org/imrd/directdoc.asp?DDFDocuments/v/G/SPS/NAUS367A1.DOC","ES")</f>
      </c>
    </row>
    <row r="4063">
      <c r="A4063" s="10" t="s">
        <v>6897</v>
      </c>
      <c r="B4063" s="11" t="s">
        <v>233</v>
      </c>
      <c r="C4063" s="10" t="s">
        <v>40</v>
      </c>
      <c r="D4063" s="12">
        <v>42335</v>
      </c>
      <c r="E4063" s="13" t="s">
        <v>19</v>
      </c>
      <c r="F4063" s="13" t="s">
        <v>5150</v>
      </c>
      <c r="G4063" s="14"/>
      <c r="H4063" s="15">
        <f>HYPERLINK("https://docs.wto.org/imrd/directdoc.asp?DDFDocuments/q/G/SPS/NPER609A1.pdf","EN")</f>
      </c>
      <c r="I4063" s="15">
        <f>HYPERLINK("https://docs.wto.org/imrd/directdoc.asp?DDFDocuments/r/G/SPS/NPER609A1.pdf","FR")</f>
      </c>
      <c r="J4063" s="15">
        <f>HYPERLINK("https://docs.wto.org/imrd/directdoc.asp?DDFDocuments/s/G/SPS/NPER609A1.pdf","ES")</f>
      </c>
    </row>
    <row r="4064">
      <c r="A4064" s="10" t="s">
        <v>6898</v>
      </c>
      <c r="B4064" s="11" t="s">
        <v>233</v>
      </c>
      <c r="C4064" s="10" t="s">
        <v>40</v>
      </c>
      <c r="D4064" s="12">
        <v>42335</v>
      </c>
      <c r="E4064" s="13" t="s">
        <v>19</v>
      </c>
      <c r="F4064" s="13" t="s">
        <v>5150</v>
      </c>
      <c r="G4064" s="14"/>
      <c r="H4064" s="15">
        <f>HYPERLINK("https://docs.wto.org/imrd/directdoc.asp?DDFDocuments/t/G/SPS/NPER617A1.DOC","EN")</f>
      </c>
      <c r="I4064" s="15">
        <f>HYPERLINK("https://docs.wto.org/imrd/directdoc.asp?DDFDocuments/u/G/SPS/NPER617A1.DOC","FR")</f>
      </c>
      <c r="J4064" s="15">
        <f>HYPERLINK("https://docs.wto.org/imrd/directdoc.asp?DDFDocuments/v/G/SPS/NPER617A1.DOC","ES")</f>
      </c>
    </row>
    <row r="4065">
      <c r="A4065" s="10" t="s">
        <v>6899</v>
      </c>
      <c r="B4065" s="11" t="s">
        <v>233</v>
      </c>
      <c r="C4065" s="10" t="s">
        <v>18</v>
      </c>
      <c r="D4065" s="12">
        <v>42333</v>
      </c>
      <c r="E4065" s="13" t="s">
        <v>6900</v>
      </c>
      <c r="F4065" s="13" t="s">
        <v>158</v>
      </c>
      <c r="G4065" s="14" t="s">
        <v>365</v>
      </c>
      <c r="H4065" s="15">
        <f>HYPERLINK("https://docs.wto.org/imrd/directdoc.asp?DDFDocuments/t/G/SPS/NPER626.DOC","EN")</f>
      </c>
      <c r="I4065" s="15">
        <f>HYPERLINK("https://docs.wto.org/imrd/directdoc.asp?DDFDocuments/u/G/SPS/NPER626.DOC","FR")</f>
      </c>
      <c r="J4065" s="15">
        <f>HYPERLINK("https://docs.wto.org/imrd/directdoc.asp?DDFDocuments/v/G/SPS/NPER626.DOC","ES")</f>
      </c>
    </row>
    <row r="4066">
      <c r="A4066" s="10" t="s">
        <v>6901</v>
      </c>
      <c r="B4066" s="11" t="s">
        <v>233</v>
      </c>
      <c r="C4066" s="10" t="s">
        <v>18</v>
      </c>
      <c r="D4066" s="12">
        <v>42333</v>
      </c>
      <c r="E4066" s="13" t="s">
        <v>6902</v>
      </c>
      <c r="F4066" s="13" t="s">
        <v>158</v>
      </c>
      <c r="G4066" s="14" t="s">
        <v>2110</v>
      </c>
      <c r="H4066" s="15">
        <f>HYPERLINK("https://docs.wto.org/imrd/directdoc.asp?DDFDocuments/q/G/SPS/NPER627.pdf","EN")</f>
      </c>
      <c r="I4066" s="15">
        <f>HYPERLINK("https://docs.wto.org/imrd/directdoc.asp?DDFDocuments/r/G/SPS/NPER627.pdf","FR")</f>
      </c>
      <c r="J4066" s="15">
        <f>HYPERLINK("https://docs.wto.org/imrd/directdoc.asp?DDFDocuments/s/G/SPS/NPER627.pdf","ES")</f>
      </c>
    </row>
    <row r="4067">
      <c r="A4067" s="10" t="s">
        <v>6903</v>
      </c>
      <c r="B4067" s="11" t="s">
        <v>233</v>
      </c>
      <c r="C4067" s="10" t="s">
        <v>18</v>
      </c>
      <c r="D4067" s="12">
        <v>42333</v>
      </c>
      <c r="E4067" s="13" t="s">
        <v>6904</v>
      </c>
      <c r="F4067" s="13" t="s">
        <v>158</v>
      </c>
      <c r="G4067" s="14" t="s">
        <v>183</v>
      </c>
      <c r="H4067" s="15">
        <f>HYPERLINK("https://docs.wto.org/imrd/directdoc.asp?DDFDocuments/q/G/SPS/NPER628.pdf","EN")</f>
      </c>
      <c r="I4067" s="15">
        <f>HYPERLINK("https://docs.wto.org/imrd/directdoc.asp?DDFDocuments/r/G/SPS/NPER628.pdf","FR")</f>
      </c>
      <c r="J4067" s="15">
        <f>HYPERLINK("https://docs.wto.org/imrd/directdoc.asp?DDFDocuments/s/G/SPS/NPER628.pdf","ES")</f>
      </c>
    </row>
    <row r="4068">
      <c r="A4068" s="10" t="s">
        <v>6905</v>
      </c>
      <c r="B4068" s="11" t="s">
        <v>145</v>
      </c>
      <c r="C4068" s="10" t="s">
        <v>18</v>
      </c>
      <c r="D4068" s="12">
        <v>42332</v>
      </c>
      <c r="E4068" s="13" t="s">
        <v>6906</v>
      </c>
      <c r="F4068" s="13" t="s">
        <v>6907</v>
      </c>
      <c r="G4068" s="14"/>
      <c r="H4068" s="15">
        <f>HYPERLINK("https://docs.wto.org/imrd/directdoc.asp?DDFDocuments/t/G/SPS/NPHL313.DOC","EN")</f>
      </c>
      <c r="I4068" s="15">
        <f>HYPERLINK("https://docs.wto.org/imrd/directdoc.asp?DDFDocuments/u/G/SPS/NPHL313.DOC","FR")</f>
      </c>
      <c r="J4068" s="15">
        <f>HYPERLINK("https://docs.wto.org/imrd/directdoc.asp?DDFDocuments/v/G/SPS/NPHL313.DOC","ES")</f>
      </c>
    </row>
    <row r="4069">
      <c r="A4069" s="10" t="s">
        <v>6908</v>
      </c>
      <c r="B4069" s="11" t="s">
        <v>145</v>
      </c>
      <c r="C4069" s="10" t="s">
        <v>18</v>
      </c>
      <c r="D4069" s="12">
        <v>42332</v>
      </c>
      <c r="E4069" s="13" t="s">
        <v>6909</v>
      </c>
      <c r="F4069" s="13" t="s">
        <v>63</v>
      </c>
      <c r="G4069" s="14"/>
      <c r="H4069" s="15">
        <f>HYPERLINK("https://docs.wto.org/imrd/directdoc.asp?DDFDocuments/q/G/SPS/NPHL314.pdf","EN")</f>
      </c>
      <c r="I4069" s="15">
        <f>HYPERLINK("https://docs.wto.org/imrd/directdoc.asp?DDFDocuments/r/G/SPS/NPHL314.pdf","FR")</f>
      </c>
      <c r="J4069" s="15">
        <f>HYPERLINK("https://docs.wto.org/imrd/directdoc.asp?DDFDocuments/s/G/SPS/NPHL314.pdf","ES")</f>
      </c>
    </row>
    <row r="4070">
      <c r="A4070" s="10" t="s">
        <v>6910</v>
      </c>
      <c r="B4070" s="11" t="s">
        <v>145</v>
      </c>
      <c r="C4070" s="10" t="s">
        <v>18</v>
      </c>
      <c r="D4070" s="12">
        <v>42332</v>
      </c>
      <c r="E4070" s="13" t="s">
        <v>6906</v>
      </c>
      <c r="F4070" s="13" t="s">
        <v>24</v>
      </c>
      <c r="G4070" s="14"/>
      <c r="H4070" s="15">
        <f>HYPERLINK("https://docs.wto.org/imrd/directdoc.asp?DDFDocuments/q/G/SPS/NPHL315.pdf","EN")</f>
      </c>
      <c r="I4070" s="15">
        <f>HYPERLINK("https://docs.wto.org/imrd/directdoc.asp?DDFDocuments/r/G/SPS/NPHL315.pdf","FR")</f>
      </c>
      <c r="J4070" s="15">
        <f>HYPERLINK("https://docs.wto.org/imrd/directdoc.asp?DDFDocuments/s/G/SPS/NPHL315.pdf","ES")</f>
      </c>
    </row>
    <row r="4071">
      <c r="A4071" s="10" t="s">
        <v>6911</v>
      </c>
      <c r="B4071" s="11" t="s">
        <v>145</v>
      </c>
      <c r="C4071" s="10" t="s">
        <v>18</v>
      </c>
      <c r="D4071" s="12">
        <v>42331</v>
      </c>
      <c r="E4071" s="13" t="s">
        <v>6912</v>
      </c>
      <c r="F4071" s="13" t="s">
        <v>24</v>
      </c>
      <c r="G4071" s="14"/>
      <c r="H4071" s="15">
        <f>HYPERLINK("https://docs.wto.org/imrd/directdoc.asp?DDFDocuments/t/G/SPS/NPHL309.DOC","EN")</f>
      </c>
      <c r="I4071" s="15">
        <f>HYPERLINK("https://docs.wto.org/imrd/directdoc.asp?DDFDocuments/u/G/SPS/NPHL309.DOC","FR")</f>
      </c>
      <c r="J4071" s="15">
        <f>HYPERLINK("https://docs.wto.org/imrd/directdoc.asp?DDFDocuments/v/G/SPS/NPHL309.DOC","ES")</f>
      </c>
    </row>
    <row r="4072">
      <c r="A4072" s="10" t="s">
        <v>6913</v>
      </c>
      <c r="B4072" s="11" t="s">
        <v>145</v>
      </c>
      <c r="C4072" s="10" t="s">
        <v>18</v>
      </c>
      <c r="D4072" s="12">
        <v>42331</v>
      </c>
      <c r="E4072" s="13" t="s">
        <v>6043</v>
      </c>
      <c r="F4072" s="13" t="s">
        <v>24</v>
      </c>
      <c r="G4072" s="14"/>
      <c r="H4072" s="15">
        <f>HYPERLINK("https://docs.wto.org/imrd/directdoc.asp?DDFDocuments/t/G/SPS/NPHL310.DOC","EN")</f>
      </c>
      <c r="I4072" s="15">
        <f>HYPERLINK("https://docs.wto.org/imrd/directdoc.asp?DDFDocuments/u/G/SPS/NPHL310.DOC","FR")</f>
      </c>
      <c r="J4072" s="15">
        <f>HYPERLINK("https://docs.wto.org/imrd/directdoc.asp?DDFDocuments/v/G/SPS/NPHL310.DOC","ES")</f>
      </c>
    </row>
    <row r="4073">
      <c r="A4073" s="10" t="s">
        <v>6914</v>
      </c>
      <c r="B4073" s="11" t="s">
        <v>145</v>
      </c>
      <c r="C4073" s="10" t="s">
        <v>18</v>
      </c>
      <c r="D4073" s="12">
        <v>42331</v>
      </c>
      <c r="E4073" s="13" t="s">
        <v>6043</v>
      </c>
      <c r="F4073" s="13" t="s">
        <v>24</v>
      </c>
      <c r="G4073" s="14"/>
      <c r="H4073" s="15">
        <f>HYPERLINK("https://docs.wto.org/imrd/directdoc.asp?DDFDocuments/q/G/SPS/NPHL311.pdf","EN")</f>
      </c>
      <c r="I4073" s="15">
        <f>HYPERLINK("https://docs.wto.org/imrd/directdoc.asp?DDFDocuments/r/G/SPS/NPHL311.pdf","FR")</f>
      </c>
      <c r="J4073" s="15">
        <f>HYPERLINK("https://docs.wto.org/imrd/directdoc.asp?DDFDocuments/s/G/SPS/NPHL311.pdf","ES")</f>
      </c>
    </row>
    <row r="4074">
      <c r="A4074" s="10" t="s">
        <v>6915</v>
      </c>
      <c r="B4074" s="11" t="s">
        <v>145</v>
      </c>
      <c r="C4074" s="10" t="s">
        <v>18</v>
      </c>
      <c r="D4074" s="12">
        <v>42331</v>
      </c>
      <c r="E4074" s="13" t="s">
        <v>6043</v>
      </c>
      <c r="F4074" s="13" t="s">
        <v>24</v>
      </c>
      <c r="G4074" s="14"/>
      <c r="H4074" s="15">
        <f>HYPERLINK("https://docs.wto.org/imrd/directdoc.asp?DDFDocuments/t/G/SPS/NPHL312.DOC","EN")</f>
      </c>
      <c r="I4074" s="15">
        <f>HYPERLINK("https://docs.wto.org/imrd/directdoc.asp?DDFDocuments/u/G/SPS/NPHL312.DOC","FR")</f>
      </c>
      <c r="J4074" s="15">
        <f>HYPERLINK("https://docs.wto.org/imrd/directdoc.asp?DDFDocuments/v/G/SPS/NPHL312.DOC","ES")</f>
      </c>
    </row>
    <row r="4075">
      <c r="A4075" s="10" t="s">
        <v>6916</v>
      </c>
      <c r="B4075" s="11" t="s">
        <v>149</v>
      </c>
      <c r="C4075" s="10" t="s">
        <v>18</v>
      </c>
      <c r="D4075" s="12">
        <v>42328</v>
      </c>
      <c r="E4075" s="13" t="s">
        <v>6917</v>
      </c>
      <c r="F4075" s="13" t="s">
        <v>122</v>
      </c>
      <c r="G4075" s="14"/>
      <c r="H4075" s="15">
        <f>HYPERLINK("https://docs.wto.org/imrd/directdoc.asp?DDFDocuments/q/G/SPS/NCHN1031.pdf","EN")</f>
      </c>
      <c r="I4075" s="15">
        <f>HYPERLINK("https://docs.wto.org/imrd/directdoc.asp?DDFDocuments/r/G/SPS/NCHN1031.pdf","FR")</f>
      </c>
      <c r="J4075" s="15">
        <f>HYPERLINK("https://docs.wto.org/imrd/directdoc.asp?DDFDocuments/s/G/SPS/NCHN1031.pdf","ES")</f>
      </c>
    </row>
    <row r="4076">
      <c r="A4076" s="10" t="s">
        <v>6918</v>
      </c>
      <c r="B4076" s="11" t="s">
        <v>79</v>
      </c>
      <c r="C4076" s="10" t="s">
        <v>40</v>
      </c>
      <c r="D4076" s="12">
        <v>42328</v>
      </c>
      <c r="E4076" s="13" t="s">
        <v>19</v>
      </c>
      <c r="F4076" s="13" t="s">
        <v>6919</v>
      </c>
      <c r="G4076" s="14"/>
      <c r="H4076" s="15">
        <f>HYPERLINK("https://docs.wto.org/imrd/directdoc.asp?DDFDocuments/t/G/SPS/NCOL207A1.DOC","EN")</f>
      </c>
      <c r="I4076" s="15">
        <f>HYPERLINK("https://docs.wto.org/imrd/directdoc.asp?DDFDocuments/u/G/SPS/NCOL207A1.DOC","FR")</f>
      </c>
      <c r="J4076" s="15">
        <f>HYPERLINK("https://docs.wto.org/imrd/directdoc.asp?DDFDocuments/v/G/SPS/NCOL207A1.DOC","ES")</f>
      </c>
    </row>
    <row r="4077">
      <c r="A4077" s="10" t="s">
        <v>6920</v>
      </c>
      <c r="B4077" s="11" t="s">
        <v>134</v>
      </c>
      <c r="C4077" s="10" t="s">
        <v>40</v>
      </c>
      <c r="D4077" s="12">
        <v>42328</v>
      </c>
      <c r="E4077" s="13" t="s">
        <v>6921</v>
      </c>
      <c r="F4077" s="13" t="s">
        <v>5150</v>
      </c>
      <c r="G4077" s="14"/>
      <c r="H4077" s="15">
        <f>HYPERLINK("https://docs.wto.org/imrd/directdoc.asp?DDFDocuments/t/G/SPS/NTHA223A1.DOC","EN")</f>
      </c>
      <c r="I4077" s="15">
        <f>HYPERLINK("https://docs.wto.org/imrd/directdoc.asp?DDFDocuments/u/G/SPS/NTHA223A1.DOC","FR")</f>
      </c>
      <c r="J4077" s="15">
        <f>HYPERLINK("https://docs.wto.org/imrd/directdoc.asp?DDFDocuments/v/G/SPS/NTHA223A1.DOC","ES")</f>
      </c>
    </row>
    <row r="4078">
      <c r="A4078" s="10" t="s">
        <v>6922</v>
      </c>
      <c r="B4078" s="11" t="s">
        <v>214</v>
      </c>
      <c r="C4078" s="10" t="s">
        <v>18</v>
      </c>
      <c r="D4078" s="12">
        <v>42327</v>
      </c>
      <c r="E4078" s="13" t="s">
        <v>6923</v>
      </c>
      <c r="F4078" s="13" t="s">
        <v>262</v>
      </c>
      <c r="G4078" s="14"/>
      <c r="H4078" s="15">
        <f>HYPERLINK("https://docs.wto.org/imrd/directdoc.asp?DDFDocuments/t/G/SPS/NARE60.DOC","EN")</f>
      </c>
      <c r="I4078" s="15">
        <f>HYPERLINK("https://docs.wto.org/imrd/directdoc.asp?DDFDocuments/u/G/SPS/NARE60.DOC","FR")</f>
      </c>
      <c r="J4078" s="15">
        <f>HYPERLINK("https://docs.wto.org/imrd/directdoc.asp?DDFDocuments/v/G/SPS/NARE60.DOC","ES")</f>
      </c>
    </row>
    <row r="4079">
      <c r="A4079" s="10" t="s">
        <v>6924</v>
      </c>
      <c r="B4079" s="11" t="s">
        <v>149</v>
      </c>
      <c r="C4079" s="10" t="s">
        <v>18</v>
      </c>
      <c r="D4079" s="12">
        <v>42327</v>
      </c>
      <c r="E4079" s="13" t="s">
        <v>6925</v>
      </c>
      <c r="F4079" s="13" t="s">
        <v>24</v>
      </c>
      <c r="G4079" s="14"/>
      <c r="H4079" s="15">
        <f>HYPERLINK("https://docs.wto.org/imrd/directdoc.asp?DDFDocuments/q/G/SPS/NCHN1008.pdf","EN")</f>
      </c>
      <c r="I4079" s="15">
        <f>HYPERLINK("https://docs.wto.org/imrd/directdoc.asp?DDFDocuments/r/G/SPS/NCHN1008.pdf","FR")</f>
      </c>
      <c r="J4079" s="15">
        <f>HYPERLINK("https://docs.wto.org/imrd/directdoc.asp?DDFDocuments/s/G/SPS/NCHN1008.pdf","ES")</f>
      </c>
    </row>
    <row r="4080">
      <c r="A4080" s="10" t="s">
        <v>6926</v>
      </c>
      <c r="B4080" s="11" t="s">
        <v>149</v>
      </c>
      <c r="C4080" s="10" t="s">
        <v>18</v>
      </c>
      <c r="D4080" s="12">
        <v>42327</v>
      </c>
      <c r="E4080" s="13" t="s">
        <v>6927</v>
      </c>
      <c r="F4080" s="13" t="s">
        <v>24</v>
      </c>
      <c r="G4080" s="14"/>
      <c r="H4080" s="15">
        <f>HYPERLINK("https://docs.wto.org/imrd/directdoc.asp?DDFDocuments/t/G/SPS/NCHN1009.DOC","EN")</f>
      </c>
      <c r="I4080" s="15">
        <f>HYPERLINK("https://docs.wto.org/imrd/directdoc.asp?DDFDocuments/u/G/SPS/NCHN1009.DOC","FR")</f>
      </c>
      <c r="J4080" s="15">
        <f>HYPERLINK("https://docs.wto.org/imrd/directdoc.asp?DDFDocuments/v/G/SPS/NCHN1009.DOC","ES")</f>
      </c>
    </row>
    <row r="4081">
      <c r="A4081" s="10" t="s">
        <v>6928</v>
      </c>
      <c r="B4081" s="11" t="s">
        <v>149</v>
      </c>
      <c r="C4081" s="10" t="s">
        <v>18</v>
      </c>
      <c r="D4081" s="12">
        <v>42327</v>
      </c>
      <c r="E4081" s="13" t="s">
        <v>6929</v>
      </c>
      <c r="F4081" s="13" t="s">
        <v>24</v>
      </c>
      <c r="G4081" s="14"/>
      <c r="H4081" s="15">
        <f>HYPERLINK("https://docs.wto.org/imrd/directdoc.asp?DDFDocuments/t/G/SPS/NCHN1011.DOC","EN")</f>
      </c>
      <c r="I4081" s="15">
        <f>HYPERLINK("https://docs.wto.org/imrd/directdoc.asp?DDFDocuments/u/G/SPS/NCHN1011.DOC","FR")</f>
      </c>
      <c r="J4081" s="15">
        <f>HYPERLINK("https://docs.wto.org/imrd/directdoc.asp?DDFDocuments/v/G/SPS/NCHN1011.DOC","ES")</f>
      </c>
    </row>
    <row r="4082">
      <c r="A4082" s="10" t="s">
        <v>6930</v>
      </c>
      <c r="B4082" s="11" t="s">
        <v>149</v>
      </c>
      <c r="C4082" s="10" t="s">
        <v>18</v>
      </c>
      <c r="D4082" s="12">
        <v>42327</v>
      </c>
      <c r="E4082" s="13" t="s">
        <v>1526</v>
      </c>
      <c r="F4082" s="13" t="s">
        <v>24</v>
      </c>
      <c r="G4082" s="14"/>
      <c r="H4082" s="15">
        <f>HYPERLINK("https://docs.wto.org/imrd/directdoc.asp?DDFDocuments/t/G/SPS/NCHN1012.DOC","EN")</f>
      </c>
      <c r="I4082" s="15">
        <f>HYPERLINK("https://docs.wto.org/imrd/directdoc.asp?DDFDocuments/u/G/SPS/NCHN1012.DOC","FR")</f>
      </c>
      <c r="J4082" s="15">
        <f>HYPERLINK("https://docs.wto.org/imrd/directdoc.asp?DDFDocuments/v/G/SPS/NCHN1012.DOC","ES")</f>
      </c>
    </row>
    <row r="4083">
      <c r="A4083" s="10" t="s">
        <v>6931</v>
      </c>
      <c r="B4083" s="11" t="s">
        <v>79</v>
      </c>
      <c r="C4083" s="10" t="s">
        <v>40</v>
      </c>
      <c r="D4083" s="12">
        <v>42327</v>
      </c>
      <c r="E4083" s="13" t="s">
        <v>19</v>
      </c>
      <c r="F4083" s="13" t="s">
        <v>5150</v>
      </c>
      <c r="G4083" s="14"/>
      <c r="H4083" s="15">
        <f>HYPERLINK("https://docs.wto.org/imrd/directdoc.asp?DDFDocuments/q/G/SPS/NCOL253A1.pdf","EN")</f>
      </c>
      <c r="I4083" s="15">
        <f>HYPERLINK("https://docs.wto.org/imrd/directdoc.asp?DDFDocuments/r/G/SPS/NCOL253A1.pdf","FR")</f>
      </c>
      <c r="J4083" s="15">
        <f>HYPERLINK("https://docs.wto.org/imrd/directdoc.asp?DDFDocuments/s/G/SPS/NCOL253A1.pdf","ES")</f>
      </c>
    </row>
    <row r="4084">
      <c r="A4084" s="10" t="s">
        <v>6932</v>
      </c>
      <c r="B4084" s="11" t="s">
        <v>87</v>
      </c>
      <c r="C4084" s="10" t="s">
        <v>40</v>
      </c>
      <c r="D4084" s="12">
        <v>42327</v>
      </c>
      <c r="E4084" s="13" t="s">
        <v>19</v>
      </c>
      <c r="F4084" s="13" t="s">
        <v>5150</v>
      </c>
      <c r="G4084" s="14"/>
      <c r="H4084" s="15">
        <f>HYPERLINK("https://docs.wto.org/imrd/directdoc.asp?DDFDocuments/t/G/SPS/NMEX283A1.DOC","EN")</f>
      </c>
      <c r="I4084" s="15">
        <f>HYPERLINK("https://docs.wto.org/imrd/directdoc.asp?DDFDocuments/u/G/SPS/NMEX283A1.DOC","FR")</f>
      </c>
      <c r="J4084" s="15">
        <f>HYPERLINK("https://docs.wto.org/imrd/directdoc.asp?DDFDocuments/v/G/SPS/NMEX283A1.DOC","ES")</f>
      </c>
    </row>
    <row r="4085">
      <c r="A4085" s="10" t="s">
        <v>6933</v>
      </c>
      <c r="B4085" s="11" t="s">
        <v>87</v>
      </c>
      <c r="C4085" s="10" t="s">
        <v>40</v>
      </c>
      <c r="D4085" s="12">
        <v>42327</v>
      </c>
      <c r="E4085" s="13" t="s">
        <v>19</v>
      </c>
      <c r="F4085" s="13" t="s">
        <v>5150</v>
      </c>
      <c r="G4085" s="14"/>
      <c r="H4085" s="15">
        <f>HYPERLINK("https://docs.wto.org/imrd/directdoc.asp?DDFDocuments/t/G/SPS/NMEX284A1.DOC","EN")</f>
      </c>
      <c r="I4085" s="15">
        <f>HYPERLINK("https://docs.wto.org/imrd/directdoc.asp?DDFDocuments/u/G/SPS/NMEX284A1.DOC","FR")</f>
      </c>
      <c r="J4085" s="15">
        <f>HYPERLINK("https://docs.wto.org/imrd/directdoc.asp?DDFDocuments/v/G/SPS/NMEX284A1.DOC","ES")</f>
      </c>
    </row>
    <row r="4086">
      <c r="A4086" s="10" t="s">
        <v>6934</v>
      </c>
      <c r="B4086" s="11" t="s">
        <v>161</v>
      </c>
      <c r="C4086" s="10" t="s">
        <v>40</v>
      </c>
      <c r="D4086" s="12">
        <v>42327</v>
      </c>
      <c r="E4086" s="13" t="s">
        <v>6935</v>
      </c>
      <c r="F4086" s="13" t="s">
        <v>1268</v>
      </c>
      <c r="G4086" s="14"/>
      <c r="H4086" s="15">
        <f>HYPERLINK("https://docs.wto.org/imrd/directdoc.asp?DDFDocuments/q/G/SPS/NUSA2502A7.pdf","EN")</f>
      </c>
      <c r="I4086" s="15">
        <f>HYPERLINK("https://docs.wto.org/imrd/directdoc.asp?DDFDocuments/r/G/SPS/NUSA2502A7.pdf","FR")</f>
      </c>
      <c r="J4086" s="15">
        <f>HYPERLINK("https://docs.wto.org/imrd/directdoc.asp?DDFDocuments/s/G/SPS/NUSA2502A7.pdf","ES")</f>
      </c>
    </row>
    <row r="4087">
      <c r="A4087" s="10" t="s">
        <v>6936</v>
      </c>
      <c r="B4087" s="11" t="s">
        <v>153</v>
      </c>
      <c r="C4087" s="10" t="s">
        <v>18</v>
      </c>
      <c r="D4087" s="12">
        <v>42325</v>
      </c>
      <c r="E4087" s="13" t="s">
        <v>62</v>
      </c>
      <c r="F4087" s="13" t="s">
        <v>24</v>
      </c>
      <c r="G4087" s="14"/>
      <c r="H4087" s="15">
        <f>HYPERLINK("https://docs.wto.org/imrd/directdoc.asp?DDFDocuments/t/G/SPS/NKOR521.DOC","EN")</f>
      </c>
      <c r="I4087" s="15">
        <f>HYPERLINK("https://docs.wto.org/imrd/directdoc.asp?DDFDocuments/u/G/SPS/NKOR521.DOC","FR")</f>
      </c>
      <c r="J4087" s="15">
        <f>HYPERLINK("https://docs.wto.org/imrd/directdoc.asp?DDFDocuments/v/G/SPS/NKOR521.DOC","ES")</f>
      </c>
    </row>
    <row r="4088">
      <c r="A4088" s="10" t="s">
        <v>6937</v>
      </c>
      <c r="B4088" s="11" t="s">
        <v>161</v>
      </c>
      <c r="C4088" s="10" t="s">
        <v>40</v>
      </c>
      <c r="D4088" s="12">
        <v>42325</v>
      </c>
      <c r="E4088" s="13" t="s">
        <v>3159</v>
      </c>
      <c r="F4088" s="13" t="s">
        <v>6938</v>
      </c>
      <c r="G4088" s="14" t="s">
        <v>145</v>
      </c>
      <c r="H4088" s="15">
        <f>HYPERLINK("https://docs.wto.org/imrd/directdoc.asp?DDFDocuments/t/G/SPS/NUSA2662A2.DOC","EN")</f>
      </c>
      <c r="I4088" s="15">
        <f>HYPERLINK("https://docs.wto.org/imrd/directdoc.asp?DDFDocuments/u/G/SPS/NUSA2662A2.DOC","FR")</f>
      </c>
      <c r="J4088" s="15">
        <f>HYPERLINK("https://docs.wto.org/imrd/directdoc.asp?DDFDocuments/v/G/SPS/NUSA2662A2.DOC","ES")</f>
      </c>
    </row>
    <row r="4089">
      <c r="A4089" s="10" t="s">
        <v>6939</v>
      </c>
      <c r="B4089" s="11" t="s">
        <v>365</v>
      </c>
      <c r="C4089" s="10" t="s">
        <v>18</v>
      </c>
      <c r="D4089" s="12">
        <v>42324</v>
      </c>
      <c r="E4089" s="13" t="s">
        <v>6940</v>
      </c>
      <c r="F4089" s="13" t="s">
        <v>158</v>
      </c>
      <c r="G4089" s="14"/>
      <c r="H4089" s="15">
        <f>HYPERLINK("https://docs.wto.org/imrd/directdoc.asp?DDFDocuments/t/G/SPS/NCHL516.DOC","EN")</f>
      </c>
      <c r="I4089" s="15">
        <f>HYPERLINK("https://docs.wto.org/imrd/directdoc.asp?DDFDocuments/u/G/SPS/NCHL516.DOC","FR")</f>
      </c>
      <c r="J4089" s="15">
        <f>HYPERLINK("https://docs.wto.org/imrd/directdoc.asp?DDFDocuments/v/G/SPS/NCHL516.DOC","ES")</f>
      </c>
    </row>
    <row r="4090">
      <c r="A4090" s="10" t="s">
        <v>6941</v>
      </c>
      <c r="B4090" s="11" t="s">
        <v>153</v>
      </c>
      <c r="C4090" s="10" t="s">
        <v>40</v>
      </c>
      <c r="D4090" s="12">
        <v>42324</v>
      </c>
      <c r="E4090" s="13" t="s">
        <v>6942</v>
      </c>
      <c r="F4090" s="13" t="s">
        <v>5150</v>
      </c>
      <c r="G4090" s="14"/>
      <c r="H4090" s="15">
        <f>HYPERLINK("https://docs.wto.org/imrd/directdoc.asp?DDFDocuments/t/G/SPS/NKOR498A1.DOC","EN")</f>
      </c>
      <c r="I4090" s="15">
        <f>HYPERLINK("https://docs.wto.org/imrd/directdoc.asp?DDFDocuments/u/G/SPS/NKOR498A1.DOC","FR")</f>
      </c>
      <c r="J4090" s="15">
        <f>HYPERLINK("https://docs.wto.org/imrd/directdoc.asp?DDFDocuments/v/G/SPS/NKOR498A1.DOC","ES")</f>
      </c>
    </row>
    <row r="4091">
      <c r="A4091" s="10" t="s">
        <v>6943</v>
      </c>
      <c r="B4091" s="11" t="s">
        <v>233</v>
      </c>
      <c r="C4091" s="10" t="s">
        <v>40</v>
      </c>
      <c r="D4091" s="12">
        <v>42324</v>
      </c>
      <c r="E4091" s="13" t="s">
        <v>19</v>
      </c>
      <c r="F4091" s="13" t="s">
        <v>5150</v>
      </c>
      <c r="G4091" s="14"/>
      <c r="H4091" s="15">
        <f>HYPERLINK("https://docs.wto.org/imrd/directdoc.asp?DDFDocuments/t/G/SPS/NPER601A1.DOC","EN")</f>
      </c>
      <c r="I4091" s="15">
        <f>HYPERLINK("https://docs.wto.org/imrd/directdoc.asp?DDFDocuments/u/G/SPS/NPER601A1.DOC","FR")</f>
      </c>
      <c r="J4091" s="15">
        <f>HYPERLINK("https://docs.wto.org/imrd/directdoc.asp?DDFDocuments/v/G/SPS/NPER601A1.DOC","ES")</f>
      </c>
    </row>
    <row r="4092">
      <c r="A4092" s="10" t="s">
        <v>6944</v>
      </c>
      <c r="B4092" s="11" t="s">
        <v>145</v>
      </c>
      <c r="C4092" s="10" t="s">
        <v>54</v>
      </c>
      <c r="D4092" s="12">
        <v>42324</v>
      </c>
      <c r="E4092" s="13" t="s">
        <v>5501</v>
      </c>
      <c r="F4092" s="13" t="s">
        <v>925</v>
      </c>
      <c r="G4092" s="14" t="s">
        <v>6945</v>
      </c>
      <c r="H4092" s="15">
        <f>HYPERLINK("https://docs.wto.org/imrd/directdoc.asp?DDFDocuments/t/G/SPS/NPHL284A1.DOC","EN")</f>
      </c>
      <c r="I4092" s="15">
        <f>HYPERLINK("https://docs.wto.org/imrd/directdoc.asp?DDFDocuments/u/G/SPS/NPHL284A1.DOC","FR")</f>
      </c>
      <c r="J4092" s="15">
        <f>HYPERLINK("https://docs.wto.org/imrd/directdoc.asp?DDFDocuments/v/G/SPS/NPHL284A1.DOC","ES")</f>
      </c>
    </row>
    <row r="4093">
      <c r="A4093" s="10" t="s">
        <v>6946</v>
      </c>
      <c r="B4093" s="11" t="s">
        <v>145</v>
      </c>
      <c r="C4093" s="10" t="s">
        <v>54</v>
      </c>
      <c r="D4093" s="12">
        <v>42324</v>
      </c>
      <c r="E4093" s="13" t="s">
        <v>5501</v>
      </c>
      <c r="F4093" s="13" t="s">
        <v>925</v>
      </c>
      <c r="G4093" s="14" t="s">
        <v>523</v>
      </c>
      <c r="H4093" s="15">
        <f>HYPERLINK("https://docs.wto.org/imrd/directdoc.asp?DDFDocuments/t/G/SPS/NPHL299A1.DOC","EN")</f>
      </c>
      <c r="I4093" s="15">
        <f>HYPERLINK("https://docs.wto.org/imrd/directdoc.asp?DDFDocuments/u/G/SPS/NPHL299A1.DOC","FR")</f>
      </c>
      <c r="J4093" s="15">
        <f>HYPERLINK("https://docs.wto.org/imrd/directdoc.asp?DDFDocuments/v/G/SPS/NPHL299A1.DOC","ES")</f>
      </c>
    </row>
    <row r="4094">
      <c r="A4094" s="10" t="s">
        <v>6947</v>
      </c>
      <c r="B4094" s="11" t="s">
        <v>161</v>
      </c>
      <c r="C4094" s="10" t="s">
        <v>40</v>
      </c>
      <c r="D4094" s="12">
        <v>42324</v>
      </c>
      <c r="E4094" s="13" t="s">
        <v>6948</v>
      </c>
      <c r="F4094" s="13" t="s">
        <v>5150</v>
      </c>
      <c r="G4094" s="14"/>
      <c r="H4094" s="15">
        <f>HYPERLINK("https://docs.wto.org/imrd/directdoc.asp?DDFDocuments/t/G/SPS/NUSA2503A6.DOC","EN")</f>
      </c>
      <c r="I4094" s="15">
        <f>HYPERLINK("https://docs.wto.org/imrd/directdoc.asp?DDFDocuments/u/G/SPS/NUSA2503A6.DOC","FR")</f>
      </c>
      <c r="J4094" s="15">
        <f>HYPERLINK("https://docs.wto.org/imrd/directdoc.asp?DDFDocuments/v/G/SPS/NUSA2503A6.DOC","ES")</f>
      </c>
    </row>
    <row r="4095">
      <c r="A4095" s="10" t="s">
        <v>6949</v>
      </c>
      <c r="B4095" s="11" t="s">
        <v>161</v>
      </c>
      <c r="C4095" s="10" t="s">
        <v>40</v>
      </c>
      <c r="D4095" s="12">
        <v>42324</v>
      </c>
      <c r="E4095" s="13" t="s">
        <v>6950</v>
      </c>
      <c r="F4095" s="13" t="s">
        <v>5150</v>
      </c>
      <c r="G4095" s="14"/>
      <c r="H4095" s="15">
        <f>HYPERLINK("https://docs.wto.org/imrd/directdoc.asp?DDFDocuments/t/G/SPS/NUSA2569A3.DOC","EN")</f>
      </c>
      <c r="I4095" s="15">
        <f>HYPERLINK("https://docs.wto.org/imrd/directdoc.asp?DDFDocuments/u/G/SPS/NUSA2569A3.DOC","FR")</f>
      </c>
      <c r="J4095" s="15">
        <f>HYPERLINK("https://docs.wto.org/imrd/directdoc.asp?DDFDocuments/v/G/SPS/NUSA2569A3.DOC","ES")</f>
      </c>
    </row>
    <row r="4096">
      <c r="A4096" s="10" t="s">
        <v>6951</v>
      </c>
      <c r="B4096" s="11" t="s">
        <v>161</v>
      </c>
      <c r="C4096" s="10" t="s">
        <v>40</v>
      </c>
      <c r="D4096" s="12">
        <v>42324</v>
      </c>
      <c r="E4096" s="13" t="s">
        <v>5561</v>
      </c>
      <c r="F4096" s="13" t="s">
        <v>5150</v>
      </c>
      <c r="G4096" s="14"/>
      <c r="H4096" s="15">
        <f>HYPERLINK("https://docs.wto.org/imrd/directdoc.asp?DDFDocuments/t/G/SPS/NUSA2570A4.DOC","EN")</f>
      </c>
      <c r="I4096" s="15">
        <f>HYPERLINK("https://docs.wto.org/imrd/directdoc.asp?DDFDocuments/u/G/SPS/NUSA2570A4.DOC","FR")</f>
      </c>
      <c r="J4096" s="15">
        <f>HYPERLINK("https://docs.wto.org/imrd/directdoc.asp?DDFDocuments/v/G/SPS/NUSA2570A4.DOC","ES")</f>
      </c>
    </row>
    <row r="4097">
      <c r="A4097" s="10" t="s">
        <v>6952</v>
      </c>
      <c r="B4097" s="11" t="s">
        <v>34</v>
      </c>
      <c r="C4097" s="10" t="s">
        <v>18</v>
      </c>
      <c r="D4097" s="12">
        <v>42321</v>
      </c>
      <c r="E4097" s="13" t="s">
        <v>6953</v>
      </c>
      <c r="F4097" s="13" t="s">
        <v>74</v>
      </c>
      <c r="G4097" s="14"/>
      <c r="H4097" s="15">
        <f>HYPERLINK("https://docs.wto.org/imrd/directdoc.asp?DDFDocuments/q/G/SPS/NJPN430.pdf","EN")</f>
      </c>
      <c r="I4097" s="15">
        <f>HYPERLINK("https://docs.wto.org/imrd/directdoc.asp?DDFDocuments/r/G/SPS/NJPN430.pdf","FR")</f>
      </c>
      <c r="J4097" s="15">
        <f>HYPERLINK("https://docs.wto.org/imrd/directdoc.asp?DDFDocuments/s/G/SPS/NJPN430.pdf","ES")</f>
      </c>
    </row>
    <row r="4098">
      <c r="A4098" s="10" t="s">
        <v>6954</v>
      </c>
      <c r="B4098" s="11" t="s">
        <v>34</v>
      </c>
      <c r="C4098" s="10" t="s">
        <v>18</v>
      </c>
      <c r="D4098" s="12">
        <v>42321</v>
      </c>
      <c r="E4098" s="13" t="s">
        <v>6955</v>
      </c>
      <c r="F4098" s="13" t="s">
        <v>74</v>
      </c>
      <c r="G4098" s="14"/>
      <c r="H4098" s="15">
        <f>HYPERLINK("https://docs.wto.org/imrd/directdoc.asp?DDFDocuments/q/G/SPS/NJPN431.pdf","EN")</f>
      </c>
      <c r="I4098" s="15">
        <f>HYPERLINK("https://docs.wto.org/imrd/directdoc.asp?DDFDocuments/r/G/SPS/NJPN431.pdf","FR")</f>
      </c>
      <c r="J4098" s="15">
        <f>HYPERLINK("https://docs.wto.org/imrd/directdoc.asp?DDFDocuments/s/G/SPS/NJPN431.pdf","ES")</f>
      </c>
    </row>
    <row r="4099">
      <c r="A4099" s="10" t="s">
        <v>6956</v>
      </c>
      <c r="B4099" s="11" t="s">
        <v>34</v>
      </c>
      <c r="C4099" s="10" t="s">
        <v>18</v>
      </c>
      <c r="D4099" s="12">
        <v>42321</v>
      </c>
      <c r="E4099" s="13" t="s">
        <v>6957</v>
      </c>
      <c r="F4099" s="13" t="s">
        <v>74</v>
      </c>
      <c r="G4099" s="14"/>
      <c r="H4099" s="15">
        <f>HYPERLINK("https://docs.wto.org/imrd/directdoc.asp?DDFDocuments/q/G/SPS/NJPN432.pdf","EN")</f>
      </c>
      <c r="I4099" s="15">
        <f>HYPERLINK("https://docs.wto.org/imrd/directdoc.asp?DDFDocuments/r/G/SPS/NJPN432.pdf","FR")</f>
      </c>
      <c r="J4099" s="15">
        <f>HYPERLINK("https://docs.wto.org/imrd/directdoc.asp?DDFDocuments/s/G/SPS/NJPN432.pdf","ES")</f>
      </c>
    </row>
    <row r="4100">
      <c r="A4100" s="10" t="s">
        <v>6958</v>
      </c>
      <c r="B4100" s="11" t="s">
        <v>34</v>
      </c>
      <c r="C4100" s="10" t="s">
        <v>18</v>
      </c>
      <c r="D4100" s="12">
        <v>42321</v>
      </c>
      <c r="E4100" s="13" t="s">
        <v>6959</v>
      </c>
      <c r="F4100" s="13" t="s">
        <v>733</v>
      </c>
      <c r="G4100" s="14"/>
      <c r="H4100" s="15">
        <f>HYPERLINK("https://docs.wto.org/imrd/directdoc.asp?DDFDocuments/t/G/SPS/NJPN433.DOC","EN")</f>
      </c>
      <c r="I4100" s="15">
        <f>HYPERLINK("https://docs.wto.org/imrd/directdoc.asp?DDFDocuments/u/G/SPS/NJPN433.DOC","FR")</f>
      </c>
      <c r="J4100" s="15">
        <f>HYPERLINK("https://docs.wto.org/imrd/directdoc.asp?DDFDocuments/v/G/SPS/NJPN433.DOC","ES")</f>
      </c>
    </row>
    <row r="4101">
      <c r="A4101" s="10" t="s">
        <v>6960</v>
      </c>
      <c r="B4101" s="11" t="s">
        <v>95</v>
      </c>
      <c r="C4101" s="10" t="s">
        <v>40</v>
      </c>
      <c r="D4101" s="12">
        <v>42320</v>
      </c>
      <c r="E4101" s="13" t="s">
        <v>971</v>
      </c>
      <c r="F4101" s="13" t="s">
        <v>310</v>
      </c>
      <c r="G4101" s="14"/>
      <c r="H4101" s="15">
        <f>HYPERLINK("https://docs.wto.org/imrd/directdoc.asp?DDFDocuments/t/G/SPS/NBRA1030A1.DOC","EN")</f>
      </c>
      <c r="I4101" s="15">
        <f>HYPERLINK("https://docs.wto.org/imrd/directdoc.asp?DDFDocuments/u/G/SPS/NBRA1030A1.DOC","FR")</f>
      </c>
      <c r="J4101" s="15">
        <f>HYPERLINK("https://docs.wto.org/imrd/directdoc.asp?DDFDocuments/v/G/SPS/NBRA1030A1.DOC","ES")</f>
      </c>
    </row>
    <row r="4102">
      <c r="A4102" s="10" t="s">
        <v>6961</v>
      </c>
      <c r="B4102" s="11" t="s">
        <v>95</v>
      </c>
      <c r="C4102" s="10" t="s">
        <v>18</v>
      </c>
      <c r="D4102" s="12">
        <v>42320</v>
      </c>
      <c r="E4102" s="13" t="s">
        <v>6962</v>
      </c>
      <c r="F4102" s="13" t="s">
        <v>1282</v>
      </c>
      <c r="G4102" s="14"/>
      <c r="H4102" s="15">
        <f>HYPERLINK("https://docs.wto.org/imrd/directdoc.asp?DDFDocuments/t/G/SPS/NBRA168R1.DOC","EN")</f>
      </c>
      <c r="I4102" s="15">
        <f>HYPERLINK("https://docs.wto.org/imrd/directdoc.asp?DDFDocuments/u/G/SPS/NBRA168R1.DOC","FR")</f>
      </c>
      <c r="J4102" s="15">
        <f>HYPERLINK("https://docs.wto.org/imrd/directdoc.asp?DDFDocuments/v/G/SPS/NBRA168R1.DOC","ES")</f>
      </c>
    </row>
    <row r="4103">
      <c r="A4103" s="10" t="s">
        <v>6963</v>
      </c>
      <c r="B4103" s="11" t="s">
        <v>95</v>
      </c>
      <c r="C4103" s="10" t="s">
        <v>18</v>
      </c>
      <c r="D4103" s="12">
        <v>42320</v>
      </c>
      <c r="E4103" s="13" t="s">
        <v>6866</v>
      </c>
      <c r="F4103" s="13" t="s">
        <v>368</v>
      </c>
      <c r="G4103" s="14" t="s">
        <v>183</v>
      </c>
      <c r="H4103" s="15">
        <f>HYPERLINK("https://docs.wto.org/imrd/directdoc.asp?DDFDocuments/q/G/SPS/NBRA77R3.pdf","EN")</f>
      </c>
      <c r="I4103" s="15">
        <f>HYPERLINK("https://docs.wto.org/imrd/directdoc.asp?DDFDocuments/r/G/SPS/NBRA77R3.pdf","FR")</f>
      </c>
      <c r="J4103" s="15">
        <f>HYPERLINK("https://docs.wto.org/imrd/directdoc.asp?DDFDocuments/s/G/SPS/NBRA77R3.pdf","ES")</f>
      </c>
    </row>
    <row r="4104">
      <c r="A4104" s="10" t="s">
        <v>6964</v>
      </c>
      <c r="B4104" s="11" t="s">
        <v>365</v>
      </c>
      <c r="C4104" s="10" t="s">
        <v>18</v>
      </c>
      <c r="D4104" s="12">
        <v>42319</v>
      </c>
      <c r="E4104" s="13" t="s">
        <v>5674</v>
      </c>
      <c r="F4104" s="13" t="s">
        <v>144</v>
      </c>
      <c r="G4104" s="14"/>
      <c r="H4104" s="15">
        <f>HYPERLINK("https://docs.wto.org/imrd/directdoc.asp?DDFDocuments/t/G/SPS/NCHL514.DOC","EN")</f>
      </c>
      <c r="I4104" s="15">
        <f>HYPERLINK("https://docs.wto.org/imrd/directdoc.asp?DDFDocuments/u/G/SPS/NCHL514.DOC","FR")</f>
      </c>
      <c r="J4104" s="15">
        <f>HYPERLINK("https://docs.wto.org/imrd/directdoc.asp?DDFDocuments/v/G/SPS/NCHL514.DOC","ES")</f>
      </c>
    </row>
    <row r="4105">
      <c r="A4105" s="10" t="s">
        <v>6965</v>
      </c>
      <c r="B4105" s="11" t="s">
        <v>365</v>
      </c>
      <c r="C4105" s="10" t="s">
        <v>18</v>
      </c>
      <c r="D4105" s="12">
        <v>42319</v>
      </c>
      <c r="E4105" s="13" t="s">
        <v>6966</v>
      </c>
      <c r="F4105" s="13" t="s">
        <v>158</v>
      </c>
      <c r="G4105" s="14"/>
      <c r="H4105" s="15">
        <f>HYPERLINK("https://docs.wto.org/imrd/directdoc.asp?DDFDocuments/t/G/SPS/NCHL515.DOC","EN")</f>
      </c>
      <c r="I4105" s="15">
        <f>HYPERLINK("https://docs.wto.org/imrd/directdoc.asp?DDFDocuments/u/G/SPS/NCHL515.DOC","FR")</f>
      </c>
      <c r="J4105" s="15">
        <f>HYPERLINK("https://docs.wto.org/imrd/directdoc.asp?DDFDocuments/v/G/SPS/NCHL515.DOC","ES")</f>
      </c>
    </row>
    <row r="4106">
      <c r="A4106" s="10" t="s">
        <v>6967</v>
      </c>
      <c r="B4106" s="11" t="s">
        <v>204</v>
      </c>
      <c r="C4106" s="10" t="s">
        <v>40</v>
      </c>
      <c r="D4106" s="12">
        <v>42319</v>
      </c>
      <c r="E4106" s="13" t="s">
        <v>6968</v>
      </c>
      <c r="F4106" s="13" t="s">
        <v>5163</v>
      </c>
      <c r="G4106" s="14"/>
      <c r="H4106" s="15">
        <f>HYPERLINK("https://docs.wto.org/imrd/directdoc.asp?DDFDocuments/t/G/SPS/NEGY66A1.DOC","EN")</f>
      </c>
      <c r="I4106" s="15">
        <f>HYPERLINK("https://docs.wto.org/imrd/directdoc.asp?DDFDocuments/u/G/SPS/NEGY66A1.DOC","FR")</f>
      </c>
      <c r="J4106" s="15">
        <f>HYPERLINK("https://docs.wto.org/imrd/directdoc.asp?DDFDocuments/v/G/SPS/NEGY66A1.DOC","ES")</f>
      </c>
    </row>
    <row r="4107">
      <c r="A4107" s="10" t="s">
        <v>6969</v>
      </c>
      <c r="B4107" s="11" t="s">
        <v>87</v>
      </c>
      <c r="C4107" s="10" t="s">
        <v>40</v>
      </c>
      <c r="D4107" s="12">
        <v>42319</v>
      </c>
      <c r="E4107" s="13" t="s">
        <v>19</v>
      </c>
      <c r="F4107" s="13" t="s">
        <v>5150</v>
      </c>
      <c r="G4107" s="14"/>
      <c r="H4107" s="15">
        <f>HYPERLINK("https://docs.wto.org/imrd/directdoc.asp?DDFDocuments/t/G/SPS/NMEX276A1.DOC","EN")</f>
      </c>
      <c r="I4107" s="15">
        <f>HYPERLINK("https://docs.wto.org/imrd/directdoc.asp?DDFDocuments/u/G/SPS/NMEX276A1.DOC","FR")</f>
      </c>
      <c r="J4107" s="15">
        <f>HYPERLINK("https://docs.wto.org/imrd/directdoc.asp?DDFDocuments/v/G/SPS/NMEX276A1.DOC","ES")</f>
      </c>
    </row>
    <row r="4108">
      <c r="A4108" s="10" t="s">
        <v>6970</v>
      </c>
      <c r="B4108" s="11" t="s">
        <v>624</v>
      </c>
      <c r="C4108" s="10" t="s">
        <v>18</v>
      </c>
      <c r="D4108" s="12">
        <v>42319</v>
      </c>
      <c r="E4108" s="13" t="s">
        <v>6874</v>
      </c>
      <c r="F4108" s="13" t="s">
        <v>24</v>
      </c>
      <c r="G4108" s="14"/>
      <c r="H4108" s="15">
        <f>HYPERLINK("https://docs.wto.org/imrd/directdoc.asp?DDFDocuments/t/G/SPS/NQAT59.DOC","EN")</f>
      </c>
      <c r="I4108" s="15">
        <f>HYPERLINK("https://docs.wto.org/imrd/directdoc.asp?DDFDocuments/u/G/SPS/NQAT59.DOC","FR")</f>
      </c>
      <c r="J4108" s="15">
        <f>HYPERLINK("https://docs.wto.org/imrd/directdoc.asp?DDFDocuments/v/G/SPS/NQAT59.DOC","ES")</f>
      </c>
    </row>
    <row r="4109">
      <c r="A4109" s="10" t="s">
        <v>6971</v>
      </c>
      <c r="B4109" s="11" t="s">
        <v>523</v>
      </c>
      <c r="C4109" s="10" t="s">
        <v>18</v>
      </c>
      <c r="D4109" s="12">
        <v>42319</v>
      </c>
      <c r="E4109" s="13" t="s">
        <v>2766</v>
      </c>
      <c r="F4109" s="13" t="s">
        <v>5069</v>
      </c>
      <c r="G4109" s="14"/>
      <c r="H4109" s="15">
        <f>HYPERLINK("https://docs.wto.org/imrd/directdoc.asp?DDFDocuments/t/G/SPS/NTUR65.DOC","EN")</f>
      </c>
      <c r="I4109" s="15">
        <f>HYPERLINK("https://docs.wto.org/imrd/directdoc.asp?DDFDocuments/u/G/SPS/NTUR65.DOC","FR")</f>
      </c>
      <c r="J4109" s="15">
        <f>HYPERLINK("https://docs.wto.org/imrd/directdoc.asp?DDFDocuments/v/G/SPS/NTUR65.DOC","ES")</f>
      </c>
    </row>
    <row r="4110">
      <c r="A4110" s="10" t="s">
        <v>6972</v>
      </c>
      <c r="B4110" s="11" t="s">
        <v>183</v>
      </c>
      <c r="C4110" s="10" t="s">
        <v>18</v>
      </c>
      <c r="D4110" s="12">
        <v>42318</v>
      </c>
      <c r="E4110" s="13" t="s">
        <v>6973</v>
      </c>
      <c r="F4110" s="13" t="s">
        <v>144</v>
      </c>
      <c r="G4110" s="14" t="s">
        <v>365</v>
      </c>
      <c r="H4110" s="15">
        <f>HYPERLINK("https://docs.wto.org/imrd/directdoc.asp?DDFDocuments/t/G/SPS/NARG184.DOC","EN")</f>
      </c>
      <c r="I4110" s="15">
        <f>HYPERLINK("https://docs.wto.org/imrd/directdoc.asp?DDFDocuments/u/G/SPS/NARG184.DOC","FR")</f>
      </c>
      <c r="J4110" s="15">
        <f>HYPERLINK("https://docs.wto.org/imrd/directdoc.asp?DDFDocuments/v/G/SPS/NARG184.DOC","ES")</f>
      </c>
    </row>
    <row r="4111">
      <c r="A4111" s="10" t="s">
        <v>6974</v>
      </c>
      <c r="B4111" s="11" t="s">
        <v>79</v>
      </c>
      <c r="C4111" s="10" t="s">
        <v>40</v>
      </c>
      <c r="D4111" s="12">
        <v>42318</v>
      </c>
      <c r="E4111" s="13" t="s">
        <v>19</v>
      </c>
      <c r="F4111" s="13" t="s">
        <v>925</v>
      </c>
      <c r="G4111" s="14"/>
      <c r="H4111" s="15">
        <f>HYPERLINK("https://docs.wto.org/imrd/directdoc.asp?DDFDocuments/t/G/SPS/NCOL190A2.DOC","EN")</f>
      </c>
      <c r="I4111" s="15">
        <f>HYPERLINK("https://docs.wto.org/imrd/directdoc.asp?DDFDocuments/u/G/SPS/NCOL190A2.DOC","FR")</f>
      </c>
      <c r="J4111" s="15">
        <f>HYPERLINK("https://docs.wto.org/imrd/directdoc.asp?DDFDocuments/v/G/SPS/NCOL190A2.DOC","ES")</f>
      </c>
    </row>
    <row r="4112">
      <c r="A4112" s="10" t="s">
        <v>6975</v>
      </c>
      <c r="B4112" s="11" t="s">
        <v>233</v>
      </c>
      <c r="C4112" s="10" t="s">
        <v>12</v>
      </c>
      <c r="D4112" s="12">
        <v>42318</v>
      </c>
      <c r="E4112" s="13" t="s">
        <v>6976</v>
      </c>
      <c r="F4112" s="13" t="s">
        <v>36</v>
      </c>
      <c r="G4112" s="14" t="s">
        <v>6977</v>
      </c>
      <c r="H4112" s="15">
        <f>HYPERLINK("https://docs.wto.org/imrd/directdoc.asp?DDFDocuments/t/G/SPS/NPER624.DOC","EN")</f>
      </c>
      <c r="I4112" s="15">
        <f>HYPERLINK("https://docs.wto.org/imrd/directdoc.asp?DDFDocuments/u/G/SPS/NPER624.DOC","FR")</f>
      </c>
      <c r="J4112" s="15">
        <f>HYPERLINK("https://docs.wto.org/imrd/directdoc.asp?DDFDocuments/v/G/SPS/NPER624.DOC","ES")</f>
      </c>
    </row>
    <row r="4113">
      <c r="A4113" s="10" t="s">
        <v>6978</v>
      </c>
      <c r="B4113" s="11" t="s">
        <v>233</v>
      </c>
      <c r="C4113" s="10" t="s">
        <v>18</v>
      </c>
      <c r="D4113" s="12">
        <v>42318</v>
      </c>
      <c r="E4113" s="13" t="s">
        <v>6979</v>
      </c>
      <c r="F4113" s="13" t="s">
        <v>158</v>
      </c>
      <c r="G4113" s="14" t="s">
        <v>161</v>
      </c>
      <c r="H4113" s="15">
        <f>HYPERLINK("https://docs.wto.org/imrd/directdoc.asp?DDFDocuments/t/G/SPS/NPER625.DOC","EN")</f>
      </c>
      <c r="I4113" s="15">
        <f>HYPERLINK("https://docs.wto.org/imrd/directdoc.asp?DDFDocuments/u/G/SPS/NPER625.DOC","FR")</f>
      </c>
      <c r="J4113" s="15">
        <f>HYPERLINK("https://docs.wto.org/imrd/directdoc.asp?DDFDocuments/v/G/SPS/NPER625.DOC","ES")</f>
      </c>
    </row>
    <row r="4114">
      <c r="A4114" s="10" t="s">
        <v>6980</v>
      </c>
      <c r="B4114" s="11" t="s">
        <v>188</v>
      </c>
      <c r="C4114" s="10" t="s">
        <v>12</v>
      </c>
      <c r="D4114" s="12">
        <v>42317</v>
      </c>
      <c r="E4114" s="13" t="s">
        <v>6981</v>
      </c>
      <c r="F4114" s="13" t="s">
        <v>158</v>
      </c>
      <c r="G4114" s="14"/>
      <c r="H4114" s="15">
        <f>HYPERLINK("https://docs.wto.org/imrd/directdoc.asp?DDFDocuments/q/G/SPS/NAUS376.pdf","EN")</f>
      </c>
      <c r="I4114" s="15">
        <f>HYPERLINK("https://docs.wto.org/imrd/directdoc.asp?DDFDocuments/r/G/SPS/NAUS376.pdf","FR")</f>
      </c>
      <c r="J4114" s="15">
        <f>HYPERLINK("https://docs.wto.org/imrd/directdoc.asp?DDFDocuments/s/G/SPS/NAUS376.pdf","ES")</f>
      </c>
    </row>
    <row r="4115">
      <c r="A4115" s="10" t="s">
        <v>6982</v>
      </c>
      <c r="B4115" s="11" t="s">
        <v>204</v>
      </c>
      <c r="C4115" s="10" t="s">
        <v>12</v>
      </c>
      <c r="D4115" s="12">
        <v>42317</v>
      </c>
      <c r="E4115" s="13" t="s">
        <v>6983</v>
      </c>
      <c r="F4115" s="13" t="s">
        <v>88</v>
      </c>
      <c r="G4115" s="14" t="s">
        <v>6984</v>
      </c>
      <c r="H4115" s="15">
        <f>HYPERLINK("https://docs.wto.org/imrd/directdoc.asp?DDFDocuments/q/G/SPS/NEGY75.pdf","EN")</f>
      </c>
      <c r="I4115" s="15">
        <f>HYPERLINK("https://docs.wto.org/imrd/directdoc.asp?DDFDocuments/r/G/SPS/NEGY75.pdf","FR")</f>
      </c>
      <c r="J4115" s="15">
        <f>HYPERLINK("https://docs.wto.org/imrd/directdoc.asp?DDFDocuments/s/G/SPS/NEGY75.pdf","ES")</f>
      </c>
    </row>
    <row r="4116">
      <c r="A4116" s="10" t="s">
        <v>6985</v>
      </c>
      <c r="B4116" s="11" t="s">
        <v>168</v>
      </c>
      <c r="C4116" s="10" t="s">
        <v>18</v>
      </c>
      <c r="D4116" s="12">
        <v>42317</v>
      </c>
      <c r="E4116" s="13" t="s">
        <v>6986</v>
      </c>
      <c r="F4116" s="13" t="s">
        <v>144</v>
      </c>
      <c r="G4116" s="14" t="s">
        <v>6987</v>
      </c>
      <c r="H4116" s="15">
        <f>HYPERLINK("https://docs.wto.org/imrd/directdoc.asp?DDFDocuments/t/G/SPS/NZAF40.DOC","EN")</f>
      </c>
      <c r="I4116" s="15">
        <f>HYPERLINK("https://docs.wto.org/imrd/directdoc.asp?DDFDocuments/u/G/SPS/NZAF40.DOC","FR")</f>
      </c>
      <c r="J4116" s="15">
        <f>HYPERLINK("https://docs.wto.org/imrd/directdoc.asp?DDFDocuments/v/G/SPS/NZAF40.DOC","ES")</f>
      </c>
    </row>
    <row r="4117">
      <c r="A4117" s="10" t="s">
        <v>6988</v>
      </c>
      <c r="B4117" s="11" t="s">
        <v>17</v>
      </c>
      <c r="C4117" s="10" t="s">
        <v>18</v>
      </c>
      <c r="D4117" s="12">
        <v>42314</v>
      </c>
      <c r="E4117" s="13" t="s">
        <v>6989</v>
      </c>
      <c r="F4117" s="13" t="s">
        <v>6990</v>
      </c>
      <c r="G4117" s="14"/>
      <c r="H4117" s="15">
        <f>HYPERLINK("https://docs.wto.org/imrd/directdoc.asp?DDFDocuments/t/G/SPS/NNIC93.DOC","EN")</f>
      </c>
      <c r="I4117" s="15">
        <f>HYPERLINK("https://docs.wto.org/imrd/directdoc.asp?DDFDocuments/u/G/SPS/NNIC93.DOC","FR")</f>
      </c>
      <c r="J4117" s="15">
        <f>HYPERLINK("https://docs.wto.org/imrd/directdoc.asp?DDFDocuments/v/G/SPS/NNIC93.DOC","ES")</f>
      </c>
    </row>
    <row r="4118">
      <c r="A4118" s="10" t="s">
        <v>6991</v>
      </c>
      <c r="B4118" s="11" t="s">
        <v>188</v>
      </c>
      <c r="C4118" s="10" t="s">
        <v>40</v>
      </c>
      <c r="D4118" s="12">
        <v>42313</v>
      </c>
      <c r="E4118" s="13" t="s">
        <v>6992</v>
      </c>
      <c r="F4118" s="13" t="s">
        <v>5150</v>
      </c>
      <c r="G4118" s="14"/>
      <c r="H4118" s="15">
        <f>HYPERLINK("https://docs.wto.org/imrd/directdoc.asp?DDFDocuments/t/G/SPS/NAUS356A1.DOC","EN")</f>
      </c>
      <c r="I4118" s="15">
        <f>HYPERLINK("https://docs.wto.org/imrd/directdoc.asp?DDFDocuments/u/G/SPS/NAUS356A1.DOC","FR")</f>
      </c>
      <c r="J4118" s="15">
        <f>HYPERLINK("https://docs.wto.org/imrd/directdoc.asp?DDFDocuments/v/G/SPS/NAUS356A1.DOC","ES")</f>
      </c>
    </row>
    <row r="4119">
      <c r="A4119" s="10" t="s">
        <v>6993</v>
      </c>
      <c r="B4119" s="11" t="s">
        <v>188</v>
      </c>
      <c r="C4119" s="10" t="s">
        <v>18</v>
      </c>
      <c r="D4119" s="12">
        <v>42313</v>
      </c>
      <c r="E4119" s="13" t="s">
        <v>6994</v>
      </c>
      <c r="F4119" s="13" t="s">
        <v>6995</v>
      </c>
      <c r="G4119" s="14"/>
      <c r="H4119" s="15">
        <f>HYPERLINK("https://docs.wto.org/imrd/directdoc.asp?DDFDocuments/t/G/SPS/NAUS375.DOC","EN")</f>
      </c>
      <c r="I4119" s="15">
        <f>HYPERLINK("https://docs.wto.org/imrd/directdoc.asp?DDFDocuments/u/G/SPS/NAUS375.DOC","FR")</f>
      </c>
      <c r="J4119" s="15">
        <f>HYPERLINK("https://docs.wto.org/imrd/directdoc.asp?DDFDocuments/v/G/SPS/NAUS375.DOC","ES")</f>
      </c>
    </row>
    <row r="4120">
      <c r="A4120" s="10" t="s">
        <v>6996</v>
      </c>
      <c r="B4120" s="11" t="s">
        <v>145</v>
      </c>
      <c r="C4120" s="10" t="s">
        <v>54</v>
      </c>
      <c r="D4120" s="12">
        <v>42313</v>
      </c>
      <c r="E4120" s="13" t="s">
        <v>5501</v>
      </c>
      <c r="F4120" s="13" t="s">
        <v>925</v>
      </c>
      <c r="G4120" s="14" t="s">
        <v>6997</v>
      </c>
      <c r="H4120" s="15">
        <f>HYPERLINK("https://docs.wto.org/imrd/directdoc.asp?DDFDocuments/t/G/SPS/NPHL287A1.DOC","EN")</f>
      </c>
      <c r="I4120" s="15">
        <f>HYPERLINK("https://docs.wto.org/imrd/directdoc.asp?DDFDocuments/u/G/SPS/NPHL287A1.DOC","FR")</f>
      </c>
      <c r="J4120" s="15">
        <f>HYPERLINK("https://docs.wto.org/imrd/directdoc.asp?DDFDocuments/v/G/SPS/NPHL287A1.DOC","ES")</f>
      </c>
    </row>
    <row r="4121">
      <c r="A4121" s="10" t="s">
        <v>6998</v>
      </c>
      <c r="B4121" s="11" t="s">
        <v>145</v>
      </c>
      <c r="C4121" s="10" t="s">
        <v>54</v>
      </c>
      <c r="D4121" s="12">
        <v>42313</v>
      </c>
      <c r="E4121" s="13" t="s">
        <v>5501</v>
      </c>
      <c r="F4121" s="13" t="s">
        <v>925</v>
      </c>
      <c r="G4121" s="14" t="s">
        <v>6999</v>
      </c>
      <c r="H4121" s="15">
        <f>HYPERLINK("https://docs.wto.org/imrd/directdoc.asp?DDFDocuments/t/G/SPS/NPHL300A1.DOC","EN")</f>
      </c>
      <c r="I4121" s="15">
        <f>HYPERLINK("https://docs.wto.org/imrd/directdoc.asp?DDFDocuments/u/G/SPS/NPHL300A1.DOC","FR")</f>
      </c>
      <c r="J4121" s="15">
        <f>HYPERLINK("https://docs.wto.org/imrd/directdoc.asp?DDFDocuments/v/G/SPS/NPHL300A1.DOC","ES")</f>
      </c>
    </row>
    <row r="4122">
      <c r="A4122" s="10" t="s">
        <v>7000</v>
      </c>
      <c r="B4122" s="11" t="s">
        <v>151</v>
      </c>
      <c r="C4122" s="10" t="s">
        <v>18</v>
      </c>
      <c r="D4122" s="12">
        <v>42313</v>
      </c>
      <c r="E4122" s="13" t="s">
        <v>7001</v>
      </c>
      <c r="F4122" s="13" t="s">
        <v>24</v>
      </c>
      <c r="G4122" s="14"/>
      <c r="H4122" s="15">
        <f>HYPERLINK("https://docs.wto.org/imrd/directdoc.asp?DDFDocuments/t/G/SPS/NVNM72.DOC","EN")</f>
      </c>
      <c r="I4122" s="15">
        <f>HYPERLINK("https://docs.wto.org/imrd/directdoc.asp?DDFDocuments/u/G/SPS/NVNM72.DOC","FR")</f>
      </c>
      <c r="J4122" s="15">
        <f>HYPERLINK("https://docs.wto.org/imrd/directdoc.asp?DDFDocuments/v/G/SPS/NVNM72.DOC","ES")</f>
      </c>
    </row>
    <row r="4123">
      <c r="A4123" s="10" t="s">
        <v>7002</v>
      </c>
      <c r="B4123" s="11" t="s">
        <v>134</v>
      </c>
      <c r="C4123" s="10" t="s">
        <v>2295</v>
      </c>
      <c r="D4123" s="12">
        <v>42311</v>
      </c>
      <c r="E4123" s="13" t="s">
        <v>7003</v>
      </c>
      <c r="F4123" s="13" t="s">
        <v>138</v>
      </c>
      <c r="G4123" s="14" t="s">
        <v>151</v>
      </c>
      <c r="H4123" s="15">
        <f>HYPERLINK("https://docs.wto.org/imrd/directdoc.asp?DDFDocuments/t/G/SPS/NTHA229C1.DOC","EN")</f>
      </c>
      <c r="I4123" s="15">
        <f>HYPERLINK("https://docs.wto.org/imrd/directdoc.asp?DDFDocuments/u/G/SPS/NTHA229C1.DOC","FR")</f>
      </c>
      <c r="J4123" s="15">
        <f>HYPERLINK("https://docs.wto.org/imrd/directdoc.asp?DDFDocuments/v/G/SPS/NTHA229C1.DOC","ES")</f>
      </c>
    </row>
    <row r="4124">
      <c r="A4124" s="10" t="s">
        <v>7004</v>
      </c>
      <c r="B4124" s="11" t="s">
        <v>365</v>
      </c>
      <c r="C4124" s="10" t="s">
        <v>40</v>
      </c>
      <c r="D4124" s="12">
        <v>42307</v>
      </c>
      <c r="E4124" s="13" t="s">
        <v>19</v>
      </c>
      <c r="F4124" s="13" t="s">
        <v>5150</v>
      </c>
      <c r="G4124" s="14"/>
      <c r="H4124" s="15">
        <f>HYPERLINK("https://docs.wto.org/imrd/directdoc.asp?DDFDocuments/t/G/SPS/NCHL341R1A3.DOC","EN")</f>
      </c>
      <c r="I4124" s="15">
        <f>HYPERLINK("https://docs.wto.org/imrd/directdoc.asp?DDFDocuments/u/G/SPS/NCHL341R1A3.DOC","FR")</f>
      </c>
      <c r="J4124" s="15">
        <f>HYPERLINK("https://docs.wto.org/imrd/directdoc.asp?DDFDocuments/v/G/SPS/NCHL341R1A3.DOC","ES")</f>
      </c>
    </row>
    <row r="4125">
      <c r="A4125" s="10" t="s">
        <v>7005</v>
      </c>
      <c r="B4125" s="11" t="s">
        <v>365</v>
      </c>
      <c r="C4125" s="10" t="s">
        <v>40</v>
      </c>
      <c r="D4125" s="12">
        <v>42307</v>
      </c>
      <c r="E4125" s="13" t="s">
        <v>19</v>
      </c>
      <c r="F4125" s="13" t="s">
        <v>5150</v>
      </c>
      <c r="G4125" s="14"/>
      <c r="H4125" s="15">
        <f>HYPERLINK("https://docs.wto.org/imrd/directdoc.asp?DDFDocuments/t/G/SPS/NCHL438A3.DOC","EN")</f>
      </c>
      <c r="I4125" s="15">
        <f>HYPERLINK("https://docs.wto.org/imrd/directdoc.asp?DDFDocuments/u/G/SPS/NCHL438A3.DOC","FR")</f>
      </c>
      <c r="J4125" s="15">
        <f>HYPERLINK("https://docs.wto.org/imrd/directdoc.asp?DDFDocuments/v/G/SPS/NCHL438A3.DOC","ES")</f>
      </c>
    </row>
    <row r="4126">
      <c r="A4126" s="10" t="s">
        <v>7006</v>
      </c>
      <c r="B4126" s="11" t="s">
        <v>365</v>
      </c>
      <c r="C4126" s="10" t="s">
        <v>40</v>
      </c>
      <c r="D4126" s="12">
        <v>42307</v>
      </c>
      <c r="E4126" s="13" t="s">
        <v>19</v>
      </c>
      <c r="F4126" s="13" t="s">
        <v>5150</v>
      </c>
      <c r="G4126" s="14"/>
      <c r="H4126" s="15">
        <f>HYPERLINK("https://docs.wto.org/imrd/directdoc.asp?DDFDocuments/t/G/SPS/NCHL443A3.DOC","EN")</f>
      </c>
      <c r="I4126" s="15">
        <f>HYPERLINK("https://docs.wto.org/imrd/directdoc.asp?DDFDocuments/u/G/SPS/NCHL443A3.DOC","FR")</f>
      </c>
      <c r="J4126" s="15">
        <f>HYPERLINK("https://docs.wto.org/imrd/directdoc.asp?DDFDocuments/v/G/SPS/NCHL443A3.DOC","ES")</f>
      </c>
    </row>
    <row r="4127">
      <c r="A4127" s="10" t="s">
        <v>7007</v>
      </c>
      <c r="B4127" s="11" t="s">
        <v>79</v>
      </c>
      <c r="C4127" s="10" t="s">
        <v>18</v>
      </c>
      <c r="D4127" s="12">
        <v>42307</v>
      </c>
      <c r="E4127" s="13" t="s">
        <v>7008</v>
      </c>
      <c r="F4127" s="13" t="s">
        <v>1282</v>
      </c>
      <c r="G4127" s="14"/>
      <c r="H4127" s="15">
        <f>HYPERLINK("https://docs.wto.org/imrd/directdoc.asp?DDFDocuments/t/G/SPS/NCOL261.DOC","EN")</f>
      </c>
      <c r="I4127" s="15">
        <f>HYPERLINK("https://docs.wto.org/imrd/directdoc.asp?DDFDocuments/u/G/SPS/NCOL261.DOC","FR")</f>
      </c>
      <c r="J4127" s="15">
        <f>HYPERLINK("https://docs.wto.org/imrd/directdoc.asp?DDFDocuments/v/G/SPS/NCOL261.DOC","ES")</f>
      </c>
    </row>
    <row r="4128">
      <c r="A4128" s="10" t="s">
        <v>7009</v>
      </c>
      <c r="B4128" s="11" t="s">
        <v>11</v>
      </c>
      <c r="C4128" s="10" t="s">
        <v>18</v>
      </c>
      <c r="D4128" s="12">
        <v>42307</v>
      </c>
      <c r="E4128" s="13" t="s">
        <v>7010</v>
      </c>
      <c r="F4128" s="13" t="s">
        <v>158</v>
      </c>
      <c r="G4128" s="14" t="s">
        <v>2735</v>
      </c>
      <c r="H4128" s="15">
        <f>HYPERLINK("https://docs.wto.org/imrd/directdoc.asp?DDFDocuments/t/G/SPS/NRUS113.DOC","EN")</f>
      </c>
      <c r="I4128" s="15">
        <f>HYPERLINK("https://docs.wto.org/imrd/directdoc.asp?DDFDocuments/u/G/SPS/NRUS113.DOC","FR")</f>
      </c>
      <c r="J4128" s="15">
        <f>HYPERLINK("https://docs.wto.org/imrd/directdoc.asp?DDFDocuments/v/G/SPS/NRUS113.DOC","ES")</f>
      </c>
    </row>
    <row r="4129">
      <c r="A4129" s="10" t="s">
        <v>7011</v>
      </c>
      <c r="B4129" s="11" t="s">
        <v>161</v>
      </c>
      <c r="C4129" s="10" t="s">
        <v>18</v>
      </c>
      <c r="D4129" s="12">
        <v>42307</v>
      </c>
      <c r="E4129" s="13" t="s">
        <v>7012</v>
      </c>
      <c r="F4129" s="13" t="s">
        <v>122</v>
      </c>
      <c r="G4129" s="14"/>
      <c r="H4129" s="15">
        <f>HYPERLINK("https://docs.wto.org/imrd/directdoc.asp?DDFDocuments/t/G/SPS/NUSA2791.DOC","EN")</f>
      </c>
      <c r="I4129" s="15">
        <f>HYPERLINK("https://docs.wto.org/imrd/directdoc.asp?DDFDocuments/u/G/SPS/NUSA2791.DOC","FR")</f>
      </c>
      <c r="J4129" s="15">
        <f>HYPERLINK("https://docs.wto.org/imrd/directdoc.asp?DDFDocuments/v/G/SPS/NUSA2791.DOC","ES")</f>
      </c>
    </row>
    <row r="4130">
      <c r="A4130" s="10" t="s">
        <v>7013</v>
      </c>
      <c r="B4130" s="11" t="s">
        <v>183</v>
      </c>
      <c r="C4130" s="10" t="s">
        <v>18</v>
      </c>
      <c r="D4130" s="12">
        <v>42306</v>
      </c>
      <c r="E4130" s="13" t="s">
        <v>7014</v>
      </c>
      <c r="F4130" s="13" t="s">
        <v>158</v>
      </c>
      <c r="G4130" s="14"/>
      <c r="H4130" s="15">
        <f>HYPERLINK("https://docs.wto.org/imrd/directdoc.asp?DDFDocuments/t/G/SPS/NARG183.DOC","EN")</f>
      </c>
      <c r="I4130" s="15">
        <f>HYPERLINK("https://docs.wto.org/imrd/directdoc.asp?DDFDocuments/u/G/SPS/NARG183.DOC","FR")</f>
      </c>
      <c r="J4130" s="15">
        <f>HYPERLINK("https://docs.wto.org/imrd/directdoc.asp?DDFDocuments/v/G/SPS/NARG183.DOC","ES")</f>
      </c>
    </row>
    <row r="4131">
      <c r="A4131" s="10" t="s">
        <v>7015</v>
      </c>
      <c r="B4131" s="11" t="s">
        <v>95</v>
      </c>
      <c r="C4131" s="10" t="s">
        <v>18</v>
      </c>
      <c r="D4131" s="12">
        <v>42306</v>
      </c>
      <c r="E4131" s="13" t="s">
        <v>7016</v>
      </c>
      <c r="F4131" s="13" t="s">
        <v>88</v>
      </c>
      <c r="G4131" s="14" t="s">
        <v>4098</v>
      </c>
      <c r="H4131" s="15">
        <f>HYPERLINK("https://docs.wto.org/imrd/directdoc.asp?DDFDocuments/t/G/SPS/NBRA1071.DOC","EN")</f>
      </c>
      <c r="I4131" s="15">
        <f>HYPERLINK("https://docs.wto.org/imrd/directdoc.asp?DDFDocuments/u/G/SPS/NBRA1071.DOC","FR")</f>
      </c>
      <c r="J4131" s="15">
        <f>HYPERLINK("https://docs.wto.org/imrd/directdoc.asp?DDFDocuments/v/G/SPS/NBRA1071.DOC","ES")</f>
      </c>
    </row>
    <row r="4132">
      <c r="A4132" s="10" t="s">
        <v>7017</v>
      </c>
      <c r="B4132" s="11" t="s">
        <v>95</v>
      </c>
      <c r="C4132" s="10" t="s">
        <v>40</v>
      </c>
      <c r="D4132" s="12">
        <v>42306</v>
      </c>
      <c r="E4132" s="13" t="s">
        <v>7018</v>
      </c>
      <c r="F4132" s="13" t="s">
        <v>5150</v>
      </c>
      <c r="G4132" s="14" t="s">
        <v>1274</v>
      </c>
      <c r="H4132" s="15">
        <f>HYPERLINK("https://docs.wto.org/imrd/directdoc.asp?DDFDocuments/q/G/SPS/NBRA735A1.pdf","EN")</f>
      </c>
      <c r="I4132" s="15">
        <f>HYPERLINK("https://docs.wto.org/imrd/directdoc.asp?DDFDocuments/r/G/SPS/NBRA735A1.pdf","FR")</f>
      </c>
      <c r="J4132" s="15">
        <f>HYPERLINK("https://docs.wto.org/imrd/directdoc.asp?DDFDocuments/s/G/SPS/NBRA735A1.pdf","ES")</f>
      </c>
    </row>
    <row r="4133">
      <c r="A4133" s="10" t="s">
        <v>7019</v>
      </c>
      <c r="B4133" s="11" t="s">
        <v>195</v>
      </c>
      <c r="C4133" s="10" t="s">
        <v>18</v>
      </c>
      <c r="D4133" s="12">
        <v>42306</v>
      </c>
      <c r="E4133" s="13" t="s">
        <v>7020</v>
      </c>
      <c r="F4133" s="13" t="s">
        <v>1282</v>
      </c>
      <c r="G4133" s="14"/>
      <c r="H4133" s="15">
        <f>HYPERLINK("https://docs.wto.org/imrd/directdoc.asp?DDFDocuments/q/G/SPS/NNZL526.pdf","EN")</f>
      </c>
      <c r="I4133" s="15">
        <f>HYPERLINK("https://docs.wto.org/imrd/directdoc.asp?DDFDocuments/r/G/SPS/NNZL526.pdf","FR")</f>
      </c>
      <c r="J4133" s="15">
        <f>HYPERLINK("https://docs.wto.org/imrd/directdoc.asp?DDFDocuments/s/G/SPS/NNZL526.pdf","ES")</f>
      </c>
    </row>
    <row r="4134">
      <c r="A4134" s="10" t="s">
        <v>7021</v>
      </c>
      <c r="B4134" s="11" t="s">
        <v>134</v>
      </c>
      <c r="C4134" s="10" t="s">
        <v>12</v>
      </c>
      <c r="D4134" s="12">
        <v>42306</v>
      </c>
      <c r="E4134" s="13" t="s">
        <v>7003</v>
      </c>
      <c r="F4134" s="13" t="s">
        <v>138</v>
      </c>
      <c r="G4134" s="14" t="s">
        <v>151</v>
      </c>
      <c r="H4134" s="15">
        <f>HYPERLINK("https://docs.wto.org/imrd/directdoc.asp?DDFDocuments/t/G/SPS/NTHA229.DOC","EN")</f>
      </c>
      <c r="I4134" s="15">
        <f>HYPERLINK("https://docs.wto.org/imrd/directdoc.asp?DDFDocuments/u/G/SPS/NTHA229.DOC","FR")</f>
      </c>
      <c r="J4134" s="15">
        <f>HYPERLINK("https://docs.wto.org/imrd/directdoc.asp?DDFDocuments/v/G/SPS/NTHA229.DOC","ES")</f>
      </c>
    </row>
    <row r="4135">
      <c r="A4135" s="10" t="s">
        <v>7022</v>
      </c>
      <c r="B4135" s="11" t="s">
        <v>161</v>
      </c>
      <c r="C4135" s="10" t="s">
        <v>40</v>
      </c>
      <c r="D4135" s="12">
        <v>42305</v>
      </c>
      <c r="E4135" s="13" t="s">
        <v>5046</v>
      </c>
      <c r="F4135" s="13" t="s">
        <v>5150</v>
      </c>
      <c r="G4135" s="14" t="s">
        <v>7023</v>
      </c>
      <c r="H4135" s="15">
        <f>HYPERLINK("https://docs.wto.org/imrd/directdoc.asp?DDFDocuments/t/G/SPS/NUSA2733A1.DOC","EN")</f>
      </c>
      <c r="I4135" s="15">
        <f>HYPERLINK("https://docs.wto.org/imrd/directdoc.asp?DDFDocuments/u/G/SPS/NUSA2733A1.DOC","FR")</f>
      </c>
      <c r="J4135" s="15">
        <f>HYPERLINK("https://docs.wto.org/imrd/directdoc.asp?DDFDocuments/v/G/SPS/NUSA2733A1.DOC","ES")</f>
      </c>
    </row>
    <row r="4136">
      <c r="A4136" s="10" t="s">
        <v>7024</v>
      </c>
      <c r="B4136" s="11" t="s">
        <v>161</v>
      </c>
      <c r="C4136" s="10" t="s">
        <v>40</v>
      </c>
      <c r="D4136" s="12">
        <v>42305</v>
      </c>
      <c r="E4136" s="13" t="s">
        <v>1794</v>
      </c>
      <c r="F4136" s="13" t="s">
        <v>5150</v>
      </c>
      <c r="G4136" s="14" t="s">
        <v>233</v>
      </c>
      <c r="H4136" s="15">
        <f>HYPERLINK("https://docs.wto.org/imrd/directdoc.asp?DDFDocuments/q/G/SPS/NUSA2757A2.pdf","EN")</f>
      </c>
      <c r="I4136" s="15">
        <f>HYPERLINK("https://docs.wto.org/imrd/directdoc.asp?DDFDocuments/r/G/SPS/NUSA2757A2.pdf","FR")</f>
      </c>
      <c r="J4136" s="15">
        <f>HYPERLINK("https://docs.wto.org/imrd/directdoc.asp?DDFDocuments/s/G/SPS/NUSA2757A2.pdf","ES")</f>
      </c>
    </row>
    <row r="4137">
      <c r="A4137" s="10" t="s">
        <v>7025</v>
      </c>
      <c r="B4137" s="11" t="s">
        <v>161</v>
      </c>
      <c r="C4137" s="10" t="s">
        <v>40</v>
      </c>
      <c r="D4137" s="12">
        <v>42305</v>
      </c>
      <c r="E4137" s="13" t="s">
        <v>7026</v>
      </c>
      <c r="F4137" s="13" t="s">
        <v>5150</v>
      </c>
      <c r="G4137" s="14" t="s">
        <v>2110</v>
      </c>
      <c r="H4137" s="15">
        <f>HYPERLINK("https://docs.wto.org/imrd/directdoc.asp?DDFDocuments/t/G/SPS/NUSA2759A1.DOC","EN")</f>
      </c>
      <c r="I4137" s="15">
        <f>HYPERLINK("https://docs.wto.org/imrd/directdoc.asp?DDFDocuments/u/G/SPS/NUSA2759A1.DOC","FR")</f>
      </c>
      <c r="J4137" s="15">
        <f>HYPERLINK("https://docs.wto.org/imrd/directdoc.asp?DDFDocuments/v/G/SPS/NUSA2759A1.DOC","ES")</f>
      </c>
    </row>
    <row r="4138">
      <c r="A4138" s="10" t="s">
        <v>7027</v>
      </c>
      <c r="B4138" s="11" t="s">
        <v>214</v>
      </c>
      <c r="C4138" s="10" t="s">
        <v>12</v>
      </c>
      <c r="D4138" s="12">
        <v>42304</v>
      </c>
      <c r="E4138" s="13" t="s">
        <v>7028</v>
      </c>
      <c r="F4138" s="13" t="s">
        <v>56</v>
      </c>
      <c r="G4138" s="14" t="s">
        <v>7029</v>
      </c>
      <c r="H4138" s="15">
        <f>HYPERLINK("https://docs.wto.org/imrd/directdoc.asp?DDFDocuments/t/G/SPS/NARE59.DOC","EN")</f>
      </c>
      <c r="I4138" s="15">
        <f>HYPERLINK("https://docs.wto.org/imrd/directdoc.asp?DDFDocuments/u/G/SPS/NARE59.DOC","FR")</f>
      </c>
      <c r="J4138" s="15">
        <f>HYPERLINK("https://docs.wto.org/imrd/directdoc.asp?DDFDocuments/v/G/SPS/NARE59.DOC","ES")</f>
      </c>
    </row>
    <row r="4139">
      <c r="A4139" s="10" t="s">
        <v>7030</v>
      </c>
      <c r="B4139" s="11" t="s">
        <v>351</v>
      </c>
      <c r="C4139" s="10" t="s">
        <v>12</v>
      </c>
      <c r="D4139" s="12">
        <v>42304</v>
      </c>
      <c r="E4139" s="13" t="s">
        <v>7031</v>
      </c>
      <c r="F4139" s="13" t="s">
        <v>7032</v>
      </c>
      <c r="G4139" s="14" t="s">
        <v>5318</v>
      </c>
      <c r="H4139" s="15">
        <f>HYPERLINK("https://docs.wto.org/imrd/directdoc.asp?DDFDocuments/t/G/SPS/NJOR36.DOC","EN")</f>
      </c>
      <c r="I4139" s="15">
        <f>HYPERLINK("https://docs.wto.org/imrd/directdoc.asp?DDFDocuments/u/G/SPS/NJOR36.DOC","FR")</f>
      </c>
      <c r="J4139" s="15">
        <f>HYPERLINK("https://docs.wto.org/imrd/directdoc.asp?DDFDocuments/v/G/SPS/NJOR36.DOC","ES")</f>
      </c>
    </row>
    <row r="4140">
      <c r="A4140" s="10" t="s">
        <v>7033</v>
      </c>
      <c r="B4140" s="11" t="s">
        <v>365</v>
      </c>
      <c r="C4140" s="10" t="s">
        <v>40</v>
      </c>
      <c r="D4140" s="12">
        <v>42303</v>
      </c>
      <c r="E4140" s="13" t="s">
        <v>19</v>
      </c>
      <c r="F4140" s="13" t="s">
        <v>5150</v>
      </c>
      <c r="G4140" s="14"/>
      <c r="H4140" s="15">
        <f>HYPERLINK("https://docs.wto.org/imrd/directdoc.asp?DDFDocuments/q/G/SPS/NCHL439A4.pdf","EN")</f>
      </c>
      <c r="I4140" s="15">
        <f>HYPERLINK("https://docs.wto.org/imrd/directdoc.asp?DDFDocuments/r/G/SPS/NCHL439A4.pdf","FR")</f>
      </c>
      <c r="J4140" s="15">
        <f>HYPERLINK("https://docs.wto.org/imrd/directdoc.asp?DDFDocuments/s/G/SPS/NCHL439A4.pdf","ES")</f>
      </c>
    </row>
    <row r="4141">
      <c r="A4141" s="10" t="s">
        <v>7034</v>
      </c>
      <c r="B4141" s="11" t="s">
        <v>365</v>
      </c>
      <c r="C4141" s="10" t="s">
        <v>40</v>
      </c>
      <c r="D4141" s="12">
        <v>42303</v>
      </c>
      <c r="E4141" s="13" t="s">
        <v>19</v>
      </c>
      <c r="F4141" s="13" t="s">
        <v>5150</v>
      </c>
      <c r="G4141" s="14"/>
      <c r="H4141" s="15">
        <f>HYPERLINK("https://docs.wto.org/imrd/directdoc.asp?DDFDocuments/q/G/SPS/NCHL490A1.pdf","EN")</f>
      </c>
      <c r="I4141" s="15">
        <f>HYPERLINK("https://docs.wto.org/imrd/directdoc.asp?DDFDocuments/r/G/SPS/NCHL490A1.pdf","FR")</f>
      </c>
      <c r="J4141" s="15">
        <f>HYPERLINK("https://docs.wto.org/imrd/directdoc.asp?DDFDocuments/s/G/SPS/NCHL490A1.pdf","ES")</f>
      </c>
    </row>
    <row r="4142">
      <c r="A4142" s="10" t="s">
        <v>7035</v>
      </c>
      <c r="B4142" s="11" t="s">
        <v>365</v>
      </c>
      <c r="C4142" s="10" t="s">
        <v>40</v>
      </c>
      <c r="D4142" s="12">
        <v>42303</v>
      </c>
      <c r="E4142" s="13" t="s">
        <v>19</v>
      </c>
      <c r="F4142" s="13" t="s">
        <v>5150</v>
      </c>
      <c r="G4142" s="14"/>
      <c r="H4142" s="15">
        <f>HYPERLINK("https://docs.wto.org/imrd/directdoc.asp?DDFDocuments/t/G/SPS/NCHL507A1.DOC","EN")</f>
      </c>
      <c r="I4142" s="15">
        <f>HYPERLINK("https://docs.wto.org/imrd/directdoc.asp?DDFDocuments/u/G/SPS/NCHL507A1.DOC","FR")</f>
      </c>
      <c r="J4142" s="15">
        <f>HYPERLINK("https://docs.wto.org/imrd/directdoc.asp?DDFDocuments/v/G/SPS/NCHL507A1.DOC","ES")</f>
      </c>
    </row>
    <row r="4143">
      <c r="A4143" s="10" t="s">
        <v>7036</v>
      </c>
      <c r="B4143" s="11" t="s">
        <v>233</v>
      </c>
      <c r="C4143" s="10" t="s">
        <v>18</v>
      </c>
      <c r="D4143" s="12">
        <v>42303</v>
      </c>
      <c r="E4143" s="13" t="s">
        <v>5036</v>
      </c>
      <c r="F4143" s="13" t="s">
        <v>7037</v>
      </c>
      <c r="G4143" s="14"/>
      <c r="H4143" s="15">
        <f>HYPERLINK("https://docs.wto.org/imrd/directdoc.asp?DDFDocuments/t/G/SPS/NPER623.DOC","EN")</f>
      </c>
      <c r="I4143" s="15">
        <f>HYPERLINK("https://docs.wto.org/imrd/directdoc.asp?DDFDocuments/u/G/SPS/NPER623.DOC","FR")</f>
      </c>
      <c r="J4143" s="15">
        <f>HYPERLINK("https://docs.wto.org/imrd/directdoc.asp?DDFDocuments/v/G/SPS/NPER623.DOC","ES")</f>
      </c>
    </row>
    <row r="4144">
      <c r="A4144" s="10" t="s">
        <v>7038</v>
      </c>
      <c r="B4144" s="11" t="s">
        <v>53</v>
      </c>
      <c r="C4144" s="10" t="s">
        <v>18</v>
      </c>
      <c r="D4144" s="12">
        <v>42303</v>
      </c>
      <c r="E4144" s="13" t="s">
        <v>7039</v>
      </c>
      <c r="F4144" s="13" t="s">
        <v>2120</v>
      </c>
      <c r="G4144" s="14"/>
      <c r="H4144" s="15">
        <f>HYPERLINK("https://docs.wto.org/imrd/directdoc.asp?DDFDocuments/q/G/SPS/NSAU179.pdf","EN")</f>
      </c>
      <c r="I4144" s="15">
        <f>HYPERLINK("https://docs.wto.org/imrd/directdoc.asp?DDFDocuments/r/G/SPS/NSAU179.pdf","FR")</f>
      </c>
      <c r="J4144" s="15">
        <f>HYPERLINK("https://docs.wto.org/imrd/directdoc.asp?DDFDocuments/s/G/SPS/NSAU179.pdf","ES")</f>
      </c>
    </row>
    <row r="4145">
      <c r="A4145" s="10" t="s">
        <v>7040</v>
      </c>
      <c r="B4145" s="11" t="s">
        <v>53</v>
      </c>
      <c r="C4145" s="10" t="s">
        <v>18</v>
      </c>
      <c r="D4145" s="12">
        <v>42303</v>
      </c>
      <c r="E4145" s="13" t="s">
        <v>7041</v>
      </c>
      <c r="F4145" s="13" t="s">
        <v>1146</v>
      </c>
      <c r="G4145" s="14"/>
      <c r="H4145" s="15">
        <f>HYPERLINK("https://docs.wto.org/imrd/directdoc.asp?DDFDocuments/t/G/SPS/NSAU181.DOC","EN")</f>
      </c>
      <c r="I4145" s="15">
        <f>HYPERLINK("https://docs.wto.org/imrd/directdoc.asp?DDFDocuments/u/G/SPS/NSAU181.DOC","FR")</f>
      </c>
      <c r="J4145" s="15">
        <f>HYPERLINK("https://docs.wto.org/imrd/directdoc.asp?DDFDocuments/v/G/SPS/NSAU181.DOC","ES")</f>
      </c>
    </row>
    <row r="4146">
      <c r="A4146" s="10" t="s">
        <v>7042</v>
      </c>
      <c r="B4146" s="11" t="s">
        <v>53</v>
      </c>
      <c r="C4146" s="10" t="s">
        <v>18</v>
      </c>
      <c r="D4146" s="12">
        <v>42303</v>
      </c>
      <c r="E4146" s="13" t="s">
        <v>7043</v>
      </c>
      <c r="F4146" s="13" t="s">
        <v>24</v>
      </c>
      <c r="G4146" s="14"/>
      <c r="H4146" s="15">
        <f>HYPERLINK("https://docs.wto.org/imrd/directdoc.asp?DDFDocuments/t/G/SPS/NSAU182.DOC","EN")</f>
      </c>
      <c r="I4146" s="15">
        <f>HYPERLINK("https://docs.wto.org/imrd/directdoc.asp?DDFDocuments/u/G/SPS/NSAU182.DOC","FR")</f>
      </c>
      <c r="J4146" s="15">
        <f>HYPERLINK("https://docs.wto.org/imrd/directdoc.asp?DDFDocuments/v/G/SPS/NSAU182.DOC","ES")</f>
      </c>
    </row>
    <row r="4147">
      <c r="A4147" s="10" t="s">
        <v>7044</v>
      </c>
      <c r="B4147" s="11" t="s">
        <v>59</v>
      </c>
      <c r="C4147" s="10" t="s">
        <v>18</v>
      </c>
      <c r="D4147" s="12">
        <v>42303</v>
      </c>
      <c r="E4147" s="13" t="s">
        <v>2937</v>
      </c>
      <c r="F4147" s="13" t="s">
        <v>733</v>
      </c>
      <c r="G4147" s="14"/>
      <c r="H4147" s="15">
        <f>HYPERLINK("https://docs.wto.org/imrd/directdoc.asp?DDFDocuments/t/G/SPS/NTPKM376.DOC","EN")</f>
      </c>
      <c r="I4147" s="15">
        <f>HYPERLINK("https://docs.wto.org/imrd/directdoc.asp?DDFDocuments/u/G/SPS/NTPKM376.DOC","FR")</f>
      </c>
      <c r="J4147" s="15">
        <f>HYPERLINK("https://docs.wto.org/imrd/directdoc.asp?DDFDocuments/v/G/SPS/NTPKM376.DOC","ES")</f>
      </c>
    </row>
    <row r="4148">
      <c r="A4148" s="10" t="s">
        <v>7045</v>
      </c>
      <c r="B4148" s="11" t="s">
        <v>188</v>
      </c>
      <c r="C4148" s="10" t="s">
        <v>40</v>
      </c>
      <c r="D4148" s="12">
        <v>42300</v>
      </c>
      <c r="E4148" s="13" t="s">
        <v>7046</v>
      </c>
      <c r="F4148" s="13" t="s">
        <v>5150</v>
      </c>
      <c r="G4148" s="14"/>
      <c r="H4148" s="15">
        <f>HYPERLINK("https://docs.wto.org/imrd/directdoc.asp?DDFDocuments/t/G/SPS/NAUS358A1.DOC","EN")</f>
      </c>
      <c r="I4148" s="15">
        <f>HYPERLINK("https://docs.wto.org/imrd/directdoc.asp?DDFDocuments/u/G/SPS/NAUS358A1.DOC","FR")</f>
      </c>
      <c r="J4148" s="15">
        <f>HYPERLINK("https://docs.wto.org/imrd/directdoc.asp?DDFDocuments/v/G/SPS/NAUS358A1.DOC","ES")</f>
      </c>
    </row>
    <row r="4149">
      <c r="A4149" s="10" t="s">
        <v>7047</v>
      </c>
      <c r="B4149" s="11" t="s">
        <v>79</v>
      </c>
      <c r="C4149" s="10" t="s">
        <v>40</v>
      </c>
      <c r="D4149" s="12">
        <v>42300</v>
      </c>
      <c r="E4149" s="13" t="s">
        <v>19</v>
      </c>
      <c r="F4149" s="13" t="s">
        <v>5150</v>
      </c>
      <c r="G4149" s="14"/>
      <c r="H4149" s="15">
        <f>HYPERLINK("https://docs.wto.org/imrd/directdoc.asp?DDFDocuments/t/G/SPS/NCOL255A1.DOC","EN")</f>
      </c>
      <c r="I4149" s="15">
        <f>HYPERLINK("https://docs.wto.org/imrd/directdoc.asp?DDFDocuments/u/G/SPS/NCOL255A1.DOC","FR")</f>
      </c>
      <c r="J4149" s="15">
        <f>HYPERLINK("https://docs.wto.org/imrd/directdoc.asp?DDFDocuments/v/G/SPS/NCOL255A1.DOC","ES")</f>
      </c>
    </row>
    <row r="4150">
      <c r="A4150" s="10" t="s">
        <v>7048</v>
      </c>
      <c r="B4150" s="11" t="s">
        <v>204</v>
      </c>
      <c r="C4150" s="10" t="s">
        <v>18</v>
      </c>
      <c r="D4150" s="12">
        <v>42300</v>
      </c>
      <c r="E4150" s="13" t="s">
        <v>1514</v>
      </c>
      <c r="F4150" s="13" t="s">
        <v>1515</v>
      </c>
      <c r="G4150" s="14" t="s">
        <v>7049</v>
      </c>
      <c r="H4150" s="15">
        <f>HYPERLINK("https://docs.wto.org/imrd/directdoc.asp?DDFDocuments/t/G/SPS/NEGY74.DOC","EN")</f>
      </c>
      <c r="I4150" s="15">
        <f>HYPERLINK("https://docs.wto.org/imrd/directdoc.asp?DDFDocuments/u/G/SPS/NEGY74.DOC","FR")</f>
      </c>
      <c r="J4150" s="15">
        <f>HYPERLINK("https://docs.wto.org/imrd/directdoc.asp?DDFDocuments/v/G/SPS/NEGY74.DOC","ES")</f>
      </c>
    </row>
    <row r="4151">
      <c r="A4151" s="10" t="s">
        <v>7050</v>
      </c>
      <c r="B4151" s="11" t="s">
        <v>53</v>
      </c>
      <c r="C4151" s="10" t="s">
        <v>18</v>
      </c>
      <c r="D4151" s="12">
        <v>42300</v>
      </c>
      <c r="E4151" s="13" t="s">
        <v>7051</v>
      </c>
      <c r="F4151" s="13" t="s">
        <v>2701</v>
      </c>
      <c r="G4151" s="14"/>
      <c r="H4151" s="15">
        <f>HYPERLINK("https://docs.wto.org/imrd/directdoc.asp?DDFDocuments/q/G/SPS/NSAU170.pdf","EN")</f>
      </c>
      <c r="I4151" s="15">
        <f>HYPERLINK("https://docs.wto.org/imrd/directdoc.asp?DDFDocuments/r/G/SPS/NSAU170.pdf","FR")</f>
      </c>
      <c r="J4151" s="15">
        <f>HYPERLINK("https://docs.wto.org/imrd/directdoc.asp?DDFDocuments/s/G/SPS/NSAU170.pdf","ES")</f>
      </c>
    </row>
    <row r="4152">
      <c r="A4152" s="10" t="s">
        <v>7052</v>
      </c>
      <c r="B4152" s="11" t="s">
        <v>53</v>
      </c>
      <c r="C4152" s="10" t="s">
        <v>18</v>
      </c>
      <c r="D4152" s="12">
        <v>42300</v>
      </c>
      <c r="E4152" s="13" t="s">
        <v>7053</v>
      </c>
      <c r="F4152" s="13" t="s">
        <v>24</v>
      </c>
      <c r="G4152" s="14"/>
      <c r="H4152" s="15">
        <f>HYPERLINK("https://docs.wto.org/imrd/directdoc.asp?DDFDocuments/q/G/SPS/NSAU176.pdf","EN")</f>
      </c>
      <c r="I4152" s="15">
        <f>HYPERLINK("https://docs.wto.org/imrd/directdoc.asp?DDFDocuments/r/G/SPS/NSAU176.pdf","FR")</f>
      </c>
      <c r="J4152" s="15">
        <f>HYPERLINK("https://docs.wto.org/imrd/directdoc.asp?DDFDocuments/s/G/SPS/NSAU176.pdf","ES")</f>
      </c>
    </row>
    <row r="4153">
      <c r="A4153" s="10" t="s">
        <v>7054</v>
      </c>
      <c r="B4153" s="11" t="s">
        <v>53</v>
      </c>
      <c r="C4153" s="10" t="s">
        <v>18</v>
      </c>
      <c r="D4153" s="12">
        <v>42300</v>
      </c>
      <c r="E4153" s="13" t="s">
        <v>7055</v>
      </c>
      <c r="F4153" s="13" t="s">
        <v>24</v>
      </c>
      <c r="G4153" s="14"/>
      <c r="H4153" s="15">
        <f>HYPERLINK("https://docs.wto.org/imrd/directdoc.asp?DDFDocuments/t/G/SPS/NSAU178.DOC","EN")</f>
      </c>
      <c r="I4153" s="15">
        <f>HYPERLINK("https://docs.wto.org/imrd/directdoc.asp?DDFDocuments/u/G/SPS/NSAU178.DOC","FR")</f>
      </c>
      <c r="J4153" s="15">
        <f>HYPERLINK("https://docs.wto.org/imrd/directdoc.asp?DDFDocuments/v/G/SPS/NSAU178.DOC","ES")</f>
      </c>
    </row>
    <row r="4154">
      <c r="A4154" s="10" t="s">
        <v>7056</v>
      </c>
      <c r="B4154" s="11" t="s">
        <v>27</v>
      </c>
      <c r="C4154" s="10" t="s">
        <v>18</v>
      </c>
      <c r="D4154" s="12">
        <v>42297</v>
      </c>
      <c r="E4154" s="13" t="s">
        <v>7057</v>
      </c>
      <c r="F4154" s="13" t="s">
        <v>607</v>
      </c>
      <c r="G4154" s="14" t="s">
        <v>4098</v>
      </c>
      <c r="H4154" s="15">
        <f>HYPERLINK("https://docs.wto.org/imrd/directdoc.asp?DDFDocuments/t/G/SPS/NCRI165.DOC","EN")</f>
      </c>
      <c r="I4154" s="15">
        <f>HYPERLINK("https://docs.wto.org/imrd/directdoc.asp?DDFDocuments/u/G/SPS/NCRI165.DOC","FR")</f>
      </c>
      <c r="J4154" s="15">
        <f>HYPERLINK("https://docs.wto.org/imrd/directdoc.asp?DDFDocuments/v/G/SPS/NCRI165.DOC","ES")</f>
      </c>
    </row>
    <row r="4155">
      <c r="A4155" s="10" t="s">
        <v>7058</v>
      </c>
      <c r="B4155" s="11" t="s">
        <v>82</v>
      </c>
      <c r="C4155" s="10" t="s">
        <v>12</v>
      </c>
      <c r="D4155" s="12">
        <v>42296</v>
      </c>
      <c r="E4155" s="13" t="s">
        <v>7059</v>
      </c>
      <c r="F4155" s="13" t="s">
        <v>32</v>
      </c>
      <c r="G4155" s="14" t="s">
        <v>3017</v>
      </c>
      <c r="H4155" s="15">
        <f>HYPERLINK("https://docs.wto.org/imrd/directdoc.asp?DDFDocuments/t/G/SPS/NEU148.DOC","EN")</f>
      </c>
      <c r="I4155" s="15">
        <f>HYPERLINK("https://docs.wto.org/imrd/directdoc.asp?DDFDocuments/u/G/SPS/NEU148.DOC","FR")</f>
      </c>
      <c r="J4155" s="15">
        <f>HYPERLINK("https://docs.wto.org/imrd/directdoc.asp?DDFDocuments/v/G/SPS/NEU148.DOC","ES")</f>
      </c>
    </row>
    <row r="4156">
      <c r="A4156" s="10" t="s">
        <v>7060</v>
      </c>
      <c r="B4156" s="11" t="s">
        <v>153</v>
      </c>
      <c r="C4156" s="10" t="s">
        <v>18</v>
      </c>
      <c r="D4156" s="12">
        <v>42296</v>
      </c>
      <c r="E4156" s="13" t="s">
        <v>4901</v>
      </c>
      <c r="F4156" s="13" t="s">
        <v>122</v>
      </c>
      <c r="G4156" s="14"/>
      <c r="H4156" s="15">
        <f>HYPERLINK("https://docs.wto.org/imrd/directdoc.asp?DDFDocuments/t/G/SPS/NKOR519.DOC","EN")</f>
      </c>
      <c r="I4156" s="15">
        <f>HYPERLINK("https://docs.wto.org/imrd/directdoc.asp?DDFDocuments/u/G/SPS/NKOR519.DOC","FR")</f>
      </c>
      <c r="J4156" s="15">
        <f>HYPERLINK("https://docs.wto.org/imrd/directdoc.asp?DDFDocuments/v/G/SPS/NKOR519.DOC","ES")</f>
      </c>
    </row>
    <row r="4157">
      <c r="A4157" s="10" t="s">
        <v>7061</v>
      </c>
      <c r="B4157" s="11" t="s">
        <v>59</v>
      </c>
      <c r="C4157" s="10" t="s">
        <v>40</v>
      </c>
      <c r="D4157" s="12">
        <v>42293</v>
      </c>
      <c r="E4157" s="13" t="s">
        <v>7062</v>
      </c>
      <c r="F4157" s="13" t="s">
        <v>5150</v>
      </c>
      <c r="G4157" s="14"/>
      <c r="H4157" s="15">
        <f>HYPERLINK("https://docs.wto.org/imrd/directdoc.asp?DDFDocuments/t/G/SPS/NTPKM329A1.DOC","EN")</f>
      </c>
      <c r="I4157" s="15">
        <f>HYPERLINK("https://docs.wto.org/imrd/directdoc.asp?DDFDocuments/u/G/SPS/NTPKM329A1.DOC","FR")</f>
      </c>
      <c r="J4157" s="15">
        <f>HYPERLINK("https://docs.wto.org/imrd/directdoc.asp?DDFDocuments/v/G/SPS/NTPKM329A1.DOC","ES")</f>
      </c>
    </row>
    <row r="4158">
      <c r="A4158" s="10" t="s">
        <v>7063</v>
      </c>
      <c r="B4158" s="11" t="s">
        <v>161</v>
      </c>
      <c r="C4158" s="10" t="s">
        <v>40</v>
      </c>
      <c r="D4158" s="12">
        <v>42293</v>
      </c>
      <c r="E4158" s="13" t="s">
        <v>7064</v>
      </c>
      <c r="F4158" s="13" t="s">
        <v>5150</v>
      </c>
      <c r="G4158" s="14" t="s">
        <v>365</v>
      </c>
      <c r="H4158" s="15">
        <f>HYPERLINK("https://docs.wto.org/imrd/directdoc.asp?DDFDocuments/t/G/SPS/NUSA2709A1.DOC","EN")</f>
      </c>
      <c r="I4158" s="15">
        <f>HYPERLINK("https://docs.wto.org/imrd/directdoc.asp?DDFDocuments/u/G/SPS/NUSA2709A1.DOC","FR")</f>
      </c>
      <c r="J4158" s="15">
        <f>HYPERLINK("https://docs.wto.org/imrd/directdoc.asp?DDFDocuments/v/G/SPS/NUSA2709A1.DOC","ES")</f>
      </c>
    </row>
    <row r="4159">
      <c r="A4159" s="10" t="s">
        <v>7065</v>
      </c>
      <c r="B4159" s="11" t="s">
        <v>161</v>
      </c>
      <c r="C4159" s="10" t="s">
        <v>18</v>
      </c>
      <c r="D4159" s="12">
        <v>42293</v>
      </c>
      <c r="E4159" s="13" t="s">
        <v>4111</v>
      </c>
      <c r="F4159" s="13" t="s">
        <v>229</v>
      </c>
      <c r="G4159" s="14"/>
      <c r="H4159" s="15">
        <f>HYPERLINK("https://docs.wto.org/imrd/directdoc.asp?DDFDocuments/t/G/SPS/NUSA2790.DOC","EN")</f>
      </c>
      <c r="I4159" s="15">
        <f>HYPERLINK("https://docs.wto.org/imrd/directdoc.asp?DDFDocuments/u/G/SPS/NUSA2790.DOC","FR")</f>
      </c>
      <c r="J4159" s="15">
        <f>HYPERLINK("https://docs.wto.org/imrd/directdoc.asp?DDFDocuments/v/G/SPS/NUSA2790.DOC","ES")</f>
      </c>
    </row>
    <row r="4160">
      <c r="A4160" s="10" t="s">
        <v>7066</v>
      </c>
      <c r="B4160" s="11" t="s">
        <v>204</v>
      </c>
      <c r="C4160" s="10" t="s">
        <v>18</v>
      </c>
      <c r="D4160" s="12">
        <v>42292</v>
      </c>
      <c r="E4160" s="13" t="s">
        <v>7067</v>
      </c>
      <c r="F4160" s="13" t="s">
        <v>1146</v>
      </c>
      <c r="G4160" s="14"/>
      <c r="H4160" s="15">
        <f>HYPERLINK("https://docs.wto.org/imrd/directdoc.asp?DDFDocuments/t/G/SPS/NEGY69.DOC","EN")</f>
      </c>
      <c r="I4160" s="15">
        <f>HYPERLINK("https://docs.wto.org/imrd/directdoc.asp?DDFDocuments/u/G/SPS/NEGY69.DOC","FR")</f>
      </c>
      <c r="J4160" s="15">
        <f>HYPERLINK("https://docs.wto.org/imrd/directdoc.asp?DDFDocuments/v/G/SPS/NEGY69.DOC","ES")</f>
      </c>
    </row>
    <row r="4161">
      <c r="A4161" s="10" t="s">
        <v>7068</v>
      </c>
      <c r="B4161" s="11" t="s">
        <v>161</v>
      </c>
      <c r="C4161" s="10" t="s">
        <v>40</v>
      </c>
      <c r="D4161" s="12">
        <v>42292</v>
      </c>
      <c r="E4161" s="13" t="s">
        <v>7069</v>
      </c>
      <c r="F4161" s="13" t="s">
        <v>5150</v>
      </c>
      <c r="G4161" s="14" t="s">
        <v>87</v>
      </c>
      <c r="H4161" s="15">
        <f>HYPERLINK("https://docs.wto.org/imrd/directdoc.asp?DDFDocuments/t/G/SPS/NUSA2737A1.DOC","EN")</f>
      </c>
      <c r="I4161" s="15">
        <f>HYPERLINK("https://docs.wto.org/imrd/directdoc.asp?DDFDocuments/u/G/SPS/NUSA2737A1.DOC","FR")</f>
      </c>
      <c r="J4161" s="15">
        <f>HYPERLINK("https://docs.wto.org/imrd/directdoc.asp?DDFDocuments/v/G/SPS/NUSA2737A1.DOC","ES")</f>
      </c>
    </row>
    <row r="4162">
      <c r="A4162" s="10" t="s">
        <v>7070</v>
      </c>
      <c r="B4162" s="11" t="s">
        <v>11</v>
      </c>
      <c r="C4162" s="10" t="s">
        <v>18</v>
      </c>
      <c r="D4162" s="12">
        <v>42291</v>
      </c>
      <c r="E4162" s="13" t="s">
        <v>5152</v>
      </c>
      <c r="F4162" s="13" t="s">
        <v>158</v>
      </c>
      <c r="G4162" s="14"/>
      <c r="H4162" s="15">
        <f>HYPERLINK("https://docs.wto.org/imrd/directdoc.asp?DDFDocuments/t/G/SPS/NRUS111.DOC","EN")</f>
      </c>
      <c r="I4162" s="15">
        <f>HYPERLINK("https://docs.wto.org/imrd/directdoc.asp?DDFDocuments/u/G/SPS/NRUS111.DOC","FR")</f>
      </c>
      <c r="J4162" s="15">
        <f>HYPERLINK("https://docs.wto.org/imrd/directdoc.asp?DDFDocuments/v/G/SPS/NRUS111.DOC","ES")</f>
      </c>
    </row>
    <row r="4163">
      <c r="A4163" s="10" t="s">
        <v>7071</v>
      </c>
      <c r="B4163" s="11" t="s">
        <v>11</v>
      </c>
      <c r="C4163" s="10" t="s">
        <v>18</v>
      </c>
      <c r="D4163" s="12">
        <v>42291</v>
      </c>
      <c r="E4163" s="13" t="s">
        <v>5152</v>
      </c>
      <c r="F4163" s="13" t="s">
        <v>158</v>
      </c>
      <c r="G4163" s="14"/>
      <c r="H4163" s="15">
        <f>HYPERLINK("https://docs.wto.org/imrd/directdoc.asp?DDFDocuments/t/G/SPS/NRUS112.DOC","EN")</f>
      </c>
      <c r="I4163" s="15">
        <f>HYPERLINK("https://docs.wto.org/imrd/directdoc.asp?DDFDocuments/u/G/SPS/NRUS112.DOC","FR")</f>
      </c>
      <c r="J4163" s="15">
        <f>HYPERLINK("https://docs.wto.org/imrd/directdoc.asp?DDFDocuments/v/G/SPS/NRUS112.DOC","ES")</f>
      </c>
    </row>
    <row r="4164">
      <c r="A4164" s="10" t="s">
        <v>7072</v>
      </c>
      <c r="B4164" s="11" t="s">
        <v>53</v>
      </c>
      <c r="C4164" s="10" t="s">
        <v>12</v>
      </c>
      <c r="D4164" s="12">
        <v>42291</v>
      </c>
      <c r="E4164" s="13" t="s">
        <v>55</v>
      </c>
      <c r="F4164" s="13" t="s">
        <v>56</v>
      </c>
      <c r="G4164" s="14" t="s">
        <v>7073</v>
      </c>
      <c r="H4164" s="15">
        <f>HYPERLINK("https://docs.wto.org/imrd/directdoc.asp?DDFDocuments/q/G/SPS/NSAU169.pdf","EN")</f>
      </c>
      <c r="I4164" s="15">
        <f>HYPERLINK("https://docs.wto.org/imrd/directdoc.asp?DDFDocuments/r/G/SPS/NSAU169.pdf","FR")</f>
      </c>
      <c r="J4164" s="15">
        <f>HYPERLINK("https://docs.wto.org/imrd/directdoc.asp?DDFDocuments/s/G/SPS/NSAU169.pdf","ES")</f>
      </c>
    </row>
    <row r="4165">
      <c r="A4165" s="10" t="s">
        <v>7074</v>
      </c>
      <c r="B4165" s="11" t="s">
        <v>95</v>
      </c>
      <c r="C4165" s="10" t="s">
        <v>18</v>
      </c>
      <c r="D4165" s="12">
        <v>42289</v>
      </c>
      <c r="E4165" s="13" t="s">
        <v>7075</v>
      </c>
      <c r="F4165" s="13" t="s">
        <v>368</v>
      </c>
      <c r="G4165" s="14" t="s">
        <v>11</v>
      </c>
      <c r="H4165" s="15">
        <f>HYPERLINK("https://docs.wto.org/imrd/directdoc.asp?DDFDocuments/q/G/SPS/NBRA130R1.pdf","EN")</f>
      </c>
      <c r="I4165" s="15">
        <f>HYPERLINK("https://docs.wto.org/imrd/directdoc.asp?DDFDocuments/r/G/SPS/NBRA130R1.pdf","FR")</f>
      </c>
      <c r="J4165" s="15">
        <f>HYPERLINK("https://docs.wto.org/imrd/directdoc.asp?DDFDocuments/s/G/SPS/NBRA130R1.pdf","ES")</f>
      </c>
    </row>
    <row r="4166">
      <c r="A4166" s="10" t="s">
        <v>7076</v>
      </c>
      <c r="B4166" s="11" t="s">
        <v>233</v>
      </c>
      <c r="C4166" s="10" t="s">
        <v>18</v>
      </c>
      <c r="D4166" s="12">
        <v>42289</v>
      </c>
      <c r="E4166" s="13" t="s">
        <v>7077</v>
      </c>
      <c r="F4166" s="13" t="s">
        <v>158</v>
      </c>
      <c r="G4166" s="14" t="s">
        <v>161</v>
      </c>
      <c r="H4166" s="15">
        <f>HYPERLINK("https://docs.wto.org/imrd/directdoc.asp?DDFDocuments/q/G/SPS/NPER622.pdf","EN")</f>
      </c>
      <c r="I4166" s="15">
        <f>HYPERLINK("https://docs.wto.org/imrd/directdoc.asp?DDFDocuments/r/G/SPS/NPER622.pdf","FR")</f>
      </c>
      <c r="J4166" s="15">
        <f>HYPERLINK("https://docs.wto.org/imrd/directdoc.asp?DDFDocuments/s/G/SPS/NPER622.pdf","ES")</f>
      </c>
    </row>
    <row r="4167">
      <c r="A4167" s="10" t="s">
        <v>7078</v>
      </c>
      <c r="B4167" s="11" t="s">
        <v>34</v>
      </c>
      <c r="C4167" s="10" t="s">
        <v>18</v>
      </c>
      <c r="D4167" s="12">
        <v>42286</v>
      </c>
      <c r="E4167" s="13" t="s">
        <v>7079</v>
      </c>
      <c r="F4167" s="13" t="s">
        <v>144</v>
      </c>
      <c r="G4167" s="14"/>
      <c r="H4167" s="15">
        <f>HYPERLINK("https://docs.wto.org/imrd/directdoc.asp?DDFDocuments/t/G/SPS/NJPN429.DOC","EN")</f>
      </c>
      <c r="I4167" s="15">
        <f>HYPERLINK("https://docs.wto.org/imrd/directdoc.asp?DDFDocuments/u/G/SPS/NJPN429.DOC","FR")</f>
      </c>
      <c r="J4167" s="15">
        <f>HYPERLINK("https://docs.wto.org/imrd/directdoc.asp?DDFDocuments/v/G/SPS/NJPN429.DOC","ES")</f>
      </c>
    </row>
    <row r="4168">
      <c r="A4168" s="10" t="s">
        <v>7080</v>
      </c>
      <c r="B4168" s="11" t="s">
        <v>145</v>
      </c>
      <c r="C4168" s="10" t="s">
        <v>12</v>
      </c>
      <c r="D4168" s="12">
        <v>42286</v>
      </c>
      <c r="E4168" s="13" t="s">
        <v>7081</v>
      </c>
      <c r="F4168" s="13" t="s">
        <v>36</v>
      </c>
      <c r="G4168" s="14" t="s">
        <v>7082</v>
      </c>
      <c r="H4168" s="15">
        <f>HYPERLINK("https://docs.wto.org/imrd/directdoc.asp?DDFDocuments/t/G/SPS/NPHL308.DOC","EN")</f>
      </c>
      <c r="I4168" s="15">
        <f>HYPERLINK("https://docs.wto.org/imrd/directdoc.asp?DDFDocuments/u/G/SPS/NPHL308.DOC","FR")</f>
      </c>
      <c r="J4168" s="15">
        <f>HYPERLINK("https://docs.wto.org/imrd/directdoc.asp?DDFDocuments/v/G/SPS/NPHL308.DOC","ES")</f>
      </c>
    </row>
    <row r="4169">
      <c r="A4169" s="10" t="s">
        <v>7083</v>
      </c>
      <c r="B4169" s="11" t="s">
        <v>365</v>
      </c>
      <c r="C4169" s="10" t="s">
        <v>18</v>
      </c>
      <c r="D4169" s="12">
        <v>42285</v>
      </c>
      <c r="E4169" s="13" t="s">
        <v>7084</v>
      </c>
      <c r="F4169" s="13" t="s">
        <v>733</v>
      </c>
      <c r="G4169" s="14"/>
      <c r="H4169" s="15">
        <f>HYPERLINK("https://docs.wto.org/imrd/directdoc.asp?DDFDocuments/t/G/SPS/NCHL513.DOC","EN")</f>
      </c>
      <c r="I4169" s="15">
        <f>HYPERLINK("https://docs.wto.org/imrd/directdoc.asp?DDFDocuments/u/G/SPS/NCHL513.DOC","FR")</f>
      </c>
      <c r="J4169" s="15">
        <f>HYPERLINK("https://docs.wto.org/imrd/directdoc.asp?DDFDocuments/v/G/SPS/NCHL513.DOC","ES")</f>
      </c>
    </row>
    <row r="4170">
      <c r="A4170" s="10" t="s">
        <v>7085</v>
      </c>
      <c r="B4170" s="11" t="s">
        <v>365</v>
      </c>
      <c r="C4170" s="10" t="s">
        <v>18</v>
      </c>
      <c r="D4170" s="12">
        <v>42284</v>
      </c>
      <c r="E4170" s="13" t="s">
        <v>7086</v>
      </c>
      <c r="F4170" s="13" t="s">
        <v>32</v>
      </c>
      <c r="G4170" s="14"/>
      <c r="H4170" s="15">
        <f>HYPERLINK("https://docs.wto.org/imrd/directdoc.asp?DDFDocuments/t/G/SPS/NCHL512.DOC","EN")</f>
      </c>
      <c r="I4170" s="15">
        <f>HYPERLINK("https://docs.wto.org/imrd/directdoc.asp?DDFDocuments/u/G/SPS/NCHL512.DOC","FR")</f>
      </c>
      <c r="J4170" s="15">
        <f>HYPERLINK("https://docs.wto.org/imrd/directdoc.asp?DDFDocuments/v/G/SPS/NCHL512.DOC","ES")</f>
      </c>
    </row>
    <row r="4171">
      <c r="A4171" s="10" t="s">
        <v>7087</v>
      </c>
      <c r="B4171" s="11" t="s">
        <v>233</v>
      </c>
      <c r="C4171" s="10" t="s">
        <v>18</v>
      </c>
      <c r="D4171" s="12">
        <v>42282</v>
      </c>
      <c r="E4171" s="13" t="s">
        <v>7088</v>
      </c>
      <c r="F4171" s="13" t="s">
        <v>607</v>
      </c>
      <c r="G4171" s="14" t="s">
        <v>7089</v>
      </c>
      <c r="H4171" s="15">
        <f>HYPERLINK("https://docs.wto.org/imrd/directdoc.asp?DDFDocuments/t/G/SPS/NPER620.DOC","EN")</f>
      </c>
      <c r="I4171" s="15">
        <f>HYPERLINK("https://docs.wto.org/imrd/directdoc.asp?DDFDocuments/u/G/SPS/NPER620.DOC","FR")</f>
      </c>
      <c r="J4171" s="15">
        <f>HYPERLINK("https://docs.wto.org/imrd/directdoc.asp?DDFDocuments/v/G/SPS/NPER620.DOC","ES")</f>
      </c>
    </row>
    <row r="4172">
      <c r="A4172" s="10" t="s">
        <v>7090</v>
      </c>
      <c r="B4172" s="11" t="s">
        <v>11</v>
      </c>
      <c r="C4172" s="10" t="s">
        <v>18</v>
      </c>
      <c r="D4172" s="12">
        <v>42282</v>
      </c>
      <c r="E4172" s="13" t="s">
        <v>7091</v>
      </c>
      <c r="F4172" s="13" t="s">
        <v>7092</v>
      </c>
      <c r="G4172" s="14"/>
      <c r="H4172" s="15">
        <f>HYPERLINK("https://docs.wto.org/imrd/directdoc.asp?DDFDocuments/q/G/SPS/NRUS109.pdf","EN")</f>
      </c>
      <c r="I4172" s="15">
        <f>HYPERLINK("https://docs.wto.org/imrd/directdoc.asp?DDFDocuments/r/G/SPS/NRUS109.pdf","FR")</f>
      </c>
      <c r="J4172" s="15">
        <f>HYPERLINK("https://docs.wto.org/imrd/directdoc.asp?DDFDocuments/s/G/SPS/NRUS109.pdf","ES")</f>
      </c>
    </row>
    <row r="4173">
      <c r="A4173" s="10" t="s">
        <v>7093</v>
      </c>
      <c r="B4173" s="11" t="s">
        <v>11</v>
      </c>
      <c r="C4173" s="10" t="s">
        <v>18</v>
      </c>
      <c r="D4173" s="12">
        <v>42282</v>
      </c>
      <c r="E4173" s="13" t="s">
        <v>7094</v>
      </c>
      <c r="F4173" s="13" t="s">
        <v>7092</v>
      </c>
      <c r="G4173" s="14"/>
      <c r="H4173" s="15">
        <f>HYPERLINK("https://docs.wto.org/imrd/directdoc.asp?DDFDocuments/q/G/SPS/NRUS110.pdf","EN")</f>
      </c>
      <c r="I4173" s="15">
        <f>HYPERLINK("https://docs.wto.org/imrd/directdoc.asp?DDFDocuments/r/G/SPS/NRUS110.pdf","FR")</f>
      </c>
      <c r="J4173" s="15">
        <f>HYPERLINK("https://docs.wto.org/imrd/directdoc.asp?DDFDocuments/s/G/SPS/NRUS110.pdf","ES")</f>
      </c>
    </row>
    <row r="4174">
      <c r="A4174" s="10" t="s">
        <v>7095</v>
      </c>
      <c r="B4174" s="11" t="s">
        <v>82</v>
      </c>
      <c r="C4174" s="10" t="s">
        <v>18</v>
      </c>
      <c r="D4174" s="12">
        <v>42279</v>
      </c>
      <c r="E4174" s="13" t="s">
        <v>7096</v>
      </c>
      <c r="F4174" s="13" t="s">
        <v>6743</v>
      </c>
      <c r="G4174" s="14" t="s">
        <v>7097</v>
      </c>
      <c r="H4174" s="15">
        <f>HYPERLINK("https://docs.wto.org/imrd/directdoc.asp?DDFDocuments/q/G/SPS/NEU146.pdf","EN")</f>
      </c>
      <c r="I4174" s="15">
        <f>HYPERLINK("https://docs.wto.org/imrd/directdoc.asp?DDFDocuments/r/G/SPS/NEU146.pdf","FR")</f>
      </c>
      <c r="J4174" s="15">
        <f>HYPERLINK("https://docs.wto.org/imrd/directdoc.asp?DDFDocuments/s/G/SPS/NEU146.pdf","ES")</f>
      </c>
    </row>
    <row r="4175">
      <c r="A4175" s="10" t="s">
        <v>7098</v>
      </c>
      <c r="B4175" s="11" t="s">
        <v>82</v>
      </c>
      <c r="C4175" s="10" t="s">
        <v>40</v>
      </c>
      <c r="D4175" s="12">
        <v>42279</v>
      </c>
      <c r="E4175" s="13" t="s">
        <v>7099</v>
      </c>
      <c r="F4175" s="13" t="s">
        <v>144</v>
      </c>
      <c r="G4175" s="14" t="s">
        <v>7100</v>
      </c>
      <c r="H4175" s="15">
        <f>HYPERLINK("https://docs.wto.org/imrd/directdoc.asp?DDFDocuments/t/G/SPS/NEU91A2.DOC","EN")</f>
      </c>
      <c r="I4175" s="15">
        <f>HYPERLINK("https://docs.wto.org/imrd/directdoc.asp?DDFDocuments/u/G/SPS/NEU91A2.DOC","FR")</f>
      </c>
      <c r="J4175" s="15">
        <f>HYPERLINK("https://docs.wto.org/imrd/directdoc.asp?DDFDocuments/v/G/SPS/NEU91A2.DOC","ES")</f>
      </c>
    </row>
    <row r="4176">
      <c r="A4176" s="10" t="s">
        <v>7101</v>
      </c>
      <c r="B4176" s="11" t="s">
        <v>82</v>
      </c>
      <c r="C4176" s="10" t="s">
        <v>18</v>
      </c>
      <c r="D4176" s="12">
        <v>42278</v>
      </c>
      <c r="E4176" s="13" t="s">
        <v>7102</v>
      </c>
      <c r="F4176" s="13" t="s">
        <v>144</v>
      </c>
      <c r="G4176" s="14"/>
      <c r="H4176" s="15">
        <f>HYPERLINK("https://docs.wto.org/imrd/directdoc.asp?DDFDocuments/t/G/SPS/NEU145.DOC","EN")</f>
      </c>
      <c r="I4176" s="15">
        <f>HYPERLINK("https://docs.wto.org/imrd/directdoc.asp?DDFDocuments/u/G/SPS/NEU145.DOC","FR")</f>
      </c>
      <c r="J4176" s="15">
        <f>HYPERLINK("https://docs.wto.org/imrd/directdoc.asp?DDFDocuments/v/G/SPS/NEU145.DOC","ES")</f>
      </c>
    </row>
    <row r="4177">
      <c r="A4177" s="10" t="s">
        <v>7103</v>
      </c>
      <c r="B4177" s="11" t="s">
        <v>3383</v>
      </c>
      <c r="C4177" s="10" t="s">
        <v>18</v>
      </c>
      <c r="D4177" s="12">
        <v>42277</v>
      </c>
      <c r="E4177" s="13" t="s">
        <v>7104</v>
      </c>
      <c r="F4177" s="13" t="s">
        <v>166</v>
      </c>
      <c r="G4177" s="14"/>
      <c r="H4177" s="15">
        <f>HYPERLINK("https://docs.wto.org/imrd/directdoc.asp?DDFDocuments/t/G/SPS/NNGA15.DOC","EN")</f>
      </c>
      <c r="I4177" s="15">
        <f>HYPERLINK("https://docs.wto.org/imrd/directdoc.asp?DDFDocuments/u/G/SPS/NNGA15.DOC","FR")</f>
      </c>
      <c r="J4177" s="15">
        <f>HYPERLINK("https://docs.wto.org/imrd/directdoc.asp?DDFDocuments/v/G/SPS/NNGA15.DOC","ES")</f>
      </c>
    </row>
    <row r="4178">
      <c r="A4178" s="10" t="s">
        <v>7105</v>
      </c>
      <c r="B4178" s="11" t="s">
        <v>3383</v>
      </c>
      <c r="C4178" s="10" t="s">
        <v>18</v>
      </c>
      <c r="D4178" s="12">
        <v>42277</v>
      </c>
      <c r="E4178" s="13" t="s">
        <v>7106</v>
      </c>
      <c r="F4178" s="13" t="s">
        <v>70</v>
      </c>
      <c r="G4178" s="14"/>
      <c r="H4178" s="15">
        <f>HYPERLINK("https://docs.wto.org/imrd/directdoc.asp?DDFDocuments/q/G/SPS/NNGA16.pdf","EN")</f>
      </c>
      <c r="I4178" s="15">
        <f>HYPERLINK("https://docs.wto.org/imrd/directdoc.asp?DDFDocuments/r/G/SPS/NNGA16.pdf","FR")</f>
      </c>
      <c r="J4178" s="15">
        <f>HYPERLINK("https://docs.wto.org/imrd/directdoc.asp?DDFDocuments/s/G/SPS/NNGA16.pdf","ES")</f>
      </c>
    </row>
    <row r="4179">
      <c r="A4179" s="10" t="s">
        <v>7107</v>
      </c>
      <c r="B4179" s="11" t="s">
        <v>3383</v>
      </c>
      <c r="C4179" s="10" t="s">
        <v>18</v>
      </c>
      <c r="D4179" s="12">
        <v>42277</v>
      </c>
      <c r="E4179" s="13" t="s">
        <v>7108</v>
      </c>
      <c r="F4179" s="13" t="s">
        <v>7037</v>
      </c>
      <c r="G4179" s="14"/>
      <c r="H4179" s="15">
        <f>HYPERLINK("https://docs.wto.org/imrd/directdoc.asp?DDFDocuments/t/G/SPS/NNGA17.DOC","EN")</f>
      </c>
      <c r="I4179" s="15">
        <f>HYPERLINK("https://docs.wto.org/imrd/directdoc.asp?DDFDocuments/u/G/SPS/NNGA17.DOC","FR")</f>
      </c>
      <c r="J4179" s="15">
        <f>HYPERLINK("https://docs.wto.org/imrd/directdoc.asp?DDFDocuments/v/G/SPS/NNGA17.DOC","ES")</f>
      </c>
    </row>
    <row r="4180">
      <c r="A4180" s="10" t="s">
        <v>7109</v>
      </c>
      <c r="B4180" s="11" t="s">
        <v>214</v>
      </c>
      <c r="C4180" s="10" t="s">
        <v>18</v>
      </c>
      <c r="D4180" s="12">
        <v>42275</v>
      </c>
      <c r="E4180" s="13" t="s">
        <v>7110</v>
      </c>
      <c r="F4180" s="13" t="s">
        <v>138</v>
      </c>
      <c r="G4180" s="14"/>
      <c r="H4180" s="15">
        <f>HYPERLINK("https://docs.wto.org/imrd/directdoc.asp?DDFDocuments/t/G/SPS/NARE58.DOC","EN")</f>
      </c>
      <c r="I4180" s="15">
        <f>HYPERLINK("https://docs.wto.org/imrd/directdoc.asp?DDFDocuments/u/G/SPS/NARE58.DOC","FR")</f>
      </c>
      <c r="J4180" s="15">
        <f>HYPERLINK("https://docs.wto.org/imrd/directdoc.asp?DDFDocuments/v/G/SPS/NARE58.DOC","ES")</f>
      </c>
    </row>
    <row r="4181">
      <c r="A4181" s="10" t="s">
        <v>7111</v>
      </c>
      <c r="B4181" s="11" t="s">
        <v>82</v>
      </c>
      <c r="C4181" s="10" t="s">
        <v>40</v>
      </c>
      <c r="D4181" s="12">
        <v>42272</v>
      </c>
      <c r="E4181" s="13" t="s">
        <v>603</v>
      </c>
      <c r="F4181" s="13" t="s">
        <v>310</v>
      </c>
      <c r="G4181" s="14"/>
      <c r="H4181" s="15">
        <f>HYPERLINK("https://docs.wto.org/imrd/directdoc.asp?DDFDocuments/q/G/SPS/NEU136A1.pdf","EN")</f>
      </c>
      <c r="I4181" s="15">
        <f>HYPERLINK("https://docs.wto.org/imrd/directdoc.asp?DDFDocuments/r/G/SPS/NEU136A1.pdf","FR")</f>
      </c>
      <c r="J4181" s="15">
        <f>HYPERLINK("https://docs.wto.org/imrd/directdoc.asp?DDFDocuments/s/G/SPS/NEU136A1.pdf","ES")</f>
      </c>
    </row>
    <row r="4182">
      <c r="A4182" s="10" t="s">
        <v>7112</v>
      </c>
      <c r="B4182" s="11" t="s">
        <v>139</v>
      </c>
      <c r="C4182" s="10" t="s">
        <v>18</v>
      </c>
      <c r="D4182" s="12">
        <v>42272</v>
      </c>
      <c r="E4182" s="13" t="s">
        <v>3591</v>
      </c>
      <c r="F4182" s="13" t="s">
        <v>3404</v>
      </c>
      <c r="G4182" s="14"/>
      <c r="H4182" s="15">
        <f>HYPERLINK("https://docs.wto.org/imrd/directdoc.asp?DDFDocuments/q/G/SPS/NIND118.pdf","EN")</f>
      </c>
      <c r="I4182" s="15">
        <f>HYPERLINK("https://docs.wto.org/imrd/directdoc.asp?DDFDocuments/r/G/SPS/NIND118.pdf","FR")</f>
      </c>
      <c r="J4182" s="15">
        <f>HYPERLINK("https://docs.wto.org/imrd/directdoc.asp?DDFDocuments/s/G/SPS/NIND118.pdf","ES")</f>
      </c>
    </row>
    <row r="4183">
      <c r="A4183" s="10" t="s">
        <v>7113</v>
      </c>
      <c r="B4183" s="11" t="s">
        <v>188</v>
      </c>
      <c r="C4183" s="10" t="s">
        <v>40</v>
      </c>
      <c r="D4183" s="12">
        <v>42271</v>
      </c>
      <c r="E4183" s="13" t="s">
        <v>7114</v>
      </c>
      <c r="F4183" s="13" t="s">
        <v>6184</v>
      </c>
      <c r="G4183" s="14"/>
      <c r="H4183" s="15">
        <f>HYPERLINK("https://docs.wto.org/imrd/directdoc.asp?DDFDocuments/t/G/SPS/NAUS150A2.DOC","EN")</f>
      </c>
      <c r="I4183" s="15">
        <f>HYPERLINK("https://docs.wto.org/imrd/directdoc.asp?DDFDocuments/u/G/SPS/NAUS150A2.DOC","FR")</f>
      </c>
      <c r="J4183" s="15">
        <f>HYPERLINK("https://docs.wto.org/imrd/directdoc.asp?DDFDocuments/v/G/SPS/NAUS150A2.DOC","ES")</f>
      </c>
    </row>
    <row r="4184">
      <c r="A4184" s="10" t="s">
        <v>7115</v>
      </c>
      <c r="B4184" s="11" t="s">
        <v>95</v>
      </c>
      <c r="C4184" s="10" t="s">
        <v>18</v>
      </c>
      <c r="D4184" s="12">
        <v>42271</v>
      </c>
      <c r="E4184" s="13" t="s">
        <v>7116</v>
      </c>
      <c r="F4184" s="13" t="s">
        <v>32</v>
      </c>
      <c r="G4184" s="14" t="s">
        <v>349</v>
      </c>
      <c r="H4184" s="15">
        <f>HYPERLINK("https://docs.wto.org/imrd/directdoc.asp?DDFDocuments/t/G/SPS/NBRA1056.DOC","EN")</f>
      </c>
      <c r="I4184" s="15">
        <f>HYPERLINK("https://docs.wto.org/imrd/directdoc.asp?DDFDocuments/u/G/SPS/NBRA1056.DOC","FR")</f>
      </c>
      <c r="J4184" s="15">
        <f>HYPERLINK("https://docs.wto.org/imrd/directdoc.asp?DDFDocuments/v/G/SPS/NBRA1056.DOC","ES")</f>
      </c>
    </row>
    <row r="4185">
      <c r="A4185" s="10" t="s">
        <v>7117</v>
      </c>
      <c r="B4185" s="11" t="s">
        <v>233</v>
      </c>
      <c r="C4185" s="10" t="s">
        <v>40</v>
      </c>
      <c r="D4185" s="12">
        <v>42271</v>
      </c>
      <c r="E4185" s="13" t="s">
        <v>19</v>
      </c>
      <c r="F4185" s="13" t="s">
        <v>5150</v>
      </c>
      <c r="G4185" s="14"/>
      <c r="H4185" s="15">
        <f>HYPERLINK("https://docs.wto.org/imrd/directdoc.asp?DDFDocuments/q/G/SPS/NPER579A1.pdf","EN")</f>
      </c>
      <c r="I4185" s="15">
        <f>HYPERLINK("https://docs.wto.org/imrd/directdoc.asp?DDFDocuments/r/G/SPS/NPER579A1.pdf","FR")</f>
      </c>
      <c r="J4185" s="15">
        <f>HYPERLINK("https://docs.wto.org/imrd/directdoc.asp?DDFDocuments/s/G/SPS/NPER579A1.pdf","ES")</f>
      </c>
    </row>
    <row r="4186">
      <c r="A4186" s="10" t="s">
        <v>7118</v>
      </c>
      <c r="B4186" s="11" t="s">
        <v>233</v>
      </c>
      <c r="C4186" s="10" t="s">
        <v>40</v>
      </c>
      <c r="D4186" s="12">
        <v>42271</v>
      </c>
      <c r="E4186" s="13" t="s">
        <v>19</v>
      </c>
      <c r="F4186" s="13" t="s">
        <v>5150</v>
      </c>
      <c r="G4186" s="14"/>
      <c r="H4186" s="15">
        <f>HYPERLINK("https://docs.wto.org/imrd/directdoc.asp?DDFDocuments/t/G/SPS/NPER607A1.DOC","EN")</f>
      </c>
      <c r="I4186" s="15">
        <f>HYPERLINK("https://docs.wto.org/imrd/directdoc.asp?DDFDocuments/u/G/SPS/NPER607A1.DOC","FR")</f>
      </c>
      <c r="J4186" s="15">
        <f>HYPERLINK("https://docs.wto.org/imrd/directdoc.asp?DDFDocuments/v/G/SPS/NPER607A1.DOC","ES")</f>
      </c>
    </row>
    <row r="4187">
      <c r="A4187" s="10" t="s">
        <v>7119</v>
      </c>
      <c r="B4187" s="11" t="s">
        <v>59</v>
      </c>
      <c r="C4187" s="10" t="s">
        <v>18</v>
      </c>
      <c r="D4187" s="12">
        <v>42271</v>
      </c>
      <c r="E4187" s="13" t="s">
        <v>7120</v>
      </c>
      <c r="F4187" s="13" t="s">
        <v>122</v>
      </c>
      <c r="G4187" s="14"/>
      <c r="H4187" s="15">
        <f>HYPERLINK("https://docs.wto.org/imrd/directdoc.asp?DDFDocuments/t/G/SPS/NTPKM369.DOC","EN")</f>
      </c>
      <c r="I4187" s="15">
        <f>HYPERLINK("https://docs.wto.org/imrd/directdoc.asp?DDFDocuments/u/G/SPS/NTPKM369.DOC","FR")</f>
      </c>
      <c r="J4187" s="15">
        <f>HYPERLINK("https://docs.wto.org/imrd/directdoc.asp?DDFDocuments/v/G/SPS/NTPKM369.DOC","ES")</f>
      </c>
    </row>
    <row r="4188">
      <c r="A4188" s="10" t="s">
        <v>7121</v>
      </c>
      <c r="B4188" s="11" t="s">
        <v>95</v>
      </c>
      <c r="C4188" s="10" t="s">
        <v>40</v>
      </c>
      <c r="D4188" s="12">
        <v>42270</v>
      </c>
      <c r="E4188" s="13" t="s">
        <v>7122</v>
      </c>
      <c r="F4188" s="13" t="s">
        <v>310</v>
      </c>
      <c r="G4188" s="14"/>
      <c r="H4188" s="15">
        <f>HYPERLINK("https://docs.wto.org/imrd/directdoc.asp?DDFDocuments/q/G/SPS/NBRA207A1.pdf","EN")</f>
      </c>
      <c r="I4188" s="15">
        <f>HYPERLINK("https://docs.wto.org/imrd/directdoc.asp?DDFDocuments/r/G/SPS/NBRA207A1.pdf","FR")</f>
      </c>
      <c r="J4188" s="15">
        <f>HYPERLINK("https://docs.wto.org/imrd/directdoc.asp?DDFDocuments/s/G/SPS/NBRA207A1.pdf","ES")</f>
      </c>
    </row>
    <row r="4189">
      <c r="A4189" s="10" t="s">
        <v>7123</v>
      </c>
      <c r="B4189" s="11" t="s">
        <v>95</v>
      </c>
      <c r="C4189" s="10" t="s">
        <v>40</v>
      </c>
      <c r="D4189" s="12">
        <v>42270</v>
      </c>
      <c r="E4189" s="13" t="s">
        <v>7124</v>
      </c>
      <c r="F4189" s="13" t="s">
        <v>310</v>
      </c>
      <c r="G4189" s="14"/>
      <c r="H4189" s="15">
        <f>HYPERLINK("https://docs.wto.org/imrd/directdoc.asp?DDFDocuments/t/G/SPS/NBRA380A6.DOC","EN")</f>
      </c>
      <c r="I4189" s="15">
        <f>HYPERLINK("https://docs.wto.org/imrd/directdoc.asp?DDFDocuments/u/G/SPS/NBRA380A6.DOC","FR")</f>
      </c>
      <c r="J4189" s="15">
        <f>HYPERLINK("https://docs.wto.org/imrd/directdoc.asp?DDFDocuments/v/G/SPS/NBRA380A6.DOC","ES")</f>
      </c>
    </row>
    <row r="4190">
      <c r="A4190" s="10" t="s">
        <v>7125</v>
      </c>
      <c r="B4190" s="11" t="s">
        <v>7126</v>
      </c>
      <c r="C4190" s="10" t="s">
        <v>18</v>
      </c>
      <c r="D4190" s="12">
        <v>42269</v>
      </c>
      <c r="E4190" s="13" t="s">
        <v>7127</v>
      </c>
      <c r="F4190" s="13" t="s">
        <v>122</v>
      </c>
      <c r="G4190" s="14"/>
      <c r="H4190" s="15">
        <f>HYPERLINK("https://docs.wto.org/imrd/directdoc.asp?DDFDocuments/t/G/SPS/NHTI1.DOC","EN")</f>
      </c>
      <c r="I4190" s="15">
        <f>HYPERLINK("https://docs.wto.org/imrd/directdoc.asp?DDFDocuments/u/G/SPS/NHTI1.DOC","FR")</f>
      </c>
      <c r="J4190" s="15">
        <f>HYPERLINK("https://docs.wto.org/imrd/directdoc.asp?DDFDocuments/v/G/SPS/NHTI1.DOC","ES")</f>
      </c>
    </row>
    <row r="4191">
      <c r="A4191" s="10" t="s">
        <v>7128</v>
      </c>
      <c r="B4191" s="11" t="s">
        <v>161</v>
      </c>
      <c r="C4191" s="10" t="s">
        <v>40</v>
      </c>
      <c r="D4191" s="12">
        <v>42269</v>
      </c>
      <c r="E4191" s="13" t="s">
        <v>7129</v>
      </c>
      <c r="F4191" s="13" t="s">
        <v>5150</v>
      </c>
      <c r="G4191" s="14" t="s">
        <v>365</v>
      </c>
      <c r="H4191" s="15">
        <f>HYPERLINK("https://docs.wto.org/imrd/directdoc.asp?DDFDocuments/q/G/SPS/NUSA2746A1.pdf","EN")</f>
      </c>
      <c r="I4191" s="15">
        <f>HYPERLINK("https://docs.wto.org/imrd/directdoc.asp?DDFDocuments/r/G/SPS/NUSA2746A1.pdf","FR")</f>
      </c>
      <c r="J4191" s="15">
        <f>HYPERLINK("https://docs.wto.org/imrd/directdoc.asp?DDFDocuments/s/G/SPS/NUSA2746A1.pdf","ES")</f>
      </c>
    </row>
    <row r="4192">
      <c r="A4192" s="10" t="s">
        <v>7130</v>
      </c>
      <c r="B4192" s="11" t="s">
        <v>79</v>
      </c>
      <c r="C4192" s="10" t="s">
        <v>40</v>
      </c>
      <c r="D4192" s="12">
        <v>42268</v>
      </c>
      <c r="E4192" s="13" t="s">
        <v>19</v>
      </c>
      <c r="F4192" s="13" t="s">
        <v>1282</v>
      </c>
      <c r="G4192" s="14"/>
      <c r="H4192" s="15">
        <f>HYPERLINK("https://docs.wto.org/imrd/directdoc.asp?DDFDocuments/t/G/SPS/NCOL143A1.DOC","EN")</f>
      </c>
      <c r="I4192" s="15">
        <f>HYPERLINK("https://docs.wto.org/imrd/directdoc.asp?DDFDocuments/u/G/SPS/NCOL143A1.DOC","FR")</f>
      </c>
      <c r="J4192" s="15">
        <f>HYPERLINK("https://docs.wto.org/imrd/directdoc.asp?DDFDocuments/v/G/SPS/NCOL143A1.DOC","ES")</f>
      </c>
    </row>
    <row r="4193">
      <c r="A4193" s="10" t="s">
        <v>7131</v>
      </c>
      <c r="B4193" s="11" t="s">
        <v>161</v>
      </c>
      <c r="C4193" s="10" t="s">
        <v>40</v>
      </c>
      <c r="D4193" s="12">
        <v>42268</v>
      </c>
      <c r="E4193" s="13" t="s">
        <v>7132</v>
      </c>
      <c r="F4193" s="13" t="s">
        <v>5150</v>
      </c>
      <c r="G4193" s="14"/>
      <c r="H4193" s="15">
        <f>HYPERLINK("https://docs.wto.org/imrd/directdoc.asp?DDFDocuments/t/G/SPS/NUSA2508A3.DOC","EN")</f>
      </c>
      <c r="I4193" s="15">
        <f>HYPERLINK("https://docs.wto.org/imrd/directdoc.asp?DDFDocuments/u/G/SPS/NUSA2508A3.DOC","FR")</f>
      </c>
      <c r="J4193" s="15">
        <f>HYPERLINK("https://docs.wto.org/imrd/directdoc.asp?DDFDocuments/v/G/SPS/NUSA2508A3.DOC","ES")</f>
      </c>
    </row>
    <row r="4194">
      <c r="A4194" s="10" t="s">
        <v>7133</v>
      </c>
      <c r="B4194" s="11" t="s">
        <v>161</v>
      </c>
      <c r="C4194" s="10" t="s">
        <v>40</v>
      </c>
      <c r="D4194" s="12">
        <v>42268</v>
      </c>
      <c r="E4194" s="13" t="s">
        <v>7134</v>
      </c>
      <c r="F4194" s="13" t="s">
        <v>5150</v>
      </c>
      <c r="G4194" s="14"/>
      <c r="H4194" s="15">
        <f>HYPERLINK("https://docs.wto.org/imrd/directdoc.asp?DDFDocuments/t/G/SPS/NUSA2594A1.DOC","EN")</f>
      </c>
      <c r="I4194" s="15">
        <f>HYPERLINK("https://docs.wto.org/imrd/directdoc.asp?DDFDocuments/u/G/SPS/NUSA2594A1.DOC","FR")</f>
      </c>
      <c r="J4194" s="15">
        <f>HYPERLINK("https://docs.wto.org/imrd/directdoc.asp?DDFDocuments/v/G/SPS/NUSA2594A1.DOC","ES")</f>
      </c>
    </row>
    <row r="4195">
      <c r="A4195" s="10" t="s">
        <v>7135</v>
      </c>
      <c r="B4195" s="11" t="s">
        <v>161</v>
      </c>
      <c r="C4195" s="10" t="s">
        <v>40</v>
      </c>
      <c r="D4195" s="12">
        <v>42268</v>
      </c>
      <c r="E4195" s="13" t="s">
        <v>1794</v>
      </c>
      <c r="F4195" s="13" t="s">
        <v>5150</v>
      </c>
      <c r="G4195" s="14" t="s">
        <v>233</v>
      </c>
      <c r="H4195" s="15">
        <f>HYPERLINK("https://docs.wto.org/imrd/directdoc.asp?DDFDocuments/q/G/SPS/NUSA2757A1.pdf","EN")</f>
      </c>
      <c r="I4195" s="15">
        <f>HYPERLINK("https://docs.wto.org/imrd/directdoc.asp?DDFDocuments/r/G/SPS/NUSA2757A1.pdf","FR")</f>
      </c>
      <c r="J4195" s="15">
        <f>HYPERLINK("https://docs.wto.org/imrd/directdoc.asp?DDFDocuments/s/G/SPS/NUSA2757A1.pdf","ES")</f>
      </c>
    </row>
    <row r="4196">
      <c r="A4196" s="10" t="s">
        <v>7136</v>
      </c>
      <c r="B4196" s="11" t="s">
        <v>161</v>
      </c>
      <c r="C4196" s="10" t="s">
        <v>40</v>
      </c>
      <c r="D4196" s="12">
        <v>42268</v>
      </c>
      <c r="E4196" s="13" t="s">
        <v>969</v>
      </c>
      <c r="F4196" s="13" t="s">
        <v>5150</v>
      </c>
      <c r="G4196" s="14" t="s">
        <v>233</v>
      </c>
      <c r="H4196" s="15">
        <f>HYPERLINK("https://docs.wto.org/imrd/directdoc.asp?DDFDocuments/t/G/SPS/NUSA2760A1.DOC","EN")</f>
      </c>
      <c r="I4196" s="15">
        <f>HYPERLINK("https://docs.wto.org/imrd/directdoc.asp?DDFDocuments/u/G/SPS/NUSA2760A1.DOC","FR")</f>
      </c>
      <c r="J4196" s="15">
        <f>HYPERLINK("https://docs.wto.org/imrd/directdoc.asp?DDFDocuments/v/G/SPS/NUSA2760A1.DOC","ES")</f>
      </c>
    </row>
    <row r="4197">
      <c r="A4197" s="10" t="s">
        <v>7137</v>
      </c>
      <c r="B4197" s="11" t="s">
        <v>161</v>
      </c>
      <c r="C4197" s="10" t="s">
        <v>18</v>
      </c>
      <c r="D4197" s="12">
        <v>42268</v>
      </c>
      <c r="E4197" s="13" t="s">
        <v>6141</v>
      </c>
      <c r="F4197" s="13" t="s">
        <v>24</v>
      </c>
      <c r="G4197" s="14"/>
      <c r="H4197" s="15">
        <f>HYPERLINK("https://docs.wto.org/imrd/directdoc.asp?DDFDocuments/t/G/SPS/NUSA2786.DOC","EN")</f>
      </c>
      <c r="I4197" s="15">
        <f>HYPERLINK("https://docs.wto.org/imrd/directdoc.asp?DDFDocuments/u/G/SPS/NUSA2786.DOC","FR")</f>
      </c>
      <c r="J4197" s="15">
        <f>HYPERLINK("https://docs.wto.org/imrd/directdoc.asp?DDFDocuments/v/G/SPS/NUSA2786.DOC","ES")</f>
      </c>
    </row>
    <row r="4198">
      <c r="A4198" s="10" t="s">
        <v>7138</v>
      </c>
      <c r="B4198" s="11" t="s">
        <v>34</v>
      </c>
      <c r="C4198" s="10" t="s">
        <v>54</v>
      </c>
      <c r="D4198" s="12">
        <v>42265</v>
      </c>
      <c r="E4198" s="13" t="s">
        <v>7139</v>
      </c>
      <c r="F4198" s="13" t="s">
        <v>310</v>
      </c>
      <c r="G4198" s="14" t="s">
        <v>7140</v>
      </c>
      <c r="H4198" s="15">
        <f>HYPERLINK("https://docs.wto.org/imrd/directdoc.asp?DDFDocuments/t/G/SPS/NJPN358A1.DOC","EN")</f>
      </c>
      <c r="I4198" s="15">
        <f>HYPERLINK("https://docs.wto.org/imrd/directdoc.asp?DDFDocuments/u/G/SPS/NJPN358A1.DOC","FR")</f>
      </c>
      <c r="J4198" s="15">
        <f>HYPERLINK("https://docs.wto.org/imrd/directdoc.asp?DDFDocuments/v/G/SPS/NJPN358A1.DOC","ES")</f>
      </c>
    </row>
    <row r="4199">
      <c r="A4199" s="10" t="s">
        <v>7141</v>
      </c>
      <c r="B4199" s="11" t="s">
        <v>87</v>
      </c>
      <c r="C4199" s="10" t="s">
        <v>40</v>
      </c>
      <c r="D4199" s="12">
        <v>42265</v>
      </c>
      <c r="E4199" s="13" t="s">
        <v>19</v>
      </c>
      <c r="F4199" s="13" t="s">
        <v>5150</v>
      </c>
      <c r="G4199" s="14"/>
      <c r="H4199" s="15">
        <f>HYPERLINK("https://docs.wto.org/imrd/directdoc.asp?DDFDocuments/q/G/SPS/NMEX282A1.pdf","EN")</f>
      </c>
      <c r="I4199" s="15">
        <f>HYPERLINK("https://docs.wto.org/imrd/directdoc.asp?DDFDocuments/r/G/SPS/NMEX282A1.pdf","FR")</f>
      </c>
      <c r="J4199" s="15">
        <f>HYPERLINK("https://docs.wto.org/imrd/directdoc.asp?DDFDocuments/s/G/SPS/NMEX282A1.pdf","ES")</f>
      </c>
    </row>
    <row r="4200">
      <c r="A4200" s="10" t="s">
        <v>7142</v>
      </c>
      <c r="B4200" s="11" t="s">
        <v>161</v>
      </c>
      <c r="C4200" s="10" t="s">
        <v>18</v>
      </c>
      <c r="D4200" s="12">
        <v>42265</v>
      </c>
      <c r="E4200" s="13" t="s">
        <v>4111</v>
      </c>
      <c r="F4200" s="13" t="s">
        <v>229</v>
      </c>
      <c r="G4200" s="14"/>
      <c r="H4200" s="15">
        <f>HYPERLINK("https://docs.wto.org/imrd/directdoc.asp?DDFDocuments/t/G/SPS/NUSA2783.DOC","EN")</f>
      </c>
      <c r="I4200" s="15">
        <f>HYPERLINK("https://docs.wto.org/imrd/directdoc.asp?DDFDocuments/u/G/SPS/NUSA2783.DOC","FR")</f>
      </c>
      <c r="J4200" s="15">
        <f>HYPERLINK("https://docs.wto.org/imrd/directdoc.asp?DDFDocuments/v/G/SPS/NUSA2783.DOC","ES")</f>
      </c>
    </row>
    <row r="4201">
      <c r="A4201" s="10" t="s">
        <v>7143</v>
      </c>
      <c r="B4201" s="11" t="s">
        <v>161</v>
      </c>
      <c r="C4201" s="10" t="s">
        <v>18</v>
      </c>
      <c r="D4201" s="12">
        <v>42265</v>
      </c>
      <c r="E4201" s="13" t="s">
        <v>7144</v>
      </c>
      <c r="F4201" s="13" t="s">
        <v>7145</v>
      </c>
      <c r="G4201" s="14"/>
      <c r="H4201" s="15">
        <f>HYPERLINK("https://docs.wto.org/imrd/directdoc.asp?DDFDocuments/t/G/SPS/NUSA2784.DOC","EN")</f>
      </c>
      <c r="I4201" s="15">
        <f>HYPERLINK("https://docs.wto.org/imrd/directdoc.asp?DDFDocuments/u/G/SPS/NUSA2784.DOC","FR")</f>
      </c>
      <c r="J4201" s="15">
        <f>HYPERLINK("https://docs.wto.org/imrd/directdoc.asp?DDFDocuments/v/G/SPS/NUSA2784.DOC","ES")</f>
      </c>
    </row>
    <row r="4202">
      <c r="A4202" s="10" t="s">
        <v>7146</v>
      </c>
      <c r="B4202" s="11" t="s">
        <v>233</v>
      </c>
      <c r="C4202" s="10" t="s">
        <v>40</v>
      </c>
      <c r="D4202" s="12">
        <v>42264</v>
      </c>
      <c r="E4202" s="13" t="s">
        <v>19</v>
      </c>
      <c r="F4202" s="13" t="s">
        <v>5150</v>
      </c>
      <c r="G4202" s="14"/>
      <c r="H4202" s="15">
        <f>HYPERLINK("https://docs.wto.org/imrd/directdoc.asp?DDFDocuments/q/G/SPS/NPER603A1.pdf","EN")</f>
      </c>
      <c r="I4202" s="15">
        <f>HYPERLINK("https://docs.wto.org/imrd/directdoc.asp?DDFDocuments/r/G/SPS/NPER603A1.pdf","FR")</f>
      </c>
      <c r="J4202" s="15">
        <f>HYPERLINK("https://docs.wto.org/imrd/directdoc.asp?DDFDocuments/s/G/SPS/NPER603A1.pdf","ES")</f>
      </c>
    </row>
    <row r="4203">
      <c r="A4203" s="10" t="s">
        <v>7147</v>
      </c>
      <c r="B4203" s="11" t="s">
        <v>161</v>
      </c>
      <c r="C4203" s="10" t="s">
        <v>201</v>
      </c>
      <c r="D4203" s="12">
        <v>42264</v>
      </c>
      <c r="E4203" s="13" t="s">
        <v>1526</v>
      </c>
      <c r="F4203" s="13" t="s">
        <v>166</v>
      </c>
      <c r="G4203" s="14"/>
      <c r="H4203" s="15">
        <f>HYPERLINK("https://docs.wto.org/imrd/directdoc.asp?DDFDocuments/q/G/SPS/NUSA2556C1.pdf","EN")</f>
      </c>
      <c r="I4203" s="15">
        <f>HYPERLINK("https://docs.wto.org/imrd/directdoc.asp?DDFDocuments/r/G/SPS/NUSA2556C1.pdf","FR")</f>
      </c>
      <c r="J4203" s="15">
        <f>HYPERLINK("https://docs.wto.org/imrd/directdoc.asp?DDFDocuments/s/G/SPS/NUSA2556C1.pdf","ES")</f>
      </c>
    </row>
    <row r="4204">
      <c r="A4204" s="10" t="s">
        <v>7148</v>
      </c>
      <c r="B4204" s="11" t="s">
        <v>161</v>
      </c>
      <c r="C4204" s="10" t="s">
        <v>18</v>
      </c>
      <c r="D4204" s="12">
        <v>42264</v>
      </c>
      <c r="E4204" s="13" t="s">
        <v>6530</v>
      </c>
      <c r="F4204" s="13" t="s">
        <v>6531</v>
      </c>
      <c r="G4204" s="14" t="s">
        <v>82</v>
      </c>
      <c r="H4204" s="15">
        <f>HYPERLINK("https://docs.wto.org/imrd/directdoc.asp?DDFDocuments/t/G/SPS/NUSA2782.DOC","EN")</f>
      </c>
      <c r="I4204" s="15">
        <f>HYPERLINK("https://docs.wto.org/imrd/directdoc.asp?DDFDocuments/u/G/SPS/NUSA2782.DOC","FR")</f>
      </c>
      <c r="J4204" s="15">
        <f>HYPERLINK("https://docs.wto.org/imrd/directdoc.asp?DDFDocuments/v/G/SPS/NUSA2782.DOC","ES")</f>
      </c>
    </row>
    <row r="4205">
      <c r="A4205" s="10" t="s">
        <v>7149</v>
      </c>
      <c r="B4205" s="11" t="s">
        <v>72</v>
      </c>
      <c r="C4205" s="10" t="s">
        <v>18</v>
      </c>
      <c r="D4205" s="12">
        <v>42263</v>
      </c>
      <c r="E4205" s="13" t="s">
        <v>7150</v>
      </c>
      <c r="F4205" s="13" t="s">
        <v>7151</v>
      </c>
      <c r="G4205" s="14"/>
      <c r="H4205" s="15">
        <f>HYPERLINK("https://docs.wto.org/imrd/directdoc.asp?DDFDocuments/t/G/SPS/NCAN952.DOC","EN")</f>
      </c>
      <c r="I4205" s="15">
        <f>HYPERLINK("https://docs.wto.org/imrd/directdoc.asp?DDFDocuments/u/G/SPS/NCAN952.DOC","FR")</f>
      </c>
      <c r="J4205" s="15">
        <f>HYPERLINK("https://docs.wto.org/imrd/directdoc.asp?DDFDocuments/v/G/SPS/NCAN952.DOC","ES")</f>
      </c>
    </row>
    <row r="4206">
      <c r="A4206" s="10" t="s">
        <v>7152</v>
      </c>
      <c r="B4206" s="11" t="s">
        <v>349</v>
      </c>
      <c r="C4206" s="10" t="s">
        <v>18</v>
      </c>
      <c r="D4206" s="12">
        <v>42263</v>
      </c>
      <c r="E4206" s="13" t="s">
        <v>7153</v>
      </c>
      <c r="F4206" s="13" t="s">
        <v>7154</v>
      </c>
      <c r="G4206" s="14" t="s">
        <v>1274</v>
      </c>
      <c r="H4206" s="15">
        <f>HYPERLINK("https://docs.wto.org/imrd/directdoc.asp?DDFDocuments/t/G/SPS/NECU165.DOC","EN")</f>
      </c>
      <c r="I4206" s="15">
        <f>HYPERLINK("https://docs.wto.org/imrd/directdoc.asp?DDFDocuments/u/G/SPS/NECU165.DOC","FR")</f>
      </c>
      <c r="J4206" s="15">
        <f>HYPERLINK("https://docs.wto.org/imrd/directdoc.asp?DDFDocuments/v/G/SPS/NECU165.DOC","ES")</f>
      </c>
    </row>
    <row r="4207">
      <c r="A4207" s="10" t="s">
        <v>7155</v>
      </c>
      <c r="B4207" s="11" t="s">
        <v>82</v>
      </c>
      <c r="C4207" s="10" t="s">
        <v>18</v>
      </c>
      <c r="D4207" s="12">
        <v>42263</v>
      </c>
      <c r="E4207" s="13" t="s">
        <v>83</v>
      </c>
      <c r="F4207" s="13" t="s">
        <v>74</v>
      </c>
      <c r="G4207" s="14"/>
      <c r="H4207" s="15">
        <f>HYPERLINK("https://docs.wto.org/imrd/directdoc.asp?DDFDocuments/q/G/SPS/NEU144.pdf","EN")</f>
      </c>
      <c r="I4207" s="15">
        <f>HYPERLINK("https://docs.wto.org/imrd/directdoc.asp?DDFDocuments/r/G/SPS/NEU144.pdf","FR")</f>
      </c>
      <c r="J4207" s="15">
        <f>HYPERLINK("https://docs.wto.org/imrd/directdoc.asp?DDFDocuments/s/G/SPS/NEU144.pdf","ES")</f>
      </c>
    </row>
    <row r="4208">
      <c r="A4208" s="10" t="s">
        <v>7156</v>
      </c>
      <c r="B4208" s="11" t="s">
        <v>351</v>
      </c>
      <c r="C4208" s="10" t="s">
        <v>18</v>
      </c>
      <c r="D4208" s="12">
        <v>42263</v>
      </c>
      <c r="E4208" s="13" t="s">
        <v>7157</v>
      </c>
      <c r="F4208" s="13" t="s">
        <v>607</v>
      </c>
      <c r="G4208" s="14" t="s">
        <v>572</v>
      </c>
      <c r="H4208" s="15">
        <f>HYPERLINK("https://docs.wto.org/imrd/directdoc.asp?DDFDocuments/q/G/SPS/NJOR35.pdf","EN")</f>
      </c>
      <c r="I4208" s="15">
        <f>HYPERLINK("https://docs.wto.org/imrd/directdoc.asp?DDFDocuments/r/G/SPS/NJOR35.pdf","FR")</f>
      </c>
      <c r="J4208" s="15">
        <f>HYPERLINK("https://docs.wto.org/imrd/directdoc.asp?DDFDocuments/s/G/SPS/NJOR35.pdf","ES")</f>
      </c>
    </row>
    <row r="4209">
      <c r="A4209" s="10" t="s">
        <v>7158</v>
      </c>
      <c r="B4209" s="11" t="s">
        <v>3383</v>
      </c>
      <c r="C4209" s="10" t="s">
        <v>18</v>
      </c>
      <c r="D4209" s="12">
        <v>42263</v>
      </c>
      <c r="E4209" s="13" t="s">
        <v>7159</v>
      </c>
      <c r="F4209" s="13" t="s">
        <v>166</v>
      </c>
      <c r="G4209" s="14"/>
      <c r="H4209" s="15">
        <f>HYPERLINK("https://docs.wto.org/imrd/directdoc.asp?DDFDocuments/t/G/SPS/NNGA8.DOC","EN")</f>
      </c>
      <c r="I4209" s="15">
        <f>HYPERLINK("https://docs.wto.org/imrd/directdoc.asp?DDFDocuments/u/G/SPS/NNGA8.DOC","FR")</f>
      </c>
      <c r="J4209" s="15">
        <f>HYPERLINK("https://docs.wto.org/imrd/directdoc.asp?DDFDocuments/v/G/SPS/NNGA8.DOC","ES")</f>
      </c>
    </row>
    <row r="4210">
      <c r="A4210" s="10" t="s">
        <v>7160</v>
      </c>
      <c r="B4210" s="11" t="s">
        <v>161</v>
      </c>
      <c r="C4210" s="10" t="s">
        <v>40</v>
      </c>
      <c r="D4210" s="12">
        <v>42262</v>
      </c>
      <c r="E4210" s="13" t="s">
        <v>5857</v>
      </c>
      <c r="F4210" s="13" t="s">
        <v>5150</v>
      </c>
      <c r="G4210" s="14"/>
      <c r="H4210" s="15">
        <f>HYPERLINK("https://docs.wto.org/imrd/directdoc.asp?DDFDocuments/t/G/SPS/NUSA2502A6.DOC","EN")</f>
      </c>
      <c r="I4210" s="15">
        <f>HYPERLINK("https://docs.wto.org/imrd/directdoc.asp?DDFDocuments/u/G/SPS/NUSA2502A6.DOC","FR")</f>
      </c>
      <c r="J4210" s="15">
        <f>HYPERLINK("https://docs.wto.org/imrd/directdoc.asp?DDFDocuments/v/G/SPS/NUSA2502A6.DOC","ES")</f>
      </c>
    </row>
    <row r="4211">
      <c r="A4211" s="10" t="s">
        <v>7161</v>
      </c>
      <c r="B4211" s="11" t="s">
        <v>161</v>
      </c>
      <c r="C4211" s="10" t="s">
        <v>40</v>
      </c>
      <c r="D4211" s="12">
        <v>42262</v>
      </c>
      <c r="E4211" s="13" t="s">
        <v>7134</v>
      </c>
      <c r="F4211" s="13" t="s">
        <v>5150</v>
      </c>
      <c r="G4211" s="14"/>
      <c r="H4211" s="15">
        <f>HYPERLINK("https://docs.wto.org/imrd/directdoc.asp?DDFDocuments/t/G/SPS/NUSA2593A3.DOC","EN")</f>
      </c>
      <c r="I4211" s="15">
        <f>HYPERLINK("https://docs.wto.org/imrd/directdoc.asp?DDFDocuments/u/G/SPS/NUSA2593A3.DOC","FR")</f>
      </c>
      <c r="J4211" s="15">
        <f>HYPERLINK("https://docs.wto.org/imrd/directdoc.asp?DDFDocuments/v/G/SPS/NUSA2593A3.DOC","ES")</f>
      </c>
    </row>
    <row r="4212">
      <c r="A4212" s="10" t="s">
        <v>7162</v>
      </c>
      <c r="B4212" s="11" t="s">
        <v>214</v>
      </c>
      <c r="C4212" s="10" t="s">
        <v>12</v>
      </c>
      <c r="D4212" s="12">
        <v>42261</v>
      </c>
      <c r="E4212" s="13" t="s">
        <v>215</v>
      </c>
      <c r="F4212" s="13" t="s">
        <v>138</v>
      </c>
      <c r="G4212" s="14" t="s">
        <v>523</v>
      </c>
      <c r="H4212" s="15">
        <f>HYPERLINK("https://docs.wto.org/imrd/directdoc.asp?DDFDocuments/q/G/SPS/NARE57.pdf","EN")</f>
      </c>
      <c r="I4212" s="15">
        <f>HYPERLINK("https://docs.wto.org/imrd/directdoc.asp?DDFDocuments/r/G/SPS/NARE57.pdf","FR")</f>
      </c>
      <c r="J4212" s="15">
        <f>HYPERLINK("https://docs.wto.org/imrd/directdoc.asp?DDFDocuments/s/G/SPS/NARE57.pdf","ES")</f>
      </c>
    </row>
    <row r="4213">
      <c r="A4213" s="10" t="s">
        <v>7163</v>
      </c>
      <c r="B4213" s="11" t="s">
        <v>87</v>
      </c>
      <c r="C4213" s="10" t="s">
        <v>18</v>
      </c>
      <c r="D4213" s="12">
        <v>42261</v>
      </c>
      <c r="E4213" s="13" t="s">
        <v>7164</v>
      </c>
      <c r="F4213" s="13" t="s">
        <v>117</v>
      </c>
      <c r="G4213" s="14" t="s">
        <v>523</v>
      </c>
      <c r="H4213" s="15">
        <f>HYPERLINK("https://docs.wto.org/imrd/directdoc.asp?DDFDocuments/q/G/SPS/NMEX287.pdf","EN")</f>
      </c>
      <c r="I4213" s="15">
        <f>HYPERLINK("https://docs.wto.org/imrd/directdoc.asp?DDFDocuments/r/G/SPS/NMEX287.pdf","FR")</f>
      </c>
      <c r="J4213" s="15">
        <f>HYPERLINK("https://docs.wto.org/imrd/directdoc.asp?DDFDocuments/s/G/SPS/NMEX287.pdf","ES")</f>
      </c>
    </row>
    <row r="4214">
      <c r="A4214" s="10" t="s">
        <v>7165</v>
      </c>
      <c r="B4214" s="11" t="s">
        <v>87</v>
      </c>
      <c r="C4214" s="10" t="s">
        <v>18</v>
      </c>
      <c r="D4214" s="12">
        <v>42261</v>
      </c>
      <c r="E4214" s="13" t="s">
        <v>7166</v>
      </c>
      <c r="F4214" s="13" t="s">
        <v>117</v>
      </c>
      <c r="G4214" s="14" t="s">
        <v>523</v>
      </c>
      <c r="H4214" s="15">
        <f>HYPERLINK("https://docs.wto.org/imrd/directdoc.asp?DDFDocuments/q/G/SPS/NMEX288.pdf","EN")</f>
      </c>
      <c r="I4214" s="15">
        <f>HYPERLINK("https://docs.wto.org/imrd/directdoc.asp?DDFDocuments/r/G/SPS/NMEX288.pdf","FR")</f>
      </c>
      <c r="J4214" s="15">
        <f>HYPERLINK("https://docs.wto.org/imrd/directdoc.asp?DDFDocuments/s/G/SPS/NMEX288.pdf","ES")</f>
      </c>
    </row>
    <row r="4215">
      <c r="A4215" s="10" t="s">
        <v>7167</v>
      </c>
      <c r="B4215" s="11" t="s">
        <v>87</v>
      </c>
      <c r="C4215" s="10" t="s">
        <v>18</v>
      </c>
      <c r="D4215" s="12">
        <v>42261</v>
      </c>
      <c r="E4215" s="13" t="s">
        <v>7168</v>
      </c>
      <c r="F4215" s="13" t="s">
        <v>519</v>
      </c>
      <c r="G4215" s="14" t="s">
        <v>7169</v>
      </c>
      <c r="H4215" s="15">
        <f>HYPERLINK("https://docs.wto.org/imrd/directdoc.asp?DDFDocuments/t/G/SPS/NMEX289.DOC","EN")</f>
      </c>
      <c r="I4215" s="15">
        <f>HYPERLINK("https://docs.wto.org/imrd/directdoc.asp?DDFDocuments/u/G/SPS/NMEX289.DOC","FR")</f>
      </c>
      <c r="J4215" s="15">
        <f>HYPERLINK("https://docs.wto.org/imrd/directdoc.asp?DDFDocuments/v/G/SPS/NMEX289.DOC","ES")</f>
      </c>
    </row>
    <row r="4216">
      <c r="A4216" s="10" t="s">
        <v>7170</v>
      </c>
      <c r="B4216" s="11" t="s">
        <v>87</v>
      </c>
      <c r="C4216" s="10" t="s">
        <v>18</v>
      </c>
      <c r="D4216" s="12">
        <v>42261</v>
      </c>
      <c r="E4216" s="13" t="s">
        <v>7171</v>
      </c>
      <c r="F4216" s="13" t="s">
        <v>117</v>
      </c>
      <c r="G4216" s="14" t="s">
        <v>523</v>
      </c>
      <c r="H4216" s="15">
        <f>HYPERLINK("https://docs.wto.org/imrd/directdoc.asp?DDFDocuments/q/G/SPS/NMEX290.pdf","EN")</f>
      </c>
      <c r="I4216" s="15">
        <f>HYPERLINK("https://docs.wto.org/imrd/directdoc.asp?DDFDocuments/r/G/SPS/NMEX290.pdf","FR")</f>
      </c>
      <c r="J4216" s="15">
        <f>HYPERLINK("https://docs.wto.org/imrd/directdoc.asp?DDFDocuments/s/G/SPS/NMEX290.pdf","ES")</f>
      </c>
    </row>
    <row r="4217">
      <c r="A4217" s="10" t="s">
        <v>7172</v>
      </c>
      <c r="B4217" s="11" t="s">
        <v>87</v>
      </c>
      <c r="C4217" s="10" t="s">
        <v>18</v>
      </c>
      <c r="D4217" s="12">
        <v>42261</v>
      </c>
      <c r="E4217" s="13" t="s">
        <v>7173</v>
      </c>
      <c r="F4217" s="13" t="s">
        <v>519</v>
      </c>
      <c r="G4217" s="14" t="s">
        <v>4069</v>
      </c>
      <c r="H4217" s="15">
        <f>HYPERLINK("https://docs.wto.org/imrd/directdoc.asp?DDFDocuments/t/G/SPS/NMEX291.DOC","EN")</f>
      </c>
      <c r="I4217" s="15">
        <f>HYPERLINK("https://docs.wto.org/imrd/directdoc.asp?DDFDocuments/u/G/SPS/NMEX291.DOC","FR")</f>
      </c>
      <c r="J4217" s="15">
        <f>HYPERLINK("https://docs.wto.org/imrd/directdoc.asp?DDFDocuments/v/G/SPS/NMEX291.DOC","ES")</f>
      </c>
    </row>
    <row r="4218">
      <c r="A4218" s="10" t="s">
        <v>7174</v>
      </c>
      <c r="B4218" s="11" t="s">
        <v>87</v>
      </c>
      <c r="C4218" s="10" t="s">
        <v>18</v>
      </c>
      <c r="D4218" s="12">
        <v>42261</v>
      </c>
      <c r="E4218" s="13" t="s">
        <v>7175</v>
      </c>
      <c r="F4218" s="13" t="s">
        <v>519</v>
      </c>
      <c r="G4218" s="14" t="s">
        <v>7176</v>
      </c>
      <c r="H4218" s="15">
        <f>HYPERLINK("https://docs.wto.org/imrd/directdoc.asp?DDFDocuments/q/G/SPS/NMEX292.pdf","EN")</f>
      </c>
      <c r="I4218" s="15">
        <f>HYPERLINK("https://docs.wto.org/imrd/directdoc.asp?DDFDocuments/r/G/SPS/NMEX292.pdf","FR")</f>
      </c>
      <c r="J4218" s="15">
        <f>HYPERLINK("https://docs.wto.org/imrd/directdoc.asp?DDFDocuments/s/G/SPS/NMEX292.pdf","ES")</f>
      </c>
    </row>
    <row r="4219">
      <c r="A4219" s="10" t="s">
        <v>7177</v>
      </c>
      <c r="B4219" s="11" t="s">
        <v>139</v>
      </c>
      <c r="C4219" s="10" t="s">
        <v>18</v>
      </c>
      <c r="D4219" s="12">
        <v>42256</v>
      </c>
      <c r="E4219" s="13" t="s">
        <v>7178</v>
      </c>
      <c r="F4219" s="13" t="s">
        <v>63</v>
      </c>
      <c r="G4219" s="14"/>
      <c r="H4219" s="15">
        <f>HYPERLINK("https://docs.wto.org/imrd/directdoc.asp?DDFDocuments/t/G/SPS/NIND113.DOC","EN")</f>
      </c>
      <c r="I4219" s="15">
        <f>HYPERLINK("https://docs.wto.org/imrd/directdoc.asp?DDFDocuments/u/G/SPS/NIND113.DOC","FR")</f>
      </c>
      <c r="J4219" s="15">
        <f>HYPERLINK("https://docs.wto.org/imrd/directdoc.asp?DDFDocuments/v/G/SPS/NIND113.DOC","ES")</f>
      </c>
    </row>
    <row r="4220">
      <c r="A4220" s="10" t="s">
        <v>7179</v>
      </c>
      <c r="B4220" s="11" t="s">
        <v>139</v>
      </c>
      <c r="C4220" s="10" t="s">
        <v>18</v>
      </c>
      <c r="D4220" s="12">
        <v>42256</v>
      </c>
      <c r="E4220" s="13" t="s">
        <v>5374</v>
      </c>
      <c r="F4220" s="13" t="s">
        <v>3404</v>
      </c>
      <c r="G4220" s="14"/>
      <c r="H4220" s="15">
        <f>HYPERLINK("https://docs.wto.org/imrd/directdoc.asp?DDFDocuments/q/G/SPS/NIND114.pdf","EN")</f>
      </c>
      <c r="I4220" s="15">
        <f>HYPERLINK("https://docs.wto.org/imrd/directdoc.asp?DDFDocuments/r/G/SPS/NIND114.pdf","FR")</f>
      </c>
      <c r="J4220" s="15">
        <f>HYPERLINK("https://docs.wto.org/imrd/directdoc.asp?DDFDocuments/s/G/SPS/NIND114.pdf","ES")</f>
      </c>
    </row>
    <row r="4221">
      <c r="A4221" s="10" t="s">
        <v>7180</v>
      </c>
      <c r="B4221" s="11" t="s">
        <v>139</v>
      </c>
      <c r="C4221" s="10" t="s">
        <v>18</v>
      </c>
      <c r="D4221" s="12">
        <v>42256</v>
      </c>
      <c r="E4221" s="13" t="s">
        <v>7181</v>
      </c>
      <c r="F4221" s="13" t="s">
        <v>3339</v>
      </c>
      <c r="G4221" s="14"/>
      <c r="H4221" s="15">
        <f>HYPERLINK("https://docs.wto.org/imrd/directdoc.asp?DDFDocuments/t/G/SPS/NIND115.DOC","EN")</f>
      </c>
      <c r="I4221" s="15">
        <f>HYPERLINK("https://docs.wto.org/imrd/directdoc.asp?DDFDocuments/u/G/SPS/NIND115.DOC","FR")</f>
      </c>
      <c r="J4221" s="15">
        <f>HYPERLINK("https://docs.wto.org/imrd/directdoc.asp?DDFDocuments/v/G/SPS/NIND115.DOC","ES")</f>
      </c>
    </row>
    <row r="4222">
      <c r="A4222" s="10" t="s">
        <v>7182</v>
      </c>
      <c r="B4222" s="11" t="s">
        <v>139</v>
      </c>
      <c r="C4222" s="10" t="s">
        <v>18</v>
      </c>
      <c r="D4222" s="12">
        <v>42256</v>
      </c>
      <c r="E4222" s="13" t="s">
        <v>7183</v>
      </c>
      <c r="F4222" s="13" t="s">
        <v>3339</v>
      </c>
      <c r="G4222" s="14"/>
      <c r="H4222" s="15">
        <f>HYPERLINK("https://docs.wto.org/imrd/directdoc.asp?DDFDocuments/t/G/SPS/NIND116.DOC","EN")</f>
      </c>
      <c r="I4222" s="15">
        <f>HYPERLINK("https://docs.wto.org/imrd/directdoc.asp?DDFDocuments/u/G/SPS/NIND116.DOC","FR")</f>
      </c>
      <c r="J4222" s="15">
        <f>HYPERLINK("https://docs.wto.org/imrd/directdoc.asp?DDFDocuments/v/G/SPS/NIND116.DOC","ES")</f>
      </c>
    </row>
    <row r="4223">
      <c r="A4223" s="10" t="s">
        <v>7184</v>
      </c>
      <c r="B4223" s="11" t="s">
        <v>11</v>
      </c>
      <c r="C4223" s="10" t="s">
        <v>201</v>
      </c>
      <c r="D4223" s="12">
        <v>42255</v>
      </c>
      <c r="E4223" s="13" t="s">
        <v>3131</v>
      </c>
      <c r="F4223" s="13" t="s">
        <v>158</v>
      </c>
      <c r="G4223" s="14"/>
      <c r="H4223" s="15">
        <f>HYPERLINK("https://docs.wto.org/imrd/directdoc.asp?DDFDocuments/t/G/SPS/NRUS102C1.DOC","EN")</f>
      </c>
      <c r="I4223" s="15">
        <f>HYPERLINK("https://docs.wto.org/imrd/directdoc.asp?DDFDocuments/u/G/SPS/NRUS102C1.DOC","FR")</f>
      </c>
      <c r="J4223" s="15">
        <f>HYPERLINK("https://docs.wto.org/imrd/directdoc.asp?DDFDocuments/v/G/SPS/NRUS102C1.DOC","ES")</f>
      </c>
    </row>
    <row r="4224">
      <c r="A4224" s="10" t="s">
        <v>7185</v>
      </c>
      <c r="B4224" s="11" t="s">
        <v>72</v>
      </c>
      <c r="C4224" s="10" t="s">
        <v>40</v>
      </c>
      <c r="D4224" s="12">
        <v>42254</v>
      </c>
      <c r="E4224" s="13" t="s">
        <v>6481</v>
      </c>
      <c r="F4224" s="13" t="s">
        <v>158</v>
      </c>
      <c r="G4224" s="14"/>
      <c r="H4224" s="15">
        <f>HYPERLINK("https://docs.wto.org/imrd/directdoc.asp?DDFDocuments/t/G/SPS/NCAN950A1.DOC","EN")</f>
      </c>
      <c r="I4224" s="15">
        <f>HYPERLINK("https://docs.wto.org/imrd/directdoc.asp?DDFDocuments/u/G/SPS/NCAN950A1.DOC","FR")</f>
      </c>
      <c r="J4224" s="15">
        <f>HYPERLINK("https://docs.wto.org/imrd/directdoc.asp?DDFDocuments/v/G/SPS/NCAN950A1.DOC","ES")</f>
      </c>
    </row>
    <row r="4225">
      <c r="A4225" s="10" t="s">
        <v>7186</v>
      </c>
      <c r="B4225" s="11" t="s">
        <v>87</v>
      </c>
      <c r="C4225" s="10" t="s">
        <v>40</v>
      </c>
      <c r="D4225" s="12">
        <v>42254</v>
      </c>
      <c r="E4225" s="13" t="s">
        <v>19</v>
      </c>
      <c r="F4225" s="13" t="s">
        <v>925</v>
      </c>
      <c r="G4225" s="14"/>
      <c r="H4225" s="15">
        <f>HYPERLINK("https://docs.wto.org/imrd/directdoc.asp?DDFDocuments/q/G/SPS/NMEX195A1.pdf","EN")</f>
      </c>
      <c r="I4225" s="15">
        <f>HYPERLINK("https://docs.wto.org/imrd/directdoc.asp?DDFDocuments/r/G/SPS/NMEX195A1.pdf","FR")</f>
      </c>
      <c r="J4225" s="15">
        <f>HYPERLINK("https://docs.wto.org/imrd/directdoc.asp?DDFDocuments/s/G/SPS/NMEX195A1.pdf","ES")</f>
      </c>
    </row>
    <row r="4226">
      <c r="A4226" s="10" t="s">
        <v>7187</v>
      </c>
      <c r="B4226" s="11" t="s">
        <v>59</v>
      </c>
      <c r="C4226" s="10" t="s">
        <v>18</v>
      </c>
      <c r="D4226" s="12">
        <v>42254</v>
      </c>
      <c r="E4226" s="13" t="s">
        <v>6372</v>
      </c>
      <c r="F4226" s="13" t="s">
        <v>24</v>
      </c>
      <c r="G4226" s="14"/>
      <c r="H4226" s="15">
        <f>HYPERLINK("https://docs.wto.org/imrd/directdoc.asp?DDFDocuments/t/G/SPS/NTPKM367.DOC","EN")</f>
      </c>
      <c r="I4226" s="15">
        <f>HYPERLINK("https://docs.wto.org/imrd/directdoc.asp?DDFDocuments/u/G/SPS/NTPKM367.DOC","FR")</f>
      </c>
      <c r="J4226" s="15">
        <f>HYPERLINK("https://docs.wto.org/imrd/directdoc.asp?DDFDocuments/v/G/SPS/NTPKM367.DOC","ES")</f>
      </c>
    </row>
    <row r="4227">
      <c r="A4227" s="10" t="s">
        <v>7188</v>
      </c>
      <c r="B4227" s="11" t="s">
        <v>164</v>
      </c>
      <c r="C4227" s="10" t="s">
        <v>12</v>
      </c>
      <c r="D4227" s="12">
        <v>42254</v>
      </c>
      <c r="E4227" s="13" t="s">
        <v>7189</v>
      </c>
      <c r="F4227" s="13" t="s">
        <v>36</v>
      </c>
      <c r="G4227" s="14" t="s">
        <v>7190</v>
      </c>
      <c r="H4227" s="15">
        <f>HYPERLINK("https://docs.wto.org/imrd/directdoc.asp?DDFDocuments/t/G/SPS/NUKR105.DOC","EN")</f>
      </c>
      <c r="I4227" s="15">
        <f>HYPERLINK("https://docs.wto.org/imrd/directdoc.asp?DDFDocuments/u/G/SPS/NUKR105.DOC","FR")</f>
      </c>
      <c r="J4227" s="15">
        <f>HYPERLINK("https://docs.wto.org/imrd/directdoc.asp?DDFDocuments/v/G/SPS/NUKR105.DOC","ES")</f>
      </c>
    </row>
    <row r="4228">
      <c r="A4228" s="10" t="s">
        <v>7191</v>
      </c>
      <c r="B4228" s="11" t="s">
        <v>164</v>
      </c>
      <c r="C4228" s="10" t="s">
        <v>12</v>
      </c>
      <c r="D4228" s="12">
        <v>42254</v>
      </c>
      <c r="E4228" s="13" t="s">
        <v>7192</v>
      </c>
      <c r="F4228" s="13" t="s">
        <v>36</v>
      </c>
      <c r="G4228" s="14" t="s">
        <v>7193</v>
      </c>
      <c r="H4228" s="15">
        <f>HYPERLINK("https://docs.wto.org/imrd/directdoc.asp?DDFDocuments/t/G/SPS/NUKR106.DOC","EN")</f>
      </c>
      <c r="I4228" s="15">
        <f>HYPERLINK("https://docs.wto.org/imrd/directdoc.asp?DDFDocuments/u/G/SPS/NUKR106.DOC","FR")</f>
      </c>
      <c r="J4228" s="15">
        <f>HYPERLINK("https://docs.wto.org/imrd/directdoc.asp?DDFDocuments/v/G/SPS/NUKR106.DOC","ES")</f>
      </c>
    </row>
    <row r="4229">
      <c r="A4229" s="10" t="s">
        <v>7194</v>
      </c>
      <c r="B4229" s="11" t="s">
        <v>161</v>
      </c>
      <c r="C4229" s="10" t="s">
        <v>40</v>
      </c>
      <c r="D4229" s="12">
        <v>42254</v>
      </c>
      <c r="E4229" s="13" t="s">
        <v>6929</v>
      </c>
      <c r="F4229" s="13" t="s">
        <v>5150</v>
      </c>
      <c r="G4229" s="14"/>
      <c r="H4229" s="15">
        <f>HYPERLINK("https://docs.wto.org/imrd/directdoc.asp?DDFDocuments/t/G/SPS/NUSA2724A1.DOC","EN")</f>
      </c>
      <c r="I4229" s="15">
        <f>HYPERLINK("https://docs.wto.org/imrd/directdoc.asp?DDFDocuments/u/G/SPS/NUSA2724A1.DOC","FR")</f>
      </c>
      <c r="J4229" s="15">
        <f>HYPERLINK("https://docs.wto.org/imrd/directdoc.asp?DDFDocuments/v/G/SPS/NUSA2724A1.DOC","ES")</f>
      </c>
    </row>
    <row r="4230">
      <c r="A4230" s="10" t="s">
        <v>7195</v>
      </c>
      <c r="B4230" s="11" t="s">
        <v>95</v>
      </c>
      <c r="C4230" s="10" t="s">
        <v>18</v>
      </c>
      <c r="D4230" s="12">
        <v>42251</v>
      </c>
      <c r="E4230" s="13" t="s">
        <v>3530</v>
      </c>
      <c r="F4230" s="13" t="s">
        <v>1515</v>
      </c>
      <c r="G4230" s="14" t="s">
        <v>7196</v>
      </c>
      <c r="H4230" s="15">
        <f>HYPERLINK("https://docs.wto.org/imrd/directdoc.asp?DDFDocuments/q/G/SPS/NBRA714R1.pdf","EN")</f>
      </c>
      <c r="I4230" s="15">
        <f>HYPERLINK("https://docs.wto.org/imrd/directdoc.asp?DDFDocuments/r/G/SPS/NBRA714R1.pdf","FR")</f>
      </c>
      <c r="J4230" s="15">
        <f>HYPERLINK("https://docs.wto.org/imrd/directdoc.asp?DDFDocuments/s/G/SPS/NBRA714R1.pdf","ES")</f>
      </c>
    </row>
    <row r="4231">
      <c r="A4231" s="10" t="s">
        <v>7197</v>
      </c>
      <c r="B4231" s="11" t="s">
        <v>95</v>
      </c>
      <c r="C4231" s="10" t="s">
        <v>40</v>
      </c>
      <c r="D4231" s="12">
        <v>42251</v>
      </c>
      <c r="E4231" s="13" t="s">
        <v>7198</v>
      </c>
      <c r="F4231" s="13" t="s">
        <v>158</v>
      </c>
      <c r="G4231" s="14"/>
      <c r="H4231" s="15">
        <f>HYPERLINK("https://docs.wto.org/imrd/directdoc.asp?DDFDocuments/t/G/SPS/NBRA95A3.DOC","EN")</f>
      </c>
      <c r="I4231" s="15">
        <f>HYPERLINK("https://docs.wto.org/imrd/directdoc.asp?DDFDocuments/u/G/SPS/NBRA95A3.DOC","FR")</f>
      </c>
      <c r="J4231" s="15">
        <f>HYPERLINK("https://docs.wto.org/imrd/directdoc.asp?DDFDocuments/v/G/SPS/NBRA95A3.DOC","ES")</f>
      </c>
    </row>
    <row r="4232">
      <c r="A4232" s="10" t="s">
        <v>7199</v>
      </c>
      <c r="B4232" s="11" t="s">
        <v>149</v>
      </c>
      <c r="C4232" s="10" t="s">
        <v>18</v>
      </c>
      <c r="D4232" s="12">
        <v>42251</v>
      </c>
      <c r="E4232" s="13" t="s">
        <v>7200</v>
      </c>
      <c r="F4232" s="13" t="s">
        <v>24</v>
      </c>
      <c r="G4232" s="14"/>
      <c r="H4232" s="15">
        <f>HYPERLINK("https://docs.wto.org/imrd/directdoc.asp?DDFDocuments/t/G/SPS/NCHN1001.DOC","EN")</f>
      </c>
      <c r="I4232" s="15">
        <f>HYPERLINK("https://docs.wto.org/imrd/directdoc.asp?DDFDocuments/u/G/SPS/NCHN1001.DOC","FR")</f>
      </c>
      <c r="J4232" s="15">
        <f>HYPERLINK("https://docs.wto.org/imrd/directdoc.asp?DDFDocuments/v/G/SPS/NCHN1001.DOC","ES")</f>
      </c>
    </row>
    <row r="4233">
      <c r="A4233" s="10" t="s">
        <v>7201</v>
      </c>
      <c r="B4233" s="11" t="s">
        <v>149</v>
      </c>
      <c r="C4233" s="10" t="s">
        <v>18</v>
      </c>
      <c r="D4233" s="12">
        <v>42251</v>
      </c>
      <c r="E4233" s="13" t="s">
        <v>7202</v>
      </c>
      <c r="F4233" s="13" t="s">
        <v>24</v>
      </c>
      <c r="G4233" s="14"/>
      <c r="H4233" s="15">
        <f>HYPERLINK("https://docs.wto.org/imrd/directdoc.asp?DDFDocuments/t/G/SPS/NCHN1003.DOC","EN")</f>
      </c>
      <c r="I4233" s="15">
        <f>HYPERLINK("https://docs.wto.org/imrd/directdoc.asp?DDFDocuments/u/G/SPS/NCHN1003.DOC","FR")</f>
      </c>
      <c r="J4233" s="15">
        <f>HYPERLINK("https://docs.wto.org/imrd/directdoc.asp?DDFDocuments/v/G/SPS/NCHN1003.DOC","ES")</f>
      </c>
    </row>
    <row r="4234">
      <c r="A4234" s="10" t="s">
        <v>7203</v>
      </c>
      <c r="B4234" s="11" t="s">
        <v>149</v>
      </c>
      <c r="C4234" s="10" t="s">
        <v>18</v>
      </c>
      <c r="D4234" s="12">
        <v>42251</v>
      </c>
      <c r="E4234" s="13" t="s">
        <v>7204</v>
      </c>
      <c r="F4234" s="13" t="s">
        <v>24</v>
      </c>
      <c r="G4234" s="14"/>
      <c r="H4234" s="15">
        <f>HYPERLINK("https://docs.wto.org/imrd/directdoc.asp?DDFDocuments/t/G/SPS/NCHN991.DOC","EN")</f>
      </c>
      <c r="I4234" s="15">
        <f>HYPERLINK("https://docs.wto.org/imrd/directdoc.asp?DDFDocuments/u/G/SPS/NCHN991.DOC","FR")</f>
      </c>
      <c r="J4234" s="15">
        <f>HYPERLINK("https://docs.wto.org/imrd/directdoc.asp?DDFDocuments/v/G/SPS/NCHN991.DOC","ES")</f>
      </c>
    </row>
    <row r="4235">
      <c r="A4235" s="10" t="s">
        <v>7205</v>
      </c>
      <c r="B4235" s="11" t="s">
        <v>149</v>
      </c>
      <c r="C4235" s="10" t="s">
        <v>18</v>
      </c>
      <c r="D4235" s="12">
        <v>42251</v>
      </c>
      <c r="E4235" s="13" t="s">
        <v>7206</v>
      </c>
      <c r="F4235" s="13" t="s">
        <v>24</v>
      </c>
      <c r="G4235" s="14"/>
      <c r="H4235" s="15">
        <f>HYPERLINK("https://docs.wto.org/imrd/directdoc.asp?DDFDocuments/t/G/SPS/NCHN994.DOC","EN")</f>
      </c>
      <c r="I4235" s="15">
        <f>HYPERLINK("https://docs.wto.org/imrd/directdoc.asp?DDFDocuments/u/G/SPS/NCHN994.DOC","FR")</f>
      </c>
      <c r="J4235" s="15">
        <f>HYPERLINK("https://docs.wto.org/imrd/directdoc.asp?DDFDocuments/v/G/SPS/NCHN994.DOC","ES")</f>
      </c>
    </row>
    <row r="4236">
      <c r="A4236" s="10" t="s">
        <v>7207</v>
      </c>
      <c r="B4236" s="11" t="s">
        <v>149</v>
      </c>
      <c r="C4236" s="10" t="s">
        <v>18</v>
      </c>
      <c r="D4236" s="12">
        <v>42251</v>
      </c>
      <c r="E4236" s="13" t="s">
        <v>2241</v>
      </c>
      <c r="F4236" s="13" t="s">
        <v>24</v>
      </c>
      <c r="G4236" s="14"/>
      <c r="H4236" s="15">
        <f>HYPERLINK("https://docs.wto.org/imrd/directdoc.asp?DDFDocuments/t/G/SPS/NCHN996.DOC","EN")</f>
      </c>
      <c r="I4236" s="15">
        <f>HYPERLINK("https://docs.wto.org/imrd/directdoc.asp?DDFDocuments/u/G/SPS/NCHN996.DOC","FR")</f>
      </c>
      <c r="J4236" s="15">
        <f>HYPERLINK("https://docs.wto.org/imrd/directdoc.asp?DDFDocuments/v/G/SPS/NCHN996.DOC","ES")</f>
      </c>
    </row>
    <row r="4237">
      <c r="A4237" s="10" t="s">
        <v>7208</v>
      </c>
      <c r="B4237" s="11" t="s">
        <v>149</v>
      </c>
      <c r="C4237" s="10" t="s">
        <v>18</v>
      </c>
      <c r="D4237" s="12">
        <v>42251</v>
      </c>
      <c r="E4237" s="13" t="s">
        <v>7209</v>
      </c>
      <c r="F4237" s="13" t="s">
        <v>24</v>
      </c>
      <c r="G4237" s="14"/>
      <c r="H4237" s="15">
        <f>HYPERLINK("https://docs.wto.org/imrd/directdoc.asp?DDFDocuments/t/G/SPS/NCHN997.DOC","EN")</f>
      </c>
      <c r="I4237" s="15">
        <f>HYPERLINK("https://docs.wto.org/imrd/directdoc.asp?DDFDocuments/u/G/SPS/NCHN997.DOC","FR")</f>
      </c>
      <c r="J4237" s="15">
        <f>HYPERLINK("https://docs.wto.org/imrd/directdoc.asp?DDFDocuments/v/G/SPS/NCHN997.DOC","ES")</f>
      </c>
    </row>
    <row r="4238">
      <c r="A4238" s="10" t="s">
        <v>7210</v>
      </c>
      <c r="B4238" s="11" t="s">
        <v>139</v>
      </c>
      <c r="C4238" s="10" t="s">
        <v>18</v>
      </c>
      <c r="D4238" s="12">
        <v>42251</v>
      </c>
      <c r="E4238" s="13" t="s">
        <v>7178</v>
      </c>
      <c r="F4238" s="13" t="s">
        <v>122</v>
      </c>
      <c r="G4238" s="14"/>
      <c r="H4238" s="15">
        <f>HYPERLINK("https://docs.wto.org/imrd/directdoc.asp?DDFDocuments/t/G/SPS/NIND111.DOC","EN")</f>
      </c>
      <c r="I4238" s="15">
        <f>HYPERLINK("https://docs.wto.org/imrd/directdoc.asp?DDFDocuments/u/G/SPS/NIND111.DOC","FR")</f>
      </c>
      <c r="J4238" s="15">
        <f>HYPERLINK("https://docs.wto.org/imrd/directdoc.asp?DDFDocuments/v/G/SPS/NIND111.DOC","ES")</f>
      </c>
    </row>
    <row r="4239">
      <c r="A4239" s="10" t="s">
        <v>7211</v>
      </c>
      <c r="B4239" s="11" t="s">
        <v>11</v>
      </c>
      <c r="C4239" s="10" t="s">
        <v>18</v>
      </c>
      <c r="D4239" s="12">
        <v>42251</v>
      </c>
      <c r="E4239" s="13" t="s">
        <v>316</v>
      </c>
      <c r="F4239" s="13" t="s">
        <v>7212</v>
      </c>
      <c r="G4239" s="14"/>
      <c r="H4239" s="15">
        <f>HYPERLINK("https://docs.wto.org/imrd/directdoc.asp?DDFDocuments/t/G/SPS/NRUS104.DOC","EN")</f>
      </c>
      <c r="I4239" s="15">
        <f>HYPERLINK("https://docs.wto.org/imrd/directdoc.asp?DDFDocuments/u/G/SPS/NRUS104.DOC","FR")</f>
      </c>
      <c r="J4239" s="15">
        <f>HYPERLINK("https://docs.wto.org/imrd/directdoc.asp?DDFDocuments/v/G/SPS/NRUS104.DOC","ES")</f>
      </c>
    </row>
    <row r="4240">
      <c r="A4240" s="10" t="s">
        <v>7213</v>
      </c>
      <c r="B4240" s="11" t="s">
        <v>1096</v>
      </c>
      <c r="C4240" s="10" t="s">
        <v>18</v>
      </c>
      <c r="D4240" s="12">
        <v>42251</v>
      </c>
      <c r="E4240" s="13" t="s">
        <v>7214</v>
      </c>
      <c r="F4240" s="13" t="s">
        <v>144</v>
      </c>
      <c r="G4240" s="14"/>
      <c r="H4240" s="15">
        <f>HYPERLINK("https://docs.wto.org/imrd/directdoc.asp?DDFDocuments/t/G/SPS/NSGP55.DOC","EN")</f>
      </c>
      <c r="I4240" s="15">
        <f>HYPERLINK("https://docs.wto.org/imrd/directdoc.asp?DDFDocuments/u/G/SPS/NSGP55.DOC","FR")</f>
      </c>
      <c r="J4240" s="15">
        <f>HYPERLINK("https://docs.wto.org/imrd/directdoc.asp?DDFDocuments/v/G/SPS/NSGP55.DOC","ES")</f>
      </c>
    </row>
    <row r="4241">
      <c r="A4241" s="10" t="s">
        <v>7215</v>
      </c>
      <c r="B4241" s="11" t="s">
        <v>59</v>
      </c>
      <c r="C4241" s="10" t="s">
        <v>18</v>
      </c>
      <c r="D4241" s="12">
        <v>42251</v>
      </c>
      <c r="E4241" s="13" t="s">
        <v>7216</v>
      </c>
      <c r="F4241" s="13" t="s">
        <v>4116</v>
      </c>
      <c r="G4241" s="14"/>
      <c r="H4241" s="15">
        <f>HYPERLINK("https://docs.wto.org/imrd/directdoc.asp?DDFDocuments/q/G/SPS/NTPKM366.pdf","EN")</f>
      </c>
      <c r="I4241" s="15">
        <f>HYPERLINK("https://docs.wto.org/imrd/directdoc.asp?DDFDocuments/r/G/SPS/NTPKM366.pdf","FR")</f>
      </c>
      <c r="J4241" s="15">
        <f>HYPERLINK("https://docs.wto.org/imrd/directdoc.asp?DDFDocuments/s/G/SPS/NTPKM366.pdf","ES")</f>
      </c>
    </row>
    <row r="4242">
      <c r="A4242" s="10" t="s">
        <v>7217</v>
      </c>
      <c r="B4242" s="11" t="s">
        <v>149</v>
      </c>
      <c r="C4242" s="10" t="s">
        <v>18</v>
      </c>
      <c r="D4242" s="12">
        <v>42250</v>
      </c>
      <c r="E4242" s="13" t="s">
        <v>7218</v>
      </c>
      <c r="F4242" s="13" t="s">
        <v>122</v>
      </c>
      <c r="G4242" s="14"/>
      <c r="H4242" s="15">
        <f>HYPERLINK("https://docs.wto.org/imrd/directdoc.asp?DDFDocuments/q/G/SPS/NCHN934.pdf","EN")</f>
      </c>
      <c r="I4242" s="15">
        <f>HYPERLINK("https://docs.wto.org/imrd/directdoc.asp?DDFDocuments/r/G/SPS/NCHN934.pdf","FR")</f>
      </c>
      <c r="J4242" s="15">
        <f>HYPERLINK("https://docs.wto.org/imrd/directdoc.asp?DDFDocuments/s/G/SPS/NCHN934.pdf","ES")</f>
      </c>
    </row>
    <row r="4243">
      <c r="A4243" s="10" t="s">
        <v>7219</v>
      </c>
      <c r="B4243" s="11" t="s">
        <v>34</v>
      </c>
      <c r="C4243" s="10" t="s">
        <v>201</v>
      </c>
      <c r="D4243" s="12">
        <v>42250</v>
      </c>
      <c r="E4243" s="13" t="s">
        <v>7220</v>
      </c>
      <c r="F4243" s="13" t="s">
        <v>759</v>
      </c>
      <c r="G4243" s="14"/>
      <c r="H4243" s="15">
        <f>HYPERLINK("https://docs.wto.org/imrd/directdoc.asp?DDFDocuments/t/G/SPS/NJPN396R1C1.DOC","EN")</f>
      </c>
      <c r="I4243" s="15">
        <f>HYPERLINK("https://docs.wto.org/imrd/directdoc.asp?DDFDocuments/u/G/SPS/NJPN396R1C1.DOC","FR")</f>
      </c>
      <c r="J4243" s="15">
        <f>HYPERLINK("https://docs.wto.org/imrd/directdoc.asp?DDFDocuments/v/G/SPS/NJPN396R1C1.DOC","ES")</f>
      </c>
    </row>
    <row r="4244">
      <c r="A4244" s="10" t="s">
        <v>7221</v>
      </c>
      <c r="B4244" s="11" t="s">
        <v>3383</v>
      </c>
      <c r="C4244" s="10" t="s">
        <v>18</v>
      </c>
      <c r="D4244" s="12">
        <v>42249</v>
      </c>
      <c r="E4244" s="13" t="s">
        <v>7222</v>
      </c>
      <c r="F4244" s="13" t="s">
        <v>24</v>
      </c>
      <c r="G4244" s="14"/>
      <c r="H4244" s="15">
        <f>HYPERLINK("https://docs.wto.org/imrd/directdoc.asp?DDFDocuments/t/G/SPS/NNGA1.DOC","EN")</f>
      </c>
      <c r="I4244" s="15">
        <f>HYPERLINK("https://docs.wto.org/imrd/directdoc.asp?DDFDocuments/u/G/SPS/NNGA1.DOC","FR")</f>
      </c>
      <c r="J4244" s="15">
        <f>HYPERLINK("https://docs.wto.org/imrd/directdoc.asp?DDFDocuments/v/G/SPS/NNGA1.DOC","ES")</f>
      </c>
    </row>
    <row r="4245">
      <c r="A4245" s="10" t="s">
        <v>7223</v>
      </c>
      <c r="B4245" s="11" t="s">
        <v>11</v>
      </c>
      <c r="C4245" s="10" t="s">
        <v>18</v>
      </c>
      <c r="D4245" s="12">
        <v>42249</v>
      </c>
      <c r="E4245" s="13" t="s">
        <v>3131</v>
      </c>
      <c r="F4245" s="13" t="s">
        <v>158</v>
      </c>
      <c r="G4245" s="14"/>
      <c r="H4245" s="15">
        <f>HYPERLINK("https://docs.wto.org/imrd/directdoc.asp?DDFDocuments/t/G/SPS/NRUS102.DOC","EN")</f>
      </c>
      <c r="I4245" s="15">
        <f>HYPERLINK("https://docs.wto.org/imrd/directdoc.asp?DDFDocuments/u/G/SPS/NRUS102.DOC","FR")</f>
      </c>
      <c r="J4245" s="15">
        <f>HYPERLINK("https://docs.wto.org/imrd/directdoc.asp?DDFDocuments/v/G/SPS/NRUS102.DOC","ES")</f>
      </c>
    </row>
    <row r="4246">
      <c r="A4246" s="10" t="s">
        <v>7224</v>
      </c>
      <c r="B4246" s="11" t="s">
        <v>11</v>
      </c>
      <c r="C4246" s="10" t="s">
        <v>18</v>
      </c>
      <c r="D4246" s="12">
        <v>42249</v>
      </c>
      <c r="E4246" s="13" t="s">
        <v>316</v>
      </c>
      <c r="F4246" s="13" t="s">
        <v>5069</v>
      </c>
      <c r="G4246" s="14"/>
      <c r="H4246" s="15">
        <f>HYPERLINK("https://docs.wto.org/imrd/directdoc.asp?DDFDocuments/t/G/SPS/NRUS103.DOC","EN")</f>
      </c>
      <c r="I4246" s="15">
        <f>HYPERLINK("https://docs.wto.org/imrd/directdoc.asp?DDFDocuments/u/G/SPS/NRUS103.DOC","FR")</f>
      </c>
      <c r="J4246" s="15">
        <f>HYPERLINK("https://docs.wto.org/imrd/directdoc.asp?DDFDocuments/v/G/SPS/NRUS103.DOC","ES")</f>
      </c>
    </row>
    <row r="4247">
      <c r="A4247" s="10" t="s">
        <v>7225</v>
      </c>
      <c r="B4247" s="11" t="s">
        <v>161</v>
      </c>
      <c r="C4247" s="10" t="s">
        <v>40</v>
      </c>
      <c r="D4247" s="12">
        <v>42249</v>
      </c>
      <c r="E4247" s="13" t="s">
        <v>461</v>
      </c>
      <c r="F4247" s="13" t="s">
        <v>5150</v>
      </c>
      <c r="G4247" s="14" t="s">
        <v>34</v>
      </c>
      <c r="H4247" s="15">
        <f>HYPERLINK("https://docs.wto.org/imrd/directdoc.asp?DDFDocuments/t/G/SPS/NUSA2664A2.DOC","EN")</f>
      </c>
      <c r="I4247" s="15">
        <f>HYPERLINK("https://docs.wto.org/imrd/directdoc.asp?DDFDocuments/u/G/SPS/NUSA2664A2.DOC","FR")</f>
      </c>
      <c r="J4247" s="15">
        <f>HYPERLINK("https://docs.wto.org/imrd/directdoc.asp?DDFDocuments/v/G/SPS/NUSA2664A2.DOC","ES")</f>
      </c>
    </row>
    <row r="4248">
      <c r="A4248" s="10" t="s">
        <v>7226</v>
      </c>
      <c r="B4248" s="11" t="s">
        <v>72</v>
      </c>
      <c r="C4248" s="10" t="s">
        <v>18</v>
      </c>
      <c r="D4248" s="12">
        <v>42248</v>
      </c>
      <c r="E4248" s="13" t="s">
        <v>7227</v>
      </c>
      <c r="F4248" s="13" t="s">
        <v>158</v>
      </c>
      <c r="G4248" s="14"/>
      <c r="H4248" s="15">
        <f>HYPERLINK("https://docs.wto.org/imrd/directdoc.asp?DDFDocuments/t/G/SPS/NCAN950.DOC","EN")</f>
      </c>
      <c r="I4248" s="15">
        <f>HYPERLINK("https://docs.wto.org/imrd/directdoc.asp?DDFDocuments/u/G/SPS/NCAN950.DOC","FR")</f>
      </c>
      <c r="J4248" s="15">
        <f>HYPERLINK("https://docs.wto.org/imrd/directdoc.asp?DDFDocuments/v/G/SPS/NCAN950.DOC","ES")</f>
      </c>
    </row>
    <row r="4249">
      <c r="A4249" s="10" t="s">
        <v>7228</v>
      </c>
      <c r="B4249" s="11" t="s">
        <v>149</v>
      </c>
      <c r="C4249" s="10" t="s">
        <v>18</v>
      </c>
      <c r="D4249" s="12">
        <v>42248</v>
      </c>
      <c r="E4249" s="13" t="s">
        <v>7229</v>
      </c>
      <c r="F4249" s="13" t="s">
        <v>122</v>
      </c>
      <c r="G4249" s="14"/>
      <c r="H4249" s="15">
        <f>HYPERLINK("https://docs.wto.org/imrd/directdoc.asp?DDFDocuments/q/G/SPS/NCHN924.pdf","EN")</f>
      </c>
      <c r="I4249" s="15">
        <f>HYPERLINK("https://docs.wto.org/imrd/directdoc.asp?DDFDocuments/r/G/SPS/NCHN924.pdf","FR")</f>
      </c>
      <c r="J4249" s="15">
        <f>HYPERLINK("https://docs.wto.org/imrd/directdoc.asp?DDFDocuments/s/G/SPS/NCHN924.pdf","ES")</f>
      </c>
    </row>
    <row r="4250">
      <c r="A4250" s="10" t="s">
        <v>7230</v>
      </c>
      <c r="B4250" s="11" t="s">
        <v>27</v>
      </c>
      <c r="C4250" s="10" t="s">
        <v>12</v>
      </c>
      <c r="D4250" s="12">
        <v>42248</v>
      </c>
      <c r="E4250" s="13" t="s">
        <v>7231</v>
      </c>
      <c r="F4250" s="13" t="s">
        <v>5891</v>
      </c>
      <c r="G4250" s="14"/>
      <c r="H4250" s="15">
        <f>HYPERLINK("https://docs.wto.org/imrd/directdoc.asp?DDFDocuments/t/G/SPS/NCRI163.DOC","EN")</f>
      </c>
      <c r="I4250" s="15">
        <f>HYPERLINK("https://docs.wto.org/imrd/directdoc.asp?DDFDocuments/u/G/SPS/NCRI163.DOC","FR")</f>
      </c>
      <c r="J4250" s="15">
        <f>HYPERLINK("https://docs.wto.org/imrd/directdoc.asp?DDFDocuments/v/G/SPS/NCRI163.DOC","ES")</f>
      </c>
    </row>
    <row r="4251">
      <c r="A4251" s="10" t="s">
        <v>7232</v>
      </c>
      <c r="B4251" s="11" t="s">
        <v>27</v>
      </c>
      <c r="C4251" s="10" t="s">
        <v>12</v>
      </c>
      <c r="D4251" s="12">
        <v>42248</v>
      </c>
      <c r="E4251" s="13" t="s">
        <v>7233</v>
      </c>
      <c r="F4251" s="13" t="s">
        <v>158</v>
      </c>
      <c r="G4251" s="14"/>
      <c r="H4251" s="15">
        <f>HYPERLINK("https://docs.wto.org/imrd/directdoc.asp?DDFDocuments/t/G/SPS/NCRI164.DOC","EN")</f>
      </c>
      <c r="I4251" s="15">
        <f>HYPERLINK("https://docs.wto.org/imrd/directdoc.asp?DDFDocuments/u/G/SPS/NCRI164.DOC","FR")</f>
      </c>
      <c r="J4251" s="15">
        <f>HYPERLINK("https://docs.wto.org/imrd/directdoc.asp?DDFDocuments/v/G/SPS/NCRI164.DOC","ES")</f>
      </c>
    </row>
    <row r="4252">
      <c r="A4252" s="10" t="s">
        <v>7234</v>
      </c>
      <c r="B4252" s="11" t="s">
        <v>1129</v>
      </c>
      <c r="C4252" s="10" t="s">
        <v>18</v>
      </c>
      <c r="D4252" s="12">
        <v>42248</v>
      </c>
      <c r="E4252" s="13" t="s">
        <v>7235</v>
      </c>
      <c r="F4252" s="13" t="s">
        <v>158</v>
      </c>
      <c r="G4252" s="14"/>
      <c r="H4252" s="15">
        <f>HYPERLINK("https://docs.wto.org/imrd/directdoc.asp?DDFDocuments/t/G/SPS/NMYS37.DOC","EN")</f>
      </c>
      <c r="I4252" s="15">
        <f>HYPERLINK("https://docs.wto.org/imrd/directdoc.asp?DDFDocuments/u/G/SPS/NMYS37.DOC","FR")</f>
      </c>
      <c r="J4252" s="15">
        <f>HYPERLINK("https://docs.wto.org/imrd/directdoc.asp?DDFDocuments/v/G/SPS/NMYS37.DOC","ES")</f>
      </c>
    </row>
    <row r="4253">
      <c r="A4253" s="10" t="s">
        <v>7236</v>
      </c>
      <c r="B4253" s="11" t="s">
        <v>233</v>
      </c>
      <c r="C4253" s="10" t="s">
        <v>40</v>
      </c>
      <c r="D4253" s="12">
        <v>42248</v>
      </c>
      <c r="E4253" s="13" t="s">
        <v>19</v>
      </c>
      <c r="F4253" s="13" t="s">
        <v>5150</v>
      </c>
      <c r="G4253" s="14"/>
      <c r="H4253" s="15">
        <f>HYPERLINK("https://docs.wto.org/imrd/directdoc.asp?DDFDocuments/t/G/SPS/NPER606A1.DOC","EN")</f>
      </c>
      <c r="I4253" s="15">
        <f>HYPERLINK("https://docs.wto.org/imrd/directdoc.asp?DDFDocuments/u/G/SPS/NPER606A1.DOC","FR")</f>
      </c>
      <c r="J4253" s="15">
        <f>HYPERLINK("https://docs.wto.org/imrd/directdoc.asp?DDFDocuments/v/G/SPS/NPER606A1.DOC","ES")</f>
      </c>
    </row>
    <row r="4254">
      <c r="A4254" s="10" t="s">
        <v>7237</v>
      </c>
      <c r="B4254" s="11" t="s">
        <v>233</v>
      </c>
      <c r="C4254" s="10" t="s">
        <v>40</v>
      </c>
      <c r="D4254" s="12">
        <v>42248</v>
      </c>
      <c r="E4254" s="13" t="s">
        <v>19</v>
      </c>
      <c r="F4254" s="13" t="s">
        <v>5150</v>
      </c>
      <c r="G4254" s="14"/>
      <c r="H4254" s="15">
        <f>HYPERLINK("https://docs.wto.org/imrd/directdoc.asp?DDFDocuments/t/G/SPS/NPER612A1.DOC","EN")</f>
      </c>
      <c r="I4254" s="15">
        <f>HYPERLINK("https://docs.wto.org/imrd/directdoc.asp?DDFDocuments/u/G/SPS/NPER612A1.DOC","FR")</f>
      </c>
      <c r="J4254" s="15">
        <f>HYPERLINK("https://docs.wto.org/imrd/directdoc.asp?DDFDocuments/v/G/SPS/NPER612A1.DOC","ES")</f>
      </c>
    </row>
    <row r="4255">
      <c r="A4255" s="10" t="s">
        <v>7238</v>
      </c>
      <c r="B4255" s="11" t="s">
        <v>59</v>
      </c>
      <c r="C4255" s="10" t="s">
        <v>18</v>
      </c>
      <c r="D4255" s="12">
        <v>42248</v>
      </c>
      <c r="E4255" s="13" t="s">
        <v>7239</v>
      </c>
      <c r="F4255" s="13" t="s">
        <v>980</v>
      </c>
      <c r="G4255" s="14"/>
      <c r="H4255" s="15">
        <f>HYPERLINK("https://docs.wto.org/imrd/directdoc.asp?DDFDocuments/t/G/SPS/NTPKM365.DOC","EN")</f>
      </c>
      <c r="I4255" s="15">
        <f>HYPERLINK("https://docs.wto.org/imrd/directdoc.asp?DDFDocuments/u/G/SPS/NTPKM365.DOC","FR")</f>
      </c>
      <c r="J4255" s="15">
        <f>HYPERLINK("https://docs.wto.org/imrd/directdoc.asp?DDFDocuments/v/G/SPS/NTPKM365.DOC","ES")</f>
      </c>
    </row>
    <row r="4256">
      <c r="A4256" s="10" t="s">
        <v>7240</v>
      </c>
      <c r="B4256" s="11" t="s">
        <v>59</v>
      </c>
      <c r="C4256" s="10" t="s">
        <v>18</v>
      </c>
      <c r="D4256" s="12">
        <v>42243</v>
      </c>
      <c r="E4256" s="13" t="s">
        <v>2262</v>
      </c>
      <c r="F4256" s="13" t="s">
        <v>868</v>
      </c>
      <c r="G4256" s="14"/>
      <c r="H4256" s="15">
        <f>HYPERLINK("https://docs.wto.org/imrd/directdoc.asp?DDFDocuments/t/G/SPS/NTPKM363.DOC","EN")</f>
      </c>
      <c r="I4256" s="15">
        <f>HYPERLINK("https://docs.wto.org/imrd/directdoc.asp?DDFDocuments/u/G/SPS/NTPKM363.DOC","FR")</f>
      </c>
      <c r="J4256" s="15">
        <f>HYPERLINK("https://docs.wto.org/imrd/directdoc.asp?DDFDocuments/v/G/SPS/NTPKM363.DOC","ES")</f>
      </c>
    </row>
    <row r="4257">
      <c r="A4257" s="10" t="s">
        <v>7241</v>
      </c>
      <c r="B4257" s="11" t="s">
        <v>34</v>
      </c>
      <c r="C4257" s="10" t="s">
        <v>18</v>
      </c>
      <c r="D4257" s="12">
        <v>42241</v>
      </c>
      <c r="E4257" s="13" t="s">
        <v>7242</v>
      </c>
      <c r="F4257" s="13" t="s">
        <v>759</v>
      </c>
      <c r="G4257" s="14"/>
      <c r="H4257" s="15">
        <f>HYPERLINK("https://docs.wto.org/imrd/directdoc.asp?DDFDocuments/t/G/SPS/NJPN396R1.DOC","EN")</f>
      </c>
      <c r="I4257" s="15">
        <f>HYPERLINK("https://docs.wto.org/imrd/directdoc.asp?DDFDocuments/u/G/SPS/NJPN396R1.DOC","FR")</f>
      </c>
      <c r="J4257" s="15">
        <f>HYPERLINK("https://docs.wto.org/imrd/directdoc.asp?DDFDocuments/v/G/SPS/NJPN396R1.DOC","ES")</f>
      </c>
    </row>
    <row r="4258">
      <c r="A4258" s="10" t="s">
        <v>7243</v>
      </c>
      <c r="B4258" s="11" t="s">
        <v>34</v>
      </c>
      <c r="C4258" s="10" t="s">
        <v>18</v>
      </c>
      <c r="D4258" s="12">
        <v>42241</v>
      </c>
      <c r="E4258" s="13" t="s">
        <v>7244</v>
      </c>
      <c r="F4258" s="13" t="s">
        <v>74</v>
      </c>
      <c r="G4258" s="14"/>
      <c r="H4258" s="15">
        <f>HYPERLINK("https://docs.wto.org/imrd/directdoc.asp?DDFDocuments/q/G/SPS/NJPN428.pdf","EN")</f>
      </c>
      <c r="I4258" s="15">
        <f>HYPERLINK("https://docs.wto.org/imrd/directdoc.asp?DDFDocuments/r/G/SPS/NJPN428.pdf","FR")</f>
      </c>
      <c r="J4258" s="15">
        <f>HYPERLINK("https://docs.wto.org/imrd/directdoc.asp?DDFDocuments/s/G/SPS/NJPN428.pdf","ES")</f>
      </c>
    </row>
    <row r="4259">
      <c r="A4259" s="10" t="s">
        <v>7245</v>
      </c>
      <c r="B4259" s="11" t="s">
        <v>523</v>
      </c>
      <c r="C4259" s="10" t="s">
        <v>18</v>
      </c>
      <c r="D4259" s="12">
        <v>42241</v>
      </c>
      <c r="E4259" s="13" t="s">
        <v>7246</v>
      </c>
      <c r="F4259" s="13" t="s">
        <v>24</v>
      </c>
      <c r="G4259" s="14"/>
      <c r="H4259" s="15">
        <f>HYPERLINK("https://docs.wto.org/imrd/directdoc.asp?DDFDocuments/t/G/SPS/NTUR63.DOC","EN")</f>
      </c>
      <c r="I4259" s="15">
        <f>HYPERLINK("https://docs.wto.org/imrd/directdoc.asp?DDFDocuments/u/G/SPS/NTUR63.DOC","FR")</f>
      </c>
      <c r="J4259" s="15">
        <f>HYPERLINK("https://docs.wto.org/imrd/directdoc.asp?DDFDocuments/v/G/SPS/NTUR63.DOC","ES")</f>
      </c>
    </row>
    <row r="4260">
      <c r="A4260" s="10" t="s">
        <v>7247</v>
      </c>
      <c r="B4260" s="11" t="s">
        <v>195</v>
      </c>
      <c r="C4260" s="10" t="s">
        <v>18</v>
      </c>
      <c r="D4260" s="12">
        <v>42240</v>
      </c>
      <c r="E4260" s="13" t="s">
        <v>7248</v>
      </c>
      <c r="F4260" s="13" t="s">
        <v>7249</v>
      </c>
      <c r="G4260" s="14"/>
      <c r="H4260" s="15">
        <f>HYPERLINK("https://docs.wto.org/imrd/directdoc.asp?DDFDocuments/q/G/SPS/NNZL523.pdf","EN")</f>
      </c>
      <c r="I4260" s="15">
        <f>HYPERLINK("https://docs.wto.org/imrd/directdoc.asp?DDFDocuments/r/G/SPS/NNZL523.pdf","FR")</f>
      </c>
      <c r="J4260" s="15">
        <f>HYPERLINK("https://docs.wto.org/imrd/directdoc.asp?DDFDocuments/s/G/SPS/NNZL523.pdf","ES")</f>
      </c>
    </row>
    <row r="4261">
      <c r="A4261" s="10" t="s">
        <v>7250</v>
      </c>
      <c r="B4261" s="11" t="s">
        <v>87</v>
      </c>
      <c r="C4261" s="10" t="s">
        <v>40</v>
      </c>
      <c r="D4261" s="12">
        <v>42237</v>
      </c>
      <c r="E4261" s="13" t="s">
        <v>19</v>
      </c>
      <c r="F4261" s="13" t="s">
        <v>310</v>
      </c>
      <c r="G4261" s="14"/>
      <c r="H4261" s="15">
        <f>HYPERLINK("https://docs.wto.org/imrd/directdoc.asp?DDFDocuments/q/G/SPS/NMEX253A1.pdf","EN")</f>
      </c>
      <c r="I4261" s="15">
        <f>HYPERLINK("https://docs.wto.org/imrd/directdoc.asp?DDFDocuments/r/G/SPS/NMEX253A1.pdf","FR")</f>
      </c>
      <c r="J4261" s="15">
        <f>HYPERLINK("https://docs.wto.org/imrd/directdoc.asp?DDFDocuments/s/G/SPS/NMEX253A1.pdf","ES")</f>
      </c>
    </row>
    <row r="4262">
      <c r="A4262" s="10" t="s">
        <v>7251</v>
      </c>
      <c r="B4262" s="11" t="s">
        <v>11</v>
      </c>
      <c r="C4262" s="10" t="s">
        <v>54</v>
      </c>
      <c r="D4262" s="12">
        <v>42237</v>
      </c>
      <c r="E4262" s="13" t="s">
        <v>7252</v>
      </c>
      <c r="F4262" s="13" t="s">
        <v>310</v>
      </c>
      <c r="G4262" s="14" t="s">
        <v>7253</v>
      </c>
      <c r="H4262" s="15">
        <f>HYPERLINK("https://docs.wto.org/imrd/directdoc.asp?DDFDocuments/t/G/SPS/NRUS67A2.DOC","EN")</f>
      </c>
      <c r="I4262" s="15">
        <f>HYPERLINK("https://docs.wto.org/imrd/directdoc.asp?DDFDocuments/u/G/SPS/NRUS67A2.DOC","FR")</f>
      </c>
      <c r="J4262" s="15">
        <f>HYPERLINK("https://docs.wto.org/imrd/directdoc.asp?DDFDocuments/v/G/SPS/NRUS67A2.DOC","ES")</f>
      </c>
    </row>
    <row r="4263">
      <c r="A4263" s="10" t="s">
        <v>7254</v>
      </c>
      <c r="B4263" s="11" t="s">
        <v>151</v>
      </c>
      <c r="C4263" s="10" t="s">
        <v>18</v>
      </c>
      <c r="D4263" s="12">
        <v>42237</v>
      </c>
      <c r="E4263" s="13" t="s">
        <v>7255</v>
      </c>
      <c r="F4263" s="13" t="s">
        <v>158</v>
      </c>
      <c r="G4263" s="14"/>
      <c r="H4263" s="15">
        <f>HYPERLINK("https://docs.wto.org/imrd/directdoc.asp?DDFDocuments/t/G/SPS/NVNM71.DOC","EN")</f>
      </c>
      <c r="I4263" s="15">
        <f>HYPERLINK("https://docs.wto.org/imrd/directdoc.asp?DDFDocuments/u/G/SPS/NVNM71.DOC","FR")</f>
      </c>
      <c r="J4263" s="15">
        <f>HYPERLINK("https://docs.wto.org/imrd/directdoc.asp?DDFDocuments/v/G/SPS/NVNM71.DOC","ES")</f>
      </c>
    </row>
    <row r="4264">
      <c r="A4264" s="10" t="s">
        <v>7256</v>
      </c>
      <c r="B4264" s="11" t="s">
        <v>168</v>
      </c>
      <c r="C4264" s="10" t="s">
        <v>12</v>
      </c>
      <c r="D4264" s="12">
        <v>42237</v>
      </c>
      <c r="E4264" s="13" t="s">
        <v>7257</v>
      </c>
      <c r="F4264" s="13" t="s">
        <v>223</v>
      </c>
      <c r="G4264" s="14"/>
      <c r="H4264" s="15">
        <f>HYPERLINK("https://docs.wto.org/imrd/directdoc.asp?DDFDocuments/q/G/SPS/NZAF39.pdf","EN")</f>
      </c>
      <c r="I4264" s="15">
        <f>HYPERLINK("https://docs.wto.org/imrd/directdoc.asp?DDFDocuments/r/G/SPS/NZAF39.pdf","FR")</f>
      </c>
      <c r="J4264" s="15">
        <f>HYPERLINK("https://docs.wto.org/imrd/directdoc.asp?DDFDocuments/s/G/SPS/NZAF39.pdf","ES")</f>
      </c>
    </row>
    <row r="4265">
      <c r="A4265" s="10" t="s">
        <v>7258</v>
      </c>
      <c r="B4265" s="11" t="s">
        <v>365</v>
      </c>
      <c r="C4265" s="10" t="s">
        <v>18</v>
      </c>
      <c r="D4265" s="12">
        <v>42236</v>
      </c>
      <c r="E4265" s="13" t="s">
        <v>7259</v>
      </c>
      <c r="F4265" s="13" t="s">
        <v>158</v>
      </c>
      <c r="G4265" s="14" t="s">
        <v>161</v>
      </c>
      <c r="H4265" s="15">
        <f>HYPERLINK("https://docs.wto.org/imrd/directdoc.asp?DDFDocuments/q/G/SPS/NCHL511.pdf","EN")</f>
      </c>
      <c r="I4265" s="15">
        <f>HYPERLINK("https://docs.wto.org/imrd/directdoc.asp?DDFDocuments/r/G/SPS/NCHL511.pdf","FR")</f>
      </c>
      <c r="J4265" s="15">
        <f>HYPERLINK("https://docs.wto.org/imrd/directdoc.asp?DDFDocuments/s/G/SPS/NCHL511.pdf","ES")</f>
      </c>
    </row>
    <row r="4266">
      <c r="A4266" s="10" t="s">
        <v>7260</v>
      </c>
      <c r="B4266" s="11" t="s">
        <v>349</v>
      </c>
      <c r="C4266" s="10" t="s">
        <v>18</v>
      </c>
      <c r="D4266" s="12">
        <v>42236</v>
      </c>
      <c r="E4266" s="13" t="s">
        <v>6685</v>
      </c>
      <c r="F4266" s="13" t="s">
        <v>223</v>
      </c>
      <c r="G4266" s="14" t="s">
        <v>2110</v>
      </c>
      <c r="H4266" s="15">
        <f>HYPERLINK("https://docs.wto.org/imrd/directdoc.asp?DDFDocuments/q/G/SPS/NECU164.pdf","EN")</f>
      </c>
      <c r="I4266" s="15">
        <f>HYPERLINK("https://docs.wto.org/imrd/directdoc.asp?DDFDocuments/r/G/SPS/NECU164.pdf","FR")</f>
      </c>
      <c r="J4266" s="15">
        <f>HYPERLINK("https://docs.wto.org/imrd/directdoc.asp?DDFDocuments/s/G/SPS/NECU164.pdf","ES")</f>
      </c>
    </row>
    <row r="4267">
      <c r="A4267" s="10" t="s">
        <v>7261</v>
      </c>
      <c r="B4267" s="11" t="s">
        <v>87</v>
      </c>
      <c r="C4267" s="10" t="s">
        <v>40</v>
      </c>
      <c r="D4267" s="12">
        <v>42235</v>
      </c>
      <c r="E4267" s="13" t="s">
        <v>19</v>
      </c>
      <c r="F4267" s="13" t="s">
        <v>5150</v>
      </c>
      <c r="G4267" s="14"/>
      <c r="H4267" s="15">
        <f>HYPERLINK("https://docs.wto.org/imrd/directdoc.asp?DDFDocuments/q/G/SPS/NMEX278A1.pdf","EN")</f>
      </c>
      <c r="I4267" s="15">
        <f>HYPERLINK("https://docs.wto.org/imrd/directdoc.asp?DDFDocuments/r/G/SPS/NMEX278A1.pdf","FR")</f>
      </c>
      <c r="J4267" s="15">
        <f>HYPERLINK("https://docs.wto.org/imrd/directdoc.asp?DDFDocuments/s/G/SPS/NMEX278A1.pdf","ES")</f>
      </c>
    </row>
    <row r="4268">
      <c r="A4268" s="10" t="s">
        <v>7262</v>
      </c>
      <c r="B4268" s="11" t="s">
        <v>87</v>
      </c>
      <c r="C4268" s="10" t="s">
        <v>40</v>
      </c>
      <c r="D4268" s="12">
        <v>42235</v>
      </c>
      <c r="E4268" s="13" t="s">
        <v>19</v>
      </c>
      <c r="F4268" s="13" t="s">
        <v>5150</v>
      </c>
      <c r="G4268" s="14"/>
      <c r="H4268" s="15">
        <f>HYPERLINK("https://docs.wto.org/imrd/directdoc.asp?DDFDocuments/t/G/SPS/NMEX279A1.DOC","EN")</f>
      </c>
      <c r="I4268" s="15">
        <f>HYPERLINK("https://docs.wto.org/imrd/directdoc.asp?DDFDocuments/u/G/SPS/NMEX279A1.DOC","FR")</f>
      </c>
      <c r="J4268" s="15">
        <f>HYPERLINK("https://docs.wto.org/imrd/directdoc.asp?DDFDocuments/v/G/SPS/NMEX279A1.DOC","ES")</f>
      </c>
    </row>
    <row r="4269">
      <c r="A4269" s="10" t="s">
        <v>7263</v>
      </c>
      <c r="B4269" s="11" t="s">
        <v>233</v>
      </c>
      <c r="C4269" s="10" t="s">
        <v>18</v>
      </c>
      <c r="D4269" s="12">
        <v>42233</v>
      </c>
      <c r="E4269" s="13" t="s">
        <v>7264</v>
      </c>
      <c r="F4269" s="13" t="s">
        <v>223</v>
      </c>
      <c r="G4269" s="14" t="s">
        <v>183</v>
      </c>
      <c r="H4269" s="15">
        <f>HYPERLINK("https://docs.wto.org/imrd/directdoc.asp?DDFDocuments/q/G/SPS/NPER619.pdf","EN")</f>
      </c>
      <c r="I4269" s="15">
        <f>HYPERLINK("https://docs.wto.org/imrd/directdoc.asp?DDFDocuments/r/G/SPS/NPER619.pdf","FR")</f>
      </c>
      <c r="J4269" s="15">
        <f>HYPERLINK("https://docs.wto.org/imrd/directdoc.asp?DDFDocuments/s/G/SPS/NPER619.pdf","ES")</f>
      </c>
    </row>
    <row r="4270">
      <c r="A4270" s="10" t="s">
        <v>7265</v>
      </c>
      <c r="B4270" s="11" t="s">
        <v>161</v>
      </c>
      <c r="C4270" s="10" t="s">
        <v>40</v>
      </c>
      <c r="D4270" s="12">
        <v>42233</v>
      </c>
      <c r="E4270" s="13" t="s">
        <v>7266</v>
      </c>
      <c r="F4270" s="13" t="s">
        <v>5163</v>
      </c>
      <c r="G4270" s="14"/>
      <c r="H4270" s="15">
        <f>HYPERLINK("https://docs.wto.org/imrd/directdoc.asp?DDFDocuments/t/G/SPS/NUSA2772A1.DOC","EN")</f>
      </c>
      <c r="I4270" s="15">
        <f>HYPERLINK("https://docs.wto.org/imrd/directdoc.asp?DDFDocuments/u/G/SPS/NUSA2772A1.DOC","FR")</f>
      </c>
      <c r="J4270" s="15">
        <f>HYPERLINK("https://docs.wto.org/imrd/directdoc.asp?DDFDocuments/v/G/SPS/NUSA2772A1.DOC","ES")</f>
      </c>
    </row>
    <row r="4271">
      <c r="A4271" s="10" t="s">
        <v>7267</v>
      </c>
      <c r="B4271" s="11" t="s">
        <v>365</v>
      </c>
      <c r="C4271" s="10" t="s">
        <v>12</v>
      </c>
      <c r="D4271" s="12">
        <v>42230</v>
      </c>
      <c r="E4271" s="13" t="s">
        <v>1165</v>
      </c>
      <c r="F4271" s="13" t="s">
        <v>158</v>
      </c>
      <c r="G4271" s="14" t="s">
        <v>183</v>
      </c>
      <c r="H4271" s="15">
        <f>HYPERLINK("https://docs.wto.org/imrd/directdoc.asp?DDFDocuments/t/G/SPS/NCHL510.DOC","EN")</f>
      </c>
      <c r="I4271" s="15">
        <f>HYPERLINK("https://docs.wto.org/imrd/directdoc.asp?DDFDocuments/u/G/SPS/NCHL510.DOC","FR")</f>
      </c>
      <c r="J4271" s="15">
        <f>HYPERLINK("https://docs.wto.org/imrd/directdoc.asp?DDFDocuments/v/G/SPS/NCHL510.DOC","ES")</f>
      </c>
    </row>
    <row r="4272">
      <c r="A4272" s="10" t="s">
        <v>7268</v>
      </c>
      <c r="B4272" s="11" t="s">
        <v>204</v>
      </c>
      <c r="C4272" s="10" t="s">
        <v>18</v>
      </c>
      <c r="D4272" s="12">
        <v>42230</v>
      </c>
      <c r="E4272" s="13" t="s">
        <v>6968</v>
      </c>
      <c r="F4272" s="13" t="s">
        <v>24</v>
      </c>
      <c r="G4272" s="14"/>
      <c r="H4272" s="15">
        <f>HYPERLINK("https://docs.wto.org/imrd/directdoc.asp?DDFDocuments/t/G/SPS/NEGY67.DOC","EN")</f>
      </c>
      <c r="I4272" s="15">
        <f>HYPERLINK("https://docs.wto.org/imrd/directdoc.asp?DDFDocuments/u/G/SPS/NEGY67.DOC","FR")</f>
      </c>
      <c r="J4272" s="15">
        <f>HYPERLINK("https://docs.wto.org/imrd/directdoc.asp?DDFDocuments/v/G/SPS/NEGY67.DOC","ES")</f>
      </c>
    </row>
    <row r="4273">
      <c r="A4273" s="10" t="s">
        <v>7269</v>
      </c>
      <c r="B4273" s="11" t="s">
        <v>3405</v>
      </c>
      <c r="C4273" s="10" t="s">
        <v>18</v>
      </c>
      <c r="D4273" s="12">
        <v>42230</v>
      </c>
      <c r="E4273" s="13" t="s">
        <v>7270</v>
      </c>
      <c r="F4273" s="13" t="s">
        <v>7271</v>
      </c>
      <c r="G4273" s="14"/>
      <c r="H4273" s="15">
        <f>HYPERLINK("https://docs.wto.org/imrd/directdoc.asp?DDFDocuments/t/G/SPS/NMWI2.DOC","EN")</f>
      </c>
      <c r="I4273" s="15">
        <f>HYPERLINK("https://docs.wto.org/imrd/directdoc.asp?DDFDocuments/u/G/SPS/NMWI2.DOC","FR")</f>
      </c>
      <c r="J4273" s="15">
        <f>HYPERLINK("https://docs.wto.org/imrd/directdoc.asp?DDFDocuments/v/G/SPS/NMWI2.DOC","ES")</f>
      </c>
    </row>
    <row r="4274">
      <c r="A4274" s="10" t="s">
        <v>7272</v>
      </c>
      <c r="B4274" s="11" t="s">
        <v>204</v>
      </c>
      <c r="C4274" s="10" t="s">
        <v>18</v>
      </c>
      <c r="D4274" s="12">
        <v>42229</v>
      </c>
      <c r="E4274" s="13" t="s">
        <v>4724</v>
      </c>
      <c r="F4274" s="13" t="s">
        <v>24</v>
      </c>
      <c r="G4274" s="14"/>
      <c r="H4274" s="15">
        <f>HYPERLINK("https://docs.wto.org/imrd/directdoc.asp?DDFDocuments/t/G/SPS/NEGY64.DOC","EN")</f>
      </c>
      <c r="I4274" s="15">
        <f>HYPERLINK("https://docs.wto.org/imrd/directdoc.asp?DDFDocuments/u/G/SPS/NEGY64.DOC","FR")</f>
      </c>
      <c r="J4274" s="15">
        <f>HYPERLINK("https://docs.wto.org/imrd/directdoc.asp?DDFDocuments/v/G/SPS/NEGY64.DOC","ES")</f>
      </c>
    </row>
    <row r="4275">
      <c r="A4275" s="10" t="s">
        <v>7273</v>
      </c>
      <c r="B4275" s="11" t="s">
        <v>204</v>
      </c>
      <c r="C4275" s="10" t="s">
        <v>18</v>
      </c>
      <c r="D4275" s="12">
        <v>42229</v>
      </c>
      <c r="E4275" s="13" t="s">
        <v>4724</v>
      </c>
      <c r="F4275" s="13" t="s">
        <v>24</v>
      </c>
      <c r="G4275" s="14"/>
      <c r="H4275" s="15">
        <f>HYPERLINK("https://docs.wto.org/imrd/directdoc.asp?DDFDocuments/t/G/SPS/NEGY65.DOC","EN")</f>
      </c>
      <c r="I4275" s="15">
        <f>HYPERLINK("https://docs.wto.org/imrd/directdoc.asp?DDFDocuments/u/G/SPS/NEGY65.DOC","FR")</f>
      </c>
      <c r="J4275" s="15">
        <f>HYPERLINK("https://docs.wto.org/imrd/directdoc.asp?DDFDocuments/v/G/SPS/NEGY65.DOC","ES")</f>
      </c>
    </row>
    <row r="4276">
      <c r="A4276" s="10" t="s">
        <v>7274</v>
      </c>
      <c r="B4276" s="11" t="s">
        <v>204</v>
      </c>
      <c r="C4276" s="10" t="s">
        <v>18</v>
      </c>
      <c r="D4276" s="12">
        <v>42229</v>
      </c>
      <c r="E4276" s="13" t="s">
        <v>6968</v>
      </c>
      <c r="F4276" s="13" t="s">
        <v>24</v>
      </c>
      <c r="G4276" s="14"/>
      <c r="H4276" s="15">
        <f>HYPERLINK("https://docs.wto.org/imrd/directdoc.asp?DDFDocuments/t/G/SPS/NEGY66.DOC","EN")</f>
      </c>
      <c r="I4276" s="15">
        <f>HYPERLINK("https://docs.wto.org/imrd/directdoc.asp?DDFDocuments/u/G/SPS/NEGY66.DOC","FR")</f>
      </c>
      <c r="J4276" s="15">
        <f>HYPERLINK("https://docs.wto.org/imrd/directdoc.asp?DDFDocuments/v/G/SPS/NEGY66.DOC","ES")</f>
      </c>
    </row>
    <row r="4277">
      <c r="A4277" s="10" t="s">
        <v>7275</v>
      </c>
      <c r="B4277" s="11" t="s">
        <v>188</v>
      </c>
      <c r="C4277" s="10" t="s">
        <v>40</v>
      </c>
      <c r="D4277" s="12">
        <v>42226</v>
      </c>
      <c r="E4277" s="13" t="s">
        <v>7276</v>
      </c>
      <c r="F4277" s="13" t="s">
        <v>7277</v>
      </c>
      <c r="G4277" s="14"/>
      <c r="H4277" s="15">
        <f>HYPERLINK("https://docs.wto.org/imrd/directdoc.asp?DDFDocuments/t/G/SPS/NAUS341A1.DOC","EN")</f>
      </c>
      <c r="I4277" s="15">
        <f>HYPERLINK("https://docs.wto.org/imrd/directdoc.asp?DDFDocuments/u/G/SPS/NAUS341A1.DOC","FR")</f>
      </c>
      <c r="J4277" s="15">
        <f>HYPERLINK("https://docs.wto.org/imrd/directdoc.asp?DDFDocuments/v/G/SPS/NAUS341A1.DOC","ES")</f>
      </c>
    </row>
    <row r="4278">
      <c r="A4278" s="10" t="s">
        <v>7278</v>
      </c>
      <c r="B4278" s="11" t="s">
        <v>127</v>
      </c>
      <c r="C4278" s="10" t="s">
        <v>18</v>
      </c>
      <c r="D4278" s="12">
        <v>42226</v>
      </c>
      <c r="E4278" s="13" t="s">
        <v>7279</v>
      </c>
      <c r="F4278" s="13" t="s">
        <v>24</v>
      </c>
      <c r="G4278" s="14"/>
      <c r="H4278" s="15">
        <f>HYPERLINK("https://docs.wto.org/imrd/directdoc.asp?DDFDocuments/t/G/SPS/NHKG41.DOC","EN")</f>
      </c>
      <c r="I4278" s="15">
        <f>HYPERLINK("https://docs.wto.org/imrd/directdoc.asp?DDFDocuments/u/G/SPS/NHKG41.DOC","FR")</f>
      </c>
      <c r="J4278" s="15">
        <f>HYPERLINK("https://docs.wto.org/imrd/directdoc.asp?DDFDocuments/v/G/SPS/NHKG41.DOC","ES")</f>
      </c>
    </row>
    <row r="4279">
      <c r="A4279" s="10" t="s">
        <v>7280</v>
      </c>
      <c r="B4279" s="11" t="s">
        <v>161</v>
      </c>
      <c r="C4279" s="10" t="s">
        <v>40</v>
      </c>
      <c r="D4279" s="12">
        <v>42226</v>
      </c>
      <c r="E4279" s="13" t="s">
        <v>7281</v>
      </c>
      <c r="F4279" s="13" t="s">
        <v>5150</v>
      </c>
      <c r="G4279" s="14"/>
      <c r="H4279" s="15">
        <f>HYPERLINK("https://docs.wto.org/imrd/directdoc.asp?DDFDocuments/q/G/SPS/NUSA2732A2.pdf","EN")</f>
      </c>
      <c r="I4279" s="15">
        <f>HYPERLINK("https://docs.wto.org/imrd/directdoc.asp?DDFDocuments/r/G/SPS/NUSA2732A2.pdf","FR")</f>
      </c>
      <c r="J4279" s="15">
        <f>HYPERLINK("https://docs.wto.org/imrd/directdoc.asp?DDFDocuments/s/G/SPS/NUSA2732A2.pdf","ES")</f>
      </c>
    </row>
    <row r="4280">
      <c r="A4280" s="10" t="s">
        <v>7282</v>
      </c>
      <c r="B4280" s="11" t="s">
        <v>161</v>
      </c>
      <c r="C4280" s="10" t="s">
        <v>40</v>
      </c>
      <c r="D4280" s="12">
        <v>42226</v>
      </c>
      <c r="E4280" s="13" t="s">
        <v>4254</v>
      </c>
      <c r="F4280" s="13" t="s">
        <v>5150</v>
      </c>
      <c r="G4280" s="14"/>
      <c r="H4280" s="15">
        <f>HYPERLINK("https://docs.wto.org/imrd/directdoc.asp?DDFDocuments/t/G/SPS/NUSA2755A1.DOC","EN")</f>
      </c>
      <c r="I4280" s="15">
        <f>HYPERLINK("https://docs.wto.org/imrd/directdoc.asp?DDFDocuments/u/G/SPS/NUSA2755A1.DOC","FR")</f>
      </c>
      <c r="J4280" s="15">
        <f>HYPERLINK("https://docs.wto.org/imrd/directdoc.asp?DDFDocuments/v/G/SPS/NUSA2755A1.DOC","ES")</f>
      </c>
    </row>
    <row r="4281">
      <c r="A4281" s="10" t="s">
        <v>7283</v>
      </c>
      <c r="B4281" s="11" t="s">
        <v>161</v>
      </c>
      <c r="C4281" s="10" t="s">
        <v>18</v>
      </c>
      <c r="D4281" s="12">
        <v>42226</v>
      </c>
      <c r="E4281" s="13" t="s">
        <v>7284</v>
      </c>
      <c r="F4281" s="13" t="s">
        <v>4966</v>
      </c>
      <c r="G4281" s="14" t="s">
        <v>365</v>
      </c>
      <c r="H4281" s="15">
        <f>HYPERLINK("https://docs.wto.org/imrd/directdoc.asp?DDFDocuments/t/G/SPS/NUSA2773.DOC","EN")</f>
      </c>
      <c r="I4281" s="15">
        <f>HYPERLINK("https://docs.wto.org/imrd/directdoc.asp?DDFDocuments/u/G/SPS/NUSA2773.DOC","FR")</f>
      </c>
      <c r="J4281" s="15">
        <f>HYPERLINK("https://docs.wto.org/imrd/directdoc.asp?DDFDocuments/v/G/SPS/NUSA2773.DOC","ES")</f>
      </c>
    </row>
    <row r="4282">
      <c r="A4282" s="10" t="s">
        <v>7285</v>
      </c>
      <c r="B4282" s="11" t="s">
        <v>4893</v>
      </c>
      <c r="C4282" s="10" t="s">
        <v>18</v>
      </c>
      <c r="D4282" s="12">
        <v>42223</v>
      </c>
      <c r="E4282" s="13" t="s">
        <v>7286</v>
      </c>
      <c r="F4282" s="13" t="s">
        <v>992</v>
      </c>
      <c r="G4282" s="14"/>
      <c r="H4282" s="15">
        <f>HYPERLINK("https://docs.wto.org/imrd/directdoc.asp?DDFDocuments/t/G/SPS/NBFA1.DOC","EN")</f>
      </c>
      <c r="I4282" s="15">
        <f>HYPERLINK("https://docs.wto.org/imrd/directdoc.asp?DDFDocuments/u/G/SPS/NBFA1.DOC","FR")</f>
      </c>
      <c r="J4282" s="15">
        <f>HYPERLINK("https://docs.wto.org/imrd/directdoc.asp?DDFDocuments/v/G/SPS/NBFA1.DOC","ES")</f>
      </c>
    </row>
    <row r="4283">
      <c r="A4283" s="10" t="s">
        <v>7287</v>
      </c>
      <c r="B4283" s="11" t="s">
        <v>4893</v>
      </c>
      <c r="C4283" s="10" t="s">
        <v>18</v>
      </c>
      <c r="D4283" s="12">
        <v>42223</v>
      </c>
      <c r="E4283" s="13" t="s">
        <v>7286</v>
      </c>
      <c r="F4283" s="13" t="s">
        <v>368</v>
      </c>
      <c r="G4283" s="14"/>
      <c r="H4283" s="15">
        <f>HYPERLINK("https://docs.wto.org/imrd/directdoc.asp?DDFDocuments/t/G/SPS/NBFA2.DOC","EN")</f>
      </c>
      <c r="I4283" s="15">
        <f>HYPERLINK("https://docs.wto.org/imrd/directdoc.asp?DDFDocuments/u/G/SPS/NBFA2.DOC","FR")</f>
      </c>
      <c r="J4283" s="15">
        <f>HYPERLINK("https://docs.wto.org/imrd/directdoc.asp?DDFDocuments/v/G/SPS/NBFA2.DOC","ES")</f>
      </c>
    </row>
    <row r="4284">
      <c r="A4284" s="10" t="s">
        <v>7288</v>
      </c>
      <c r="B4284" s="11" t="s">
        <v>1389</v>
      </c>
      <c r="C4284" s="10" t="s">
        <v>18</v>
      </c>
      <c r="D4284" s="12">
        <v>42222</v>
      </c>
      <c r="E4284" s="13" t="s">
        <v>7289</v>
      </c>
      <c r="F4284" s="13" t="s">
        <v>449</v>
      </c>
      <c r="G4284" s="14"/>
      <c r="H4284" s="15">
        <f>HYPERLINK("https://docs.wto.org/imrd/directdoc.asp?DDFDocuments/t/G/SPS/NDOM62.DOC","EN")</f>
      </c>
      <c r="I4284" s="15">
        <f>HYPERLINK("https://docs.wto.org/imrd/directdoc.asp?DDFDocuments/u/G/SPS/NDOM62.DOC","FR")</f>
      </c>
      <c r="J4284" s="15">
        <f>HYPERLINK("https://docs.wto.org/imrd/directdoc.asp?DDFDocuments/v/G/SPS/NDOM62.DOC","ES")</f>
      </c>
    </row>
    <row r="4285">
      <c r="A4285" s="10" t="s">
        <v>7290</v>
      </c>
      <c r="B4285" s="11" t="s">
        <v>233</v>
      </c>
      <c r="C4285" s="10" t="s">
        <v>18</v>
      </c>
      <c r="D4285" s="12">
        <v>42222</v>
      </c>
      <c r="E4285" s="13" t="s">
        <v>7291</v>
      </c>
      <c r="F4285" s="13" t="s">
        <v>1151</v>
      </c>
      <c r="G4285" s="14" t="s">
        <v>1412</v>
      </c>
      <c r="H4285" s="15">
        <f>HYPERLINK("https://docs.wto.org/imrd/directdoc.asp?DDFDocuments/t/G/SPS/NPER618.DOC","EN")</f>
      </c>
      <c r="I4285" s="15">
        <f>HYPERLINK("https://docs.wto.org/imrd/directdoc.asp?DDFDocuments/u/G/SPS/NPER618.DOC","FR")</f>
      </c>
      <c r="J4285" s="15">
        <f>HYPERLINK("https://docs.wto.org/imrd/directdoc.asp?DDFDocuments/v/G/SPS/NPER618.DOC","ES")</f>
      </c>
    </row>
    <row r="4286">
      <c r="A4286" s="10" t="s">
        <v>7292</v>
      </c>
      <c r="B4286" s="11" t="s">
        <v>11</v>
      </c>
      <c r="C4286" s="10" t="s">
        <v>18</v>
      </c>
      <c r="D4286" s="12">
        <v>42222</v>
      </c>
      <c r="E4286" s="13" t="s">
        <v>6616</v>
      </c>
      <c r="F4286" s="13" t="s">
        <v>7092</v>
      </c>
      <c r="G4286" s="14"/>
      <c r="H4286" s="15">
        <f>HYPERLINK("https://docs.wto.org/imrd/directdoc.asp?DDFDocuments/t/G/SPS/NRUS100.DOC","EN")</f>
      </c>
      <c r="I4286" s="15">
        <f>HYPERLINK("https://docs.wto.org/imrd/directdoc.asp?DDFDocuments/u/G/SPS/NRUS100.DOC","FR")</f>
      </c>
      <c r="J4286" s="15">
        <f>HYPERLINK("https://docs.wto.org/imrd/directdoc.asp?DDFDocuments/v/G/SPS/NRUS100.DOC","ES")</f>
      </c>
    </row>
    <row r="4287">
      <c r="A4287" s="10" t="s">
        <v>7293</v>
      </c>
      <c r="B4287" s="11" t="s">
        <v>11</v>
      </c>
      <c r="C4287" s="10" t="s">
        <v>18</v>
      </c>
      <c r="D4287" s="12">
        <v>42222</v>
      </c>
      <c r="E4287" s="13" t="s">
        <v>6616</v>
      </c>
      <c r="F4287" s="13" t="s">
        <v>7092</v>
      </c>
      <c r="G4287" s="14"/>
      <c r="H4287" s="15">
        <f>HYPERLINK("https://docs.wto.org/imrd/directdoc.asp?DDFDocuments/t/G/SPS/NRUS101.DOC","EN")</f>
      </c>
      <c r="I4287" s="15">
        <f>HYPERLINK("https://docs.wto.org/imrd/directdoc.asp?DDFDocuments/u/G/SPS/NRUS101.DOC","FR")</f>
      </c>
      <c r="J4287" s="15">
        <f>HYPERLINK("https://docs.wto.org/imrd/directdoc.asp?DDFDocuments/v/G/SPS/NRUS101.DOC","ES")</f>
      </c>
    </row>
    <row r="4288">
      <c r="A4288" s="10" t="s">
        <v>7294</v>
      </c>
      <c r="B4288" s="11" t="s">
        <v>365</v>
      </c>
      <c r="C4288" s="10" t="s">
        <v>18</v>
      </c>
      <c r="D4288" s="12">
        <v>42221</v>
      </c>
      <c r="E4288" s="13" t="s">
        <v>7295</v>
      </c>
      <c r="F4288" s="13" t="s">
        <v>158</v>
      </c>
      <c r="G4288" s="14" t="s">
        <v>161</v>
      </c>
      <c r="H4288" s="15">
        <f>HYPERLINK("https://docs.wto.org/imrd/directdoc.asp?DDFDocuments/t/G/SPS/NCHL508.DOC","EN")</f>
      </c>
      <c r="I4288" s="15">
        <f>HYPERLINK("https://docs.wto.org/imrd/directdoc.asp?DDFDocuments/u/G/SPS/NCHL508.DOC","FR")</f>
      </c>
      <c r="J4288" s="15">
        <f>HYPERLINK("https://docs.wto.org/imrd/directdoc.asp?DDFDocuments/v/G/SPS/NCHL508.DOC","ES")</f>
      </c>
    </row>
    <row r="4289">
      <c r="A4289" s="10" t="s">
        <v>7296</v>
      </c>
      <c r="B4289" s="11" t="s">
        <v>365</v>
      </c>
      <c r="C4289" s="10" t="s">
        <v>18</v>
      </c>
      <c r="D4289" s="12">
        <v>42221</v>
      </c>
      <c r="E4289" s="13" t="s">
        <v>7297</v>
      </c>
      <c r="F4289" s="13" t="s">
        <v>158</v>
      </c>
      <c r="G4289" s="14" t="s">
        <v>5409</v>
      </c>
      <c r="H4289" s="15">
        <f>HYPERLINK("https://docs.wto.org/imrd/directdoc.asp?DDFDocuments/q/G/SPS/NCHL509.pdf","EN")</f>
      </c>
      <c r="I4289" s="15">
        <f>HYPERLINK("https://docs.wto.org/imrd/directdoc.asp?DDFDocuments/r/G/SPS/NCHL509.pdf","FR")</f>
      </c>
      <c r="J4289" s="15">
        <f>HYPERLINK("https://docs.wto.org/imrd/directdoc.asp?DDFDocuments/s/G/SPS/NCHL509.pdf","ES")</f>
      </c>
    </row>
    <row r="4290">
      <c r="A4290" s="10" t="s">
        <v>7298</v>
      </c>
      <c r="B4290" s="11" t="s">
        <v>149</v>
      </c>
      <c r="C4290" s="10" t="s">
        <v>18</v>
      </c>
      <c r="D4290" s="12">
        <v>42221</v>
      </c>
      <c r="E4290" s="13" t="s">
        <v>7202</v>
      </c>
      <c r="F4290" s="13" t="s">
        <v>20</v>
      </c>
      <c r="G4290" s="14"/>
      <c r="H4290" s="15">
        <f>HYPERLINK("https://docs.wto.org/imrd/directdoc.asp?DDFDocuments/t/G/SPS/NCHN882.DOC","EN")</f>
      </c>
      <c r="I4290" s="15">
        <f>HYPERLINK("https://docs.wto.org/imrd/directdoc.asp?DDFDocuments/u/G/SPS/NCHN882.DOC","FR")</f>
      </c>
      <c r="J4290" s="15">
        <f>HYPERLINK("https://docs.wto.org/imrd/directdoc.asp?DDFDocuments/v/G/SPS/NCHN882.DOC","ES")</f>
      </c>
    </row>
    <row r="4291">
      <c r="A4291" s="10" t="s">
        <v>7299</v>
      </c>
      <c r="B4291" s="11" t="s">
        <v>34</v>
      </c>
      <c r="C4291" s="10" t="s">
        <v>201</v>
      </c>
      <c r="D4291" s="12">
        <v>42221</v>
      </c>
      <c r="E4291" s="13" t="s">
        <v>7300</v>
      </c>
      <c r="F4291" s="13" t="s">
        <v>7301</v>
      </c>
      <c r="G4291" s="14"/>
      <c r="H4291" s="15">
        <f>HYPERLINK("https://docs.wto.org/imrd/directdoc.asp?DDFDocuments/t/G/SPS/NJPN419C1.DOC","EN")</f>
      </c>
      <c r="I4291" s="15">
        <f>HYPERLINK("https://docs.wto.org/imrd/directdoc.asp?DDFDocuments/u/G/SPS/NJPN419C1.DOC","FR")</f>
      </c>
      <c r="J4291" s="15">
        <f>HYPERLINK("https://docs.wto.org/imrd/directdoc.asp?DDFDocuments/v/G/SPS/NJPN419C1.DOC","ES")</f>
      </c>
    </row>
    <row r="4292">
      <c r="A4292" s="10" t="s">
        <v>7302</v>
      </c>
      <c r="B4292" s="11" t="s">
        <v>11</v>
      </c>
      <c r="C4292" s="10" t="s">
        <v>18</v>
      </c>
      <c r="D4292" s="12">
        <v>42221</v>
      </c>
      <c r="E4292" s="13" t="s">
        <v>7303</v>
      </c>
      <c r="F4292" s="13" t="s">
        <v>7304</v>
      </c>
      <c r="G4292" s="14" t="s">
        <v>141</v>
      </c>
      <c r="H4292" s="15">
        <f>HYPERLINK("https://docs.wto.org/imrd/directdoc.asp?DDFDocuments/q/G/SPS/NRUS99.pdf","EN")</f>
      </c>
      <c r="I4292" s="15">
        <f>HYPERLINK("https://docs.wto.org/imrd/directdoc.asp?DDFDocuments/r/G/SPS/NRUS99.pdf","FR")</f>
      </c>
      <c r="J4292" s="15">
        <f>HYPERLINK("https://docs.wto.org/imrd/directdoc.asp?DDFDocuments/s/G/SPS/NRUS99.pdf","ES")</f>
      </c>
    </row>
    <row r="4293">
      <c r="A4293" s="10" t="s">
        <v>7305</v>
      </c>
      <c r="B4293" s="11" t="s">
        <v>161</v>
      </c>
      <c r="C4293" s="10" t="s">
        <v>18</v>
      </c>
      <c r="D4293" s="12">
        <v>42221</v>
      </c>
      <c r="E4293" s="13" t="s">
        <v>7266</v>
      </c>
      <c r="F4293" s="13" t="s">
        <v>5069</v>
      </c>
      <c r="G4293" s="14"/>
      <c r="H4293" s="15">
        <f>HYPERLINK("https://docs.wto.org/imrd/directdoc.asp?DDFDocuments/t/G/SPS/USA2772.DOC","EN")</f>
      </c>
      <c r="I4293" s="15">
        <f>HYPERLINK("https://docs.wto.org/imrd/directdoc.asp?DDFDocuments/u/G/SPS/USA2772.DOC","FR")</f>
      </c>
      <c r="J4293" s="15">
        <f>HYPERLINK("https://docs.wto.org/imrd/directdoc.asp?DDFDocuments/v/G/SPS/USA2772.DOC","ES")</f>
      </c>
    </row>
    <row r="4294">
      <c r="A4294" s="10" t="s">
        <v>7306</v>
      </c>
      <c r="B4294" s="11" t="s">
        <v>139</v>
      </c>
      <c r="C4294" s="10" t="s">
        <v>18</v>
      </c>
      <c r="D4294" s="12">
        <v>42220</v>
      </c>
      <c r="E4294" s="13" t="s">
        <v>898</v>
      </c>
      <c r="F4294" s="13" t="s">
        <v>63</v>
      </c>
      <c r="G4294" s="14"/>
      <c r="H4294" s="15">
        <f>HYPERLINK("https://docs.wto.org/imrd/directdoc.asp?DDFDocuments/t/G/SPS/NIND107.DOC","EN")</f>
      </c>
      <c r="I4294" s="15">
        <f>HYPERLINK("https://docs.wto.org/imrd/directdoc.asp?DDFDocuments/u/G/SPS/NIND107.DOC","FR")</f>
      </c>
      <c r="J4294" s="15">
        <f>HYPERLINK("https://docs.wto.org/imrd/directdoc.asp?DDFDocuments/v/G/SPS/NIND107.DOC","ES")</f>
      </c>
    </row>
    <row r="4295">
      <c r="A4295" s="10" t="s">
        <v>7307</v>
      </c>
      <c r="B4295" s="11" t="s">
        <v>1600</v>
      </c>
      <c r="C4295" s="10" t="s">
        <v>12</v>
      </c>
      <c r="D4295" s="12">
        <v>42220</v>
      </c>
      <c r="E4295" s="13" t="s">
        <v>7308</v>
      </c>
      <c r="F4295" s="13" t="s">
        <v>56</v>
      </c>
      <c r="G4295" s="14" t="s">
        <v>520</v>
      </c>
      <c r="H4295" s="15">
        <f>HYPERLINK("https://docs.wto.org/imrd/directdoc.asp?DDFDocuments/q/G/SPS/NMAR42.pdf","EN")</f>
      </c>
      <c r="I4295" s="15">
        <f>HYPERLINK("https://docs.wto.org/imrd/directdoc.asp?DDFDocuments/r/G/SPS/NMAR42.pdf","FR")</f>
      </c>
      <c r="J4295" s="15">
        <f>HYPERLINK("https://docs.wto.org/imrd/directdoc.asp?DDFDocuments/s/G/SPS/NMAR42.pdf","ES")</f>
      </c>
    </row>
    <row r="4296">
      <c r="A4296" s="10" t="s">
        <v>7309</v>
      </c>
      <c r="B4296" s="11" t="s">
        <v>195</v>
      </c>
      <c r="C4296" s="10" t="s">
        <v>40</v>
      </c>
      <c r="D4296" s="12">
        <v>42220</v>
      </c>
      <c r="E4296" s="13" t="s">
        <v>7310</v>
      </c>
      <c r="F4296" s="13" t="s">
        <v>6184</v>
      </c>
      <c r="G4296" s="14"/>
      <c r="H4296" s="15">
        <f>HYPERLINK("https://docs.wto.org/imrd/directdoc.asp?DDFDocuments/t/G/SPS/NNZL482A3.DOC","EN")</f>
      </c>
      <c r="I4296" s="15">
        <f>HYPERLINK("https://docs.wto.org/imrd/directdoc.asp?DDFDocuments/u/G/SPS/NNZL482A3.DOC","FR")</f>
      </c>
      <c r="J4296" s="15">
        <f>HYPERLINK("https://docs.wto.org/imrd/directdoc.asp?DDFDocuments/v/G/SPS/NNZL482A3.DOC","ES")</f>
      </c>
    </row>
    <row r="4297">
      <c r="A4297" s="10" t="s">
        <v>7311</v>
      </c>
      <c r="B4297" s="11" t="s">
        <v>233</v>
      </c>
      <c r="C4297" s="10" t="s">
        <v>18</v>
      </c>
      <c r="D4297" s="12">
        <v>42220</v>
      </c>
      <c r="E4297" s="13" t="s">
        <v>7312</v>
      </c>
      <c r="F4297" s="13" t="s">
        <v>158</v>
      </c>
      <c r="G4297" s="14" t="s">
        <v>779</v>
      </c>
      <c r="H4297" s="15">
        <f>HYPERLINK("https://docs.wto.org/imrd/directdoc.asp?DDFDocuments/t/G/SPS/NPER617.DOC","EN")</f>
      </c>
      <c r="I4297" s="15">
        <f>HYPERLINK("https://docs.wto.org/imrd/directdoc.asp?DDFDocuments/u/G/SPS/NPER617.DOC","FR")</f>
      </c>
      <c r="J4297" s="15">
        <f>HYPERLINK("https://docs.wto.org/imrd/directdoc.asp?DDFDocuments/v/G/SPS/NPER617.DOC","ES")</f>
      </c>
    </row>
    <row r="4298">
      <c r="A4298" s="10" t="s">
        <v>7313</v>
      </c>
      <c r="B4298" s="11" t="s">
        <v>11</v>
      </c>
      <c r="C4298" s="10" t="s">
        <v>12</v>
      </c>
      <c r="D4298" s="12">
        <v>42220</v>
      </c>
      <c r="E4298" s="13" t="s">
        <v>7314</v>
      </c>
      <c r="F4298" s="13" t="s">
        <v>1282</v>
      </c>
      <c r="G4298" s="14" t="s">
        <v>156</v>
      </c>
      <c r="H4298" s="15">
        <f>HYPERLINK("https://docs.wto.org/imrd/directdoc.asp?DDFDocuments/t/G/SPS/NRUS98.DOC","EN")</f>
      </c>
      <c r="I4298" s="15">
        <f>HYPERLINK("https://docs.wto.org/imrd/directdoc.asp?DDFDocuments/u/G/SPS/NRUS98.DOC","FR")</f>
      </c>
      <c r="J4298" s="15">
        <f>HYPERLINK("https://docs.wto.org/imrd/directdoc.asp?DDFDocuments/v/G/SPS/NRUS98.DOC","ES")</f>
      </c>
    </row>
    <row r="4299">
      <c r="A4299" s="10" t="s">
        <v>7315</v>
      </c>
      <c r="B4299" s="11" t="s">
        <v>161</v>
      </c>
      <c r="C4299" s="10" t="s">
        <v>40</v>
      </c>
      <c r="D4299" s="12">
        <v>42220</v>
      </c>
      <c r="E4299" s="13" t="s">
        <v>5561</v>
      </c>
      <c r="F4299" s="13" t="s">
        <v>310</v>
      </c>
      <c r="G4299" s="14"/>
      <c r="H4299" s="15">
        <f>HYPERLINK("https://docs.wto.org/imrd/directdoc.asp?DDFDocuments/t/G/SPS/NUSA2570A2.DOC","EN")</f>
      </c>
      <c r="I4299" s="15">
        <f>HYPERLINK("https://docs.wto.org/imrd/directdoc.asp?DDFDocuments/u/G/SPS/NUSA2570A2.DOC","FR")</f>
      </c>
      <c r="J4299" s="15">
        <f>HYPERLINK("https://docs.wto.org/imrd/directdoc.asp?DDFDocuments/v/G/SPS/NUSA2570A2.DOC","ES")</f>
      </c>
    </row>
    <row r="4300">
      <c r="A4300" s="10" t="s">
        <v>7316</v>
      </c>
      <c r="B4300" s="11" t="s">
        <v>161</v>
      </c>
      <c r="C4300" s="10" t="s">
        <v>40</v>
      </c>
      <c r="D4300" s="12">
        <v>42220</v>
      </c>
      <c r="E4300" s="13" t="s">
        <v>5561</v>
      </c>
      <c r="F4300" s="13" t="s">
        <v>3331</v>
      </c>
      <c r="G4300" s="14"/>
      <c r="H4300" s="15">
        <f>HYPERLINK("https://docs.wto.org/imrd/directdoc.asp?DDFDocuments/t/G/SPS/NUSA2570A3.DOC","EN")</f>
      </c>
      <c r="I4300" s="15">
        <f>HYPERLINK("https://docs.wto.org/imrd/directdoc.asp?DDFDocuments/u/G/SPS/NUSA2570A3.DOC","FR")</f>
      </c>
      <c r="J4300" s="15">
        <f>HYPERLINK("https://docs.wto.org/imrd/directdoc.asp?DDFDocuments/v/G/SPS/NUSA2570A3.DOC","ES")</f>
      </c>
    </row>
    <row r="4301">
      <c r="A4301" s="10" t="s">
        <v>7317</v>
      </c>
      <c r="B4301" s="11" t="s">
        <v>233</v>
      </c>
      <c r="C4301" s="10" t="s">
        <v>18</v>
      </c>
      <c r="D4301" s="12">
        <v>42216</v>
      </c>
      <c r="E4301" s="13" t="s">
        <v>7318</v>
      </c>
      <c r="F4301" s="13" t="s">
        <v>158</v>
      </c>
      <c r="G4301" s="14" t="s">
        <v>365</v>
      </c>
      <c r="H4301" s="15">
        <f>HYPERLINK("https://docs.wto.org/imrd/directdoc.asp?DDFDocuments/q/G/SPS/NPER616.pdf","EN")</f>
      </c>
      <c r="I4301" s="15">
        <f>HYPERLINK("https://docs.wto.org/imrd/directdoc.asp?DDFDocuments/r/G/SPS/NPER616.pdf","FR")</f>
      </c>
      <c r="J4301" s="15">
        <f>HYPERLINK("https://docs.wto.org/imrd/directdoc.asp?DDFDocuments/s/G/SPS/NPER616.pdf","ES")</f>
      </c>
    </row>
    <row r="4302">
      <c r="A4302" s="10" t="s">
        <v>7319</v>
      </c>
      <c r="B4302" s="11" t="s">
        <v>161</v>
      </c>
      <c r="C4302" s="10" t="s">
        <v>40</v>
      </c>
      <c r="D4302" s="12">
        <v>42216</v>
      </c>
      <c r="E4302" s="13" t="s">
        <v>6003</v>
      </c>
      <c r="F4302" s="13" t="s">
        <v>5150</v>
      </c>
      <c r="G4302" s="14" t="s">
        <v>87</v>
      </c>
      <c r="H4302" s="15">
        <f>HYPERLINK("https://docs.wto.org/imrd/directdoc.asp?DDFDocuments/t/G/SPS/NUSA2675A2.DOC","EN")</f>
      </c>
      <c r="I4302" s="15">
        <f>HYPERLINK("https://docs.wto.org/imrd/directdoc.asp?DDFDocuments/u/G/SPS/NUSA2675A2.DOC","FR")</f>
      </c>
      <c r="J4302" s="15">
        <f>HYPERLINK("https://docs.wto.org/imrd/directdoc.asp?DDFDocuments/v/G/SPS/NUSA2675A2.DOC","ES")</f>
      </c>
    </row>
    <row r="4303">
      <c r="A4303" s="10" t="s">
        <v>7320</v>
      </c>
      <c r="B4303" s="11" t="s">
        <v>226</v>
      </c>
      <c r="C4303" s="10" t="s">
        <v>12</v>
      </c>
      <c r="D4303" s="12">
        <v>42215</v>
      </c>
      <c r="E4303" s="13" t="s">
        <v>7321</v>
      </c>
      <c r="F4303" s="13" t="s">
        <v>7322</v>
      </c>
      <c r="G4303" s="14"/>
      <c r="H4303" s="15">
        <f>HYPERLINK("https://docs.wto.org/imrd/directdoc.asp?DDFDocuments/q/G/SPS/NDEU10.pdf","EN")</f>
      </c>
      <c r="I4303" s="15">
        <f>HYPERLINK("https://docs.wto.org/imrd/directdoc.asp?DDFDocuments/r/G/SPS/NDEU10.pdf","FR")</f>
      </c>
      <c r="J4303" s="15">
        <f>HYPERLINK("https://docs.wto.org/imrd/directdoc.asp?DDFDocuments/s/G/SPS/NDEU10.pdf","ES")</f>
      </c>
    </row>
    <row r="4304">
      <c r="A4304" s="10" t="s">
        <v>7323</v>
      </c>
      <c r="B4304" s="11" t="s">
        <v>153</v>
      </c>
      <c r="C4304" s="10" t="s">
        <v>18</v>
      </c>
      <c r="D4304" s="12">
        <v>42215</v>
      </c>
      <c r="E4304" s="13" t="s">
        <v>7324</v>
      </c>
      <c r="F4304" s="13" t="s">
        <v>3331</v>
      </c>
      <c r="G4304" s="14"/>
      <c r="H4304" s="15">
        <f>HYPERLINK("https://docs.wto.org/imrd/directdoc.asp?DDFDocuments/t/G/SPS/NKOR512.DOC","EN")</f>
      </c>
      <c r="I4304" s="15">
        <f>HYPERLINK("https://docs.wto.org/imrd/directdoc.asp?DDFDocuments/u/G/SPS/NKOR512.DOC","FR")</f>
      </c>
      <c r="J4304" s="15">
        <f>HYPERLINK("https://docs.wto.org/imrd/directdoc.asp?DDFDocuments/v/G/SPS/NKOR512.DOC","ES")</f>
      </c>
    </row>
    <row r="4305">
      <c r="A4305" s="10" t="s">
        <v>7325</v>
      </c>
      <c r="B4305" s="11" t="s">
        <v>11</v>
      </c>
      <c r="C4305" s="10" t="s">
        <v>18</v>
      </c>
      <c r="D4305" s="12">
        <v>42215</v>
      </c>
      <c r="E4305" s="13" t="s">
        <v>7326</v>
      </c>
      <c r="F4305" s="13" t="s">
        <v>262</v>
      </c>
      <c r="G4305" s="14"/>
      <c r="H4305" s="15">
        <f>HYPERLINK("https://docs.wto.org/imrd/directdoc.asp?DDFDocuments/q/G/SPS/NRUS97.pdf","EN")</f>
      </c>
      <c r="I4305" s="15">
        <f>HYPERLINK("https://docs.wto.org/imrd/directdoc.asp?DDFDocuments/r/G/SPS/NRUS97.pdf","FR")</f>
      </c>
      <c r="J4305" s="15">
        <f>HYPERLINK("https://docs.wto.org/imrd/directdoc.asp?DDFDocuments/s/G/SPS/NRUS97.pdf","ES")</f>
      </c>
    </row>
    <row r="4306">
      <c r="A4306" s="10" t="s">
        <v>7327</v>
      </c>
      <c r="B4306" s="11" t="s">
        <v>161</v>
      </c>
      <c r="C4306" s="10" t="s">
        <v>40</v>
      </c>
      <c r="D4306" s="12">
        <v>42215</v>
      </c>
      <c r="E4306" s="13" t="s">
        <v>1159</v>
      </c>
      <c r="F4306" s="13" t="s">
        <v>5150</v>
      </c>
      <c r="G4306" s="14"/>
      <c r="H4306" s="15">
        <f>HYPERLINK("https://docs.wto.org/imrd/directdoc.asp?DDFDocuments/t/G/SPS/NUSA2647A1.DOC","EN")</f>
      </c>
      <c r="I4306" s="15">
        <f>HYPERLINK("https://docs.wto.org/imrd/directdoc.asp?DDFDocuments/u/G/SPS/NUSA2647A1.DOC","FR")</f>
      </c>
      <c r="J4306" s="15">
        <f>HYPERLINK("https://docs.wto.org/imrd/directdoc.asp?DDFDocuments/v/G/SPS/NUSA2647A1.DOC","ES")</f>
      </c>
    </row>
    <row r="4307">
      <c r="A4307" s="10" t="s">
        <v>7328</v>
      </c>
      <c r="B4307" s="11" t="s">
        <v>188</v>
      </c>
      <c r="C4307" s="10" t="s">
        <v>18</v>
      </c>
      <c r="D4307" s="12">
        <v>42214</v>
      </c>
      <c r="E4307" s="13" t="s">
        <v>6895</v>
      </c>
      <c r="F4307" s="13" t="s">
        <v>158</v>
      </c>
      <c r="G4307" s="14" t="s">
        <v>6896</v>
      </c>
      <c r="H4307" s="15">
        <f>HYPERLINK("https://docs.wto.org/imrd/directdoc.asp?DDFDocuments/t/G/SPS/NAUS367.DOC","EN")</f>
      </c>
      <c r="I4307" s="15">
        <f>HYPERLINK("https://docs.wto.org/imrd/directdoc.asp?DDFDocuments/u/G/SPS/NAUS367.DOC","FR")</f>
      </c>
      <c r="J4307" s="15">
        <f>HYPERLINK("https://docs.wto.org/imrd/directdoc.asp?DDFDocuments/v/G/SPS/NAUS367.DOC","ES")</f>
      </c>
    </row>
    <row r="4308">
      <c r="A4308" s="10" t="s">
        <v>7329</v>
      </c>
      <c r="B4308" s="11" t="s">
        <v>188</v>
      </c>
      <c r="C4308" s="10" t="s">
        <v>18</v>
      </c>
      <c r="D4308" s="12">
        <v>42214</v>
      </c>
      <c r="E4308" s="13" t="s">
        <v>6119</v>
      </c>
      <c r="F4308" s="13" t="s">
        <v>158</v>
      </c>
      <c r="G4308" s="14"/>
      <c r="H4308" s="15">
        <f>HYPERLINK("https://docs.wto.org/imrd/directdoc.asp?DDFDocuments/t/G/SPS/NAUS368.DOC","EN")</f>
      </c>
      <c r="I4308" s="15">
        <f>HYPERLINK("https://docs.wto.org/imrd/directdoc.asp?DDFDocuments/u/G/SPS/NAUS368.DOC","FR")</f>
      </c>
      <c r="J4308" s="15">
        <f>HYPERLINK("https://docs.wto.org/imrd/directdoc.asp?DDFDocuments/v/G/SPS/NAUS368.DOC","ES")</f>
      </c>
    </row>
    <row r="4309">
      <c r="A4309" s="10" t="s">
        <v>7330</v>
      </c>
      <c r="B4309" s="11" t="s">
        <v>351</v>
      </c>
      <c r="C4309" s="10" t="s">
        <v>54</v>
      </c>
      <c r="D4309" s="12">
        <v>42214</v>
      </c>
      <c r="E4309" s="13" t="s">
        <v>7331</v>
      </c>
      <c r="F4309" s="13" t="s">
        <v>925</v>
      </c>
      <c r="G4309" s="14" t="s">
        <v>523</v>
      </c>
      <c r="H4309" s="15">
        <f>HYPERLINK("https://docs.wto.org/imrd/directdoc.asp?DDFDocuments/q/G/SPS/NJOR33A1.pdf","EN")</f>
      </c>
      <c r="I4309" s="15">
        <f>HYPERLINK("https://docs.wto.org/imrd/directdoc.asp?DDFDocuments/r/G/SPS/NJOR33A1.pdf","FR")</f>
      </c>
      <c r="J4309" s="15">
        <f>HYPERLINK("https://docs.wto.org/imrd/directdoc.asp?DDFDocuments/s/G/SPS/NJOR33A1.pdf","ES")</f>
      </c>
    </row>
    <row r="4310">
      <c r="A4310" s="10" t="s">
        <v>7332</v>
      </c>
      <c r="B4310" s="11" t="s">
        <v>82</v>
      </c>
      <c r="C4310" s="10" t="s">
        <v>40</v>
      </c>
      <c r="D4310" s="12">
        <v>42213</v>
      </c>
      <c r="E4310" s="13" t="s">
        <v>603</v>
      </c>
      <c r="F4310" s="13" t="s">
        <v>5163</v>
      </c>
      <c r="G4310" s="14"/>
      <c r="H4310" s="15">
        <f>HYPERLINK("https://docs.wto.org/imrd/directdoc.asp?DDFDocuments/q/G/SPS/NEU130A1.pdf","EN")</f>
      </c>
      <c r="I4310" s="15">
        <f>HYPERLINK("https://docs.wto.org/imrd/directdoc.asp?DDFDocuments/r/G/SPS/NEU130A1.pdf","FR")</f>
      </c>
      <c r="J4310" s="15">
        <f>HYPERLINK("https://docs.wto.org/imrd/directdoc.asp?DDFDocuments/s/G/SPS/NEU130A1.pdf","ES")</f>
      </c>
    </row>
    <row r="4311">
      <c r="A4311" s="10" t="s">
        <v>7333</v>
      </c>
      <c r="B4311" s="11" t="s">
        <v>82</v>
      </c>
      <c r="C4311" s="10" t="s">
        <v>40</v>
      </c>
      <c r="D4311" s="12">
        <v>42213</v>
      </c>
      <c r="E4311" s="13" t="s">
        <v>4232</v>
      </c>
      <c r="F4311" s="13" t="s">
        <v>7334</v>
      </c>
      <c r="G4311" s="14"/>
      <c r="H4311" s="15">
        <f>HYPERLINK("https://docs.wto.org/imrd/directdoc.asp?DDFDocuments/t/G/SPS/NEU46A2.DOC","EN")</f>
      </c>
      <c r="I4311" s="15">
        <f>HYPERLINK("https://docs.wto.org/imrd/directdoc.asp?DDFDocuments/u/G/SPS/NEU46A2.DOC","FR")</f>
      </c>
      <c r="J4311" s="15">
        <f>HYPERLINK("https://docs.wto.org/imrd/directdoc.asp?DDFDocuments/v/G/SPS/NEU46A2.DOC","ES")</f>
      </c>
    </row>
    <row r="4312">
      <c r="A4312" s="10" t="s">
        <v>7335</v>
      </c>
      <c r="B4312" s="11" t="s">
        <v>1412</v>
      </c>
      <c r="C4312" s="10" t="s">
        <v>54</v>
      </c>
      <c r="D4312" s="12">
        <v>42213</v>
      </c>
      <c r="E4312" s="13" t="s">
        <v>19</v>
      </c>
      <c r="F4312" s="13" t="s">
        <v>7336</v>
      </c>
      <c r="G4312" s="14"/>
      <c r="H4312" s="15">
        <f>HYPERLINK("https://docs.wto.org/imrd/directdoc.asp?DDFDocuments/t/G/SPS/NFRA9A1.DOC","EN")</f>
      </c>
      <c r="I4312" s="15">
        <f>HYPERLINK("https://docs.wto.org/imrd/directdoc.asp?DDFDocuments/u/G/SPS/NFRA9A1.DOC","FR")</f>
      </c>
      <c r="J4312" s="15">
        <f>HYPERLINK("https://docs.wto.org/imrd/directdoc.asp?DDFDocuments/v/G/SPS/NFRA9A1.DOC","ES")</f>
      </c>
    </row>
    <row r="4313">
      <c r="A4313" s="10" t="s">
        <v>7337</v>
      </c>
      <c r="B4313" s="11" t="s">
        <v>124</v>
      </c>
      <c r="C4313" s="10" t="s">
        <v>201</v>
      </c>
      <c r="D4313" s="12">
        <v>42213</v>
      </c>
      <c r="E4313" s="13" t="s">
        <v>7178</v>
      </c>
      <c r="F4313" s="13" t="s">
        <v>7338</v>
      </c>
      <c r="G4313" s="14"/>
      <c r="H4313" s="15">
        <f>HYPERLINK("https://docs.wto.org/imrd/directdoc.asp?DDFDocuments/t/G/SPS/NIDN103C1.DOC","EN")</f>
      </c>
      <c r="I4313" s="15">
        <f>HYPERLINK("https://docs.wto.org/imrd/directdoc.asp?DDFDocuments/u/G/SPS/NIDN103C1.DOC","FR")</f>
      </c>
      <c r="J4313" s="15">
        <f>HYPERLINK("https://docs.wto.org/imrd/directdoc.asp?DDFDocuments/v/G/SPS/NIDN103C1.DOC","ES")</f>
      </c>
    </row>
    <row r="4314">
      <c r="A4314" s="10" t="s">
        <v>7339</v>
      </c>
      <c r="B4314" s="11" t="s">
        <v>465</v>
      </c>
      <c r="C4314" s="10" t="s">
        <v>18</v>
      </c>
      <c r="D4314" s="12">
        <v>42213</v>
      </c>
      <c r="E4314" s="13" t="s">
        <v>7340</v>
      </c>
      <c r="F4314" s="13" t="s">
        <v>24</v>
      </c>
      <c r="G4314" s="14"/>
      <c r="H4314" s="15">
        <f>HYPERLINK("https://docs.wto.org/imrd/directdoc.asp?DDFDocuments/q/G/SPS/NKGZ3.pdf","EN")</f>
      </c>
      <c r="I4314" s="15">
        <f>HYPERLINK("https://docs.wto.org/imrd/directdoc.asp?DDFDocuments/r/G/SPS/NKGZ3.pdf","FR")</f>
      </c>
      <c r="J4314" s="15">
        <f>HYPERLINK("https://docs.wto.org/imrd/directdoc.asp?DDFDocuments/s/G/SPS/NKGZ3.pdf","ES")</f>
      </c>
    </row>
    <row r="4315">
      <c r="A4315" s="10" t="s">
        <v>7341</v>
      </c>
      <c r="B4315" s="11" t="s">
        <v>465</v>
      </c>
      <c r="C4315" s="10" t="s">
        <v>18</v>
      </c>
      <c r="D4315" s="12">
        <v>42213</v>
      </c>
      <c r="E4315" s="13" t="s">
        <v>7340</v>
      </c>
      <c r="F4315" s="13" t="s">
        <v>1550</v>
      </c>
      <c r="G4315" s="14"/>
      <c r="H4315" s="15">
        <f>HYPERLINK("https://docs.wto.org/imrd/directdoc.asp?DDFDocuments/q/G/SPS/NKGZ4.pdf","EN")</f>
      </c>
      <c r="I4315" s="15">
        <f>HYPERLINK("https://docs.wto.org/imrd/directdoc.asp?DDFDocuments/r/G/SPS/NKGZ4.pdf","FR")</f>
      </c>
      <c r="J4315" s="15">
        <f>HYPERLINK("https://docs.wto.org/imrd/directdoc.asp?DDFDocuments/s/G/SPS/NKGZ4.pdf","ES")</f>
      </c>
    </row>
    <row r="4316">
      <c r="A4316" s="10" t="s">
        <v>7342</v>
      </c>
      <c r="B4316" s="11" t="s">
        <v>153</v>
      </c>
      <c r="C4316" s="10" t="s">
        <v>18</v>
      </c>
      <c r="D4316" s="12">
        <v>42213</v>
      </c>
      <c r="E4316" s="13" t="s">
        <v>62</v>
      </c>
      <c r="F4316" s="13" t="s">
        <v>7343</v>
      </c>
      <c r="G4316" s="14"/>
      <c r="H4316" s="15">
        <f>HYPERLINK("https://docs.wto.org/imrd/directdoc.asp?DDFDocuments/t/G/SPS/NKOR511.DOC","EN")</f>
      </c>
      <c r="I4316" s="15">
        <f>HYPERLINK("https://docs.wto.org/imrd/directdoc.asp?DDFDocuments/u/G/SPS/NKOR511.DOC","FR")</f>
      </c>
      <c r="J4316" s="15">
        <f>HYPERLINK("https://docs.wto.org/imrd/directdoc.asp?DDFDocuments/v/G/SPS/NKOR511.DOC","ES")</f>
      </c>
    </row>
    <row r="4317">
      <c r="A4317" s="10" t="s">
        <v>7344</v>
      </c>
      <c r="B4317" s="11" t="s">
        <v>161</v>
      </c>
      <c r="C4317" s="10" t="s">
        <v>40</v>
      </c>
      <c r="D4317" s="12">
        <v>42213</v>
      </c>
      <c r="E4317" s="13" t="s">
        <v>7345</v>
      </c>
      <c r="F4317" s="13" t="s">
        <v>7346</v>
      </c>
      <c r="G4317" s="14" t="s">
        <v>7347</v>
      </c>
      <c r="H4317" s="15">
        <f>HYPERLINK("https://docs.wto.org/imrd/directdoc.asp?DDFDocuments/t/G/SPS/NUSA2243A2.DOC","EN")</f>
      </c>
      <c r="I4317" s="15">
        <f>HYPERLINK("https://docs.wto.org/imrd/directdoc.asp?DDFDocuments/u/G/SPS/NUSA2243A2.DOC","FR")</f>
      </c>
      <c r="J4317" s="15">
        <f>HYPERLINK("https://docs.wto.org/imrd/directdoc.asp?DDFDocuments/v/G/SPS/NUSA2243A2.DOC","ES")</f>
      </c>
    </row>
    <row r="4318">
      <c r="A4318" s="10" t="s">
        <v>7348</v>
      </c>
      <c r="B4318" s="11" t="s">
        <v>161</v>
      </c>
      <c r="C4318" s="10" t="s">
        <v>40</v>
      </c>
      <c r="D4318" s="12">
        <v>42213</v>
      </c>
      <c r="E4318" s="13" t="s">
        <v>7349</v>
      </c>
      <c r="F4318" s="13" t="s">
        <v>5150</v>
      </c>
      <c r="G4318" s="14"/>
      <c r="H4318" s="15">
        <f>HYPERLINK("https://docs.wto.org/imrd/directdoc.asp?DDFDocuments/t/G/SPS/NUSA2735A1.DOC","EN")</f>
      </c>
      <c r="I4318" s="15">
        <f>HYPERLINK("https://docs.wto.org/imrd/directdoc.asp?DDFDocuments/u/G/SPS/NUSA2735A1.DOC","FR")</f>
      </c>
      <c r="J4318" s="15">
        <f>HYPERLINK("https://docs.wto.org/imrd/directdoc.asp?DDFDocuments/v/G/SPS/NUSA2735A1.DOC","ES")</f>
      </c>
    </row>
    <row r="4319">
      <c r="A4319" s="10" t="s">
        <v>7350</v>
      </c>
      <c r="B4319" s="11" t="s">
        <v>183</v>
      </c>
      <c r="C4319" s="10" t="s">
        <v>18</v>
      </c>
      <c r="D4319" s="12">
        <v>42212</v>
      </c>
      <c r="E4319" s="13" t="s">
        <v>5046</v>
      </c>
      <c r="F4319" s="13" t="s">
        <v>144</v>
      </c>
      <c r="G4319" s="14"/>
      <c r="H4319" s="15">
        <f>HYPERLINK("https://docs.wto.org/imrd/directdoc.asp?DDFDocuments/t/G/SPS/NARG182.DOC","EN")</f>
      </c>
      <c r="I4319" s="15">
        <f>HYPERLINK("https://docs.wto.org/imrd/directdoc.asp?DDFDocuments/u/G/SPS/NARG182.DOC","FR")</f>
      </c>
      <c r="J4319" s="15">
        <f>HYPERLINK("https://docs.wto.org/imrd/directdoc.asp?DDFDocuments/v/G/SPS/NARG182.DOC","ES")</f>
      </c>
    </row>
    <row r="4320">
      <c r="A4320" s="10" t="s">
        <v>7351</v>
      </c>
      <c r="B4320" s="11" t="s">
        <v>188</v>
      </c>
      <c r="C4320" s="10" t="s">
        <v>18</v>
      </c>
      <c r="D4320" s="12">
        <v>42212</v>
      </c>
      <c r="E4320" s="13" t="s">
        <v>5681</v>
      </c>
      <c r="F4320" s="13" t="s">
        <v>158</v>
      </c>
      <c r="G4320" s="14" t="s">
        <v>139</v>
      </c>
      <c r="H4320" s="15">
        <f>HYPERLINK("https://docs.wto.org/imrd/directdoc.asp?DDFDocuments/t/G/SPS/NAUS366.DOC","EN")</f>
      </c>
      <c r="I4320" s="15">
        <f>HYPERLINK("https://docs.wto.org/imrd/directdoc.asp?DDFDocuments/u/G/SPS/NAUS366.DOC","FR")</f>
      </c>
      <c r="J4320" s="15">
        <f>HYPERLINK("https://docs.wto.org/imrd/directdoc.asp?DDFDocuments/v/G/SPS/NAUS366.DOC","ES")</f>
      </c>
    </row>
    <row r="4321">
      <c r="A4321" s="10" t="s">
        <v>7352</v>
      </c>
      <c r="B4321" s="11" t="s">
        <v>72</v>
      </c>
      <c r="C4321" s="10" t="s">
        <v>40</v>
      </c>
      <c r="D4321" s="12">
        <v>42212</v>
      </c>
      <c r="E4321" s="13" t="s">
        <v>7353</v>
      </c>
      <c r="F4321" s="13" t="s">
        <v>7354</v>
      </c>
      <c r="G4321" s="14"/>
      <c r="H4321" s="15">
        <f>HYPERLINK("https://docs.wto.org/imrd/directdoc.asp?DDFDocuments/t/G/SPS/NCAN919A1.DOC","EN")</f>
      </c>
      <c r="I4321" s="15">
        <f>HYPERLINK("https://docs.wto.org/imrd/directdoc.asp?DDFDocuments/u/G/SPS/NCAN919A1.DOC","FR")</f>
      </c>
      <c r="J4321" s="15">
        <f>HYPERLINK("https://docs.wto.org/imrd/directdoc.asp?DDFDocuments/v/G/SPS/NCAN919A1.DOC","ES")</f>
      </c>
    </row>
    <row r="4322">
      <c r="A4322" s="10" t="s">
        <v>7355</v>
      </c>
      <c r="B4322" s="11" t="s">
        <v>82</v>
      </c>
      <c r="C4322" s="10" t="s">
        <v>18</v>
      </c>
      <c r="D4322" s="12">
        <v>42212</v>
      </c>
      <c r="E4322" s="13" t="s">
        <v>6137</v>
      </c>
      <c r="F4322" s="13" t="s">
        <v>7356</v>
      </c>
      <c r="G4322" s="14"/>
      <c r="H4322" s="15">
        <f>HYPERLINK("https://docs.wto.org/imrd/directdoc.asp?DDFDocuments/q/G/SPS/NEU143.pdf","EN")</f>
      </c>
      <c r="I4322" s="15">
        <f>HYPERLINK("https://docs.wto.org/imrd/directdoc.asp?DDFDocuments/r/G/SPS/NEU143.pdf","FR")</f>
      </c>
      <c r="J4322" s="15">
        <f>HYPERLINK("https://docs.wto.org/imrd/directdoc.asp?DDFDocuments/s/G/SPS/NEU143.pdf","ES")</f>
      </c>
    </row>
    <row r="4323">
      <c r="A4323" s="10" t="s">
        <v>7357</v>
      </c>
      <c r="B4323" s="11" t="s">
        <v>87</v>
      </c>
      <c r="C4323" s="10" t="s">
        <v>40</v>
      </c>
      <c r="D4323" s="12">
        <v>42212</v>
      </c>
      <c r="E4323" s="13" t="s">
        <v>19</v>
      </c>
      <c r="F4323" s="13" t="s">
        <v>5150</v>
      </c>
      <c r="G4323" s="14"/>
      <c r="H4323" s="15">
        <f>HYPERLINK("https://docs.wto.org/imrd/directdoc.asp?DDFDocuments/q/G/SPS/NMEX275A1.pdf","EN")</f>
      </c>
      <c r="I4323" s="15">
        <f>HYPERLINK("https://docs.wto.org/imrd/directdoc.asp?DDFDocuments/r/G/SPS/NMEX275A1.pdf","FR")</f>
      </c>
      <c r="J4323" s="15">
        <f>HYPERLINK("https://docs.wto.org/imrd/directdoc.asp?DDFDocuments/s/G/SPS/NMEX275A1.pdf","ES")</f>
      </c>
    </row>
    <row r="4324">
      <c r="A4324" s="10" t="s">
        <v>7358</v>
      </c>
      <c r="B4324" s="11" t="s">
        <v>59</v>
      </c>
      <c r="C4324" s="10" t="s">
        <v>18</v>
      </c>
      <c r="D4324" s="12">
        <v>42212</v>
      </c>
      <c r="E4324" s="13" t="s">
        <v>7359</v>
      </c>
      <c r="F4324" s="13" t="s">
        <v>229</v>
      </c>
      <c r="G4324" s="14"/>
      <c r="H4324" s="15">
        <f>HYPERLINK("https://docs.wto.org/imrd/directdoc.asp?DDFDocuments/t/G/SPS/NTPKM360.DOC","EN")</f>
      </c>
      <c r="I4324" s="15">
        <f>HYPERLINK("https://docs.wto.org/imrd/directdoc.asp?DDFDocuments/u/G/SPS/NTPKM360.DOC","FR")</f>
      </c>
      <c r="J4324" s="15">
        <f>HYPERLINK("https://docs.wto.org/imrd/directdoc.asp?DDFDocuments/v/G/SPS/NTPKM360.DOC","ES")</f>
      </c>
    </row>
    <row r="4325">
      <c r="A4325" s="10" t="s">
        <v>7360</v>
      </c>
      <c r="B4325" s="11" t="s">
        <v>34</v>
      </c>
      <c r="C4325" s="10" t="s">
        <v>54</v>
      </c>
      <c r="D4325" s="12">
        <v>42209</v>
      </c>
      <c r="E4325" s="13" t="s">
        <v>5486</v>
      </c>
      <c r="F4325" s="13" t="s">
        <v>310</v>
      </c>
      <c r="G4325" s="14" t="s">
        <v>5487</v>
      </c>
      <c r="H4325" s="15">
        <f>HYPERLINK("https://docs.wto.org/imrd/directdoc.asp?DDFDocuments/t/G/SPS/NJPN405A1.DOC","EN")</f>
      </c>
      <c r="I4325" s="15">
        <f>HYPERLINK("https://docs.wto.org/imrd/directdoc.asp?DDFDocuments/u/G/SPS/NJPN405A1.DOC","FR")</f>
      </c>
      <c r="J4325" s="15">
        <f>HYPERLINK("https://docs.wto.org/imrd/directdoc.asp?DDFDocuments/v/G/SPS/NJPN405A1.DOC","ES")</f>
      </c>
    </row>
    <row r="4326">
      <c r="A4326" s="10" t="s">
        <v>7361</v>
      </c>
      <c r="B4326" s="11" t="s">
        <v>195</v>
      </c>
      <c r="C4326" s="10" t="s">
        <v>40</v>
      </c>
      <c r="D4326" s="12">
        <v>42209</v>
      </c>
      <c r="E4326" s="13" t="s">
        <v>7362</v>
      </c>
      <c r="F4326" s="13" t="s">
        <v>310</v>
      </c>
      <c r="G4326" s="14"/>
      <c r="H4326" s="15">
        <f>HYPERLINK("https://docs.wto.org/imrd/directdoc.asp?DDFDocuments/t/G/SPS/NNZL444A2.DOC","EN")</f>
      </c>
      <c r="I4326" s="15">
        <f>HYPERLINK("https://docs.wto.org/imrd/directdoc.asp?DDFDocuments/u/G/SPS/NNZL444A2.DOC","FR")</f>
      </c>
      <c r="J4326" s="15">
        <f>HYPERLINK("https://docs.wto.org/imrd/directdoc.asp?DDFDocuments/v/G/SPS/NNZL444A2.DOC","ES")</f>
      </c>
    </row>
    <row r="4327">
      <c r="A4327" s="10" t="s">
        <v>7363</v>
      </c>
      <c r="B4327" s="11" t="s">
        <v>195</v>
      </c>
      <c r="C4327" s="10" t="s">
        <v>12</v>
      </c>
      <c r="D4327" s="12">
        <v>42209</v>
      </c>
      <c r="E4327" s="13" t="s">
        <v>1617</v>
      </c>
      <c r="F4327" s="13" t="s">
        <v>158</v>
      </c>
      <c r="G4327" s="14" t="s">
        <v>188</v>
      </c>
      <c r="H4327" s="15">
        <f>HYPERLINK("https://docs.wto.org/imrd/directdoc.asp?DDFDocuments/t/G/SPS/NNZL522.DOC","EN")</f>
      </c>
      <c r="I4327" s="15">
        <f>HYPERLINK("https://docs.wto.org/imrd/directdoc.asp?DDFDocuments/u/G/SPS/NNZL522.DOC","FR")</f>
      </c>
      <c r="J4327" s="15">
        <f>HYPERLINK("https://docs.wto.org/imrd/directdoc.asp?DDFDocuments/v/G/SPS/NNZL522.DOC","ES")</f>
      </c>
    </row>
    <row r="4328">
      <c r="A4328" s="10" t="s">
        <v>7364</v>
      </c>
      <c r="B4328" s="11" t="s">
        <v>53</v>
      </c>
      <c r="C4328" s="10" t="s">
        <v>12</v>
      </c>
      <c r="D4328" s="12">
        <v>42209</v>
      </c>
      <c r="E4328" s="13" t="s">
        <v>55</v>
      </c>
      <c r="F4328" s="13" t="s">
        <v>56</v>
      </c>
      <c r="G4328" s="14" t="s">
        <v>7365</v>
      </c>
      <c r="H4328" s="15">
        <f>HYPERLINK("https://docs.wto.org/imrd/directdoc.asp?DDFDocuments/q/G/SPS/NSAU167.pdf","EN")</f>
      </c>
      <c r="I4328" s="15">
        <f>HYPERLINK("https://docs.wto.org/imrd/directdoc.asp?DDFDocuments/r/G/SPS/NSAU167.pdf","FR")</f>
      </c>
      <c r="J4328" s="15">
        <f>HYPERLINK("https://docs.wto.org/imrd/directdoc.asp?DDFDocuments/s/G/SPS/NSAU167.pdf","ES")</f>
      </c>
    </row>
    <row r="4329">
      <c r="A4329" s="10" t="s">
        <v>7366</v>
      </c>
      <c r="B4329" s="11" t="s">
        <v>72</v>
      </c>
      <c r="C4329" s="10" t="s">
        <v>40</v>
      </c>
      <c r="D4329" s="12">
        <v>42202</v>
      </c>
      <c r="E4329" s="13" t="s">
        <v>7367</v>
      </c>
      <c r="F4329" s="13" t="s">
        <v>1268</v>
      </c>
      <c r="G4329" s="14"/>
      <c r="H4329" s="15">
        <f>HYPERLINK("https://docs.wto.org/imrd/directdoc.asp?DDFDocuments/t/G/SPS/NCAN631R1A1.DOC","EN")</f>
      </c>
      <c r="I4329" s="15">
        <f>HYPERLINK("https://docs.wto.org/imrd/directdoc.asp?DDFDocuments/u/G/SPS/NCAN631R1A1.DOC","FR")</f>
      </c>
      <c r="J4329" s="15">
        <f>HYPERLINK("https://docs.wto.org/imrd/directdoc.asp?DDFDocuments/v/G/SPS/NCAN631R1A1.DOC","ES")</f>
      </c>
    </row>
    <row r="4330">
      <c r="A4330" s="10" t="s">
        <v>7368</v>
      </c>
      <c r="B4330" s="11" t="s">
        <v>59</v>
      </c>
      <c r="C4330" s="10" t="s">
        <v>40</v>
      </c>
      <c r="D4330" s="12">
        <v>42201</v>
      </c>
      <c r="E4330" s="13" t="s">
        <v>7369</v>
      </c>
      <c r="F4330" s="13" t="s">
        <v>5150</v>
      </c>
      <c r="G4330" s="14"/>
      <c r="H4330" s="15">
        <f>HYPERLINK("https://docs.wto.org/imrd/directdoc.asp?DDFDocuments/t/G/SPS/NTPKM349A1.DOC","EN")</f>
      </c>
      <c r="I4330" s="15">
        <f>HYPERLINK("https://docs.wto.org/imrd/directdoc.asp?DDFDocuments/u/G/SPS/NTPKM349A1.DOC","FR")</f>
      </c>
      <c r="J4330" s="15">
        <f>HYPERLINK("https://docs.wto.org/imrd/directdoc.asp?DDFDocuments/v/G/SPS/NTPKM349A1.DOC","ES")</f>
      </c>
    </row>
    <row r="4331">
      <c r="A4331" s="10" t="s">
        <v>7370</v>
      </c>
      <c r="B4331" s="11" t="s">
        <v>188</v>
      </c>
      <c r="C4331" s="10" t="s">
        <v>18</v>
      </c>
      <c r="D4331" s="12">
        <v>42200</v>
      </c>
      <c r="E4331" s="13" t="s">
        <v>198</v>
      </c>
      <c r="F4331" s="13" t="s">
        <v>199</v>
      </c>
      <c r="G4331" s="14"/>
      <c r="H4331" s="15">
        <f>HYPERLINK("https://docs.wto.org/imrd/directdoc.asp?DDFDocuments/q/G/SPS/NAUS364.pdf","EN")</f>
      </c>
      <c r="I4331" s="15">
        <f>HYPERLINK("https://docs.wto.org/imrd/directdoc.asp?DDFDocuments/r/G/SPS/NAUS364.pdf","FR")</f>
      </c>
      <c r="J4331" s="15">
        <f>HYPERLINK("https://docs.wto.org/imrd/directdoc.asp?DDFDocuments/s/G/SPS/NAUS364.pdf","ES")</f>
      </c>
    </row>
    <row r="4332">
      <c r="A4332" s="10" t="s">
        <v>7371</v>
      </c>
      <c r="B4332" s="11" t="s">
        <v>95</v>
      </c>
      <c r="C4332" s="10" t="s">
        <v>40</v>
      </c>
      <c r="D4332" s="12">
        <v>42200</v>
      </c>
      <c r="E4332" s="13" t="s">
        <v>7372</v>
      </c>
      <c r="F4332" s="13" t="s">
        <v>32</v>
      </c>
      <c r="G4332" s="14"/>
      <c r="H4332" s="15">
        <f>HYPERLINK("https://docs.wto.org/imrd/directdoc.asp?DDFDocuments/q/G/SPS/NBRA218A1.pdf","EN")</f>
      </c>
      <c r="I4332" s="15">
        <f>HYPERLINK("https://docs.wto.org/imrd/directdoc.asp?DDFDocuments/r/G/SPS/NBRA218A1.pdf","FR")</f>
      </c>
      <c r="J4332" s="15">
        <f>HYPERLINK("https://docs.wto.org/imrd/directdoc.asp?DDFDocuments/s/G/SPS/NBRA218A1.pdf","ES")</f>
      </c>
    </row>
    <row r="4333">
      <c r="A4333" s="10" t="s">
        <v>7373</v>
      </c>
      <c r="B4333" s="11" t="s">
        <v>95</v>
      </c>
      <c r="C4333" s="10" t="s">
        <v>40</v>
      </c>
      <c r="D4333" s="12">
        <v>42199</v>
      </c>
      <c r="E4333" s="13" t="s">
        <v>6731</v>
      </c>
      <c r="F4333" s="13" t="s">
        <v>5150</v>
      </c>
      <c r="G4333" s="14" t="s">
        <v>6732</v>
      </c>
      <c r="H4333" s="15">
        <f>HYPERLINK("https://docs.wto.org/imrd/directdoc.asp?DDFDocuments/t/G/SPS/NBRA1017A1.DOC","EN")</f>
      </c>
      <c r="I4333" s="15">
        <f>HYPERLINK("https://docs.wto.org/imrd/directdoc.asp?DDFDocuments/u/G/SPS/NBRA1017A1.DOC","FR")</f>
      </c>
      <c r="J4333" s="15">
        <f>HYPERLINK("https://docs.wto.org/imrd/directdoc.asp?DDFDocuments/v/G/SPS/NBRA1017A1.DOC","ES")</f>
      </c>
    </row>
    <row r="4334">
      <c r="A4334" s="10" t="s">
        <v>7374</v>
      </c>
      <c r="B4334" s="11" t="s">
        <v>95</v>
      </c>
      <c r="C4334" s="10" t="s">
        <v>40</v>
      </c>
      <c r="D4334" s="12">
        <v>42199</v>
      </c>
      <c r="E4334" s="13" t="s">
        <v>7124</v>
      </c>
      <c r="F4334" s="13" t="s">
        <v>32</v>
      </c>
      <c r="G4334" s="14"/>
      <c r="H4334" s="15">
        <f>HYPERLINK("https://docs.wto.org/imrd/directdoc.asp?DDFDocuments/t/G/SPS/NBRA380A5.DOC","EN")</f>
      </c>
      <c r="I4334" s="15">
        <f>HYPERLINK("https://docs.wto.org/imrd/directdoc.asp?DDFDocuments/u/G/SPS/NBRA380A5.DOC","FR")</f>
      </c>
      <c r="J4334" s="15">
        <f>HYPERLINK("https://docs.wto.org/imrd/directdoc.asp?DDFDocuments/v/G/SPS/NBRA380A5.DOC","ES")</f>
      </c>
    </row>
    <row r="4335">
      <c r="A4335" s="10" t="s">
        <v>7375</v>
      </c>
      <c r="B4335" s="11" t="s">
        <v>95</v>
      </c>
      <c r="C4335" s="10" t="s">
        <v>18</v>
      </c>
      <c r="D4335" s="12">
        <v>42199</v>
      </c>
      <c r="E4335" s="13" t="s">
        <v>7376</v>
      </c>
      <c r="F4335" s="13" t="s">
        <v>158</v>
      </c>
      <c r="G4335" s="14" t="s">
        <v>183</v>
      </c>
      <c r="H4335" s="15">
        <f>HYPERLINK("https://docs.wto.org/imrd/directdoc.asp?DDFDocuments/t/G/SPS/NBRA77R2.DOC","EN")</f>
      </c>
      <c r="I4335" s="15">
        <f>HYPERLINK("https://docs.wto.org/imrd/directdoc.asp?DDFDocuments/u/G/SPS/NBRA77R2.DOC","FR")</f>
      </c>
      <c r="J4335" s="15">
        <f>HYPERLINK("https://docs.wto.org/imrd/directdoc.asp?DDFDocuments/v/G/SPS/NBRA77R2.DOC","ES")</f>
      </c>
    </row>
    <row r="4336">
      <c r="A4336" s="10" t="s">
        <v>7377</v>
      </c>
      <c r="B4336" s="11" t="s">
        <v>195</v>
      </c>
      <c r="C4336" s="10" t="s">
        <v>18</v>
      </c>
      <c r="D4336" s="12">
        <v>42199</v>
      </c>
      <c r="E4336" s="13" t="s">
        <v>5989</v>
      </c>
      <c r="F4336" s="13" t="s">
        <v>144</v>
      </c>
      <c r="G4336" s="14"/>
      <c r="H4336" s="15">
        <f>HYPERLINK("https://docs.wto.org/imrd/directdoc.asp?DDFDocuments/q/G/SPS/NNZL521.pdf","EN")</f>
      </c>
      <c r="I4336" s="15">
        <f>HYPERLINK("https://docs.wto.org/imrd/directdoc.asp?DDFDocuments/r/G/SPS/NNZL521.pdf","FR")</f>
      </c>
      <c r="J4336" s="15">
        <f>HYPERLINK("https://docs.wto.org/imrd/directdoc.asp?DDFDocuments/s/G/SPS/NNZL521.pdf","ES")</f>
      </c>
    </row>
    <row r="4337">
      <c r="A4337" s="10" t="s">
        <v>7378</v>
      </c>
      <c r="B4337" s="11" t="s">
        <v>233</v>
      </c>
      <c r="C4337" s="10" t="s">
        <v>40</v>
      </c>
      <c r="D4337" s="12">
        <v>42199</v>
      </c>
      <c r="E4337" s="13" t="s">
        <v>19</v>
      </c>
      <c r="F4337" s="13" t="s">
        <v>310</v>
      </c>
      <c r="G4337" s="14"/>
      <c r="H4337" s="15">
        <f>HYPERLINK("https://docs.wto.org/imrd/directdoc.asp?DDFDocuments/q/G/SPS/NPER614A1.pdf","EN")</f>
      </c>
      <c r="I4337" s="15">
        <f>HYPERLINK("https://docs.wto.org/imrd/directdoc.asp?DDFDocuments/r/G/SPS/NPER614A1.pdf","FR")</f>
      </c>
      <c r="J4337" s="15">
        <f>HYPERLINK("https://docs.wto.org/imrd/directdoc.asp?DDFDocuments/s/G/SPS/NPER614A1.pdf","ES")</f>
      </c>
    </row>
    <row r="4338">
      <c r="A4338" s="10" t="s">
        <v>7379</v>
      </c>
      <c r="B4338" s="11" t="s">
        <v>6493</v>
      </c>
      <c r="C4338" s="10" t="s">
        <v>18</v>
      </c>
      <c r="D4338" s="12">
        <v>42198</v>
      </c>
      <c r="E4338" s="13" t="s">
        <v>7380</v>
      </c>
      <c r="F4338" s="13" t="s">
        <v>24</v>
      </c>
      <c r="G4338" s="14"/>
      <c r="H4338" s="15">
        <f>HYPERLINK("https://docs.wto.org/imrd/directdoc.asp?DDFDocuments/t/G/SPS/NCAF1.DOC","EN")</f>
      </c>
      <c r="I4338" s="15">
        <f>HYPERLINK("https://docs.wto.org/imrd/directdoc.asp?DDFDocuments/u/G/SPS/NCAF1.DOC","FR")</f>
      </c>
      <c r="J4338" s="15">
        <f>HYPERLINK("https://docs.wto.org/imrd/directdoc.asp?DDFDocuments/v/G/SPS/NCAF1.DOC","ES")</f>
      </c>
    </row>
    <row r="4339">
      <c r="A4339" s="10" t="s">
        <v>7381</v>
      </c>
      <c r="B4339" s="11" t="s">
        <v>365</v>
      </c>
      <c r="C4339" s="10" t="s">
        <v>40</v>
      </c>
      <c r="D4339" s="12">
        <v>42198</v>
      </c>
      <c r="E4339" s="13" t="s">
        <v>19</v>
      </c>
      <c r="F4339" s="13" t="s">
        <v>5150</v>
      </c>
      <c r="G4339" s="14"/>
      <c r="H4339" s="15">
        <f>HYPERLINK("https://docs.wto.org/imrd/directdoc.asp?DDFDocuments/q/G/SPS/NCHL502A1.pdf","EN")</f>
      </c>
      <c r="I4339" s="15">
        <f>HYPERLINK("https://docs.wto.org/imrd/directdoc.asp?DDFDocuments/r/G/SPS/NCHL502A1.pdf","FR")</f>
      </c>
      <c r="J4339" s="15">
        <f>HYPERLINK("https://docs.wto.org/imrd/directdoc.asp?DDFDocuments/s/G/SPS/NCHL502A1.pdf","ES")</f>
      </c>
    </row>
    <row r="4340">
      <c r="A4340" s="10" t="s">
        <v>7382</v>
      </c>
      <c r="B4340" s="11" t="s">
        <v>27</v>
      </c>
      <c r="C4340" s="10" t="s">
        <v>18</v>
      </c>
      <c r="D4340" s="12">
        <v>42198</v>
      </c>
      <c r="E4340" s="13" t="s">
        <v>7383</v>
      </c>
      <c r="F4340" s="13" t="s">
        <v>158</v>
      </c>
      <c r="G4340" s="14" t="s">
        <v>87</v>
      </c>
      <c r="H4340" s="15">
        <f>HYPERLINK("https://docs.wto.org/imrd/directdoc.asp?DDFDocuments/q/G/SPS/NCRI162.pdf","EN")</f>
      </c>
      <c r="I4340" s="15">
        <f>HYPERLINK("https://docs.wto.org/imrd/directdoc.asp?DDFDocuments/r/G/SPS/NCRI162.pdf","FR")</f>
      </c>
      <c r="J4340" s="15">
        <f>HYPERLINK("https://docs.wto.org/imrd/directdoc.asp?DDFDocuments/s/G/SPS/NCRI162.pdf","ES")</f>
      </c>
    </row>
    <row r="4341">
      <c r="A4341" s="10" t="s">
        <v>7384</v>
      </c>
      <c r="B4341" s="11" t="s">
        <v>34</v>
      </c>
      <c r="C4341" s="10" t="s">
        <v>18</v>
      </c>
      <c r="D4341" s="12">
        <v>42198</v>
      </c>
      <c r="E4341" s="13" t="s">
        <v>7385</v>
      </c>
      <c r="F4341" s="13" t="s">
        <v>2513</v>
      </c>
      <c r="G4341" s="14"/>
      <c r="H4341" s="15">
        <f>HYPERLINK("https://docs.wto.org/imrd/directdoc.asp?DDFDocuments/q/G/SPS/NJPN425.pdf","EN")</f>
      </c>
      <c r="I4341" s="15">
        <f>HYPERLINK("https://docs.wto.org/imrd/directdoc.asp?DDFDocuments/r/G/SPS/NJPN425.pdf","FR")</f>
      </c>
      <c r="J4341" s="15">
        <f>HYPERLINK("https://docs.wto.org/imrd/directdoc.asp?DDFDocuments/s/G/SPS/NJPN425.pdf","ES")</f>
      </c>
    </row>
    <row r="4342">
      <c r="A4342" s="10" t="s">
        <v>7386</v>
      </c>
      <c r="B4342" s="11" t="s">
        <v>34</v>
      </c>
      <c r="C4342" s="10" t="s">
        <v>18</v>
      </c>
      <c r="D4342" s="12">
        <v>42198</v>
      </c>
      <c r="E4342" s="13" t="s">
        <v>7385</v>
      </c>
      <c r="F4342" s="13" t="s">
        <v>2513</v>
      </c>
      <c r="G4342" s="14"/>
      <c r="H4342" s="15">
        <f>HYPERLINK("https://docs.wto.org/imrd/directdoc.asp?DDFDocuments/q/G/SPS/NJPN426.pdf","EN")</f>
      </c>
      <c r="I4342" s="15">
        <f>HYPERLINK("https://docs.wto.org/imrd/directdoc.asp?DDFDocuments/r/G/SPS/NJPN426.pdf","FR")</f>
      </c>
      <c r="J4342" s="15">
        <f>HYPERLINK("https://docs.wto.org/imrd/directdoc.asp?DDFDocuments/s/G/SPS/NJPN426.pdf","ES")</f>
      </c>
    </row>
    <row r="4343">
      <c r="A4343" s="10" t="s">
        <v>7387</v>
      </c>
      <c r="B4343" s="11" t="s">
        <v>233</v>
      </c>
      <c r="C4343" s="10" t="s">
        <v>18</v>
      </c>
      <c r="D4343" s="12">
        <v>42198</v>
      </c>
      <c r="E4343" s="13" t="s">
        <v>7388</v>
      </c>
      <c r="F4343" s="13" t="s">
        <v>607</v>
      </c>
      <c r="G4343" s="14" t="s">
        <v>1274</v>
      </c>
      <c r="H4343" s="15">
        <f>HYPERLINK("https://docs.wto.org/imrd/directdoc.asp?DDFDocuments/t/G/SPS/NPER615.DOC","EN")</f>
      </c>
      <c r="I4343" s="15">
        <f>HYPERLINK("https://docs.wto.org/imrd/directdoc.asp?DDFDocuments/u/G/SPS/NPER615.DOC","FR")</f>
      </c>
      <c r="J4343" s="15">
        <f>HYPERLINK("https://docs.wto.org/imrd/directdoc.asp?DDFDocuments/v/G/SPS/NPER615.DOC","ES")</f>
      </c>
    </row>
    <row r="4344">
      <c r="A4344" s="10" t="s">
        <v>7389</v>
      </c>
      <c r="B4344" s="11" t="s">
        <v>145</v>
      </c>
      <c r="C4344" s="10" t="s">
        <v>18</v>
      </c>
      <c r="D4344" s="12">
        <v>42198</v>
      </c>
      <c r="E4344" s="13" t="s">
        <v>7390</v>
      </c>
      <c r="F4344" s="13" t="s">
        <v>24</v>
      </c>
      <c r="G4344" s="14"/>
      <c r="H4344" s="15">
        <f>HYPERLINK("https://docs.wto.org/imrd/directdoc.asp?DDFDocuments/t/G/SPS/NPHL303.DOC","EN")</f>
      </c>
      <c r="I4344" s="15">
        <f>HYPERLINK("https://docs.wto.org/imrd/directdoc.asp?DDFDocuments/u/G/SPS/NPHL303.DOC","FR")</f>
      </c>
      <c r="J4344" s="15">
        <f>HYPERLINK("https://docs.wto.org/imrd/directdoc.asp?DDFDocuments/v/G/SPS/NPHL303.DOC","ES")</f>
      </c>
    </row>
    <row r="4345">
      <c r="A4345" s="10" t="s">
        <v>7391</v>
      </c>
      <c r="B4345" s="11" t="s">
        <v>145</v>
      </c>
      <c r="C4345" s="10" t="s">
        <v>18</v>
      </c>
      <c r="D4345" s="12">
        <v>42198</v>
      </c>
      <c r="E4345" s="13" t="s">
        <v>7392</v>
      </c>
      <c r="F4345" s="13" t="s">
        <v>7393</v>
      </c>
      <c r="G4345" s="14"/>
      <c r="H4345" s="15">
        <f>HYPERLINK("https://docs.wto.org/imrd/directdoc.asp?DDFDocuments/t/G/SPS/NPHL304.DOC","EN")</f>
      </c>
      <c r="I4345" s="15">
        <f>HYPERLINK("https://docs.wto.org/imrd/directdoc.asp?DDFDocuments/u/G/SPS/NPHL304.DOC","FR")</f>
      </c>
      <c r="J4345" s="15">
        <f>HYPERLINK("https://docs.wto.org/imrd/directdoc.asp?DDFDocuments/v/G/SPS/NPHL304.DOC","ES")</f>
      </c>
    </row>
    <row r="4346">
      <c r="A4346" s="10" t="s">
        <v>7394</v>
      </c>
      <c r="B4346" s="11" t="s">
        <v>145</v>
      </c>
      <c r="C4346" s="10" t="s">
        <v>18</v>
      </c>
      <c r="D4346" s="12">
        <v>42198</v>
      </c>
      <c r="E4346" s="13" t="s">
        <v>7392</v>
      </c>
      <c r="F4346" s="13" t="s">
        <v>7393</v>
      </c>
      <c r="G4346" s="14"/>
      <c r="H4346" s="15">
        <f>HYPERLINK("https://docs.wto.org/imrd/directdoc.asp?DDFDocuments/t/G/SPS/NPHL305.DOC","EN")</f>
      </c>
      <c r="I4346" s="15">
        <f>HYPERLINK("https://docs.wto.org/imrd/directdoc.asp?DDFDocuments/u/G/SPS/NPHL305.DOC","FR")</f>
      </c>
      <c r="J4346" s="15">
        <f>HYPERLINK("https://docs.wto.org/imrd/directdoc.asp?DDFDocuments/v/G/SPS/NPHL305.DOC","ES")</f>
      </c>
    </row>
    <row r="4347">
      <c r="A4347" s="10" t="s">
        <v>7395</v>
      </c>
      <c r="B4347" s="11" t="s">
        <v>145</v>
      </c>
      <c r="C4347" s="10" t="s">
        <v>18</v>
      </c>
      <c r="D4347" s="12">
        <v>42198</v>
      </c>
      <c r="E4347" s="13" t="s">
        <v>7396</v>
      </c>
      <c r="F4347" s="13" t="s">
        <v>7393</v>
      </c>
      <c r="G4347" s="14"/>
      <c r="H4347" s="15">
        <f>HYPERLINK("https://docs.wto.org/imrd/directdoc.asp?DDFDocuments/t/G/SPS/NPHL306.DOC","EN")</f>
      </c>
      <c r="I4347" s="15">
        <f>HYPERLINK("https://docs.wto.org/imrd/directdoc.asp?DDFDocuments/u/G/SPS/NPHL306.DOC","FR")</f>
      </c>
      <c r="J4347" s="15">
        <f>HYPERLINK("https://docs.wto.org/imrd/directdoc.asp?DDFDocuments/v/G/SPS/NPHL306.DOC","ES")</f>
      </c>
    </row>
    <row r="4348">
      <c r="A4348" s="10" t="s">
        <v>7397</v>
      </c>
      <c r="B4348" s="11" t="s">
        <v>1412</v>
      </c>
      <c r="C4348" s="10" t="s">
        <v>18</v>
      </c>
      <c r="D4348" s="12">
        <v>42195</v>
      </c>
      <c r="E4348" s="13" t="s">
        <v>7398</v>
      </c>
      <c r="F4348" s="13" t="s">
        <v>77</v>
      </c>
      <c r="G4348" s="14"/>
      <c r="H4348" s="15">
        <f>HYPERLINK("https://docs.wto.org/imrd/directdoc.asp?DDFDocuments/t/G/SPS/NFRA10.DOC","EN")</f>
      </c>
      <c r="I4348" s="15">
        <f>HYPERLINK("https://docs.wto.org/imrd/directdoc.asp?DDFDocuments/u/G/SPS/NFRA10.DOC","FR")</f>
      </c>
      <c r="J4348" s="15">
        <f>HYPERLINK("https://docs.wto.org/imrd/directdoc.asp?DDFDocuments/v/G/SPS/NFRA10.DOC","ES")</f>
      </c>
    </row>
    <row r="4349">
      <c r="A4349" s="10" t="s">
        <v>7399</v>
      </c>
      <c r="B4349" s="11" t="s">
        <v>153</v>
      </c>
      <c r="C4349" s="10" t="s">
        <v>18</v>
      </c>
      <c r="D4349" s="12">
        <v>42195</v>
      </c>
      <c r="E4349" s="13" t="s">
        <v>4901</v>
      </c>
      <c r="F4349" s="13" t="s">
        <v>3339</v>
      </c>
      <c r="G4349" s="14"/>
      <c r="H4349" s="15">
        <f>HYPERLINK("https://docs.wto.org/imrd/directdoc.asp?DDFDocuments/t/G/SPS/NKOR510.DOC","EN")</f>
      </c>
      <c r="I4349" s="15">
        <f>HYPERLINK("https://docs.wto.org/imrd/directdoc.asp?DDFDocuments/u/G/SPS/NKOR510.DOC","FR")</f>
      </c>
      <c r="J4349" s="15">
        <f>HYPERLINK("https://docs.wto.org/imrd/directdoc.asp?DDFDocuments/v/G/SPS/NKOR510.DOC","ES")</f>
      </c>
    </row>
    <row r="4350">
      <c r="A4350" s="10" t="s">
        <v>7400</v>
      </c>
      <c r="B4350" s="11" t="s">
        <v>17</v>
      </c>
      <c r="C4350" s="10" t="s">
        <v>201</v>
      </c>
      <c r="D4350" s="12">
        <v>42195</v>
      </c>
      <c r="E4350" s="13" t="s">
        <v>19</v>
      </c>
      <c r="F4350" s="13" t="s">
        <v>32</v>
      </c>
      <c r="G4350" s="14"/>
      <c r="H4350" s="15">
        <f>HYPERLINK("https://docs.wto.org/imrd/directdoc.asp?DDFDocuments/q/G/SPS/NNIC91C1.pdf","EN")</f>
      </c>
      <c r="I4350" s="15">
        <f>HYPERLINK("https://docs.wto.org/imrd/directdoc.asp?DDFDocuments/r/G/SPS/NNIC91C1.pdf","FR")</f>
      </c>
      <c r="J4350" s="15">
        <f>HYPERLINK("https://docs.wto.org/imrd/directdoc.asp?DDFDocuments/s/G/SPS/NNIC91C1.pdf","ES")</f>
      </c>
    </row>
    <row r="4351">
      <c r="A4351" s="10" t="s">
        <v>7401</v>
      </c>
      <c r="B4351" s="11" t="s">
        <v>11</v>
      </c>
      <c r="C4351" s="10" t="s">
        <v>18</v>
      </c>
      <c r="D4351" s="12">
        <v>42195</v>
      </c>
      <c r="E4351" s="13" t="s">
        <v>7402</v>
      </c>
      <c r="F4351" s="13" t="s">
        <v>1384</v>
      </c>
      <c r="G4351" s="14" t="s">
        <v>7403</v>
      </c>
      <c r="H4351" s="15">
        <f>HYPERLINK("https://docs.wto.org/imrd/directdoc.asp?DDFDocuments/t/G/SPS/NRUS96.DOC","EN")</f>
      </c>
      <c r="I4351" s="15">
        <f>HYPERLINK("https://docs.wto.org/imrd/directdoc.asp?DDFDocuments/u/G/SPS/NRUS96.DOC","FR")</f>
      </c>
      <c r="J4351" s="15">
        <f>HYPERLINK("https://docs.wto.org/imrd/directdoc.asp?DDFDocuments/v/G/SPS/NRUS96.DOC","ES")</f>
      </c>
    </row>
    <row r="4352">
      <c r="A4352" s="10" t="s">
        <v>7404</v>
      </c>
      <c r="B4352" s="11" t="s">
        <v>183</v>
      </c>
      <c r="C4352" s="10" t="s">
        <v>40</v>
      </c>
      <c r="D4352" s="12">
        <v>42194</v>
      </c>
      <c r="E4352" s="13" t="s">
        <v>19</v>
      </c>
      <c r="F4352" s="13" t="s">
        <v>5150</v>
      </c>
      <c r="G4352" s="14"/>
      <c r="H4352" s="15">
        <f>HYPERLINK("https://docs.wto.org/imrd/directdoc.asp?DDFDocuments/t/G/SPS/NARG181A1.DOC","EN")</f>
      </c>
      <c r="I4352" s="15">
        <f>HYPERLINK("https://docs.wto.org/imrd/directdoc.asp?DDFDocuments/u/G/SPS/NARG181A1.DOC","FR")</f>
      </c>
      <c r="J4352" s="15">
        <f>HYPERLINK("https://docs.wto.org/imrd/directdoc.asp?DDFDocuments/v/G/SPS/NARG181A1.DOC","ES")</f>
      </c>
    </row>
    <row r="4353">
      <c r="A4353" s="10" t="s">
        <v>7405</v>
      </c>
      <c r="B4353" s="11" t="s">
        <v>365</v>
      </c>
      <c r="C4353" s="10" t="s">
        <v>18</v>
      </c>
      <c r="D4353" s="12">
        <v>42194</v>
      </c>
      <c r="E4353" s="13" t="s">
        <v>7406</v>
      </c>
      <c r="F4353" s="13" t="s">
        <v>223</v>
      </c>
      <c r="G4353" s="14"/>
      <c r="H4353" s="15">
        <f>HYPERLINK("https://docs.wto.org/imrd/directdoc.asp?DDFDocuments/t/G/SPS/NCHL507.DOC","EN")</f>
      </c>
      <c r="I4353" s="15">
        <f>HYPERLINK("https://docs.wto.org/imrd/directdoc.asp?DDFDocuments/u/G/SPS/NCHL507.DOC","FR")</f>
      </c>
      <c r="J4353" s="15">
        <f>HYPERLINK("https://docs.wto.org/imrd/directdoc.asp?DDFDocuments/v/G/SPS/NCHL507.DOC","ES")</f>
      </c>
    </row>
    <row r="4354">
      <c r="A4354" s="10" t="s">
        <v>7407</v>
      </c>
      <c r="B4354" s="11" t="s">
        <v>82</v>
      </c>
      <c r="C4354" s="10" t="s">
        <v>18</v>
      </c>
      <c r="D4354" s="12">
        <v>42194</v>
      </c>
      <c r="E4354" s="13" t="s">
        <v>7408</v>
      </c>
      <c r="F4354" s="13" t="s">
        <v>6743</v>
      </c>
      <c r="G4354" s="14" t="s">
        <v>7409</v>
      </c>
      <c r="H4354" s="15">
        <f>HYPERLINK("https://docs.wto.org/imrd/directdoc.asp?DDFDocuments/q/G/SPS/NEU141.pdf","EN")</f>
      </c>
      <c r="I4354" s="15">
        <f>HYPERLINK("https://docs.wto.org/imrd/directdoc.asp?DDFDocuments/r/G/SPS/NEU141.pdf","FR")</f>
      </c>
      <c r="J4354" s="15">
        <f>HYPERLINK("https://docs.wto.org/imrd/directdoc.asp?DDFDocuments/s/G/SPS/NEU141.pdf","ES")</f>
      </c>
    </row>
    <row r="4355">
      <c r="A4355" s="10" t="s">
        <v>7410</v>
      </c>
      <c r="B4355" s="11" t="s">
        <v>82</v>
      </c>
      <c r="C4355" s="10" t="s">
        <v>18</v>
      </c>
      <c r="D4355" s="12">
        <v>42194</v>
      </c>
      <c r="E4355" s="13" t="s">
        <v>603</v>
      </c>
      <c r="F4355" s="13" t="s">
        <v>74</v>
      </c>
      <c r="G4355" s="14"/>
      <c r="H4355" s="15">
        <f>HYPERLINK("https://docs.wto.org/imrd/directdoc.asp?DDFDocuments/q/G/SPS/NEU142.pdf","EN")</f>
      </c>
      <c r="I4355" s="15">
        <f>HYPERLINK("https://docs.wto.org/imrd/directdoc.asp?DDFDocuments/r/G/SPS/NEU142.pdf","FR")</f>
      </c>
      <c r="J4355" s="15">
        <f>HYPERLINK("https://docs.wto.org/imrd/directdoc.asp?DDFDocuments/s/G/SPS/NEU142.pdf","ES")</f>
      </c>
    </row>
    <row r="4356">
      <c r="A4356" s="10" t="s">
        <v>7411</v>
      </c>
      <c r="B4356" s="11" t="s">
        <v>161</v>
      </c>
      <c r="C4356" s="10" t="s">
        <v>40</v>
      </c>
      <c r="D4356" s="12">
        <v>42194</v>
      </c>
      <c r="E4356" s="13" t="s">
        <v>2032</v>
      </c>
      <c r="F4356" s="13" t="s">
        <v>5150</v>
      </c>
      <c r="G4356" s="14" t="s">
        <v>95</v>
      </c>
      <c r="H4356" s="15">
        <f>HYPERLINK("https://docs.wto.org/imrd/directdoc.asp?DDFDocuments/t/G/SPS/NUSA2617A1.DOC","EN")</f>
      </c>
      <c r="I4356" s="15">
        <f>HYPERLINK("https://docs.wto.org/imrd/directdoc.asp?DDFDocuments/u/G/SPS/NUSA2617A1.DOC","FR")</f>
      </c>
      <c r="J4356" s="15">
        <f>HYPERLINK("https://docs.wto.org/imrd/directdoc.asp?DDFDocuments/v/G/SPS/NUSA2617A1.DOC","ES")</f>
      </c>
    </row>
    <row r="4357">
      <c r="A4357" s="10" t="s">
        <v>7412</v>
      </c>
      <c r="B4357" s="11" t="s">
        <v>161</v>
      </c>
      <c r="C4357" s="10" t="s">
        <v>40</v>
      </c>
      <c r="D4357" s="12">
        <v>42194</v>
      </c>
      <c r="E4357" s="13" t="s">
        <v>2032</v>
      </c>
      <c r="F4357" s="13" t="s">
        <v>5150</v>
      </c>
      <c r="G4357" s="14" t="s">
        <v>183</v>
      </c>
      <c r="H4357" s="15">
        <f>HYPERLINK("https://docs.wto.org/imrd/directdoc.asp?DDFDocuments/t/G/SPS/NUSA2699A1.DOC","EN")</f>
      </c>
      <c r="I4357" s="15">
        <f>HYPERLINK("https://docs.wto.org/imrd/directdoc.asp?DDFDocuments/u/G/SPS/NUSA2699A1.DOC","FR")</f>
      </c>
      <c r="J4357" s="15">
        <f>HYPERLINK("https://docs.wto.org/imrd/directdoc.asp?DDFDocuments/v/G/SPS/NUSA2699A1.DOC","ES")</f>
      </c>
    </row>
    <row r="4358">
      <c r="A4358" s="10" t="s">
        <v>7413</v>
      </c>
      <c r="B4358" s="11" t="s">
        <v>233</v>
      </c>
      <c r="C4358" s="10" t="s">
        <v>40</v>
      </c>
      <c r="D4358" s="12">
        <v>42192</v>
      </c>
      <c r="E4358" s="13" t="s">
        <v>19</v>
      </c>
      <c r="F4358" s="13" t="s">
        <v>5150</v>
      </c>
      <c r="G4358" s="14"/>
      <c r="H4358" s="15">
        <f>HYPERLINK("https://docs.wto.org/imrd/directdoc.asp?DDFDocuments/t/G/SPS/NPER600A1.DOC","EN")</f>
      </c>
      <c r="I4358" s="15">
        <f>HYPERLINK("https://docs.wto.org/imrd/directdoc.asp?DDFDocuments/u/G/SPS/NPER600A1.DOC","FR")</f>
      </c>
      <c r="J4358" s="15">
        <f>HYPERLINK("https://docs.wto.org/imrd/directdoc.asp?DDFDocuments/v/G/SPS/NPER600A1.DOC","ES")</f>
      </c>
    </row>
    <row r="4359">
      <c r="A4359" s="10" t="s">
        <v>7414</v>
      </c>
      <c r="B4359" s="11" t="s">
        <v>233</v>
      </c>
      <c r="C4359" s="10" t="s">
        <v>40</v>
      </c>
      <c r="D4359" s="12">
        <v>42192</v>
      </c>
      <c r="E4359" s="13" t="s">
        <v>19</v>
      </c>
      <c r="F4359" s="13" t="s">
        <v>5150</v>
      </c>
      <c r="G4359" s="14"/>
      <c r="H4359" s="15">
        <f>HYPERLINK("https://docs.wto.org/imrd/directdoc.asp?DDFDocuments/q/G/SPS/NPER602A1.pdf","EN")</f>
      </c>
      <c r="I4359" s="15">
        <f>HYPERLINK("https://docs.wto.org/imrd/directdoc.asp?DDFDocuments/r/G/SPS/NPER602A1.pdf","FR")</f>
      </c>
      <c r="J4359" s="15">
        <f>HYPERLINK("https://docs.wto.org/imrd/directdoc.asp?DDFDocuments/s/G/SPS/NPER602A1.pdf","ES")</f>
      </c>
    </row>
    <row r="4360">
      <c r="A4360" s="10" t="s">
        <v>7415</v>
      </c>
      <c r="B4360" s="11" t="s">
        <v>233</v>
      </c>
      <c r="C4360" s="10" t="s">
        <v>18</v>
      </c>
      <c r="D4360" s="12">
        <v>42192</v>
      </c>
      <c r="E4360" s="13" t="s">
        <v>7416</v>
      </c>
      <c r="F4360" s="13" t="s">
        <v>158</v>
      </c>
      <c r="G4360" s="14" t="s">
        <v>95</v>
      </c>
      <c r="H4360" s="15">
        <f>HYPERLINK("https://docs.wto.org/imrd/directdoc.asp?DDFDocuments/q/G/SPS/NPER614.pdf","EN")</f>
      </c>
      <c r="I4360" s="15">
        <f>HYPERLINK("https://docs.wto.org/imrd/directdoc.asp?DDFDocuments/r/G/SPS/NPER614.pdf","FR")</f>
      </c>
      <c r="J4360" s="15">
        <f>HYPERLINK("https://docs.wto.org/imrd/directdoc.asp?DDFDocuments/s/G/SPS/NPER614.pdf","ES")</f>
      </c>
    </row>
    <row r="4361">
      <c r="A4361" s="10" t="s">
        <v>7417</v>
      </c>
      <c r="B4361" s="11" t="s">
        <v>95</v>
      </c>
      <c r="C4361" s="10" t="s">
        <v>40</v>
      </c>
      <c r="D4361" s="12">
        <v>42191</v>
      </c>
      <c r="E4361" s="13" t="s">
        <v>19</v>
      </c>
      <c r="F4361" s="13" t="s">
        <v>2192</v>
      </c>
      <c r="G4361" s="14"/>
      <c r="H4361" s="15">
        <f>HYPERLINK("https://docs.wto.org/imrd/directdoc.asp?DDFDocuments/q/G/SPS/NBRA497A1.pdf","EN")</f>
      </c>
      <c r="I4361" s="15">
        <f>HYPERLINK("https://docs.wto.org/imrd/directdoc.asp?DDFDocuments/r/G/SPS/NBRA497A1.pdf","FR")</f>
      </c>
      <c r="J4361" s="15">
        <f>HYPERLINK("https://docs.wto.org/imrd/directdoc.asp?DDFDocuments/s/G/SPS/NBRA497A1.pdf","ES")</f>
      </c>
    </row>
    <row r="4362">
      <c r="A4362" s="10" t="s">
        <v>7418</v>
      </c>
      <c r="B4362" s="11" t="s">
        <v>349</v>
      </c>
      <c r="C4362" s="10" t="s">
        <v>18</v>
      </c>
      <c r="D4362" s="12">
        <v>42191</v>
      </c>
      <c r="E4362" s="13" t="s">
        <v>7419</v>
      </c>
      <c r="F4362" s="13" t="s">
        <v>32</v>
      </c>
      <c r="G4362" s="14" t="s">
        <v>79</v>
      </c>
      <c r="H4362" s="15">
        <f>HYPERLINK("https://docs.wto.org/imrd/directdoc.asp?DDFDocuments/t/G/SPS/NECU162.DOC","EN")</f>
      </c>
      <c r="I4362" s="15">
        <f>HYPERLINK("https://docs.wto.org/imrd/directdoc.asp?DDFDocuments/u/G/SPS/NECU162.DOC","FR")</f>
      </c>
      <c r="J4362" s="15">
        <f>HYPERLINK("https://docs.wto.org/imrd/directdoc.asp?DDFDocuments/v/G/SPS/NECU162.DOC","ES")</f>
      </c>
    </row>
    <row r="4363">
      <c r="A4363" s="10" t="s">
        <v>7420</v>
      </c>
      <c r="B4363" s="11" t="s">
        <v>349</v>
      </c>
      <c r="C4363" s="10" t="s">
        <v>18</v>
      </c>
      <c r="D4363" s="12">
        <v>42191</v>
      </c>
      <c r="E4363" s="13" t="s">
        <v>7421</v>
      </c>
      <c r="F4363" s="13" t="s">
        <v>32</v>
      </c>
      <c r="G4363" s="14" t="s">
        <v>79</v>
      </c>
      <c r="H4363" s="15">
        <f>HYPERLINK("https://docs.wto.org/imrd/directdoc.asp?DDFDocuments/t/G/SPS/NECU163.DOC","EN")</f>
      </c>
      <c r="I4363" s="15">
        <f>HYPERLINK("https://docs.wto.org/imrd/directdoc.asp?DDFDocuments/u/G/SPS/NECU163.DOC","FR")</f>
      </c>
      <c r="J4363" s="15">
        <f>HYPERLINK("https://docs.wto.org/imrd/directdoc.asp?DDFDocuments/v/G/SPS/NECU163.DOC","ES")</f>
      </c>
    </row>
    <row r="4364">
      <c r="A4364" s="10" t="s">
        <v>7422</v>
      </c>
      <c r="B4364" s="11" t="s">
        <v>195</v>
      </c>
      <c r="C4364" s="10" t="s">
        <v>40</v>
      </c>
      <c r="D4364" s="12">
        <v>42191</v>
      </c>
      <c r="E4364" s="13" t="s">
        <v>7423</v>
      </c>
      <c r="F4364" s="13" t="s">
        <v>5150</v>
      </c>
      <c r="G4364" s="14"/>
      <c r="H4364" s="15">
        <f>HYPERLINK("https://docs.wto.org/imrd/directdoc.asp?DDFDocuments/t/G/SPS/NNZL501A1.DOC","EN")</f>
      </c>
      <c r="I4364" s="15">
        <f>HYPERLINK("https://docs.wto.org/imrd/directdoc.asp?DDFDocuments/u/G/SPS/NNZL501A1.DOC","FR")</f>
      </c>
      <c r="J4364" s="15">
        <f>HYPERLINK("https://docs.wto.org/imrd/directdoc.asp?DDFDocuments/v/G/SPS/NNZL501A1.DOC","ES")</f>
      </c>
    </row>
    <row r="4365">
      <c r="A4365" s="10" t="s">
        <v>7424</v>
      </c>
      <c r="B4365" s="11" t="s">
        <v>161</v>
      </c>
      <c r="C4365" s="10" t="s">
        <v>18</v>
      </c>
      <c r="D4365" s="12">
        <v>42191</v>
      </c>
      <c r="E4365" s="13" t="s">
        <v>7425</v>
      </c>
      <c r="F4365" s="13" t="s">
        <v>3711</v>
      </c>
      <c r="G4365" s="14"/>
      <c r="H4365" s="15">
        <f>HYPERLINK("https://docs.wto.org/imrd/directdoc.asp?DDFDocuments/t/G/SPS/NUSA2769.DOC","EN")</f>
      </c>
      <c r="I4365" s="15">
        <f>HYPERLINK("https://docs.wto.org/imrd/directdoc.asp?DDFDocuments/u/G/SPS/NUSA2769.DOC","FR")</f>
      </c>
      <c r="J4365" s="15">
        <f>HYPERLINK("https://docs.wto.org/imrd/directdoc.asp?DDFDocuments/v/G/SPS/NUSA2769.DOC","ES")</f>
      </c>
    </row>
    <row r="4366">
      <c r="A4366" s="10" t="s">
        <v>7426</v>
      </c>
      <c r="B4366" s="11" t="s">
        <v>87</v>
      </c>
      <c r="C4366" s="10" t="s">
        <v>18</v>
      </c>
      <c r="D4366" s="12">
        <v>42188</v>
      </c>
      <c r="E4366" s="13" t="s">
        <v>7427</v>
      </c>
      <c r="F4366" s="13" t="s">
        <v>4831</v>
      </c>
      <c r="G4366" s="14" t="s">
        <v>161</v>
      </c>
      <c r="H4366" s="15">
        <f>HYPERLINK("https://docs.wto.org/imrd/directdoc.asp?DDFDocuments/q/G/SPS/NMEX286.pdf","EN")</f>
      </c>
      <c r="I4366" s="15">
        <f>HYPERLINK("https://docs.wto.org/imrd/directdoc.asp?DDFDocuments/r/G/SPS/NMEX286.pdf","FR")</f>
      </c>
      <c r="J4366" s="15">
        <f>HYPERLINK("https://docs.wto.org/imrd/directdoc.asp?DDFDocuments/s/G/SPS/NMEX286.pdf","ES")</f>
      </c>
    </row>
    <row r="4367">
      <c r="A4367" s="10" t="s">
        <v>7428</v>
      </c>
      <c r="B4367" s="11" t="s">
        <v>351</v>
      </c>
      <c r="C4367" s="10" t="s">
        <v>12</v>
      </c>
      <c r="D4367" s="12">
        <v>42186</v>
      </c>
      <c r="E4367" s="13" t="s">
        <v>7331</v>
      </c>
      <c r="F4367" s="13" t="s">
        <v>138</v>
      </c>
      <c r="G4367" s="14" t="s">
        <v>523</v>
      </c>
      <c r="H4367" s="15">
        <f>HYPERLINK("https://docs.wto.org/imrd/directdoc.asp?DDFDocuments/q/G/SPS/NJOR33.pdf","EN")</f>
      </c>
      <c r="I4367" s="15">
        <f>HYPERLINK("https://docs.wto.org/imrd/directdoc.asp?DDFDocuments/r/G/SPS/NJOR33.pdf","FR")</f>
      </c>
      <c r="J4367" s="15">
        <f>HYPERLINK("https://docs.wto.org/imrd/directdoc.asp?DDFDocuments/s/G/SPS/NJOR33.pdf","ES")</f>
      </c>
    </row>
    <row r="4368">
      <c r="A4368" s="10" t="s">
        <v>7429</v>
      </c>
      <c r="B4368" s="11" t="s">
        <v>351</v>
      </c>
      <c r="C4368" s="10" t="s">
        <v>12</v>
      </c>
      <c r="D4368" s="12">
        <v>42186</v>
      </c>
      <c r="E4368" s="13" t="s">
        <v>7331</v>
      </c>
      <c r="F4368" s="13" t="s">
        <v>138</v>
      </c>
      <c r="G4368" s="14" t="s">
        <v>72</v>
      </c>
      <c r="H4368" s="15">
        <f>HYPERLINK("https://docs.wto.org/imrd/directdoc.asp?DDFDocuments/q/G/SPS/NJOR34.pdf","EN")</f>
      </c>
      <c r="I4368" s="15">
        <f>HYPERLINK("https://docs.wto.org/imrd/directdoc.asp?DDFDocuments/r/G/SPS/NJOR34.pdf","FR")</f>
      </c>
      <c r="J4368" s="15">
        <f>HYPERLINK("https://docs.wto.org/imrd/directdoc.asp?DDFDocuments/s/G/SPS/NJOR34.pdf","ES")</f>
      </c>
    </row>
    <row r="4369">
      <c r="A4369" s="10" t="s">
        <v>7430</v>
      </c>
      <c r="B4369" s="11" t="s">
        <v>34</v>
      </c>
      <c r="C4369" s="10" t="s">
        <v>18</v>
      </c>
      <c r="D4369" s="12">
        <v>42186</v>
      </c>
      <c r="E4369" s="13" t="s">
        <v>7431</v>
      </c>
      <c r="F4369" s="13" t="s">
        <v>74</v>
      </c>
      <c r="G4369" s="14"/>
      <c r="H4369" s="15">
        <f>HYPERLINK("https://docs.wto.org/imrd/directdoc.asp?DDFDocuments/q/G/SPS/NJPN421.pdf","EN")</f>
      </c>
      <c r="I4369" s="15">
        <f>HYPERLINK("https://docs.wto.org/imrd/directdoc.asp?DDFDocuments/r/G/SPS/NJPN421.pdf","FR")</f>
      </c>
      <c r="J4369" s="15">
        <f>HYPERLINK("https://docs.wto.org/imrd/directdoc.asp?DDFDocuments/s/G/SPS/NJPN421.pdf","ES")</f>
      </c>
    </row>
    <row r="4370">
      <c r="A4370" s="10" t="s">
        <v>7432</v>
      </c>
      <c r="B4370" s="11" t="s">
        <v>34</v>
      </c>
      <c r="C4370" s="10" t="s">
        <v>18</v>
      </c>
      <c r="D4370" s="12">
        <v>42186</v>
      </c>
      <c r="E4370" s="13" t="s">
        <v>7433</v>
      </c>
      <c r="F4370" s="13" t="s">
        <v>74</v>
      </c>
      <c r="G4370" s="14"/>
      <c r="H4370" s="15">
        <f>HYPERLINK("https://docs.wto.org/imrd/directdoc.asp?DDFDocuments/q/G/SPS/NJPN422.pdf","EN")</f>
      </c>
      <c r="I4370" s="15">
        <f>HYPERLINK("https://docs.wto.org/imrd/directdoc.asp?DDFDocuments/r/G/SPS/NJPN422.pdf","FR")</f>
      </c>
      <c r="J4370" s="15">
        <f>HYPERLINK("https://docs.wto.org/imrd/directdoc.asp?DDFDocuments/s/G/SPS/NJPN422.pdf","ES")</f>
      </c>
    </row>
    <row r="4371">
      <c r="A4371" s="10" t="s">
        <v>7434</v>
      </c>
      <c r="B4371" s="11" t="s">
        <v>34</v>
      </c>
      <c r="C4371" s="10" t="s">
        <v>18</v>
      </c>
      <c r="D4371" s="12">
        <v>42186</v>
      </c>
      <c r="E4371" s="13" t="s">
        <v>7435</v>
      </c>
      <c r="F4371" s="13" t="s">
        <v>74</v>
      </c>
      <c r="G4371" s="14"/>
      <c r="H4371" s="15">
        <f>HYPERLINK("https://docs.wto.org/imrd/directdoc.asp?DDFDocuments/q/G/SPS/NJPN423.pdf","EN")</f>
      </c>
      <c r="I4371" s="15">
        <f>HYPERLINK("https://docs.wto.org/imrd/directdoc.asp?DDFDocuments/r/G/SPS/NJPN423.pdf","FR")</f>
      </c>
      <c r="J4371" s="15">
        <f>HYPERLINK("https://docs.wto.org/imrd/directdoc.asp?DDFDocuments/s/G/SPS/NJPN423.pdf","ES")</f>
      </c>
    </row>
    <row r="4372">
      <c r="A4372" s="10" t="s">
        <v>7436</v>
      </c>
      <c r="B4372" s="11" t="s">
        <v>34</v>
      </c>
      <c r="C4372" s="10" t="s">
        <v>18</v>
      </c>
      <c r="D4372" s="12">
        <v>42186</v>
      </c>
      <c r="E4372" s="13" t="s">
        <v>7437</v>
      </c>
      <c r="F4372" s="13" t="s">
        <v>733</v>
      </c>
      <c r="G4372" s="14"/>
      <c r="H4372" s="15">
        <f>HYPERLINK("https://docs.wto.org/imrd/directdoc.asp?DDFDocuments/t/G/SPS/NJPN424.DOC","EN")</f>
      </c>
      <c r="I4372" s="15">
        <f>HYPERLINK("https://docs.wto.org/imrd/directdoc.asp?DDFDocuments/u/G/SPS/NJPN424.DOC","FR")</f>
      </c>
      <c r="J4372" s="15">
        <f>HYPERLINK("https://docs.wto.org/imrd/directdoc.asp?DDFDocuments/v/G/SPS/NJPN424.DOC","ES")</f>
      </c>
    </row>
    <row r="4373">
      <c r="A4373" s="10" t="s">
        <v>7438</v>
      </c>
      <c r="B4373" s="11" t="s">
        <v>87</v>
      </c>
      <c r="C4373" s="10" t="s">
        <v>18</v>
      </c>
      <c r="D4373" s="12">
        <v>42186</v>
      </c>
      <c r="E4373" s="13" t="s">
        <v>7439</v>
      </c>
      <c r="F4373" s="13" t="s">
        <v>88</v>
      </c>
      <c r="G4373" s="14" t="s">
        <v>572</v>
      </c>
      <c r="H4373" s="15">
        <f>HYPERLINK("https://docs.wto.org/imrd/directdoc.asp?DDFDocuments/t/G/SPS/NMEX285.DOC","EN")</f>
      </c>
      <c r="I4373" s="15">
        <f>HYPERLINK("https://docs.wto.org/imrd/directdoc.asp?DDFDocuments/u/G/SPS/NMEX285.DOC","FR")</f>
      </c>
      <c r="J4373" s="15">
        <f>HYPERLINK("https://docs.wto.org/imrd/directdoc.asp?DDFDocuments/v/G/SPS/NMEX285.DOC","ES")</f>
      </c>
    </row>
    <row r="4374">
      <c r="A4374" s="10" t="s">
        <v>7440</v>
      </c>
      <c r="B4374" s="11" t="s">
        <v>145</v>
      </c>
      <c r="C4374" s="10" t="s">
        <v>40</v>
      </c>
      <c r="D4374" s="12">
        <v>42186</v>
      </c>
      <c r="E4374" s="13" t="s">
        <v>7441</v>
      </c>
      <c r="F4374" s="13" t="s">
        <v>5150</v>
      </c>
      <c r="G4374" s="14"/>
      <c r="H4374" s="15">
        <f>HYPERLINK("https://docs.wto.org/imrd/directdoc.asp?DDFDocuments/t/G/SPS/NPHL244A1.DOC","EN")</f>
      </c>
      <c r="I4374" s="15">
        <f>HYPERLINK("https://docs.wto.org/imrd/directdoc.asp?DDFDocuments/u/G/SPS/NPHL244A1.DOC","FR")</f>
      </c>
      <c r="J4374" s="15">
        <f>HYPERLINK("https://docs.wto.org/imrd/directdoc.asp?DDFDocuments/v/G/SPS/NPHL244A1.DOC","ES")</f>
      </c>
    </row>
    <row r="4375">
      <c r="A4375" s="10" t="s">
        <v>7442</v>
      </c>
      <c r="B4375" s="11" t="s">
        <v>145</v>
      </c>
      <c r="C4375" s="10" t="s">
        <v>54</v>
      </c>
      <c r="D4375" s="12">
        <v>42186</v>
      </c>
      <c r="E4375" s="13" t="s">
        <v>7081</v>
      </c>
      <c r="F4375" s="13" t="s">
        <v>925</v>
      </c>
      <c r="G4375" s="14" t="s">
        <v>7443</v>
      </c>
      <c r="H4375" s="15">
        <f>HYPERLINK("https://docs.wto.org/imrd/directdoc.asp?DDFDocuments/t/G/SPS/NPHL264A1.DOC","EN")</f>
      </c>
      <c r="I4375" s="15">
        <f>HYPERLINK("https://docs.wto.org/imrd/directdoc.asp?DDFDocuments/u/G/SPS/NPHL264A1.DOC","FR")</f>
      </c>
      <c r="J4375" s="15">
        <f>HYPERLINK("https://docs.wto.org/imrd/directdoc.asp?DDFDocuments/v/G/SPS/NPHL264A1.DOC","ES")</f>
      </c>
    </row>
    <row r="4376">
      <c r="A4376" s="10" t="s">
        <v>7444</v>
      </c>
      <c r="B4376" s="11" t="s">
        <v>1012</v>
      </c>
      <c r="C4376" s="10" t="s">
        <v>18</v>
      </c>
      <c r="D4376" s="12">
        <v>42186</v>
      </c>
      <c r="E4376" s="13" t="s">
        <v>989</v>
      </c>
      <c r="F4376" s="13" t="s">
        <v>144</v>
      </c>
      <c r="G4376" s="14"/>
      <c r="H4376" s="15">
        <f>HYPERLINK("https://docs.wto.org/imrd/directdoc.asp?DDFDocuments/t/G/SPS/NTGO2.DOC","EN")</f>
      </c>
      <c r="I4376" s="15">
        <f>HYPERLINK("https://docs.wto.org/imrd/directdoc.asp?DDFDocuments/u/G/SPS/NTGO2.DOC","FR")</f>
      </c>
      <c r="J4376" s="15">
        <f>HYPERLINK("https://docs.wto.org/imrd/directdoc.asp?DDFDocuments/v/G/SPS/NTGO2.DOC","ES")</f>
      </c>
    </row>
    <row r="4377">
      <c r="A4377" s="10" t="s">
        <v>7445</v>
      </c>
      <c r="B4377" s="11" t="s">
        <v>1012</v>
      </c>
      <c r="C4377" s="10" t="s">
        <v>18</v>
      </c>
      <c r="D4377" s="12">
        <v>42186</v>
      </c>
      <c r="E4377" s="13" t="s">
        <v>7446</v>
      </c>
      <c r="F4377" s="13" t="s">
        <v>24</v>
      </c>
      <c r="G4377" s="14"/>
      <c r="H4377" s="15">
        <f>HYPERLINK("https://docs.wto.org/imrd/directdoc.asp?DDFDocuments/t/G/SPS/NTGO3.DOC","EN")</f>
      </c>
      <c r="I4377" s="15">
        <f>HYPERLINK("https://docs.wto.org/imrd/directdoc.asp?DDFDocuments/u/G/SPS/NTGO3.DOC","FR")</f>
      </c>
      <c r="J4377" s="15">
        <f>HYPERLINK("https://docs.wto.org/imrd/directdoc.asp?DDFDocuments/v/G/SPS/NTGO3.DOC","ES")</f>
      </c>
    </row>
    <row r="4378">
      <c r="A4378" s="10" t="s">
        <v>7447</v>
      </c>
      <c r="B4378" s="11" t="s">
        <v>1012</v>
      </c>
      <c r="C4378" s="10" t="s">
        <v>18</v>
      </c>
      <c r="D4378" s="12">
        <v>42186</v>
      </c>
      <c r="E4378" s="13" t="s">
        <v>7448</v>
      </c>
      <c r="F4378" s="13" t="s">
        <v>24</v>
      </c>
      <c r="G4378" s="14"/>
      <c r="H4378" s="15">
        <f>HYPERLINK("https://docs.wto.org/imrd/directdoc.asp?DDFDocuments/t/G/SPS/NTGO4.DOC","EN")</f>
      </c>
      <c r="I4378" s="15">
        <f>HYPERLINK("https://docs.wto.org/imrd/directdoc.asp?DDFDocuments/u/G/SPS/NTGO4.DOC","FR")</f>
      </c>
      <c r="J4378" s="15">
        <f>HYPERLINK("https://docs.wto.org/imrd/directdoc.asp?DDFDocuments/v/G/SPS/NTGO4.DOC","ES")</f>
      </c>
    </row>
    <row r="4379">
      <c r="A4379" s="10" t="s">
        <v>7449</v>
      </c>
      <c r="B4379" s="11" t="s">
        <v>82</v>
      </c>
      <c r="C4379" s="10" t="s">
        <v>12</v>
      </c>
      <c r="D4379" s="12">
        <v>42184</v>
      </c>
      <c r="E4379" s="13" t="s">
        <v>7450</v>
      </c>
      <c r="F4379" s="13" t="s">
        <v>74</v>
      </c>
      <c r="G4379" s="14" t="s">
        <v>3383</v>
      </c>
      <c r="H4379" s="15">
        <f>HYPERLINK("https://docs.wto.org/imrd/directdoc.asp?DDFDocuments/t/G/SPS/NEU131.DOC","EN")</f>
      </c>
      <c r="I4379" s="15">
        <f>HYPERLINK("https://docs.wto.org/imrd/directdoc.asp?DDFDocuments/u/G/SPS/NEU131.DOC","FR")</f>
      </c>
      <c r="J4379" s="15">
        <f>HYPERLINK("https://docs.wto.org/imrd/directdoc.asp?DDFDocuments/v/G/SPS/NEU131.DOC","ES")</f>
      </c>
    </row>
    <row r="4380">
      <c r="A4380" s="10" t="s">
        <v>7451</v>
      </c>
      <c r="B4380" s="11" t="s">
        <v>82</v>
      </c>
      <c r="C4380" s="10" t="s">
        <v>12</v>
      </c>
      <c r="D4380" s="12">
        <v>42184</v>
      </c>
      <c r="E4380" s="13" t="s">
        <v>7452</v>
      </c>
      <c r="F4380" s="13" t="s">
        <v>32</v>
      </c>
      <c r="G4380" s="14"/>
      <c r="H4380" s="15">
        <f>HYPERLINK("https://docs.wto.org/imrd/directdoc.asp?DDFDocuments/t/G/SPS/NEU132.DOC","EN")</f>
      </c>
      <c r="I4380" s="15">
        <f>HYPERLINK("https://docs.wto.org/imrd/directdoc.asp?DDFDocuments/u/G/SPS/NEU132.DOC","FR")</f>
      </c>
      <c r="J4380" s="15">
        <f>HYPERLINK("https://docs.wto.org/imrd/directdoc.asp?DDFDocuments/v/G/SPS/NEU132.DOC","ES")</f>
      </c>
    </row>
    <row r="4381">
      <c r="A4381" s="10" t="s">
        <v>7453</v>
      </c>
      <c r="B4381" s="11" t="s">
        <v>82</v>
      </c>
      <c r="C4381" s="10" t="s">
        <v>18</v>
      </c>
      <c r="D4381" s="12">
        <v>42184</v>
      </c>
      <c r="E4381" s="13" t="s">
        <v>603</v>
      </c>
      <c r="F4381" s="13" t="s">
        <v>74</v>
      </c>
      <c r="G4381" s="14"/>
      <c r="H4381" s="15">
        <f>HYPERLINK("https://docs.wto.org/imrd/directdoc.asp?DDFDocuments/q/G/SPS/NEU133.pdf","EN")</f>
      </c>
      <c r="I4381" s="15">
        <f>HYPERLINK("https://docs.wto.org/imrd/directdoc.asp?DDFDocuments/r/G/SPS/NEU133.pdf","FR")</f>
      </c>
      <c r="J4381" s="15">
        <f>HYPERLINK("https://docs.wto.org/imrd/directdoc.asp?DDFDocuments/s/G/SPS/NEU133.pdf","ES")</f>
      </c>
    </row>
    <row r="4382">
      <c r="A4382" s="10" t="s">
        <v>7454</v>
      </c>
      <c r="B4382" s="11" t="s">
        <v>82</v>
      </c>
      <c r="C4382" s="10" t="s">
        <v>18</v>
      </c>
      <c r="D4382" s="12">
        <v>42184</v>
      </c>
      <c r="E4382" s="13" t="s">
        <v>603</v>
      </c>
      <c r="F4382" s="13" t="s">
        <v>74</v>
      </c>
      <c r="G4382" s="14"/>
      <c r="H4382" s="15">
        <f>HYPERLINK("https://docs.wto.org/imrd/directdoc.asp?DDFDocuments/q/G/SPS/NEU136.pdf","EN")</f>
      </c>
      <c r="I4382" s="15">
        <f>HYPERLINK("https://docs.wto.org/imrd/directdoc.asp?DDFDocuments/r/G/SPS/NEU136.pdf","FR")</f>
      </c>
      <c r="J4382" s="15">
        <f>HYPERLINK("https://docs.wto.org/imrd/directdoc.asp?DDFDocuments/s/G/SPS/NEU136.pdf","ES")</f>
      </c>
    </row>
    <row r="4383">
      <c r="A4383" s="10" t="s">
        <v>7455</v>
      </c>
      <c r="B4383" s="11" t="s">
        <v>195</v>
      </c>
      <c r="C4383" s="10" t="s">
        <v>18</v>
      </c>
      <c r="D4383" s="12">
        <v>42184</v>
      </c>
      <c r="E4383" s="13" t="s">
        <v>6836</v>
      </c>
      <c r="F4383" s="13" t="s">
        <v>144</v>
      </c>
      <c r="G4383" s="14" t="s">
        <v>7456</v>
      </c>
      <c r="H4383" s="15">
        <f>HYPERLINK("https://docs.wto.org/imrd/directdoc.asp?DDFDocuments/t/G/SPS/NNZL520.DOC","EN")</f>
      </c>
      <c r="I4383" s="15">
        <f>HYPERLINK("https://docs.wto.org/imrd/directdoc.asp?DDFDocuments/u/G/SPS/NNZL520.DOC","FR")</f>
      </c>
      <c r="J4383" s="15">
        <f>HYPERLINK("https://docs.wto.org/imrd/directdoc.asp?DDFDocuments/v/G/SPS/NNZL520.DOC","ES")</f>
      </c>
    </row>
    <row r="4384">
      <c r="A4384" s="10" t="s">
        <v>7457</v>
      </c>
      <c r="B4384" s="11" t="s">
        <v>27</v>
      </c>
      <c r="C4384" s="10" t="s">
        <v>40</v>
      </c>
      <c r="D4384" s="12">
        <v>42180</v>
      </c>
      <c r="E4384" s="13" t="s">
        <v>19</v>
      </c>
      <c r="F4384" s="13" t="s">
        <v>310</v>
      </c>
      <c r="G4384" s="14"/>
      <c r="H4384" s="15">
        <f>HYPERLINK("https://docs.wto.org/imrd/directdoc.asp?DDFDocuments/t/G/SPS/NCRI58A2.DOC","EN")</f>
      </c>
      <c r="I4384" s="15">
        <f>HYPERLINK("https://docs.wto.org/imrd/directdoc.asp?DDFDocuments/u/G/SPS/NCRI58A2.DOC","FR")</f>
      </c>
      <c r="J4384" s="15">
        <f>HYPERLINK("https://docs.wto.org/imrd/directdoc.asp?DDFDocuments/v/G/SPS/NCRI58A2.DOC","ES")</f>
      </c>
    </row>
    <row r="4385">
      <c r="A4385" s="10" t="s">
        <v>7458</v>
      </c>
      <c r="B4385" s="11" t="s">
        <v>87</v>
      </c>
      <c r="C4385" s="10" t="s">
        <v>18</v>
      </c>
      <c r="D4385" s="12">
        <v>42179</v>
      </c>
      <c r="E4385" s="13" t="s">
        <v>7459</v>
      </c>
      <c r="F4385" s="13" t="s">
        <v>117</v>
      </c>
      <c r="G4385" s="14" t="s">
        <v>523</v>
      </c>
      <c r="H4385" s="15">
        <f>HYPERLINK("https://docs.wto.org/imrd/directdoc.asp?DDFDocuments/t/G/SPS/NMEX283.DOC","EN")</f>
      </c>
      <c r="I4385" s="15">
        <f>HYPERLINK("https://docs.wto.org/imrd/directdoc.asp?DDFDocuments/u/G/SPS/NMEX283.DOC","FR")</f>
      </c>
      <c r="J4385" s="15">
        <f>HYPERLINK("https://docs.wto.org/imrd/directdoc.asp?DDFDocuments/v/G/SPS/NMEX283.DOC","ES")</f>
      </c>
    </row>
    <row r="4386">
      <c r="A4386" s="10" t="s">
        <v>7460</v>
      </c>
      <c r="B4386" s="11" t="s">
        <v>87</v>
      </c>
      <c r="C4386" s="10" t="s">
        <v>18</v>
      </c>
      <c r="D4386" s="12">
        <v>42179</v>
      </c>
      <c r="E4386" s="13" t="s">
        <v>7461</v>
      </c>
      <c r="F4386" s="13" t="s">
        <v>117</v>
      </c>
      <c r="G4386" s="14" t="s">
        <v>523</v>
      </c>
      <c r="H4386" s="15">
        <f>HYPERLINK("https://docs.wto.org/imrd/directdoc.asp?DDFDocuments/t/G/SPS/NMEX284.DOC","EN")</f>
      </c>
      <c r="I4386" s="15">
        <f>HYPERLINK("https://docs.wto.org/imrd/directdoc.asp?DDFDocuments/u/G/SPS/NMEX284.DOC","FR")</f>
      </c>
      <c r="J4386" s="15">
        <f>HYPERLINK("https://docs.wto.org/imrd/directdoc.asp?DDFDocuments/v/G/SPS/NMEX284.DOC","ES")</f>
      </c>
    </row>
    <row r="4387">
      <c r="A4387" s="10" t="s">
        <v>7462</v>
      </c>
      <c r="B4387" s="11" t="s">
        <v>188</v>
      </c>
      <c r="C4387" s="10" t="s">
        <v>40</v>
      </c>
      <c r="D4387" s="12">
        <v>42177</v>
      </c>
      <c r="E4387" s="13" t="s">
        <v>6820</v>
      </c>
      <c r="F4387" s="13" t="s">
        <v>158</v>
      </c>
      <c r="G4387" s="14" t="s">
        <v>6821</v>
      </c>
      <c r="H4387" s="15">
        <f>HYPERLINK("https://docs.wto.org/imrd/directdoc.asp?DDFDocuments/q/G/SPS/NAUS351A1.pdf","EN")</f>
      </c>
      <c r="I4387" s="15">
        <f>HYPERLINK("https://docs.wto.org/imrd/directdoc.asp?DDFDocuments/r/G/SPS/NAUS351A1.pdf","FR")</f>
      </c>
      <c r="J4387" s="15">
        <f>HYPERLINK("https://docs.wto.org/imrd/directdoc.asp?DDFDocuments/s/G/SPS/NAUS351A1.pdf","ES")</f>
      </c>
    </row>
    <row r="4388">
      <c r="A4388" s="10" t="s">
        <v>7463</v>
      </c>
      <c r="B4388" s="11" t="s">
        <v>233</v>
      </c>
      <c r="C4388" s="10" t="s">
        <v>40</v>
      </c>
      <c r="D4388" s="12">
        <v>42177</v>
      </c>
      <c r="E4388" s="13" t="s">
        <v>19</v>
      </c>
      <c r="F4388" s="13" t="s">
        <v>5163</v>
      </c>
      <c r="G4388" s="14"/>
      <c r="H4388" s="15">
        <f>HYPERLINK("https://docs.wto.org/imrd/directdoc.asp?DDFDocuments/t/G/SPS/NPER608A1.DOC","EN")</f>
      </c>
      <c r="I4388" s="15">
        <f>HYPERLINK("https://docs.wto.org/imrd/directdoc.asp?DDFDocuments/u/G/SPS/NPER608A1.DOC","FR")</f>
      </c>
      <c r="J4388" s="15">
        <f>HYPERLINK("https://docs.wto.org/imrd/directdoc.asp?DDFDocuments/v/G/SPS/NPER608A1.DOC","ES")</f>
      </c>
    </row>
    <row r="4389">
      <c r="A4389" s="10" t="s">
        <v>7464</v>
      </c>
      <c r="B4389" s="11" t="s">
        <v>145</v>
      </c>
      <c r="C4389" s="10" t="s">
        <v>54</v>
      </c>
      <c r="D4389" s="12">
        <v>42177</v>
      </c>
      <c r="E4389" s="13" t="s">
        <v>7465</v>
      </c>
      <c r="F4389" s="13" t="s">
        <v>925</v>
      </c>
      <c r="G4389" s="14" t="s">
        <v>34</v>
      </c>
      <c r="H4389" s="15">
        <f>HYPERLINK("https://docs.wto.org/imrd/directdoc.asp?DDFDocuments/t/G/SPS/NPHL190A1.DOC","EN")</f>
      </c>
      <c r="I4389" s="15">
        <f>HYPERLINK("https://docs.wto.org/imrd/directdoc.asp?DDFDocuments/u/G/SPS/NPHL190A1.DOC","FR")</f>
      </c>
      <c r="J4389" s="15">
        <f>HYPERLINK("https://docs.wto.org/imrd/directdoc.asp?DDFDocuments/v/G/SPS/NPHL190A1.DOC","ES")</f>
      </c>
    </row>
    <row r="4390">
      <c r="A4390" s="10" t="s">
        <v>7466</v>
      </c>
      <c r="B4390" s="11" t="s">
        <v>145</v>
      </c>
      <c r="C4390" s="10" t="s">
        <v>54</v>
      </c>
      <c r="D4390" s="12">
        <v>42177</v>
      </c>
      <c r="E4390" s="13" t="s">
        <v>7467</v>
      </c>
      <c r="F4390" s="13" t="s">
        <v>925</v>
      </c>
      <c r="G4390" s="14" t="s">
        <v>7468</v>
      </c>
      <c r="H4390" s="15">
        <f>HYPERLINK("https://docs.wto.org/imrd/directdoc.asp?DDFDocuments/q/G/SPS/NPHL260A1.pdf","EN")</f>
      </c>
      <c r="I4390" s="15">
        <f>HYPERLINK("https://docs.wto.org/imrd/directdoc.asp?DDFDocuments/r/G/SPS/NPHL260A1.pdf","FR")</f>
      </c>
      <c r="J4390" s="15">
        <f>HYPERLINK("https://docs.wto.org/imrd/directdoc.asp?DDFDocuments/s/G/SPS/NPHL260A1.pdf","ES")</f>
      </c>
    </row>
    <row r="4391">
      <c r="A4391" s="10" t="s">
        <v>7469</v>
      </c>
      <c r="B4391" s="11" t="s">
        <v>145</v>
      </c>
      <c r="C4391" s="10" t="s">
        <v>12</v>
      </c>
      <c r="D4391" s="12">
        <v>42177</v>
      </c>
      <c r="E4391" s="13" t="s">
        <v>5501</v>
      </c>
      <c r="F4391" s="13" t="s">
        <v>36</v>
      </c>
      <c r="G4391" s="14" t="s">
        <v>6999</v>
      </c>
      <c r="H4391" s="15">
        <f>HYPERLINK("https://docs.wto.org/imrd/directdoc.asp?DDFDocuments/t/G/SPS/NPHL300.DOC","EN")</f>
      </c>
      <c r="I4391" s="15">
        <f>HYPERLINK("https://docs.wto.org/imrd/directdoc.asp?DDFDocuments/u/G/SPS/NPHL300.DOC","FR")</f>
      </c>
      <c r="J4391" s="15">
        <f>HYPERLINK("https://docs.wto.org/imrd/directdoc.asp?DDFDocuments/v/G/SPS/NPHL300.DOC","ES")</f>
      </c>
    </row>
    <row r="4392">
      <c r="A4392" s="10" t="s">
        <v>7470</v>
      </c>
      <c r="B4392" s="11" t="s">
        <v>145</v>
      </c>
      <c r="C4392" s="10" t="s">
        <v>12</v>
      </c>
      <c r="D4392" s="12">
        <v>42177</v>
      </c>
      <c r="E4392" s="13" t="s">
        <v>5501</v>
      </c>
      <c r="F4392" s="13" t="s">
        <v>36</v>
      </c>
      <c r="G4392" s="14" t="s">
        <v>6680</v>
      </c>
      <c r="H4392" s="15">
        <f>HYPERLINK("https://docs.wto.org/imrd/directdoc.asp?DDFDocuments/t/G/SPS/NPHL301.DOC","EN")</f>
      </c>
      <c r="I4392" s="15">
        <f>HYPERLINK("https://docs.wto.org/imrd/directdoc.asp?DDFDocuments/u/G/SPS/NPHL301.DOC","FR")</f>
      </c>
      <c r="J4392" s="15">
        <f>HYPERLINK("https://docs.wto.org/imrd/directdoc.asp?DDFDocuments/v/G/SPS/NPHL301.DOC","ES")</f>
      </c>
    </row>
    <row r="4393">
      <c r="A4393" s="10" t="s">
        <v>7471</v>
      </c>
      <c r="B4393" s="11" t="s">
        <v>145</v>
      </c>
      <c r="C4393" s="10" t="s">
        <v>18</v>
      </c>
      <c r="D4393" s="12">
        <v>42177</v>
      </c>
      <c r="E4393" s="13" t="s">
        <v>7472</v>
      </c>
      <c r="F4393" s="13" t="s">
        <v>3291</v>
      </c>
      <c r="G4393" s="14"/>
      <c r="H4393" s="15">
        <f>HYPERLINK("https://docs.wto.org/imrd/directdoc.asp?DDFDocuments/t/G/SPS/NPHL302.DOC","EN")</f>
      </c>
      <c r="I4393" s="15">
        <f>HYPERLINK("https://docs.wto.org/imrd/directdoc.asp?DDFDocuments/u/G/SPS/NPHL302.DOC","FR")</f>
      </c>
      <c r="J4393" s="15">
        <f>HYPERLINK("https://docs.wto.org/imrd/directdoc.asp?DDFDocuments/v/G/SPS/NPHL302.DOC","ES")</f>
      </c>
    </row>
    <row r="4394">
      <c r="A4394" s="10" t="s">
        <v>7473</v>
      </c>
      <c r="B4394" s="11" t="s">
        <v>59</v>
      </c>
      <c r="C4394" s="10" t="s">
        <v>18</v>
      </c>
      <c r="D4394" s="12">
        <v>42177</v>
      </c>
      <c r="E4394" s="13" t="s">
        <v>6337</v>
      </c>
      <c r="F4394" s="13" t="s">
        <v>88</v>
      </c>
      <c r="G4394" s="14" t="s">
        <v>6338</v>
      </c>
      <c r="H4394" s="15">
        <f>HYPERLINK("https://docs.wto.org/imrd/directdoc.asp?DDFDocuments/t/G/SPS/NTPKM356.DOC","EN")</f>
      </c>
      <c r="I4394" s="15">
        <f>HYPERLINK("https://docs.wto.org/imrd/directdoc.asp?DDFDocuments/u/G/SPS/NTPKM356.DOC","FR")</f>
      </c>
      <c r="J4394" s="15">
        <f>HYPERLINK("https://docs.wto.org/imrd/directdoc.asp?DDFDocuments/v/G/SPS/NTPKM356.DOC","ES")</f>
      </c>
    </row>
    <row r="4395">
      <c r="A4395" s="10" t="s">
        <v>7474</v>
      </c>
      <c r="B4395" s="11" t="s">
        <v>59</v>
      </c>
      <c r="C4395" s="10" t="s">
        <v>18</v>
      </c>
      <c r="D4395" s="12">
        <v>42177</v>
      </c>
      <c r="E4395" s="13" t="s">
        <v>6340</v>
      </c>
      <c r="F4395" s="13" t="s">
        <v>32</v>
      </c>
      <c r="G4395" s="14" t="s">
        <v>151</v>
      </c>
      <c r="H4395" s="15">
        <f>HYPERLINK("https://docs.wto.org/imrd/directdoc.asp?DDFDocuments/t/G/SPS/NTPKM357.DOC","EN")</f>
      </c>
      <c r="I4395" s="15">
        <f>HYPERLINK("https://docs.wto.org/imrd/directdoc.asp?DDFDocuments/u/G/SPS/NTPKM357.DOC","FR")</f>
      </c>
      <c r="J4395" s="15">
        <f>HYPERLINK("https://docs.wto.org/imrd/directdoc.asp?DDFDocuments/v/G/SPS/NTPKM357.DOC","ES")</f>
      </c>
    </row>
    <row r="4396">
      <c r="A4396" s="10" t="s">
        <v>7475</v>
      </c>
      <c r="B4396" s="11" t="s">
        <v>161</v>
      </c>
      <c r="C4396" s="10" t="s">
        <v>18</v>
      </c>
      <c r="D4396" s="12">
        <v>42177</v>
      </c>
      <c r="E4396" s="13" t="s">
        <v>3420</v>
      </c>
      <c r="F4396" s="13" t="s">
        <v>24</v>
      </c>
      <c r="G4396" s="14"/>
      <c r="H4396" s="15">
        <f>HYPERLINK("https://docs.wto.org/imrd/directdoc.asp?DDFDocuments/q/G/SPS/NUSA2766.pdf","EN")</f>
      </c>
      <c r="I4396" s="15">
        <f>HYPERLINK("https://docs.wto.org/imrd/directdoc.asp?DDFDocuments/r/G/SPS/NUSA2766.pdf","FR")</f>
      </c>
      <c r="J4396" s="15">
        <f>HYPERLINK("https://docs.wto.org/imrd/directdoc.asp?DDFDocuments/s/G/SPS/NUSA2766.pdf","ES")</f>
      </c>
    </row>
    <row r="4397">
      <c r="A4397" s="10" t="s">
        <v>7476</v>
      </c>
      <c r="B4397" s="11" t="s">
        <v>95</v>
      </c>
      <c r="C4397" s="10" t="s">
        <v>40</v>
      </c>
      <c r="D4397" s="12">
        <v>42174</v>
      </c>
      <c r="E4397" s="13" t="s">
        <v>7477</v>
      </c>
      <c r="F4397" s="13" t="s">
        <v>925</v>
      </c>
      <c r="G4397" s="14" t="s">
        <v>1412</v>
      </c>
      <c r="H4397" s="15">
        <f>HYPERLINK("https://docs.wto.org/imrd/directdoc.asp?DDFDocuments/q/G/SPS/NBRA828A1.pdf","EN")</f>
      </c>
      <c r="I4397" s="15">
        <f>HYPERLINK("https://docs.wto.org/imrd/directdoc.asp?DDFDocuments/r/G/SPS/NBRA828A1.pdf","FR")</f>
      </c>
      <c r="J4397" s="15">
        <f>HYPERLINK("https://docs.wto.org/imrd/directdoc.asp?DDFDocuments/s/G/SPS/NBRA828A1.pdf","ES")</f>
      </c>
    </row>
    <row r="4398">
      <c r="A4398" s="10" t="s">
        <v>7478</v>
      </c>
      <c r="B4398" s="11" t="s">
        <v>145</v>
      </c>
      <c r="C4398" s="10" t="s">
        <v>12</v>
      </c>
      <c r="D4398" s="12">
        <v>42174</v>
      </c>
      <c r="E4398" s="13" t="s">
        <v>5501</v>
      </c>
      <c r="F4398" s="13" t="s">
        <v>229</v>
      </c>
      <c r="G4398" s="14" t="s">
        <v>523</v>
      </c>
      <c r="H4398" s="15">
        <f>HYPERLINK("https://docs.wto.org/imrd/directdoc.asp?DDFDocuments/t/G/SPS/NPHL299.DOC","EN")</f>
      </c>
      <c r="I4398" s="15">
        <f>HYPERLINK("https://docs.wto.org/imrd/directdoc.asp?DDFDocuments/u/G/SPS/NPHL299.DOC","FR")</f>
      </c>
      <c r="J4398" s="15">
        <f>HYPERLINK("https://docs.wto.org/imrd/directdoc.asp?DDFDocuments/v/G/SPS/NPHL299.DOC","ES")</f>
      </c>
    </row>
    <row r="4399">
      <c r="A4399" s="10" t="s">
        <v>7479</v>
      </c>
      <c r="B4399" s="11" t="s">
        <v>95</v>
      </c>
      <c r="C4399" s="10" t="s">
        <v>18</v>
      </c>
      <c r="D4399" s="12">
        <v>42173</v>
      </c>
      <c r="E4399" s="13" t="s">
        <v>6868</v>
      </c>
      <c r="F4399" s="13" t="s">
        <v>88</v>
      </c>
      <c r="G4399" s="14" t="s">
        <v>1412</v>
      </c>
      <c r="H4399" s="15">
        <f>HYPERLINK("https://docs.wto.org/imrd/directdoc.asp?DDFDocuments/q/G/SPS/NBRA686R2.pdf","EN")</f>
      </c>
      <c r="I4399" s="15">
        <f>HYPERLINK("https://docs.wto.org/imrd/directdoc.asp?DDFDocuments/r/G/SPS/NBRA686R2.pdf","FR")</f>
      </c>
      <c r="J4399" s="15">
        <f>HYPERLINK("https://docs.wto.org/imrd/directdoc.asp?DDFDocuments/s/G/SPS/NBRA686R2.pdf","ES")</f>
      </c>
    </row>
    <row r="4400">
      <c r="A4400" s="10" t="s">
        <v>7480</v>
      </c>
      <c r="B4400" s="11" t="s">
        <v>95</v>
      </c>
      <c r="C4400" s="10" t="s">
        <v>40</v>
      </c>
      <c r="D4400" s="12">
        <v>42173</v>
      </c>
      <c r="E4400" s="13" t="s">
        <v>3530</v>
      </c>
      <c r="F4400" s="13" t="s">
        <v>1268</v>
      </c>
      <c r="G4400" s="14" t="s">
        <v>7481</v>
      </c>
      <c r="H4400" s="15">
        <f>HYPERLINK("https://docs.wto.org/imrd/directdoc.asp?DDFDocuments/q/G/SPS/NBRA714A8.pdf","EN")</f>
      </c>
      <c r="I4400" s="15">
        <f>HYPERLINK("https://docs.wto.org/imrd/directdoc.asp?DDFDocuments/r/G/SPS/NBRA714A8.pdf","FR")</f>
      </c>
      <c r="J4400" s="15">
        <f>HYPERLINK("https://docs.wto.org/imrd/directdoc.asp?DDFDocuments/s/G/SPS/NBRA714A8.pdf","ES")</f>
      </c>
    </row>
    <row r="4401">
      <c r="A4401" s="10" t="s">
        <v>7482</v>
      </c>
      <c r="B4401" s="11" t="s">
        <v>87</v>
      </c>
      <c r="C4401" s="10" t="s">
        <v>18</v>
      </c>
      <c r="D4401" s="12">
        <v>42172</v>
      </c>
      <c r="E4401" s="13" t="s">
        <v>1088</v>
      </c>
      <c r="F4401" s="13" t="s">
        <v>117</v>
      </c>
      <c r="G4401" s="14" t="s">
        <v>365</v>
      </c>
      <c r="H4401" s="15">
        <f>HYPERLINK("https://docs.wto.org/imrd/directdoc.asp?DDFDocuments/q/G/SPS/NMEX282.pdf","EN")</f>
      </c>
      <c r="I4401" s="15">
        <f>HYPERLINK("https://docs.wto.org/imrd/directdoc.asp?DDFDocuments/r/G/SPS/NMEX282.pdf","FR")</f>
      </c>
      <c r="J4401" s="15">
        <f>HYPERLINK("https://docs.wto.org/imrd/directdoc.asp?DDFDocuments/s/G/SPS/NMEX282.pdf","ES")</f>
      </c>
    </row>
    <row r="4402">
      <c r="A4402" s="10" t="s">
        <v>7483</v>
      </c>
      <c r="B4402" s="11" t="s">
        <v>11</v>
      </c>
      <c r="C4402" s="10" t="s">
        <v>54</v>
      </c>
      <c r="D4402" s="12">
        <v>42171</v>
      </c>
      <c r="E4402" s="13" t="s">
        <v>7252</v>
      </c>
      <c r="F4402" s="13" t="s">
        <v>310</v>
      </c>
      <c r="G4402" s="14" t="s">
        <v>7253</v>
      </c>
      <c r="H4402" s="15">
        <f>HYPERLINK("https://docs.wto.org/imrd/directdoc.asp?DDFDocuments/q/G/SPS/NRUS67A1.pdf","EN")</f>
      </c>
      <c r="I4402" s="15">
        <f>HYPERLINK("https://docs.wto.org/imrd/directdoc.asp?DDFDocuments/r/G/SPS/NRUS67A1.pdf","FR")</f>
      </c>
      <c r="J4402" s="15">
        <f>HYPERLINK("https://docs.wto.org/imrd/directdoc.asp?DDFDocuments/s/G/SPS/NRUS67A1.pdf","ES")</f>
      </c>
    </row>
    <row r="4403">
      <c r="A4403" s="10" t="s">
        <v>7484</v>
      </c>
      <c r="B4403" s="11" t="s">
        <v>523</v>
      </c>
      <c r="C4403" s="10" t="s">
        <v>18</v>
      </c>
      <c r="D4403" s="12">
        <v>42171</v>
      </c>
      <c r="E4403" s="13" t="s">
        <v>1938</v>
      </c>
      <c r="F4403" s="13" t="s">
        <v>7485</v>
      </c>
      <c r="G4403" s="14"/>
      <c r="H4403" s="15">
        <f>HYPERLINK("https://docs.wto.org/imrd/directdoc.asp?DDFDocuments/t/G/SPS/NTUR60.DOC","EN")</f>
      </c>
      <c r="I4403" s="15">
        <f>HYPERLINK("https://docs.wto.org/imrd/directdoc.asp?DDFDocuments/u/G/SPS/NTUR60.DOC","FR")</f>
      </c>
      <c r="J4403" s="15">
        <f>HYPERLINK("https://docs.wto.org/imrd/directdoc.asp?DDFDocuments/v/G/SPS/NTUR60.DOC","ES")</f>
      </c>
    </row>
    <row r="4404">
      <c r="A4404" s="10" t="s">
        <v>7486</v>
      </c>
      <c r="B4404" s="11" t="s">
        <v>164</v>
      </c>
      <c r="C4404" s="10" t="s">
        <v>54</v>
      </c>
      <c r="D4404" s="12">
        <v>42171</v>
      </c>
      <c r="E4404" s="13" t="s">
        <v>7487</v>
      </c>
      <c r="F4404" s="13" t="s">
        <v>925</v>
      </c>
      <c r="G4404" s="14" t="s">
        <v>7488</v>
      </c>
      <c r="H4404" s="15">
        <f>HYPERLINK("https://docs.wto.org/imrd/directdoc.asp?DDFDocuments/t/G/SPS/NUKR97A1.DOC","EN")</f>
      </c>
      <c r="I4404" s="15">
        <f>HYPERLINK("https://docs.wto.org/imrd/directdoc.asp?DDFDocuments/u/G/SPS/NUKR97A1.DOC","FR")</f>
      </c>
      <c r="J4404" s="15">
        <f>HYPERLINK("https://docs.wto.org/imrd/directdoc.asp?DDFDocuments/v/G/SPS/NUKR97A1.DOC","ES")</f>
      </c>
    </row>
    <row r="4405">
      <c r="A4405" s="10" t="s">
        <v>7489</v>
      </c>
      <c r="B4405" s="11" t="s">
        <v>214</v>
      </c>
      <c r="C4405" s="10" t="s">
        <v>12</v>
      </c>
      <c r="D4405" s="12">
        <v>42170</v>
      </c>
      <c r="E4405" s="13" t="s">
        <v>3118</v>
      </c>
      <c r="F4405" s="13" t="s">
        <v>138</v>
      </c>
      <c r="G4405" s="14" t="s">
        <v>523</v>
      </c>
      <c r="H4405" s="15">
        <f>HYPERLINK("https://docs.wto.org/imrd/directdoc.asp?DDFDocuments/t/G/SPS/NARE55.DOC","EN")</f>
      </c>
      <c r="I4405" s="15">
        <f>HYPERLINK("https://docs.wto.org/imrd/directdoc.asp?DDFDocuments/u/G/SPS/NARE55.DOC","FR")</f>
      </c>
      <c r="J4405" s="15">
        <f>HYPERLINK("https://docs.wto.org/imrd/directdoc.asp?DDFDocuments/v/G/SPS/NARE55.DOC","ES")</f>
      </c>
    </row>
    <row r="4406">
      <c r="A4406" s="10" t="s">
        <v>7490</v>
      </c>
      <c r="B4406" s="11" t="s">
        <v>79</v>
      </c>
      <c r="C4406" s="10" t="s">
        <v>18</v>
      </c>
      <c r="D4406" s="12">
        <v>42170</v>
      </c>
      <c r="E4406" s="13" t="s">
        <v>7491</v>
      </c>
      <c r="F4406" s="13" t="s">
        <v>158</v>
      </c>
      <c r="G4406" s="14"/>
      <c r="H4406" s="15">
        <f>HYPERLINK("https://docs.wto.org/imrd/directdoc.asp?DDFDocuments/t/G/SPS/NCOL257.DOC","EN")</f>
      </c>
      <c r="I4406" s="15">
        <f>HYPERLINK("https://docs.wto.org/imrd/directdoc.asp?DDFDocuments/u/G/SPS/NCOL257.DOC","FR")</f>
      </c>
      <c r="J4406" s="15">
        <f>HYPERLINK("https://docs.wto.org/imrd/directdoc.asp?DDFDocuments/v/G/SPS/NCOL257.DOC","ES")</f>
      </c>
    </row>
    <row r="4407">
      <c r="A4407" s="10" t="s">
        <v>7492</v>
      </c>
      <c r="B4407" s="11" t="s">
        <v>161</v>
      </c>
      <c r="C4407" s="10" t="s">
        <v>40</v>
      </c>
      <c r="D4407" s="12">
        <v>42170</v>
      </c>
      <c r="E4407" s="13" t="s">
        <v>7493</v>
      </c>
      <c r="F4407" s="13" t="s">
        <v>5150</v>
      </c>
      <c r="G4407" s="14"/>
      <c r="H4407" s="15">
        <f>HYPERLINK("https://docs.wto.org/imrd/directdoc.asp?DDFDocuments/q/G/SPS/NUSA2732A1.pdf","EN")</f>
      </c>
      <c r="I4407" s="15">
        <f>HYPERLINK("https://docs.wto.org/imrd/directdoc.asp?DDFDocuments/r/G/SPS/NUSA2732A1.pdf","FR")</f>
      </c>
      <c r="J4407" s="15">
        <f>HYPERLINK("https://docs.wto.org/imrd/directdoc.asp?DDFDocuments/s/G/SPS/NUSA2732A1.pdf","ES")</f>
      </c>
    </row>
    <row r="4408">
      <c r="A4408" s="10" t="s">
        <v>7494</v>
      </c>
      <c r="B4408" s="11" t="s">
        <v>214</v>
      </c>
      <c r="C4408" s="10" t="s">
        <v>12</v>
      </c>
      <c r="D4408" s="12">
        <v>42167</v>
      </c>
      <c r="E4408" s="13" t="s">
        <v>215</v>
      </c>
      <c r="F4408" s="13" t="s">
        <v>925</v>
      </c>
      <c r="G4408" s="14" t="s">
        <v>1093</v>
      </c>
      <c r="H4408" s="15">
        <f>HYPERLINK("https://docs.wto.org/imrd/directdoc.asp?DDFDocuments/t/G/SPS/NARE51.DOC","EN")</f>
      </c>
      <c r="I4408" s="15">
        <f>HYPERLINK("https://docs.wto.org/imrd/directdoc.asp?DDFDocuments/u/G/SPS/NARE51.DOC","FR")</f>
      </c>
      <c r="J4408" s="15">
        <f>HYPERLINK("https://docs.wto.org/imrd/directdoc.asp?DDFDocuments/v/G/SPS/NARE51.DOC","ES")</f>
      </c>
    </row>
    <row r="4409">
      <c r="A4409" s="10" t="s">
        <v>7495</v>
      </c>
      <c r="B4409" s="11" t="s">
        <v>214</v>
      </c>
      <c r="C4409" s="10" t="s">
        <v>12</v>
      </c>
      <c r="D4409" s="12">
        <v>42167</v>
      </c>
      <c r="E4409" s="13" t="s">
        <v>215</v>
      </c>
      <c r="F4409" s="13" t="s">
        <v>925</v>
      </c>
      <c r="G4409" s="14" t="s">
        <v>226</v>
      </c>
      <c r="H4409" s="15">
        <f>HYPERLINK("https://docs.wto.org/imrd/directdoc.asp?DDFDocuments/t/G/SPS/NARE52.DOC","EN")</f>
      </c>
      <c r="I4409" s="15">
        <f>HYPERLINK("https://docs.wto.org/imrd/directdoc.asp?DDFDocuments/u/G/SPS/NARE52.DOC","FR")</f>
      </c>
      <c r="J4409" s="15">
        <f>HYPERLINK("https://docs.wto.org/imrd/directdoc.asp?DDFDocuments/v/G/SPS/NARE52.DOC","ES")</f>
      </c>
    </row>
    <row r="4410">
      <c r="A4410" s="10" t="s">
        <v>7496</v>
      </c>
      <c r="B4410" s="11" t="s">
        <v>214</v>
      </c>
      <c r="C4410" s="10" t="s">
        <v>12</v>
      </c>
      <c r="D4410" s="12">
        <v>42167</v>
      </c>
      <c r="E4410" s="13" t="s">
        <v>215</v>
      </c>
      <c r="F4410" s="13" t="s">
        <v>925</v>
      </c>
      <c r="G4410" s="14" t="s">
        <v>141</v>
      </c>
      <c r="H4410" s="15">
        <f>HYPERLINK("https://docs.wto.org/imrd/directdoc.asp?DDFDocuments/t/G/SPS/NARE53.DOC","EN")</f>
      </c>
      <c r="I4410" s="15">
        <f>HYPERLINK("https://docs.wto.org/imrd/directdoc.asp?DDFDocuments/u/G/SPS/NARE53.DOC","FR")</f>
      </c>
      <c r="J4410" s="15">
        <f>HYPERLINK("https://docs.wto.org/imrd/directdoc.asp?DDFDocuments/v/G/SPS/NARE53.DOC","ES")</f>
      </c>
    </row>
    <row r="4411">
      <c r="A4411" s="10" t="s">
        <v>7497</v>
      </c>
      <c r="B4411" s="11" t="s">
        <v>214</v>
      </c>
      <c r="C4411" s="10" t="s">
        <v>12</v>
      </c>
      <c r="D4411" s="12">
        <v>42167</v>
      </c>
      <c r="E4411" s="13" t="s">
        <v>215</v>
      </c>
      <c r="F4411" s="13" t="s">
        <v>925</v>
      </c>
      <c r="G4411" s="14" t="s">
        <v>11</v>
      </c>
      <c r="H4411" s="15">
        <f>HYPERLINK("https://docs.wto.org/imrd/directdoc.asp?DDFDocuments/t/G/SPS/NARE54.DOC","EN")</f>
      </c>
      <c r="I4411" s="15">
        <f>HYPERLINK("https://docs.wto.org/imrd/directdoc.asp?DDFDocuments/u/G/SPS/NARE54.DOC","FR")</f>
      </c>
      <c r="J4411" s="15">
        <f>HYPERLINK("https://docs.wto.org/imrd/directdoc.asp?DDFDocuments/v/G/SPS/NARE54.DOC","ES")</f>
      </c>
    </row>
    <row r="4412">
      <c r="A4412" s="10" t="s">
        <v>7498</v>
      </c>
      <c r="B4412" s="11" t="s">
        <v>365</v>
      </c>
      <c r="C4412" s="10" t="s">
        <v>18</v>
      </c>
      <c r="D4412" s="12">
        <v>42167</v>
      </c>
      <c r="E4412" s="13" t="s">
        <v>7124</v>
      </c>
      <c r="F4412" s="13" t="s">
        <v>158</v>
      </c>
      <c r="G4412" s="14"/>
      <c r="H4412" s="15">
        <f>HYPERLINK("https://docs.wto.org/imrd/directdoc.asp?DDFDocuments/t/G/SPS/NCHL506.DOC","EN")</f>
      </c>
      <c r="I4412" s="15">
        <f>HYPERLINK("https://docs.wto.org/imrd/directdoc.asp?DDFDocuments/u/G/SPS/NCHL506.DOC","FR")</f>
      </c>
      <c r="J4412" s="15">
        <f>HYPERLINK("https://docs.wto.org/imrd/directdoc.asp?DDFDocuments/v/G/SPS/NCHL506.DOC","ES")</f>
      </c>
    </row>
    <row r="4413">
      <c r="A4413" s="10" t="s">
        <v>7499</v>
      </c>
      <c r="B4413" s="11" t="s">
        <v>153</v>
      </c>
      <c r="C4413" s="10" t="s">
        <v>18</v>
      </c>
      <c r="D4413" s="12">
        <v>42167</v>
      </c>
      <c r="E4413" s="13" t="s">
        <v>7324</v>
      </c>
      <c r="F4413" s="13" t="s">
        <v>3331</v>
      </c>
      <c r="G4413" s="14"/>
      <c r="H4413" s="15">
        <f>HYPERLINK("https://docs.wto.org/imrd/directdoc.asp?DDFDocuments/t/G/SPS/NKOR506.DOC","EN")</f>
      </c>
      <c r="I4413" s="15">
        <f>HYPERLINK("https://docs.wto.org/imrd/directdoc.asp?DDFDocuments/u/G/SPS/NKOR506.DOC","FR")</f>
      </c>
      <c r="J4413" s="15">
        <f>HYPERLINK("https://docs.wto.org/imrd/directdoc.asp?DDFDocuments/v/G/SPS/NKOR506.DOC","ES")</f>
      </c>
    </row>
    <row r="4414">
      <c r="A4414" s="10" t="s">
        <v>7500</v>
      </c>
      <c r="B4414" s="11" t="s">
        <v>53</v>
      </c>
      <c r="C4414" s="10" t="s">
        <v>12</v>
      </c>
      <c r="D4414" s="12">
        <v>42167</v>
      </c>
      <c r="E4414" s="13" t="s">
        <v>55</v>
      </c>
      <c r="F4414" s="13" t="s">
        <v>327</v>
      </c>
      <c r="G4414" s="14" t="s">
        <v>7501</v>
      </c>
      <c r="H4414" s="15">
        <f>HYPERLINK("https://docs.wto.org/imrd/directdoc.asp?DDFDocuments/q/G/SPS/NSAU160.pdf","EN")</f>
      </c>
      <c r="I4414" s="15">
        <f>HYPERLINK("https://docs.wto.org/imrd/directdoc.asp?DDFDocuments/r/G/SPS/NSAU160.pdf","FR")</f>
      </c>
      <c r="J4414" s="15">
        <f>HYPERLINK("https://docs.wto.org/imrd/directdoc.asp?DDFDocuments/s/G/SPS/NSAU160.pdf","ES")</f>
      </c>
    </row>
    <row r="4415">
      <c r="A4415" s="10" t="s">
        <v>7502</v>
      </c>
      <c r="B4415" s="11" t="s">
        <v>95</v>
      </c>
      <c r="C4415" s="10" t="s">
        <v>18</v>
      </c>
      <c r="D4415" s="12">
        <v>42166</v>
      </c>
      <c r="E4415" s="13" t="s">
        <v>7503</v>
      </c>
      <c r="F4415" s="13" t="s">
        <v>144</v>
      </c>
      <c r="G4415" s="14"/>
      <c r="H4415" s="15">
        <f>HYPERLINK("https://docs.wto.org/imrd/directdoc.asp?DDFDocuments/q/G/SPS/NBRA798R2.pdf","EN")</f>
      </c>
      <c r="I4415" s="15">
        <f>HYPERLINK("https://docs.wto.org/imrd/directdoc.asp?DDFDocuments/r/G/SPS/NBRA798R2.pdf","FR")</f>
      </c>
      <c r="J4415" s="15">
        <f>HYPERLINK("https://docs.wto.org/imrd/directdoc.asp?DDFDocuments/s/G/SPS/NBRA798R2.pdf","ES")</f>
      </c>
    </row>
    <row r="4416">
      <c r="A4416" s="10" t="s">
        <v>7504</v>
      </c>
      <c r="B4416" s="11" t="s">
        <v>349</v>
      </c>
      <c r="C4416" s="10" t="s">
        <v>12</v>
      </c>
      <c r="D4416" s="12">
        <v>42166</v>
      </c>
      <c r="E4416" s="13" t="s">
        <v>7505</v>
      </c>
      <c r="F4416" s="13" t="s">
        <v>2192</v>
      </c>
      <c r="G4416" s="14" t="s">
        <v>149</v>
      </c>
      <c r="H4416" s="15">
        <f>HYPERLINK("https://docs.wto.org/imrd/directdoc.asp?DDFDocuments/q/G/SPS/NECU161.pdf","EN")</f>
      </c>
      <c r="I4416" s="15">
        <f>HYPERLINK("https://docs.wto.org/imrd/directdoc.asp?DDFDocuments/r/G/SPS/NECU161.pdf","FR")</f>
      </c>
      <c r="J4416" s="15">
        <f>HYPERLINK("https://docs.wto.org/imrd/directdoc.asp?DDFDocuments/s/G/SPS/NECU161.pdf","ES")</f>
      </c>
    </row>
    <row r="4417">
      <c r="A4417" s="10" t="s">
        <v>7506</v>
      </c>
      <c r="B4417" s="11" t="s">
        <v>34</v>
      </c>
      <c r="C4417" s="10" t="s">
        <v>18</v>
      </c>
      <c r="D4417" s="12">
        <v>42166</v>
      </c>
      <c r="E4417" s="13" t="s">
        <v>7300</v>
      </c>
      <c r="F4417" s="13" t="s">
        <v>7301</v>
      </c>
      <c r="G4417" s="14"/>
      <c r="H4417" s="15">
        <f>HYPERLINK("https://docs.wto.org/imrd/directdoc.asp?DDFDocuments/q/G/SPS/NJPN419.pdf","EN")</f>
      </c>
      <c r="I4417" s="15">
        <f>HYPERLINK("https://docs.wto.org/imrd/directdoc.asp?DDFDocuments/r/G/SPS/NJPN419.pdf","FR")</f>
      </c>
      <c r="J4417" s="15">
        <f>HYPERLINK("https://docs.wto.org/imrd/directdoc.asp?DDFDocuments/s/G/SPS/NJPN419.pdf","ES")</f>
      </c>
    </row>
    <row r="4418">
      <c r="A4418" s="10" t="s">
        <v>7507</v>
      </c>
      <c r="B4418" s="11" t="s">
        <v>188</v>
      </c>
      <c r="C4418" s="10" t="s">
        <v>12</v>
      </c>
      <c r="D4418" s="12">
        <v>42165</v>
      </c>
      <c r="E4418" s="13" t="s">
        <v>7508</v>
      </c>
      <c r="F4418" s="13" t="s">
        <v>158</v>
      </c>
      <c r="G4418" s="14" t="s">
        <v>153</v>
      </c>
      <c r="H4418" s="15">
        <f>HYPERLINK("https://docs.wto.org/imrd/directdoc.asp?DDFDocuments/t/G/SPS/NAUS361.DOC","EN")</f>
      </c>
      <c r="I4418" s="15">
        <f>HYPERLINK("https://docs.wto.org/imrd/directdoc.asp?DDFDocuments/u/G/SPS/NAUS361.DOC","FR")</f>
      </c>
      <c r="J4418" s="15">
        <f>HYPERLINK("https://docs.wto.org/imrd/directdoc.asp?DDFDocuments/v/G/SPS/NAUS361.DOC","ES")</f>
      </c>
    </row>
    <row r="4419">
      <c r="A4419" s="10" t="s">
        <v>7509</v>
      </c>
      <c r="B4419" s="11" t="s">
        <v>365</v>
      </c>
      <c r="C4419" s="10" t="s">
        <v>12</v>
      </c>
      <c r="D4419" s="12">
        <v>42165</v>
      </c>
      <c r="E4419" s="13" t="s">
        <v>7510</v>
      </c>
      <c r="F4419" s="13" t="s">
        <v>144</v>
      </c>
      <c r="G4419" s="14"/>
      <c r="H4419" s="15">
        <f>HYPERLINK("https://docs.wto.org/imrd/directdoc.asp?DDFDocuments/t/G/SPS/NCHL505.DOC","EN")</f>
      </c>
      <c r="I4419" s="15">
        <f>HYPERLINK("https://docs.wto.org/imrd/directdoc.asp?DDFDocuments/u/G/SPS/NCHL505.DOC","FR")</f>
      </c>
      <c r="J4419" s="15">
        <f>HYPERLINK("https://docs.wto.org/imrd/directdoc.asp?DDFDocuments/v/G/SPS/NCHL505.DOC","ES")</f>
      </c>
    </row>
    <row r="4420">
      <c r="A4420" s="10" t="s">
        <v>7511</v>
      </c>
      <c r="B4420" s="11" t="s">
        <v>34</v>
      </c>
      <c r="C4420" s="10" t="s">
        <v>12</v>
      </c>
      <c r="D4420" s="12">
        <v>42163</v>
      </c>
      <c r="E4420" s="13" t="s">
        <v>7512</v>
      </c>
      <c r="F4420" s="13" t="s">
        <v>158</v>
      </c>
      <c r="G4420" s="14" t="s">
        <v>153</v>
      </c>
      <c r="H4420" s="15">
        <f>HYPERLINK("https://docs.wto.org/imrd/directdoc.asp?DDFDocuments/q/G/SPS/NJPN418.pdf","EN")</f>
      </c>
      <c r="I4420" s="15">
        <f>HYPERLINK("https://docs.wto.org/imrd/directdoc.asp?DDFDocuments/r/G/SPS/NJPN418.pdf","FR")</f>
      </c>
      <c r="J4420" s="15">
        <f>HYPERLINK("https://docs.wto.org/imrd/directdoc.asp?DDFDocuments/s/G/SPS/NJPN418.pdf","ES")</f>
      </c>
    </row>
    <row r="4421">
      <c r="A4421" s="10" t="s">
        <v>7513</v>
      </c>
      <c r="B4421" s="11" t="s">
        <v>17</v>
      </c>
      <c r="C4421" s="10" t="s">
        <v>18</v>
      </c>
      <c r="D4421" s="12">
        <v>42163</v>
      </c>
      <c r="E4421" s="13" t="s">
        <v>7514</v>
      </c>
      <c r="F4421" s="13" t="s">
        <v>32</v>
      </c>
      <c r="G4421" s="14" t="s">
        <v>79</v>
      </c>
      <c r="H4421" s="15">
        <f>HYPERLINK("https://docs.wto.org/imrd/directdoc.asp?DDFDocuments/q/G/SPS/NNIC90.pdf","EN")</f>
      </c>
      <c r="I4421" s="15">
        <f>HYPERLINK("https://docs.wto.org/imrd/directdoc.asp?DDFDocuments/r/G/SPS/NNIC90.pdf","FR")</f>
      </c>
      <c r="J4421" s="15">
        <f>HYPERLINK("https://docs.wto.org/imrd/directdoc.asp?DDFDocuments/s/G/SPS/NNIC90.pdf","ES")</f>
      </c>
    </row>
    <row r="4422">
      <c r="A4422" s="10" t="s">
        <v>7515</v>
      </c>
      <c r="B4422" s="11" t="s">
        <v>161</v>
      </c>
      <c r="C4422" s="10" t="s">
        <v>18</v>
      </c>
      <c r="D4422" s="12">
        <v>42163</v>
      </c>
      <c r="E4422" s="13" t="s">
        <v>7516</v>
      </c>
      <c r="F4422" s="13" t="s">
        <v>3331</v>
      </c>
      <c r="G4422" s="14"/>
      <c r="H4422" s="15">
        <f>HYPERLINK("https://docs.wto.org/imrd/directdoc.asp?DDFDocuments/t/G/SPS/NUSA2765.DOC","EN")</f>
      </c>
      <c r="I4422" s="15">
        <f>HYPERLINK("https://docs.wto.org/imrd/directdoc.asp?DDFDocuments/u/G/SPS/NUSA2765.DOC","FR")</f>
      </c>
      <c r="J4422" s="15">
        <f>HYPERLINK("https://docs.wto.org/imrd/directdoc.asp?DDFDocuments/v/G/SPS/NUSA2765.DOC","ES")</f>
      </c>
    </row>
    <row r="4423">
      <c r="A4423" s="10" t="s">
        <v>7517</v>
      </c>
      <c r="B4423" s="11" t="s">
        <v>145</v>
      </c>
      <c r="C4423" s="10" t="s">
        <v>54</v>
      </c>
      <c r="D4423" s="12">
        <v>42160</v>
      </c>
      <c r="E4423" s="13" t="s">
        <v>7081</v>
      </c>
      <c r="F4423" s="13" t="s">
        <v>925</v>
      </c>
      <c r="G4423" s="14" t="s">
        <v>7518</v>
      </c>
      <c r="H4423" s="15">
        <f>HYPERLINK("https://docs.wto.org/imrd/directdoc.asp?DDFDocuments/t/G/SPS/NPHL266A1.DOC","EN")</f>
      </c>
      <c r="I4423" s="15">
        <f>HYPERLINK("https://docs.wto.org/imrd/directdoc.asp?DDFDocuments/u/G/SPS/NPHL266A1.DOC","FR")</f>
      </c>
      <c r="J4423" s="15">
        <f>HYPERLINK("https://docs.wto.org/imrd/directdoc.asp?DDFDocuments/v/G/SPS/NPHL266A1.DOC","ES")</f>
      </c>
    </row>
    <row r="4424">
      <c r="A4424" s="10" t="s">
        <v>7519</v>
      </c>
      <c r="B4424" s="11" t="s">
        <v>145</v>
      </c>
      <c r="C4424" s="10" t="s">
        <v>18</v>
      </c>
      <c r="D4424" s="12">
        <v>42160</v>
      </c>
      <c r="E4424" s="13" t="s">
        <v>7520</v>
      </c>
      <c r="F4424" s="13" t="s">
        <v>74</v>
      </c>
      <c r="G4424" s="14"/>
      <c r="H4424" s="15">
        <f>HYPERLINK("https://docs.wto.org/imrd/directdoc.asp?DDFDocuments/q/G/SPS/NPHL295.pdf","EN")</f>
      </c>
      <c r="I4424" s="15">
        <f>HYPERLINK("https://docs.wto.org/imrd/directdoc.asp?DDFDocuments/r/G/SPS/NPHL295.pdf","FR")</f>
      </c>
      <c r="J4424" s="15">
        <f>HYPERLINK("https://docs.wto.org/imrd/directdoc.asp?DDFDocuments/s/G/SPS/NPHL295.pdf","ES")</f>
      </c>
    </row>
    <row r="4425">
      <c r="A4425" s="10" t="s">
        <v>7521</v>
      </c>
      <c r="B4425" s="11" t="s">
        <v>145</v>
      </c>
      <c r="C4425" s="10" t="s">
        <v>18</v>
      </c>
      <c r="D4425" s="12">
        <v>42160</v>
      </c>
      <c r="E4425" s="13" t="s">
        <v>7396</v>
      </c>
      <c r="F4425" s="13" t="s">
        <v>74</v>
      </c>
      <c r="G4425" s="14"/>
      <c r="H4425" s="15">
        <f>HYPERLINK("https://docs.wto.org/imrd/directdoc.asp?DDFDocuments/q/G/SPS/NPHL296.pdf","EN")</f>
      </c>
      <c r="I4425" s="15">
        <f>HYPERLINK("https://docs.wto.org/imrd/directdoc.asp?DDFDocuments/r/G/SPS/NPHL296.pdf","FR")</f>
      </c>
      <c r="J4425" s="15">
        <f>HYPERLINK("https://docs.wto.org/imrd/directdoc.asp?DDFDocuments/s/G/SPS/NPHL296.pdf","ES")</f>
      </c>
    </row>
    <row r="4426">
      <c r="A4426" s="10" t="s">
        <v>7522</v>
      </c>
      <c r="B4426" s="11" t="s">
        <v>145</v>
      </c>
      <c r="C4426" s="10" t="s">
        <v>18</v>
      </c>
      <c r="D4426" s="12">
        <v>42160</v>
      </c>
      <c r="E4426" s="13" t="s">
        <v>7523</v>
      </c>
      <c r="F4426" s="13" t="s">
        <v>74</v>
      </c>
      <c r="G4426" s="14"/>
      <c r="H4426" s="15">
        <f>HYPERLINK("https://docs.wto.org/imrd/directdoc.asp?DDFDocuments/q/G/SPS/NPHL297.pdf","EN")</f>
      </c>
      <c r="I4426" s="15">
        <f>HYPERLINK("https://docs.wto.org/imrd/directdoc.asp?DDFDocuments/r/G/SPS/NPHL297.pdf","FR")</f>
      </c>
      <c r="J4426" s="15">
        <f>HYPERLINK("https://docs.wto.org/imrd/directdoc.asp?DDFDocuments/s/G/SPS/NPHL297.pdf","ES")</f>
      </c>
    </row>
    <row r="4427">
      <c r="A4427" s="10" t="s">
        <v>7524</v>
      </c>
      <c r="B4427" s="11" t="s">
        <v>145</v>
      </c>
      <c r="C4427" s="10" t="s">
        <v>18</v>
      </c>
      <c r="D4427" s="12">
        <v>42160</v>
      </c>
      <c r="E4427" s="13" t="s">
        <v>7525</v>
      </c>
      <c r="F4427" s="13" t="s">
        <v>74</v>
      </c>
      <c r="G4427" s="14"/>
      <c r="H4427" s="15">
        <f>HYPERLINK("https://docs.wto.org/imrd/directdoc.asp?DDFDocuments/q/G/SPS/NPHL298.pdf","EN")</f>
      </c>
      <c r="I4427" s="15">
        <f>HYPERLINK("https://docs.wto.org/imrd/directdoc.asp?DDFDocuments/r/G/SPS/NPHL298.pdf","FR")</f>
      </c>
      <c r="J4427" s="15">
        <f>HYPERLINK("https://docs.wto.org/imrd/directdoc.asp?DDFDocuments/s/G/SPS/NPHL298.pdf","ES")</f>
      </c>
    </row>
    <row r="4428">
      <c r="A4428" s="10" t="s">
        <v>7526</v>
      </c>
      <c r="B4428" s="11" t="s">
        <v>145</v>
      </c>
      <c r="C4428" s="10" t="s">
        <v>18</v>
      </c>
      <c r="D4428" s="12">
        <v>42159</v>
      </c>
      <c r="E4428" s="13" t="s">
        <v>7527</v>
      </c>
      <c r="F4428" s="13" t="s">
        <v>74</v>
      </c>
      <c r="G4428" s="14"/>
      <c r="H4428" s="15">
        <f>HYPERLINK("https://docs.wto.org/imrd/directdoc.asp?DDFDocuments/q/G/SPS/NPHL293.pdf","EN")</f>
      </c>
      <c r="I4428" s="15">
        <f>HYPERLINK("https://docs.wto.org/imrd/directdoc.asp?DDFDocuments/r/G/SPS/NPHL293.pdf","FR")</f>
      </c>
      <c r="J4428" s="15">
        <f>HYPERLINK("https://docs.wto.org/imrd/directdoc.asp?DDFDocuments/s/G/SPS/NPHL293.pdf","ES")</f>
      </c>
    </row>
    <row r="4429">
      <c r="A4429" s="10" t="s">
        <v>7528</v>
      </c>
      <c r="B4429" s="11" t="s">
        <v>145</v>
      </c>
      <c r="C4429" s="10" t="s">
        <v>18</v>
      </c>
      <c r="D4429" s="12">
        <v>42159</v>
      </c>
      <c r="E4429" s="13" t="s">
        <v>7529</v>
      </c>
      <c r="F4429" s="13" t="s">
        <v>74</v>
      </c>
      <c r="G4429" s="14"/>
      <c r="H4429" s="15">
        <f>HYPERLINK("https://docs.wto.org/imrd/directdoc.asp?DDFDocuments/q/G/SPS/NPHL294.pdf","EN")</f>
      </c>
      <c r="I4429" s="15">
        <f>HYPERLINK("https://docs.wto.org/imrd/directdoc.asp?DDFDocuments/r/G/SPS/NPHL294.pdf","FR")</f>
      </c>
      <c r="J4429" s="15">
        <f>HYPERLINK("https://docs.wto.org/imrd/directdoc.asp?DDFDocuments/s/G/SPS/NPHL294.pdf","ES")</f>
      </c>
    </row>
    <row r="4430">
      <c r="A4430" s="10" t="s">
        <v>7530</v>
      </c>
      <c r="B4430" s="11" t="s">
        <v>59</v>
      </c>
      <c r="C4430" s="10" t="s">
        <v>12</v>
      </c>
      <c r="D4430" s="12">
        <v>42159</v>
      </c>
      <c r="E4430" s="13" t="s">
        <v>7531</v>
      </c>
      <c r="F4430" s="13" t="s">
        <v>32</v>
      </c>
      <c r="G4430" s="14" t="s">
        <v>853</v>
      </c>
      <c r="H4430" s="15">
        <f>HYPERLINK("https://docs.wto.org/imrd/directdoc.asp?DDFDocuments/t/G/SPS/NTPKM355.DOC","EN")</f>
      </c>
      <c r="I4430" s="15">
        <f>HYPERLINK("https://docs.wto.org/imrd/directdoc.asp?DDFDocuments/u/G/SPS/NTPKM355.DOC","FR")</f>
      </c>
      <c r="J4430" s="15">
        <f>HYPERLINK("https://docs.wto.org/imrd/directdoc.asp?DDFDocuments/v/G/SPS/NTPKM355.DOC","ES")</f>
      </c>
    </row>
    <row r="4431">
      <c r="A4431" s="10" t="s">
        <v>7532</v>
      </c>
      <c r="B4431" s="11" t="s">
        <v>161</v>
      </c>
      <c r="C4431" s="10" t="s">
        <v>18</v>
      </c>
      <c r="D4431" s="12">
        <v>42159</v>
      </c>
      <c r="E4431" s="13" t="s">
        <v>6611</v>
      </c>
      <c r="F4431" s="13" t="s">
        <v>158</v>
      </c>
      <c r="G4431" s="14" t="s">
        <v>149</v>
      </c>
      <c r="H4431" s="15">
        <f>HYPERLINK("https://docs.wto.org/imrd/directdoc.asp?DDFDocuments/q/G/SPS/NUSA2764.pdf","EN")</f>
      </c>
      <c r="I4431" s="15">
        <f>HYPERLINK("https://docs.wto.org/imrd/directdoc.asp?DDFDocuments/r/G/SPS/NUSA2764.pdf","FR")</f>
      </c>
      <c r="J4431" s="15">
        <f>HYPERLINK("https://docs.wto.org/imrd/directdoc.asp?DDFDocuments/s/G/SPS/NUSA2764.pdf","ES")</f>
      </c>
    </row>
    <row r="4432">
      <c r="A4432" s="10" t="s">
        <v>7533</v>
      </c>
      <c r="B4432" s="11" t="s">
        <v>95</v>
      </c>
      <c r="C4432" s="10" t="s">
        <v>40</v>
      </c>
      <c r="D4432" s="12">
        <v>42158</v>
      </c>
      <c r="E4432" s="13" t="s">
        <v>7534</v>
      </c>
      <c r="F4432" s="13" t="s">
        <v>310</v>
      </c>
      <c r="G4432" s="14" t="s">
        <v>233</v>
      </c>
      <c r="H4432" s="15">
        <f>HYPERLINK("https://docs.wto.org/imrd/directdoc.asp?DDFDocuments/q/G/SPS/NBRA399R1A1.pdf","EN")</f>
      </c>
      <c r="I4432" s="15">
        <f>HYPERLINK("https://docs.wto.org/imrd/directdoc.asp?DDFDocuments/r/G/SPS/NBRA399R1A1.pdf","FR")</f>
      </c>
      <c r="J4432" s="15">
        <f>HYPERLINK("https://docs.wto.org/imrd/directdoc.asp?DDFDocuments/s/G/SPS/NBRA399R1A1.pdf","ES")</f>
      </c>
    </row>
    <row r="4433">
      <c r="A4433" s="10" t="s">
        <v>7535</v>
      </c>
      <c r="B4433" s="11" t="s">
        <v>95</v>
      </c>
      <c r="C4433" s="10" t="s">
        <v>40</v>
      </c>
      <c r="D4433" s="12">
        <v>42158</v>
      </c>
      <c r="E4433" s="13" t="s">
        <v>7536</v>
      </c>
      <c r="F4433" s="13" t="s">
        <v>925</v>
      </c>
      <c r="G4433" s="14"/>
      <c r="H4433" s="15">
        <f>HYPERLINK("https://docs.wto.org/imrd/directdoc.asp?DDFDocuments/t/G/SPS/NBRA426A1.DOC","EN")</f>
      </c>
      <c r="I4433" s="15">
        <f>HYPERLINK("https://docs.wto.org/imrd/directdoc.asp?DDFDocuments/u/G/SPS/NBRA426A1.DOC","FR")</f>
      </c>
      <c r="J4433" s="15">
        <f>HYPERLINK("https://docs.wto.org/imrd/directdoc.asp?DDFDocuments/v/G/SPS/NBRA426A1.DOC","ES")</f>
      </c>
    </row>
    <row r="4434">
      <c r="A4434" s="10" t="s">
        <v>7537</v>
      </c>
      <c r="B4434" s="11" t="s">
        <v>365</v>
      </c>
      <c r="C4434" s="10" t="s">
        <v>18</v>
      </c>
      <c r="D4434" s="12">
        <v>42158</v>
      </c>
      <c r="E4434" s="13" t="s">
        <v>7538</v>
      </c>
      <c r="F4434" s="13" t="s">
        <v>368</v>
      </c>
      <c r="G4434" s="14"/>
      <c r="H4434" s="15">
        <f>HYPERLINK("https://docs.wto.org/imrd/directdoc.asp?DDFDocuments/t/G/SPS/NCHL504.DOC","EN")</f>
      </c>
      <c r="I4434" s="15">
        <f>HYPERLINK("https://docs.wto.org/imrd/directdoc.asp?DDFDocuments/u/G/SPS/NCHL504.DOC","FR")</f>
      </c>
      <c r="J4434" s="15">
        <f>HYPERLINK("https://docs.wto.org/imrd/directdoc.asp?DDFDocuments/v/G/SPS/NCHL504.DOC","ES")</f>
      </c>
    </row>
    <row r="4435">
      <c r="A4435" s="10" t="s">
        <v>7539</v>
      </c>
      <c r="B4435" s="11" t="s">
        <v>233</v>
      </c>
      <c r="C4435" s="10" t="s">
        <v>18</v>
      </c>
      <c r="D4435" s="12">
        <v>42158</v>
      </c>
      <c r="E4435" s="13" t="s">
        <v>7540</v>
      </c>
      <c r="F4435" s="13" t="s">
        <v>158</v>
      </c>
      <c r="G4435" s="14" t="s">
        <v>365</v>
      </c>
      <c r="H4435" s="15">
        <f>HYPERLINK("https://docs.wto.org/imrd/directdoc.asp?DDFDocuments/q/G/SPS/NPER611.pdf","EN")</f>
      </c>
      <c r="I4435" s="15">
        <f>HYPERLINK("https://docs.wto.org/imrd/directdoc.asp?DDFDocuments/r/G/SPS/NPER611.pdf","FR")</f>
      </c>
      <c r="J4435" s="15">
        <f>HYPERLINK("https://docs.wto.org/imrd/directdoc.asp?DDFDocuments/s/G/SPS/NPER611.pdf","ES")</f>
      </c>
    </row>
    <row r="4436">
      <c r="A4436" s="10" t="s">
        <v>7541</v>
      </c>
      <c r="B4436" s="11" t="s">
        <v>233</v>
      </c>
      <c r="C4436" s="10" t="s">
        <v>18</v>
      </c>
      <c r="D4436" s="12">
        <v>42158</v>
      </c>
      <c r="E4436" s="13" t="s">
        <v>6415</v>
      </c>
      <c r="F4436" s="13" t="s">
        <v>158</v>
      </c>
      <c r="G4436" s="14" t="s">
        <v>779</v>
      </c>
      <c r="H4436" s="15">
        <f>HYPERLINK("https://docs.wto.org/imrd/directdoc.asp?DDFDocuments/t/G/SPS/NPER612.DOC","EN")</f>
      </c>
      <c r="I4436" s="15">
        <f>HYPERLINK("https://docs.wto.org/imrd/directdoc.asp?DDFDocuments/u/G/SPS/NPER612.DOC","FR")</f>
      </c>
      <c r="J4436" s="15">
        <f>HYPERLINK("https://docs.wto.org/imrd/directdoc.asp?DDFDocuments/v/G/SPS/NPER612.DOC","ES")</f>
      </c>
    </row>
    <row r="4437">
      <c r="A4437" s="10" t="s">
        <v>7542</v>
      </c>
      <c r="B4437" s="11" t="s">
        <v>34</v>
      </c>
      <c r="C4437" s="10" t="s">
        <v>18</v>
      </c>
      <c r="D4437" s="12">
        <v>42157</v>
      </c>
      <c r="E4437" s="13" t="s">
        <v>7543</v>
      </c>
      <c r="F4437" s="13" t="s">
        <v>7544</v>
      </c>
      <c r="G4437" s="14"/>
      <c r="H4437" s="15">
        <f>HYPERLINK("https://docs.wto.org/imrd/directdoc.asp?DDFDocuments/t/G/SPS/NCHN881.DOC","EN")</f>
      </c>
      <c r="I4437" s="15">
        <f>HYPERLINK("https://docs.wto.org/imrd/directdoc.asp?DDFDocuments/u/G/SPS/NCHN881.DOC","FR")</f>
      </c>
      <c r="J4437" s="15">
        <f>HYPERLINK("https://docs.wto.org/imrd/directdoc.asp?DDFDocuments/v/G/SPS/NCHN881.DOC","ES")</f>
      </c>
    </row>
    <row r="4438">
      <c r="A4438" s="10" t="s">
        <v>7545</v>
      </c>
      <c r="B4438" s="11" t="s">
        <v>34</v>
      </c>
      <c r="C4438" s="10" t="s">
        <v>2295</v>
      </c>
      <c r="D4438" s="12">
        <v>42157</v>
      </c>
      <c r="E4438" s="13" t="s">
        <v>5486</v>
      </c>
      <c r="F4438" s="13" t="s">
        <v>158</v>
      </c>
      <c r="G4438" s="14" t="s">
        <v>5487</v>
      </c>
      <c r="H4438" s="15">
        <f>HYPERLINK("https://docs.wto.org/imrd/directdoc.asp?DDFDocuments/t/G/SPS/NJPN405C1.DOC","EN")</f>
      </c>
      <c r="I4438" s="15">
        <f>HYPERLINK("https://docs.wto.org/imrd/directdoc.asp?DDFDocuments/u/G/SPS/NJPN405C1.DOC","FR")</f>
      </c>
      <c r="J4438" s="15">
        <f>HYPERLINK("https://docs.wto.org/imrd/directdoc.asp?DDFDocuments/v/G/SPS/NJPN405C1.DOC","ES")</f>
      </c>
    </row>
    <row r="4439">
      <c r="A4439" s="10" t="s">
        <v>7546</v>
      </c>
      <c r="B4439" s="11" t="s">
        <v>34</v>
      </c>
      <c r="C4439" s="10" t="s">
        <v>18</v>
      </c>
      <c r="D4439" s="12">
        <v>42157</v>
      </c>
      <c r="E4439" s="13" t="s">
        <v>7547</v>
      </c>
      <c r="F4439" s="13" t="s">
        <v>74</v>
      </c>
      <c r="G4439" s="14"/>
      <c r="H4439" s="15">
        <f>HYPERLINK("https://docs.wto.org/imrd/directdoc.asp?DDFDocuments/q/G/SPS/NJPN415.pdf","EN")</f>
      </c>
      <c r="I4439" s="15">
        <f>HYPERLINK("https://docs.wto.org/imrd/directdoc.asp?DDFDocuments/r/G/SPS/NJPN415.pdf","FR")</f>
      </c>
      <c r="J4439" s="15">
        <f>HYPERLINK("https://docs.wto.org/imrd/directdoc.asp?DDFDocuments/s/G/SPS/NJPN415.pdf","ES")</f>
      </c>
    </row>
    <row r="4440">
      <c r="A4440" s="10" t="s">
        <v>7548</v>
      </c>
      <c r="B4440" s="11" t="s">
        <v>34</v>
      </c>
      <c r="C4440" s="10" t="s">
        <v>18</v>
      </c>
      <c r="D4440" s="12">
        <v>42157</v>
      </c>
      <c r="E4440" s="13" t="s">
        <v>7549</v>
      </c>
      <c r="F4440" s="13" t="s">
        <v>74</v>
      </c>
      <c r="G4440" s="14"/>
      <c r="H4440" s="15">
        <f>HYPERLINK("https://docs.wto.org/imrd/directdoc.asp?DDFDocuments/q/G/SPS/NJPN416.pdf","EN")</f>
      </c>
      <c r="I4440" s="15">
        <f>HYPERLINK("https://docs.wto.org/imrd/directdoc.asp?DDFDocuments/r/G/SPS/NJPN416.pdf","FR")</f>
      </c>
      <c r="J4440" s="15">
        <f>HYPERLINK("https://docs.wto.org/imrd/directdoc.asp?DDFDocuments/s/G/SPS/NJPN416.pdf","ES")</f>
      </c>
    </row>
    <row r="4441">
      <c r="A4441" s="10" t="s">
        <v>7550</v>
      </c>
      <c r="B4441" s="11" t="s">
        <v>34</v>
      </c>
      <c r="C4441" s="10" t="s">
        <v>18</v>
      </c>
      <c r="D4441" s="12">
        <v>42157</v>
      </c>
      <c r="E4441" s="13" t="s">
        <v>7551</v>
      </c>
      <c r="F4441" s="13" t="s">
        <v>733</v>
      </c>
      <c r="G4441" s="14"/>
      <c r="H4441" s="15">
        <f>HYPERLINK("https://docs.wto.org/imrd/directdoc.asp?DDFDocuments/t/G/SPS/NJPN417.DOC","EN")</f>
      </c>
      <c r="I4441" s="15">
        <f>HYPERLINK("https://docs.wto.org/imrd/directdoc.asp?DDFDocuments/u/G/SPS/NJPN417.DOC","FR")</f>
      </c>
      <c r="J4441" s="15">
        <f>HYPERLINK("https://docs.wto.org/imrd/directdoc.asp?DDFDocuments/v/G/SPS/NJPN417.DOC","ES")</f>
      </c>
    </row>
    <row r="4442">
      <c r="A4442" s="10" t="s">
        <v>7552</v>
      </c>
      <c r="B4442" s="11" t="s">
        <v>87</v>
      </c>
      <c r="C4442" s="10" t="s">
        <v>40</v>
      </c>
      <c r="D4442" s="12">
        <v>42157</v>
      </c>
      <c r="E4442" s="13" t="s">
        <v>19</v>
      </c>
      <c r="F4442" s="13" t="s">
        <v>5150</v>
      </c>
      <c r="G4442" s="14"/>
      <c r="H4442" s="15">
        <f>HYPERLINK("https://docs.wto.org/imrd/directdoc.asp?DDFDocuments/t/G/SPS/NMEX258A2.DOC","EN")</f>
      </c>
      <c r="I4442" s="15">
        <f>HYPERLINK("https://docs.wto.org/imrd/directdoc.asp?DDFDocuments/u/G/SPS/NMEX258A2.DOC","FR")</f>
      </c>
      <c r="J4442" s="15">
        <f>HYPERLINK("https://docs.wto.org/imrd/directdoc.asp?DDFDocuments/v/G/SPS/NMEX258A2.DOC","ES")</f>
      </c>
    </row>
    <row r="4443">
      <c r="A4443" s="10" t="s">
        <v>7553</v>
      </c>
      <c r="B4443" s="11" t="s">
        <v>53</v>
      </c>
      <c r="C4443" s="10" t="s">
        <v>12</v>
      </c>
      <c r="D4443" s="12">
        <v>42157</v>
      </c>
      <c r="E4443" s="13" t="s">
        <v>55</v>
      </c>
      <c r="F4443" s="13" t="s">
        <v>56</v>
      </c>
      <c r="G4443" s="14" t="s">
        <v>7554</v>
      </c>
      <c r="H4443" s="15">
        <f>HYPERLINK("https://docs.wto.org/imrd/directdoc.asp?DDFDocuments/q/G/SPS/NSAU159.pdf","EN")</f>
      </c>
      <c r="I4443" s="15">
        <f>HYPERLINK("https://docs.wto.org/imrd/directdoc.asp?DDFDocuments/r/G/SPS/NSAU159.pdf","FR")</f>
      </c>
      <c r="J4443" s="15">
        <f>HYPERLINK("https://docs.wto.org/imrd/directdoc.asp?DDFDocuments/s/G/SPS/NSAU159.pdf","ES")</f>
      </c>
    </row>
    <row r="4444">
      <c r="A4444" s="10" t="s">
        <v>7555</v>
      </c>
      <c r="B4444" s="11" t="s">
        <v>145</v>
      </c>
      <c r="C4444" s="10" t="s">
        <v>18</v>
      </c>
      <c r="D4444" s="12">
        <v>42156</v>
      </c>
      <c r="E4444" s="13" t="s">
        <v>7556</v>
      </c>
      <c r="F4444" s="13" t="s">
        <v>24</v>
      </c>
      <c r="G4444" s="14"/>
      <c r="H4444" s="15">
        <f>HYPERLINK("https://docs.wto.org/imrd/directdoc.asp?DDFDocuments/t/G/SPS/NPHL289.DOC","EN")</f>
      </c>
      <c r="I4444" s="15">
        <f>HYPERLINK("https://docs.wto.org/imrd/directdoc.asp?DDFDocuments/u/G/SPS/NPHL289.DOC","FR")</f>
      </c>
      <c r="J4444" s="15">
        <f>HYPERLINK("https://docs.wto.org/imrd/directdoc.asp?DDFDocuments/v/G/SPS/NPHL289.DOC","ES")</f>
      </c>
    </row>
    <row r="4445">
      <c r="A4445" s="10" t="s">
        <v>7557</v>
      </c>
      <c r="B4445" s="11" t="s">
        <v>145</v>
      </c>
      <c r="C4445" s="10" t="s">
        <v>18</v>
      </c>
      <c r="D4445" s="12">
        <v>42156</v>
      </c>
      <c r="E4445" s="13" t="s">
        <v>7558</v>
      </c>
      <c r="F4445" s="13" t="s">
        <v>24</v>
      </c>
      <c r="G4445" s="14"/>
      <c r="H4445" s="15">
        <f>HYPERLINK("https://docs.wto.org/imrd/directdoc.asp?DDFDocuments/t/G/SPS/NPHL290.DOC","EN")</f>
      </c>
      <c r="I4445" s="15">
        <f>HYPERLINK("https://docs.wto.org/imrd/directdoc.asp?DDFDocuments/u/G/SPS/NPHL290.DOC","FR")</f>
      </c>
      <c r="J4445" s="15">
        <f>HYPERLINK("https://docs.wto.org/imrd/directdoc.asp?DDFDocuments/v/G/SPS/NPHL290.DOC","ES")</f>
      </c>
    </row>
    <row r="4446">
      <c r="A4446" s="10" t="s">
        <v>7559</v>
      </c>
      <c r="B4446" s="11" t="s">
        <v>145</v>
      </c>
      <c r="C4446" s="10" t="s">
        <v>18</v>
      </c>
      <c r="D4446" s="12">
        <v>42156</v>
      </c>
      <c r="E4446" s="13" t="s">
        <v>7560</v>
      </c>
      <c r="F4446" s="13" t="s">
        <v>323</v>
      </c>
      <c r="G4446" s="14"/>
      <c r="H4446" s="15">
        <f>HYPERLINK("https://docs.wto.org/imrd/directdoc.asp?DDFDocuments/q/G/SPS/NPHL291.pdf","EN")</f>
      </c>
      <c r="I4446" s="15">
        <f>HYPERLINK("https://docs.wto.org/imrd/directdoc.asp?DDFDocuments/r/G/SPS/NPHL291.pdf","FR")</f>
      </c>
      <c r="J4446" s="15">
        <f>HYPERLINK("https://docs.wto.org/imrd/directdoc.asp?DDFDocuments/s/G/SPS/NPHL291.pdf","ES")</f>
      </c>
    </row>
    <row r="4447">
      <c r="A4447" s="10" t="s">
        <v>7561</v>
      </c>
      <c r="B4447" s="11" t="s">
        <v>145</v>
      </c>
      <c r="C4447" s="10" t="s">
        <v>12</v>
      </c>
      <c r="D4447" s="12">
        <v>42156</v>
      </c>
      <c r="E4447" s="13" t="s">
        <v>5501</v>
      </c>
      <c r="F4447" s="13" t="s">
        <v>36</v>
      </c>
      <c r="G4447" s="14" t="s">
        <v>6676</v>
      </c>
      <c r="H4447" s="15">
        <f>HYPERLINK("https://docs.wto.org/imrd/directdoc.asp?DDFDocuments/t/G/SPS/NPHL292.DOC","EN")</f>
      </c>
      <c r="I4447" s="15">
        <f>HYPERLINK("https://docs.wto.org/imrd/directdoc.asp?DDFDocuments/u/G/SPS/NPHL292.DOC","FR")</f>
      </c>
      <c r="J4447" s="15">
        <f>HYPERLINK("https://docs.wto.org/imrd/directdoc.asp?DDFDocuments/v/G/SPS/NPHL292.DOC","ES")</f>
      </c>
    </row>
    <row r="4448">
      <c r="A4448" s="10" t="s">
        <v>7562</v>
      </c>
      <c r="B4448" s="11" t="s">
        <v>53</v>
      </c>
      <c r="C4448" s="10" t="s">
        <v>12</v>
      </c>
      <c r="D4448" s="12">
        <v>42156</v>
      </c>
      <c r="E4448" s="13" t="s">
        <v>55</v>
      </c>
      <c r="F4448" s="13" t="s">
        <v>56</v>
      </c>
      <c r="G4448" s="14" t="s">
        <v>7563</v>
      </c>
      <c r="H4448" s="15">
        <f>HYPERLINK("https://docs.wto.org/imrd/directdoc.asp?DDFDocuments/q/G/SPS/NSAU158.pdf","EN")</f>
      </c>
      <c r="I4448" s="15">
        <f>HYPERLINK("https://docs.wto.org/imrd/directdoc.asp?DDFDocuments/r/G/SPS/NSAU158.pdf","FR")</f>
      </c>
      <c r="J4448" s="15">
        <f>HYPERLINK("https://docs.wto.org/imrd/directdoc.asp?DDFDocuments/s/G/SPS/NSAU158.pdf","ES")</f>
      </c>
    </row>
    <row r="4449">
      <c r="A4449" s="10" t="s">
        <v>7564</v>
      </c>
      <c r="B4449" s="11" t="s">
        <v>59</v>
      </c>
      <c r="C4449" s="10" t="s">
        <v>40</v>
      </c>
      <c r="D4449" s="12">
        <v>42156</v>
      </c>
      <c r="E4449" s="13" t="s">
        <v>6526</v>
      </c>
      <c r="F4449" s="13" t="s">
        <v>5150</v>
      </c>
      <c r="G4449" s="14"/>
      <c r="H4449" s="15">
        <f>HYPERLINK("https://docs.wto.org/imrd/directdoc.asp?DDFDocuments/t/G/SPS/NTPKM333A1.DOC","EN")</f>
      </c>
      <c r="I4449" s="15">
        <f>HYPERLINK("https://docs.wto.org/imrd/directdoc.asp?DDFDocuments/u/G/SPS/NTPKM333A1.DOC","FR")</f>
      </c>
      <c r="J4449" s="15">
        <f>HYPERLINK("https://docs.wto.org/imrd/directdoc.asp?DDFDocuments/v/G/SPS/NTPKM333A1.DOC","ES")</f>
      </c>
    </row>
    <row r="4450">
      <c r="A4450" s="10" t="s">
        <v>7565</v>
      </c>
      <c r="B4450" s="11" t="s">
        <v>59</v>
      </c>
      <c r="C4450" s="10" t="s">
        <v>40</v>
      </c>
      <c r="D4450" s="12">
        <v>42156</v>
      </c>
      <c r="E4450" s="13" t="s">
        <v>560</v>
      </c>
      <c r="F4450" s="13" t="s">
        <v>5150</v>
      </c>
      <c r="G4450" s="14"/>
      <c r="H4450" s="15">
        <f>HYPERLINK("https://docs.wto.org/imrd/directdoc.asp?DDFDocuments/t/G/SPS/NTPKM339A1.DOC","EN")</f>
      </c>
      <c r="I4450" s="15">
        <f>HYPERLINK("https://docs.wto.org/imrd/directdoc.asp?DDFDocuments/u/G/SPS/NTPKM339A1.DOC","FR")</f>
      </c>
      <c r="J4450" s="15">
        <f>HYPERLINK("https://docs.wto.org/imrd/directdoc.asp?DDFDocuments/v/G/SPS/NTPKM339A1.DOC","ES")</f>
      </c>
    </row>
    <row r="4451">
      <c r="A4451" s="10" t="s">
        <v>7566</v>
      </c>
      <c r="B4451" s="11" t="s">
        <v>59</v>
      </c>
      <c r="C4451" s="10" t="s">
        <v>40</v>
      </c>
      <c r="D4451" s="12">
        <v>42156</v>
      </c>
      <c r="E4451" s="13" t="s">
        <v>7567</v>
      </c>
      <c r="F4451" s="13" t="s">
        <v>5150</v>
      </c>
      <c r="G4451" s="14"/>
      <c r="H4451" s="15">
        <f>HYPERLINK("https://docs.wto.org/imrd/directdoc.asp?DDFDocuments/t/G/SPS/NTPKM343A1.DOC","EN")</f>
      </c>
      <c r="I4451" s="15">
        <f>HYPERLINK("https://docs.wto.org/imrd/directdoc.asp?DDFDocuments/u/G/SPS/NTPKM343A1.DOC","FR")</f>
      </c>
      <c r="J4451" s="15">
        <f>HYPERLINK("https://docs.wto.org/imrd/directdoc.asp?DDFDocuments/v/G/SPS/NTPKM343A1.DOC","ES")</f>
      </c>
    </row>
    <row r="4452">
      <c r="A4452" s="10" t="s">
        <v>7568</v>
      </c>
      <c r="B4452" s="11" t="s">
        <v>59</v>
      </c>
      <c r="C4452" s="10" t="s">
        <v>40</v>
      </c>
      <c r="D4452" s="12">
        <v>42156</v>
      </c>
      <c r="E4452" s="13" t="s">
        <v>7569</v>
      </c>
      <c r="F4452" s="13" t="s">
        <v>5150</v>
      </c>
      <c r="G4452" s="14"/>
      <c r="H4452" s="15">
        <f>HYPERLINK("https://docs.wto.org/imrd/directdoc.asp?DDFDocuments/t/G/SPS/NTPKM347A1.DOC","EN")</f>
      </c>
      <c r="I4452" s="15">
        <f>HYPERLINK("https://docs.wto.org/imrd/directdoc.asp?DDFDocuments/u/G/SPS/NTPKM347A1.DOC","FR")</f>
      </c>
      <c r="J4452" s="15">
        <f>HYPERLINK("https://docs.wto.org/imrd/directdoc.asp?DDFDocuments/v/G/SPS/NTPKM347A1.DOC","ES")</f>
      </c>
    </row>
    <row r="4453">
      <c r="A4453" s="10" t="s">
        <v>7570</v>
      </c>
      <c r="B4453" s="11" t="s">
        <v>5038</v>
      </c>
      <c r="C4453" s="10" t="s">
        <v>12</v>
      </c>
      <c r="D4453" s="12">
        <v>42153</v>
      </c>
      <c r="E4453" s="13" t="s">
        <v>7571</v>
      </c>
      <c r="F4453" s="13" t="s">
        <v>7572</v>
      </c>
      <c r="G4453" s="14" t="s">
        <v>7573</v>
      </c>
      <c r="H4453" s="15">
        <f>HYPERLINK("https://docs.wto.org/imrd/directdoc.asp?DDFDocuments/t/G/SPS/NALB184.DOC","EN")</f>
      </c>
      <c r="I4453" s="15">
        <f>HYPERLINK("https://docs.wto.org/imrd/directdoc.asp?DDFDocuments/u/G/SPS/NALB184.DOC","FR")</f>
      </c>
      <c r="J4453" s="15">
        <f>HYPERLINK("https://docs.wto.org/imrd/directdoc.asp?DDFDocuments/v/G/SPS/NALB184.DOC","ES")</f>
      </c>
    </row>
    <row r="4454">
      <c r="A4454" s="10" t="s">
        <v>7574</v>
      </c>
      <c r="B4454" s="11" t="s">
        <v>188</v>
      </c>
      <c r="C4454" s="10" t="s">
        <v>18</v>
      </c>
      <c r="D4454" s="12">
        <v>42152</v>
      </c>
      <c r="E4454" s="13" t="s">
        <v>6393</v>
      </c>
      <c r="F4454" s="13" t="s">
        <v>158</v>
      </c>
      <c r="G4454" s="14" t="s">
        <v>149</v>
      </c>
      <c r="H4454" s="15">
        <f>HYPERLINK("https://docs.wto.org/imrd/directdoc.asp?DDFDocuments/t/G/SPS/NAUS360.DOC","EN")</f>
      </c>
      <c r="I4454" s="15">
        <f>HYPERLINK("https://docs.wto.org/imrd/directdoc.asp?DDFDocuments/u/G/SPS/NAUS360.DOC","FR")</f>
      </c>
      <c r="J4454" s="15">
        <f>HYPERLINK("https://docs.wto.org/imrd/directdoc.asp?DDFDocuments/v/G/SPS/NAUS360.DOC","ES")</f>
      </c>
    </row>
    <row r="4455">
      <c r="A4455" s="10" t="s">
        <v>7575</v>
      </c>
      <c r="B4455" s="11" t="s">
        <v>72</v>
      </c>
      <c r="C4455" s="10" t="s">
        <v>40</v>
      </c>
      <c r="D4455" s="12">
        <v>42152</v>
      </c>
      <c r="E4455" s="13" t="s">
        <v>7576</v>
      </c>
      <c r="F4455" s="13" t="s">
        <v>5163</v>
      </c>
      <c r="G4455" s="14"/>
      <c r="H4455" s="15">
        <f>HYPERLINK("https://docs.wto.org/imrd/directdoc.asp?DDFDocuments/q/G/SPS/NCAN927A1.pdf","EN")</f>
      </c>
      <c r="I4455" s="15">
        <f>HYPERLINK("https://docs.wto.org/imrd/directdoc.asp?DDFDocuments/r/G/SPS/NCAN927A1.pdf","FR")</f>
      </c>
      <c r="J4455" s="15">
        <f>HYPERLINK("https://docs.wto.org/imrd/directdoc.asp?DDFDocuments/s/G/SPS/NCAN927A1.pdf","ES")</f>
      </c>
    </row>
    <row r="4456">
      <c r="A4456" s="10" t="s">
        <v>7577</v>
      </c>
      <c r="B4456" s="11" t="s">
        <v>72</v>
      </c>
      <c r="C4456" s="10" t="s">
        <v>40</v>
      </c>
      <c r="D4456" s="12">
        <v>42152</v>
      </c>
      <c r="E4456" s="13" t="s">
        <v>7578</v>
      </c>
      <c r="F4456" s="13" t="s">
        <v>5163</v>
      </c>
      <c r="G4456" s="14" t="s">
        <v>7579</v>
      </c>
      <c r="H4456" s="15">
        <f>HYPERLINK("https://docs.wto.org/imrd/directdoc.asp?DDFDocuments/t/G/SPS/NCAN928A1.DOC","EN")</f>
      </c>
      <c r="I4456" s="15">
        <f>HYPERLINK("https://docs.wto.org/imrd/directdoc.asp?DDFDocuments/u/G/SPS/NCAN928A1.DOC","FR")</f>
      </c>
      <c r="J4456" s="15">
        <f>HYPERLINK("https://docs.wto.org/imrd/directdoc.asp?DDFDocuments/v/G/SPS/NCAN928A1.DOC","ES")</f>
      </c>
    </row>
    <row r="4457">
      <c r="A4457" s="10" t="s">
        <v>7580</v>
      </c>
      <c r="B4457" s="11" t="s">
        <v>82</v>
      </c>
      <c r="C4457" s="10" t="s">
        <v>54</v>
      </c>
      <c r="D4457" s="12">
        <v>42152</v>
      </c>
      <c r="E4457" s="13" t="s">
        <v>6281</v>
      </c>
      <c r="F4457" s="13" t="s">
        <v>32</v>
      </c>
      <c r="G4457" s="14" t="s">
        <v>4040</v>
      </c>
      <c r="H4457" s="15">
        <f>HYPERLINK("https://docs.wto.org/imrd/directdoc.asp?DDFDocuments/t/G/SPS/NEU94A2.DOC","EN")</f>
      </c>
      <c r="I4457" s="15">
        <f>HYPERLINK("https://docs.wto.org/imrd/directdoc.asp?DDFDocuments/u/G/SPS/NEU94A2.DOC","FR")</f>
      </c>
      <c r="J4457" s="15">
        <f>HYPERLINK("https://docs.wto.org/imrd/directdoc.asp?DDFDocuments/v/G/SPS/NEU94A2.DOC","ES")</f>
      </c>
    </row>
    <row r="4458">
      <c r="A4458" s="10" t="s">
        <v>7581</v>
      </c>
      <c r="B4458" s="11" t="s">
        <v>349</v>
      </c>
      <c r="C4458" s="10" t="s">
        <v>54</v>
      </c>
      <c r="D4458" s="12">
        <v>42151</v>
      </c>
      <c r="E4458" s="13" t="s">
        <v>19</v>
      </c>
      <c r="F4458" s="13" t="s">
        <v>310</v>
      </c>
      <c r="G4458" s="14"/>
      <c r="H4458" s="15">
        <f>HYPERLINK("https://docs.wto.org/imrd/directdoc.asp?DDFDocuments/t/G/SPS/NECU159A1.DOC","EN")</f>
      </c>
      <c r="I4458" s="15">
        <f>HYPERLINK("https://docs.wto.org/imrd/directdoc.asp?DDFDocuments/u/G/SPS/NECU159A1.DOC","FR")</f>
      </c>
      <c r="J4458" s="15">
        <f>HYPERLINK("https://docs.wto.org/imrd/directdoc.asp?DDFDocuments/v/G/SPS/NECU159A1.DOC","ES")</f>
      </c>
    </row>
    <row r="4459">
      <c r="A4459" s="10" t="s">
        <v>7582</v>
      </c>
      <c r="B4459" s="11" t="s">
        <v>145</v>
      </c>
      <c r="C4459" s="10" t="s">
        <v>12</v>
      </c>
      <c r="D4459" s="12">
        <v>42151</v>
      </c>
      <c r="E4459" s="13" t="s">
        <v>5501</v>
      </c>
      <c r="F4459" s="13" t="s">
        <v>36</v>
      </c>
      <c r="G4459" s="14" t="s">
        <v>6674</v>
      </c>
      <c r="H4459" s="15">
        <f>HYPERLINK("https://docs.wto.org/imrd/directdoc.asp?DDFDocuments/t/G/SPS/NPHL285.DOC","EN")</f>
      </c>
      <c r="I4459" s="15">
        <f>HYPERLINK("https://docs.wto.org/imrd/directdoc.asp?DDFDocuments/u/G/SPS/NPHL285.DOC","FR")</f>
      </c>
      <c r="J4459" s="15">
        <f>HYPERLINK("https://docs.wto.org/imrd/directdoc.asp?DDFDocuments/v/G/SPS/NPHL285.DOC","ES")</f>
      </c>
    </row>
    <row r="4460">
      <c r="A4460" s="10" t="s">
        <v>7583</v>
      </c>
      <c r="B4460" s="11" t="s">
        <v>145</v>
      </c>
      <c r="C4460" s="10" t="s">
        <v>12</v>
      </c>
      <c r="D4460" s="12">
        <v>42151</v>
      </c>
      <c r="E4460" s="13" t="s">
        <v>5501</v>
      </c>
      <c r="F4460" s="13" t="s">
        <v>36</v>
      </c>
      <c r="G4460" s="14" t="s">
        <v>7584</v>
      </c>
      <c r="H4460" s="15">
        <f>HYPERLINK("https://docs.wto.org/imrd/directdoc.asp?DDFDocuments/t/G/SPS/NPHL286.DOC","EN")</f>
      </c>
      <c r="I4460" s="15">
        <f>HYPERLINK("https://docs.wto.org/imrd/directdoc.asp?DDFDocuments/u/G/SPS/NPHL286.DOC","FR")</f>
      </c>
      <c r="J4460" s="15">
        <f>HYPERLINK("https://docs.wto.org/imrd/directdoc.asp?DDFDocuments/v/G/SPS/NPHL286.DOC","ES")</f>
      </c>
    </row>
    <row r="4461">
      <c r="A4461" s="10" t="s">
        <v>7585</v>
      </c>
      <c r="B4461" s="11" t="s">
        <v>145</v>
      </c>
      <c r="C4461" s="10" t="s">
        <v>12</v>
      </c>
      <c r="D4461" s="12">
        <v>42151</v>
      </c>
      <c r="E4461" s="13" t="s">
        <v>5501</v>
      </c>
      <c r="F4461" s="13" t="s">
        <v>36</v>
      </c>
      <c r="G4461" s="14" t="s">
        <v>6997</v>
      </c>
      <c r="H4461" s="15">
        <f>HYPERLINK("https://docs.wto.org/imrd/directdoc.asp?DDFDocuments/t/G/SPS/NPHL287.DOC","EN")</f>
      </c>
      <c r="I4461" s="15">
        <f>HYPERLINK("https://docs.wto.org/imrd/directdoc.asp?DDFDocuments/u/G/SPS/NPHL287.DOC","FR")</f>
      </c>
      <c r="J4461" s="15">
        <f>HYPERLINK("https://docs.wto.org/imrd/directdoc.asp?DDFDocuments/v/G/SPS/NPHL287.DOC","ES")</f>
      </c>
    </row>
    <row r="4462">
      <c r="A4462" s="10" t="s">
        <v>7586</v>
      </c>
      <c r="B4462" s="11" t="s">
        <v>145</v>
      </c>
      <c r="C4462" s="10" t="s">
        <v>18</v>
      </c>
      <c r="D4462" s="12">
        <v>42151</v>
      </c>
      <c r="E4462" s="13" t="s">
        <v>7587</v>
      </c>
      <c r="F4462" s="13" t="s">
        <v>4146</v>
      </c>
      <c r="G4462" s="14"/>
      <c r="H4462" s="15">
        <f>HYPERLINK("https://docs.wto.org/imrd/directdoc.asp?DDFDocuments/t/G/SPS/NPHL288.DOC","EN")</f>
      </c>
      <c r="I4462" s="15">
        <f>HYPERLINK("https://docs.wto.org/imrd/directdoc.asp?DDFDocuments/u/G/SPS/NPHL288.DOC","FR")</f>
      </c>
      <c r="J4462" s="15">
        <f>HYPERLINK("https://docs.wto.org/imrd/directdoc.asp?DDFDocuments/v/G/SPS/NPHL288.DOC","ES")</f>
      </c>
    </row>
    <row r="4463">
      <c r="A4463" s="10" t="s">
        <v>7588</v>
      </c>
      <c r="B4463" s="11" t="s">
        <v>7589</v>
      </c>
      <c r="C4463" s="10" t="s">
        <v>18</v>
      </c>
      <c r="D4463" s="12">
        <v>42150</v>
      </c>
      <c r="E4463" s="13" t="s">
        <v>19</v>
      </c>
      <c r="F4463" s="13" t="s">
        <v>1550</v>
      </c>
      <c r="G4463" s="14"/>
      <c r="H4463" s="15">
        <f>HYPERLINK("https://docs.wto.org/imrd/directdoc.asp?DDFDocuments/t/G/SPS/NCPV2.DOC","EN")</f>
      </c>
      <c r="I4463" s="15">
        <f>HYPERLINK("https://docs.wto.org/imrd/directdoc.asp?DDFDocuments/u/G/SPS/NCPV2.DOC","FR")</f>
      </c>
      <c r="J4463" s="15">
        <f>HYPERLINK("https://docs.wto.org/imrd/directdoc.asp?DDFDocuments/v/G/SPS/NCPV2.DOC","ES")</f>
      </c>
    </row>
    <row r="4464">
      <c r="A4464" s="10" t="s">
        <v>7590</v>
      </c>
      <c r="B4464" s="11" t="s">
        <v>7589</v>
      </c>
      <c r="C4464" s="10" t="s">
        <v>18</v>
      </c>
      <c r="D4464" s="12">
        <v>42150</v>
      </c>
      <c r="E4464" s="13" t="s">
        <v>19</v>
      </c>
      <c r="F4464" s="13" t="s">
        <v>2061</v>
      </c>
      <c r="G4464" s="14"/>
      <c r="H4464" s="15">
        <f>HYPERLINK("https://docs.wto.org/imrd/directdoc.asp?DDFDocuments/t/G/SPS/NCPV3.DOC","EN")</f>
      </c>
      <c r="I4464" s="15">
        <f>HYPERLINK("https://docs.wto.org/imrd/directdoc.asp?DDFDocuments/u/G/SPS/NCPV3.DOC","FR")</f>
      </c>
      <c r="J4464" s="15">
        <f>HYPERLINK("https://docs.wto.org/imrd/directdoc.asp?DDFDocuments/v/G/SPS/NCPV3.DOC","ES")</f>
      </c>
    </row>
    <row r="4465">
      <c r="A4465" s="10" t="s">
        <v>7591</v>
      </c>
      <c r="B4465" s="11" t="s">
        <v>349</v>
      </c>
      <c r="C4465" s="10" t="s">
        <v>18</v>
      </c>
      <c r="D4465" s="12">
        <v>42150</v>
      </c>
      <c r="E4465" s="13" t="s">
        <v>7592</v>
      </c>
      <c r="F4465" s="13" t="s">
        <v>32</v>
      </c>
      <c r="G4465" s="14" t="s">
        <v>95</v>
      </c>
      <c r="H4465" s="15">
        <f>HYPERLINK("https://docs.wto.org/imrd/directdoc.asp?DDFDocuments/q/G/SPS/NECU160.pdf","EN")</f>
      </c>
      <c r="I4465" s="15">
        <f>HYPERLINK("https://docs.wto.org/imrd/directdoc.asp?DDFDocuments/r/G/SPS/NECU160.pdf","FR")</f>
      </c>
      <c r="J4465" s="15">
        <f>HYPERLINK("https://docs.wto.org/imrd/directdoc.asp?DDFDocuments/s/G/SPS/NECU160.pdf","ES")</f>
      </c>
    </row>
    <row r="4466">
      <c r="A4466" s="10" t="s">
        <v>7593</v>
      </c>
      <c r="B4466" s="11" t="s">
        <v>82</v>
      </c>
      <c r="C4466" s="10" t="s">
        <v>18</v>
      </c>
      <c r="D4466" s="12">
        <v>42150</v>
      </c>
      <c r="E4466" s="13" t="s">
        <v>603</v>
      </c>
      <c r="F4466" s="13" t="s">
        <v>7594</v>
      </c>
      <c r="G4466" s="14"/>
      <c r="H4466" s="15">
        <f>HYPERLINK("https://docs.wto.org/imrd/directdoc.asp?DDFDocuments/q/G/SPS/NEU130.pdf","EN")</f>
      </c>
      <c r="I4466" s="15">
        <f>HYPERLINK("https://docs.wto.org/imrd/directdoc.asp?DDFDocuments/r/G/SPS/NEU130.pdf","FR")</f>
      </c>
      <c r="J4466" s="15">
        <f>HYPERLINK("https://docs.wto.org/imrd/directdoc.asp?DDFDocuments/s/G/SPS/NEU130.pdf","ES")</f>
      </c>
    </row>
    <row r="4467">
      <c r="A4467" s="10" t="s">
        <v>7595</v>
      </c>
      <c r="B4467" s="11" t="s">
        <v>145</v>
      </c>
      <c r="C4467" s="10" t="s">
        <v>12</v>
      </c>
      <c r="D4467" s="12">
        <v>42150</v>
      </c>
      <c r="E4467" s="13" t="s">
        <v>5501</v>
      </c>
      <c r="F4467" s="13" t="s">
        <v>36</v>
      </c>
      <c r="G4467" s="14" t="s">
        <v>6945</v>
      </c>
      <c r="H4467" s="15">
        <f>HYPERLINK("https://docs.wto.org/imrd/directdoc.asp?DDFDocuments/t/G/SPS/NPHL284.DOC","EN")</f>
      </c>
      <c r="I4467" s="15">
        <f>HYPERLINK("https://docs.wto.org/imrd/directdoc.asp?DDFDocuments/u/G/SPS/NPHL284.DOC","FR")</f>
      </c>
      <c r="J4467" s="15">
        <f>HYPERLINK("https://docs.wto.org/imrd/directdoc.asp?DDFDocuments/v/G/SPS/NPHL284.DOC","ES")</f>
      </c>
    </row>
    <row r="4468">
      <c r="A4468" s="10" t="s">
        <v>7596</v>
      </c>
      <c r="B4468" s="11" t="s">
        <v>188</v>
      </c>
      <c r="C4468" s="10" t="s">
        <v>18</v>
      </c>
      <c r="D4468" s="12">
        <v>42146</v>
      </c>
      <c r="E4468" s="13" t="s">
        <v>7046</v>
      </c>
      <c r="F4468" s="13" t="s">
        <v>754</v>
      </c>
      <c r="G4468" s="14"/>
      <c r="H4468" s="15">
        <f>HYPERLINK("https://docs.wto.org/imrd/directdoc.asp?DDFDocuments/t/G/SPS/NAUS358.DOC","EN")</f>
      </c>
      <c r="I4468" s="15">
        <f>HYPERLINK("https://docs.wto.org/imrd/directdoc.asp?DDFDocuments/u/G/SPS/NAUS358.DOC","FR")</f>
      </c>
      <c r="J4468" s="15">
        <f>HYPERLINK("https://docs.wto.org/imrd/directdoc.asp?DDFDocuments/v/G/SPS/NAUS358.DOC","ES")</f>
      </c>
    </row>
    <row r="4469">
      <c r="A4469" s="10" t="s">
        <v>7597</v>
      </c>
      <c r="B4469" s="11" t="s">
        <v>149</v>
      </c>
      <c r="C4469" s="10" t="s">
        <v>18</v>
      </c>
      <c r="D4469" s="12">
        <v>42146</v>
      </c>
      <c r="E4469" s="13" t="s">
        <v>7598</v>
      </c>
      <c r="F4469" s="13" t="s">
        <v>24</v>
      </c>
      <c r="G4469" s="14"/>
      <c r="H4469" s="15">
        <f>HYPERLINK("https://docs.wto.org/imrd/directdoc.asp?DDFDocuments/q/G/SPS/NCHN878.pdf","EN")</f>
      </c>
      <c r="I4469" s="15">
        <f>HYPERLINK("https://docs.wto.org/imrd/directdoc.asp?DDFDocuments/r/G/SPS/NCHN878.pdf","FR")</f>
      </c>
      <c r="J4469" s="15">
        <f>HYPERLINK("https://docs.wto.org/imrd/directdoc.asp?DDFDocuments/s/G/SPS/NCHN878.pdf","ES")</f>
      </c>
    </row>
    <row r="4470">
      <c r="A4470" s="10" t="s">
        <v>7599</v>
      </c>
      <c r="B4470" s="11" t="s">
        <v>149</v>
      </c>
      <c r="C4470" s="10" t="s">
        <v>18</v>
      </c>
      <c r="D4470" s="12">
        <v>42146</v>
      </c>
      <c r="E4470" s="13" t="s">
        <v>7600</v>
      </c>
      <c r="F4470" s="13" t="s">
        <v>24</v>
      </c>
      <c r="G4470" s="14"/>
      <c r="H4470" s="15">
        <f>HYPERLINK("https://docs.wto.org/imrd/directdoc.asp?DDFDocuments/t/G/SPS/NCHN880.DOC","EN")</f>
      </c>
      <c r="I4470" s="15">
        <f>HYPERLINK("https://docs.wto.org/imrd/directdoc.asp?DDFDocuments/u/G/SPS/NCHN880.DOC","FR")</f>
      </c>
      <c r="J4470" s="15">
        <f>HYPERLINK("https://docs.wto.org/imrd/directdoc.asp?DDFDocuments/v/G/SPS/NCHN880.DOC","ES")</f>
      </c>
    </row>
    <row r="4471">
      <c r="A4471" s="10" t="s">
        <v>7601</v>
      </c>
      <c r="B4471" s="11" t="s">
        <v>82</v>
      </c>
      <c r="C4471" s="10" t="s">
        <v>18</v>
      </c>
      <c r="D4471" s="12">
        <v>42146</v>
      </c>
      <c r="E4471" s="13" t="s">
        <v>7602</v>
      </c>
      <c r="F4471" s="13" t="s">
        <v>7603</v>
      </c>
      <c r="G4471" s="14" t="s">
        <v>7604</v>
      </c>
      <c r="H4471" s="15">
        <f>HYPERLINK("https://docs.wto.org/imrd/directdoc.asp?DDFDocuments/t/G/SPS/NEU128.DOC","EN")</f>
      </c>
      <c r="I4471" s="15">
        <f>HYPERLINK("https://docs.wto.org/imrd/directdoc.asp?DDFDocuments/u/G/SPS/NEU128.DOC","FR")</f>
      </c>
      <c r="J4471" s="15">
        <f>HYPERLINK("https://docs.wto.org/imrd/directdoc.asp?DDFDocuments/v/G/SPS/NEU128.DOC","ES")</f>
      </c>
    </row>
    <row r="4472">
      <c r="A4472" s="10" t="s">
        <v>7605</v>
      </c>
      <c r="B4472" s="11" t="s">
        <v>82</v>
      </c>
      <c r="C4472" s="10" t="s">
        <v>18</v>
      </c>
      <c r="D4472" s="12">
        <v>42146</v>
      </c>
      <c r="E4472" s="13" t="s">
        <v>7606</v>
      </c>
      <c r="F4472" s="13" t="s">
        <v>158</v>
      </c>
      <c r="G4472" s="14"/>
      <c r="H4472" s="15">
        <f>HYPERLINK("https://docs.wto.org/imrd/directdoc.asp?DDFDocuments/q/G/SPS/NEU129.pdf","EN")</f>
      </c>
      <c r="I4472" s="15">
        <f>HYPERLINK("https://docs.wto.org/imrd/directdoc.asp?DDFDocuments/r/G/SPS/NEU129.pdf","FR")</f>
      </c>
      <c r="J4472" s="15">
        <f>HYPERLINK("https://docs.wto.org/imrd/directdoc.asp?DDFDocuments/s/G/SPS/NEU129.pdf","ES")</f>
      </c>
    </row>
    <row r="4473">
      <c r="A4473" s="10" t="s">
        <v>7607</v>
      </c>
      <c r="B4473" s="11" t="s">
        <v>233</v>
      </c>
      <c r="C4473" s="10" t="s">
        <v>40</v>
      </c>
      <c r="D4473" s="12">
        <v>42146</v>
      </c>
      <c r="E4473" s="13" t="s">
        <v>19</v>
      </c>
      <c r="F4473" s="13" t="s">
        <v>5150</v>
      </c>
      <c r="G4473" s="14"/>
      <c r="H4473" s="15">
        <f>HYPERLINK("https://docs.wto.org/imrd/directdoc.asp?DDFDocuments/t/G/SPS/NPER597A1.DOC","EN")</f>
      </c>
      <c r="I4473" s="15">
        <f>HYPERLINK("https://docs.wto.org/imrd/directdoc.asp?DDFDocuments/u/G/SPS/NPER597A1.DOC","FR")</f>
      </c>
      <c r="J4473" s="15">
        <f>HYPERLINK("https://docs.wto.org/imrd/directdoc.asp?DDFDocuments/v/G/SPS/NPER597A1.DOC","ES")</f>
      </c>
    </row>
    <row r="4474">
      <c r="A4474" s="10" t="s">
        <v>7608</v>
      </c>
      <c r="B4474" s="11" t="s">
        <v>233</v>
      </c>
      <c r="C4474" s="10" t="s">
        <v>18</v>
      </c>
      <c r="D4474" s="12">
        <v>42146</v>
      </c>
      <c r="E4474" s="13" t="s">
        <v>7609</v>
      </c>
      <c r="F4474" s="13" t="s">
        <v>7610</v>
      </c>
      <c r="G4474" s="14" t="s">
        <v>779</v>
      </c>
      <c r="H4474" s="15">
        <f>HYPERLINK("https://docs.wto.org/imrd/directdoc.asp?DDFDocuments/q/G/SPS/NPER609.pdf","EN")</f>
      </c>
      <c r="I4474" s="15">
        <f>HYPERLINK("https://docs.wto.org/imrd/directdoc.asp?DDFDocuments/r/G/SPS/NPER609.pdf","FR")</f>
      </c>
      <c r="J4474" s="15">
        <f>HYPERLINK("https://docs.wto.org/imrd/directdoc.asp?DDFDocuments/s/G/SPS/NPER609.pdf","ES")</f>
      </c>
    </row>
    <row r="4475">
      <c r="A4475" s="10" t="s">
        <v>7611</v>
      </c>
      <c r="B4475" s="11" t="s">
        <v>233</v>
      </c>
      <c r="C4475" s="10" t="s">
        <v>18</v>
      </c>
      <c r="D4475" s="12">
        <v>42146</v>
      </c>
      <c r="E4475" s="13" t="s">
        <v>7612</v>
      </c>
      <c r="F4475" s="13" t="s">
        <v>607</v>
      </c>
      <c r="G4475" s="14" t="s">
        <v>365</v>
      </c>
      <c r="H4475" s="15">
        <f>HYPERLINK("https://docs.wto.org/imrd/directdoc.asp?DDFDocuments/t/G/SPS/NPER610.DOC","EN")</f>
      </c>
      <c r="I4475" s="15">
        <f>HYPERLINK("https://docs.wto.org/imrd/directdoc.asp?DDFDocuments/u/G/SPS/NPER610.DOC","FR")</f>
      </c>
      <c r="J4475" s="15">
        <f>HYPERLINK("https://docs.wto.org/imrd/directdoc.asp?DDFDocuments/v/G/SPS/NPER610.DOC","ES")</f>
      </c>
    </row>
    <row r="4476">
      <c r="A4476" s="10" t="s">
        <v>7613</v>
      </c>
      <c r="B4476" s="11" t="s">
        <v>365</v>
      </c>
      <c r="C4476" s="10" t="s">
        <v>40</v>
      </c>
      <c r="D4476" s="12">
        <v>42145</v>
      </c>
      <c r="E4476" s="13" t="s">
        <v>19</v>
      </c>
      <c r="F4476" s="13" t="s">
        <v>5150</v>
      </c>
      <c r="G4476" s="14"/>
      <c r="H4476" s="15">
        <f>HYPERLINK("https://docs.wto.org/imrd/directdoc.asp?DDFDocuments/t/G/SPS/NCHL465A1.DOC","EN")</f>
      </c>
      <c r="I4476" s="15">
        <f>HYPERLINK("https://docs.wto.org/imrd/directdoc.asp?DDFDocuments/u/G/SPS/NCHL465A1.DOC","FR")</f>
      </c>
      <c r="J4476" s="15">
        <f>HYPERLINK("https://docs.wto.org/imrd/directdoc.asp?DDFDocuments/v/G/SPS/NCHL465A1.DOC","ES")</f>
      </c>
    </row>
    <row r="4477">
      <c r="A4477" s="10" t="s">
        <v>7614</v>
      </c>
      <c r="B4477" s="11" t="s">
        <v>349</v>
      </c>
      <c r="C4477" s="10" t="s">
        <v>12</v>
      </c>
      <c r="D4477" s="12">
        <v>42145</v>
      </c>
      <c r="E4477" s="13" t="s">
        <v>7615</v>
      </c>
      <c r="F4477" s="13" t="s">
        <v>36</v>
      </c>
      <c r="G4477" s="14" t="s">
        <v>161</v>
      </c>
      <c r="H4477" s="15">
        <f>HYPERLINK("https://docs.wto.org/imrd/directdoc.asp?DDFDocuments/t/G/SPS/NECU159.DOC","EN")</f>
      </c>
      <c r="I4477" s="15">
        <f>HYPERLINK("https://docs.wto.org/imrd/directdoc.asp?DDFDocuments/u/G/SPS/NECU159.DOC","FR")</f>
      </c>
      <c r="J4477" s="15">
        <f>HYPERLINK("https://docs.wto.org/imrd/directdoc.asp?DDFDocuments/v/G/SPS/NECU159.DOC","ES")</f>
      </c>
    </row>
    <row r="4478">
      <c r="A4478" s="10" t="s">
        <v>7616</v>
      </c>
      <c r="B4478" s="11" t="s">
        <v>34</v>
      </c>
      <c r="C4478" s="10" t="s">
        <v>18</v>
      </c>
      <c r="D4478" s="12">
        <v>42144</v>
      </c>
      <c r="E4478" s="13" t="s">
        <v>7617</v>
      </c>
      <c r="F4478" s="13" t="s">
        <v>7618</v>
      </c>
      <c r="G4478" s="14"/>
      <c r="H4478" s="15">
        <f>HYPERLINK("https://docs.wto.org/imrd/directdoc.asp?DDFDocuments/q/G/SPS/NJPN387R1.pdf","EN")</f>
      </c>
      <c r="I4478" s="15">
        <f>HYPERLINK("https://docs.wto.org/imrd/directdoc.asp?DDFDocuments/r/G/SPS/NJPN387R1.pdf","FR")</f>
      </c>
      <c r="J4478" s="15">
        <f>HYPERLINK("https://docs.wto.org/imrd/directdoc.asp?DDFDocuments/s/G/SPS/NJPN387R1.pdf","ES")</f>
      </c>
    </row>
    <row r="4479">
      <c r="A4479" s="10" t="s">
        <v>7619</v>
      </c>
      <c r="B4479" s="11" t="s">
        <v>34</v>
      </c>
      <c r="C4479" s="10" t="s">
        <v>18</v>
      </c>
      <c r="D4479" s="12">
        <v>42143</v>
      </c>
      <c r="E4479" s="13" t="s">
        <v>7620</v>
      </c>
      <c r="F4479" s="13" t="s">
        <v>74</v>
      </c>
      <c r="G4479" s="14"/>
      <c r="H4479" s="15">
        <f>HYPERLINK("https://docs.wto.org/imrd/directdoc.asp?DDFDocuments/q/G/SPS/NJPN406.pdf","EN")</f>
      </c>
      <c r="I4479" s="15">
        <f>HYPERLINK("https://docs.wto.org/imrd/directdoc.asp?DDFDocuments/r/G/SPS/NJPN406.pdf","FR")</f>
      </c>
      <c r="J4479" s="15">
        <f>HYPERLINK("https://docs.wto.org/imrd/directdoc.asp?DDFDocuments/s/G/SPS/NJPN406.pdf","ES")</f>
      </c>
    </row>
    <row r="4480">
      <c r="A4480" s="10" t="s">
        <v>7621</v>
      </c>
      <c r="B4480" s="11" t="s">
        <v>34</v>
      </c>
      <c r="C4480" s="10" t="s">
        <v>18</v>
      </c>
      <c r="D4480" s="12">
        <v>42143</v>
      </c>
      <c r="E4480" s="13" t="s">
        <v>5580</v>
      </c>
      <c r="F4480" s="13" t="s">
        <v>74</v>
      </c>
      <c r="G4480" s="14"/>
      <c r="H4480" s="15">
        <f>HYPERLINK("https://docs.wto.org/imrd/directdoc.asp?DDFDocuments/q/G/SPS/NJPN407.pdf","EN")</f>
      </c>
      <c r="I4480" s="15">
        <f>HYPERLINK("https://docs.wto.org/imrd/directdoc.asp?DDFDocuments/r/G/SPS/NJPN407.pdf","FR")</f>
      </c>
      <c r="J4480" s="15">
        <f>HYPERLINK("https://docs.wto.org/imrd/directdoc.asp?DDFDocuments/s/G/SPS/NJPN407.pdf","ES")</f>
      </c>
    </row>
    <row r="4481">
      <c r="A4481" s="10" t="s">
        <v>7622</v>
      </c>
      <c r="B4481" s="11" t="s">
        <v>34</v>
      </c>
      <c r="C4481" s="10" t="s">
        <v>18</v>
      </c>
      <c r="D4481" s="12">
        <v>42143</v>
      </c>
      <c r="E4481" s="13" t="s">
        <v>7623</v>
      </c>
      <c r="F4481" s="13" t="s">
        <v>74</v>
      </c>
      <c r="G4481" s="14"/>
      <c r="H4481" s="15">
        <f>HYPERLINK("https://docs.wto.org/imrd/directdoc.asp?DDFDocuments/q/G/SPS/NJPN408.pdf","EN")</f>
      </c>
      <c r="I4481" s="15">
        <f>HYPERLINK("https://docs.wto.org/imrd/directdoc.asp?DDFDocuments/r/G/SPS/NJPN408.pdf","FR")</f>
      </c>
      <c r="J4481" s="15">
        <f>HYPERLINK("https://docs.wto.org/imrd/directdoc.asp?DDFDocuments/s/G/SPS/NJPN408.pdf","ES")</f>
      </c>
    </row>
    <row r="4482">
      <c r="A4482" s="10" t="s">
        <v>7624</v>
      </c>
      <c r="B4482" s="11" t="s">
        <v>34</v>
      </c>
      <c r="C4482" s="10" t="s">
        <v>18</v>
      </c>
      <c r="D4482" s="12">
        <v>42143</v>
      </c>
      <c r="E4482" s="13" t="s">
        <v>7625</v>
      </c>
      <c r="F4482" s="13" t="s">
        <v>74</v>
      </c>
      <c r="G4482" s="14"/>
      <c r="H4482" s="15">
        <f>HYPERLINK("https://docs.wto.org/imrd/directdoc.asp?DDFDocuments/q/G/SPS/NJPN409.pdf","EN")</f>
      </c>
      <c r="I4482" s="15">
        <f>HYPERLINK("https://docs.wto.org/imrd/directdoc.asp?DDFDocuments/r/G/SPS/NJPN409.pdf","FR")</f>
      </c>
      <c r="J4482" s="15">
        <f>HYPERLINK("https://docs.wto.org/imrd/directdoc.asp?DDFDocuments/s/G/SPS/NJPN409.pdf","ES")</f>
      </c>
    </row>
    <row r="4483">
      <c r="A4483" s="10" t="s">
        <v>7626</v>
      </c>
      <c r="B4483" s="11" t="s">
        <v>34</v>
      </c>
      <c r="C4483" s="10" t="s">
        <v>18</v>
      </c>
      <c r="D4483" s="12">
        <v>42143</v>
      </c>
      <c r="E4483" s="13" t="s">
        <v>5580</v>
      </c>
      <c r="F4483" s="13" t="s">
        <v>74</v>
      </c>
      <c r="G4483" s="14"/>
      <c r="H4483" s="15">
        <f>HYPERLINK("https://docs.wto.org/imrd/directdoc.asp?DDFDocuments/q/G/SPS/NJPN410.pdf","EN")</f>
      </c>
      <c r="I4483" s="15">
        <f>HYPERLINK("https://docs.wto.org/imrd/directdoc.asp?DDFDocuments/r/G/SPS/NJPN410.pdf","FR")</f>
      </c>
      <c r="J4483" s="15">
        <f>HYPERLINK("https://docs.wto.org/imrd/directdoc.asp?DDFDocuments/s/G/SPS/NJPN410.pdf","ES")</f>
      </c>
    </row>
    <row r="4484">
      <c r="A4484" s="10" t="s">
        <v>7627</v>
      </c>
      <c r="B4484" s="11" t="s">
        <v>34</v>
      </c>
      <c r="C4484" s="10" t="s">
        <v>18</v>
      </c>
      <c r="D4484" s="12">
        <v>42143</v>
      </c>
      <c r="E4484" s="13" t="s">
        <v>7628</v>
      </c>
      <c r="F4484" s="13" t="s">
        <v>74</v>
      </c>
      <c r="G4484" s="14"/>
      <c r="H4484" s="15">
        <f>HYPERLINK("https://docs.wto.org/imrd/directdoc.asp?DDFDocuments/q/G/SPS/NJPN411.pdf","EN")</f>
      </c>
      <c r="I4484" s="15">
        <f>HYPERLINK("https://docs.wto.org/imrd/directdoc.asp?DDFDocuments/r/G/SPS/NJPN411.pdf","FR")</f>
      </c>
      <c r="J4484" s="15">
        <f>HYPERLINK("https://docs.wto.org/imrd/directdoc.asp?DDFDocuments/s/G/SPS/NJPN411.pdf","ES")</f>
      </c>
    </row>
    <row r="4485">
      <c r="A4485" s="10" t="s">
        <v>7629</v>
      </c>
      <c r="B4485" s="11" t="s">
        <v>87</v>
      </c>
      <c r="C4485" s="10" t="s">
        <v>40</v>
      </c>
      <c r="D4485" s="12">
        <v>42143</v>
      </c>
      <c r="E4485" s="13" t="s">
        <v>19</v>
      </c>
      <c r="F4485" s="13" t="s">
        <v>7630</v>
      </c>
      <c r="G4485" s="14"/>
      <c r="H4485" s="15">
        <f>HYPERLINK("https://docs.wto.org/imrd/directdoc.asp?DDFDocuments/t/G/SPS/NMEX258A1.DOC","EN")</f>
      </c>
      <c r="I4485" s="15">
        <f>HYPERLINK("https://docs.wto.org/imrd/directdoc.asp?DDFDocuments/u/G/SPS/NMEX258A1.DOC","FR")</f>
      </c>
      <c r="J4485" s="15">
        <f>HYPERLINK("https://docs.wto.org/imrd/directdoc.asp?DDFDocuments/v/G/SPS/NMEX258A1.DOC","ES")</f>
      </c>
    </row>
    <row r="4486">
      <c r="A4486" s="10" t="s">
        <v>7631</v>
      </c>
      <c r="B4486" s="11" t="s">
        <v>161</v>
      </c>
      <c r="C4486" s="10" t="s">
        <v>40</v>
      </c>
      <c r="D4486" s="12">
        <v>42143</v>
      </c>
      <c r="E4486" s="13" t="s">
        <v>1526</v>
      </c>
      <c r="F4486" s="13" t="s">
        <v>5150</v>
      </c>
      <c r="G4486" s="14"/>
      <c r="H4486" s="15">
        <f>HYPERLINK("https://docs.wto.org/imrd/directdoc.asp?DDFDocuments/t/G/SPS/NUSA2556A3.DOC","EN")</f>
      </c>
      <c r="I4486" s="15">
        <f>HYPERLINK("https://docs.wto.org/imrd/directdoc.asp?DDFDocuments/u/G/SPS/NUSA2556A3.DOC","FR")</f>
      </c>
      <c r="J4486" s="15">
        <f>HYPERLINK("https://docs.wto.org/imrd/directdoc.asp?DDFDocuments/v/G/SPS/NUSA2556A3.DOC","ES")</f>
      </c>
    </row>
    <row r="4487">
      <c r="A4487" s="10" t="s">
        <v>7632</v>
      </c>
      <c r="B4487" s="11" t="s">
        <v>87</v>
      </c>
      <c r="C4487" s="10" t="s">
        <v>40</v>
      </c>
      <c r="D4487" s="12">
        <v>42142</v>
      </c>
      <c r="E4487" s="13" t="s">
        <v>19</v>
      </c>
      <c r="F4487" s="13" t="s">
        <v>5150</v>
      </c>
      <c r="G4487" s="14"/>
      <c r="H4487" s="15">
        <f>HYPERLINK("https://docs.wto.org/imrd/directdoc.asp?DDFDocuments/q/G/SPS/NMEX263A1.pdf","EN")</f>
      </c>
      <c r="I4487" s="15">
        <f>HYPERLINK("https://docs.wto.org/imrd/directdoc.asp?DDFDocuments/r/G/SPS/NMEX263A1.pdf","FR")</f>
      </c>
      <c r="J4487" s="15">
        <f>HYPERLINK("https://docs.wto.org/imrd/directdoc.asp?DDFDocuments/s/G/SPS/NMEX263A1.pdf","ES")</f>
      </c>
    </row>
    <row r="4488">
      <c r="A4488" s="10" t="s">
        <v>7633</v>
      </c>
      <c r="B4488" s="11" t="s">
        <v>87</v>
      </c>
      <c r="C4488" s="10" t="s">
        <v>40</v>
      </c>
      <c r="D4488" s="12">
        <v>42142</v>
      </c>
      <c r="E4488" s="13" t="s">
        <v>19</v>
      </c>
      <c r="F4488" s="13" t="s">
        <v>5150</v>
      </c>
      <c r="G4488" s="14"/>
      <c r="H4488" s="15">
        <f>HYPERLINK("https://docs.wto.org/imrd/directdoc.asp?DDFDocuments/t/G/SPS/NMEX274A1.DOC","EN")</f>
      </c>
      <c r="I4488" s="15">
        <f>HYPERLINK("https://docs.wto.org/imrd/directdoc.asp?DDFDocuments/u/G/SPS/NMEX274A1.DOC","FR")</f>
      </c>
      <c r="J4488" s="15">
        <f>HYPERLINK("https://docs.wto.org/imrd/directdoc.asp?DDFDocuments/v/G/SPS/NMEX274A1.DOC","ES")</f>
      </c>
    </row>
    <row r="4489">
      <c r="A4489" s="10" t="s">
        <v>7634</v>
      </c>
      <c r="B4489" s="11" t="s">
        <v>233</v>
      </c>
      <c r="C4489" s="10" t="s">
        <v>18</v>
      </c>
      <c r="D4489" s="12">
        <v>42142</v>
      </c>
      <c r="E4489" s="13" t="s">
        <v>7635</v>
      </c>
      <c r="F4489" s="13" t="s">
        <v>158</v>
      </c>
      <c r="G4489" s="14" t="s">
        <v>27</v>
      </c>
      <c r="H4489" s="15">
        <f>HYPERLINK("https://docs.wto.org/imrd/directdoc.asp?DDFDocuments/t/G/SPS/NPER607.DOC","EN")</f>
      </c>
      <c r="I4489" s="15">
        <f>HYPERLINK("https://docs.wto.org/imrd/directdoc.asp?DDFDocuments/u/G/SPS/NPER607.DOC","FR")</f>
      </c>
      <c r="J4489" s="15">
        <f>HYPERLINK("https://docs.wto.org/imrd/directdoc.asp?DDFDocuments/v/G/SPS/NPER607.DOC","ES")</f>
      </c>
    </row>
    <row r="4490">
      <c r="A4490" s="10" t="s">
        <v>7636</v>
      </c>
      <c r="B4490" s="11" t="s">
        <v>233</v>
      </c>
      <c r="C4490" s="10" t="s">
        <v>18</v>
      </c>
      <c r="D4490" s="12">
        <v>42142</v>
      </c>
      <c r="E4490" s="13" t="s">
        <v>7637</v>
      </c>
      <c r="F4490" s="13" t="s">
        <v>158</v>
      </c>
      <c r="G4490" s="14" t="s">
        <v>365</v>
      </c>
      <c r="H4490" s="15">
        <f>HYPERLINK("https://docs.wto.org/imrd/directdoc.asp?DDFDocuments/t/G/SPS/NPER608.DOC","EN")</f>
      </c>
      <c r="I4490" s="15">
        <f>HYPERLINK("https://docs.wto.org/imrd/directdoc.asp?DDFDocuments/u/G/SPS/NPER608.DOC","FR")</f>
      </c>
      <c r="J4490" s="15">
        <f>HYPERLINK("https://docs.wto.org/imrd/directdoc.asp?DDFDocuments/v/G/SPS/NPER608.DOC","ES")</f>
      </c>
    </row>
    <row r="4491">
      <c r="A4491" s="10" t="s">
        <v>7638</v>
      </c>
      <c r="B4491" s="11" t="s">
        <v>11</v>
      </c>
      <c r="C4491" s="10" t="s">
        <v>12</v>
      </c>
      <c r="D4491" s="12">
        <v>42142</v>
      </c>
      <c r="E4491" s="13" t="s">
        <v>7639</v>
      </c>
      <c r="F4491" s="13" t="s">
        <v>158</v>
      </c>
      <c r="G4491" s="14" t="s">
        <v>1124</v>
      </c>
      <c r="H4491" s="15">
        <f>HYPERLINK("https://docs.wto.org/imrd/directdoc.asp?DDFDocuments/q/G/SPS/NRUS95.pdf","EN")</f>
      </c>
      <c r="I4491" s="15">
        <f>HYPERLINK("https://docs.wto.org/imrd/directdoc.asp?DDFDocuments/r/G/SPS/NRUS95.pdf","FR")</f>
      </c>
      <c r="J4491" s="15">
        <f>HYPERLINK("https://docs.wto.org/imrd/directdoc.asp?DDFDocuments/s/G/SPS/NRUS95.pdf","ES")</f>
      </c>
    </row>
    <row r="4492">
      <c r="A4492" s="10" t="s">
        <v>7640</v>
      </c>
      <c r="B4492" s="11" t="s">
        <v>53</v>
      </c>
      <c r="C4492" s="10" t="s">
        <v>18</v>
      </c>
      <c r="D4492" s="12">
        <v>42142</v>
      </c>
      <c r="E4492" s="13" t="s">
        <v>7641</v>
      </c>
      <c r="F4492" s="13" t="s">
        <v>24</v>
      </c>
      <c r="G4492" s="14"/>
      <c r="H4492" s="15">
        <f>HYPERLINK("https://docs.wto.org/imrd/directdoc.asp?DDFDocuments/q/G/SPS/NSAU157.pdf","EN")</f>
      </c>
      <c r="I4492" s="15">
        <f>HYPERLINK("https://docs.wto.org/imrd/directdoc.asp?DDFDocuments/r/G/SPS/NSAU157.pdf","FR")</f>
      </c>
      <c r="J4492" s="15">
        <f>HYPERLINK("https://docs.wto.org/imrd/directdoc.asp?DDFDocuments/s/G/SPS/NSAU157.pdf","ES")</f>
      </c>
    </row>
    <row r="4493">
      <c r="A4493" s="10" t="s">
        <v>7642</v>
      </c>
      <c r="B4493" s="11" t="s">
        <v>523</v>
      </c>
      <c r="C4493" s="10" t="s">
        <v>18</v>
      </c>
      <c r="D4493" s="12">
        <v>42142</v>
      </c>
      <c r="E4493" s="13" t="s">
        <v>989</v>
      </c>
      <c r="F4493" s="13" t="s">
        <v>1282</v>
      </c>
      <c r="G4493" s="14"/>
      <c r="H4493" s="15">
        <f>HYPERLINK("https://docs.wto.org/imrd/directdoc.asp?DDFDocuments/t/G/SPS/NTUR58.DOC","EN")</f>
      </c>
      <c r="I4493" s="15">
        <f>HYPERLINK("https://docs.wto.org/imrd/directdoc.asp?DDFDocuments/u/G/SPS/NTUR58.DOC","FR")</f>
      </c>
      <c r="J4493" s="15">
        <f>HYPERLINK("https://docs.wto.org/imrd/directdoc.asp?DDFDocuments/v/G/SPS/NTUR58.DOC","ES")</f>
      </c>
    </row>
    <row r="4494">
      <c r="A4494" s="10" t="s">
        <v>7643</v>
      </c>
      <c r="B4494" s="11" t="s">
        <v>161</v>
      </c>
      <c r="C4494" s="10" t="s">
        <v>40</v>
      </c>
      <c r="D4494" s="12">
        <v>42142</v>
      </c>
      <c r="E4494" s="13" t="s">
        <v>7644</v>
      </c>
      <c r="F4494" s="13" t="s">
        <v>980</v>
      </c>
      <c r="G4494" s="14"/>
      <c r="H4494" s="15">
        <f>HYPERLINK("https://docs.wto.org/imrd/directdoc.asp?DDFDocuments/q/G/SPS/NUSA2511A2.pdf","EN")</f>
      </c>
      <c r="I4494" s="15">
        <f>HYPERLINK("https://docs.wto.org/imrd/directdoc.asp?DDFDocuments/r/G/SPS/NUSA2511A2.pdf","FR")</f>
      </c>
      <c r="J4494" s="15">
        <f>HYPERLINK("https://docs.wto.org/imrd/directdoc.asp?DDFDocuments/s/G/SPS/NUSA2511A2.pdf","ES")</f>
      </c>
    </row>
    <row r="4495">
      <c r="A4495" s="10" t="s">
        <v>7645</v>
      </c>
      <c r="B4495" s="11" t="s">
        <v>204</v>
      </c>
      <c r="C4495" s="10" t="s">
        <v>40</v>
      </c>
      <c r="D4495" s="12">
        <v>42137</v>
      </c>
      <c r="E4495" s="13" t="s">
        <v>6968</v>
      </c>
      <c r="F4495" s="13" t="s">
        <v>5163</v>
      </c>
      <c r="G4495" s="14"/>
      <c r="H4495" s="15">
        <f>HYPERLINK("https://docs.wto.org/imrd/directdoc.asp?DDFDocuments/t/G/SPS/NEGY59A1.DOC","EN")</f>
      </c>
      <c r="I4495" s="15">
        <f>HYPERLINK("https://docs.wto.org/imrd/directdoc.asp?DDFDocuments/u/G/SPS/NEGY59A1.DOC","FR")</f>
      </c>
      <c r="J4495" s="15">
        <f>HYPERLINK("https://docs.wto.org/imrd/directdoc.asp?DDFDocuments/v/G/SPS/NEGY59A1.DOC","ES")</f>
      </c>
    </row>
    <row r="4496">
      <c r="A4496" s="10" t="s">
        <v>7646</v>
      </c>
      <c r="B4496" s="11" t="s">
        <v>204</v>
      </c>
      <c r="C4496" s="10" t="s">
        <v>40</v>
      </c>
      <c r="D4496" s="12">
        <v>42137</v>
      </c>
      <c r="E4496" s="13" t="s">
        <v>6968</v>
      </c>
      <c r="F4496" s="13" t="s">
        <v>5163</v>
      </c>
      <c r="G4496" s="14"/>
      <c r="H4496" s="15">
        <f>HYPERLINK("https://docs.wto.org/imrd/directdoc.asp?DDFDocuments/t/G/SPS/NEGY61A1.DOC","EN")</f>
      </c>
      <c r="I4496" s="15">
        <f>HYPERLINK("https://docs.wto.org/imrd/directdoc.asp?DDFDocuments/u/G/SPS/NEGY61A1.DOC","FR")</f>
      </c>
      <c r="J4496" s="15">
        <f>HYPERLINK("https://docs.wto.org/imrd/directdoc.asp?DDFDocuments/v/G/SPS/NEGY61A1.DOC","ES")</f>
      </c>
    </row>
    <row r="4497">
      <c r="A4497" s="10" t="s">
        <v>7647</v>
      </c>
      <c r="B4497" s="11" t="s">
        <v>233</v>
      </c>
      <c r="C4497" s="10" t="s">
        <v>40</v>
      </c>
      <c r="D4497" s="12">
        <v>42137</v>
      </c>
      <c r="E4497" s="13" t="s">
        <v>19</v>
      </c>
      <c r="F4497" s="13" t="s">
        <v>310</v>
      </c>
      <c r="G4497" s="14"/>
      <c r="H4497" s="15">
        <f>HYPERLINK("https://docs.wto.org/imrd/directdoc.asp?DDFDocuments/q/G/SPS/NPER492A1.pdf","EN")</f>
      </c>
      <c r="I4497" s="15">
        <f>HYPERLINK("https://docs.wto.org/imrd/directdoc.asp?DDFDocuments/r/G/SPS/NPER492A1.pdf","FR")</f>
      </c>
      <c r="J4497" s="15">
        <f>HYPERLINK("https://docs.wto.org/imrd/directdoc.asp?DDFDocuments/s/G/SPS/NPER492A1.pdf","ES")</f>
      </c>
    </row>
    <row r="4498">
      <c r="A4498" s="10" t="s">
        <v>7648</v>
      </c>
      <c r="B4498" s="11" t="s">
        <v>233</v>
      </c>
      <c r="C4498" s="10" t="s">
        <v>40</v>
      </c>
      <c r="D4498" s="12">
        <v>42137</v>
      </c>
      <c r="E4498" s="13" t="s">
        <v>19</v>
      </c>
      <c r="F4498" s="13" t="s">
        <v>310</v>
      </c>
      <c r="G4498" s="14"/>
      <c r="H4498" s="15">
        <f>HYPERLINK("https://docs.wto.org/imrd/directdoc.asp?DDFDocuments/q/G/SPS/NPER493A1.pdf","EN")</f>
      </c>
      <c r="I4498" s="15">
        <f>HYPERLINK("https://docs.wto.org/imrd/directdoc.asp?DDFDocuments/r/G/SPS/NPER493A1.pdf","FR")</f>
      </c>
      <c r="J4498" s="15">
        <f>HYPERLINK("https://docs.wto.org/imrd/directdoc.asp?DDFDocuments/s/G/SPS/NPER493A1.pdf","ES")</f>
      </c>
    </row>
    <row r="4499">
      <c r="A4499" s="10" t="s">
        <v>7649</v>
      </c>
      <c r="B4499" s="11" t="s">
        <v>233</v>
      </c>
      <c r="C4499" s="10" t="s">
        <v>40</v>
      </c>
      <c r="D4499" s="12">
        <v>42137</v>
      </c>
      <c r="E4499" s="13" t="s">
        <v>19</v>
      </c>
      <c r="F4499" s="13" t="s">
        <v>310</v>
      </c>
      <c r="G4499" s="14"/>
      <c r="H4499" s="15">
        <f>HYPERLINK("https://docs.wto.org/imrd/directdoc.asp?DDFDocuments/q/G/SPS/NPER542A3.pdf","EN")</f>
      </c>
      <c r="I4499" s="15">
        <f>HYPERLINK("https://docs.wto.org/imrd/directdoc.asp?DDFDocuments/r/G/SPS/NPER542A3.pdf","FR")</f>
      </c>
      <c r="J4499" s="15">
        <f>HYPERLINK("https://docs.wto.org/imrd/directdoc.asp?DDFDocuments/s/G/SPS/NPER542A3.pdf","ES")</f>
      </c>
    </row>
    <row r="4500">
      <c r="A4500" s="10" t="s">
        <v>7650</v>
      </c>
      <c r="B4500" s="11" t="s">
        <v>233</v>
      </c>
      <c r="C4500" s="10" t="s">
        <v>40</v>
      </c>
      <c r="D4500" s="12">
        <v>42137</v>
      </c>
      <c r="E4500" s="13" t="s">
        <v>19</v>
      </c>
      <c r="F4500" s="13" t="s">
        <v>310</v>
      </c>
      <c r="G4500" s="14"/>
      <c r="H4500" s="15">
        <f>HYPERLINK("https://docs.wto.org/imrd/directdoc.asp?DDFDocuments/q/G/SPS/NPER570A1.pdf","EN")</f>
      </c>
      <c r="I4500" s="15">
        <f>HYPERLINK("https://docs.wto.org/imrd/directdoc.asp?DDFDocuments/r/G/SPS/NPER570A1.pdf","FR")</f>
      </c>
      <c r="J4500" s="15">
        <f>HYPERLINK("https://docs.wto.org/imrd/directdoc.asp?DDFDocuments/s/G/SPS/NPER570A1.pdf","ES")</f>
      </c>
    </row>
    <row r="4501">
      <c r="A4501" s="10" t="s">
        <v>7651</v>
      </c>
      <c r="B4501" s="11" t="s">
        <v>233</v>
      </c>
      <c r="C4501" s="10" t="s">
        <v>18</v>
      </c>
      <c r="D4501" s="12">
        <v>42137</v>
      </c>
      <c r="E4501" s="13" t="s">
        <v>7652</v>
      </c>
      <c r="F4501" s="13" t="s">
        <v>158</v>
      </c>
      <c r="G4501" s="14" t="s">
        <v>183</v>
      </c>
      <c r="H4501" s="15">
        <f>HYPERLINK("https://docs.wto.org/imrd/directdoc.asp?DDFDocuments/t/G/SPS/NPER606.DOC","EN")</f>
      </c>
      <c r="I4501" s="15">
        <f>HYPERLINK("https://docs.wto.org/imrd/directdoc.asp?DDFDocuments/u/G/SPS/NPER606.DOC","FR")</f>
      </c>
      <c r="J4501" s="15">
        <f>HYPERLINK("https://docs.wto.org/imrd/directdoc.asp?DDFDocuments/v/G/SPS/NPER606.DOC","ES")</f>
      </c>
    </row>
    <row r="4502">
      <c r="A4502" s="10" t="s">
        <v>7653</v>
      </c>
      <c r="B4502" s="11" t="s">
        <v>95</v>
      </c>
      <c r="C4502" s="10" t="s">
        <v>18</v>
      </c>
      <c r="D4502" s="12">
        <v>42136</v>
      </c>
      <c r="E4502" s="13" t="s">
        <v>7654</v>
      </c>
      <c r="F4502" s="13" t="s">
        <v>88</v>
      </c>
      <c r="G4502" s="14" t="s">
        <v>572</v>
      </c>
      <c r="H4502" s="15">
        <f>HYPERLINK("https://docs.wto.org/imrd/directdoc.asp?DDFDocuments/t/G/SPS/NBRA1035.DOC","EN")</f>
      </c>
      <c r="I4502" s="15">
        <f>HYPERLINK("https://docs.wto.org/imrd/directdoc.asp?DDFDocuments/u/G/SPS/NBRA1035.DOC","FR")</f>
      </c>
      <c r="J4502" s="15">
        <f>HYPERLINK("https://docs.wto.org/imrd/directdoc.asp?DDFDocuments/v/G/SPS/NBRA1035.DOC","ES")</f>
      </c>
    </row>
    <row r="4503">
      <c r="A4503" s="10" t="s">
        <v>7655</v>
      </c>
      <c r="B4503" s="11" t="s">
        <v>95</v>
      </c>
      <c r="C4503" s="10" t="s">
        <v>18</v>
      </c>
      <c r="D4503" s="12">
        <v>42136</v>
      </c>
      <c r="E4503" s="13" t="s">
        <v>7656</v>
      </c>
      <c r="F4503" s="13" t="s">
        <v>32</v>
      </c>
      <c r="G4503" s="14" t="s">
        <v>233</v>
      </c>
      <c r="H4503" s="15">
        <f>HYPERLINK("https://docs.wto.org/imrd/directdoc.asp?DDFDocuments/q/G/SPS/NBRA399R1.pdf","EN")</f>
      </c>
      <c r="I4503" s="15">
        <f>HYPERLINK("https://docs.wto.org/imrd/directdoc.asp?DDFDocuments/r/G/SPS/NBRA399R1.pdf","FR")</f>
      </c>
      <c r="J4503" s="15">
        <f>HYPERLINK("https://docs.wto.org/imrd/directdoc.asp?DDFDocuments/s/G/SPS/NBRA399R1.pdf","ES")</f>
      </c>
    </row>
    <row r="4504">
      <c r="A4504" s="10" t="s">
        <v>7657</v>
      </c>
      <c r="B4504" s="11" t="s">
        <v>27</v>
      </c>
      <c r="C4504" s="10" t="s">
        <v>54</v>
      </c>
      <c r="D4504" s="12">
        <v>42136</v>
      </c>
      <c r="E4504" s="13" t="s">
        <v>19</v>
      </c>
      <c r="F4504" s="13" t="s">
        <v>310</v>
      </c>
      <c r="G4504" s="14"/>
      <c r="H4504" s="15">
        <f>HYPERLINK("https://docs.wto.org/imrd/directdoc.asp?DDFDocuments/q/G/SPS/NCRI160A1.pdf","EN")</f>
      </c>
      <c r="I4504" s="15">
        <f>HYPERLINK("https://docs.wto.org/imrd/directdoc.asp?DDFDocuments/r/G/SPS/NCRI160A1.pdf","FR")</f>
      </c>
      <c r="J4504" s="15">
        <f>HYPERLINK("https://docs.wto.org/imrd/directdoc.asp?DDFDocuments/s/G/SPS/NCRI160A1.pdf","ES")</f>
      </c>
    </row>
    <row r="4505">
      <c r="A4505" s="10" t="s">
        <v>7658</v>
      </c>
      <c r="B4505" s="11" t="s">
        <v>233</v>
      </c>
      <c r="C4505" s="10" t="s">
        <v>40</v>
      </c>
      <c r="D4505" s="12">
        <v>42136</v>
      </c>
      <c r="E4505" s="13" t="s">
        <v>19</v>
      </c>
      <c r="F4505" s="13" t="s">
        <v>310</v>
      </c>
      <c r="G4505" s="14"/>
      <c r="H4505" s="15">
        <f>HYPERLINK("https://docs.wto.org/imrd/directdoc.asp?DDFDocuments/q/G/SPS/NPER491A1.pdf","EN")</f>
      </c>
      <c r="I4505" s="15">
        <f>HYPERLINK("https://docs.wto.org/imrd/directdoc.asp?DDFDocuments/r/G/SPS/NPER491A1.pdf","FR")</f>
      </c>
      <c r="J4505" s="15">
        <f>HYPERLINK("https://docs.wto.org/imrd/directdoc.asp?DDFDocuments/s/G/SPS/NPER491A1.pdf","ES")</f>
      </c>
    </row>
    <row r="4506">
      <c r="A4506" s="10" t="s">
        <v>7659</v>
      </c>
      <c r="B4506" s="11" t="s">
        <v>87</v>
      </c>
      <c r="C4506" s="10" t="s">
        <v>40</v>
      </c>
      <c r="D4506" s="12">
        <v>42135</v>
      </c>
      <c r="E4506" s="13" t="s">
        <v>19</v>
      </c>
      <c r="F4506" s="13" t="s">
        <v>6184</v>
      </c>
      <c r="G4506" s="14"/>
      <c r="H4506" s="15">
        <f>HYPERLINK("https://docs.wto.org/imrd/directdoc.asp?DDFDocuments/t/G/SPS/NMEX230A2.DOC","EN")</f>
      </c>
      <c r="I4506" s="15">
        <f>HYPERLINK("https://docs.wto.org/imrd/directdoc.asp?DDFDocuments/u/G/SPS/NMEX230A2.DOC","FR")</f>
      </c>
      <c r="J4506" s="15">
        <f>HYPERLINK("https://docs.wto.org/imrd/directdoc.asp?DDFDocuments/v/G/SPS/NMEX230A2.DOC","ES")</f>
      </c>
    </row>
    <row r="4507">
      <c r="A4507" s="10" t="s">
        <v>7660</v>
      </c>
      <c r="B4507" s="11" t="s">
        <v>87</v>
      </c>
      <c r="C4507" s="10" t="s">
        <v>40</v>
      </c>
      <c r="D4507" s="12">
        <v>42135</v>
      </c>
      <c r="E4507" s="13" t="s">
        <v>19</v>
      </c>
      <c r="F4507" s="13" t="s">
        <v>5150</v>
      </c>
      <c r="G4507" s="14"/>
      <c r="H4507" s="15">
        <f>HYPERLINK("https://docs.wto.org/imrd/directdoc.asp?DDFDocuments/t/G/SPS/NMEX269A1.DOC","EN")</f>
      </c>
      <c r="I4507" s="15">
        <f>HYPERLINK("https://docs.wto.org/imrd/directdoc.asp?DDFDocuments/u/G/SPS/NMEX269A1.DOC","FR")</f>
      </c>
      <c r="J4507" s="15">
        <f>HYPERLINK("https://docs.wto.org/imrd/directdoc.asp?DDFDocuments/v/G/SPS/NMEX269A1.DOC","ES")</f>
      </c>
    </row>
    <row r="4508">
      <c r="A4508" s="10" t="s">
        <v>7661</v>
      </c>
      <c r="B4508" s="11" t="s">
        <v>233</v>
      </c>
      <c r="C4508" s="10" t="s">
        <v>40</v>
      </c>
      <c r="D4508" s="12">
        <v>42135</v>
      </c>
      <c r="E4508" s="13" t="s">
        <v>19</v>
      </c>
      <c r="F4508" s="13" t="s">
        <v>310</v>
      </c>
      <c r="G4508" s="14"/>
      <c r="H4508" s="15">
        <f>HYPERLINK("https://docs.wto.org/imrd/directdoc.asp?DDFDocuments/t/G/SPS/NPER377A1.DOC","EN")</f>
      </c>
      <c r="I4508" s="15">
        <f>HYPERLINK("https://docs.wto.org/imrd/directdoc.asp?DDFDocuments/u/G/SPS/NPER377A1.DOC","FR")</f>
      </c>
      <c r="J4508" s="15">
        <f>HYPERLINK("https://docs.wto.org/imrd/directdoc.asp?DDFDocuments/v/G/SPS/NPER377A1.DOC","ES")</f>
      </c>
    </row>
    <row r="4509">
      <c r="A4509" s="10" t="s">
        <v>7662</v>
      </c>
      <c r="B4509" s="11" t="s">
        <v>233</v>
      </c>
      <c r="C4509" s="10" t="s">
        <v>18</v>
      </c>
      <c r="D4509" s="12">
        <v>42135</v>
      </c>
      <c r="E4509" s="13" t="s">
        <v>7663</v>
      </c>
      <c r="F4509" s="13" t="s">
        <v>158</v>
      </c>
      <c r="G4509" s="14" t="s">
        <v>161</v>
      </c>
      <c r="H4509" s="15">
        <f>HYPERLINK("https://docs.wto.org/imrd/directdoc.asp?DDFDocuments/t/G/SPS/NPER604.DOC","EN")</f>
      </c>
      <c r="I4509" s="15">
        <f>HYPERLINK("https://docs.wto.org/imrd/directdoc.asp?DDFDocuments/u/G/SPS/NPER604.DOC","FR")</f>
      </c>
      <c r="J4509" s="15">
        <f>HYPERLINK("https://docs.wto.org/imrd/directdoc.asp?DDFDocuments/v/G/SPS/NPER604.DOC","ES")</f>
      </c>
    </row>
    <row r="4510">
      <c r="A4510" s="10" t="s">
        <v>7664</v>
      </c>
      <c r="B4510" s="11" t="s">
        <v>233</v>
      </c>
      <c r="C4510" s="10" t="s">
        <v>18</v>
      </c>
      <c r="D4510" s="12">
        <v>42135</v>
      </c>
      <c r="E4510" s="13" t="s">
        <v>7665</v>
      </c>
      <c r="F4510" s="13" t="s">
        <v>992</v>
      </c>
      <c r="G4510" s="14" t="s">
        <v>161</v>
      </c>
      <c r="H4510" s="15">
        <f>HYPERLINK("https://docs.wto.org/imrd/directdoc.asp?DDFDocuments/t/G/SPS/NPER605.DOC","EN")</f>
      </c>
      <c r="I4510" s="15">
        <f>HYPERLINK("https://docs.wto.org/imrd/directdoc.asp?DDFDocuments/u/G/SPS/NPER605.DOC","FR")</f>
      </c>
      <c r="J4510" s="15">
        <f>HYPERLINK("https://docs.wto.org/imrd/directdoc.asp?DDFDocuments/v/G/SPS/NPER605.DOC","ES")</f>
      </c>
    </row>
    <row r="4511">
      <c r="A4511" s="10" t="s">
        <v>7666</v>
      </c>
      <c r="B4511" s="11" t="s">
        <v>233</v>
      </c>
      <c r="C4511" s="10" t="s">
        <v>40</v>
      </c>
      <c r="D4511" s="12">
        <v>42132</v>
      </c>
      <c r="E4511" s="13" t="s">
        <v>19</v>
      </c>
      <c r="F4511" s="13" t="s">
        <v>310</v>
      </c>
      <c r="G4511" s="14"/>
      <c r="H4511" s="15">
        <f>HYPERLINK("https://docs.wto.org/imrd/directdoc.asp?DDFDocuments/t/G/SPS/NPER590A2.DOC","EN")</f>
      </c>
      <c r="I4511" s="15">
        <f>HYPERLINK("https://docs.wto.org/imrd/directdoc.asp?DDFDocuments/u/G/SPS/NPER590A2.DOC","FR")</f>
      </c>
      <c r="J4511" s="15">
        <f>HYPERLINK("https://docs.wto.org/imrd/directdoc.asp?DDFDocuments/v/G/SPS/NPER590A2.DOC","ES")</f>
      </c>
    </row>
    <row r="4512">
      <c r="A4512" s="10" t="s">
        <v>7667</v>
      </c>
      <c r="B4512" s="11" t="s">
        <v>34</v>
      </c>
      <c r="C4512" s="10" t="s">
        <v>12</v>
      </c>
      <c r="D4512" s="12">
        <v>42131</v>
      </c>
      <c r="E4512" s="13" t="s">
        <v>7668</v>
      </c>
      <c r="F4512" s="13" t="s">
        <v>819</v>
      </c>
      <c r="G4512" s="14" t="s">
        <v>7669</v>
      </c>
      <c r="H4512" s="15">
        <f>HYPERLINK("https://docs.wto.org/imrd/directdoc.asp?DDFDocuments/t/G/SPS/NJPN405.DOC","EN")</f>
      </c>
      <c r="I4512" s="15">
        <f>HYPERLINK("https://docs.wto.org/imrd/directdoc.asp?DDFDocuments/u/G/SPS/NJPN405.DOC","FR")</f>
      </c>
      <c r="J4512" s="15">
        <f>HYPERLINK("https://docs.wto.org/imrd/directdoc.asp?DDFDocuments/v/G/SPS/NJPN405.DOC","ES")</f>
      </c>
    </row>
    <row r="4513">
      <c r="A4513" s="10" t="s">
        <v>7670</v>
      </c>
      <c r="B4513" s="11" t="s">
        <v>87</v>
      </c>
      <c r="C4513" s="10" t="s">
        <v>40</v>
      </c>
      <c r="D4513" s="12">
        <v>42131</v>
      </c>
      <c r="E4513" s="13" t="s">
        <v>19</v>
      </c>
      <c r="F4513" s="13" t="s">
        <v>5150</v>
      </c>
      <c r="G4513" s="14"/>
      <c r="H4513" s="15">
        <f>HYPERLINK("https://docs.wto.org/imrd/directdoc.asp?DDFDocuments/q/G/SPS/NMEX268A1.pdf","EN")</f>
      </c>
      <c r="I4513" s="15">
        <f>HYPERLINK("https://docs.wto.org/imrd/directdoc.asp?DDFDocuments/r/G/SPS/NMEX268A1.pdf","FR")</f>
      </c>
      <c r="J4513" s="15">
        <f>HYPERLINK("https://docs.wto.org/imrd/directdoc.asp?DDFDocuments/s/G/SPS/NMEX268A1.pdf","ES")</f>
      </c>
    </row>
    <row r="4514">
      <c r="A4514" s="10" t="s">
        <v>7671</v>
      </c>
      <c r="B4514" s="11" t="s">
        <v>87</v>
      </c>
      <c r="C4514" s="10" t="s">
        <v>40</v>
      </c>
      <c r="D4514" s="12">
        <v>42131</v>
      </c>
      <c r="E4514" s="13" t="s">
        <v>19</v>
      </c>
      <c r="F4514" s="13" t="s">
        <v>5150</v>
      </c>
      <c r="G4514" s="14"/>
      <c r="H4514" s="15">
        <f>HYPERLINK("https://docs.wto.org/imrd/directdoc.asp?DDFDocuments/t/G/SPS/NMEX271A1.DOC","EN")</f>
      </c>
      <c r="I4514" s="15">
        <f>HYPERLINK("https://docs.wto.org/imrd/directdoc.asp?DDFDocuments/u/G/SPS/NMEX271A1.DOC","FR")</f>
      </c>
      <c r="J4514" s="15">
        <f>HYPERLINK("https://docs.wto.org/imrd/directdoc.asp?DDFDocuments/v/G/SPS/NMEX271A1.DOC","ES")</f>
      </c>
    </row>
    <row r="4515">
      <c r="A4515" s="10" t="s">
        <v>7672</v>
      </c>
      <c r="B4515" s="11" t="s">
        <v>87</v>
      </c>
      <c r="C4515" s="10" t="s">
        <v>40</v>
      </c>
      <c r="D4515" s="12">
        <v>42131</v>
      </c>
      <c r="E4515" s="13" t="s">
        <v>19</v>
      </c>
      <c r="F4515" s="13" t="s">
        <v>5150</v>
      </c>
      <c r="G4515" s="14"/>
      <c r="H4515" s="15">
        <f>HYPERLINK("https://docs.wto.org/imrd/directdoc.asp?DDFDocuments/t/G/SPS/NMEX272A1.DOC","EN")</f>
      </c>
      <c r="I4515" s="15">
        <f>HYPERLINK("https://docs.wto.org/imrd/directdoc.asp?DDFDocuments/u/G/SPS/NMEX272A1.DOC","FR")</f>
      </c>
      <c r="J4515" s="15">
        <f>HYPERLINK("https://docs.wto.org/imrd/directdoc.asp?DDFDocuments/v/G/SPS/NMEX272A1.DOC","ES")</f>
      </c>
    </row>
    <row r="4516">
      <c r="A4516" s="10" t="s">
        <v>7673</v>
      </c>
      <c r="B4516" s="11" t="s">
        <v>161</v>
      </c>
      <c r="C4516" s="10" t="s">
        <v>18</v>
      </c>
      <c r="D4516" s="12">
        <v>42131</v>
      </c>
      <c r="E4516" s="13" t="s">
        <v>969</v>
      </c>
      <c r="F4516" s="13" t="s">
        <v>158</v>
      </c>
      <c r="G4516" s="14" t="s">
        <v>233</v>
      </c>
      <c r="H4516" s="15">
        <f>HYPERLINK("https://docs.wto.org/imrd/directdoc.asp?DDFDocuments/t/G/SPS/NUSA2760.DOC","EN")</f>
      </c>
      <c r="I4516" s="15">
        <f>HYPERLINK("https://docs.wto.org/imrd/directdoc.asp?DDFDocuments/u/G/SPS/NUSA2760.DOC","FR")</f>
      </c>
      <c r="J4516" s="15">
        <f>HYPERLINK("https://docs.wto.org/imrd/directdoc.asp?DDFDocuments/v/G/SPS/NUSA2760.DOC","ES")</f>
      </c>
    </row>
    <row r="4517">
      <c r="A4517" s="10" t="s">
        <v>7674</v>
      </c>
      <c r="B4517" s="11" t="s">
        <v>82</v>
      </c>
      <c r="C4517" s="10" t="s">
        <v>54</v>
      </c>
      <c r="D4517" s="12">
        <v>42130</v>
      </c>
      <c r="E4517" s="13" t="s">
        <v>6281</v>
      </c>
      <c r="F4517" s="13" t="s">
        <v>310</v>
      </c>
      <c r="G4517" s="14" t="s">
        <v>4040</v>
      </c>
      <c r="H4517" s="15">
        <f>HYPERLINK("https://docs.wto.org/imrd/directdoc.asp?DDFDocuments/t/G/SPS/NEU94A1.DOC","EN")</f>
      </c>
      <c r="I4517" s="15">
        <f>HYPERLINK("https://docs.wto.org/imrd/directdoc.asp?DDFDocuments/u/G/SPS/NEU94A1.DOC","FR")</f>
      </c>
      <c r="J4517" s="15">
        <f>HYPERLINK("https://docs.wto.org/imrd/directdoc.asp?DDFDocuments/v/G/SPS/NEU94A1.DOC","ES")</f>
      </c>
    </row>
    <row r="4518">
      <c r="A4518" s="10" t="s">
        <v>7675</v>
      </c>
      <c r="B4518" s="11" t="s">
        <v>27</v>
      </c>
      <c r="C4518" s="10" t="s">
        <v>12</v>
      </c>
      <c r="D4518" s="12">
        <v>42129</v>
      </c>
      <c r="E4518" s="13" t="s">
        <v>7383</v>
      </c>
      <c r="F4518" s="13" t="s">
        <v>607</v>
      </c>
      <c r="G4518" s="14" t="s">
        <v>7676</v>
      </c>
      <c r="H4518" s="15">
        <f>HYPERLINK("https://docs.wto.org/imrd/directdoc.asp?DDFDocuments/q/G/SPS/NCRI160.pdf","EN")</f>
      </c>
      <c r="I4518" s="15">
        <f>HYPERLINK("https://docs.wto.org/imrd/directdoc.asp?DDFDocuments/r/G/SPS/NCRI160.pdf","FR")</f>
      </c>
      <c r="J4518" s="15">
        <f>HYPERLINK("https://docs.wto.org/imrd/directdoc.asp?DDFDocuments/s/G/SPS/NCRI160.pdf","ES")</f>
      </c>
    </row>
    <row r="4519">
      <c r="A4519" s="10" t="s">
        <v>7677</v>
      </c>
      <c r="B4519" s="11" t="s">
        <v>624</v>
      </c>
      <c r="C4519" s="10" t="s">
        <v>18</v>
      </c>
      <c r="D4519" s="12">
        <v>42129</v>
      </c>
      <c r="E4519" s="13" t="s">
        <v>7641</v>
      </c>
      <c r="F4519" s="13" t="s">
        <v>24</v>
      </c>
      <c r="G4519" s="14"/>
      <c r="H4519" s="15">
        <f>HYPERLINK("https://docs.wto.org/imrd/directdoc.asp?DDFDocuments/q/G/SPS/NQAT55.pdf","EN")</f>
      </c>
      <c r="I4519" s="15">
        <f>HYPERLINK("https://docs.wto.org/imrd/directdoc.asp?DDFDocuments/r/G/SPS/NQAT55.pdf","FR")</f>
      </c>
      <c r="J4519" s="15">
        <f>HYPERLINK("https://docs.wto.org/imrd/directdoc.asp?DDFDocuments/s/G/SPS/NQAT55.pdf","ES")</f>
      </c>
    </row>
    <row r="4520">
      <c r="A4520" s="10" t="s">
        <v>7678</v>
      </c>
      <c r="B4520" s="11" t="s">
        <v>7679</v>
      </c>
      <c r="C4520" s="10" t="s">
        <v>12</v>
      </c>
      <c r="D4520" s="12">
        <v>42129</v>
      </c>
      <c r="E4520" s="13" t="s">
        <v>7680</v>
      </c>
      <c r="F4520" s="13" t="s">
        <v>70</v>
      </c>
      <c r="G4520" s="14"/>
      <c r="H4520" s="15">
        <f>HYPERLINK("https://docs.wto.org/imrd/directdoc.asp?DDFDocuments/t/G/SPS/NSVN22.DOC","EN")</f>
      </c>
      <c r="I4520" s="15">
        <f>HYPERLINK("https://docs.wto.org/imrd/directdoc.asp?DDFDocuments/u/G/SPS/NSVN22.DOC","FR")</f>
      </c>
      <c r="J4520" s="15">
        <f>HYPERLINK("https://docs.wto.org/imrd/directdoc.asp?DDFDocuments/v/G/SPS/NSVN22.DOC","ES")</f>
      </c>
    </row>
    <row r="4521">
      <c r="A4521" s="10" t="s">
        <v>7681</v>
      </c>
      <c r="B4521" s="11" t="s">
        <v>161</v>
      </c>
      <c r="C4521" s="10" t="s">
        <v>40</v>
      </c>
      <c r="D4521" s="12">
        <v>42128</v>
      </c>
      <c r="E4521" s="13" t="s">
        <v>7682</v>
      </c>
      <c r="F4521" s="13" t="s">
        <v>5150</v>
      </c>
      <c r="G4521" s="14" t="s">
        <v>233</v>
      </c>
      <c r="H4521" s="15">
        <f>HYPERLINK("https://docs.wto.org/imrd/directdoc.asp?DDFDocuments/t/G/SPS/NUSA2575A1.DOC","EN")</f>
      </c>
      <c r="I4521" s="15">
        <f>HYPERLINK("https://docs.wto.org/imrd/directdoc.asp?DDFDocuments/u/G/SPS/NUSA2575A1.DOC","FR")</f>
      </c>
      <c r="J4521" s="15">
        <f>HYPERLINK("https://docs.wto.org/imrd/directdoc.asp?DDFDocuments/v/G/SPS/NUSA2575A1.DOC","ES")</f>
      </c>
    </row>
    <row r="4522">
      <c r="A4522" s="10" t="s">
        <v>7683</v>
      </c>
      <c r="B4522" s="11" t="s">
        <v>365</v>
      </c>
      <c r="C4522" s="10" t="s">
        <v>18</v>
      </c>
      <c r="D4522" s="12">
        <v>42125</v>
      </c>
      <c r="E4522" s="13" t="s">
        <v>5267</v>
      </c>
      <c r="F4522" s="13" t="s">
        <v>223</v>
      </c>
      <c r="G4522" s="14"/>
      <c r="H4522" s="15">
        <f>HYPERLINK("https://docs.wto.org/imrd/directdoc.asp?DDFDocuments/t/G/SPS/NCHL503.DOC","EN")</f>
      </c>
      <c r="I4522" s="15">
        <f>HYPERLINK("https://docs.wto.org/imrd/directdoc.asp?DDFDocuments/u/G/SPS/NCHL503.DOC","FR")</f>
      </c>
      <c r="J4522" s="15">
        <f>HYPERLINK("https://docs.wto.org/imrd/directdoc.asp?DDFDocuments/v/G/SPS/NCHL503.DOC","ES")</f>
      </c>
    </row>
    <row r="4523">
      <c r="A4523" s="10" t="s">
        <v>7684</v>
      </c>
      <c r="B4523" s="11" t="s">
        <v>153</v>
      </c>
      <c r="C4523" s="10" t="s">
        <v>18</v>
      </c>
      <c r="D4523" s="12">
        <v>42125</v>
      </c>
      <c r="E4523" s="13" t="s">
        <v>4901</v>
      </c>
      <c r="F4523" s="13" t="s">
        <v>24</v>
      </c>
      <c r="G4523" s="14"/>
      <c r="H4523" s="15">
        <f>HYPERLINK("https://docs.wto.org/imrd/directdoc.asp?DDFDocuments/t/G/SPS/NKOR502.DOC","EN")</f>
      </c>
      <c r="I4523" s="15">
        <f>HYPERLINK("https://docs.wto.org/imrd/directdoc.asp?DDFDocuments/u/G/SPS/NKOR502.DOC","FR")</f>
      </c>
      <c r="J4523" s="15">
        <f>HYPERLINK("https://docs.wto.org/imrd/directdoc.asp?DDFDocuments/v/G/SPS/NKOR502.DOC","ES")</f>
      </c>
    </row>
    <row r="4524">
      <c r="A4524" s="10" t="s">
        <v>7685</v>
      </c>
      <c r="B4524" s="11" t="s">
        <v>161</v>
      </c>
      <c r="C4524" s="10" t="s">
        <v>18</v>
      </c>
      <c r="D4524" s="12">
        <v>42125</v>
      </c>
      <c r="E4524" s="13" t="s">
        <v>1794</v>
      </c>
      <c r="F4524" s="13" t="s">
        <v>186</v>
      </c>
      <c r="G4524" s="14" t="s">
        <v>349</v>
      </c>
      <c r="H4524" s="15">
        <f>HYPERLINK("https://docs.wto.org/imrd/directdoc.asp?DDFDocuments/q/G/SPS/NUSA2756.pdf","EN")</f>
      </c>
      <c r="I4524" s="15">
        <f>HYPERLINK("https://docs.wto.org/imrd/directdoc.asp?DDFDocuments/r/G/SPS/NUSA2756.pdf","FR")</f>
      </c>
      <c r="J4524" s="15">
        <f>HYPERLINK("https://docs.wto.org/imrd/directdoc.asp?DDFDocuments/s/G/SPS/NUSA2756.pdf","ES")</f>
      </c>
    </row>
    <row r="4525">
      <c r="A4525" s="10" t="s">
        <v>7686</v>
      </c>
      <c r="B4525" s="11" t="s">
        <v>161</v>
      </c>
      <c r="C4525" s="10" t="s">
        <v>18</v>
      </c>
      <c r="D4525" s="12">
        <v>42125</v>
      </c>
      <c r="E4525" s="13" t="s">
        <v>1794</v>
      </c>
      <c r="F4525" s="13" t="s">
        <v>186</v>
      </c>
      <c r="G4525" s="14" t="s">
        <v>233</v>
      </c>
      <c r="H4525" s="15">
        <f>HYPERLINK("https://docs.wto.org/imrd/directdoc.asp?DDFDocuments/q/G/SPS/NUSA2757.pdf","EN")</f>
      </c>
      <c r="I4525" s="15">
        <f>HYPERLINK("https://docs.wto.org/imrd/directdoc.asp?DDFDocuments/r/G/SPS/NUSA2757.pdf","FR")</f>
      </c>
      <c r="J4525" s="15">
        <f>HYPERLINK("https://docs.wto.org/imrd/directdoc.asp?DDFDocuments/s/G/SPS/NUSA2757.pdf","ES")</f>
      </c>
    </row>
    <row r="4526">
      <c r="A4526" s="10" t="s">
        <v>7687</v>
      </c>
      <c r="B4526" s="11" t="s">
        <v>161</v>
      </c>
      <c r="C4526" s="10" t="s">
        <v>18</v>
      </c>
      <c r="D4526" s="12">
        <v>42125</v>
      </c>
      <c r="E4526" s="13" t="s">
        <v>6405</v>
      </c>
      <c r="F4526" s="13" t="s">
        <v>186</v>
      </c>
      <c r="G4526" s="14" t="s">
        <v>349</v>
      </c>
      <c r="H4526" s="15">
        <f>HYPERLINK("https://docs.wto.org/imrd/directdoc.asp?DDFDocuments/q/G/SPS/NUSA2758.pdf","EN")</f>
      </c>
      <c r="I4526" s="15">
        <f>HYPERLINK("https://docs.wto.org/imrd/directdoc.asp?DDFDocuments/r/G/SPS/NUSA2758.pdf","FR")</f>
      </c>
      <c r="J4526" s="15">
        <f>HYPERLINK("https://docs.wto.org/imrd/directdoc.asp?DDFDocuments/s/G/SPS/NUSA2758.pdf","ES")</f>
      </c>
    </row>
    <row r="4527">
      <c r="A4527" s="10" t="s">
        <v>7688</v>
      </c>
      <c r="B4527" s="11" t="s">
        <v>161</v>
      </c>
      <c r="C4527" s="10" t="s">
        <v>18</v>
      </c>
      <c r="D4527" s="12">
        <v>42125</v>
      </c>
      <c r="E4527" s="13" t="s">
        <v>7026</v>
      </c>
      <c r="F4527" s="13" t="s">
        <v>158</v>
      </c>
      <c r="G4527" s="14" t="s">
        <v>2110</v>
      </c>
      <c r="H4527" s="15">
        <f>HYPERLINK("https://docs.wto.org/imrd/directdoc.asp?DDFDocuments/t/G/SPS/NUSA2759.DOC","EN")</f>
      </c>
      <c r="I4527" s="15">
        <f>HYPERLINK("https://docs.wto.org/imrd/directdoc.asp?DDFDocuments/u/G/SPS/NUSA2759.DOC","FR")</f>
      </c>
      <c r="J4527" s="15">
        <f>HYPERLINK("https://docs.wto.org/imrd/directdoc.asp?DDFDocuments/v/G/SPS/NUSA2759.DOC","ES")</f>
      </c>
    </row>
    <row r="4528">
      <c r="A4528" s="10" t="s">
        <v>7689</v>
      </c>
      <c r="B4528" s="11" t="s">
        <v>720</v>
      </c>
      <c r="C4528" s="10" t="s">
        <v>12</v>
      </c>
      <c r="D4528" s="12">
        <v>42124</v>
      </c>
      <c r="E4528" s="13" t="s">
        <v>7690</v>
      </c>
      <c r="F4528" s="13" t="s">
        <v>56</v>
      </c>
      <c r="G4528" s="14" t="s">
        <v>7691</v>
      </c>
      <c r="H4528" s="15">
        <f>HYPERLINK("https://docs.wto.org/imrd/directdoc.asp?DDFDocuments/t/G/SPS/NSLV121.DOC","EN")</f>
      </c>
      <c r="I4528" s="15">
        <f>HYPERLINK("https://docs.wto.org/imrd/directdoc.asp?DDFDocuments/u/G/SPS/NSLV121.DOC","FR")</f>
      </c>
      <c r="J4528" s="15">
        <f>HYPERLINK("https://docs.wto.org/imrd/directdoc.asp?DDFDocuments/v/G/SPS/NSLV121.DOC","ES")</f>
      </c>
    </row>
    <row r="4529">
      <c r="A4529" s="10" t="s">
        <v>7692</v>
      </c>
      <c r="B4529" s="11" t="s">
        <v>233</v>
      </c>
      <c r="C4529" s="10" t="s">
        <v>40</v>
      </c>
      <c r="D4529" s="12">
        <v>42123</v>
      </c>
      <c r="E4529" s="13" t="s">
        <v>19</v>
      </c>
      <c r="F4529" s="13" t="s">
        <v>5150</v>
      </c>
      <c r="G4529" s="14"/>
      <c r="H4529" s="15">
        <f>HYPERLINK("https://docs.wto.org/imrd/directdoc.asp?DDFDocuments/t/G/SPS/NPER590A1.DOC","EN")</f>
      </c>
      <c r="I4529" s="15">
        <f>HYPERLINK("https://docs.wto.org/imrd/directdoc.asp?DDFDocuments/u/G/SPS/NPER590A1.DOC","FR")</f>
      </c>
      <c r="J4529" s="15">
        <f>HYPERLINK("https://docs.wto.org/imrd/directdoc.asp?DDFDocuments/v/G/SPS/NPER590A1.DOC","ES")</f>
      </c>
    </row>
    <row r="4530">
      <c r="A4530" s="10" t="s">
        <v>7693</v>
      </c>
      <c r="B4530" s="11" t="s">
        <v>11</v>
      </c>
      <c r="C4530" s="10" t="s">
        <v>12</v>
      </c>
      <c r="D4530" s="12">
        <v>42123</v>
      </c>
      <c r="E4530" s="13" t="s">
        <v>7694</v>
      </c>
      <c r="F4530" s="13" t="s">
        <v>7695</v>
      </c>
      <c r="G4530" s="14" t="s">
        <v>7696</v>
      </c>
      <c r="H4530" s="15">
        <f>HYPERLINK("https://docs.wto.org/imrd/directdoc.asp?DDFDocuments/q/G/SPS/NRUS94.pdf","EN")</f>
      </c>
      <c r="I4530" s="15">
        <f>HYPERLINK("https://docs.wto.org/imrd/directdoc.asp?DDFDocuments/r/G/SPS/NRUS94.pdf","FR")</f>
      </c>
      <c r="J4530" s="15">
        <f>HYPERLINK("https://docs.wto.org/imrd/directdoc.asp?DDFDocuments/s/G/SPS/NRUS94.pdf","ES")</f>
      </c>
    </row>
    <row r="4531">
      <c r="A4531" s="10" t="s">
        <v>7697</v>
      </c>
      <c r="B4531" s="11" t="s">
        <v>72</v>
      </c>
      <c r="C4531" s="10" t="s">
        <v>18</v>
      </c>
      <c r="D4531" s="12">
        <v>42122</v>
      </c>
      <c r="E4531" s="13" t="s">
        <v>7698</v>
      </c>
      <c r="F4531" s="13" t="s">
        <v>7356</v>
      </c>
      <c r="G4531" s="14"/>
      <c r="H4531" s="15">
        <f>HYPERLINK("https://docs.wto.org/imrd/directdoc.asp?DDFDocuments/q/G/SPS/NCAN631R1.pdf","EN")</f>
      </c>
      <c r="I4531" s="15">
        <f>HYPERLINK("https://docs.wto.org/imrd/directdoc.asp?DDFDocuments/r/G/SPS/NCAN631R1.pdf","FR")</f>
      </c>
      <c r="J4531" s="15">
        <f>HYPERLINK("https://docs.wto.org/imrd/directdoc.asp?DDFDocuments/s/G/SPS/NCAN631R1.pdf","ES")</f>
      </c>
    </row>
    <row r="4532">
      <c r="A4532" s="10" t="s">
        <v>7699</v>
      </c>
      <c r="B4532" s="11" t="s">
        <v>351</v>
      </c>
      <c r="C4532" s="10" t="s">
        <v>12</v>
      </c>
      <c r="D4532" s="12">
        <v>42122</v>
      </c>
      <c r="E4532" s="13" t="s">
        <v>7700</v>
      </c>
      <c r="F4532" s="13" t="s">
        <v>56</v>
      </c>
      <c r="G4532" s="14" t="s">
        <v>141</v>
      </c>
      <c r="H4532" s="15">
        <f>HYPERLINK("https://docs.wto.org/imrd/directdoc.asp?DDFDocuments/q/G/SPS/NJOR32.pdf","EN")</f>
      </c>
      <c r="I4532" s="15">
        <f>HYPERLINK("https://docs.wto.org/imrd/directdoc.asp?DDFDocuments/r/G/SPS/NJOR32.pdf","FR")</f>
      </c>
      <c r="J4532" s="15">
        <f>HYPERLINK("https://docs.wto.org/imrd/directdoc.asp?DDFDocuments/s/G/SPS/NJOR32.pdf","ES")</f>
      </c>
    </row>
    <row r="4533">
      <c r="A4533" s="10" t="s">
        <v>7701</v>
      </c>
      <c r="B4533" s="11" t="s">
        <v>95</v>
      </c>
      <c r="C4533" s="10" t="s">
        <v>18</v>
      </c>
      <c r="D4533" s="12">
        <v>42121</v>
      </c>
      <c r="E4533" s="13" t="s">
        <v>971</v>
      </c>
      <c r="F4533" s="13" t="s">
        <v>817</v>
      </c>
      <c r="G4533" s="14"/>
      <c r="H4533" s="15">
        <f>HYPERLINK("https://docs.wto.org/imrd/directdoc.asp?DDFDocuments/t/G/SPS/NBRA1030.DOC","EN")</f>
      </c>
      <c r="I4533" s="15">
        <f>HYPERLINK("https://docs.wto.org/imrd/directdoc.asp?DDFDocuments/u/G/SPS/NBRA1030.DOC","FR")</f>
      </c>
      <c r="J4533" s="15">
        <f>HYPERLINK("https://docs.wto.org/imrd/directdoc.asp?DDFDocuments/v/G/SPS/NBRA1030.DOC","ES")</f>
      </c>
    </row>
    <row r="4534">
      <c r="A4534" s="10" t="s">
        <v>7702</v>
      </c>
      <c r="B4534" s="11" t="s">
        <v>351</v>
      </c>
      <c r="C4534" s="10" t="s">
        <v>12</v>
      </c>
      <c r="D4534" s="12">
        <v>42121</v>
      </c>
      <c r="E4534" s="13" t="s">
        <v>7703</v>
      </c>
      <c r="F4534" s="13" t="s">
        <v>138</v>
      </c>
      <c r="G4534" s="14" t="s">
        <v>7704</v>
      </c>
      <c r="H4534" s="15">
        <f>HYPERLINK("https://docs.wto.org/imrd/directdoc.asp?DDFDocuments/q/G/SPS/NJOR31.pdf","EN")</f>
      </c>
      <c r="I4534" s="15">
        <f>HYPERLINK("https://docs.wto.org/imrd/directdoc.asp?DDFDocuments/r/G/SPS/NJOR31.pdf","FR")</f>
      </c>
      <c r="J4534" s="15">
        <f>HYPERLINK("https://docs.wto.org/imrd/directdoc.asp?DDFDocuments/s/G/SPS/NJOR31.pdf","ES")</f>
      </c>
    </row>
    <row r="4535">
      <c r="A4535" s="10" t="s">
        <v>7705</v>
      </c>
      <c r="B4535" s="11" t="s">
        <v>87</v>
      </c>
      <c r="C4535" s="10" t="s">
        <v>40</v>
      </c>
      <c r="D4535" s="12">
        <v>42121</v>
      </c>
      <c r="E4535" s="13" t="s">
        <v>19</v>
      </c>
      <c r="F4535" s="13" t="s">
        <v>5150</v>
      </c>
      <c r="G4535" s="14"/>
      <c r="H4535" s="15">
        <f>HYPERLINK("https://docs.wto.org/imrd/directdoc.asp?DDFDocuments/q/G/SPS/NMEX267A1.pdf","EN")</f>
      </c>
      <c r="I4535" s="15">
        <f>HYPERLINK("https://docs.wto.org/imrd/directdoc.asp?DDFDocuments/r/G/SPS/NMEX267A1.pdf","FR")</f>
      </c>
      <c r="J4535" s="15">
        <f>HYPERLINK("https://docs.wto.org/imrd/directdoc.asp?DDFDocuments/s/G/SPS/NMEX267A1.pdf","ES")</f>
      </c>
    </row>
    <row r="4536">
      <c r="A4536" s="10" t="s">
        <v>7706</v>
      </c>
      <c r="B4536" s="11" t="s">
        <v>87</v>
      </c>
      <c r="C4536" s="10" t="s">
        <v>18</v>
      </c>
      <c r="D4536" s="12">
        <v>42121</v>
      </c>
      <c r="E4536" s="13" t="s">
        <v>7707</v>
      </c>
      <c r="F4536" s="13" t="s">
        <v>7708</v>
      </c>
      <c r="G4536" s="14" t="s">
        <v>233</v>
      </c>
      <c r="H4536" s="15">
        <f>HYPERLINK("https://docs.wto.org/imrd/directdoc.asp?DDFDocuments/t/G/SPS/NMEX280.DOC","EN")</f>
      </c>
      <c r="I4536" s="15">
        <f>HYPERLINK("https://docs.wto.org/imrd/directdoc.asp?DDFDocuments/u/G/SPS/NMEX280.DOC","FR")</f>
      </c>
      <c r="J4536" s="15">
        <f>HYPERLINK("https://docs.wto.org/imrd/directdoc.asp?DDFDocuments/v/G/SPS/NMEX280.DOC","ES")</f>
      </c>
    </row>
    <row r="4537">
      <c r="A4537" s="10" t="s">
        <v>7709</v>
      </c>
      <c r="B4537" s="11" t="s">
        <v>233</v>
      </c>
      <c r="C4537" s="10" t="s">
        <v>40</v>
      </c>
      <c r="D4537" s="12">
        <v>42121</v>
      </c>
      <c r="E4537" s="13" t="s">
        <v>19</v>
      </c>
      <c r="F4537" s="13" t="s">
        <v>5150</v>
      </c>
      <c r="G4537" s="14"/>
      <c r="H4537" s="15">
        <f>HYPERLINK("https://docs.wto.org/imrd/directdoc.asp?DDFDocuments/q/G/SPS/NPER560A1.pdf","EN")</f>
      </c>
      <c r="I4537" s="15">
        <f>HYPERLINK("https://docs.wto.org/imrd/directdoc.asp?DDFDocuments/r/G/SPS/NPER560A1.pdf","FR")</f>
      </c>
      <c r="J4537" s="15">
        <f>HYPERLINK("https://docs.wto.org/imrd/directdoc.asp?DDFDocuments/s/G/SPS/NPER560A1.pdf","ES")</f>
      </c>
    </row>
    <row r="4538">
      <c r="A4538" s="10" t="s">
        <v>7710</v>
      </c>
      <c r="B4538" s="11" t="s">
        <v>233</v>
      </c>
      <c r="C4538" s="10" t="s">
        <v>40</v>
      </c>
      <c r="D4538" s="12">
        <v>42121</v>
      </c>
      <c r="E4538" s="13" t="s">
        <v>19</v>
      </c>
      <c r="F4538" s="13" t="s">
        <v>5150</v>
      </c>
      <c r="G4538" s="14"/>
      <c r="H4538" s="15">
        <f>HYPERLINK("https://docs.wto.org/imrd/directdoc.asp?DDFDocuments/t/G/SPS/NPER561A1.DOC","EN")</f>
      </c>
      <c r="I4538" s="15">
        <f>HYPERLINK("https://docs.wto.org/imrd/directdoc.asp?DDFDocuments/u/G/SPS/NPER561A1.DOC","FR")</f>
      </c>
      <c r="J4538" s="15">
        <f>HYPERLINK("https://docs.wto.org/imrd/directdoc.asp?DDFDocuments/v/G/SPS/NPER561A1.DOC","ES")</f>
      </c>
    </row>
    <row r="4539">
      <c r="A4539" s="10" t="s">
        <v>7711</v>
      </c>
      <c r="B4539" s="11" t="s">
        <v>233</v>
      </c>
      <c r="C4539" s="10" t="s">
        <v>40</v>
      </c>
      <c r="D4539" s="12">
        <v>42121</v>
      </c>
      <c r="E4539" s="13" t="s">
        <v>19</v>
      </c>
      <c r="F4539" s="13" t="s">
        <v>5150</v>
      </c>
      <c r="G4539" s="14"/>
      <c r="H4539" s="15">
        <f>HYPERLINK("https://docs.wto.org/imrd/directdoc.asp?DDFDocuments/t/G/SPS/NPER587A1.DOC","EN")</f>
      </c>
      <c r="I4539" s="15">
        <f>HYPERLINK("https://docs.wto.org/imrd/directdoc.asp?DDFDocuments/u/G/SPS/NPER587A1.DOC","FR")</f>
      </c>
      <c r="J4539" s="15">
        <f>HYPERLINK("https://docs.wto.org/imrd/directdoc.asp?DDFDocuments/v/G/SPS/NPER587A1.DOC","ES")</f>
      </c>
    </row>
    <row r="4540">
      <c r="A4540" s="10" t="s">
        <v>7712</v>
      </c>
      <c r="B4540" s="11" t="s">
        <v>233</v>
      </c>
      <c r="C4540" s="10" t="s">
        <v>40</v>
      </c>
      <c r="D4540" s="12">
        <v>42121</v>
      </c>
      <c r="E4540" s="13" t="s">
        <v>19</v>
      </c>
      <c r="F4540" s="13" t="s">
        <v>5150</v>
      </c>
      <c r="G4540" s="14"/>
      <c r="H4540" s="15">
        <f>HYPERLINK("https://docs.wto.org/imrd/directdoc.asp?DDFDocuments/q/G/SPS/NPER588A1.pdf","EN")</f>
      </c>
      <c r="I4540" s="15">
        <f>HYPERLINK("https://docs.wto.org/imrd/directdoc.asp?DDFDocuments/r/G/SPS/NPER588A1.pdf","FR")</f>
      </c>
      <c r="J4540" s="15">
        <f>HYPERLINK("https://docs.wto.org/imrd/directdoc.asp?DDFDocuments/s/G/SPS/NPER588A1.pdf","ES")</f>
      </c>
    </row>
    <row r="4541">
      <c r="A4541" s="10" t="s">
        <v>7713</v>
      </c>
      <c r="B4541" s="11" t="s">
        <v>233</v>
      </c>
      <c r="C4541" s="10" t="s">
        <v>40</v>
      </c>
      <c r="D4541" s="12">
        <v>42121</v>
      </c>
      <c r="E4541" s="13" t="s">
        <v>19</v>
      </c>
      <c r="F4541" s="13" t="s">
        <v>5150</v>
      </c>
      <c r="G4541" s="14"/>
      <c r="H4541" s="15">
        <f>HYPERLINK("https://docs.wto.org/imrd/directdoc.asp?DDFDocuments/t/G/SPS/NPER592A1.DOC","EN")</f>
      </c>
      <c r="I4541" s="15">
        <f>HYPERLINK("https://docs.wto.org/imrd/directdoc.asp?DDFDocuments/u/G/SPS/NPER592A1.DOC","FR")</f>
      </c>
      <c r="J4541" s="15">
        <f>HYPERLINK("https://docs.wto.org/imrd/directdoc.asp?DDFDocuments/v/G/SPS/NPER592A1.DOC","ES")</f>
      </c>
    </row>
    <row r="4542">
      <c r="A4542" s="10" t="s">
        <v>7714</v>
      </c>
      <c r="B4542" s="11" t="s">
        <v>233</v>
      </c>
      <c r="C4542" s="10" t="s">
        <v>18</v>
      </c>
      <c r="D4542" s="12">
        <v>42121</v>
      </c>
      <c r="E4542" s="13" t="s">
        <v>7715</v>
      </c>
      <c r="F4542" s="13" t="s">
        <v>7716</v>
      </c>
      <c r="G4542" s="14" t="s">
        <v>866</v>
      </c>
      <c r="H4542" s="15">
        <f>HYPERLINK("https://docs.wto.org/imrd/directdoc.asp?DDFDocuments/q/G/SPS/NPER602.pdf","EN")</f>
      </c>
      <c r="I4542" s="15">
        <f>HYPERLINK("https://docs.wto.org/imrd/directdoc.asp?DDFDocuments/r/G/SPS/NPER602.pdf","FR")</f>
      </c>
      <c r="J4542" s="15">
        <f>HYPERLINK("https://docs.wto.org/imrd/directdoc.asp?DDFDocuments/s/G/SPS/NPER602.pdf","ES")</f>
      </c>
    </row>
    <row r="4543">
      <c r="A4543" s="10" t="s">
        <v>7717</v>
      </c>
      <c r="B4543" s="11" t="s">
        <v>233</v>
      </c>
      <c r="C4543" s="10" t="s">
        <v>18</v>
      </c>
      <c r="D4543" s="12">
        <v>42121</v>
      </c>
      <c r="E4543" s="13" t="s">
        <v>7718</v>
      </c>
      <c r="F4543" s="13" t="s">
        <v>158</v>
      </c>
      <c r="G4543" s="14" t="s">
        <v>1331</v>
      </c>
      <c r="H4543" s="15">
        <f>HYPERLINK("https://docs.wto.org/imrd/directdoc.asp?DDFDocuments/q/G/SPS/NPER603.pdf","EN")</f>
      </c>
      <c r="I4543" s="15">
        <f>HYPERLINK("https://docs.wto.org/imrd/directdoc.asp?DDFDocuments/r/G/SPS/NPER603.pdf","FR")</f>
      </c>
      <c r="J4543" s="15">
        <f>HYPERLINK("https://docs.wto.org/imrd/directdoc.asp?DDFDocuments/s/G/SPS/NPER603.pdf","ES")</f>
      </c>
    </row>
    <row r="4544">
      <c r="A4544" s="10" t="s">
        <v>7719</v>
      </c>
      <c r="B4544" s="11" t="s">
        <v>145</v>
      </c>
      <c r="C4544" s="10" t="s">
        <v>18</v>
      </c>
      <c r="D4544" s="12">
        <v>42121</v>
      </c>
      <c r="E4544" s="13" t="s">
        <v>7720</v>
      </c>
      <c r="F4544" s="13" t="s">
        <v>868</v>
      </c>
      <c r="G4544" s="14"/>
      <c r="H4544" s="15">
        <f>HYPERLINK("https://docs.wto.org/imrd/directdoc.asp?DDFDocuments/q/G/SPS/NPHL283.pdf","EN")</f>
      </c>
      <c r="I4544" s="15">
        <f>HYPERLINK("https://docs.wto.org/imrd/directdoc.asp?DDFDocuments/r/G/SPS/NPHL283.pdf","FR")</f>
      </c>
      <c r="J4544" s="15">
        <f>HYPERLINK("https://docs.wto.org/imrd/directdoc.asp?DDFDocuments/s/G/SPS/NPHL283.pdf","ES")</f>
      </c>
    </row>
    <row r="4545">
      <c r="A4545" s="10" t="s">
        <v>7721</v>
      </c>
      <c r="B4545" s="11" t="s">
        <v>53</v>
      </c>
      <c r="C4545" s="10" t="s">
        <v>12</v>
      </c>
      <c r="D4545" s="12">
        <v>42121</v>
      </c>
      <c r="E4545" s="13" t="s">
        <v>55</v>
      </c>
      <c r="F4545" s="13" t="s">
        <v>56</v>
      </c>
      <c r="G4545" s="14" t="s">
        <v>7722</v>
      </c>
      <c r="H4545" s="15">
        <f>HYPERLINK("https://docs.wto.org/imrd/directdoc.asp?DDFDocuments/q/G/SPS/NSAU156.pdf","EN")</f>
      </c>
      <c r="I4545" s="15">
        <f>HYPERLINK("https://docs.wto.org/imrd/directdoc.asp?DDFDocuments/r/G/SPS/NSAU156.pdf","FR")</f>
      </c>
      <c r="J4545" s="15">
        <f>HYPERLINK("https://docs.wto.org/imrd/directdoc.asp?DDFDocuments/s/G/SPS/NSAU156.pdf","ES")</f>
      </c>
    </row>
    <row r="4546">
      <c r="A4546" s="10" t="s">
        <v>7723</v>
      </c>
      <c r="B4546" s="11" t="s">
        <v>523</v>
      </c>
      <c r="C4546" s="10" t="s">
        <v>40</v>
      </c>
      <c r="D4546" s="12">
        <v>42121</v>
      </c>
      <c r="E4546" s="13" t="s">
        <v>6787</v>
      </c>
      <c r="F4546" s="13" t="s">
        <v>310</v>
      </c>
      <c r="G4546" s="14"/>
      <c r="H4546" s="15">
        <f>HYPERLINK("https://docs.wto.org/imrd/directdoc.asp?DDFDocuments/t/G/SPS/NTUR23A6.DOC","EN")</f>
      </c>
      <c r="I4546" s="15">
        <f>HYPERLINK("https://docs.wto.org/imrd/directdoc.asp?DDFDocuments/u/G/SPS/NTUR23A6.DOC","FR")</f>
      </c>
      <c r="J4546" s="15">
        <f>HYPERLINK("https://docs.wto.org/imrd/directdoc.asp?DDFDocuments/v/G/SPS/NTUR23A6.DOC","ES")</f>
      </c>
    </row>
    <row r="4547">
      <c r="A4547" s="10" t="s">
        <v>7724</v>
      </c>
      <c r="B4547" s="11" t="s">
        <v>161</v>
      </c>
      <c r="C4547" s="10" t="s">
        <v>40</v>
      </c>
      <c r="D4547" s="12">
        <v>42121</v>
      </c>
      <c r="E4547" s="13" t="s">
        <v>7725</v>
      </c>
      <c r="F4547" s="13" t="s">
        <v>5150</v>
      </c>
      <c r="G4547" s="14" t="s">
        <v>7726</v>
      </c>
      <c r="H4547" s="15">
        <f>HYPERLINK("https://docs.wto.org/imrd/directdoc.asp?DDFDocuments/t/G/SPS/NUSA2243A1.DOC","EN")</f>
      </c>
      <c r="I4547" s="15">
        <f>HYPERLINK("https://docs.wto.org/imrd/directdoc.asp?DDFDocuments/u/G/SPS/NUSA2243A1.DOC","FR")</f>
      </c>
      <c r="J4547" s="15">
        <f>HYPERLINK("https://docs.wto.org/imrd/directdoc.asp?DDFDocuments/v/G/SPS/NUSA2243A1.DOC","ES")</f>
      </c>
    </row>
    <row r="4548">
      <c r="A4548" s="10" t="s">
        <v>7727</v>
      </c>
      <c r="B4548" s="11" t="s">
        <v>72</v>
      </c>
      <c r="C4548" s="10" t="s">
        <v>18</v>
      </c>
      <c r="D4548" s="12">
        <v>42118</v>
      </c>
      <c r="E4548" s="13" t="s">
        <v>7578</v>
      </c>
      <c r="F4548" s="13" t="s">
        <v>88</v>
      </c>
      <c r="G4548" s="14" t="s">
        <v>7579</v>
      </c>
      <c r="H4548" s="15">
        <f>HYPERLINK("https://docs.wto.org/imrd/directdoc.asp?DDFDocuments/t/G/SPS/NCAN928.DOC","EN")</f>
      </c>
      <c r="I4548" s="15">
        <f>HYPERLINK("https://docs.wto.org/imrd/directdoc.asp?DDFDocuments/u/G/SPS/NCAN928.DOC","FR")</f>
      </c>
      <c r="J4548" s="15">
        <f>HYPERLINK("https://docs.wto.org/imrd/directdoc.asp?DDFDocuments/v/G/SPS/NCAN928.DOC","ES")</f>
      </c>
    </row>
    <row r="4549">
      <c r="A4549" s="10" t="s">
        <v>7728</v>
      </c>
      <c r="B4549" s="11" t="s">
        <v>153</v>
      </c>
      <c r="C4549" s="10" t="s">
        <v>18</v>
      </c>
      <c r="D4549" s="12">
        <v>42118</v>
      </c>
      <c r="E4549" s="13" t="s">
        <v>5061</v>
      </c>
      <c r="F4549" s="13" t="s">
        <v>1151</v>
      </c>
      <c r="G4549" s="14" t="s">
        <v>7729</v>
      </c>
      <c r="H4549" s="15">
        <f>HYPERLINK("https://docs.wto.org/imrd/directdoc.asp?DDFDocuments/q/G/SPS/NKOR501.pdf","EN")</f>
      </c>
      <c r="I4549" s="15">
        <f>HYPERLINK("https://docs.wto.org/imrd/directdoc.asp?DDFDocuments/r/G/SPS/NKOR501.pdf","FR")</f>
      </c>
      <c r="J4549" s="15">
        <f>HYPERLINK("https://docs.wto.org/imrd/directdoc.asp?DDFDocuments/s/G/SPS/NKOR501.pdf","ES")</f>
      </c>
    </row>
    <row r="4550">
      <c r="A4550" s="10" t="s">
        <v>7730</v>
      </c>
      <c r="B4550" s="11" t="s">
        <v>145</v>
      </c>
      <c r="C4550" s="10" t="s">
        <v>18</v>
      </c>
      <c r="D4550" s="12">
        <v>42118</v>
      </c>
      <c r="E4550" s="13" t="s">
        <v>7731</v>
      </c>
      <c r="F4550" s="13" t="s">
        <v>3339</v>
      </c>
      <c r="G4550" s="14"/>
      <c r="H4550" s="15">
        <f>HYPERLINK("https://docs.wto.org/imrd/directdoc.asp?DDFDocuments/q/G/SPS/NPHL282.pdf","EN")</f>
      </c>
      <c r="I4550" s="15">
        <f>HYPERLINK("https://docs.wto.org/imrd/directdoc.asp?DDFDocuments/r/G/SPS/NPHL282.pdf","FR")</f>
      </c>
      <c r="J4550" s="15">
        <f>HYPERLINK("https://docs.wto.org/imrd/directdoc.asp?DDFDocuments/s/G/SPS/NPHL282.pdf","ES")</f>
      </c>
    </row>
    <row r="4551">
      <c r="A4551" s="10" t="s">
        <v>7732</v>
      </c>
      <c r="B4551" s="11" t="s">
        <v>161</v>
      </c>
      <c r="C4551" s="10" t="s">
        <v>40</v>
      </c>
      <c r="D4551" s="12">
        <v>42118</v>
      </c>
      <c r="E4551" s="13" t="s">
        <v>7733</v>
      </c>
      <c r="F4551" s="13" t="s">
        <v>5150</v>
      </c>
      <c r="G4551" s="14" t="s">
        <v>149</v>
      </c>
      <c r="H4551" s="15">
        <f>HYPERLINK("https://docs.wto.org/imrd/directdoc.asp?DDFDocuments/t/G/SPS/NUSA2685A1.DOC","EN")</f>
      </c>
      <c r="I4551" s="15">
        <f>HYPERLINK("https://docs.wto.org/imrd/directdoc.asp?DDFDocuments/u/G/SPS/NUSA2685A1.DOC","FR")</f>
      </c>
      <c r="J4551" s="15">
        <f>HYPERLINK("https://docs.wto.org/imrd/directdoc.asp?DDFDocuments/v/G/SPS/NUSA2685A1.DOC","ES")</f>
      </c>
    </row>
    <row r="4552">
      <c r="A4552" s="10" t="s">
        <v>7734</v>
      </c>
      <c r="B4552" s="11" t="s">
        <v>161</v>
      </c>
      <c r="C4552" s="10" t="s">
        <v>18</v>
      </c>
      <c r="D4552" s="12">
        <v>42118</v>
      </c>
      <c r="E4552" s="13" t="s">
        <v>4254</v>
      </c>
      <c r="F4552" s="13" t="s">
        <v>158</v>
      </c>
      <c r="G4552" s="14"/>
      <c r="H4552" s="15">
        <f>HYPERLINK("https://docs.wto.org/imrd/directdoc.asp?DDFDocuments/t/G/SPS/NUSA2755.DOC","EN")</f>
      </c>
      <c r="I4552" s="15">
        <f>HYPERLINK("https://docs.wto.org/imrd/directdoc.asp?DDFDocuments/u/G/SPS/NUSA2755.DOC","FR")</f>
      </c>
      <c r="J4552" s="15">
        <f>HYPERLINK("https://docs.wto.org/imrd/directdoc.asp?DDFDocuments/v/G/SPS/NUSA2755.DOC","ES")</f>
      </c>
    </row>
    <row r="4553">
      <c r="A4553" s="10" t="s">
        <v>7735</v>
      </c>
      <c r="B4553" s="11" t="s">
        <v>151</v>
      </c>
      <c r="C4553" s="10" t="s">
        <v>18</v>
      </c>
      <c r="D4553" s="12">
        <v>42118</v>
      </c>
      <c r="E4553" s="13" t="s">
        <v>7736</v>
      </c>
      <c r="F4553" s="13" t="s">
        <v>1282</v>
      </c>
      <c r="G4553" s="14"/>
      <c r="H4553" s="15">
        <f>HYPERLINK("https://docs.wto.org/imrd/directdoc.asp?DDFDocuments/t/G/SPS/NVNM68.DOC","EN")</f>
      </c>
      <c r="I4553" s="15">
        <f>HYPERLINK("https://docs.wto.org/imrd/directdoc.asp?DDFDocuments/u/G/SPS/NVNM68.DOC","FR")</f>
      </c>
      <c r="J4553" s="15">
        <f>HYPERLINK("https://docs.wto.org/imrd/directdoc.asp?DDFDocuments/v/G/SPS/NVNM68.DOC","ES")</f>
      </c>
    </row>
    <row r="4554">
      <c r="A4554" s="10" t="s">
        <v>7737</v>
      </c>
      <c r="B4554" s="11" t="s">
        <v>72</v>
      </c>
      <c r="C4554" s="10" t="s">
        <v>18</v>
      </c>
      <c r="D4554" s="12">
        <v>42117</v>
      </c>
      <c r="E4554" s="13" t="s">
        <v>7576</v>
      </c>
      <c r="F4554" s="13" t="s">
        <v>32</v>
      </c>
      <c r="G4554" s="14"/>
      <c r="H4554" s="15">
        <f>HYPERLINK("https://docs.wto.org/imrd/directdoc.asp?DDFDocuments/q/G/SPS/NCAN927.pdf","EN")</f>
      </c>
      <c r="I4554" s="15">
        <f>HYPERLINK("https://docs.wto.org/imrd/directdoc.asp?DDFDocuments/r/G/SPS/NCAN927.pdf","FR")</f>
      </c>
      <c r="J4554" s="15">
        <f>HYPERLINK("https://docs.wto.org/imrd/directdoc.asp?DDFDocuments/s/G/SPS/NCAN927.pdf","ES")</f>
      </c>
    </row>
    <row r="4555">
      <c r="A4555" s="10" t="s">
        <v>7738</v>
      </c>
      <c r="B4555" s="11" t="s">
        <v>139</v>
      </c>
      <c r="C4555" s="10" t="s">
        <v>18</v>
      </c>
      <c r="D4555" s="12">
        <v>42117</v>
      </c>
      <c r="E4555" s="13" t="s">
        <v>7739</v>
      </c>
      <c r="F4555" s="13" t="s">
        <v>24</v>
      </c>
      <c r="G4555" s="14"/>
      <c r="H4555" s="15">
        <f>HYPERLINK("https://docs.wto.org/imrd/directdoc.asp?DDFDocuments/t/G/SPS/NIND103.DOC","EN")</f>
      </c>
      <c r="I4555" s="15">
        <f>HYPERLINK("https://docs.wto.org/imrd/directdoc.asp?DDFDocuments/u/G/SPS/NIND103.DOC","FR")</f>
      </c>
      <c r="J4555" s="15">
        <f>HYPERLINK("https://docs.wto.org/imrd/directdoc.asp?DDFDocuments/v/G/SPS/NIND103.DOC","ES")</f>
      </c>
    </row>
    <row r="4556">
      <c r="A4556" s="10" t="s">
        <v>7740</v>
      </c>
      <c r="B4556" s="11" t="s">
        <v>139</v>
      </c>
      <c r="C4556" s="10" t="s">
        <v>18</v>
      </c>
      <c r="D4556" s="12">
        <v>42117</v>
      </c>
      <c r="E4556" s="13" t="s">
        <v>5321</v>
      </c>
      <c r="F4556" s="13" t="s">
        <v>3404</v>
      </c>
      <c r="G4556" s="14"/>
      <c r="H4556" s="15">
        <f>HYPERLINK("https://docs.wto.org/imrd/directdoc.asp?DDFDocuments/q/G/SPS/NIND104.pdf","EN")</f>
      </c>
      <c r="I4556" s="15">
        <f>HYPERLINK("https://docs.wto.org/imrd/directdoc.asp?DDFDocuments/r/G/SPS/NIND104.pdf","FR")</f>
      </c>
      <c r="J4556" s="15">
        <f>HYPERLINK("https://docs.wto.org/imrd/directdoc.asp?DDFDocuments/s/G/SPS/NIND104.pdf","ES")</f>
      </c>
    </row>
    <row r="4557">
      <c r="A4557" s="10" t="s">
        <v>7741</v>
      </c>
      <c r="B4557" s="11" t="s">
        <v>87</v>
      </c>
      <c r="C4557" s="10" t="s">
        <v>18</v>
      </c>
      <c r="D4557" s="12">
        <v>42117</v>
      </c>
      <c r="E4557" s="13" t="s">
        <v>7742</v>
      </c>
      <c r="F4557" s="13" t="s">
        <v>7743</v>
      </c>
      <c r="G4557" s="14"/>
      <c r="H4557" s="15">
        <f>HYPERLINK("https://docs.wto.org/imrd/directdoc.asp?DDFDocuments/t/G/SPS/NMEX277.DOC","EN")</f>
      </c>
      <c r="I4557" s="15">
        <f>HYPERLINK("https://docs.wto.org/imrd/directdoc.asp?DDFDocuments/u/G/SPS/NMEX277.DOC","FR")</f>
      </c>
      <c r="J4557" s="15">
        <f>HYPERLINK("https://docs.wto.org/imrd/directdoc.asp?DDFDocuments/v/G/SPS/NMEX277.DOC","ES")</f>
      </c>
    </row>
    <row r="4558">
      <c r="A4558" s="10" t="s">
        <v>7744</v>
      </c>
      <c r="B4558" s="11" t="s">
        <v>87</v>
      </c>
      <c r="C4558" s="10" t="s">
        <v>18</v>
      </c>
      <c r="D4558" s="12">
        <v>42117</v>
      </c>
      <c r="E4558" s="13" t="s">
        <v>7745</v>
      </c>
      <c r="F4558" s="13" t="s">
        <v>117</v>
      </c>
      <c r="G4558" s="14" t="s">
        <v>523</v>
      </c>
      <c r="H4558" s="15">
        <f>HYPERLINK("https://docs.wto.org/imrd/directdoc.asp?DDFDocuments/q/G/SPS/NMEX278.pdf","EN")</f>
      </c>
      <c r="I4558" s="15">
        <f>HYPERLINK("https://docs.wto.org/imrd/directdoc.asp?DDFDocuments/r/G/SPS/NMEX278.pdf","FR")</f>
      </c>
      <c r="J4558" s="15">
        <f>HYPERLINK("https://docs.wto.org/imrd/directdoc.asp?DDFDocuments/s/G/SPS/NMEX278.pdf","ES")</f>
      </c>
    </row>
    <row r="4559">
      <c r="A4559" s="10" t="s">
        <v>7746</v>
      </c>
      <c r="B4559" s="11" t="s">
        <v>87</v>
      </c>
      <c r="C4559" s="10" t="s">
        <v>18</v>
      </c>
      <c r="D4559" s="12">
        <v>42117</v>
      </c>
      <c r="E4559" s="13" t="s">
        <v>7747</v>
      </c>
      <c r="F4559" s="13" t="s">
        <v>117</v>
      </c>
      <c r="G4559" s="14" t="s">
        <v>523</v>
      </c>
      <c r="H4559" s="15">
        <f>HYPERLINK("https://docs.wto.org/imrd/directdoc.asp?DDFDocuments/t/G/SPS/NMEX279.DOC","EN")</f>
      </c>
      <c r="I4559" s="15">
        <f>HYPERLINK("https://docs.wto.org/imrd/directdoc.asp?DDFDocuments/u/G/SPS/NMEX279.DOC","FR")</f>
      </c>
      <c r="J4559" s="15">
        <f>HYPERLINK("https://docs.wto.org/imrd/directdoc.asp?DDFDocuments/v/G/SPS/NMEX279.DOC","ES")</f>
      </c>
    </row>
    <row r="4560">
      <c r="A4560" s="10" t="s">
        <v>7748</v>
      </c>
      <c r="B4560" s="11" t="s">
        <v>233</v>
      </c>
      <c r="C4560" s="10" t="s">
        <v>18</v>
      </c>
      <c r="D4560" s="12">
        <v>42117</v>
      </c>
      <c r="E4560" s="13" t="s">
        <v>7749</v>
      </c>
      <c r="F4560" s="13" t="s">
        <v>158</v>
      </c>
      <c r="G4560" s="14" t="s">
        <v>27</v>
      </c>
      <c r="H4560" s="15">
        <f>HYPERLINK("https://docs.wto.org/imrd/directdoc.asp?DDFDocuments/t/G/SPS/NPER601.DOC","EN")</f>
      </c>
      <c r="I4560" s="15">
        <f>HYPERLINK("https://docs.wto.org/imrd/directdoc.asp?DDFDocuments/u/G/SPS/NPER601.DOC","FR")</f>
      </c>
      <c r="J4560" s="15">
        <f>HYPERLINK("https://docs.wto.org/imrd/directdoc.asp?DDFDocuments/v/G/SPS/NPER601.DOC","ES")</f>
      </c>
    </row>
    <row r="4561">
      <c r="A4561" s="10" t="s">
        <v>7750</v>
      </c>
      <c r="B4561" s="11" t="s">
        <v>53</v>
      </c>
      <c r="C4561" s="10" t="s">
        <v>12</v>
      </c>
      <c r="D4561" s="12">
        <v>42117</v>
      </c>
      <c r="E4561" s="13" t="s">
        <v>55</v>
      </c>
      <c r="F4561" s="13" t="s">
        <v>36</v>
      </c>
      <c r="G4561" s="14" t="s">
        <v>7751</v>
      </c>
      <c r="H4561" s="15">
        <f>HYPERLINK("https://docs.wto.org/imrd/directdoc.asp?DDFDocuments/q/G/SPS/NSAU155.pdf","EN")</f>
      </c>
      <c r="I4561" s="15">
        <f>HYPERLINK("https://docs.wto.org/imrd/directdoc.asp?DDFDocuments/r/G/SPS/NSAU155.pdf","FR")</f>
      </c>
      <c r="J4561" s="15">
        <f>HYPERLINK("https://docs.wto.org/imrd/directdoc.asp?DDFDocuments/s/G/SPS/NSAU155.pdf","ES")</f>
      </c>
    </row>
    <row r="4562">
      <c r="A4562" s="10" t="s">
        <v>7752</v>
      </c>
      <c r="B4562" s="11" t="s">
        <v>523</v>
      </c>
      <c r="C4562" s="10" t="s">
        <v>18</v>
      </c>
      <c r="D4562" s="12">
        <v>42117</v>
      </c>
      <c r="E4562" s="13" t="s">
        <v>998</v>
      </c>
      <c r="F4562" s="13" t="s">
        <v>24</v>
      </c>
      <c r="G4562" s="14"/>
      <c r="H4562" s="15">
        <f>HYPERLINK("https://docs.wto.org/imrd/directdoc.asp?DDFDocuments/q/G/SPS/NTUR57.pdf","EN")</f>
      </c>
      <c r="I4562" s="15">
        <f>HYPERLINK("https://docs.wto.org/imrd/directdoc.asp?DDFDocuments/r/G/SPS/NTUR57.pdf","FR")</f>
      </c>
      <c r="J4562" s="15">
        <f>HYPERLINK("https://docs.wto.org/imrd/directdoc.asp?DDFDocuments/s/G/SPS/NTUR57.pdf","ES")</f>
      </c>
    </row>
    <row r="4563">
      <c r="A4563" s="10" t="s">
        <v>7753</v>
      </c>
      <c r="B4563" s="11" t="s">
        <v>82</v>
      </c>
      <c r="C4563" s="10" t="s">
        <v>40</v>
      </c>
      <c r="D4563" s="12">
        <v>42115</v>
      </c>
      <c r="E4563" s="13" t="s">
        <v>603</v>
      </c>
      <c r="F4563" s="13" t="s">
        <v>5150</v>
      </c>
      <c r="G4563" s="14"/>
      <c r="H4563" s="15">
        <f>HYPERLINK("https://docs.wto.org/imrd/directdoc.asp?DDFDocuments/q/G/SPS/NEU84A1.pdf","EN")</f>
      </c>
      <c r="I4563" s="15">
        <f>HYPERLINK("https://docs.wto.org/imrd/directdoc.asp?DDFDocuments/r/G/SPS/NEU84A1.pdf","FR")</f>
      </c>
      <c r="J4563" s="15">
        <f>HYPERLINK("https://docs.wto.org/imrd/directdoc.asp?DDFDocuments/s/G/SPS/NEU84A1.pdf","ES")</f>
      </c>
    </row>
    <row r="4564">
      <c r="A4564" s="10" t="s">
        <v>7754</v>
      </c>
      <c r="B4564" s="11" t="s">
        <v>153</v>
      </c>
      <c r="C4564" s="10" t="s">
        <v>201</v>
      </c>
      <c r="D4564" s="12">
        <v>42115</v>
      </c>
      <c r="E4564" s="13" t="s">
        <v>6942</v>
      </c>
      <c r="F4564" s="13" t="s">
        <v>144</v>
      </c>
      <c r="G4564" s="14"/>
      <c r="H4564" s="15">
        <f>HYPERLINK("https://docs.wto.org/imrd/directdoc.asp?DDFDocuments/t/G/SPS/NKOR498C1.DOC","EN")</f>
      </c>
      <c r="I4564" s="15">
        <f>HYPERLINK("https://docs.wto.org/imrd/directdoc.asp?DDFDocuments/u/G/SPS/NKOR498C1.DOC","FR")</f>
      </c>
      <c r="J4564" s="15">
        <f>HYPERLINK("https://docs.wto.org/imrd/directdoc.asp?DDFDocuments/v/G/SPS/NKOR498C1.DOC","ES")</f>
      </c>
    </row>
    <row r="4565">
      <c r="A4565" s="10" t="s">
        <v>7755</v>
      </c>
      <c r="B4565" s="11" t="s">
        <v>145</v>
      </c>
      <c r="C4565" s="10" t="s">
        <v>18</v>
      </c>
      <c r="D4565" s="12">
        <v>42115</v>
      </c>
      <c r="E4565" s="13" t="s">
        <v>7756</v>
      </c>
      <c r="F4565" s="13" t="s">
        <v>3688</v>
      </c>
      <c r="G4565" s="14"/>
      <c r="H4565" s="15">
        <f>HYPERLINK("https://docs.wto.org/imrd/directdoc.asp?DDFDocuments/q/G/SPS/NPHL281.pdf","EN")</f>
      </c>
      <c r="I4565" s="15">
        <f>HYPERLINK("https://docs.wto.org/imrd/directdoc.asp?DDFDocuments/r/G/SPS/NPHL281.pdf","FR")</f>
      </c>
      <c r="J4565" s="15">
        <f>HYPERLINK("https://docs.wto.org/imrd/directdoc.asp?DDFDocuments/s/G/SPS/NPHL281.pdf","ES")</f>
      </c>
    </row>
    <row r="4566">
      <c r="A4566" s="10" t="s">
        <v>7757</v>
      </c>
      <c r="B4566" s="11" t="s">
        <v>151</v>
      </c>
      <c r="C4566" s="10" t="s">
        <v>40</v>
      </c>
      <c r="D4566" s="12">
        <v>42115</v>
      </c>
      <c r="E4566" s="13" t="s">
        <v>7758</v>
      </c>
      <c r="F4566" s="13" t="s">
        <v>5150</v>
      </c>
      <c r="G4566" s="14"/>
      <c r="H4566" s="15">
        <f>HYPERLINK("https://docs.wto.org/imrd/directdoc.asp?DDFDocuments/t/G/SPS/NVNM59A1.DOC","EN")</f>
      </c>
      <c r="I4566" s="15">
        <f>HYPERLINK("https://docs.wto.org/imrd/directdoc.asp?DDFDocuments/u/G/SPS/NVNM59A1.DOC","FR")</f>
      </c>
      <c r="J4566" s="15">
        <f>HYPERLINK("https://docs.wto.org/imrd/directdoc.asp?DDFDocuments/v/G/SPS/NVNM59A1.DOC","ES")</f>
      </c>
    </row>
    <row r="4567">
      <c r="A4567" s="10" t="s">
        <v>7759</v>
      </c>
      <c r="B4567" s="11" t="s">
        <v>233</v>
      </c>
      <c r="C4567" s="10" t="s">
        <v>18</v>
      </c>
      <c r="D4567" s="12">
        <v>42114</v>
      </c>
      <c r="E4567" s="13" t="s">
        <v>7760</v>
      </c>
      <c r="F4567" s="13" t="s">
        <v>158</v>
      </c>
      <c r="G4567" s="14" t="s">
        <v>139</v>
      </c>
      <c r="H4567" s="15">
        <f>HYPERLINK("https://docs.wto.org/imrd/directdoc.asp?DDFDocuments/t/G/SPS/NPER600.DOC","EN")</f>
      </c>
      <c r="I4567" s="15">
        <f>HYPERLINK("https://docs.wto.org/imrd/directdoc.asp?DDFDocuments/u/G/SPS/NPER600.DOC","FR")</f>
      </c>
      <c r="J4567" s="15">
        <f>HYPERLINK("https://docs.wto.org/imrd/directdoc.asp?DDFDocuments/v/G/SPS/NPER600.DOC","ES")</f>
      </c>
    </row>
    <row r="4568">
      <c r="A4568" s="10" t="s">
        <v>7761</v>
      </c>
      <c r="B4568" s="11" t="s">
        <v>161</v>
      </c>
      <c r="C4568" s="10" t="s">
        <v>40</v>
      </c>
      <c r="D4568" s="12">
        <v>42111</v>
      </c>
      <c r="E4568" s="13" t="s">
        <v>7762</v>
      </c>
      <c r="F4568" s="13" t="s">
        <v>5150</v>
      </c>
      <c r="G4568" s="14" t="s">
        <v>87</v>
      </c>
      <c r="H4568" s="15">
        <f>HYPERLINK("https://docs.wto.org/imrd/directdoc.asp?DDFDocuments/t/G/SPS/NUSA2281A1.DOC","EN")</f>
      </c>
      <c r="I4568" s="15">
        <f>HYPERLINK("https://docs.wto.org/imrd/directdoc.asp?DDFDocuments/u/G/SPS/NUSA2281A1.DOC","FR")</f>
      </c>
      <c r="J4568" s="15">
        <f>HYPERLINK("https://docs.wto.org/imrd/directdoc.asp?DDFDocuments/v/G/SPS/NUSA2281A1.DOC","ES")</f>
      </c>
    </row>
    <row r="4569">
      <c r="A4569" s="10" t="s">
        <v>7763</v>
      </c>
      <c r="B4569" s="11" t="s">
        <v>161</v>
      </c>
      <c r="C4569" s="10" t="s">
        <v>40</v>
      </c>
      <c r="D4569" s="12">
        <v>42111</v>
      </c>
      <c r="E4569" s="13" t="s">
        <v>282</v>
      </c>
      <c r="F4569" s="13" t="s">
        <v>5150</v>
      </c>
      <c r="G4569" s="14" t="s">
        <v>53</v>
      </c>
      <c r="H4569" s="15">
        <f>HYPERLINK("https://docs.wto.org/imrd/directdoc.asp?DDFDocuments/t/G/SPS/NUSA2676A1.DOC","EN")</f>
      </c>
      <c r="I4569" s="15">
        <f>HYPERLINK("https://docs.wto.org/imrd/directdoc.asp?DDFDocuments/u/G/SPS/NUSA2676A1.DOC","FR")</f>
      </c>
      <c r="J4569" s="15">
        <f>HYPERLINK("https://docs.wto.org/imrd/directdoc.asp?DDFDocuments/v/G/SPS/NUSA2676A1.DOC","ES")</f>
      </c>
    </row>
    <row r="4570">
      <c r="A4570" s="10" t="s">
        <v>7764</v>
      </c>
      <c r="B4570" s="11" t="s">
        <v>1412</v>
      </c>
      <c r="C4570" s="10" t="s">
        <v>12</v>
      </c>
      <c r="D4570" s="12">
        <v>42110</v>
      </c>
      <c r="E4570" s="13" t="s">
        <v>19</v>
      </c>
      <c r="F4570" s="13" t="s">
        <v>158</v>
      </c>
      <c r="G4570" s="14"/>
      <c r="H4570" s="15">
        <f>HYPERLINK("https://docs.wto.org/imrd/directdoc.asp?DDFDocuments/t/G/SPS/NFRA9.DOC","EN")</f>
      </c>
      <c r="I4570" s="15">
        <f>HYPERLINK("https://docs.wto.org/imrd/directdoc.asp?DDFDocuments/u/G/SPS/NFRA9.DOC","FR")</f>
      </c>
      <c r="J4570" s="15">
        <f>HYPERLINK("https://docs.wto.org/imrd/directdoc.asp?DDFDocuments/v/G/SPS/NFRA9.DOC","ES")</f>
      </c>
    </row>
    <row r="4571">
      <c r="A4571" s="10" t="s">
        <v>7765</v>
      </c>
      <c r="B4571" s="11" t="s">
        <v>195</v>
      </c>
      <c r="C4571" s="10" t="s">
        <v>18</v>
      </c>
      <c r="D4571" s="12">
        <v>42110</v>
      </c>
      <c r="E4571" s="13" t="s">
        <v>7766</v>
      </c>
      <c r="F4571" s="13" t="s">
        <v>144</v>
      </c>
      <c r="G4571" s="14" t="s">
        <v>188</v>
      </c>
      <c r="H4571" s="15">
        <f>HYPERLINK("https://docs.wto.org/imrd/directdoc.asp?DDFDocuments/t/G/SPS/NNZL518.DOC","EN")</f>
      </c>
      <c r="I4571" s="15">
        <f>HYPERLINK("https://docs.wto.org/imrd/directdoc.asp?DDFDocuments/u/G/SPS/NNZL518.DOC","FR")</f>
      </c>
      <c r="J4571" s="15">
        <f>HYPERLINK("https://docs.wto.org/imrd/directdoc.asp?DDFDocuments/v/G/SPS/NNZL518.DOC","ES")</f>
      </c>
    </row>
    <row r="4572">
      <c r="A4572" s="10" t="s">
        <v>7767</v>
      </c>
      <c r="B4572" s="11" t="s">
        <v>161</v>
      </c>
      <c r="C4572" s="10" t="s">
        <v>40</v>
      </c>
      <c r="D4572" s="12">
        <v>42110</v>
      </c>
      <c r="E4572" s="13" t="s">
        <v>6003</v>
      </c>
      <c r="F4572" s="13" t="s">
        <v>5150</v>
      </c>
      <c r="G4572" s="14" t="s">
        <v>87</v>
      </c>
      <c r="H4572" s="15">
        <f>HYPERLINK("https://docs.wto.org/imrd/directdoc.asp?DDFDocuments/t/G/SPS/NUSA2675A1.DOC","EN")</f>
      </c>
      <c r="I4572" s="15">
        <f>HYPERLINK("https://docs.wto.org/imrd/directdoc.asp?DDFDocuments/u/G/SPS/NUSA2675A1.DOC","FR")</f>
      </c>
      <c r="J4572" s="15">
        <f>HYPERLINK("https://docs.wto.org/imrd/directdoc.asp?DDFDocuments/v/G/SPS/NUSA2675A1.DOC","ES")</f>
      </c>
    </row>
    <row r="4573">
      <c r="A4573" s="10" t="s">
        <v>7768</v>
      </c>
      <c r="B4573" s="11" t="s">
        <v>82</v>
      </c>
      <c r="C4573" s="10" t="s">
        <v>40</v>
      </c>
      <c r="D4573" s="12">
        <v>42109</v>
      </c>
      <c r="E4573" s="13" t="s">
        <v>603</v>
      </c>
      <c r="F4573" s="13" t="s">
        <v>5150</v>
      </c>
      <c r="G4573" s="14"/>
      <c r="H4573" s="15">
        <f>HYPERLINK("https://docs.wto.org/imrd/directdoc.asp?DDFDocuments/q/G/SPS/NEU93A1.pdf","EN")</f>
      </c>
      <c r="I4573" s="15">
        <f>HYPERLINK("https://docs.wto.org/imrd/directdoc.asp?DDFDocuments/r/G/SPS/NEU93A1.pdf","FR")</f>
      </c>
      <c r="J4573" s="15">
        <f>HYPERLINK("https://docs.wto.org/imrd/directdoc.asp?DDFDocuments/s/G/SPS/NEU93A1.pdf","ES")</f>
      </c>
    </row>
    <row r="4574">
      <c r="A4574" s="10" t="s">
        <v>7769</v>
      </c>
      <c r="B4574" s="11" t="s">
        <v>17</v>
      </c>
      <c r="C4574" s="10" t="s">
        <v>18</v>
      </c>
      <c r="D4574" s="12">
        <v>42109</v>
      </c>
      <c r="E4574" s="13" t="s">
        <v>7770</v>
      </c>
      <c r="F4574" s="13" t="s">
        <v>32</v>
      </c>
      <c r="G4574" s="14"/>
      <c r="H4574" s="15">
        <f>HYPERLINK("https://docs.wto.org/imrd/directdoc.asp?DDFDocuments/t/G/SPS/NNIC89.DOC","EN")</f>
      </c>
      <c r="I4574" s="15">
        <f>HYPERLINK("https://docs.wto.org/imrd/directdoc.asp?DDFDocuments/u/G/SPS/NNIC89.DOC","FR")</f>
      </c>
      <c r="J4574" s="15">
        <f>HYPERLINK("https://docs.wto.org/imrd/directdoc.asp?DDFDocuments/v/G/SPS/NNIC89.DOC","ES")</f>
      </c>
    </row>
    <row r="4575">
      <c r="A4575" s="10" t="s">
        <v>7771</v>
      </c>
      <c r="B4575" s="11" t="s">
        <v>87</v>
      </c>
      <c r="C4575" s="10" t="s">
        <v>18</v>
      </c>
      <c r="D4575" s="12">
        <v>42108</v>
      </c>
      <c r="E4575" s="13" t="s">
        <v>7772</v>
      </c>
      <c r="F4575" s="13" t="s">
        <v>519</v>
      </c>
      <c r="G4575" s="14" t="s">
        <v>7773</v>
      </c>
      <c r="H4575" s="15">
        <f>HYPERLINK("https://docs.wto.org/imrd/directdoc.asp?DDFDocuments/q/G/SPS/NMEX276.pdf","EN")</f>
      </c>
      <c r="I4575" s="15">
        <f>HYPERLINK("https://docs.wto.org/imrd/directdoc.asp?DDFDocuments/r/G/SPS/NMEX276.pdf","FR")</f>
      </c>
      <c r="J4575" s="15">
        <f>HYPERLINK("https://docs.wto.org/imrd/directdoc.asp?DDFDocuments/s/G/SPS/NMEX276.pdf","ES")</f>
      </c>
    </row>
    <row r="4576">
      <c r="A4576" s="10" t="s">
        <v>7774</v>
      </c>
      <c r="B4576" s="11" t="s">
        <v>17</v>
      </c>
      <c r="C4576" s="10" t="s">
        <v>18</v>
      </c>
      <c r="D4576" s="12">
        <v>42108</v>
      </c>
      <c r="E4576" s="13" t="s">
        <v>7770</v>
      </c>
      <c r="F4576" s="13" t="s">
        <v>32</v>
      </c>
      <c r="G4576" s="14"/>
      <c r="H4576" s="15">
        <f>HYPERLINK("https://docs.wto.org/imrd/directdoc.asp?DDFDocuments/t/G/SPS/NNIC88.DOC","EN")</f>
      </c>
      <c r="I4576" s="15">
        <f>HYPERLINK("https://docs.wto.org/imrd/directdoc.asp?DDFDocuments/u/G/SPS/NNIC88.DOC","FR")</f>
      </c>
      <c r="J4576" s="15">
        <f>HYPERLINK("https://docs.wto.org/imrd/directdoc.asp?DDFDocuments/v/G/SPS/NNIC88.DOC","ES")</f>
      </c>
    </row>
    <row r="4577">
      <c r="A4577" s="10" t="s">
        <v>7775</v>
      </c>
      <c r="B4577" s="11" t="s">
        <v>623</v>
      </c>
      <c r="C4577" s="10" t="s">
        <v>18</v>
      </c>
      <c r="D4577" s="12">
        <v>42108</v>
      </c>
      <c r="E4577" s="13" t="s">
        <v>5525</v>
      </c>
      <c r="F4577" s="13" t="s">
        <v>24</v>
      </c>
      <c r="G4577" s="14"/>
      <c r="H4577" s="15">
        <f>HYPERLINK("https://docs.wto.org/imrd/directdoc.asp?DDFDocuments/q/G/SPS/NOMN44R1.pdf","EN")</f>
      </c>
      <c r="I4577" s="15">
        <f>HYPERLINK("https://docs.wto.org/imrd/directdoc.asp?DDFDocuments/r/G/SPS/NOMN44R1.pdf","FR")</f>
      </c>
      <c r="J4577" s="15">
        <f>HYPERLINK("https://docs.wto.org/imrd/directdoc.asp?DDFDocuments/s/G/SPS/NOMN44R1.pdf","ES")</f>
      </c>
    </row>
    <row r="4578">
      <c r="A4578" s="10" t="s">
        <v>7776</v>
      </c>
      <c r="B4578" s="11" t="s">
        <v>214</v>
      </c>
      <c r="C4578" s="10" t="s">
        <v>12</v>
      </c>
      <c r="D4578" s="12">
        <v>42104</v>
      </c>
      <c r="E4578" s="13" t="s">
        <v>215</v>
      </c>
      <c r="F4578" s="13" t="s">
        <v>56</v>
      </c>
      <c r="G4578" s="14" t="s">
        <v>572</v>
      </c>
      <c r="H4578" s="15">
        <f>HYPERLINK("https://docs.wto.org/imrd/directdoc.asp?DDFDocuments/t/G/SPS/NARE50.DOC","EN")</f>
      </c>
      <c r="I4578" s="15">
        <f>HYPERLINK("https://docs.wto.org/imrd/directdoc.asp?DDFDocuments/u/G/SPS/NARE50.DOC","FR")</f>
      </c>
      <c r="J4578" s="15">
        <f>HYPERLINK("https://docs.wto.org/imrd/directdoc.asp?DDFDocuments/v/G/SPS/NARE50.DOC","ES")</f>
      </c>
    </row>
    <row r="4579">
      <c r="A4579" s="10" t="s">
        <v>7777</v>
      </c>
      <c r="B4579" s="11" t="s">
        <v>1600</v>
      </c>
      <c r="C4579" s="10" t="s">
        <v>12</v>
      </c>
      <c r="D4579" s="12">
        <v>42104</v>
      </c>
      <c r="E4579" s="13" t="s">
        <v>7778</v>
      </c>
      <c r="F4579" s="13" t="s">
        <v>607</v>
      </c>
      <c r="G4579" s="14" t="s">
        <v>572</v>
      </c>
      <c r="H4579" s="15">
        <f>HYPERLINK("https://docs.wto.org/imrd/directdoc.asp?DDFDocuments/q/G/SPS/NMAR41.pdf","EN")</f>
      </c>
      <c r="I4579" s="15">
        <f>HYPERLINK("https://docs.wto.org/imrd/directdoc.asp?DDFDocuments/r/G/SPS/NMAR41.pdf","FR")</f>
      </c>
      <c r="J4579" s="15">
        <f>HYPERLINK("https://docs.wto.org/imrd/directdoc.asp?DDFDocuments/s/G/SPS/NMAR41.pdf","ES")</f>
      </c>
    </row>
    <row r="4580">
      <c r="A4580" s="10" t="s">
        <v>7779</v>
      </c>
      <c r="B4580" s="11" t="s">
        <v>53</v>
      </c>
      <c r="C4580" s="10" t="s">
        <v>12</v>
      </c>
      <c r="D4580" s="12">
        <v>42104</v>
      </c>
      <c r="E4580" s="13" t="s">
        <v>5775</v>
      </c>
      <c r="F4580" s="13" t="s">
        <v>144</v>
      </c>
      <c r="G4580" s="14" t="s">
        <v>168</v>
      </c>
      <c r="H4580" s="15">
        <f>HYPERLINK("https://docs.wto.org/imrd/directdoc.asp?DDFDocuments/t/G/SPS/NSAU153.DOC","EN")</f>
      </c>
      <c r="I4580" s="15">
        <f>HYPERLINK("https://docs.wto.org/imrd/directdoc.asp?DDFDocuments/u/G/SPS/NSAU153.DOC","FR")</f>
      </c>
      <c r="J4580" s="15">
        <f>HYPERLINK("https://docs.wto.org/imrd/directdoc.asp?DDFDocuments/v/G/SPS/NSAU153.DOC","ES")</f>
      </c>
    </row>
    <row r="4581">
      <c r="A4581" s="10" t="s">
        <v>7780</v>
      </c>
      <c r="B4581" s="11" t="s">
        <v>214</v>
      </c>
      <c r="C4581" s="10" t="s">
        <v>12</v>
      </c>
      <c r="D4581" s="12">
        <v>42103</v>
      </c>
      <c r="E4581" s="13" t="s">
        <v>7781</v>
      </c>
      <c r="F4581" s="13" t="s">
        <v>56</v>
      </c>
      <c r="G4581" s="14" t="s">
        <v>520</v>
      </c>
      <c r="H4581" s="15">
        <f>HYPERLINK("https://docs.wto.org/imrd/directdoc.asp?DDFDocuments/t/G/SPS/NARE49.DOC","EN")</f>
      </c>
      <c r="I4581" s="15">
        <f>HYPERLINK("https://docs.wto.org/imrd/directdoc.asp?DDFDocuments/u/G/SPS/NARE49.DOC","FR")</f>
      </c>
      <c r="J4581" s="15">
        <f>HYPERLINK("https://docs.wto.org/imrd/directdoc.asp?DDFDocuments/v/G/SPS/NARE49.DOC","ES")</f>
      </c>
    </row>
    <row r="4582">
      <c r="A4582" s="10" t="s">
        <v>7782</v>
      </c>
      <c r="B4582" s="11" t="s">
        <v>153</v>
      </c>
      <c r="C4582" s="10" t="s">
        <v>18</v>
      </c>
      <c r="D4582" s="12">
        <v>42103</v>
      </c>
      <c r="E4582" s="13" t="s">
        <v>6942</v>
      </c>
      <c r="F4582" s="13" t="s">
        <v>144</v>
      </c>
      <c r="G4582" s="14"/>
      <c r="H4582" s="15">
        <f>HYPERLINK("https://docs.wto.org/imrd/directdoc.asp?DDFDocuments/q/G/SPS/NKOR498.pdf","EN")</f>
      </c>
      <c r="I4582" s="15">
        <f>HYPERLINK("https://docs.wto.org/imrd/directdoc.asp?DDFDocuments/r/G/SPS/NKOR498.pdf","FR")</f>
      </c>
      <c r="J4582" s="15">
        <f>HYPERLINK("https://docs.wto.org/imrd/directdoc.asp?DDFDocuments/s/G/SPS/NKOR498.pdf","ES")</f>
      </c>
    </row>
    <row r="4583">
      <c r="A4583" s="10" t="s">
        <v>7783</v>
      </c>
      <c r="B4583" s="11" t="s">
        <v>233</v>
      </c>
      <c r="C4583" s="10" t="s">
        <v>18</v>
      </c>
      <c r="D4583" s="12">
        <v>42103</v>
      </c>
      <c r="E4583" s="13" t="s">
        <v>7784</v>
      </c>
      <c r="F4583" s="13" t="s">
        <v>158</v>
      </c>
      <c r="G4583" s="14" t="s">
        <v>149</v>
      </c>
      <c r="H4583" s="15">
        <f>HYPERLINK("https://docs.wto.org/imrd/directdoc.asp?DDFDocuments/t/G/SPS/NPER599.DOC","EN")</f>
      </c>
      <c r="I4583" s="15">
        <f>HYPERLINK("https://docs.wto.org/imrd/directdoc.asp?DDFDocuments/u/G/SPS/NPER599.DOC","FR")</f>
      </c>
      <c r="J4583" s="15">
        <f>HYPERLINK("https://docs.wto.org/imrd/directdoc.asp?DDFDocuments/v/G/SPS/NPER599.DOC","ES")</f>
      </c>
    </row>
    <row r="4584">
      <c r="A4584" s="10" t="s">
        <v>7785</v>
      </c>
      <c r="B4584" s="11" t="s">
        <v>59</v>
      </c>
      <c r="C4584" s="10" t="s">
        <v>18</v>
      </c>
      <c r="D4584" s="12">
        <v>42103</v>
      </c>
      <c r="E4584" s="13" t="s">
        <v>60</v>
      </c>
      <c r="F4584" s="13" t="s">
        <v>32</v>
      </c>
      <c r="G4584" s="14"/>
      <c r="H4584" s="15">
        <f>HYPERLINK("https://docs.wto.org/imrd/directdoc.asp?DDFDocuments/t/G/SPS/NTPKM352.DOC","EN")</f>
      </c>
      <c r="I4584" s="15">
        <f>HYPERLINK("https://docs.wto.org/imrd/directdoc.asp?DDFDocuments/u/G/SPS/NTPKM352.DOC","FR")</f>
      </c>
      <c r="J4584" s="15">
        <f>HYPERLINK("https://docs.wto.org/imrd/directdoc.asp?DDFDocuments/v/G/SPS/NTPKM352.DOC","ES")</f>
      </c>
    </row>
    <row r="4585">
      <c r="A4585" s="10" t="s">
        <v>7786</v>
      </c>
      <c r="B4585" s="11" t="s">
        <v>7787</v>
      </c>
      <c r="C4585" s="10" t="s">
        <v>12</v>
      </c>
      <c r="D4585" s="12">
        <v>42102</v>
      </c>
      <c r="E4585" s="13" t="s">
        <v>7788</v>
      </c>
      <c r="F4585" s="13" t="s">
        <v>36</v>
      </c>
      <c r="G4585" s="14" t="s">
        <v>7789</v>
      </c>
      <c r="H4585" s="15">
        <f>HYPERLINK("https://docs.wto.org/imrd/directdoc.asp?DDFDocuments/t/G/SPS/NBRB3.DOC","EN")</f>
      </c>
      <c r="I4585" s="15">
        <f>HYPERLINK("https://docs.wto.org/imrd/directdoc.asp?DDFDocuments/u/G/SPS/NBRB3.DOC","FR")</f>
      </c>
      <c r="J4585" s="15">
        <f>HYPERLINK("https://docs.wto.org/imrd/directdoc.asp?DDFDocuments/v/G/SPS/NBRB3.DOC","ES")</f>
      </c>
    </row>
    <row r="4586">
      <c r="A4586" s="10" t="s">
        <v>7790</v>
      </c>
      <c r="B4586" s="11" t="s">
        <v>7787</v>
      </c>
      <c r="C4586" s="10" t="s">
        <v>12</v>
      </c>
      <c r="D4586" s="12">
        <v>42102</v>
      </c>
      <c r="E4586" s="13" t="s">
        <v>7788</v>
      </c>
      <c r="F4586" s="13" t="s">
        <v>36</v>
      </c>
      <c r="G4586" s="14" t="s">
        <v>520</v>
      </c>
      <c r="H4586" s="15">
        <f>HYPERLINK("https://docs.wto.org/imrd/directdoc.asp?DDFDocuments/q/G/SPS/NBRB4.pdf","EN")</f>
      </c>
      <c r="I4586" s="15">
        <f>HYPERLINK("https://docs.wto.org/imrd/directdoc.asp?DDFDocuments/r/G/SPS/NBRB4.pdf","FR")</f>
      </c>
      <c r="J4586" s="15">
        <f>HYPERLINK("https://docs.wto.org/imrd/directdoc.asp?DDFDocuments/s/G/SPS/NBRB4.pdf","ES")</f>
      </c>
    </row>
    <row r="4587">
      <c r="A4587" s="10" t="s">
        <v>7791</v>
      </c>
      <c r="B4587" s="11" t="s">
        <v>7787</v>
      </c>
      <c r="C4587" s="10" t="s">
        <v>12</v>
      </c>
      <c r="D4587" s="12">
        <v>42102</v>
      </c>
      <c r="E4587" s="13" t="s">
        <v>7788</v>
      </c>
      <c r="F4587" s="13" t="s">
        <v>36</v>
      </c>
      <c r="G4587" s="14" t="s">
        <v>7792</v>
      </c>
      <c r="H4587" s="15">
        <f>HYPERLINK("https://docs.wto.org/imrd/directdoc.asp?DDFDocuments/q/G/SPS/NBRB5.pdf","EN")</f>
      </c>
      <c r="I4587" s="15">
        <f>HYPERLINK("https://docs.wto.org/imrd/directdoc.asp?DDFDocuments/r/G/SPS/NBRB5.pdf","FR")</f>
      </c>
      <c r="J4587" s="15">
        <f>HYPERLINK("https://docs.wto.org/imrd/directdoc.asp?DDFDocuments/s/G/SPS/NBRB5.pdf","ES")</f>
      </c>
    </row>
    <row r="4588">
      <c r="A4588" s="10" t="s">
        <v>7793</v>
      </c>
      <c r="B4588" s="11" t="s">
        <v>79</v>
      </c>
      <c r="C4588" s="10" t="s">
        <v>12</v>
      </c>
      <c r="D4588" s="12">
        <v>42102</v>
      </c>
      <c r="E4588" s="13" t="s">
        <v>3273</v>
      </c>
      <c r="F4588" s="13" t="s">
        <v>92</v>
      </c>
      <c r="G4588" s="14" t="s">
        <v>7794</v>
      </c>
      <c r="H4588" s="15">
        <f>HYPERLINK("https://docs.wto.org/imrd/directdoc.asp?DDFDocuments/t/G/SPS/NCOL256.DOC","EN")</f>
      </c>
      <c r="I4588" s="15">
        <f>HYPERLINK("https://docs.wto.org/imrd/directdoc.asp?DDFDocuments/u/G/SPS/NCOL256.DOC","FR")</f>
      </c>
      <c r="J4588" s="15">
        <f>HYPERLINK("https://docs.wto.org/imrd/directdoc.asp?DDFDocuments/v/G/SPS/NCOL256.DOC","ES")</f>
      </c>
    </row>
    <row r="4589">
      <c r="A4589" s="10" t="s">
        <v>7795</v>
      </c>
      <c r="B4589" s="11" t="s">
        <v>27</v>
      </c>
      <c r="C4589" s="10" t="s">
        <v>12</v>
      </c>
      <c r="D4589" s="12">
        <v>42102</v>
      </c>
      <c r="E4589" s="13" t="s">
        <v>7796</v>
      </c>
      <c r="F4589" s="13" t="s">
        <v>56</v>
      </c>
      <c r="G4589" s="14" t="s">
        <v>7797</v>
      </c>
      <c r="H4589" s="15">
        <f>HYPERLINK("https://docs.wto.org/imrd/directdoc.asp?DDFDocuments/t/G/SPS/NCRI159.DOC","EN")</f>
      </c>
      <c r="I4589" s="15">
        <f>HYPERLINK("https://docs.wto.org/imrd/directdoc.asp?DDFDocuments/u/G/SPS/NCRI159.DOC","FR")</f>
      </c>
      <c r="J4589" s="15">
        <f>HYPERLINK("https://docs.wto.org/imrd/directdoc.asp?DDFDocuments/v/G/SPS/NCRI159.DOC","ES")</f>
      </c>
    </row>
    <row r="4590">
      <c r="A4590" s="10" t="s">
        <v>7798</v>
      </c>
      <c r="B4590" s="11" t="s">
        <v>351</v>
      </c>
      <c r="C4590" s="10" t="s">
        <v>201</v>
      </c>
      <c r="D4590" s="12">
        <v>42102</v>
      </c>
      <c r="E4590" s="13" t="s">
        <v>7733</v>
      </c>
      <c r="F4590" s="13" t="s">
        <v>4966</v>
      </c>
      <c r="G4590" s="14"/>
      <c r="H4590" s="15">
        <f>HYPERLINK("https://docs.wto.org/imrd/directdoc.asp?DDFDocuments/t/G/SPS/NJOR26C1.DOC","EN")</f>
      </c>
      <c r="I4590" s="15">
        <f>HYPERLINK("https://docs.wto.org/imrd/directdoc.asp?DDFDocuments/u/G/SPS/NJOR26C1.DOC","FR")</f>
      </c>
      <c r="J4590" s="15">
        <f>HYPERLINK("https://docs.wto.org/imrd/directdoc.asp?DDFDocuments/v/G/SPS/NJOR26C1.DOC","ES")</f>
      </c>
    </row>
    <row r="4591">
      <c r="A4591" s="10" t="s">
        <v>7799</v>
      </c>
      <c r="B4591" s="11" t="s">
        <v>164</v>
      </c>
      <c r="C4591" s="10" t="s">
        <v>18</v>
      </c>
      <c r="D4591" s="12">
        <v>42102</v>
      </c>
      <c r="E4591" s="13" t="s">
        <v>7800</v>
      </c>
      <c r="F4591" s="13" t="s">
        <v>7801</v>
      </c>
      <c r="G4591" s="14"/>
      <c r="H4591" s="15">
        <f>HYPERLINK("https://docs.wto.org/imrd/directdoc.asp?DDFDocuments/t/G/SPS/NUKR104.DOC","EN")</f>
      </c>
      <c r="I4591" s="15">
        <f>HYPERLINK("https://docs.wto.org/imrd/directdoc.asp?DDFDocuments/u/G/SPS/NUKR104.DOC","FR")</f>
      </c>
      <c r="J4591" s="15">
        <f>HYPERLINK("https://docs.wto.org/imrd/directdoc.asp?DDFDocuments/v/G/SPS/NUKR104.DOC","ES")</f>
      </c>
    </row>
    <row r="4592">
      <c r="A4592" s="10" t="s">
        <v>7802</v>
      </c>
      <c r="B4592" s="11" t="s">
        <v>161</v>
      </c>
      <c r="C4592" s="10" t="s">
        <v>18</v>
      </c>
      <c r="D4592" s="12">
        <v>42102</v>
      </c>
      <c r="E4592" s="13" t="s">
        <v>7803</v>
      </c>
      <c r="F4592" s="13" t="s">
        <v>7804</v>
      </c>
      <c r="G4592" s="14"/>
      <c r="H4592" s="15">
        <f>HYPERLINK("https://docs.wto.org/imrd/directdoc.asp?DDFDocuments/q/G/SPS/NUSA2751.pdf","EN")</f>
      </c>
      <c r="I4592" s="15">
        <f>HYPERLINK("https://docs.wto.org/imrd/directdoc.asp?DDFDocuments/r/G/SPS/NUSA2751.pdf","FR")</f>
      </c>
      <c r="J4592" s="15">
        <f>HYPERLINK("https://docs.wto.org/imrd/directdoc.asp?DDFDocuments/s/G/SPS/NUSA2751.pdf","ES")</f>
      </c>
    </row>
    <row r="4593">
      <c r="A4593" s="10" t="s">
        <v>7805</v>
      </c>
      <c r="B4593" s="11" t="s">
        <v>95</v>
      </c>
      <c r="C4593" s="10" t="s">
        <v>18</v>
      </c>
      <c r="D4593" s="12">
        <v>42101</v>
      </c>
      <c r="E4593" s="13" t="s">
        <v>7806</v>
      </c>
      <c r="F4593" s="13" t="s">
        <v>144</v>
      </c>
      <c r="G4593" s="14"/>
      <c r="H4593" s="15">
        <f>HYPERLINK("https://docs.wto.org/imrd/directdoc.asp?DDFDocuments/t/G/SPS/NBRA736R1.DOC","EN")</f>
      </c>
      <c r="I4593" s="15">
        <f>HYPERLINK("https://docs.wto.org/imrd/directdoc.asp?DDFDocuments/u/G/SPS/NBRA736R1.DOC","FR")</f>
      </c>
      <c r="J4593" s="15">
        <f>HYPERLINK("https://docs.wto.org/imrd/directdoc.asp?DDFDocuments/v/G/SPS/NBRA736R1.DOC","ES")</f>
      </c>
    </row>
    <row r="4594">
      <c r="A4594" s="10" t="s">
        <v>7807</v>
      </c>
      <c r="B4594" s="11" t="s">
        <v>183</v>
      </c>
      <c r="C4594" s="10" t="s">
        <v>18</v>
      </c>
      <c r="D4594" s="12">
        <v>42096</v>
      </c>
      <c r="E4594" s="13" t="s">
        <v>7808</v>
      </c>
      <c r="F4594" s="13" t="s">
        <v>3303</v>
      </c>
      <c r="G4594" s="14"/>
      <c r="H4594" s="15">
        <f>HYPERLINK("https://docs.wto.org/imrd/directdoc.asp?DDFDocuments/t/G/SPS/NARG181.DOC","EN")</f>
      </c>
      <c r="I4594" s="15">
        <f>HYPERLINK("https://docs.wto.org/imrd/directdoc.asp?DDFDocuments/u/G/SPS/NARG181.DOC","FR")</f>
      </c>
      <c r="J4594" s="15">
        <f>HYPERLINK("https://docs.wto.org/imrd/directdoc.asp?DDFDocuments/v/G/SPS/NARG181.DOC","ES")</f>
      </c>
    </row>
    <row r="4595">
      <c r="A4595" s="10" t="s">
        <v>7809</v>
      </c>
      <c r="B4595" s="11" t="s">
        <v>365</v>
      </c>
      <c r="C4595" s="10" t="s">
        <v>40</v>
      </c>
      <c r="D4595" s="12">
        <v>42096</v>
      </c>
      <c r="E4595" s="13" t="s">
        <v>19</v>
      </c>
      <c r="F4595" s="13" t="s">
        <v>310</v>
      </c>
      <c r="G4595" s="14"/>
      <c r="H4595" s="15">
        <f>HYPERLINK("https://docs.wto.org/imrd/directdoc.asp?DDFDocuments/q/G/SPS/NCHL461A2.pdf","EN")</f>
      </c>
      <c r="I4595" s="15">
        <f>HYPERLINK("https://docs.wto.org/imrd/directdoc.asp?DDFDocuments/r/G/SPS/NCHL461A2.pdf","FR")</f>
      </c>
      <c r="J4595" s="15">
        <f>HYPERLINK("https://docs.wto.org/imrd/directdoc.asp?DDFDocuments/s/G/SPS/NCHL461A2.pdf","ES")</f>
      </c>
    </row>
    <row r="4596">
      <c r="A4596" s="10" t="s">
        <v>7810</v>
      </c>
      <c r="B4596" s="11" t="s">
        <v>365</v>
      </c>
      <c r="C4596" s="10" t="s">
        <v>18</v>
      </c>
      <c r="D4596" s="12">
        <v>42096</v>
      </c>
      <c r="E4596" s="13" t="s">
        <v>7811</v>
      </c>
      <c r="F4596" s="13" t="s">
        <v>32</v>
      </c>
      <c r="G4596" s="14" t="s">
        <v>233</v>
      </c>
      <c r="H4596" s="15">
        <f>HYPERLINK("https://docs.wto.org/imrd/directdoc.asp?DDFDocuments/q/G/SPS/NCHL502.pdf","EN")</f>
      </c>
      <c r="I4596" s="15">
        <f>HYPERLINK("https://docs.wto.org/imrd/directdoc.asp?DDFDocuments/r/G/SPS/NCHL502.pdf","FR")</f>
      </c>
      <c r="J4596" s="15">
        <f>HYPERLINK("https://docs.wto.org/imrd/directdoc.asp?DDFDocuments/s/G/SPS/NCHL502.pdf","ES")</f>
      </c>
    </row>
    <row r="4597">
      <c r="A4597" s="10" t="s">
        <v>7812</v>
      </c>
      <c r="B4597" s="11" t="s">
        <v>82</v>
      </c>
      <c r="C4597" s="10" t="s">
        <v>18</v>
      </c>
      <c r="D4597" s="12">
        <v>42096</v>
      </c>
      <c r="E4597" s="13" t="s">
        <v>7813</v>
      </c>
      <c r="F4597" s="13" t="s">
        <v>7814</v>
      </c>
      <c r="G4597" s="14" t="s">
        <v>7815</v>
      </c>
      <c r="H4597" s="15">
        <f>HYPERLINK("https://docs.wto.org/imrd/directdoc.asp?DDFDocuments/q/G/SPS/NEU125.pdf","EN")</f>
      </c>
      <c r="I4597" s="15">
        <f>HYPERLINK("https://docs.wto.org/imrd/directdoc.asp?DDFDocuments/r/G/SPS/NEU125.pdf","FR")</f>
      </c>
      <c r="J4597" s="15">
        <f>HYPERLINK("https://docs.wto.org/imrd/directdoc.asp?DDFDocuments/s/G/SPS/NEU125.pdf","ES")</f>
      </c>
    </row>
    <row r="4598">
      <c r="A4598" s="10" t="s">
        <v>7816</v>
      </c>
      <c r="B4598" s="11" t="s">
        <v>34</v>
      </c>
      <c r="C4598" s="10" t="s">
        <v>18</v>
      </c>
      <c r="D4598" s="12">
        <v>42096</v>
      </c>
      <c r="E4598" s="13" t="s">
        <v>7817</v>
      </c>
      <c r="F4598" s="13" t="s">
        <v>7818</v>
      </c>
      <c r="G4598" s="14"/>
      <c r="H4598" s="15">
        <f>HYPERLINK("https://docs.wto.org/imrd/directdoc.asp?DDFDocuments/t/G/SPS/NJPN403.DOC","EN")</f>
      </c>
      <c r="I4598" s="15">
        <f>HYPERLINK("https://docs.wto.org/imrd/directdoc.asp?DDFDocuments/u/G/SPS/NJPN403.DOC","FR")</f>
      </c>
      <c r="J4598" s="15">
        <f>HYPERLINK("https://docs.wto.org/imrd/directdoc.asp?DDFDocuments/v/G/SPS/NJPN403.DOC","ES")</f>
      </c>
    </row>
    <row r="4599">
      <c r="A4599" s="10" t="s">
        <v>7819</v>
      </c>
      <c r="B4599" s="11" t="s">
        <v>87</v>
      </c>
      <c r="C4599" s="10" t="s">
        <v>18</v>
      </c>
      <c r="D4599" s="12">
        <v>42096</v>
      </c>
      <c r="E4599" s="13" t="s">
        <v>7820</v>
      </c>
      <c r="F4599" s="13" t="s">
        <v>32</v>
      </c>
      <c r="G4599" s="14" t="s">
        <v>161</v>
      </c>
      <c r="H4599" s="15">
        <f>HYPERLINK("https://docs.wto.org/imrd/directdoc.asp?DDFDocuments/q/G/SPS/NMEX275.pdf","EN")</f>
      </c>
      <c r="I4599" s="15">
        <f>HYPERLINK("https://docs.wto.org/imrd/directdoc.asp?DDFDocuments/r/G/SPS/NMEX275.pdf","FR")</f>
      </c>
      <c r="J4599" s="15">
        <f>HYPERLINK("https://docs.wto.org/imrd/directdoc.asp?DDFDocuments/s/G/SPS/NMEX275.pdf","ES")</f>
      </c>
    </row>
    <row r="4600">
      <c r="A4600" s="10" t="s">
        <v>7821</v>
      </c>
      <c r="B4600" s="11" t="s">
        <v>145</v>
      </c>
      <c r="C4600" s="10" t="s">
        <v>12</v>
      </c>
      <c r="D4600" s="12">
        <v>42096</v>
      </c>
      <c r="E4600" s="13" t="s">
        <v>7081</v>
      </c>
      <c r="F4600" s="13" t="s">
        <v>36</v>
      </c>
      <c r="G4600" s="14" t="s">
        <v>7822</v>
      </c>
      <c r="H4600" s="15">
        <f>HYPERLINK("https://docs.wto.org/imrd/directdoc.asp?DDFDocuments/t/G/SPS/NPHL280.DOC","EN")</f>
      </c>
      <c r="I4600" s="15">
        <f>HYPERLINK("https://docs.wto.org/imrd/directdoc.asp?DDFDocuments/u/G/SPS/NPHL280.DOC","FR")</f>
      </c>
      <c r="J4600" s="15">
        <f>HYPERLINK("https://docs.wto.org/imrd/directdoc.asp?DDFDocuments/v/G/SPS/NPHL280.DOC","ES")</f>
      </c>
    </row>
    <row r="4601">
      <c r="A4601" s="10" t="s">
        <v>7823</v>
      </c>
      <c r="B4601" s="11" t="s">
        <v>82</v>
      </c>
      <c r="C4601" s="10" t="s">
        <v>40</v>
      </c>
      <c r="D4601" s="12">
        <v>42095</v>
      </c>
      <c r="E4601" s="13" t="s">
        <v>603</v>
      </c>
      <c r="F4601" s="13" t="s">
        <v>5150</v>
      </c>
      <c r="G4601" s="14"/>
      <c r="H4601" s="15">
        <f>HYPERLINK("https://docs.wto.org/imrd/directdoc.asp?DDFDocuments/q/G/SPS/NEU71A1.pdf","EN")</f>
      </c>
      <c r="I4601" s="15">
        <f>HYPERLINK("https://docs.wto.org/imrd/directdoc.asp?DDFDocuments/r/G/SPS/NEU71A1.pdf","FR")</f>
      </c>
      <c r="J4601" s="15">
        <f>HYPERLINK("https://docs.wto.org/imrd/directdoc.asp?DDFDocuments/s/G/SPS/NEU71A1.pdf","ES")</f>
      </c>
    </row>
    <row r="4602">
      <c r="A4602" s="10" t="s">
        <v>7824</v>
      </c>
      <c r="B4602" s="11" t="s">
        <v>233</v>
      </c>
      <c r="C4602" s="10" t="s">
        <v>40</v>
      </c>
      <c r="D4602" s="12">
        <v>42095</v>
      </c>
      <c r="E4602" s="13" t="s">
        <v>19</v>
      </c>
      <c r="F4602" s="13" t="s">
        <v>5150</v>
      </c>
      <c r="G4602" s="14"/>
      <c r="H4602" s="15">
        <f>HYPERLINK("https://docs.wto.org/imrd/directdoc.asp?DDFDocuments/t/G/SPS/NPER576A1.DOC","EN")</f>
      </c>
      <c r="I4602" s="15">
        <f>HYPERLINK("https://docs.wto.org/imrd/directdoc.asp?DDFDocuments/u/G/SPS/NPER576A1.DOC","FR")</f>
      </c>
      <c r="J4602" s="15">
        <f>HYPERLINK("https://docs.wto.org/imrd/directdoc.asp?DDFDocuments/v/G/SPS/NPER576A1.DOC","ES")</f>
      </c>
    </row>
    <row r="4603">
      <c r="A4603" s="10" t="s">
        <v>7825</v>
      </c>
      <c r="B4603" s="11" t="s">
        <v>145</v>
      </c>
      <c r="C4603" s="10" t="s">
        <v>18</v>
      </c>
      <c r="D4603" s="12">
        <v>42095</v>
      </c>
      <c r="E4603" s="13" t="s">
        <v>7826</v>
      </c>
      <c r="F4603" s="13" t="s">
        <v>733</v>
      </c>
      <c r="G4603" s="14"/>
      <c r="H4603" s="15">
        <f>HYPERLINK("https://docs.wto.org/imrd/directdoc.asp?DDFDocuments/t/G/SPS/NPHL277.DOC","EN")</f>
      </c>
      <c r="I4603" s="15">
        <f>HYPERLINK("https://docs.wto.org/imrd/directdoc.asp?DDFDocuments/u/G/SPS/NPHL277.DOC","FR")</f>
      </c>
      <c r="J4603" s="15">
        <f>HYPERLINK("https://docs.wto.org/imrd/directdoc.asp?DDFDocuments/v/G/SPS/NPHL277.DOC","ES")</f>
      </c>
    </row>
    <row r="4604">
      <c r="A4604" s="10" t="s">
        <v>7827</v>
      </c>
      <c r="B4604" s="11" t="s">
        <v>145</v>
      </c>
      <c r="C4604" s="10" t="s">
        <v>18</v>
      </c>
      <c r="D4604" s="12">
        <v>42095</v>
      </c>
      <c r="E4604" s="13" t="s">
        <v>7828</v>
      </c>
      <c r="F4604" s="13" t="s">
        <v>3339</v>
      </c>
      <c r="G4604" s="14"/>
      <c r="H4604" s="15">
        <f>HYPERLINK("https://docs.wto.org/imrd/directdoc.asp?DDFDocuments/q/G/SPS/NPHL278.pdf","EN")</f>
      </c>
      <c r="I4604" s="15">
        <f>HYPERLINK("https://docs.wto.org/imrd/directdoc.asp?DDFDocuments/r/G/SPS/NPHL278.pdf","FR")</f>
      </c>
      <c r="J4604" s="15">
        <f>HYPERLINK("https://docs.wto.org/imrd/directdoc.asp?DDFDocuments/s/G/SPS/NPHL278.pdf","ES")</f>
      </c>
    </row>
    <row r="4605">
      <c r="A4605" s="10" t="s">
        <v>7829</v>
      </c>
      <c r="B4605" s="11" t="s">
        <v>145</v>
      </c>
      <c r="C4605" s="10" t="s">
        <v>12</v>
      </c>
      <c r="D4605" s="12">
        <v>42095</v>
      </c>
      <c r="E4605" s="13" t="s">
        <v>5501</v>
      </c>
      <c r="F4605" s="13" t="s">
        <v>36</v>
      </c>
      <c r="G4605" s="14" t="s">
        <v>7830</v>
      </c>
      <c r="H4605" s="15">
        <f>HYPERLINK("https://docs.wto.org/imrd/directdoc.asp?DDFDocuments/t/G/SPS/NPHL279.DOC","EN")</f>
      </c>
      <c r="I4605" s="15">
        <f>HYPERLINK("https://docs.wto.org/imrd/directdoc.asp?DDFDocuments/u/G/SPS/NPHL279.DOC","FR")</f>
      </c>
      <c r="J4605" s="15">
        <f>HYPERLINK("https://docs.wto.org/imrd/directdoc.asp?DDFDocuments/v/G/SPS/NPHL279.DOC","ES")</f>
      </c>
    </row>
    <row r="4606">
      <c r="A4606" s="10" t="s">
        <v>7831</v>
      </c>
      <c r="B4606" s="11" t="s">
        <v>53</v>
      </c>
      <c r="C4606" s="10" t="s">
        <v>12</v>
      </c>
      <c r="D4606" s="12">
        <v>42095</v>
      </c>
      <c r="E4606" s="13" t="s">
        <v>55</v>
      </c>
      <c r="F4606" s="13" t="s">
        <v>56</v>
      </c>
      <c r="G4606" s="14" t="s">
        <v>7832</v>
      </c>
      <c r="H4606" s="15">
        <f>HYPERLINK("https://docs.wto.org/imrd/directdoc.asp?DDFDocuments/q/G/SPS/NSAU152.pdf","EN")</f>
      </c>
      <c r="I4606" s="15">
        <f>HYPERLINK("https://docs.wto.org/imrd/directdoc.asp?DDFDocuments/r/G/SPS/NSAU152.pdf","FR")</f>
      </c>
      <c r="J4606" s="15">
        <f>HYPERLINK("https://docs.wto.org/imrd/directdoc.asp?DDFDocuments/s/G/SPS/NSAU152.pdf","ES")</f>
      </c>
    </row>
    <row r="4607">
      <c r="A4607" s="10" t="s">
        <v>7833</v>
      </c>
      <c r="B4607" s="11" t="s">
        <v>82</v>
      </c>
      <c r="C4607" s="10" t="s">
        <v>18</v>
      </c>
      <c r="D4607" s="12">
        <v>42094</v>
      </c>
      <c r="E4607" s="13" t="s">
        <v>603</v>
      </c>
      <c r="F4607" s="13" t="s">
        <v>74</v>
      </c>
      <c r="G4607" s="14"/>
      <c r="H4607" s="15">
        <f>HYPERLINK("https://docs.wto.org/imrd/directdoc.asp?DDFDocuments/q/G/SPS/NEU124.pdf","EN")</f>
      </c>
      <c r="I4607" s="15">
        <f>HYPERLINK("https://docs.wto.org/imrd/directdoc.asp?DDFDocuments/r/G/SPS/NEU124.pdf","FR")</f>
      </c>
      <c r="J4607" s="15">
        <f>HYPERLINK("https://docs.wto.org/imrd/directdoc.asp?DDFDocuments/s/G/SPS/NEU124.pdf","ES")</f>
      </c>
    </row>
    <row r="4608">
      <c r="A4608" s="10" t="s">
        <v>7834</v>
      </c>
      <c r="B4608" s="11" t="s">
        <v>233</v>
      </c>
      <c r="C4608" s="10" t="s">
        <v>40</v>
      </c>
      <c r="D4608" s="12">
        <v>42093</v>
      </c>
      <c r="E4608" s="13" t="s">
        <v>19</v>
      </c>
      <c r="F4608" s="13" t="s">
        <v>5150</v>
      </c>
      <c r="G4608" s="14"/>
      <c r="H4608" s="15">
        <f>HYPERLINK("https://docs.wto.org/imrd/directdoc.asp?DDFDocuments/t/G/SPS/NPER577A1.DOC","EN")</f>
      </c>
      <c r="I4608" s="15">
        <f>HYPERLINK("https://docs.wto.org/imrd/directdoc.asp?DDFDocuments/u/G/SPS/NPER577A1.DOC","FR")</f>
      </c>
      <c r="J4608" s="15">
        <f>HYPERLINK("https://docs.wto.org/imrd/directdoc.asp?DDFDocuments/v/G/SPS/NPER577A1.DOC","ES")</f>
      </c>
    </row>
    <row r="4609">
      <c r="A4609" s="10" t="s">
        <v>7835</v>
      </c>
      <c r="B4609" s="11" t="s">
        <v>95</v>
      </c>
      <c r="C4609" s="10" t="s">
        <v>12</v>
      </c>
      <c r="D4609" s="12">
        <v>42089</v>
      </c>
      <c r="E4609" s="13" t="s">
        <v>7836</v>
      </c>
      <c r="F4609" s="13" t="s">
        <v>158</v>
      </c>
      <c r="G4609" s="14" t="s">
        <v>183</v>
      </c>
      <c r="H4609" s="15">
        <f>HYPERLINK("https://docs.wto.org/imrd/directdoc.asp?DDFDocuments/q/G/SPS/NBRA77R1.pdf","EN")</f>
      </c>
      <c r="I4609" s="15">
        <f>HYPERLINK("https://docs.wto.org/imrd/directdoc.asp?DDFDocuments/r/G/SPS/NBRA77R1.pdf","FR")</f>
      </c>
      <c r="J4609" s="15">
        <f>HYPERLINK("https://docs.wto.org/imrd/directdoc.asp?DDFDocuments/s/G/SPS/NBRA77R1.pdf","ES")</f>
      </c>
    </row>
    <row r="4610">
      <c r="A4610" s="10" t="s">
        <v>7837</v>
      </c>
      <c r="B4610" s="11" t="s">
        <v>233</v>
      </c>
      <c r="C4610" s="10" t="s">
        <v>18</v>
      </c>
      <c r="D4610" s="12">
        <v>42087</v>
      </c>
      <c r="E4610" s="13" t="s">
        <v>7838</v>
      </c>
      <c r="F4610" s="13" t="s">
        <v>158</v>
      </c>
      <c r="G4610" s="14" t="s">
        <v>365</v>
      </c>
      <c r="H4610" s="15">
        <f>HYPERLINK("https://docs.wto.org/imrd/directdoc.asp?DDFDocuments/q/G/SPS/NPER598.pdf","EN")</f>
      </c>
      <c r="I4610" s="15">
        <f>HYPERLINK("https://docs.wto.org/imrd/directdoc.asp?DDFDocuments/r/G/SPS/NPER598.pdf","FR")</f>
      </c>
      <c r="J4610" s="15">
        <f>HYPERLINK("https://docs.wto.org/imrd/directdoc.asp?DDFDocuments/s/G/SPS/NPER598.pdf","ES")</f>
      </c>
    </row>
    <row r="4611">
      <c r="A4611" s="10" t="s">
        <v>7839</v>
      </c>
      <c r="B4611" s="11" t="s">
        <v>5038</v>
      </c>
      <c r="C4611" s="10" t="s">
        <v>12</v>
      </c>
      <c r="D4611" s="12">
        <v>42086</v>
      </c>
      <c r="E4611" s="13" t="s">
        <v>7840</v>
      </c>
      <c r="F4611" s="13" t="s">
        <v>7841</v>
      </c>
      <c r="G4611" s="14" t="s">
        <v>7842</v>
      </c>
      <c r="H4611" s="15">
        <f>HYPERLINK("https://docs.wto.org/imrd/directdoc.asp?DDFDocuments/q/G/SPS/NALB183.pdf","EN")</f>
      </c>
      <c r="I4611" s="15">
        <f>HYPERLINK("https://docs.wto.org/imrd/directdoc.asp?DDFDocuments/r/G/SPS/NALB183.pdf","FR")</f>
      </c>
      <c r="J4611" s="15">
        <f>HYPERLINK("https://docs.wto.org/imrd/directdoc.asp?DDFDocuments/s/G/SPS/NALB183.pdf","ES")</f>
      </c>
    </row>
    <row r="4612">
      <c r="A4612" s="10" t="s">
        <v>7843</v>
      </c>
      <c r="B4612" s="11" t="s">
        <v>233</v>
      </c>
      <c r="C4612" s="10" t="s">
        <v>18</v>
      </c>
      <c r="D4612" s="12">
        <v>42086</v>
      </c>
      <c r="E4612" s="13" t="s">
        <v>7844</v>
      </c>
      <c r="F4612" s="13" t="s">
        <v>223</v>
      </c>
      <c r="G4612" s="14" t="s">
        <v>2110</v>
      </c>
      <c r="H4612" s="15">
        <f>HYPERLINK("https://docs.wto.org/imrd/directdoc.asp?DDFDocuments/t/G/SPS/NPER597.DOC","EN")</f>
      </c>
      <c r="I4612" s="15">
        <f>HYPERLINK("https://docs.wto.org/imrd/directdoc.asp?DDFDocuments/u/G/SPS/NPER597.DOC","FR")</f>
      </c>
      <c r="J4612" s="15">
        <f>HYPERLINK("https://docs.wto.org/imrd/directdoc.asp?DDFDocuments/v/G/SPS/NPER597.DOC","ES")</f>
      </c>
    </row>
    <row r="4613">
      <c r="A4613" s="10" t="s">
        <v>7845</v>
      </c>
      <c r="B4613" s="11" t="s">
        <v>145</v>
      </c>
      <c r="C4613" s="10" t="s">
        <v>12</v>
      </c>
      <c r="D4613" s="12">
        <v>42086</v>
      </c>
      <c r="E4613" s="13" t="s">
        <v>7081</v>
      </c>
      <c r="F4613" s="13" t="s">
        <v>36</v>
      </c>
      <c r="G4613" s="14" t="s">
        <v>7846</v>
      </c>
      <c r="H4613" s="15">
        <f>HYPERLINK("https://docs.wto.org/imrd/directdoc.asp?DDFDocuments/t/G/SPS/NPHL276.DOC","EN")</f>
      </c>
      <c r="I4613" s="15">
        <f>HYPERLINK("https://docs.wto.org/imrd/directdoc.asp?DDFDocuments/u/G/SPS/NPHL276.DOC","FR")</f>
      </c>
      <c r="J4613" s="15">
        <f>HYPERLINK("https://docs.wto.org/imrd/directdoc.asp?DDFDocuments/v/G/SPS/NPHL276.DOC","ES")</f>
      </c>
    </row>
    <row r="4614">
      <c r="A4614" s="10" t="s">
        <v>7847</v>
      </c>
      <c r="B4614" s="11" t="s">
        <v>82</v>
      </c>
      <c r="C4614" s="10" t="s">
        <v>40</v>
      </c>
      <c r="D4614" s="12">
        <v>42083</v>
      </c>
      <c r="E4614" s="13" t="s">
        <v>7848</v>
      </c>
      <c r="F4614" s="13" t="s">
        <v>7849</v>
      </c>
      <c r="G4614" s="14" t="s">
        <v>7850</v>
      </c>
      <c r="H4614" s="15">
        <f>HYPERLINK("https://docs.wto.org/imrd/directdoc.asp?DDFDocuments/t/G/SPS/NEEC364A1.DOC","EN")</f>
      </c>
      <c r="I4614" s="15">
        <f>HYPERLINK("https://docs.wto.org/imrd/directdoc.asp?DDFDocuments/u/G/SPS/NEEC364A1.DOC","FR")</f>
      </c>
      <c r="J4614" s="15">
        <f>HYPERLINK("https://docs.wto.org/imrd/directdoc.asp?DDFDocuments/v/G/SPS/NEEC364A1.DOC","ES")</f>
      </c>
    </row>
    <row r="4615">
      <c r="A4615" s="10" t="s">
        <v>7851</v>
      </c>
      <c r="B4615" s="11" t="s">
        <v>195</v>
      </c>
      <c r="C4615" s="10" t="s">
        <v>18</v>
      </c>
      <c r="D4615" s="12">
        <v>42083</v>
      </c>
      <c r="E4615" s="13" t="s">
        <v>7852</v>
      </c>
      <c r="F4615" s="13" t="s">
        <v>24</v>
      </c>
      <c r="G4615" s="14"/>
      <c r="H4615" s="15">
        <f>HYPERLINK("https://docs.wto.org/imrd/directdoc.asp?DDFDocuments/q/G/SPS/NNZL517.pdf","EN")</f>
      </c>
      <c r="I4615" s="15">
        <f>HYPERLINK("https://docs.wto.org/imrd/directdoc.asp?DDFDocuments/r/G/SPS/NNZL517.pdf","FR")</f>
      </c>
      <c r="J4615" s="15">
        <f>HYPERLINK("https://docs.wto.org/imrd/directdoc.asp?DDFDocuments/s/G/SPS/NNZL517.pdf","ES")</f>
      </c>
    </row>
    <row r="4616">
      <c r="A4616" s="10" t="s">
        <v>7853</v>
      </c>
      <c r="B4616" s="11" t="s">
        <v>233</v>
      </c>
      <c r="C4616" s="10" t="s">
        <v>18</v>
      </c>
      <c r="D4616" s="12">
        <v>42083</v>
      </c>
      <c r="E4616" s="13" t="s">
        <v>898</v>
      </c>
      <c r="F4616" s="13" t="s">
        <v>24</v>
      </c>
      <c r="G4616" s="14"/>
      <c r="H4616" s="15">
        <f>HYPERLINK("https://docs.wto.org/imrd/directdoc.asp?DDFDocuments/t/G/SPS/NPER596.DOC","EN")</f>
      </c>
      <c r="I4616" s="15">
        <f>HYPERLINK("https://docs.wto.org/imrd/directdoc.asp?DDFDocuments/u/G/SPS/NPER596.DOC","FR")</f>
      </c>
      <c r="J4616" s="15">
        <f>HYPERLINK("https://docs.wto.org/imrd/directdoc.asp?DDFDocuments/v/G/SPS/NPER596.DOC","ES")</f>
      </c>
    </row>
    <row r="4617">
      <c r="A4617" s="10" t="s">
        <v>7854</v>
      </c>
      <c r="B4617" s="11" t="s">
        <v>161</v>
      </c>
      <c r="C4617" s="10" t="s">
        <v>40</v>
      </c>
      <c r="D4617" s="12">
        <v>42083</v>
      </c>
      <c r="E4617" s="13" t="s">
        <v>913</v>
      </c>
      <c r="F4617" s="13" t="s">
        <v>5150</v>
      </c>
      <c r="G4617" s="14"/>
      <c r="H4617" s="15">
        <f>HYPERLINK("https://docs.wto.org/imrd/directdoc.asp?DDFDocuments/t/G/SPS/NUSA2484A2.DOC","EN")</f>
      </c>
      <c r="I4617" s="15">
        <f>HYPERLINK("https://docs.wto.org/imrd/directdoc.asp?DDFDocuments/u/G/SPS/NUSA2484A2.DOC","FR")</f>
      </c>
      <c r="J4617" s="15">
        <f>HYPERLINK("https://docs.wto.org/imrd/directdoc.asp?DDFDocuments/v/G/SPS/NUSA2484A2.DOC","ES")</f>
      </c>
    </row>
    <row r="4618">
      <c r="A4618" s="10" t="s">
        <v>7855</v>
      </c>
      <c r="B4618" s="11" t="s">
        <v>161</v>
      </c>
      <c r="C4618" s="10" t="s">
        <v>40</v>
      </c>
      <c r="D4618" s="12">
        <v>42083</v>
      </c>
      <c r="E4618" s="13" t="s">
        <v>2824</v>
      </c>
      <c r="F4618" s="13" t="s">
        <v>5163</v>
      </c>
      <c r="G4618" s="14"/>
      <c r="H4618" s="15">
        <f>HYPERLINK("https://docs.wto.org/imrd/directdoc.asp?DDFDocuments/t/G/SPS/NUSA2728A1.DOC","EN")</f>
      </c>
      <c r="I4618" s="15">
        <f>HYPERLINK("https://docs.wto.org/imrd/directdoc.asp?DDFDocuments/u/G/SPS/NUSA2728A1.DOC","FR")</f>
      </c>
      <c r="J4618" s="15">
        <f>HYPERLINK("https://docs.wto.org/imrd/directdoc.asp?DDFDocuments/v/G/SPS/NUSA2728A1.DOC","ES")</f>
      </c>
    </row>
    <row r="4619">
      <c r="A4619" s="10" t="s">
        <v>7856</v>
      </c>
      <c r="B4619" s="11" t="s">
        <v>365</v>
      </c>
      <c r="C4619" s="10" t="s">
        <v>18</v>
      </c>
      <c r="D4619" s="12">
        <v>42082</v>
      </c>
      <c r="E4619" s="13" t="s">
        <v>7857</v>
      </c>
      <c r="F4619" s="13" t="s">
        <v>144</v>
      </c>
      <c r="G4619" s="14"/>
      <c r="H4619" s="15">
        <f>HYPERLINK("https://docs.wto.org/imrd/directdoc.asp?DDFDocuments/t/G/SPS/NCHL501.DOC","EN")</f>
      </c>
      <c r="I4619" s="15">
        <f>HYPERLINK("https://docs.wto.org/imrd/directdoc.asp?DDFDocuments/u/G/SPS/NCHL501.DOC","FR")</f>
      </c>
      <c r="J4619" s="15">
        <f>HYPERLINK("https://docs.wto.org/imrd/directdoc.asp?DDFDocuments/v/G/SPS/NCHL501.DOC","ES")</f>
      </c>
    </row>
    <row r="4620">
      <c r="A4620" s="10" t="s">
        <v>7858</v>
      </c>
      <c r="B4620" s="11" t="s">
        <v>161</v>
      </c>
      <c r="C4620" s="10" t="s">
        <v>18</v>
      </c>
      <c r="D4620" s="12">
        <v>42082</v>
      </c>
      <c r="E4620" s="13" t="s">
        <v>7129</v>
      </c>
      <c r="F4620" s="13" t="s">
        <v>4623</v>
      </c>
      <c r="G4620" s="14" t="s">
        <v>365</v>
      </c>
      <c r="H4620" s="15">
        <f>HYPERLINK("https://docs.wto.org/imrd/directdoc.asp?DDFDocuments/q/G/SPS/NUSA2746.pdf","EN")</f>
      </c>
      <c r="I4620" s="15">
        <f>HYPERLINK("https://docs.wto.org/imrd/directdoc.asp?DDFDocuments/r/G/SPS/NUSA2746.pdf","FR")</f>
      </c>
      <c r="J4620" s="15">
        <f>HYPERLINK("https://docs.wto.org/imrd/directdoc.asp?DDFDocuments/s/G/SPS/NUSA2746.pdf","ES")</f>
      </c>
    </row>
    <row r="4621">
      <c r="A4621" s="10" t="s">
        <v>7859</v>
      </c>
      <c r="B4621" s="11" t="s">
        <v>145</v>
      </c>
      <c r="C4621" s="10" t="s">
        <v>12</v>
      </c>
      <c r="D4621" s="12">
        <v>42081</v>
      </c>
      <c r="E4621" s="13" t="s">
        <v>7860</v>
      </c>
      <c r="F4621" s="13" t="s">
        <v>36</v>
      </c>
      <c r="G4621" s="14" t="s">
        <v>7861</v>
      </c>
      <c r="H4621" s="15">
        <f>HYPERLINK("https://docs.wto.org/imrd/directdoc.asp?DDFDocuments/t/G/SPS/NPHL273.DOC","EN")</f>
      </c>
      <c r="I4621" s="15">
        <f>HYPERLINK("https://docs.wto.org/imrd/directdoc.asp?DDFDocuments/u/G/SPS/NPHL273.DOC","FR")</f>
      </c>
      <c r="J4621" s="15">
        <f>HYPERLINK("https://docs.wto.org/imrd/directdoc.asp?DDFDocuments/v/G/SPS/NPHL273.DOC","ES")</f>
      </c>
    </row>
    <row r="4622">
      <c r="A4622" s="10" t="s">
        <v>7862</v>
      </c>
      <c r="B4622" s="11" t="s">
        <v>145</v>
      </c>
      <c r="C4622" s="10" t="s">
        <v>12</v>
      </c>
      <c r="D4622" s="12">
        <v>42081</v>
      </c>
      <c r="E4622" s="13" t="s">
        <v>7860</v>
      </c>
      <c r="F4622" s="13" t="s">
        <v>36</v>
      </c>
      <c r="G4622" s="14" t="s">
        <v>59</v>
      </c>
      <c r="H4622" s="15">
        <f>HYPERLINK("https://docs.wto.org/imrd/directdoc.asp?DDFDocuments/t/G/SPS/NPHL274.DOC","EN")</f>
      </c>
      <c r="I4622" s="15">
        <f>HYPERLINK("https://docs.wto.org/imrd/directdoc.asp?DDFDocuments/u/G/SPS/NPHL274.DOC","FR")</f>
      </c>
      <c r="J4622" s="15">
        <f>HYPERLINK("https://docs.wto.org/imrd/directdoc.asp?DDFDocuments/v/G/SPS/NPHL274.DOC","ES")</f>
      </c>
    </row>
    <row r="4623">
      <c r="A4623" s="10" t="s">
        <v>7863</v>
      </c>
      <c r="B4623" s="11" t="s">
        <v>145</v>
      </c>
      <c r="C4623" s="10" t="s">
        <v>12</v>
      </c>
      <c r="D4623" s="12">
        <v>42081</v>
      </c>
      <c r="E4623" s="13" t="s">
        <v>7860</v>
      </c>
      <c r="F4623" s="13" t="s">
        <v>36</v>
      </c>
      <c r="G4623" s="14" t="s">
        <v>2175</v>
      </c>
      <c r="H4623" s="15">
        <f>HYPERLINK("https://docs.wto.org/imrd/directdoc.asp?DDFDocuments/t/G/SPS/NPHL275.DOC","EN")</f>
      </c>
      <c r="I4623" s="15">
        <f>HYPERLINK("https://docs.wto.org/imrd/directdoc.asp?DDFDocuments/u/G/SPS/NPHL275.DOC","FR")</f>
      </c>
      <c r="J4623" s="15">
        <f>HYPERLINK("https://docs.wto.org/imrd/directdoc.asp?DDFDocuments/v/G/SPS/NPHL275.DOC","ES")</f>
      </c>
    </row>
    <row r="4624">
      <c r="A4624" s="10" t="s">
        <v>7864</v>
      </c>
      <c r="B4624" s="11" t="s">
        <v>27</v>
      </c>
      <c r="C4624" s="10" t="s">
        <v>12</v>
      </c>
      <c r="D4624" s="12">
        <v>42080</v>
      </c>
      <c r="E4624" s="13" t="s">
        <v>7865</v>
      </c>
      <c r="F4624" s="13" t="s">
        <v>32</v>
      </c>
      <c r="G4624" s="14"/>
      <c r="H4624" s="15">
        <f>HYPERLINK("https://docs.wto.org/imrd/directdoc.asp?DDFDocuments/q/G/SPS/NCRI154.pdf","EN")</f>
      </c>
      <c r="I4624" s="15">
        <f>HYPERLINK("https://docs.wto.org/imrd/directdoc.asp?DDFDocuments/r/G/SPS/NCRI154.pdf","FR")</f>
      </c>
      <c r="J4624" s="15">
        <f>HYPERLINK("https://docs.wto.org/imrd/directdoc.asp?DDFDocuments/s/G/SPS/NCRI154.pdf","ES")</f>
      </c>
    </row>
    <row r="4625">
      <c r="A4625" s="10" t="s">
        <v>7866</v>
      </c>
      <c r="B4625" s="11" t="s">
        <v>188</v>
      </c>
      <c r="C4625" s="10" t="s">
        <v>18</v>
      </c>
      <c r="D4625" s="12">
        <v>42079</v>
      </c>
      <c r="E4625" s="13" t="s">
        <v>6992</v>
      </c>
      <c r="F4625" s="13" t="s">
        <v>158</v>
      </c>
      <c r="G4625" s="14"/>
      <c r="H4625" s="15">
        <f>HYPERLINK("https://docs.wto.org/imrd/directdoc.asp?DDFDocuments/q/G/SPS/NAUS356.pdf","EN")</f>
      </c>
      <c r="I4625" s="15">
        <f>HYPERLINK("https://docs.wto.org/imrd/directdoc.asp?DDFDocuments/r/G/SPS/NAUS356.pdf","FR")</f>
      </c>
      <c r="J4625" s="15">
        <f>HYPERLINK("https://docs.wto.org/imrd/directdoc.asp?DDFDocuments/s/G/SPS/NAUS356.pdf","ES")</f>
      </c>
    </row>
    <row r="4626">
      <c r="A4626" s="10" t="s">
        <v>7867</v>
      </c>
      <c r="B4626" s="11" t="s">
        <v>82</v>
      </c>
      <c r="C4626" s="10" t="s">
        <v>18</v>
      </c>
      <c r="D4626" s="12">
        <v>42079</v>
      </c>
      <c r="E4626" s="13" t="s">
        <v>7868</v>
      </c>
      <c r="F4626" s="13" t="s">
        <v>24</v>
      </c>
      <c r="G4626" s="14"/>
      <c r="H4626" s="15">
        <f>HYPERLINK("https://docs.wto.org/imrd/directdoc.asp?DDFDocuments/q/G/SPS/NEU122.pdf","EN")</f>
      </c>
      <c r="I4626" s="15">
        <f>HYPERLINK("https://docs.wto.org/imrd/directdoc.asp?DDFDocuments/r/G/SPS/NEU122.pdf","FR")</f>
      </c>
      <c r="J4626" s="15">
        <f>HYPERLINK("https://docs.wto.org/imrd/directdoc.asp?DDFDocuments/s/G/SPS/NEU122.pdf","ES")</f>
      </c>
    </row>
    <row r="4627">
      <c r="A4627" s="10" t="s">
        <v>7869</v>
      </c>
      <c r="B4627" s="11" t="s">
        <v>139</v>
      </c>
      <c r="C4627" s="10" t="s">
        <v>18</v>
      </c>
      <c r="D4627" s="12">
        <v>42079</v>
      </c>
      <c r="E4627" s="13" t="s">
        <v>5251</v>
      </c>
      <c r="F4627" s="13" t="s">
        <v>7870</v>
      </c>
      <c r="G4627" s="14"/>
      <c r="H4627" s="15">
        <f>HYPERLINK("https://docs.wto.org/imrd/directdoc.asp?DDFDocuments/t/G/SPS/NIND98.DOC","EN")</f>
      </c>
      <c r="I4627" s="15">
        <f>HYPERLINK("https://docs.wto.org/imrd/directdoc.asp?DDFDocuments/u/G/SPS/NIND98.DOC","FR")</f>
      </c>
      <c r="J4627" s="15">
        <f>HYPERLINK("https://docs.wto.org/imrd/directdoc.asp?DDFDocuments/v/G/SPS/NIND98.DOC","ES")</f>
      </c>
    </row>
    <row r="4628">
      <c r="A4628" s="10" t="s">
        <v>7871</v>
      </c>
      <c r="B4628" s="11" t="s">
        <v>134</v>
      </c>
      <c r="C4628" s="10" t="s">
        <v>18</v>
      </c>
      <c r="D4628" s="12">
        <v>42079</v>
      </c>
      <c r="E4628" s="13" t="s">
        <v>642</v>
      </c>
      <c r="F4628" s="13" t="s">
        <v>4512</v>
      </c>
      <c r="G4628" s="14"/>
      <c r="H4628" s="15">
        <f>HYPERLINK("https://docs.wto.org/imrd/directdoc.asp?DDFDocuments/t/G/SPS/NTHA228.DOC","EN")</f>
      </c>
      <c r="I4628" s="15">
        <f>HYPERLINK("https://docs.wto.org/imrd/directdoc.asp?DDFDocuments/u/G/SPS/NTHA228.DOC","FR")</f>
      </c>
      <c r="J4628" s="15">
        <f>HYPERLINK("https://docs.wto.org/imrd/directdoc.asp?DDFDocuments/v/G/SPS/NTHA228.DOC","ES")</f>
      </c>
    </row>
    <row r="4629">
      <c r="A4629" s="10" t="s">
        <v>7872</v>
      </c>
      <c r="B4629" s="11" t="s">
        <v>139</v>
      </c>
      <c r="C4629" s="10" t="s">
        <v>18</v>
      </c>
      <c r="D4629" s="12">
        <v>42076</v>
      </c>
      <c r="E4629" s="13" t="s">
        <v>7873</v>
      </c>
      <c r="F4629" s="13" t="s">
        <v>2120</v>
      </c>
      <c r="G4629" s="14"/>
      <c r="H4629" s="15">
        <f>HYPERLINK("https://docs.wto.org/imrd/directdoc.asp?DDFDocuments/q/G/SPS/NIND97.pdf","EN")</f>
      </c>
      <c r="I4629" s="15">
        <f>HYPERLINK("https://docs.wto.org/imrd/directdoc.asp?DDFDocuments/r/G/SPS/NIND97.pdf","FR")</f>
      </c>
      <c r="J4629" s="15">
        <f>HYPERLINK("https://docs.wto.org/imrd/directdoc.asp?DDFDocuments/s/G/SPS/NIND97.pdf","ES")</f>
      </c>
    </row>
    <row r="4630">
      <c r="A4630" s="10" t="s">
        <v>7874</v>
      </c>
      <c r="B4630" s="11" t="s">
        <v>233</v>
      </c>
      <c r="C4630" s="10" t="s">
        <v>40</v>
      </c>
      <c r="D4630" s="12">
        <v>42076</v>
      </c>
      <c r="E4630" s="13" t="s">
        <v>19</v>
      </c>
      <c r="F4630" s="13" t="s">
        <v>5150</v>
      </c>
      <c r="G4630" s="14"/>
      <c r="H4630" s="15">
        <f>HYPERLINK("https://docs.wto.org/imrd/directdoc.asp?DDFDocuments/q/G/SPS/NPER582A1.pdf","EN")</f>
      </c>
      <c r="I4630" s="15">
        <f>HYPERLINK("https://docs.wto.org/imrd/directdoc.asp?DDFDocuments/r/G/SPS/NPER582A1.pdf","FR")</f>
      </c>
      <c r="J4630" s="15">
        <f>HYPERLINK("https://docs.wto.org/imrd/directdoc.asp?DDFDocuments/s/G/SPS/NPER582A1.pdf","ES")</f>
      </c>
    </row>
    <row r="4631">
      <c r="A4631" s="10" t="s">
        <v>7875</v>
      </c>
      <c r="B4631" s="11" t="s">
        <v>233</v>
      </c>
      <c r="C4631" s="10" t="s">
        <v>40</v>
      </c>
      <c r="D4631" s="12">
        <v>42076</v>
      </c>
      <c r="E4631" s="13" t="s">
        <v>19</v>
      </c>
      <c r="F4631" s="13" t="s">
        <v>5150</v>
      </c>
      <c r="G4631" s="14"/>
      <c r="H4631" s="15">
        <f>HYPERLINK("https://docs.wto.org/imrd/directdoc.asp?DDFDocuments/t/G/SPS/NPER584A1.DOC","EN")</f>
      </c>
      <c r="I4631" s="15">
        <f>HYPERLINK("https://docs.wto.org/imrd/directdoc.asp?DDFDocuments/u/G/SPS/NPER584A1.DOC","FR")</f>
      </c>
      <c r="J4631" s="15">
        <f>HYPERLINK("https://docs.wto.org/imrd/directdoc.asp?DDFDocuments/v/G/SPS/NPER584A1.DOC","ES")</f>
      </c>
    </row>
    <row r="4632">
      <c r="A4632" s="10" t="s">
        <v>7876</v>
      </c>
      <c r="B4632" s="11" t="s">
        <v>53</v>
      </c>
      <c r="C4632" s="10" t="s">
        <v>12</v>
      </c>
      <c r="D4632" s="12">
        <v>42076</v>
      </c>
      <c r="E4632" s="13" t="s">
        <v>55</v>
      </c>
      <c r="F4632" s="13" t="s">
        <v>56</v>
      </c>
      <c r="G4632" s="14" t="s">
        <v>7877</v>
      </c>
      <c r="H4632" s="15">
        <f>HYPERLINK("https://docs.wto.org/imrd/directdoc.asp?DDFDocuments/q/G/SPS/NSAU151.pdf","EN")</f>
      </c>
      <c r="I4632" s="15">
        <f>HYPERLINK("https://docs.wto.org/imrd/directdoc.asp?DDFDocuments/r/G/SPS/NSAU151.pdf","FR")</f>
      </c>
      <c r="J4632" s="15">
        <f>HYPERLINK("https://docs.wto.org/imrd/directdoc.asp?DDFDocuments/s/G/SPS/NSAU151.pdf","ES")</f>
      </c>
    </row>
    <row r="4633">
      <c r="A4633" s="10" t="s">
        <v>7878</v>
      </c>
      <c r="B4633" s="11" t="s">
        <v>161</v>
      </c>
      <c r="C4633" s="10" t="s">
        <v>40</v>
      </c>
      <c r="D4633" s="12">
        <v>42076</v>
      </c>
      <c r="E4633" s="13" t="s">
        <v>1098</v>
      </c>
      <c r="F4633" s="13" t="s">
        <v>5150</v>
      </c>
      <c r="G4633" s="14" t="s">
        <v>87</v>
      </c>
      <c r="H4633" s="15">
        <f>HYPERLINK("https://docs.wto.org/imrd/directdoc.asp?DDFDocuments/t/G/SPS/NUSA2684A1.DOC","EN")</f>
      </c>
      <c r="I4633" s="15">
        <f>HYPERLINK("https://docs.wto.org/imrd/directdoc.asp?DDFDocuments/u/G/SPS/NUSA2684A1.DOC","FR")</f>
      </c>
      <c r="J4633" s="15">
        <f>HYPERLINK("https://docs.wto.org/imrd/directdoc.asp?DDFDocuments/v/G/SPS/NUSA2684A1.DOC","ES")</f>
      </c>
    </row>
    <row r="4634">
      <c r="A4634" s="10" t="s">
        <v>7879</v>
      </c>
      <c r="B4634" s="11" t="s">
        <v>161</v>
      </c>
      <c r="C4634" s="10" t="s">
        <v>18</v>
      </c>
      <c r="D4634" s="12">
        <v>42076</v>
      </c>
      <c r="E4634" s="13" t="s">
        <v>7069</v>
      </c>
      <c r="F4634" s="13" t="s">
        <v>158</v>
      </c>
      <c r="G4634" s="14" t="s">
        <v>87</v>
      </c>
      <c r="H4634" s="15">
        <f>HYPERLINK("https://docs.wto.org/imrd/directdoc.asp?DDFDocuments/t/G/SPS/NUSA2737.DOC","EN")</f>
      </c>
      <c r="I4634" s="15">
        <f>HYPERLINK("https://docs.wto.org/imrd/directdoc.asp?DDFDocuments/u/G/SPS/NUSA2737.DOC","FR")</f>
      </c>
      <c r="J4634" s="15">
        <f>HYPERLINK("https://docs.wto.org/imrd/directdoc.asp?DDFDocuments/v/G/SPS/NUSA2737.DOC","ES")</f>
      </c>
    </row>
    <row r="4635">
      <c r="A4635" s="10" t="s">
        <v>7880</v>
      </c>
      <c r="B4635" s="11" t="s">
        <v>153</v>
      </c>
      <c r="C4635" s="10" t="s">
        <v>18</v>
      </c>
      <c r="D4635" s="12">
        <v>42075</v>
      </c>
      <c r="E4635" s="13" t="s">
        <v>7881</v>
      </c>
      <c r="F4635" s="13" t="s">
        <v>3331</v>
      </c>
      <c r="G4635" s="14"/>
      <c r="H4635" s="15">
        <f>HYPERLINK("https://docs.wto.org/imrd/directdoc.asp?DDFDocuments/t/G/SPS/NKOR496.DOC","EN")</f>
      </c>
      <c r="I4635" s="15">
        <f>HYPERLINK("https://docs.wto.org/imrd/directdoc.asp?DDFDocuments/u/G/SPS/NKOR496.DOC","FR")</f>
      </c>
      <c r="J4635" s="15">
        <f>HYPERLINK("https://docs.wto.org/imrd/directdoc.asp?DDFDocuments/v/G/SPS/NKOR496.DOC","ES")</f>
      </c>
    </row>
    <row r="4636">
      <c r="A4636" s="10" t="s">
        <v>7882</v>
      </c>
      <c r="B4636" s="11" t="s">
        <v>233</v>
      </c>
      <c r="C4636" s="10" t="s">
        <v>40</v>
      </c>
      <c r="D4636" s="12">
        <v>42075</v>
      </c>
      <c r="E4636" s="13" t="s">
        <v>19</v>
      </c>
      <c r="F4636" s="13" t="s">
        <v>5150</v>
      </c>
      <c r="G4636" s="14"/>
      <c r="H4636" s="15">
        <f>HYPERLINK("https://docs.wto.org/imrd/directdoc.asp?DDFDocuments/q/G/SPS/NPER563A1.pdf","EN")</f>
      </c>
      <c r="I4636" s="15">
        <f>HYPERLINK("https://docs.wto.org/imrd/directdoc.asp?DDFDocuments/r/G/SPS/NPER563A1.pdf","FR")</f>
      </c>
      <c r="J4636" s="15">
        <f>HYPERLINK("https://docs.wto.org/imrd/directdoc.asp?DDFDocuments/s/G/SPS/NPER563A1.pdf","ES")</f>
      </c>
    </row>
    <row r="4637">
      <c r="A4637" s="10" t="s">
        <v>7883</v>
      </c>
      <c r="B4637" s="11" t="s">
        <v>233</v>
      </c>
      <c r="C4637" s="10" t="s">
        <v>40</v>
      </c>
      <c r="D4637" s="12">
        <v>42075</v>
      </c>
      <c r="E4637" s="13" t="s">
        <v>19</v>
      </c>
      <c r="F4637" s="13" t="s">
        <v>5150</v>
      </c>
      <c r="G4637" s="14"/>
      <c r="H4637" s="15">
        <f>HYPERLINK("https://docs.wto.org/imrd/directdoc.asp?DDFDocuments/t/G/SPS/NPER578A1.DOC","EN")</f>
      </c>
      <c r="I4637" s="15">
        <f>HYPERLINK("https://docs.wto.org/imrd/directdoc.asp?DDFDocuments/u/G/SPS/NPER578A1.DOC","FR")</f>
      </c>
      <c r="J4637" s="15">
        <f>HYPERLINK("https://docs.wto.org/imrd/directdoc.asp?DDFDocuments/v/G/SPS/NPER578A1.DOC","ES")</f>
      </c>
    </row>
    <row r="4638">
      <c r="A4638" s="10" t="s">
        <v>7884</v>
      </c>
      <c r="B4638" s="11" t="s">
        <v>161</v>
      </c>
      <c r="C4638" s="10" t="s">
        <v>18</v>
      </c>
      <c r="D4638" s="12">
        <v>42075</v>
      </c>
      <c r="E4638" s="13" t="s">
        <v>6688</v>
      </c>
      <c r="F4638" s="13" t="s">
        <v>144</v>
      </c>
      <c r="G4638" s="14"/>
      <c r="H4638" s="15">
        <f>HYPERLINK("https://docs.wto.org/imrd/directdoc.asp?DDFDocuments/t/G/SPS/NUSA2734.DOC","EN")</f>
      </c>
      <c r="I4638" s="15">
        <f>HYPERLINK("https://docs.wto.org/imrd/directdoc.asp?DDFDocuments/u/G/SPS/NUSA2734.DOC","FR")</f>
      </c>
      <c r="J4638" s="15">
        <f>HYPERLINK("https://docs.wto.org/imrd/directdoc.asp?DDFDocuments/v/G/SPS/NUSA2734.DOC","ES")</f>
      </c>
    </row>
    <row r="4639">
      <c r="A4639" s="10" t="s">
        <v>7885</v>
      </c>
      <c r="B4639" s="11" t="s">
        <v>161</v>
      </c>
      <c r="C4639" s="10" t="s">
        <v>18</v>
      </c>
      <c r="D4639" s="12">
        <v>42075</v>
      </c>
      <c r="E4639" s="13" t="s">
        <v>7349</v>
      </c>
      <c r="F4639" s="13" t="s">
        <v>158</v>
      </c>
      <c r="G4639" s="14"/>
      <c r="H4639" s="15">
        <f>HYPERLINK("https://docs.wto.org/imrd/directdoc.asp?DDFDocuments/t/G/SPS/NUSA2735.DOC","EN")</f>
      </c>
      <c r="I4639" s="15">
        <f>HYPERLINK("https://docs.wto.org/imrd/directdoc.asp?DDFDocuments/u/G/SPS/NUSA2735.DOC","FR")</f>
      </c>
      <c r="J4639" s="15">
        <f>HYPERLINK("https://docs.wto.org/imrd/directdoc.asp?DDFDocuments/v/G/SPS/NUSA2735.DOC","ES")</f>
      </c>
    </row>
    <row r="4640">
      <c r="A4640" s="10" t="s">
        <v>7886</v>
      </c>
      <c r="B4640" s="11" t="s">
        <v>161</v>
      </c>
      <c r="C4640" s="10" t="s">
        <v>18</v>
      </c>
      <c r="D4640" s="12">
        <v>42075</v>
      </c>
      <c r="E4640" s="13" t="s">
        <v>6251</v>
      </c>
      <c r="F4640" s="13" t="s">
        <v>607</v>
      </c>
      <c r="G4640" s="14" t="s">
        <v>87</v>
      </c>
      <c r="H4640" s="15">
        <f>HYPERLINK("https://docs.wto.org/imrd/directdoc.asp?DDFDocuments/t/G/SPS/NUSA2736.DOC","EN")</f>
      </c>
      <c r="I4640" s="15">
        <f>HYPERLINK("https://docs.wto.org/imrd/directdoc.asp?DDFDocuments/u/G/SPS/NUSA2736.DOC","FR")</f>
      </c>
      <c r="J4640" s="15">
        <f>HYPERLINK("https://docs.wto.org/imrd/directdoc.asp?DDFDocuments/v/G/SPS/NUSA2736.DOC","ES")</f>
      </c>
    </row>
    <row r="4641">
      <c r="A4641" s="10" t="s">
        <v>7887</v>
      </c>
      <c r="B4641" s="11" t="s">
        <v>72</v>
      </c>
      <c r="C4641" s="10" t="s">
        <v>18</v>
      </c>
      <c r="D4641" s="12">
        <v>42074</v>
      </c>
      <c r="E4641" s="13" t="s">
        <v>7353</v>
      </c>
      <c r="F4641" s="13" t="s">
        <v>122</v>
      </c>
      <c r="G4641" s="14"/>
      <c r="H4641" s="15">
        <f>HYPERLINK("https://docs.wto.org/imrd/directdoc.asp?DDFDocuments/t/G/SPS/NCAN919.DOC","EN")</f>
      </c>
      <c r="I4641" s="15">
        <f>HYPERLINK("https://docs.wto.org/imrd/directdoc.asp?DDFDocuments/u/G/SPS/NCAN919.DOC","FR")</f>
      </c>
      <c r="J4641" s="15">
        <f>HYPERLINK("https://docs.wto.org/imrd/directdoc.asp?DDFDocuments/v/G/SPS/NCAN919.DOC","ES")</f>
      </c>
    </row>
    <row r="4642">
      <c r="A4642" s="10" t="s">
        <v>7888</v>
      </c>
      <c r="B4642" s="11" t="s">
        <v>233</v>
      </c>
      <c r="C4642" s="10" t="s">
        <v>40</v>
      </c>
      <c r="D4642" s="12">
        <v>42074</v>
      </c>
      <c r="E4642" s="13" t="s">
        <v>19</v>
      </c>
      <c r="F4642" s="13" t="s">
        <v>5150</v>
      </c>
      <c r="G4642" s="14"/>
      <c r="H4642" s="15">
        <f>HYPERLINK("https://docs.wto.org/imrd/directdoc.asp?DDFDocuments/q/G/SPS/NPER540A1.pdf","EN")</f>
      </c>
      <c r="I4642" s="15">
        <f>HYPERLINK("https://docs.wto.org/imrd/directdoc.asp?DDFDocuments/r/G/SPS/NPER540A1.pdf","FR")</f>
      </c>
      <c r="J4642" s="15">
        <f>HYPERLINK("https://docs.wto.org/imrd/directdoc.asp?DDFDocuments/s/G/SPS/NPER540A1.pdf","ES")</f>
      </c>
    </row>
    <row r="4643">
      <c r="A4643" s="10" t="s">
        <v>7889</v>
      </c>
      <c r="B4643" s="11" t="s">
        <v>233</v>
      </c>
      <c r="C4643" s="10" t="s">
        <v>40</v>
      </c>
      <c r="D4643" s="12">
        <v>42074</v>
      </c>
      <c r="E4643" s="13" t="s">
        <v>19</v>
      </c>
      <c r="F4643" s="13" t="s">
        <v>5150</v>
      </c>
      <c r="G4643" s="14"/>
      <c r="H4643" s="15">
        <f>HYPERLINK("https://docs.wto.org/imrd/directdoc.asp?DDFDocuments/t/G/SPS/NPER554A2.DOC","EN")</f>
      </c>
      <c r="I4643" s="15">
        <f>HYPERLINK("https://docs.wto.org/imrd/directdoc.asp?DDFDocuments/u/G/SPS/NPER554A2.DOC","FR")</f>
      </c>
      <c r="J4643" s="15">
        <f>HYPERLINK("https://docs.wto.org/imrd/directdoc.asp?DDFDocuments/v/G/SPS/NPER554A2.DOC","ES")</f>
      </c>
    </row>
    <row r="4644">
      <c r="A4644" s="10" t="s">
        <v>7890</v>
      </c>
      <c r="B4644" s="11" t="s">
        <v>233</v>
      </c>
      <c r="C4644" s="10" t="s">
        <v>40</v>
      </c>
      <c r="D4644" s="12">
        <v>42074</v>
      </c>
      <c r="E4644" s="13" t="s">
        <v>19</v>
      </c>
      <c r="F4644" s="13" t="s">
        <v>6184</v>
      </c>
      <c r="G4644" s="14"/>
      <c r="H4644" s="15">
        <f>HYPERLINK("https://docs.wto.org/imrd/directdoc.asp?DDFDocuments/q/G/SPS/NPER581A1.pdf","EN")</f>
      </c>
      <c r="I4644" s="15">
        <f>HYPERLINK("https://docs.wto.org/imrd/directdoc.asp?DDFDocuments/r/G/SPS/NPER581A1.pdf","FR")</f>
      </c>
      <c r="J4644" s="15">
        <f>HYPERLINK("https://docs.wto.org/imrd/directdoc.asp?DDFDocuments/s/G/SPS/NPER581A1.pdf","ES")</f>
      </c>
    </row>
    <row r="4645">
      <c r="A4645" s="10" t="s">
        <v>7891</v>
      </c>
      <c r="B4645" s="11" t="s">
        <v>365</v>
      </c>
      <c r="C4645" s="10" t="s">
        <v>40</v>
      </c>
      <c r="D4645" s="12">
        <v>42072</v>
      </c>
      <c r="E4645" s="13" t="s">
        <v>19</v>
      </c>
      <c r="F4645" s="13" t="s">
        <v>5163</v>
      </c>
      <c r="G4645" s="14"/>
      <c r="H4645" s="15">
        <f>HYPERLINK("https://docs.wto.org/imrd/directdoc.asp?DDFDocuments/t/G/SPS/NCHL341R1A2.DOC","EN")</f>
      </c>
      <c r="I4645" s="15">
        <f>HYPERLINK("https://docs.wto.org/imrd/directdoc.asp?DDFDocuments/u/G/SPS/NCHL341R1A2.DOC","FR")</f>
      </c>
      <c r="J4645" s="15">
        <f>HYPERLINK("https://docs.wto.org/imrd/directdoc.asp?DDFDocuments/v/G/SPS/NCHL341R1A2.DOC","ES")</f>
      </c>
    </row>
    <row r="4646">
      <c r="A4646" s="10" t="s">
        <v>7892</v>
      </c>
      <c r="B4646" s="11" t="s">
        <v>365</v>
      </c>
      <c r="C4646" s="10" t="s">
        <v>40</v>
      </c>
      <c r="D4646" s="12">
        <v>42072</v>
      </c>
      <c r="E4646" s="13" t="s">
        <v>19</v>
      </c>
      <c r="F4646" s="13" t="s">
        <v>5163</v>
      </c>
      <c r="G4646" s="14"/>
      <c r="H4646" s="15">
        <f>HYPERLINK("https://docs.wto.org/imrd/directdoc.asp?DDFDocuments/t/G/SPS/NCHL438A2.DOC","EN")</f>
      </c>
      <c r="I4646" s="15">
        <f>HYPERLINK("https://docs.wto.org/imrd/directdoc.asp?DDFDocuments/u/G/SPS/NCHL438A2.DOC","FR")</f>
      </c>
      <c r="J4646" s="15">
        <f>HYPERLINK("https://docs.wto.org/imrd/directdoc.asp?DDFDocuments/v/G/SPS/NCHL438A2.DOC","ES")</f>
      </c>
    </row>
    <row r="4647">
      <c r="A4647" s="10" t="s">
        <v>7893</v>
      </c>
      <c r="B4647" s="11" t="s">
        <v>365</v>
      </c>
      <c r="C4647" s="10" t="s">
        <v>40</v>
      </c>
      <c r="D4647" s="12">
        <v>42072</v>
      </c>
      <c r="E4647" s="13" t="s">
        <v>19</v>
      </c>
      <c r="F4647" s="13" t="s">
        <v>5163</v>
      </c>
      <c r="G4647" s="14"/>
      <c r="H4647" s="15">
        <f>HYPERLINK("https://docs.wto.org/imrd/directdoc.asp?DDFDocuments/t/G/SPS/NCHL439A3.DOC","EN")</f>
      </c>
      <c r="I4647" s="15">
        <f>HYPERLINK("https://docs.wto.org/imrd/directdoc.asp?DDFDocuments/u/G/SPS/NCHL439A3.DOC","FR")</f>
      </c>
      <c r="J4647" s="15">
        <f>HYPERLINK("https://docs.wto.org/imrd/directdoc.asp?DDFDocuments/v/G/SPS/NCHL439A3.DOC","ES")</f>
      </c>
    </row>
    <row r="4648">
      <c r="A4648" s="10" t="s">
        <v>7894</v>
      </c>
      <c r="B4648" s="11" t="s">
        <v>365</v>
      </c>
      <c r="C4648" s="10" t="s">
        <v>40</v>
      </c>
      <c r="D4648" s="12">
        <v>42072</v>
      </c>
      <c r="E4648" s="13" t="s">
        <v>19</v>
      </c>
      <c r="F4648" s="13" t="s">
        <v>5163</v>
      </c>
      <c r="G4648" s="14"/>
      <c r="H4648" s="15">
        <f>HYPERLINK("https://docs.wto.org/imrd/directdoc.asp?DDFDocuments/t/G/SPS/NCHL443A2.DOC","EN")</f>
      </c>
      <c r="I4648" s="15">
        <f>HYPERLINK("https://docs.wto.org/imrd/directdoc.asp?DDFDocuments/u/G/SPS/NCHL443A2.DOC","FR")</f>
      </c>
      <c r="J4648" s="15">
        <f>HYPERLINK("https://docs.wto.org/imrd/directdoc.asp?DDFDocuments/v/G/SPS/NCHL443A2.DOC","ES")</f>
      </c>
    </row>
    <row r="4649">
      <c r="A4649" s="10" t="s">
        <v>7895</v>
      </c>
      <c r="B4649" s="11" t="s">
        <v>204</v>
      </c>
      <c r="C4649" s="10" t="s">
        <v>40</v>
      </c>
      <c r="D4649" s="12">
        <v>42072</v>
      </c>
      <c r="E4649" s="13" t="s">
        <v>7896</v>
      </c>
      <c r="F4649" s="13" t="s">
        <v>310</v>
      </c>
      <c r="G4649" s="14"/>
      <c r="H4649" s="15">
        <f>HYPERLINK("https://docs.wto.org/imrd/directdoc.asp?DDFDocuments/t/G/SPS/NEGY56A1.DOC","EN")</f>
      </c>
      <c r="I4649" s="15">
        <f>HYPERLINK("https://docs.wto.org/imrd/directdoc.asp?DDFDocuments/u/G/SPS/NEGY56A1.DOC","FR")</f>
      </c>
      <c r="J4649" s="15">
        <f>HYPERLINK("https://docs.wto.org/imrd/directdoc.asp?DDFDocuments/v/G/SPS/NEGY56A1.DOC","ES")</f>
      </c>
    </row>
    <row r="4650">
      <c r="A4650" s="10" t="s">
        <v>7897</v>
      </c>
      <c r="B4650" s="11" t="s">
        <v>233</v>
      </c>
      <c r="C4650" s="10" t="s">
        <v>40</v>
      </c>
      <c r="D4650" s="12">
        <v>42072</v>
      </c>
      <c r="E4650" s="13" t="s">
        <v>19</v>
      </c>
      <c r="F4650" s="13" t="s">
        <v>5150</v>
      </c>
      <c r="G4650" s="14"/>
      <c r="H4650" s="15">
        <f>HYPERLINK("https://docs.wto.org/imrd/directdoc.asp?DDFDocuments/t/G/SPS/NPER533A1.DOC","EN")</f>
      </c>
      <c r="I4650" s="15">
        <f>HYPERLINK("https://docs.wto.org/imrd/directdoc.asp?DDFDocuments/u/G/SPS/NPER533A1.DOC","FR")</f>
      </c>
      <c r="J4650" s="15">
        <f>HYPERLINK("https://docs.wto.org/imrd/directdoc.asp?DDFDocuments/v/G/SPS/NPER533A1.DOC","ES")</f>
      </c>
    </row>
    <row r="4651">
      <c r="A4651" s="10" t="s">
        <v>7898</v>
      </c>
      <c r="B4651" s="11" t="s">
        <v>233</v>
      </c>
      <c r="C4651" s="10" t="s">
        <v>40</v>
      </c>
      <c r="D4651" s="12">
        <v>42072</v>
      </c>
      <c r="E4651" s="13" t="s">
        <v>19</v>
      </c>
      <c r="F4651" s="13" t="s">
        <v>5150</v>
      </c>
      <c r="G4651" s="14"/>
      <c r="H4651" s="15">
        <f>HYPERLINK("https://docs.wto.org/imrd/directdoc.asp?DDFDocuments/t/G/SPS/NPER559A2.DOC","EN")</f>
      </c>
      <c r="I4651" s="15">
        <f>HYPERLINK("https://docs.wto.org/imrd/directdoc.asp?DDFDocuments/u/G/SPS/NPER559A2.DOC","FR")</f>
      </c>
      <c r="J4651" s="15">
        <f>HYPERLINK("https://docs.wto.org/imrd/directdoc.asp?DDFDocuments/v/G/SPS/NPER559A2.DOC","ES")</f>
      </c>
    </row>
    <row r="4652">
      <c r="A4652" s="10" t="s">
        <v>7899</v>
      </c>
      <c r="B4652" s="11" t="s">
        <v>233</v>
      </c>
      <c r="C4652" s="10" t="s">
        <v>18</v>
      </c>
      <c r="D4652" s="12">
        <v>42072</v>
      </c>
      <c r="E4652" s="13" t="s">
        <v>7900</v>
      </c>
      <c r="F4652" s="13" t="s">
        <v>158</v>
      </c>
      <c r="G4652" s="14" t="s">
        <v>349</v>
      </c>
      <c r="H4652" s="15">
        <f>HYPERLINK("https://docs.wto.org/imrd/directdoc.asp?DDFDocuments/t/G/SPS/NPER595.DOC","EN")</f>
      </c>
      <c r="I4652" s="15">
        <f>HYPERLINK("https://docs.wto.org/imrd/directdoc.asp?DDFDocuments/u/G/SPS/NPER595.DOC","FR")</f>
      </c>
      <c r="J4652" s="15">
        <f>HYPERLINK("https://docs.wto.org/imrd/directdoc.asp?DDFDocuments/v/G/SPS/NPER595.DOC","ES")</f>
      </c>
    </row>
    <row r="4653">
      <c r="A4653" s="10" t="s">
        <v>7901</v>
      </c>
      <c r="B4653" s="11" t="s">
        <v>523</v>
      </c>
      <c r="C4653" s="10" t="s">
        <v>18</v>
      </c>
      <c r="D4653" s="12">
        <v>42072</v>
      </c>
      <c r="E4653" s="13" t="s">
        <v>5251</v>
      </c>
      <c r="F4653" s="13" t="s">
        <v>7902</v>
      </c>
      <c r="G4653" s="14"/>
      <c r="H4653" s="15">
        <f>HYPERLINK("https://docs.wto.org/imrd/directdoc.asp?DDFDocuments/t/G/SPS/NTUR56.DOC","EN")</f>
      </c>
      <c r="I4653" s="15">
        <f>HYPERLINK("https://docs.wto.org/imrd/directdoc.asp?DDFDocuments/u/G/SPS/NTUR56.DOC","FR")</f>
      </c>
      <c r="J4653" s="15">
        <f>HYPERLINK("https://docs.wto.org/imrd/directdoc.asp?DDFDocuments/v/G/SPS/NTUR56.DOC","ES")</f>
      </c>
    </row>
    <row r="4654">
      <c r="A4654" s="10" t="s">
        <v>7903</v>
      </c>
      <c r="B4654" s="11" t="s">
        <v>161</v>
      </c>
      <c r="C4654" s="10" t="s">
        <v>40</v>
      </c>
      <c r="D4654" s="12">
        <v>42072</v>
      </c>
      <c r="E4654" s="13" t="s">
        <v>7644</v>
      </c>
      <c r="F4654" s="13" t="s">
        <v>310</v>
      </c>
      <c r="G4654" s="14"/>
      <c r="H4654" s="15">
        <f>HYPERLINK("https://docs.wto.org/imrd/directdoc.asp?DDFDocuments/t/G/SPS/NUSA2511A1.DOC","EN")</f>
      </c>
      <c r="I4654" s="15">
        <f>HYPERLINK("https://docs.wto.org/imrd/directdoc.asp?DDFDocuments/u/G/SPS/NUSA2511A1.DOC","FR")</f>
      </c>
      <c r="J4654" s="15">
        <f>HYPERLINK("https://docs.wto.org/imrd/directdoc.asp?DDFDocuments/v/G/SPS/NUSA2511A1.DOC","ES")</f>
      </c>
    </row>
    <row r="4655">
      <c r="A4655" s="10" t="s">
        <v>7904</v>
      </c>
      <c r="B4655" s="11" t="s">
        <v>233</v>
      </c>
      <c r="C4655" s="10" t="s">
        <v>18</v>
      </c>
      <c r="D4655" s="12">
        <v>42069</v>
      </c>
      <c r="E4655" s="13" t="s">
        <v>7905</v>
      </c>
      <c r="F4655" s="13" t="s">
        <v>223</v>
      </c>
      <c r="G4655" s="14" t="s">
        <v>79</v>
      </c>
      <c r="H4655" s="15">
        <f>HYPERLINK("https://docs.wto.org/imrd/directdoc.asp?DDFDocuments/q/G/SPS/NPER593.pdf","EN")</f>
      </c>
      <c r="I4655" s="15">
        <f>HYPERLINK("https://docs.wto.org/imrd/directdoc.asp?DDFDocuments/r/G/SPS/NPER593.pdf","FR")</f>
      </c>
      <c r="J4655" s="15">
        <f>HYPERLINK("https://docs.wto.org/imrd/directdoc.asp?DDFDocuments/s/G/SPS/NPER593.pdf","ES")</f>
      </c>
    </row>
    <row r="4656">
      <c r="A4656" s="10" t="s">
        <v>7906</v>
      </c>
      <c r="B4656" s="11" t="s">
        <v>233</v>
      </c>
      <c r="C4656" s="10" t="s">
        <v>18</v>
      </c>
      <c r="D4656" s="12">
        <v>42069</v>
      </c>
      <c r="E4656" s="13" t="s">
        <v>7907</v>
      </c>
      <c r="F4656" s="13" t="s">
        <v>223</v>
      </c>
      <c r="G4656" s="14" t="s">
        <v>365</v>
      </c>
      <c r="H4656" s="15">
        <f>HYPERLINK("https://docs.wto.org/imrd/directdoc.asp?DDFDocuments/q/G/SPS/NPER594.pdf","EN")</f>
      </c>
      <c r="I4656" s="15">
        <f>HYPERLINK("https://docs.wto.org/imrd/directdoc.asp?DDFDocuments/r/G/SPS/NPER594.pdf","FR")</f>
      </c>
      <c r="J4656" s="15">
        <f>HYPERLINK("https://docs.wto.org/imrd/directdoc.asp?DDFDocuments/s/G/SPS/NPER594.pdf","ES")</f>
      </c>
    </row>
    <row r="4657">
      <c r="A4657" s="10" t="s">
        <v>7908</v>
      </c>
      <c r="B4657" s="11" t="s">
        <v>1096</v>
      </c>
      <c r="C4657" s="10" t="s">
        <v>18</v>
      </c>
      <c r="D4657" s="12">
        <v>42069</v>
      </c>
      <c r="E4657" s="13" t="s">
        <v>7909</v>
      </c>
      <c r="F4657" s="13" t="s">
        <v>144</v>
      </c>
      <c r="G4657" s="14"/>
      <c r="H4657" s="15">
        <f>HYPERLINK("https://docs.wto.org/imrd/directdoc.asp?DDFDocuments/t/G/SPS/NSGP54.DOC","EN")</f>
      </c>
      <c r="I4657" s="15">
        <f>HYPERLINK("https://docs.wto.org/imrd/directdoc.asp?DDFDocuments/u/G/SPS/NSGP54.DOC","FR")</f>
      </c>
      <c r="J4657" s="15">
        <f>HYPERLINK("https://docs.wto.org/imrd/directdoc.asp?DDFDocuments/v/G/SPS/NSGP54.DOC","ES")</f>
      </c>
    </row>
    <row r="4658">
      <c r="A4658" s="10" t="s">
        <v>7910</v>
      </c>
      <c r="B4658" s="11" t="s">
        <v>523</v>
      </c>
      <c r="C4658" s="10" t="s">
        <v>40</v>
      </c>
      <c r="D4658" s="12">
        <v>42069</v>
      </c>
      <c r="E4658" s="13" t="s">
        <v>1938</v>
      </c>
      <c r="F4658" s="13" t="s">
        <v>310</v>
      </c>
      <c r="G4658" s="14"/>
      <c r="H4658" s="15">
        <f>HYPERLINK("https://docs.wto.org/imrd/directdoc.asp?DDFDocuments/t/G/SPS/NTUR17A1.DOC","EN")</f>
      </c>
      <c r="I4658" s="15">
        <f>HYPERLINK("https://docs.wto.org/imrd/directdoc.asp?DDFDocuments/u/G/SPS/NTUR17A1.DOC","FR")</f>
      </c>
      <c r="J4658" s="15">
        <f>HYPERLINK("https://docs.wto.org/imrd/directdoc.asp?DDFDocuments/v/G/SPS/NTUR17A1.DOC","ES")</f>
      </c>
    </row>
    <row r="4659">
      <c r="A4659" s="10" t="s">
        <v>7911</v>
      </c>
      <c r="B4659" s="11" t="s">
        <v>365</v>
      </c>
      <c r="C4659" s="10" t="s">
        <v>18</v>
      </c>
      <c r="D4659" s="12">
        <v>42068</v>
      </c>
      <c r="E4659" s="13" t="s">
        <v>7912</v>
      </c>
      <c r="F4659" s="13" t="s">
        <v>4966</v>
      </c>
      <c r="G4659" s="14" t="s">
        <v>183</v>
      </c>
      <c r="H4659" s="15">
        <f>HYPERLINK("https://docs.wto.org/imrd/directdoc.asp?DDFDocuments/t/G/SPS/NCHL500.DOC","EN")</f>
      </c>
      <c r="I4659" s="15">
        <f>HYPERLINK("https://docs.wto.org/imrd/directdoc.asp?DDFDocuments/u/G/SPS/NCHL500.DOC","FR")</f>
      </c>
      <c r="J4659" s="15">
        <f>HYPERLINK("https://docs.wto.org/imrd/directdoc.asp?DDFDocuments/v/G/SPS/NCHL500.DOC","ES")</f>
      </c>
    </row>
    <row r="4660">
      <c r="A4660" s="10" t="s">
        <v>7913</v>
      </c>
      <c r="B4660" s="11" t="s">
        <v>637</v>
      </c>
      <c r="C4660" s="10" t="s">
        <v>54</v>
      </c>
      <c r="D4660" s="12">
        <v>42068</v>
      </c>
      <c r="E4660" s="13" t="s">
        <v>7914</v>
      </c>
      <c r="F4660" s="13" t="s">
        <v>925</v>
      </c>
      <c r="G4660" s="14"/>
      <c r="H4660" s="15">
        <f>HYPERLINK("https://docs.wto.org/imrd/directdoc.asp?DDFDocuments/t/G/SPS/NLKA37A1.DOC","EN")</f>
      </c>
      <c r="I4660" s="15">
        <f>HYPERLINK("https://docs.wto.org/imrd/directdoc.asp?DDFDocuments/u/G/SPS/NLKA37A1.DOC","FR")</f>
      </c>
      <c r="J4660" s="15">
        <f>HYPERLINK("https://docs.wto.org/imrd/directdoc.asp?DDFDocuments/v/G/SPS/NLKA37A1.DOC","ES")</f>
      </c>
    </row>
    <row r="4661">
      <c r="A4661" s="10" t="s">
        <v>7915</v>
      </c>
      <c r="B4661" s="11" t="s">
        <v>195</v>
      </c>
      <c r="C4661" s="10" t="s">
        <v>12</v>
      </c>
      <c r="D4661" s="12">
        <v>42068</v>
      </c>
      <c r="E4661" s="13" t="s">
        <v>1617</v>
      </c>
      <c r="F4661" s="13" t="s">
        <v>6848</v>
      </c>
      <c r="G4661" s="14" t="s">
        <v>188</v>
      </c>
      <c r="H4661" s="15">
        <f>HYPERLINK("https://docs.wto.org/imrd/directdoc.asp?DDFDocuments/t/G/SPS/NNZL516.DOC","EN")</f>
      </c>
      <c r="I4661" s="15">
        <f>HYPERLINK("https://docs.wto.org/imrd/directdoc.asp?DDFDocuments/u/G/SPS/NNZL516.DOC","FR")</f>
      </c>
      <c r="J4661" s="15">
        <f>HYPERLINK("https://docs.wto.org/imrd/directdoc.asp?DDFDocuments/v/G/SPS/NNZL516.DOC","ES")</f>
      </c>
    </row>
    <row r="4662">
      <c r="A4662" s="10" t="s">
        <v>7916</v>
      </c>
      <c r="B4662" s="11" t="s">
        <v>82</v>
      </c>
      <c r="C4662" s="10" t="s">
        <v>18</v>
      </c>
      <c r="D4662" s="12">
        <v>42067</v>
      </c>
      <c r="E4662" s="13" t="s">
        <v>6346</v>
      </c>
      <c r="F4662" s="13" t="s">
        <v>4116</v>
      </c>
      <c r="G4662" s="14"/>
      <c r="H4662" s="15">
        <f>HYPERLINK("https://docs.wto.org/imrd/directdoc.asp?DDFDocuments/q/G/SPS/NEU120.pdf","EN")</f>
      </c>
      <c r="I4662" s="15">
        <f>HYPERLINK("https://docs.wto.org/imrd/directdoc.asp?DDFDocuments/r/G/SPS/NEU120.pdf","FR")</f>
      </c>
      <c r="J4662" s="15">
        <f>HYPERLINK("https://docs.wto.org/imrd/directdoc.asp?DDFDocuments/s/G/SPS/NEU120.pdf","ES")</f>
      </c>
    </row>
    <row r="4663">
      <c r="A4663" s="10" t="s">
        <v>7917</v>
      </c>
      <c r="B4663" s="11" t="s">
        <v>53</v>
      </c>
      <c r="C4663" s="10" t="s">
        <v>18</v>
      </c>
      <c r="D4663" s="12">
        <v>42067</v>
      </c>
      <c r="E4663" s="13" t="s">
        <v>7918</v>
      </c>
      <c r="F4663" s="13" t="s">
        <v>24</v>
      </c>
      <c r="G4663" s="14"/>
      <c r="H4663" s="15">
        <f>HYPERLINK("https://docs.wto.org/imrd/directdoc.asp?DDFDocuments/t/G/SPS/NSAU144.DOC","EN")</f>
      </c>
      <c r="I4663" s="15">
        <f>HYPERLINK("https://docs.wto.org/imrd/directdoc.asp?DDFDocuments/u/G/SPS/NSAU144.DOC","FR")</f>
      </c>
      <c r="J4663" s="15">
        <f>HYPERLINK("https://docs.wto.org/imrd/directdoc.asp?DDFDocuments/v/G/SPS/NSAU144.DOC","ES")</f>
      </c>
    </row>
    <row r="4664">
      <c r="A4664" s="10" t="s">
        <v>7919</v>
      </c>
      <c r="B4664" s="11" t="s">
        <v>53</v>
      </c>
      <c r="C4664" s="10" t="s">
        <v>18</v>
      </c>
      <c r="D4664" s="12">
        <v>42067</v>
      </c>
      <c r="E4664" s="13" t="s">
        <v>7920</v>
      </c>
      <c r="F4664" s="13" t="s">
        <v>24</v>
      </c>
      <c r="G4664" s="14"/>
      <c r="H4664" s="15">
        <f>HYPERLINK("https://docs.wto.org/imrd/directdoc.asp?DDFDocuments/t/G/SPS/NSAU145.DOC","EN")</f>
      </c>
      <c r="I4664" s="15">
        <f>HYPERLINK("https://docs.wto.org/imrd/directdoc.asp?DDFDocuments/u/G/SPS/NSAU145.DOC","FR")</f>
      </c>
      <c r="J4664" s="15">
        <f>HYPERLINK("https://docs.wto.org/imrd/directdoc.asp?DDFDocuments/v/G/SPS/NSAU145.DOC","ES")</f>
      </c>
    </row>
    <row r="4665">
      <c r="A4665" s="10" t="s">
        <v>7921</v>
      </c>
      <c r="B4665" s="11" t="s">
        <v>53</v>
      </c>
      <c r="C4665" s="10" t="s">
        <v>18</v>
      </c>
      <c r="D4665" s="12">
        <v>42067</v>
      </c>
      <c r="E4665" s="13" t="s">
        <v>7922</v>
      </c>
      <c r="F4665" s="13" t="s">
        <v>24</v>
      </c>
      <c r="G4665" s="14"/>
      <c r="H4665" s="15">
        <f>HYPERLINK("https://docs.wto.org/imrd/directdoc.asp?DDFDocuments/t/G/SPS/NSAU147.DOC","EN")</f>
      </c>
      <c r="I4665" s="15">
        <f>HYPERLINK("https://docs.wto.org/imrd/directdoc.asp?DDFDocuments/u/G/SPS/NSAU147.DOC","FR")</f>
      </c>
      <c r="J4665" s="15">
        <f>HYPERLINK("https://docs.wto.org/imrd/directdoc.asp?DDFDocuments/v/G/SPS/NSAU147.DOC","ES")</f>
      </c>
    </row>
    <row r="4666">
      <c r="A4666" s="10" t="s">
        <v>7923</v>
      </c>
      <c r="B4666" s="11" t="s">
        <v>53</v>
      </c>
      <c r="C4666" s="10" t="s">
        <v>18</v>
      </c>
      <c r="D4666" s="12">
        <v>42067</v>
      </c>
      <c r="E4666" s="13" t="s">
        <v>7924</v>
      </c>
      <c r="F4666" s="13" t="s">
        <v>24</v>
      </c>
      <c r="G4666" s="14"/>
      <c r="H4666" s="15">
        <f>HYPERLINK("https://docs.wto.org/imrd/directdoc.asp?DDFDocuments/q/G/SPS/NSAU149.pdf","EN")</f>
      </c>
      <c r="I4666" s="15">
        <f>HYPERLINK("https://docs.wto.org/imrd/directdoc.asp?DDFDocuments/r/G/SPS/NSAU149.pdf","FR")</f>
      </c>
      <c r="J4666" s="15">
        <f>HYPERLINK("https://docs.wto.org/imrd/directdoc.asp?DDFDocuments/s/G/SPS/NSAU149.pdf","ES")</f>
      </c>
    </row>
    <row r="4667">
      <c r="A4667" s="10" t="s">
        <v>7925</v>
      </c>
      <c r="B4667" s="11" t="s">
        <v>204</v>
      </c>
      <c r="C4667" s="10" t="s">
        <v>18</v>
      </c>
      <c r="D4667" s="12">
        <v>42066</v>
      </c>
      <c r="E4667" s="13" t="s">
        <v>6968</v>
      </c>
      <c r="F4667" s="13" t="s">
        <v>24</v>
      </c>
      <c r="G4667" s="14"/>
      <c r="H4667" s="15">
        <f>HYPERLINK("https://docs.wto.org/imrd/directdoc.asp?DDFDocuments/t/G/SPS/NEGY59.DOC","EN")</f>
      </c>
      <c r="I4667" s="15">
        <f>HYPERLINK("https://docs.wto.org/imrd/directdoc.asp?DDFDocuments/u/G/SPS/NEGY59.DOC","FR")</f>
      </c>
      <c r="J4667" s="15">
        <f>HYPERLINK("https://docs.wto.org/imrd/directdoc.asp?DDFDocuments/v/G/SPS/NEGY59.DOC","ES")</f>
      </c>
    </row>
    <row r="4668">
      <c r="A4668" s="10" t="s">
        <v>7926</v>
      </c>
      <c r="B4668" s="11" t="s">
        <v>204</v>
      </c>
      <c r="C4668" s="10" t="s">
        <v>18</v>
      </c>
      <c r="D4668" s="12">
        <v>42066</v>
      </c>
      <c r="E4668" s="13" t="s">
        <v>6968</v>
      </c>
      <c r="F4668" s="13" t="s">
        <v>24</v>
      </c>
      <c r="G4668" s="14"/>
      <c r="H4668" s="15">
        <f>HYPERLINK("https://docs.wto.org/imrd/directdoc.asp?DDFDocuments/t/G/SPS/NEGY61.DOC","EN")</f>
      </c>
      <c r="I4668" s="15">
        <f>HYPERLINK("https://docs.wto.org/imrd/directdoc.asp?DDFDocuments/u/G/SPS/NEGY61.DOC","FR")</f>
      </c>
      <c r="J4668" s="15">
        <f>HYPERLINK("https://docs.wto.org/imrd/directdoc.asp?DDFDocuments/v/G/SPS/NEGY61.DOC","ES")</f>
      </c>
    </row>
    <row r="4669">
      <c r="A4669" s="10" t="s">
        <v>7927</v>
      </c>
      <c r="B4669" s="11" t="s">
        <v>124</v>
      </c>
      <c r="C4669" s="10" t="s">
        <v>18</v>
      </c>
      <c r="D4669" s="12">
        <v>42066</v>
      </c>
      <c r="E4669" s="13" t="s">
        <v>7178</v>
      </c>
      <c r="F4669" s="13" t="s">
        <v>7338</v>
      </c>
      <c r="G4669" s="14"/>
      <c r="H4669" s="15">
        <f>HYPERLINK("https://docs.wto.org/imrd/directdoc.asp?DDFDocuments/t/G/SPS/NIDN103.DOC","EN")</f>
      </c>
      <c r="I4669" s="15">
        <f>HYPERLINK("https://docs.wto.org/imrd/directdoc.asp?DDFDocuments/u/G/SPS/NIDN103.DOC","FR")</f>
      </c>
      <c r="J4669" s="15">
        <f>HYPERLINK("https://docs.wto.org/imrd/directdoc.asp?DDFDocuments/v/G/SPS/NIDN103.DOC","ES")</f>
      </c>
    </row>
    <row r="4670">
      <c r="A4670" s="10" t="s">
        <v>7928</v>
      </c>
      <c r="B4670" s="11" t="s">
        <v>53</v>
      </c>
      <c r="C4670" s="10" t="s">
        <v>12</v>
      </c>
      <c r="D4670" s="12">
        <v>42066</v>
      </c>
      <c r="E4670" s="13" t="s">
        <v>55</v>
      </c>
      <c r="F4670" s="13" t="s">
        <v>138</v>
      </c>
      <c r="G4670" s="14" t="s">
        <v>7929</v>
      </c>
      <c r="H4670" s="15">
        <f>HYPERLINK("https://docs.wto.org/imrd/directdoc.asp?DDFDocuments/q/G/SPS/NSAU143.pdf","EN")</f>
      </c>
      <c r="I4670" s="15">
        <f>HYPERLINK("https://docs.wto.org/imrd/directdoc.asp?DDFDocuments/r/G/SPS/NSAU143.pdf","FR")</f>
      </c>
      <c r="J4670" s="15">
        <f>HYPERLINK("https://docs.wto.org/imrd/directdoc.asp?DDFDocuments/s/G/SPS/NSAU143.pdf","ES")</f>
      </c>
    </row>
    <row r="4671">
      <c r="A4671" s="10" t="s">
        <v>7930</v>
      </c>
      <c r="B4671" s="11" t="s">
        <v>349</v>
      </c>
      <c r="C4671" s="10" t="s">
        <v>12</v>
      </c>
      <c r="D4671" s="12">
        <v>42065</v>
      </c>
      <c r="E4671" s="13" t="s">
        <v>7931</v>
      </c>
      <c r="F4671" s="13" t="s">
        <v>92</v>
      </c>
      <c r="G4671" s="14" t="s">
        <v>7932</v>
      </c>
      <c r="H4671" s="15">
        <f>HYPERLINK("https://docs.wto.org/imrd/directdoc.asp?DDFDocuments/t/G/SPS/NECU158.DOC","EN")</f>
      </c>
      <c r="I4671" s="15">
        <f>HYPERLINK("https://docs.wto.org/imrd/directdoc.asp?DDFDocuments/u/G/SPS/NECU158.DOC","FR")</f>
      </c>
      <c r="J4671" s="15">
        <f>HYPERLINK("https://docs.wto.org/imrd/directdoc.asp?DDFDocuments/v/G/SPS/NECU158.DOC","ES")</f>
      </c>
    </row>
    <row r="4672">
      <c r="A4672" s="10" t="s">
        <v>7933</v>
      </c>
      <c r="B4672" s="11" t="s">
        <v>34</v>
      </c>
      <c r="C4672" s="10" t="s">
        <v>18</v>
      </c>
      <c r="D4672" s="12">
        <v>42062</v>
      </c>
      <c r="E4672" s="13" t="s">
        <v>7934</v>
      </c>
      <c r="F4672" s="13" t="s">
        <v>74</v>
      </c>
      <c r="G4672" s="14"/>
      <c r="H4672" s="15">
        <f>HYPERLINK("https://docs.wto.org/imrd/directdoc.asp?DDFDocuments/q/G/SPS/NJPN399.pdf","EN")</f>
      </c>
      <c r="I4672" s="15">
        <f>HYPERLINK("https://docs.wto.org/imrd/directdoc.asp?DDFDocuments/r/G/SPS/NJPN399.pdf","FR")</f>
      </c>
      <c r="J4672" s="15">
        <f>HYPERLINK("https://docs.wto.org/imrd/directdoc.asp?DDFDocuments/s/G/SPS/NJPN399.pdf","ES")</f>
      </c>
    </row>
    <row r="4673">
      <c r="A4673" s="10" t="s">
        <v>7935</v>
      </c>
      <c r="B4673" s="11" t="s">
        <v>34</v>
      </c>
      <c r="C4673" s="10" t="s">
        <v>18</v>
      </c>
      <c r="D4673" s="12">
        <v>42062</v>
      </c>
      <c r="E4673" s="13" t="s">
        <v>7936</v>
      </c>
      <c r="F4673" s="13" t="s">
        <v>74</v>
      </c>
      <c r="G4673" s="14"/>
      <c r="H4673" s="15">
        <f>HYPERLINK("https://docs.wto.org/imrd/directdoc.asp?DDFDocuments/q/G/SPS/NJPN400.pdf","EN")</f>
      </c>
      <c r="I4673" s="15">
        <f>HYPERLINK("https://docs.wto.org/imrd/directdoc.asp?DDFDocuments/r/G/SPS/NJPN400.pdf","FR")</f>
      </c>
      <c r="J4673" s="15">
        <f>HYPERLINK("https://docs.wto.org/imrd/directdoc.asp?DDFDocuments/s/G/SPS/NJPN400.pdf","ES")</f>
      </c>
    </row>
    <row r="4674">
      <c r="A4674" s="10" t="s">
        <v>7937</v>
      </c>
      <c r="B4674" s="11" t="s">
        <v>34</v>
      </c>
      <c r="C4674" s="10" t="s">
        <v>18</v>
      </c>
      <c r="D4674" s="12">
        <v>42062</v>
      </c>
      <c r="E4674" s="13" t="s">
        <v>7551</v>
      </c>
      <c r="F4674" s="13" t="s">
        <v>733</v>
      </c>
      <c r="G4674" s="14"/>
      <c r="H4674" s="15">
        <f>HYPERLINK("https://docs.wto.org/imrd/directdoc.asp?DDFDocuments/t/G/SPS/NJPN401.DOC","EN")</f>
      </c>
      <c r="I4674" s="15">
        <f>HYPERLINK("https://docs.wto.org/imrd/directdoc.asp?DDFDocuments/u/G/SPS/NJPN401.DOC","FR")</f>
      </c>
      <c r="J4674" s="15">
        <f>HYPERLINK("https://docs.wto.org/imrd/directdoc.asp?DDFDocuments/v/G/SPS/NJPN401.DOC","ES")</f>
      </c>
    </row>
    <row r="4675">
      <c r="A4675" s="10" t="s">
        <v>7938</v>
      </c>
      <c r="B4675" s="11" t="s">
        <v>34</v>
      </c>
      <c r="C4675" s="10" t="s">
        <v>18</v>
      </c>
      <c r="D4675" s="12">
        <v>42061</v>
      </c>
      <c r="E4675" s="13" t="s">
        <v>7939</v>
      </c>
      <c r="F4675" s="13" t="s">
        <v>74</v>
      </c>
      <c r="G4675" s="14"/>
      <c r="H4675" s="15">
        <f>HYPERLINK("https://docs.wto.org/imrd/directdoc.asp?DDFDocuments/q/G/SPS/NJPN398.pdf","EN")</f>
      </c>
      <c r="I4675" s="15">
        <f>HYPERLINK("https://docs.wto.org/imrd/directdoc.asp?DDFDocuments/r/G/SPS/NJPN398.pdf","FR")</f>
      </c>
      <c r="J4675" s="15">
        <f>HYPERLINK("https://docs.wto.org/imrd/directdoc.asp?DDFDocuments/s/G/SPS/NJPN398.pdf","ES")</f>
      </c>
    </row>
    <row r="4676">
      <c r="A4676" s="10" t="s">
        <v>7940</v>
      </c>
      <c r="B4676" s="11" t="s">
        <v>349</v>
      </c>
      <c r="C4676" s="10" t="s">
        <v>18</v>
      </c>
      <c r="D4676" s="12">
        <v>42059</v>
      </c>
      <c r="E4676" s="13" t="s">
        <v>7941</v>
      </c>
      <c r="F4676" s="13" t="s">
        <v>32</v>
      </c>
      <c r="G4676" s="14" t="s">
        <v>7942</v>
      </c>
      <c r="H4676" s="15">
        <f>HYPERLINK("https://docs.wto.org/imrd/directdoc.asp?DDFDocuments/t/G/SPS/NECU157.DOC","EN")</f>
      </c>
      <c r="I4676" s="15">
        <f>HYPERLINK("https://docs.wto.org/imrd/directdoc.asp?DDFDocuments/u/G/SPS/NECU157.DOC","FR")</f>
      </c>
      <c r="J4676" s="15">
        <f>HYPERLINK("https://docs.wto.org/imrd/directdoc.asp?DDFDocuments/v/G/SPS/NECU157.DOC","ES")</f>
      </c>
    </row>
    <row r="4677">
      <c r="A4677" s="10" t="s">
        <v>7943</v>
      </c>
      <c r="B4677" s="11" t="s">
        <v>72</v>
      </c>
      <c r="C4677" s="10" t="s">
        <v>18</v>
      </c>
      <c r="D4677" s="12">
        <v>42058</v>
      </c>
      <c r="E4677" s="13" t="s">
        <v>7944</v>
      </c>
      <c r="F4677" s="13" t="s">
        <v>122</v>
      </c>
      <c r="G4677" s="14"/>
      <c r="H4677" s="15">
        <f>HYPERLINK("https://docs.wto.org/imrd/directdoc.asp?DDFDocuments/t/G/SPS/NCAN913.DOC","EN")</f>
      </c>
      <c r="I4677" s="15">
        <f>HYPERLINK("https://docs.wto.org/imrd/directdoc.asp?DDFDocuments/u/G/SPS/NCAN913.DOC","FR")</f>
      </c>
      <c r="J4677" s="15">
        <f>HYPERLINK("https://docs.wto.org/imrd/directdoc.asp?DDFDocuments/v/G/SPS/NCAN913.DOC","ES")</f>
      </c>
    </row>
    <row r="4678">
      <c r="A4678" s="10" t="s">
        <v>7945</v>
      </c>
      <c r="B4678" s="11" t="s">
        <v>5038</v>
      </c>
      <c r="C4678" s="10" t="s">
        <v>18</v>
      </c>
      <c r="D4678" s="12">
        <v>42055</v>
      </c>
      <c r="E4678" s="13" t="s">
        <v>7946</v>
      </c>
      <c r="F4678" s="13" t="s">
        <v>122</v>
      </c>
      <c r="G4678" s="14"/>
      <c r="H4678" s="15">
        <f>HYPERLINK("https://docs.wto.org/imrd/directdoc.asp?DDFDocuments/t/G/SPS/NALB182.DOC","EN")</f>
      </c>
      <c r="I4678" s="15">
        <f>HYPERLINK("https://docs.wto.org/imrd/directdoc.asp?DDFDocuments/u/G/SPS/NALB182.DOC","FR")</f>
      </c>
      <c r="J4678" s="15">
        <f>HYPERLINK("https://docs.wto.org/imrd/directdoc.asp?DDFDocuments/v/G/SPS/NALB182.DOC","ES")</f>
      </c>
    </row>
    <row r="4679">
      <c r="A4679" s="10" t="s">
        <v>7947</v>
      </c>
      <c r="B4679" s="11" t="s">
        <v>145</v>
      </c>
      <c r="C4679" s="10" t="s">
        <v>54</v>
      </c>
      <c r="D4679" s="12">
        <v>42054</v>
      </c>
      <c r="E4679" s="13" t="s">
        <v>6656</v>
      </c>
      <c r="F4679" s="13" t="s">
        <v>925</v>
      </c>
      <c r="G4679" s="14" t="s">
        <v>1103</v>
      </c>
      <c r="H4679" s="15">
        <f>HYPERLINK("https://docs.wto.org/imrd/directdoc.asp?DDFDocuments/q/G/SPS/NPHL105A1.pdf","EN")</f>
      </c>
      <c r="I4679" s="15">
        <f>HYPERLINK("https://docs.wto.org/imrd/directdoc.asp?DDFDocuments/r/G/SPS/NPHL105A1.pdf","FR")</f>
      </c>
      <c r="J4679" s="15">
        <f>HYPERLINK("https://docs.wto.org/imrd/directdoc.asp?DDFDocuments/s/G/SPS/NPHL105A1.pdf","ES")</f>
      </c>
    </row>
    <row r="4680">
      <c r="A4680" s="10" t="s">
        <v>7948</v>
      </c>
      <c r="B4680" s="11" t="s">
        <v>145</v>
      </c>
      <c r="C4680" s="10" t="s">
        <v>12</v>
      </c>
      <c r="D4680" s="12">
        <v>42054</v>
      </c>
      <c r="E4680" s="13" t="s">
        <v>7081</v>
      </c>
      <c r="F4680" s="13" t="s">
        <v>36</v>
      </c>
      <c r="G4680" s="14" t="s">
        <v>7949</v>
      </c>
      <c r="H4680" s="15">
        <f>HYPERLINK("https://docs.wto.org/imrd/directdoc.asp?DDFDocuments/q/G/SPS/NPHL271.pdf","EN")</f>
      </c>
      <c r="I4680" s="15">
        <f>HYPERLINK("https://docs.wto.org/imrd/directdoc.asp?DDFDocuments/r/G/SPS/NPHL271.pdf","FR")</f>
      </c>
      <c r="J4680" s="15">
        <f>HYPERLINK("https://docs.wto.org/imrd/directdoc.asp?DDFDocuments/s/G/SPS/NPHL271.pdf","ES")</f>
      </c>
    </row>
    <row r="4681">
      <c r="A4681" s="10" t="s">
        <v>7950</v>
      </c>
      <c r="B4681" s="11" t="s">
        <v>145</v>
      </c>
      <c r="C4681" s="10" t="s">
        <v>12</v>
      </c>
      <c r="D4681" s="12">
        <v>42054</v>
      </c>
      <c r="E4681" s="13" t="s">
        <v>7081</v>
      </c>
      <c r="F4681" s="13" t="s">
        <v>36</v>
      </c>
      <c r="G4681" s="14" t="s">
        <v>7951</v>
      </c>
      <c r="H4681" s="15">
        <f>HYPERLINK("https://docs.wto.org/imrd/directdoc.asp?DDFDocuments/t/G/SPS/NPHL272.DOC","EN")</f>
      </c>
      <c r="I4681" s="15">
        <f>HYPERLINK("https://docs.wto.org/imrd/directdoc.asp?DDFDocuments/u/G/SPS/NPHL272.DOC","FR")</f>
      </c>
      <c r="J4681" s="15">
        <f>HYPERLINK("https://docs.wto.org/imrd/directdoc.asp?DDFDocuments/v/G/SPS/NPHL272.DOC","ES")</f>
      </c>
    </row>
    <row r="4682">
      <c r="A4682" s="10" t="s">
        <v>7952</v>
      </c>
      <c r="B4682" s="11" t="s">
        <v>622</v>
      </c>
      <c r="C4682" s="10" t="s">
        <v>18</v>
      </c>
      <c r="D4682" s="12">
        <v>42053</v>
      </c>
      <c r="E4682" s="13" t="s">
        <v>7953</v>
      </c>
      <c r="F4682" s="13" t="s">
        <v>7954</v>
      </c>
      <c r="G4682" s="14"/>
      <c r="H4682" s="15">
        <f>HYPERLINK("https://docs.wto.org/imrd/directdoc.asp?DDFDocuments/q/G/SPS/NBHR155.pdf","EN")</f>
      </c>
      <c r="I4682" s="15">
        <f>HYPERLINK("https://docs.wto.org/imrd/directdoc.asp?DDFDocuments/r/G/SPS/NBHR155.pdf","FR")</f>
      </c>
      <c r="J4682" s="15">
        <f>HYPERLINK("https://docs.wto.org/imrd/directdoc.asp?DDFDocuments/s/G/SPS/NBHR155.pdf","ES")</f>
      </c>
    </row>
    <row r="4683">
      <c r="A4683" s="10" t="s">
        <v>7955</v>
      </c>
      <c r="B4683" s="11" t="s">
        <v>149</v>
      </c>
      <c r="C4683" s="10" t="s">
        <v>18</v>
      </c>
      <c r="D4683" s="12">
        <v>42053</v>
      </c>
      <c r="E4683" s="13" t="s">
        <v>7956</v>
      </c>
      <c r="F4683" s="13" t="s">
        <v>24</v>
      </c>
      <c r="G4683" s="14"/>
      <c r="H4683" s="15">
        <f>HYPERLINK("https://docs.wto.org/imrd/directdoc.asp?DDFDocuments/q/G/SPS/NCHN868.pdf","EN")</f>
      </c>
      <c r="I4683" s="15">
        <f>HYPERLINK("https://docs.wto.org/imrd/directdoc.asp?DDFDocuments/r/G/SPS/NCHN868.pdf","FR")</f>
      </c>
      <c r="J4683" s="15">
        <f>HYPERLINK("https://docs.wto.org/imrd/directdoc.asp?DDFDocuments/s/G/SPS/NCHN868.pdf","ES")</f>
      </c>
    </row>
    <row r="4684">
      <c r="A4684" s="10" t="s">
        <v>7957</v>
      </c>
      <c r="B4684" s="11" t="s">
        <v>149</v>
      </c>
      <c r="C4684" s="10" t="s">
        <v>18</v>
      </c>
      <c r="D4684" s="12">
        <v>42053</v>
      </c>
      <c r="E4684" s="13" t="s">
        <v>7958</v>
      </c>
      <c r="F4684" s="13" t="s">
        <v>24</v>
      </c>
      <c r="G4684" s="14"/>
      <c r="H4684" s="15">
        <f>HYPERLINK("https://docs.wto.org/imrd/directdoc.asp?DDFDocuments/q/G/SPS/NCHN871.pdf","EN")</f>
      </c>
      <c r="I4684" s="15">
        <f>HYPERLINK("https://docs.wto.org/imrd/directdoc.asp?DDFDocuments/r/G/SPS/NCHN871.pdf","FR")</f>
      </c>
      <c r="J4684" s="15">
        <f>HYPERLINK("https://docs.wto.org/imrd/directdoc.asp?DDFDocuments/s/G/SPS/NCHN871.pdf","ES")</f>
      </c>
    </row>
    <row r="4685">
      <c r="A4685" s="10" t="s">
        <v>7959</v>
      </c>
      <c r="B4685" s="11" t="s">
        <v>124</v>
      </c>
      <c r="C4685" s="10" t="s">
        <v>18</v>
      </c>
      <c r="D4685" s="12">
        <v>42053</v>
      </c>
      <c r="E4685" s="13" t="s">
        <v>6130</v>
      </c>
      <c r="F4685" s="13" t="s">
        <v>7960</v>
      </c>
      <c r="G4685" s="14"/>
      <c r="H4685" s="15">
        <f>HYPERLINK("https://docs.wto.org/imrd/directdoc.asp?DDFDocuments/t/G/SPS/NIDN101.DOC","EN")</f>
      </c>
      <c r="I4685" s="15">
        <f>HYPERLINK("https://docs.wto.org/imrd/directdoc.asp?DDFDocuments/u/G/SPS/NIDN101.DOC","FR")</f>
      </c>
      <c r="J4685" s="15">
        <f>HYPERLINK("https://docs.wto.org/imrd/directdoc.asp?DDFDocuments/v/G/SPS/NIDN101.DOC","ES")</f>
      </c>
    </row>
    <row r="4686">
      <c r="A4686" s="10" t="s">
        <v>7961</v>
      </c>
      <c r="B4686" s="11" t="s">
        <v>124</v>
      </c>
      <c r="C4686" s="10" t="s">
        <v>18</v>
      </c>
      <c r="D4686" s="12">
        <v>42053</v>
      </c>
      <c r="E4686" s="13" t="s">
        <v>6130</v>
      </c>
      <c r="F4686" s="13" t="s">
        <v>7960</v>
      </c>
      <c r="G4686" s="14"/>
      <c r="H4686" s="15">
        <f>HYPERLINK("https://docs.wto.org/imrd/directdoc.asp?DDFDocuments/t/G/SPS/NIDN102.DOC","EN")</f>
      </c>
      <c r="I4686" s="15">
        <f>HYPERLINK("https://docs.wto.org/imrd/directdoc.asp?DDFDocuments/u/G/SPS/NIDN102.DOC","FR")</f>
      </c>
      <c r="J4686" s="15">
        <f>HYPERLINK("https://docs.wto.org/imrd/directdoc.asp?DDFDocuments/v/G/SPS/NIDN102.DOC","ES")</f>
      </c>
    </row>
    <row r="4687">
      <c r="A4687" s="10" t="s">
        <v>7962</v>
      </c>
      <c r="B4687" s="11" t="s">
        <v>145</v>
      </c>
      <c r="C4687" s="10" t="s">
        <v>12</v>
      </c>
      <c r="D4687" s="12">
        <v>42053</v>
      </c>
      <c r="E4687" s="13" t="s">
        <v>7963</v>
      </c>
      <c r="F4687" s="13" t="s">
        <v>36</v>
      </c>
      <c r="G4687" s="14" t="s">
        <v>7964</v>
      </c>
      <c r="H4687" s="15">
        <f>HYPERLINK("https://docs.wto.org/imrd/directdoc.asp?DDFDocuments/q/G/SPS/NPHL270.pdf","EN")</f>
      </c>
      <c r="I4687" s="15">
        <f>HYPERLINK("https://docs.wto.org/imrd/directdoc.asp?DDFDocuments/r/G/SPS/NPHL270.pdf","FR")</f>
      </c>
      <c r="J4687" s="15">
        <f>HYPERLINK("https://docs.wto.org/imrd/directdoc.asp?DDFDocuments/s/G/SPS/NPHL270.pdf","ES")</f>
      </c>
    </row>
    <row r="4688">
      <c r="A4688" s="10" t="s">
        <v>7965</v>
      </c>
      <c r="B4688" s="11" t="s">
        <v>149</v>
      </c>
      <c r="C4688" s="10" t="s">
        <v>40</v>
      </c>
      <c r="D4688" s="12">
        <v>42052</v>
      </c>
      <c r="E4688" s="13" t="s">
        <v>7966</v>
      </c>
      <c r="F4688" s="13" t="s">
        <v>310</v>
      </c>
      <c r="G4688" s="14"/>
      <c r="H4688" s="15">
        <f>HYPERLINK("https://docs.wto.org/imrd/directdoc.asp?DDFDocuments/t/G/SPS/NCHN627A1.DOC","EN")</f>
      </c>
      <c r="I4688" s="15">
        <f>HYPERLINK("https://docs.wto.org/imrd/directdoc.asp?DDFDocuments/u/G/SPS/NCHN627A1.DOC","FR")</f>
      </c>
      <c r="J4688" s="15">
        <f>HYPERLINK("https://docs.wto.org/imrd/directdoc.asp?DDFDocuments/v/G/SPS/NCHN627A1.DOC","ES")</f>
      </c>
    </row>
    <row r="4689">
      <c r="A4689" s="10" t="s">
        <v>7967</v>
      </c>
      <c r="B4689" s="11" t="s">
        <v>149</v>
      </c>
      <c r="C4689" s="10" t="s">
        <v>18</v>
      </c>
      <c r="D4689" s="12">
        <v>42052</v>
      </c>
      <c r="E4689" s="13" t="s">
        <v>7968</v>
      </c>
      <c r="F4689" s="13" t="s">
        <v>24</v>
      </c>
      <c r="G4689" s="14"/>
      <c r="H4689" s="15">
        <f>HYPERLINK("https://docs.wto.org/imrd/directdoc.asp?DDFDocuments/q/G/SPS/NCHN861.pdf","EN")</f>
      </c>
      <c r="I4689" s="15">
        <f>HYPERLINK("https://docs.wto.org/imrd/directdoc.asp?DDFDocuments/r/G/SPS/NCHN861.pdf","FR")</f>
      </c>
      <c r="J4689" s="15">
        <f>HYPERLINK("https://docs.wto.org/imrd/directdoc.asp?DDFDocuments/s/G/SPS/NCHN861.pdf","ES")</f>
      </c>
    </row>
    <row r="4690">
      <c r="A4690" s="10" t="s">
        <v>7969</v>
      </c>
      <c r="B4690" s="11" t="s">
        <v>59</v>
      </c>
      <c r="C4690" s="10" t="s">
        <v>18</v>
      </c>
      <c r="D4690" s="12">
        <v>42052</v>
      </c>
      <c r="E4690" s="13" t="s">
        <v>7369</v>
      </c>
      <c r="F4690" s="13" t="s">
        <v>24</v>
      </c>
      <c r="G4690" s="14"/>
      <c r="H4690" s="15">
        <f>HYPERLINK("https://docs.wto.org/imrd/directdoc.asp?DDFDocuments/t/G/SPS/NTPKM349.DOC","EN")</f>
      </c>
      <c r="I4690" s="15">
        <f>HYPERLINK("https://docs.wto.org/imrd/directdoc.asp?DDFDocuments/u/G/SPS/NTPKM349.DOC","FR")</f>
      </c>
      <c r="J4690" s="15">
        <f>HYPERLINK("https://docs.wto.org/imrd/directdoc.asp?DDFDocuments/v/G/SPS/NTPKM349.DOC","ES")</f>
      </c>
    </row>
    <row r="4691">
      <c r="A4691" s="10" t="s">
        <v>7970</v>
      </c>
      <c r="B4691" s="11" t="s">
        <v>139</v>
      </c>
      <c r="C4691" s="10" t="s">
        <v>18</v>
      </c>
      <c r="D4691" s="12">
        <v>42051</v>
      </c>
      <c r="E4691" s="13" t="s">
        <v>7971</v>
      </c>
      <c r="F4691" s="13" t="s">
        <v>122</v>
      </c>
      <c r="G4691" s="14"/>
      <c r="H4691" s="15">
        <f>HYPERLINK("https://docs.wto.org/imrd/directdoc.asp?DDFDocuments/q/G/SPS/NIND95.pdf","EN")</f>
      </c>
      <c r="I4691" s="15">
        <f>HYPERLINK("https://docs.wto.org/imrd/directdoc.asp?DDFDocuments/r/G/SPS/NIND95.pdf","FR")</f>
      </c>
      <c r="J4691" s="15">
        <f>HYPERLINK("https://docs.wto.org/imrd/directdoc.asp?DDFDocuments/s/G/SPS/NIND95.pdf","ES")</f>
      </c>
    </row>
    <row r="4692">
      <c r="A4692" s="10" t="s">
        <v>7972</v>
      </c>
      <c r="B4692" s="11" t="s">
        <v>139</v>
      </c>
      <c r="C4692" s="10" t="s">
        <v>18</v>
      </c>
      <c r="D4692" s="12">
        <v>42051</v>
      </c>
      <c r="E4692" s="13" t="s">
        <v>7973</v>
      </c>
      <c r="F4692" s="13" t="s">
        <v>7974</v>
      </c>
      <c r="G4692" s="14"/>
      <c r="H4692" s="15">
        <f>HYPERLINK("https://docs.wto.org/imrd/directdoc.asp?DDFDocuments/q/G/SPS/NIND96.pdf","EN")</f>
      </c>
      <c r="I4692" s="15">
        <f>HYPERLINK("https://docs.wto.org/imrd/directdoc.asp?DDFDocuments/r/G/SPS/NIND96.pdf","FR")</f>
      </c>
      <c r="J4692" s="15">
        <f>HYPERLINK("https://docs.wto.org/imrd/directdoc.asp?DDFDocuments/s/G/SPS/NIND96.pdf","ES")</f>
      </c>
    </row>
    <row r="4693">
      <c r="A4693" s="10" t="s">
        <v>7975</v>
      </c>
      <c r="B4693" s="11" t="s">
        <v>34</v>
      </c>
      <c r="C4693" s="10" t="s">
        <v>18</v>
      </c>
      <c r="D4693" s="12">
        <v>42048</v>
      </c>
      <c r="E4693" s="13" t="s">
        <v>7976</v>
      </c>
      <c r="F4693" s="13" t="s">
        <v>335</v>
      </c>
      <c r="G4693" s="14"/>
      <c r="H4693" s="15">
        <f>HYPERLINK("https://docs.wto.org/imrd/directdoc.asp?DDFDocuments/t/G/SPS/NJPN397.DOC","EN")</f>
      </c>
      <c r="I4693" s="15">
        <f>HYPERLINK("https://docs.wto.org/imrd/directdoc.asp?DDFDocuments/u/G/SPS/NJPN397.DOC","FR")</f>
      </c>
      <c r="J4693" s="15">
        <f>HYPERLINK("https://docs.wto.org/imrd/directdoc.asp?DDFDocuments/v/G/SPS/NJPN397.DOC","ES")</f>
      </c>
    </row>
    <row r="4694">
      <c r="A4694" s="10" t="s">
        <v>7977</v>
      </c>
      <c r="B4694" s="11" t="s">
        <v>1012</v>
      </c>
      <c r="C4694" s="10" t="s">
        <v>18</v>
      </c>
      <c r="D4694" s="12">
        <v>42048</v>
      </c>
      <c r="E4694" s="13" t="s">
        <v>7978</v>
      </c>
      <c r="F4694" s="13" t="s">
        <v>24</v>
      </c>
      <c r="G4694" s="14"/>
      <c r="H4694" s="15">
        <f>HYPERLINK("https://docs.wto.org/imrd/directdoc.asp?DDFDocuments/t/G/SPS/NTGO1.DOC","EN")</f>
      </c>
      <c r="I4694" s="15">
        <f>HYPERLINK("https://docs.wto.org/imrd/directdoc.asp?DDFDocuments/u/G/SPS/NTGO1.DOC","FR")</f>
      </c>
      <c r="J4694" s="15">
        <f>HYPERLINK("https://docs.wto.org/imrd/directdoc.asp?DDFDocuments/v/G/SPS/NTGO1.DOC","ES")</f>
      </c>
    </row>
    <row r="4695">
      <c r="A4695" s="10" t="s">
        <v>7979</v>
      </c>
      <c r="B4695" s="11" t="s">
        <v>134</v>
      </c>
      <c r="C4695" s="10" t="s">
        <v>18</v>
      </c>
      <c r="D4695" s="12">
        <v>42048</v>
      </c>
      <c r="E4695" s="13" t="s">
        <v>5801</v>
      </c>
      <c r="F4695" s="13" t="s">
        <v>144</v>
      </c>
      <c r="G4695" s="14"/>
      <c r="H4695" s="15">
        <f>HYPERLINK("https://docs.wto.org/imrd/directdoc.asp?DDFDocuments/q/G/SPS/NTHA227.pdf","EN")</f>
      </c>
      <c r="I4695" s="15">
        <f>HYPERLINK("https://docs.wto.org/imrd/directdoc.asp?DDFDocuments/r/G/SPS/NTHA227.pdf","FR")</f>
      </c>
      <c r="J4695" s="15">
        <f>HYPERLINK("https://docs.wto.org/imrd/directdoc.asp?DDFDocuments/s/G/SPS/NTHA227.pdf","ES")</f>
      </c>
    </row>
    <row r="4696">
      <c r="A4696" s="10" t="s">
        <v>7980</v>
      </c>
      <c r="B4696" s="11" t="s">
        <v>2519</v>
      </c>
      <c r="C4696" s="10" t="s">
        <v>18</v>
      </c>
      <c r="D4696" s="12">
        <v>42047</v>
      </c>
      <c r="E4696" s="13" t="s">
        <v>7981</v>
      </c>
      <c r="F4696" s="13" t="s">
        <v>158</v>
      </c>
      <c r="G4696" s="14"/>
      <c r="H4696" s="15">
        <f>HYPERLINK("https://docs.wto.org/imrd/directdoc.asp?DDFDocuments/q/G/SPS/NNOR34.pdf","EN")</f>
      </c>
      <c r="I4696" s="15">
        <f>HYPERLINK("https://docs.wto.org/imrd/directdoc.asp?DDFDocuments/r/G/SPS/NNOR34.pdf","FR")</f>
      </c>
      <c r="J4696" s="15">
        <f>HYPERLINK("https://docs.wto.org/imrd/directdoc.asp?DDFDocuments/s/G/SPS/NNOR34.pdf","ES")</f>
      </c>
    </row>
    <row r="4697">
      <c r="A4697" s="10" t="s">
        <v>7982</v>
      </c>
      <c r="B4697" s="11" t="s">
        <v>164</v>
      </c>
      <c r="C4697" s="10" t="s">
        <v>18</v>
      </c>
      <c r="D4697" s="12">
        <v>42047</v>
      </c>
      <c r="E4697" s="13" t="s">
        <v>7983</v>
      </c>
      <c r="F4697" s="13" t="s">
        <v>3997</v>
      </c>
      <c r="G4697" s="14"/>
      <c r="H4697" s="15">
        <f>HYPERLINK("https://docs.wto.org/imrd/directdoc.asp?DDFDocuments/q/G/SPS/NUKR103.pdf","EN")</f>
      </c>
      <c r="I4697" s="15">
        <f>HYPERLINK("https://docs.wto.org/imrd/directdoc.asp?DDFDocuments/r/G/SPS/NUKR103.pdf","FR")</f>
      </c>
      <c r="J4697" s="15">
        <f>HYPERLINK("https://docs.wto.org/imrd/directdoc.asp?DDFDocuments/s/G/SPS/NUKR103.pdf","ES")</f>
      </c>
    </row>
    <row r="4698">
      <c r="A4698" s="10" t="s">
        <v>7984</v>
      </c>
      <c r="B4698" s="11" t="s">
        <v>161</v>
      </c>
      <c r="C4698" s="10" t="s">
        <v>18</v>
      </c>
      <c r="D4698" s="12">
        <v>42045</v>
      </c>
      <c r="E4698" s="13" t="s">
        <v>5046</v>
      </c>
      <c r="F4698" s="13" t="s">
        <v>7985</v>
      </c>
      <c r="G4698" s="14" t="s">
        <v>7023</v>
      </c>
      <c r="H4698" s="15">
        <f>HYPERLINK("https://docs.wto.org/imrd/directdoc.asp?DDFDocuments/q/G/SPS/NUSA2733.pdf","EN")</f>
      </c>
      <c r="I4698" s="15">
        <f>HYPERLINK("https://docs.wto.org/imrd/directdoc.asp?DDFDocuments/r/G/SPS/NUSA2733.pdf","FR")</f>
      </c>
      <c r="J4698" s="15">
        <f>HYPERLINK("https://docs.wto.org/imrd/directdoc.asp?DDFDocuments/s/G/SPS/NUSA2733.pdf","ES")</f>
      </c>
    </row>
    <row r="4699">
      <c r="A4699" s="10" t="s">
        <v>7986</v>
      </c>
      <c r="B4699" s="11" t="s">
        <v>161</v>
      </c>
      <c r="C4699" s="10" t="s">
        <v>40</v>
      </c>
      <c r="D4699" s="12">
        <v>42044</v>
      </c>
      <c r="E4699" s="13" t="s">
        <v>461</v>
      </c>
      <c r="F4699" s="13" t="s">
        <v>5150</v>
      </c>
      <c r="G4699" s="14" t="s">
        <v>853</v>
      </c>
      <c r="H4699" s="15">
        <f>HYPERLINK("https://docs.wto.org/imrd/directdoc.asp?DDFDocuments/t/G/SPS/NUSA2034A2.DOC","EN")</f>
      </c>
      <c r="I4699" s="15">
        <f>HYPERLINK("https://docs.wto.org/imrd/directdoc.asp?DDFDocuments/u/G/SPS/NUSA2034A2.DOC","FR")</f>
      </c>
      <c r="J4699" s="15">
        <f>HYPERLINK("https://docs.wto.org/imrd/directdoc.asp?DDFDocuments/v/G/SPS/NUSA2034A2.DOC","ES")</f>
      </c>
    </row>
    <row r="4700">
      <c r="A4700" s="10" t="s">
        <v>7987</v>
      </c>
      <c r="B4700" s="11" t="s">
        <v>161</v>
      </c>
      <c r="C4700" s="10" t="s">
        <v>18</v>
      </c>
      <c r="D4700" s="12">
        <v>42044</v>
      </c>
      <c r="E4700" s="13" t="s">
        <v>7988</v>
      </c>
      <c r="F4700" s="13" t="s">
        <v>122</v>
      </c>
      <c r="G4700" s="14"/>
      <c r="H4700" s="15">
        <f>HYPERLINK("https://docs.wto.org/imrd/directdoc.asp?DDFDocuments/q/G/SPS/NUSA2732.pdf","EN")</f>
      </c>
      <c r="I4700" s="15">
        <f>HYPERLINK("https://docs.wto.org/imrd/directdoc.asp?DDFDocuments/r/G/SPS/NUSA2732.pdf","FR")</f>
      </c>
      <c r="J4700" s="15">
        <f>HYPERLINK("https://docs.wto.org/imrd/directdoc.asp?DDFDocuments/s/G/SPS/NUSA2732.pdf","ES")</f>
      </c>
    </row>
    <row r="4701">
      <c r="A4701" s="10" t="s">
        <v>7989</v>
      </c>
      <c r="B4701" s="11" t="s">
        <v>95</v>
      </c>
      <c r="C4701" s="10" t="s">
        <v>18</v>
      </c>
      <c r="D4701" s="12">
        <v>42041</v>
      </c>
      <c r="E4701" s="13" t="s">
        <v>7990</v>
      </c>
      <c r="F4701" s="13" t="s">
        <v>88</v>
      </c>
      <c r="G4701" s="14" t="s">
        <v>6732</v>
      </c>
      <c r="H4701" s="15">
        <f>HYPERLINK("https://docs.wto.org/imrd/directdoc.asp?DDFDocuments/t/G/SPS/NBRA1017.DOC","EN")</f>
      </c>
      <c r="I4701" s="15">
        <f>HYPERLINK("https://docs.wto.org/imrd/directdoc.asp?DDFDocuments/u/G/SPS/NBRA1017.DOC","FR")</f>
      </c>
      <c r="J4701" s="15">
        <f>HYPERLINK("https://docs.wto.org/imrd/directdoc.asp?DDFDocuments/v/G/SPS/NBRA1017.DOC","ES")</f>
      </c>
    </row>
    <row r="4702">
      <c r="A4702" s="10" t="s">
        <v>7991</v>
      </c>
      <c r="B4702" s="11" t="s">
        <v>153</v>
      </c>
      <c r="C4702" s="10" t="s">
        <v>54</v>
      </c>
      <c r="D4702" s="12">
        <v>42040</v>
      </c>
      <c r="E4702" s="13" t="s">
        <v>5861</v>
      </c>
      <c r="F4702" s="13" t="s">
        <v>1300</v>
      </c>
      <c r="G4702" s="14" t="s">
        <v>7992</v>
      </c>
      <c r="H4702" s="15">
        <f>HYPERLINK("https://docs.wto.org/imrd/directdoc.asp?DDFDocuments/q/G/SPS/NKOR248A7.pdf","EN")</f>
      </c>
      <c r="I4702" s="15">
        <f>HYPERLINK("https://docs.wto.org/imrd/directdoc.asp?DDFDocuments/r/G/SPS/NKOR248A7.pdf","FR")</f>
      </c>
      <c r="J4702" s="15">
        <f>HYPERLINK("https://docs.wto.org/imrd/directdoc.asp?DDFDocuments/s/G/SPS/NKOR248A7.pdf","ES")</f>
      </c>
    </row>
    <row r="4703">
      <c r="A4703" s="10" t="s">
        <v>7993</v>
      </c>
      <c r="B4703" s="11" t="s">
        <v>233</v>
      </c>
      <c r="C4703" s="10" t="s">
        <v>18</v>
      </c>
      <c r="D4703" s="12">
        <v>42040</v>
      </c>
      <c r="E4703" s="13" t="s">
        <v>7994</v>
      </c>
      <c r="F4703" s="13" t="s">
        <v>223</v>
      </c>
      <c r="G4703" s="14" t="s">
        <v>17</v>
      </c>
      <c r="H4703" s="15">
        <f>HYPERLINK("https://docs.wto.org/imrd/directdoc.asp?DDFDocuments/t/G/SPS/NPER592.DOC","EN")</f>
      </c>
      <c r="I4703" s="15">
        <f>HYPERLINK("https://docs.wto.org/imrd/directdoc.asp?DDFDocuments/u/G/SPS/NPER592.DOC","FR")</f>
      </c>
      <c r="J4703" s="15">
        <f>HYPERLINK("https://docs.wto.org/imrd/directdoc.asp?DDFDocuments/v/G/SPS/NPER592.DOC","ES")</f>
      </c>
    </row>
    <row r="4704">
      <c r="A4704" s="10" t="s">
        <v>7995</v>
      </c>
      <c r="B4704" s="11" t="s">
        <v>11</v>
      </c>
      <c r="C4704" s="10" t="s">
        <v>18</v>
      </c>
      <c r="D4704" s="12">
        <v>42040</v>
      </c>
      <c r="E4704" s="13" t="s">
        <v>7996</v>
      </c>
      <c r="F4704" s="13" t="s">
        <v>7997</v>
      </c>
      <c r="G4704" s="14"/>
      <c r="H4704" s="15">
        <f>HYPERLINK("https://docs.wto.org/imrd/directdoc.asp?DDFDocuments/t/G/SPS/NRUS91.DOC","EN")</f>
      </c>
      <c r="I4704" s="15">
        <f>HYPERLINK("https://docs.wto.org/imrd/directdoc.asp?DDFDocuments/u/G/SPS/NRUS91.DOC","FR")</f>
      </c>
      <c r="J4704" s="15">
        <f>HYPERLINK("https://docs.wto.org/imrd/directdoc.asp?DDFDocuments/v/G/SPS/NRUS91.DOC","ES")</f>
      </c>
    </row>
    <row r="4705">
      <c r="A4705" s="10" t="s">
        <v>7998</v>
      </c>
      <c r="B4705" s="11" t="s">
        <v>11</v>
      </c>
      <c r="C4705" s="10" t="s">
        <v>18</v>
      </c>
      <c r="D4705" s="12">
        <v>42040</v>
      </c>
      <c r="E4705" s="13" t="s">
        <v>7999</v>
      </c>
      <c r="F4705" s="13" t="s">
        <v>7092</v>
      </c>
      <c r="G4705" s="14"/>
      <c r="H4705" s="15">
        <f>HYPERLINK("https://docs.wto.org/imrd/directdoc.asp?DDFDocuments/t/G/SPS/NRUS92.DOC","EN")</f>
      </c>
      <c r="I4705" s="15">
        <f>HYPERLINK("https://docs.wto.org/imrd/directdoc.asp?DDFDocuments/u/G/SPS/NRUS92.DOC","FR")</f>
      </c>
      <c r="J4705" s="15">
        <f>HYPERLINK("https://docs.wto.org/imrd/directdoc.asp?DDFDocuments/v/G/SPS/NRUS92.DOC","ES")</f>
      </c>
    </row>
    <row r="4706">
      <c r="A4706" s="10" t="s">
        <v>8000</v>
      </c>
      <c r="B4706" s="11" t="s">
        <v>11</v>
      </c>
      <c r="C4706" s="10" t="s">
        <v>18</v>
      </c>
      <c r="D4706" s="12">
        <v>42040</v>
      </c>
      <c r="E4706" s="13" t="s">
        <v>8001</v>
      </c>
      <c r="F4706" s="13" t="s">
        <v>2120</v>
      </c>
      <c r="G4706" s="14"/>
      <c r="H4706" s="15">
        <f>HYPERLINK("https://docs.wto.org/imrd/directdoc.asp?DDFDocuments/t/G/SPS/NRUS93.DOC","EN")</f>
      </c>
      <c r="I4706" s="15">
        <f>HYPERLINK("https://docs.wto.org/imrd/directdoc.asp?DDFDocuments/u/G/SPS/NRUS93.DOC","FR")</f>
      </c>
      <c r="J4706" s="15">
        <f>HYPERLINK("https://docs.wto.org/imrd/directdoc.asp?DDFDocuments/v/G/SPS/NRUS93.DOC","ES")</f>
      </c>
    </row>
    <row r="4707">
      <c r="A4707" s="10" t="s">
        <v>8002</v>
      </c>
      <c r="B4707" s="11" t="s">
        <v>59</v>
      </c>
      <c r="C4707" s="10" t="s">
        <v>18</v>
      </c>
      <c r="D4707" s="12">
        <v>42040</v>
      </c>
      <c r="E4707" s="13" t="s">
        <v>8003</v>
      </c>
      <c r="F4707" s="13" t="s">
        <v>24</v>
      </c>
      <c r="G4707" s="14"/>
      <c r="H4707" s="15">
        <f>HYPERLINK("https://docs.wto.org/imrd/directdoc.asp?DDFDocuments/t/G/SPS/NTPKM348.DOC","EN")</f>
      </c>
      <c r="I4707" s="15">
        <f>HYPERLINK("https://docs.wto.org/imrd/directdoc.asp?DDFDocuments/u/G/SPS/NTPKM348.DOC","FR")</f>
      </c>
      <c r="J4707" s="15">
        <f>HYPERLINK("https://docs.wto.org/imrd/directdoc.asp?DDFDocuments/v/G/SPS/NTPKM348.DOC","ES")</f>
      </c>
    </row>
    <row r="4708">
      <c r="A4708" s="10" t="s">
        <v>8004</v>
      </c>
      <c r="B4708" s="11" t="s">
        <v>195</v>
      </c>
      <c r="C4708" s="10" t="s">
        <v>54</v>
      </c>
      <c r="D4708" s="12">
        <v>42039</v>
      </c>
      <c r="E4708" s="13" t="s">
        <v>8005</v>
      </c>
      <c r="F4708" s="13" t="s">
        <v>310</v>
      </c>
      <c r="G4708" s="14" t="s">
        <v>8006</v>
      </c>
      <c r="H4708" s="15">
        <f>HYPERLINK("https://docs.wto.org/imrd/directdoc.asp?DDFDocuments/q/G/SPS/NNZL503A1.pdf","EN")</f>
      </c>
      <c r="I4708" s="15">
        <f>HYPERLINK("https://docs.wto.org/imrd/directdoc.asp?DDFDocuments/r/G/SPS/NNZL503A1.pdf","FR")</f>
      </c>
      <c r="J4708" s="15">
        <f>HYPERLINK("https://docs.wto.org/imrd/directdoc.asp?DDFDocuments/s/G/SPS/NNZL503A1.pdf","ES")</f>
      </c>
    </row>
    <row r="4709">
      <c r="A4709" s="10" t="s">
        <v>8007</v>
      </c>
      <c r="B4709" s="11" t="s">
        <v>34</v>
      </c>
      <c r="C4709" s="10" t="s">
        <v>18</v>
      </c>
      <c r="D4709" s="12">
        <v>42038</v>
      </c>
      <c r="E4709" s="13" t="s">
        <v>8008</v>
      </c>
      <c r="F4709" s="13" t="s">
        <v>74</v>
      </c>
      <c r="G4709" s="14"/>
      <c r="H4709" s="15">
        <f>HYPERLINK("https://docs.wto.org/imrd/directdoc.asp?DDFDocuments/q/G/SPS/NJPN392.pdf","EN")</f>
      </c>
      <c r="I4709" s="15">
        <f>HYPERLINK("https://docs.wto.org/imrd/directdoc.asp?DDFDocuments/r/G/SPS/NJPN392.pdf","FR")</f>
      </c>
      <c r="J4709" s="15">
        <f>HYPERLINK("https://docs.wto.org/imrd/directdoc.asp?DDFDocuments/s/G/SPS/NJPN392.pdf","ES")</f>
      </c>
    </row>
    <row r="4710">
      <c r="A4710" s="10" t="s">
        <v>8009</v>
      </c>
      <c r="B4710" s="11" t="s">
        <v>34</v>
      </c>
      <c r="C4710" s="10" t="s">
        <v>18</v>
      </c>
      <c r="D4710" s="12">
        <v>42038</v>
      </c>
      <c r="E4710" s="13" t="s">
        <v>8010</v>
      </c>
      <c r="F4710" s="13" t="s">
        <v>74</v>
      </c>
      <c r="G4710" s="14"/>
      <c r="H4710" s="15">
        <f>HYPERLINK("https://docs.wto.org/imrd/directdoc.asp?DDFDocuments/q/G/SPS/NJPN393.pdf","EN")</f>
      </c>
      <c r="I4710" s="15">
        <f>HYPERLINK("https://docs.wto.org/imrd/directdoc.asp?DDFDocuments/r/G/SPS/NJPN393.pdf","FR")</f>
      </c>
      <c r="J4710" s="15">
        <f>HYPERLINK("https://docs.wto.org/imrd/directdoc.asp?DDFDocuments/s/G/SPS/NJPN393.pdf","ES")</f>
      </c>
    </row>
    <row r="4711">
      <c r="A4711" s="10" t="s">
        <v>8011</v>
      </c>
      <c r="B4711" s="11" t="s">
        <v>34</v>
      </c>
      <c r="C4711" s="10" t="s">
        <v>18</v>
      </c>
      <c r="D4711" s="12">
        <v>42038</v>
      </c>
      <c r="E4711" s="13" t="s">
        <v>5580</v>
      </c>
      <c r="F4711" s="13" t="s">
        <v>74</v>
      </c>
      <c r="G4711" s="14"/>
      <c r="H4711" s="15">
        <f>HYPERLINK("https://docs.wto.org/imrd/directdoc.asp?DDFDocuments/q/G/SPS/NJPN394.pdf","EN")</f>
      </c>
      <c r="I4711" s="15">
        <f>HYPERLINK("https://docs.wto.org/imrd/directdoc.asp?DDFDocuments/r/G/SPS/NJPN394.pdf","FR")</f>
      </c>
      <c r="J4711" s="15">
        <f>HYPERLINK("https://docs.wto.org/imrd/directdoc.asp?DDFDocuments/s/G/SPS/NJPN394.pdf","ES")</f>
      </c>
    </row>
    <row r="4712">
      <c r="A4712" s="10" t="s">
        <v>8012</v>
      </c>
      <c r="B4712" s="11" t="s">
        <v>34</v>
      </c>
      <c r="C4712" s="10" t="s">
        <v>18</v>
      </c>
      <c r="D4712" s="12">
        <v>42038</v>
      </c>
      <c r="E4712" s="13" t="s">
        <v>8013</v>
      </c>
      <c r="F4712" s="13" t="s">
        <v>74</v>
      </c>
      <c r="G4712" s="14"/>
      <c r="H4712" s="15">
        <f>HYPERLINK("https://docs.wto.org/imrd/directdoc.asp?DDFDocuments/q/G/SPS/NJPN395.pdf","EN")</f>
      </c>
      <c r="I4712" s="15">
        <f>HYPERLINK("https://docs.wto.org/imrd/directdoc.asp?DDFDocuments/r/G/SPS/NJPN395.pdf","FR")</f>
      </c>
      <c r="J4712" s="15">
        <f>HYPERLINK("https://docs.wto.org/imrd/directdoc.asp?DDFDocuments/s/G/SPS/NJPN395.pdf","ES")</f>
      </c>
    </row>
    <row r="4713">
      <c r="A4713" s="10" t="s">
        <v>8014</v>
      </c>
      <c r="B4713" s="11" t="s">
        <v>34</v>
      </c>
      <c r="C4713" s="10" t="s">
        <v>18</v>
      </c>
      <c r="D4713" s="12">
        <v>42038</v>
      </c>
      <c r="E4713" s="13" t="s">
        <v>8015</v>
      </c>
      <c r="F4713" s="13" t="s">
        <v>759</v>
      </c>
      <c r="G4713" s="14"/>
      <c r="H4713" s="15">
        <f>HYPERLINK("https://docs.wto.org/imrd/directdoc.asp?DDFDocuments/t/G/SPS/NJPN396.DOC","EN")</f>
      </c>
      <c r="I4713" s="15">
        <f>HYPERLINK("https://docs.wto.org/imrd/directdoc.asp?DDFDocuments/u/G/SPS/NJPN396.DOC","FR")</f>
      </c>
      <c r="J4713" s="15">
        <f>HYPERLINK("https://docs.wto.org/imrd/directdoc.asp?DDFDocuments/v/G/SPS/NJPN396.DOC","ES")</f>
      </c>
    </row>
    <row r="4714">
      <c r="A4714" s="10" t="s">
        <v>8016</v>
      </c>
      <c r="B4714" s="11" t="s">
        <v>53</v>
      </c>
      <c r="C4714" s="10" t="s">
        <v>12</v>
      </c>
      <c r="D4714" s="12">
        <v>42038</v>
      </c>
      <c r="E4714" s="13" t="s">
        <v>55</v>
      </c>
      <c r="F4714" s="13" t="s">
        <v>56</v>
      </c>
      <c r="G4714" s="14" t="s">
        <v>8017</v>
      </c>
      <c r="H4714" s="15">
        <f>HYPERLINK("https://docs.wto.org/imrd/directdoc.asp?DDFDocuments/q/G/SPS/NSAU142.pdf","EN")</f>
      </c>
      <c r="I4714" s="15">
        <f>HYPERLINK("https://docs.wto.org/imrd/directdoc.asp?DDFDocuments/r/G/SPS/NSAU142.pdf","FR")</f>
      </c>
      <c r="J4714" s="15">
        <f>HYPERLINK("https://docs.wto.org/imrd/directdoc.asp?DDFDocuments/s/G/SPS/NSAU142.pdf","ES")</f>
      </c>
    </row>
    <row r="4715">
      <c r="A4715" s="10" t="s">
        <v>8018</v>
      </c>
      <c r="B4715" s="11" t="s">
        <v>1389</v>
      </c>
      <c r="C4715" s="10" t="s">
        <v>40</v>
      </c>
      <c r="D4715" s="12">
        <v>42037</v>
      </c>
      <c r="E4715" s="13" t="s">
        <v>19</v>
      </c>
      <c r="F4715" s="13" t="s">
        <v>5163</v>
      </c>
      <c r="G4715" s="14"/>
      <c r="H4715" s="15">
        <f>HYPERLINK("https://docs.wto.org/imrd/directdoc.asp?DDFDocuments/t/G/SPS/NDOM56A1.DOC","EN")</f>
      </c>
      <c r="I4715" s="15">
        <f>HYPERLINK("https://docs.wto.org/imrd/directdoc.asp?DDFDocuments/u/G/SPS/NDOM56A1.DOC","FR")</f>
      </c>
      <c r="J4715" s="15">
        <f>HYPERLINK("https://docs.wto.org/imrd/directdoc.asp?DDFDocuments/v/G/SPS/NDOM56A1.DOC","ES")</f>
      </c>
    </row>
    <row r="4716">
      <c r="A4716" s="10" t="s">
        <v>8019</v>
      </c>
      <c r="B4716" s="11" t="s">
        <v>1389</v>
      </c>
      <c r="C4716" s="10" t="s">
        <v>40</v>
      </c>
      <c r="D4716" s="12">
        <v>42037</v>
      </c>
      <c r="E4716" s="13" t="s">
        <v>19</v>
      </c>
      <c r="F4716" s="13" t="s">
        <v>5163</v>
      </c>
      <c r="G4716" s="14"/>
      <c r="H4716" s="15">
        <f>HYPERLINK("https://docs.wto.org/imrd/directdoc.asp?DDFDocuments/t/G/SPS/NDOM57A1.DOC","EN")</f>
      </c>
      <c r="I4716" s="15">
        <f>HYPERLINK("https://docs.wto.org/imrd/directdoc.asp?DDFDocuments/u/G/SPS/NDOM57A1.DOC","FR")</f>
      </c>
      <c r="J4716" s="15">
        <f>HYPERLINK("https://docs.wto.org/imrd/directdoc.asp?DDFDocuments/v/G/SPS/NDOM57A1.DOC","ES")</f>
      </c>
    </row>
    <row r="4717">
      <c r="A4717" s="10" t="s">
        <v>8020</v>
      </c>
      <c r="B4717" s="11" t="s">
        <v>1389</v>
      </c>
      <c r="C4717" s="10" t="s">
        <v>40</v>
      </c>
      <c r="D4717" s="12">
        <v>42037</v>
      </c>
      <c r="E4717" s="13" t="s">
        <v>19</v>
      </c>
      <c r="F4717" s="13" t="s">
        <v>5163</v>
      </c>
      <c r="G4717" s="14"/>
      <c r="H4717" s="15">
        <f>HYPERLINK("https://docs.wto.org/imrd/directdoc.asp?DDFDocuments/t/G/SPS/NDOM58A1.DOC","EN")</f>
      </c>
      <c r="I4717" s="15">
        <f>HYPERLINK("https://docs.wto.org/imrd/directdoc.asp?DDFDocuments/u/G/SPS/NDOM58A1.DOC","FR")</f>
      </c>
      <c r="J4717" s="15">
        <f>HYPERLINK("https://docs.wto.org/imrd/directdoc.asp?DDFDocuments/v/G/SPS/NDOM58A1.DOC","ES")</f>
      </c>
    </row>
    <row r="4718">
      <c r="A4718" s="10" t="s">
        <v>8021</v>
      </c>
      <c r="B4718" s="11" t="s">
        <v>1389</v>
      </c>
      <c r="C4718" s="10" t="s">
        <v>40</v>
      </c>
      <c r="D4718" s="12">
        <v>42037</v>
      </c>
      <c r="E4718" s="13" t="s">
        <v>19</v>
      </c>
      <c r="F4718" s="13" t="s">
        <v>5163</v>
      </c>
      <c r="G4718" s="14"/>
      <c r="H4718" s="15">
        <f>HYPERLINK("https://docs.wto.org/imrd/directdoc.asp?DDFDocuments/t/G/SPS/NDOM60A1.DOC","EN")</f>
      </c>
      <c r="I4718" s="15">
        <f>HYPERLINK("https://docs.wto.org/imrd/directdoc.asp?DDFDocuments/u/G/SPS/NDOM60A1.DOC","FR")</f>
      </c>
      <c r="J4718" s="15">
        <f>HYPERLINK("https://docs.wto.org/imrd/directdoc.asp?DDFDocuments/v/G/SPS/NDOM60A1.DOC","ES")</f>
      </c>
    </row>
    <row r="4719">
      <c r="A4719" s="10" t="s">
        <v>8022</v>
      </c>
      <c r="B4719" s="11" t="s">
        <v>34</v>
      </c>
      <c r="C4719" s="10" t="s">
        <v>18</v>
      </c>
      <c r="D4719" s="12">
        <v>42037</v>
      </c>
      <c r="E4719" s="13" t="s">
        <v>8023</v>
      </c>
      <c r="F4719" s="13" t="s">
        <v>74</v>
      </c>
      <c r="G4719" s="14"/>
      <c r="H4719" s="15">
        <f>HYPERLINK("https://docs.wto.org/imrd/directdoc.asp?DDFDocuments/q/G/SPS/NJPN390.pdf","EN")</f>
      </c>
      <c r="I4719" s="15">
        <f>HYPERLINK("https://docs.wto.org/imrd/directdoc.asp?DDFDocuments/r/G/SPS/NJPN390.pdf","FR")</f>
      </c>
      <c r="J4719" s="15">
        <f>HYPERLINK("https://docs.wto.org/imrd/directdoc.asp?DDFDocuments/s/G/SPS/NJPN390.pdf","ES")</f>
      </c>
    </row>
    <row r="4720">
      <c r="A4720" s="10" t="s">
        <v>8024</v>
      </c>
      <c r="B4720" s="11" t="s">
        <v>34</v>
      </c>
      <c r="C4720" s="10" t="s">
        <v>18</v>
      </c>
      <c r="D4720" s="12">
        <v>42037</v>
      </c>
      <c r="E4720" s="13" t="s">
        <v>8025</v>
      </c>
      <c r="F4720" s="13" t="s">
        <v>74</v>
      </c>
      <c r="G4720" s="14"/>
      <c r="H4720" s="15">
        <f>HYPERLINK("https://docs.wto.org/imrd/directdoc.asp?DDFDocuments/q/G/SPS/NJPN391.pdf","EN")</f>
      </c>
      <c r="I4720" s="15">
        <f>HYPERLINK("https://docs.wto.org/imrd/directdoc.asp?DDFDocuments/r/G/SPS/NJPN391.pdf","FR")</f>
      </c>
      <c r="J4720" s="15">
        <f>HYPERLINK("https://docs.wto.org/imrd/directdoc.asp?DDFDocuments/s/G/SPS/NJPN391.pdf","ES")</f>
      </c>
    </row>
    <row r="4721">
      <c r="A4721" s="10" t="s">
        <v>8026</v>
      </c>
      <c r="B4721" s="11" t="s">
        <v>183</v>
      </c>
      <c r="C4721" s="10" t="s">
        <v>12</v>
      </c>
      <c r="D4721" s="12">
        <v>42034</v>
      </c>
      <c r="E4721" s="13" t="s">
        <v>8027</v>
      </c>
      <c r="F4721" s="13" t="s">
        <v>144</v>
      </c>
      <c r="G4721" s="14"/>
      <c r="H4721" s="15">
        <f>HYPERLINK("https://docs.wto.org/imrd/directdoc.asp?DDFDocuments/t/G/SPS/NARG180.DOC","EN")</f>
      </c>
      <c r="I4721" s="15">
        <f>HYPERLINK("https://docs.wto.org/imrd/directdoc.asp?DDFDocuments/u/G/SPS/NARG180.DOC","FR")</f>
      </c>
      <c r="J4721" s="15">
        <f>HYPERLINK("https://docs.wto.org/imrd/directdoc.asp?DDFDocuments/v/G/SPS/NARG180.DOC","ES")</f>
      </c>
    </row>
    <row r="4722">
      <c r="A4722" s="10" t="s">
        <v>8028</v>
      </c>
      <c r="B4722" s="11" t="s">
        <v>153</v>
      </c>
      <c r="C4722" s="10" t="s">
        <v>18</v>
      </c>
      <c r="D4722" s="12">
        <v>42034</v>
      </c>
      <c r="E4722" s="13" t="s">
        <v>3072</v>
      </c>
      <c r="F4722" s="13" t="s">
        <v>166</v>
      </c>
      <c r="G4722" s="14"/>
      <c r="H4722" s="15">
        <f>HYPERLINK("https://docs.wto.org/imrd/directdoc.asp?DDFDocuments/t/G/SPS/NKOR494.DOC","EN")</f>
      </c>
      <c r="I4722" s="15">
        <f>HYPERLINK("https://docs.wto.org/imrd/directdoc.asp?DDFDocuments/u/G/SPS/NKOR494.DOC","FR")</f>
      </c>
      <c r="J4722" s="15">
        <f>HYPERLINK("https://docs.wto.org/imrd/directdoc.asp?DDFDocuments/v/G/SPS/NKOR494.DOC","ES")</f>
      </c>
    </row>
    <row r="4723">
      <c r="A4723" s="10" t="s">
        <v>8029</v>
      </c>
      <c r="B4723" s="11" t="s">
        <v>87</v>
      </c>
      <c r="C4723" s="10" t="s">
        <v>40</v>
      </c>
      <c r="D4723" s="12">
        <v>42034</v>
      </c>
      <c r="E4723" s="13" t="s">
        <v>19</v>
      </c>
      <c r="F4723" s="13" t="s">
        <v>5150</v>
      </c>
      <c r="G4723" s="14"/>
      <c r="H4723" s="15">
        <f>HYPERLINK("https://docs.wto.org/imrd/directdoc.asp?DDFDocuments/q/G/SPS/NMEX262A1.pdf","EN")</f>
      </c>
      <c r="I4723" s="15">
        <f>HYPERLINK("https://docs.wto.org/imrd/directdoc.asp?DDFDocuments/r/G/SPS/NMEX262A1.pdf","FR")</f>
      </c>
      <c r="J4723" s="15">
        <f>HYPERLINK("https://docs.wto.org/imrd/directdoc.asp?DDFDocuments/s/G/SPS/NMEX262A1.pdf","ES")</f>
      </c>
    </row>
    <row r="4724">
      <c r="A4724" s="10" t="s">
        <v>8030</v>
      </c>
      <c r="B4724" s="11" t="s">
        <v>87</v>
      </c>
      <c r="C4724" s="10" t="s">
        <v>40</v>
      </c>
      <c r="D4724" s="12">
        <v>42034</v>
      </c>
      <c r="E4724" s="13" t="s">
        <v>19</v>
      </c>
      <c r="F4724" s="13" t="s">
        <v>5150</v>
      </c>
      <c r="G4724" s="14"/>
      <c r="H4724" s="15">
        <f>HYPERLINK("https://docs.wto.org/imrd/directdoc.asp?DDFDocuments/q/G/SPS/NMEX264A1.pdf","EN")</f>
      </c>
      <c r="I4724" s="15">
        <f>HYPERLINK("https://docs.wto.org/imrd/directdoc.asp?DDFDocuments/r/G/SPS/NMEX264A1.pdf","FR")</f>
      </c>
      <c r="J4724" s="15">
        <f>HYPERLINK("https://docs.wto.org/imrd/directdoc.asp?DDFDocuments/s/G/SPS/NMEX264A1.pdf","ES")</f>
      </c>
    </row>
    <row r="4725">
      <c r="A4725" s="10" t="s">
        <v>8031</v>
      </c>
      <c r="B4725" s="11" t="s">
        <v>720</v>
      </c>
      <c r="C4725" s="10" t="s">
        <v>18</v>
      </c>
      <c r="D4725" s="12">
        <v>42034</v>
      </c>
      <c r="E4725" s="13" t="s">
        <v>8032</v>
      </c>
      <c r="F4725" s="13" t="s">
        <v>3339</v>
      </c>
      <c r="G4725" s="14"/>
      <c r="H4725" s="15">
        <f>HYPERLINK("https://docs.wto.org/imrd/directdoc.asp?DDFDocuments/q/G/SPS/NSLV119.pdf","EN")</f>
      </c>
      <c r="I4725" s="15">
        <f>HYPERLINK("https://docs.wto.org/imrd/directdoc.asp?DDFDocuments/r/G/SPS/NSLV119.pdf","FR")</f>
      </c>
      <c r="J4725" s="15">
        <f>HYPERLINK("https://docs.wto.org/imrd/directdoc.asp?DDFDocuments/s/G/SPS/NSLV119.pdf","ES")</f>
      </c>
    </row>
    <row r="4726">
      <c r="A4726" s="10" t="s">
        <v>8033</v>
      </c>
      <c r="B4726" s="11" t="s">
        <v>720</v>
      </c>
      <c r="C4726" s="10" t="s">
        <v>18</v>
      </c>
      <c r="D4726" s="12">
        <v>42034</v>
      </c>
      <c r="E4726" s="13" t="s">
        <v>8034</v>
      </c>
      <c r="F4726" s="13" t="s">
        <v>3339</v>
      </c>
      <c r="G4726" s="14"/>
      <c r="H4726" s="15">
        <f>HYPERLINK("https://docs.wto.org/imrd/directdoc.asp?DDFDocuments/t/G/SPS/NSLV120.DOC","EN")</f>
      </c>
      <c r="I4726" s="15">
        <f>HYPERLINK("https://docs.wto.org/imrd/directdoc.asp?DDFDocuments/u/G/SPS/NSLV120.DOC","FR")</f>
      </c>
      <c r="J4726" s="15">
        <f>HYPERLINK("https://docs.wto.org/imrd/directdoc.asp?DDFDocuments/v/G/SPS/NSLV120.DOC","ES")</f>
      </c>
    </row>
    <row r="4727">
      <c r="A4727" s="10" t="s">
        <v>8035</v>
      </c>
      <c r="B4727" s="11" t="s">
        <v>161</v>
      </c>
      <c r="C4727" s="10" t="s">
        <v>18</v>
      </c>
      <c r="D4727" s="12">
        <v>42034</v>
      </c>
      <c r="E4727" s="13" t="s">
        <v>2824</v>
      </c>
      <c r="F4727" s="13" t="s">
        <v>335</v>
      </c>
      <c r="G4727" s="14"/>
      <c r="H4727" s="15">
        <f>HYPERLINK("https://docs.wto.org/imrd/directdoc.asp?DDFDocuments/t/G/SPS/NUSA2728.DOC","EN")</f>
      </c>
      <c r="I4727" s="15">
        <f>HYPERLINK("https://docs.wto.org/imrd/directdoc.asp?DDFDocuments/u/G/SPS/NUSA2728.DOC","FR")</f>
      </c>
      <c r="J4727" s="15">
        <f>HYPERLINK("https://docs.wto.org/imrd/directdoc.asp?DDFDocuments/v/G/SPS/NUSA2728.DOC","ES")</f>
      </c>
    </row>
    <row r="4728">
      <c r="A4728" s="10" t="s">
        <v>8036</v>
      </c>
      <c r="B4728" s="11" t="s">
        <v>720</v>
      </c>
      <c r="C4728" s="10" t="s">
        <v>18</v>
      </c>
      <c r="D4728" s="12">
        <v>42033</v>
      </c>
      <c r="E4728" s="13" t="s">
        <v>8037</v>
      </c>
      <c r="F4728" s="13" t="s">
        <v>24</v>
      </c>
      <c r="G4728" s="14"/>
      <c r="H4728" s="15">
        <f>HYPERLINK("https://docs.wto.org/imrd/directdoc.asp?DDFDocuments/t/G/SPS/NSLV118.DOC","EN")</f>
      </c>
      <c r="I4728" s="15">
        <f>HYPERLINK("https://docs.wto.org/imrd/directdoc.asp?DDFDocuments/u/G/SPS/NSLV118.DOC","FR")</f>
      </c>
      <c r="J4728" s="15">
        <f>HYPERLINK("https://docs.wto.org/imrd/directdoc.asp?DDFDocuments/v/G/SPS/NSLV118.DOC","ES")</f>
      </c>
    </row>
    <row r="4729">
      <c r="A4729" s="10" t="s">
        <v>8038</v>
      </c>
      <c r="B4729" s="11" t="s">
        <v>95</v>
      </c>
      <c r="C4729" s="10" t="s">
        <v>18</v>
      </c>
      <c r="D4729" s="12">
        <v>42031</v>
      </c>
      <c r="E4729" s="13" t="s">
        <v>8039</v>
      </c>
      <c r="F4729" s="13" t="s">
        <v>88</v>
      </c>
      <c r="G4729" s="14" t="s">
        <v>1093</v>
      </c>
      <c r="H4729" s="15">
        <f>HYPERLINK("https://docs.wto.org/imrd/directdoc.asp?DDFDocuments/t/G/SPS/NBRA1013.DOC","EN")</f>
      </c>
      <c r="I4729" s="15">
        <f>HYPERLINK("https://docs.wto.org/imrd/directdoc.asp?DDFDocuments/u/G/SPS/NBRA1013.DOC","FR")</f>
      </c>
      <c r="J4729" s="15">
        <f>HYPERLINK("https://docs.wto.org/imrd/directdoc.asp?DDFDocuments/v/G/SPS/NBRA1013.DOC","ES")</f>
      </c>
    </row>
    <row r="4730">
      <c r="A4730" s="10" t="s">
        <v>8040</v>
      </c>
      <c r="B4730" s="11" t="s">
        <v>233</v>
      </c>
      <c r="C4730" s="10" t="s">
        <v>18</v>
      </c>
      <c r="D4730" s="12">
        <v>42031</v>
      </c>
      <c r="E4730" s="13" t="s">
        <v>8041</v>
      </c>
      <c r="F4730" s="13" t="s">
        <v>1151</v>
      </c>
      <c r="G4730" s="14" t="s">
        <v>141</v>
      </c>
      <c r="H4730" s="15">
        <f>HYPERLINK("https://docs.wto.org/imrd/directdoc.asp?DDFDocuments/q/G/SPS/NPER587.pdf","EN")</f>
      </c>
      <c r="I4730" s="15">
        <f>HYPERLINK("https://docs.wto.org/imrd/directdoc.asp?DDFDocuments/r/G/SPS/NPER587.pdf","FR")</f>
      </c>
      <c r="J4730" s="15">
        <f>HYPERLINK("https://docs.wto.org/imrd/directdoc.asp?DDFDocuments/s/G/SPS/NPER587.pdf","ES")</f>
      </c>
    </row>
    <row r="4731">
      <c r="A4731" s="10" t="s">
        <v>8042</v>
      </c>
      <c r="B4731" s="11" t="s">
        <v>233</v>
      </c>
      <c r="C4731" s="10" t="s">
        <v>18</v>
      </c>
      <c r="D4731" s="12">
        <v>42031</v>
      </c>
      <c r="E4731" s="13" t="s">
        <v>8043</v>
      </c>
      <c r="F4731" s="13" t="s">
        <v>1151</v>
      </c>
      <c r="G4731" s="14" t="s">
        <v>1412</v>
      </c>
      <c r="H4731" s="15">
        <f>HYPERLINK("https://docs.wto.org/imrd/directdoc.asp?DDFDocuments/q/G/SPS/NPER588.pdf","EN")</f>
      </c>
      <c r="I4731" s="15">
        <f>HYPERLINK("https://docs.wto.org/imrd/directdoc.asp?DDFDocuments/r/G/SPS/NPER588.pdf","FR")</f>
      </c>
      <c r="J4731" s="15">
        <f>HYPERLINK("https://docs.wto.org/imrd/directdoc.asp?DDFDocuments/s/G/SPS/NPER588.pdf","ES")</f>
      </c>
    </row>
    <row r="4732">
      <c r="A4732" s="10" t="s">
        <v>8044</v>
      </c>
      <c r="B4732" s="11" t="s">
        <v>233</v>
      </c>
      <c r="C4732" s="10" t="s">
        <v>18</v>
      </c>
      <c r="D4732" s="12">
        <v>42031</v>
      </c>
      <c r="E4732" s="13" t="s">
        <v>8045</v>
      </c>
      <c r="F4732" s="13" t="s">
        <v>158</v>
      </c>
      <c r="G4732" s="14" t="s">
        <v>161</v>
      </c>
      <c r="H4732" s="15">
        <f>HYPERLINK("https://docs.wto.org/imrd/directdoc.asp?DDFDocuments/q/G/SPS/NPER589.pdf","EN")</f>
      </c>
      <c r="I4732" s="15">
        <f>HYPERLINK("https://docs.wto.org/imrd/directdoc.asp?DDFDocuments/r/G/SPS/NPER589.pdf","FR")</f>
      </c>
      <c r="J4732" s="15">
        <f>HYPERLINK("https://docs.wto.org/imrd/directdoc.asp?DDFDocuments/s/G/SPS/NPER589.pdf","ES")</f>
      </c>
    </row>
    <row r="4733">
      <c r="A4733" s="10" t="s">
        <v>8046</v>
      </c>
      <c r="B4733" s="11" t="s">
        <v>233</v>
      </c>
      <c r="C4733" s="10" t="s">
        <v>18</v>
      </c>
      <c r="D4733" s="12">
        <v>42031</v>
      </c>
      <c r="E4733" s="13" t="s">
        <v>8047</v>
      </c>
      <c r="F4733" s="13" t="s">
        <v>607</v>
      </c>
      <c r="G4733" s="14" t="s">
        <v>5318</v>
      </c>
      <c r="H4733" s="15">
        <f>HYPERLINK("https://docs.wto.org/imrd/directdoc.asp?DDFDocuments/t/G/SPS/NPER590.DOC","EN")</f>
      </c>
      <c r="I4733" s="15">
        <f>HYPERLINK("https://docs.wto.org/imrd/directdoc.asp?DDFDocuments/u/G/SPS/NPER590.DOC","FR")</f>
      </c>
      <c r="J4733" s="15">
        <f>HYPERLINK("https://docs.wto.org/imrd/directdoc.asp?DDFDocuments/v/G/SPS/NPER590.DOC","ES")</f>
      </c>
    </row>
    <row r="4734">
      <c r="A4734" s="10" t="s">
        <v>8048</v>
      </c>
      <c r="B4734" s="11" t="s">
        <v>59</v>
      </c>
      <c r="C4734" s="10" t="s">
        <v>18</v>
      </c>
      <c r="D4734" s="12">
        <v>42031</v>
      </c>
      <c r="E4734" s="13" t="s">
        <v>7569</v>
      </c>
      <c r="F4734" s="13" t="s">
        <v>32</v>
      </c>
      <c r="G4734" s="14"/>
      <c r="H4734" s="15">
        <f>HYPERLINK("https://docs.wto.org/imrd/directdoc.asp?DDFDocuments/t/G/SPS/NTPKM347.DOC","EN")</f>
      </c>
      <c r="I4734" s="15">
        <f>HYPERLINK("https://docs.wto.org/imrd/directdoc.asp?DDFDocuments/u/G/SPS/NTPKM347.DOC","FR")</f>
      </c>
      <c r="J4734" s="15">
        <f>HYPERLINK("https://docs.wto.org/imrd/directdoc.asp?DDFDocuments/v/G/SPS/NTPKM347.DOC","ES")</f>
      </c>
    </row>
    <row r="4735">
      <c r="A4735" s="10" t="s">
        <v>8049</v>
      </c>
      <c r="B4735" s="11" t="s">
        <v>214</v>
      </c>
      <c r="C4735" s="10" t="s">
        <v>40</v>
      </c>
      <c r="D4735" s="12">
        <v>42030</v>
      </c>
      <c r="E4735" s="13" t="s">
        <v>8050</v>
      </c>
      <c r="F4735" s="13" t="s">
        <v>6184</v>
      </c>
      <c r="G4735" s="14"/>
      <c r="H4735" s="15">
        <f>HYPERLINK("https://docs.wto.org/imrd/directdoc.asp?DDFDocuments/q/G/SPS/NARE22A1.pdf","EN")</f>
      </c>
      <c r="I4735" s="15">
        <f>HYPERLINK("https://docs.wto.org/imrd/directdoc.asp?DDFDocuments/r/G/SPS/NARE22A1.pdf","FR")</f>
      </c>
      <c r="J4735" s="15">
        <f>HYPERLINK("https://docs.wto.org/imrd/directdoc.asp?DDFDocuments/s/G/SPS/NARE22A1.pdf","ES")</f>
      </c>
    </row>
    <row r="4736">
      <c r="A4736" s="10" t="s">
        <v>8051</v>
      </c>
      <c r="B4736" s="11" t="s">
        <v>149</v>
      </c>
      <c r="C4736" s="10" t="s">
        <v>18</v>
      </c>
      <c r="D4736" s="12">
        <v>42030</v>
      </c>
      <c r="E4736" s="13" t="s">
        <v>8052</v>
      </c>
      <c r="F4736" s="13" t="s">
        <v>122</v>
      </c>
      <c r="G4736" s="14"/>
      <c r="H4736" s="15">
        <f>HYPERLINK("https://docs.wto.org/imrd/directdoc.asp?DDFDocuments/q/G/SPS/NCHN786.pdf","EN")</f>
      </c>
      <c r="I4736" s="15">
        <f>HYPERLINK("https://docs.wto.org/imrd/directdoc.asp?DDFDocuments/r/G/SPS/NCHN786.pdf","FR")</f>
      </c>
      <c r="J4736" s="15">
        <f>HYPERLINK("https://docs.wto.org/imrd/directdoc.asp?DDFDocuments/s/G/SPS/NCHN786.pdf","ES")</f>
      </c>
    </row>
    <row r="4737">
      <c r="A4737" s="10" t="s">
        <v>8053</v>
      </c>
      <c r="B4737" s="11" t="s">
        <v>233</v>
      </c>
      <c r="C4737" s="10" t="s">
        <v>40</v>
      </c>
      <c r="D4737" s="12">
        <v>42027</v>
      </c>
      <c r="E4737" s="13" t="s">
        <v>19</v>
      </c>
      <c r="F4737" s="13" t="s">
        <v>5150</v>
      </c>
      <c r="G4737" s="14"/>
      <c r="H4737" s="15">
        <f>HYPERLINK("https://docs.wto.org/imrd/directdoc.asp?DDFDocuments/q/G/SPS/NPER527A1.pdf","EN")</f>
      </c>
      <c r="I4737" s="15">
        <f>HYPERLINK("https://docs.wto.org/imrd/directdoc.asp?DDFDocuments/r/G/SPS/NPER527A1.pdf","FR")</f>
      </c>
      <c r="J4737" s="15">
        <f>HYPERLINK("https://docs.wto.org/imrd/directdoc.asp?DDFDocuments/s/G/SPS/NPER527A1.pdf","ES")</f>
      </c>
    </row>
    <row r="4738">
      <c r="A4738" s="10" t="s">
        <v>8054</v>
      </c>
      <c r="B4738" s="11" t="s">
        <v>233</v>
      </c>
      <c r="C4738" s="10" t="s">
        <v>40</v>
      </c>
      <c r="D4738" s="12">
        <v>42027</v>
      </c>
      <c r="E4738" s="13" t="s">
        <v>19</v>
      </c>
      <c r="F4738" s="13" t="s">
        <v>5150</v>
      </c>
      <c r="G4738" s="14"/>
      <c r="H4738" s="15">
        <f>HYPERLINK("https://docs.wto.org/imrd/directdoc.asp?DDFDocuments/q/G/SPS/NPER549A1.pdf","EN")</f>
      </c>
      <c r="I4738" s="15">
        <f>HYPERLINK("https://docs.wto.org/imrd/directdoc.asp?DDFDocuments/r/G/SPS/NPER549A1.pdf","FR")</f>
      </c>
      <c r="J4738" s="15">
        <f>HYPERLINK("https://docs.wto.org/imrd/directdoc.asp?DDFDocuments/s/G/SPS/NPER549A1.pdf","ES")</f>
      </c>
    </row>
    <row r="4739">
      <c r="A4739" s="10" t="s">
        <v>8055</v>
      </c>
      <c r="B4739" s="11" t="s">
        <v>233</v>
      </c>
      <c r="C4739" s="10" t="s">
        <v>40</v>
      </c>
      <c r="D4739" s="12">
        <v>42027</v>
      </c>
      <c r="E4739" s="13" t="s">
        <v>19</v>
      </c>
      <c r="F4739" s="13" t="s">
        <v>5150</v>
      </c>
      <c r="G4739" s="14"/>
      <c r="H4739" s="15">
        <f>HYPERLINK("https://docs.wto.org/imrd/directdoc.asp?DDFDocuments/q/G/SPS/NPER564A1.pdf","EN")</f>
      </c>
      <c r="I4739" s="15">
        <f>HYPERLINK("https://docs.wto.org/imrd/directdoc.asp?DDFDocuments/r/G/SPS/NPER564A1.pdf","FR")</f>
      </c>
      <c r="J4739" s="15">
        <f>HYPERLINK("https://docs.wto.org/imrd/directdoc.asp?DDFDocuments/s/G/SPS/NPER564A1.pdf","ES")</f>
      </c>
    </row>
    <row r="4740">
      <c r="A4740" s="10" t="s">
        <v>8056</v>
      </c>
      <c r="B4740" s="11" t="s">
        <v>233</v>
      </c>
      <c r="C4740" s="10" t="s">
        <v>40</v>
      </c>
      <c r="D4740" s="12">
        <v>42027</v>
      </c>
      <c r="E4740" s="13" t="s">
        <v>19</v>
      </c>
      <c r="F4740" s="13" t="s">
        <v>5163</v>
      </c>
      <c r="G4740" s="14"/>
      <c r="H4740" s="15">
        <f>HYPERLINK("https://docs.wto.org/imrd/directdoc.asp?DDFDocuments/q/G/SPS/NPER583A1.pdf","EN")</f>
      </c>
      <c r="I4740" s="15">
        <f>HYPERLINK("https://docs.wto.org/imrd/directdoc.asp?DDFDocuments/r/G/SPS/NPER583A1.pdf","FR")</f>
      </c>
      <c r="J4740" s="15">
        <f>HYPERLINK("https://docs.wto.org/imrd/directdoc.asp?DDFDocuments/s/G/SPS/NPER583A1.pdf","ES")</f>
      </c>
    </row>
    <row r="4741">
      <c r="A4741" s="10" t="s">
        <v>8057</v>
      </c>
      <c r="B4741" s="11" t="s">
        <v>134</v>
      </c>
      <c r="C4741" s="10" t="s">
        <v>12</v>
      </c>
      <c r="D4741" s="12">
        <v>42027</v>
      </c>
      <c r="E4741" s="13" t="s">
        <v>8058</v>
      </c>
      <c r="F4741" s="13" t="s">
        <v>8059</v>
      </c>
      <c r="G4741" s="14" t="s">
        <v>8060</v>
      </c>
      <c r="H4741" s="15">
        <f>HYPERLINK("https://docs.wto.org/imrd/directdoc.asp?DDFDocuments/q/G/SPS/NTHA226.pdf","EN")</f>
      </c>
      <c r="I4741" s="15">
        <f>HYPERLINK("https://docs.wto.org/imrd/directdoc.asp?DDFDocuments/r/G/SPS/NTHA226.pdf","FR")</f>
      </c>
      <c r="J4741" s="15">
        <f>HYPERLINK("https://docs.wto.org/imrd/directdoc.asp?DDFDocuments/s/G/SPS/NTHA226.pdf","ES")</f>
      </c>
    </row>
    <row r="4742">
      <c r="A4742" s="10" t="s">
        <v>8061</v>
      </c>
      <c r="B4742" s="11" t="s">
        <v>72</v>
      </c>
      <c r="C4742" s="10" t="s">
        <v>40</v>
      </c>
      <c r="D4742" s="12">
        <v>42026</v>
      </c>
      <c r="E4742" s="13" t="s">
        <v>6671</v>
      </c>
      <c r="F4742" s="13" t="s">
        <v>5163</v>
      </c>
      <c r="G4742" s="14"/>
      <c r="H4742" s="15">
        <f>HYPERLINK("https://docs.wto.org/imrd/directdoc.asp?DDFDocuments/t/G/SPS/NCAN244R2A1.DOC","EN")</f>
      </c>
      <c r="I4742" s="15">
        <f>HYPERLINK("https://docs.wto.org/imrd/directdoc.asp?DDFDocuments/u/G/SPS/NCAN244R2A1.DOC","FR")</f>
      </c>
      <c r="J4742" s="15">
        <f>HYPERLINK("https://docs.wto.org/imrd/directdoc.asp?DDFDocuments/v/G/SPS/NCAN244R2A1.DOC","ES")</f>
      </c>
    </row>
    <row r="4743">
      <c r="A4743" s="10" t="s">
        <v>8062</v>
      </c>
      <c r="B4743" s="11" t="s">
        <v>365</v>
      </c>
      <c r="C4743" s="10" t="s">
        <v>40</v>
      </c>
      <c r="D4743" s="12">
        <v>42026</v>
      </c>
      <c r="E4743" s="13" t="s">
        <v>19</v>
      </c>
      <c r="F4743" s="13" t="s">
        <v>5150</v>
      </c>
      <c r="G4743" s="14"/>
      <c r="H4743" s="15">
        <f>HYPERLINK("https://docs.wto.org/imrd/directdoc.asp?DDFDocuments/q/G/SPS/NCHL461A1.pdf","EN")</f>
      </c>
      <c r="I4743" s="15">
        <f>HYPERLINK("https://docs.wto.org/imrd/directdoc.asp?DDFDocuments/r/G/SPS/NCHL461A1.pdf","FR")</f>
      </c>
      <c r="J4743" s="15">
        <f>HYPERLINK("https://docs.wto.org/imrd/directdoc.asp?DDFDocuments/s/G/SPS/NCHL461A1.pdf","ES")</f>
      </c>
    </row>
    <row r="4744">
      <c r="A4744" s="10" t="s">
        <v>8063</v>
      </c>
      <c r="B4744" s="11" t="s">
        <v>233</v>
      </c>
      <c r="C4744" s="10" t="s">
        <v>40</v>
      </c>
      <c r="D4744" s="12">
        <v>42026</v>
      </c>
      <c r="E4744" s="13" t="s">
        <v>19</v>
      </c>
      <c r="F4744" s="13" t="s">
        <v>5150</v>
      </c>
      <c r="G4744" s="14"/>
      <c r="H4744" s="15">
        <f>HYPERLINK("https://docs.wto.org/imrd/directdoc.asp?DDFDocuments/t/G/SPS/NPER555A1.DOC","EN")</f>
      </c>
      <c r="I4744" s="15">
        <f>HYPERLINK("https://docs.wto.org/imrd/directdoc.asp?DDFDocuments/u/G/SPS/NPER555A1.DOC","FR")</f>
      </c>
      <c r="J4744" s="15">
        <f>HYPERLINK("https://docs.wto.org/imrd/directdoc.asp?DDFDocuments/v/G/SPS/NPER555A1.DOC","ES")</f>
      </c>
    </row>
    <row r="4745">
      <c r="A4745" s="10" t="s">
        <v>8064</v>
      </c>
      <c r="B4745" s="11" t="s">
        <v>233</v>
      </c>
      <c r="C4745" s="10" t="s">
        <v>40</v>
      </c>
      <c r="D4745" s="12">
        <v>42026</v>
      </c>
      <c r="E4745" s="13" t="s">
        <v>19</v>
      </c>
      <c r="F4745" s="13" t="s">
        <v>5150</v>
      </c>
      <c r="G4745" s="14"/>
      <c r="H4745" s="15">
        <f>HYPERLINK("https://docs.wto.org/imrd/directdoc.asp?DDFDocuments/t/G/SPS/NPER562A1.DOC","EN")</f>
      </c>
      <c r="I4745" s="15">
        <f>HYPERLINK("https://docs.wto.org/imrd/directdoc.asp?DDFDocuments/u/G/SPS/NPER562A1.DOC","FR")</f>
      </c>
      <c r="J4745" s="15">
        <f>HYPERLINK("https://docs.wto.org/imrd/directdoc.asp?DDFDocuments/v/G/SPS/NPER562A1.DOC","ES")</f>
      </c>
    </row>
    <row r="4746">
      <c r="A4746" s="10" t="s">
        <v>8065</v>
      </c>
      <c r="B4746" s="11" t="s">
        <v>233</v>
      </c>
      <c r="C4746" s="10" t="s">
        <v>18</v>
      </c>
      <c r="D4746" s="12">
        <v>42026</v>
      </c>
      <c r="E4746" s="13" t="s">
        <v>5758</v>
      </c>
      <c r="F4746" s="13" t="s">
        <v>223</v>
      </c>
      <c r="G4746" s="14" t="s">
        <v>95</v>
      </c>
      <c r="H4746" s="15">
        <f>HYPERLINK("https://docs.wto.org/imrd/directdoc.asp?DDFDocuments/q/G/SPS/NPER586.pdf","EN")</f>
      </c>
      <c r="I4746" s="15">
        <f>HYPERLINK("https://docs.wto.org/imrd/directdoc.asp?DDFDocuments/r/G/SPS/NPER586.pdf","FR")</f>
      </c>
      <c r="J4746" s="15">
        <f>HYPERLINK("https://docs.wto.org/imrd/directdoc.asp?DDFDocuments/s/G/SPS/NPER586.pdf","ES")</f>
      </c>
    </row>
    <row r="4747">
      <c r="A4747" s="10" t="s">
        <v>8066</v>
      </c>
      <c r="B4747" s="11" t="s">
        <v>188</v>
      </c>
      <c r="C4747" s="10" t="s">
        <v>54</v>
      </c>
      <c r="D4747" s="12">
        <v>42025</v>
      </c>
      <c r="E4747" s="13" t="s">
        <v>6798</v>
      </c>
      <c r="F4747" s="13" t="s">
        <v>223</v>
      </c>
      <c r="G4747" s="14"/>
      <c r="H4747" s="15">
        <f>HYPERLINK("https://docs.wto.org/imrd/directdoc.asp?DDFDocuments/q/G/SPS/NAUS347A2.pdf","EN")</f>
      </c>
      <c r="I4747" s="15">
        <f>HYPERLINK("https://docs.wto.org/imrd/directdoc.asp?DDFDocuments/r/G/SPS/NAUS347A2.pdf","FR")</f>
      </c>
      <c r="J4747" s="15">
        <f>HYPERLINK("https://docs.wto.org/imrd/directdoc.asp?DDFDocuments/s/G/SPS/NAUS347A2.pdf","ES")</f>
      </c>
    </row>
    <row r="4748">
      <c r="A4748" s="10" t="s">
        <v>8067</v>
      </c>
      <c r="B4748" s="11" t="s">
        <v>149</v>
      </c>
      <c r="C4748" s="10" t="s">
        <v>18</v>
      </c>
      <c r="D4748" s="12">
        <v>42024</v>
      </c>
      <c r="E4748" s="13" t="s">
        <v>8068</v>
      </c>
      <c r="F4748" s="13" t="s">
        <v>122</v>
      </c>
      <c r="G4748" s="14"/>
      <c r="H4748" s="15">
        <f>HYPERLINK("https://docs.wto.org/imrd/directdoc.asp?DDFDocuments/t/G/SPS/NCHN722.DOC","EN")</f>
      </c>
      <c r="I4748" s="15">
        <f>HYPERLINK("https://docs.wto.org/imrd/directdoc.asp?DDFDocuments/u/G/SPS/NCHN722.DOC","FR")</f>
      </c>
      <c r="J4748" s="15">
        <f>HYPERLINK("https://docs.wto.org/imrd/directdoc.asp?DDFDocuments/v/G/SPS/NCHN722.DOC","ES")</f>
      </c>
    </row>
    <row r="4749">
      <c r="A4749" s="10" t="s">
        <v>8069</v>
      </c>
      <c r="B4749" s="11" t="s">
        <v>149</v>
      </c>
      <c r="C4749" s="10" t="s">
        <v>18</v>
      </c>
      <c r="D4749" s="12">
        <v>42024</v>
      </c>
      <c r="E4749" s="13" t="s">
        <v>8070</v>
      </c>
      <c r="F4749" s="13" t="s">
        <v>122</v>
      </c>
      <c r="G4749" s="14"/>
      <c r="H4749" s="15">
        <f>HYPERLINK("https://docs.wto.org/imrd/directdoc.asp?DDFDocuments/q/G/SPS/NCHN725.pdf","EN")</f>
      </c>
      <c r="I4749" s="15">
        <f>HYPERLINK("https://docs.wto.org/imrd/directdoc.asp?DDFDocuments/r/G/SPS/NCHN725.pdf","FR")</f>
      </c>
      <c r="J4749" s="15">
        <f>HYPERLINK("https://docs.wto.org/imrd/directdoc.asp?DDFDocuments/s/G/SPS/NCHN725.pdf","ES")</f>
      </c>
    </row>
    <row r="4750">
      <c r="A4750" s="10" t="s">
        <v>8071</v>
      </c>
      <c r="B4750" s="11" t="s">
        <v>124</v>
      </c>
      <c r="C4750" s="10" t="s">
        <v>12</v>
      </c>
      <c r="D4750" s="12">
        <v>42023</v>
      </c>
      <c r="E4750" s="13" t="s">
        <v>4770</v>
      </c>
      <c r="F4750" s="13" t="s">
        <v>8072</v>
      </c>
      <c r="G4750" s="14" t="s">
        <v>59</v>
      </c>
      <c r="H4750" s="15">
        <f>HYPERLINK("https://docs.wto.org/imrd/directdoc.asp?DDFDocuments/t/G/SPS/NIDN100.DOC","EN")</f>
      </c>
      <c r="I4750" s="15">
        <f>HYPERLINK("https://docs.wto.org/imrd/directdoc.asp?DDFDocuments/u/G/SPS/NIDN100.DOC","FR")</f>
      </c>
      <c r="J4750" s="15">
        <f>HYPERLINK("https://docs.wto.org/imrd/directdoc.asp?DDFDocuments/v/G/SPS/NIDN100.DOC","ES")</f>
      </c>
    </row>
    <row r="4751">
      <c r="A4751" s="10" t="s">
        <v>8073</v>
      </c>
      <c r="B4751" s="11" t="s">
        <v>153</v>
      </c>
      <c r="C4751" s="10" t="s">
        <v>18</v>
      </c>
      <c r="D4751" s="12">
        <v>42023</v>
      </c>
      <c r="E4751" s="13" t="s">
        <v>4901</v>
      </c>
      <c r="F4751" s="13" t="s">
        <v>24</v>
      </c>
      <c r="G4751" s="14"/>
      <c r="H4751" s="15">
        <f>HYPERLINK("https://docs.wto.org/imrd/directdoc.asp?DDFDocuments/t/G/SPS/NKOR493.DOC","EN")</f>
      </c>
      <c r="I4751" s="15">
        <f>HYPERLINK("https://docs.wto.org/imrd/directdoc.asp?DDFDocuments/u/G/SPS/NKOR493.DOC","FR")</f>
      </c>
      <c r="J4751" s="15">
        <f>HYPERLINK("https://docs.wto.org/imrd/directdoc.asp?DDFDocuments/v/G/SPS/NKOR493.DOC","ES")</f>
      </c>
    </row>
    <row r="4752">
      <c r="A4752" s="10" t="s">
        <v>8074</v>
      </c>
      <c r="B4752" s="11" t="s">
        <v>53</v>
      </c>
      <c r="C4752" s="10" t="s">
        <v>12</v>
      </c>
      <c r="D4752" s="12">
        <v>42023</v>
      </c>
      <c r="E4752" s="13" t="s">
        <v>8075</v>
      </c>
      <c r="F4752" s="13" t="s">
        <v>262</v>
      </c>
      <c r="G4752" s="14" t="s">
        <v>8076</v>
      </c>
      <c r="H4752" s="15">
        <f>HYPERLINK("https://docs.wto.org/imrd/directdoc.asp?DDFDocuments/q/G/SPS/NSAU140.pdf","EN")</f>
      </c>
      <c r="I4752" s="15">
        <f>HYPERLINK("https://docs.wto.org/imrd/directdoc.asp?DDFDocuments/r/G/SPS/NSAU140.pdf","FR")</f>
      </c>
      <c r="J4752" s="15">
        <f>HYPERLINK("https://docs.wto.org/imrd/directdoc.asp?DDFDocuments/s/G/SPS/NSAU140.pdf","ES")</f>
      </c>
    </row>
    <row r="4753">
      <c r="A4753" s="10" t="s">
        <v>8077</v>
      </c>
      <c r="B4753" s="11" t="s">
        <v>365</v>
      </c>
      <c r="C4753" s="10" t="s">
        <v>18</v>
      </c>
      <c r="D4753" s="12">
        <v>42019</v>
      </c>
      <c r="E4753" s="13" t="s">
        <v>8078</v>
      </c>
      <c r="F4753" s="13" t="s">
        <v>32</v>
      </c>
      <c r="G4753" s="14"/>
      <c r="H4753" s="15">
        <f>HYPERLINK("https://docs.wto.org/imrd/directdoc.asp?DDFDocuments/t/G/SPS/NCHL499.DOC","EN")</f>
      </c>
      <c r="I4753" s="15">
        <f>HYPERLINK("https://docs.wto.org/imrd/directdoc.asp?DDFDocuments/u/G/SPS/NCHL499.DOC","FR")</f>
      </c>
      <c r="J4753" s="15">
        <f>HYPERLINK("https://docs.wto.org/imrd/directdoc.asp?DDFDocuments/v/G/SPS/NCHL499.DOC","ES")</f>
      </c>
    </row>
    <row r="4754">
      <c r="A4754" s="10" t="s">
        <v>8079</v>
      </c>
      <c r="B4754" s="11" t="s">
        <v>95</v>
      </c>
      <c r="C4754" s="10" t="s">
        <v>18</v>
      </c>
      <c r="D4754" s="12">
        <v>42018</v>
      </c>
      <c r="E4754" s="13" t="s">
        <v>8080</v>
      </c>
      <c r="F4754" s="13" t="s">
        <v>32</v>
      </c>
      <c r="G4754" s="14" t="s">
        <v>59</v>
      </c>
      <c r="H4754" s="15">
        <f>HYPERLINK("https://docs.wto.org/imrd/directdoc.asp?DDFDocuments/q/G/SPS/NBRA1012.pdf","EN")</f>
      </c>
      <c r="I4754" s="15">
        <f>HYPERLINK("https://docs.wto.org/imrd/directdoc.asp?DDFDocuments/r/G/SPS/NBRA1012.pdf","FR")</f>
      </c>
      <c r="J4754" s="15">
        <f>HYPERLINK("https://docs.wto.org/imrd/directdoc.asp?DDFDocuments/s/G/SPS/NBRA1012.pdf","ES")</f>
      </c>
    </row>
    <row r="4755">
      <c r="A4755" s="10" t="s">
        <v>8081</v>
      </c>
      <c r="B4755" s="11" t="s">
        <v>95</v>
      </c>
      <c r="C4755" s="10" t="s">
        <v>40</v>
      </c>
      <c r="D4755" s="12">
        <v>42018</v>
      </c>
      <c r="E4755" s="13" t="s">
        <v>8082</v>
      </c>
      <c r="F4755" s="13" t="s">
        <v>5150</v>
      </c>
      <c r="G4755" s="14"/>
      <c r="H4755" s="15">
        <f>HYPERLINK("https://docs.wto.org/imrd/directdoc.asp?DDFDocuments/q/G/SPS/NBRA444A3.pdf","EN")</f>
      </c>
      <c r="I4755" s="15">
        <f>HYPERLINK("https://docs.wto.org/imrd/directdoc.asp?DDFDocuments/r/G/SPS/NBRA444A3.pdf","FR")</f>
      </c>
      <c r="J4755" s="15">
        <f>HYPERLINK("https://docs.wto.org/imrd/directdoc.asp?DDFDocuments/s/G/SPS/NBRA444A3.pdf","ES")</f>
      </c>
    </row>
    <row r="4756">
      <c r="A4756" s="10" t="s">
        <v>8083</v>
      </c>
      <c r="B4756" s="11" t="s">
        <v>124</v>
      </c>
      <c r="C4756" s="10" t="s">
        <v>12</v>
      </c>
      <c r="D4756" s="12">
        <v>42018</v>
      </c>
      <c r="E4756" s="13" t="s">
        <v>4770</v>
      </c>
      <c r="F4756" s="13" t="s">
        <v>8072</v>
      </c>
      <c r="G4756" s="14" t="s">
        <v>161</v>
      </c>
      <c r="H4756" s="15">
        <f>HYPERLINK("https://docs.wto.org/imrd/directdoc.asp?DDFDocuments/t/G/SPS/NIDN99.DOC","EN")</f>
      </c>
      <c r="I4756" s="15">
        <f>HYPERLINK("https://docs.wto.org/imrd/directdoc.asp?DDFDocuments/u/G/SPS/NIDN99.DOC","FR")</f>
      </c>
      <c r="J4756" s="15">
        <f>HYPERLINK("https://docs.wto.org/imrd/directdoc.asp?DDFDocuments/v/G/SPS/NIDN99.DOC","ES")</f>
      </c>
    </row>
    <row r="4757">
      <c r="A4757" s="10" t="s">
        <v>8084</v>
      </c>
      <c r="B4757" s="11" t="s">
        <v>214</v>
      </c>
      <c r="C4757" s="10" t="s">
        <v>12</v>
      </c>
      <c r="D4757" s="12">
        <v>42017</v>
      </c>
      <c r="E4757" s="13" t="s">
        <v>4370</v>
      </c>
      <c r="F4757" s="13" t="s">
        <v>56</v>
      </c>
      <c r="G4757" s="14" t="s">
        <v>572</v>
      </c>
      <c r="H4757" s="15">
        <f>HYPERLINK("https://docs.wto.org/imrd/directdoc.asp?DDFDocuments/t/G/SPS/NARE48.DOC","EN")</f>
      </c>
      <c r="I4757" s="15">
        <f>HYPERLINK("https://docs.wto.org/imrd/directdoc.asp?DDFDocuments/u/G/SPS/NARE48.DOC","FR")</f>
      </c>
      <c r="J4757" s="15">
        <f>HYPERLINK("https://docs.wto.org/imrd/directdoc.asp?DDFDocuments/v/G/SPS/NARE48.DOC","ES")</f>
      </c>
    </row>
    <row r="4758">
      <c r="A4758" s="10" t="s">
        <v>8085</v>
      </c>
      <c r="B4758" s="11" t="s">
        <v>233</v>
      </c>
      <c r="C4758" s="10" t="s">
        <v>40</v>
      </c>
      <c r="D4758" s="12">
        <v>42017</v>
      </c>
      <c r="E4758" s="13" t="s">
        <v>19</v>
      </c>
      <c r="F4758" s="13" t="s">
        <v>5163</v>
      </c>
      <c r="G4758" s="14"/>
      <c r="H4758" s="15">
        <f>HYPERLINK("https://docs.wto.org/imrd/directdoc.asp?DDFDocuments/q/G/SPS/NPER575A1.pdf","EN")</f>
      </c>
      <c r="I4758" s="15">
        <f>HYPERLINK("https://docs.wto.org/imrd/directdoc.asp?DDFDocuments/r/G/SPS/NPER575A1.pdf","FR")</f>
      </c>
      <c r="J4758" s="15">
        <f>HYPERLINK("https://docs.wto.org/imrd/directdoc.asp?DDFDocuments/s/G/SPS/NPER575A1.pdf","ES")</f>
      </c>
    </row>
    <row r="4759">
      <c r="A4759" s="10" t="s">
        <v>8086</v>
      </c>
      <c r="B4759" s="11" t="s">
        <v>53</v>
      </c>
      <c r="C4759" s="10" t="s">
        <v>12</v>
      </c>
      <c r="D4759" s="12">
        <v>42017</v>
      </c>
      <c r="E4759" s="13" t="s">
        <v>8087</v>
      </c>
      <c r="F4759" s="13" t="s">
        <v>56</v>
      </c>
      <c r="G4759" s="14" t="s">
        <v>8088</v>
      </c>
      <c r="H4759" s="15">
        <f>HYPERLINK("https://docs.wto.org/imrd/directdoc.asp?DDFDocuments/q/G/SPS/NSAU139.pdf","EN")</f>
      </c>
      <c r="I4759" s="15">
        <f>HYPERLINK("https://docs.wto.org/imrd/directdoc.asp?DDFDocuments/r/G/SPS/NSAU139.pdf","FR")</f>
      </c>
      <c r="J4759" s="15">
        <f>HYPERLINK("https://docs.wto.org/imrd/directdoc.asp?DDFDocuments/s/G/SPS/NSAU139.pdf","ES")</f>
      </c>
    </row>
    <row r="4760">
      <c r="A4760" s="10" t="s">
        <v>8089</v>
      </c>
      <c r="B4760" s="11" t="s">
        <v>161</v>
      </c>
      <c r="C4760" s="10" t="s">
        <v>18</v>
      </c>
      <c r="D4760" s="12">
        <v>42017</v>
      </c>
      <c r="E4760" s="13" t="s">
        <v>6929</v>
      </c>
      <c r="F4760" s="13" t="s">
        <v>8090</v>
      </c>
      <c r="G4760" s="14"/>
      <c r="H4760" s="15">
        <f>HYPERLINK("https://docs.wto.org/imrd/directdoc.asp?DDFDocuments/t/G/SPS/NUSA2724.DOC","EN")</f>
      </c>
      <c r="I4760" s="15">
        <f>HYPERLINK("https://docs.wto.org/imrd/directdoc.asp?DDFDocuments/u/G/SPS/NUSA2724.DOC","FR")</f>
      </c>
      <c r="J4760" s="15">
        <f>HYPERLINK("https://docs.wto.org/imrd/directdoc.asp?DDFDocuments/v/G/SPS/NUSA2724.DOC","ES")</f>
      </c>
    </row>
    <row r="4761">
      <c r="A4761" s="10" t="s">
        <v>8091</v>
      </c>
      <c r="B4761" s="11" t="s">
        <v>183</v>
      </c>
      <c r="C4761" s="10" t="s">
        <v>40</v>
      </c>
      <c r="D4761" s="12">
        <v>42013</v>
      </c>
      <c r="E4761" s="13" t="s">
        <v>19</v>
      </c>
      <c r="F4761" s="13" t="s">
        <v>5150</v>
      </c>
      <c r="G4761" s="14"/>
      <c r="H4761" s="15">
        <f>HYPERLINK("https://docs.wto.org/imrd/directdoc.asp?DDFDocuments/t/G/SPS/NARG177A1.DOC","EN")</f>
      </c>
      <c r="I4761" s="15">
        <f>HYPERLINK("https://docs.wto.org/imrd/directdoc.asp?DDFDocuments/u/G/SPS/NARG177A1.DOC","FR")</f>
      </c>
      <c r="J4761" s="15">
        <f>HYPERLINK("https://docs.wto.org/imrd/directdoc.asp?DDFDocuments/v/G/SPS/NARG177A1.DOC","ES")</f>
      </c>
    </row>
    <row r="4762">
      <c r="A4762" s="10" t="s">
        <v>8092</v>
      </c>
      <c r="B4762" s="11" t="s">
        <v>365</v>
      </c>
      <c r="C4762" s="10" t="s">
        <v>18</v>
      </c>
      <c r="D4762" s="12">
        <v>42013</v>
      </c>
      <c r="E4762" s="13" t="s">
        <v>4228</v>
      </c>
      <c r="F4762" s="13" t="s">
        <v>3252</v>
      </c>
      <c r="G4762" s="14" t="s">
        <v>72</v>
      </c>
      <c r="H4762" s="15">
        <f>HYPERLINK("https://docs.wto.org/imrd/directdoc.asp?DDFDocuments/t/G/SPS/NCHL491.DOC","EN")</f>
      </c>
      <c r="I4762" s="15">
        <f>HYPERLINK("https://docs.wto.org/imrd/directdoc.asp?DDFDocuments/u/G/SPS/NCHL491.DOC","FR")</f>
      </c>
      <c r="J4762" s="15">
        <f>HYPERLINK("https://docs.wto.org/imrd/directdoc.asp?DDFDocuments/v/G/SPS/NCHL491.DOC","ES")</f>
      </c>
    </row>
    <row r="4763">
      <c r="A4763" s="10" t="s">
        <v>8093</v>
      </c>
      <c r="B4763" s="11" t="s">
        <v>365</v>
      </c>
      <c r="C4763" s="10" t="s">
        <v>18</v>
      </c>
      <c r="D4763" s="12">
        <v>42013</v>
      </c>
      <c r="E4763" s="13" t="s">
        <v>8094</v>
      </c>
      <c r="F4763" s="13" t="s">
        <v>3252</v>
      </c>
      <c r="G4763" s="14" t="s">
        <v>188</v>
      </c>
      <c r="H4763" s="15">
        <f>HYPERLINK("https://docs.wto.org/imrd/directdoc.asp?DDFDocuments/t/G/SPS/NCHL492.DOC","EN")</f>
      </c>
      <c r="I4763" s="15">
        <f>HYPERLINK("https://docs.wto.org/imrd/directdoc.asp?DDFDocuments/u/G/SPS/NCHL492.DOC","FR")</f>
      </c>
      <c r="J4763" s="15">
        <f>HYPERLINK("https://docs.wto.org/imrd/directdoc.asp?DDFDocuments/v/G/SPS/NCHL492.DOC","ES")</f>
      </c>
    </row>
    <row r="4764">
      <c r="A4764" s="10" t="s">
        <v>8095</v>
      </c>
      <c r="B4764" s="11" t="s">
        <v>365</v>
      </c>
      <c r="C4764" s="10" t="s">
        <v>18</v>
      </c>
      <c r="D4764" s="12">
        <v>42013</v>
      </c>
      <c r="E4764" s="13" t="s">
        <v>8096</v>
      </c>
      <c r="F4764" s="13" t="s">
        <v>6848</v>
      </c>
      <c r="G4764" s="14" t="s">
        <v>8097</v>
      </c>
      <c r="H4764" s="15">
        <f>HYPERLINK("https://docs.wto.org/imrd/directdoc.asp?DDFDocuments/t/G/SPS/NCHL493.DOC","EN")</f>
      </c>
      <c r="I4764" s="15">
        <f>HYPERLINK("https://docs.wto.org/imrd/directdoc.asp?DDFDocuments/u/G/SPS/NCHL493.DOC","FR")</f>
      </c>
      <c r="J4764" s="15">
        <f>HYPERLINK("https://docs.wto.org/imrd/directdoc.asp?DDFDocuments/v/G/SPS/NCHL493.DOC","ES")</f>
      </c>
    </row>
    <row r="4765">
      <c r="A4765" s="10" t="s">
        <v>8098</v>
      </c>
      <c r="B4765" s="11" t="s">
        <v>365</v>
      </c>
      <c r="C4765" s="10" t="s">
        <v>18</v>
      </c>
      <c r="D4765" s="12">
        <v>42013</v>
      </c>
      <c r="E4765" s="13" t="s">
        <v>8099</v>
      </c>
      <c r="F4765" s="13" t="s">
        <v>158</v>
      </c>
      <c r="G4765" s="14"/>
      <c r="H4765" s="15">
        <f>HYPERLINK("https://docs.wto.org/imrd/directdoc.asp?DDFDocuments/q/G/SPS/NCHL494.pdf","EN")</f>
      </c>
      <c r="I4765" s="15">
        <f>HYPERLINK("https://docs.wto.org/imrd/directdoc.asp?DDFDocuments/r/G/SPS/NCHL494.pdf","FR")</f>
      </c>
      <c r="J4765" s="15">
        <f>HYPERLINK("https://docs.wto.org/imrd/directdoc.asp?DDFDocuments/s/G/SPS/NCHL494.pdf","ES")</f>
      </c>
    </row>
    <row r="4766">
      <c r="A4766" s="10" t="s">
        <v>8100</v>
      </c>
      <c r="B4766" s="11" t="s">
        <v>365</v>
      </c>
      <c r="C4766" s="10" t="s">
        <v>18</v>
      </c>
      <c r="D4766" s="12">
        <v>42013</v>
      </c>
      <c r="E4766" s="13" t="s">
        <v>8101</v>
      </c>
      <c r="F4766" s="13" t="s">
        <v>32</v>
      </c>
      <c r="G4766" s="14" t="s">
        <v>161</v>
      </c>
      <c r="H4766" s="15">
        <f>HYPERLINK("https://docs.wto.org/imrd/directdoc.asp?DDFDocuments/t/G/SPS/NCHL495.DOC","EN")</f>
      </c>
      <c r="I4766" s="15">
        <f>HYPERLINK("https://docs.wto.org/imrd/directdoc.asp?DDFDocuments/u/G/SPS/NCHL495.DOC","FR")</f>
      </c>
      <c r="J4766" s="15">
        <f>HYPERLINK("https://docs.wto.org/imrd/directdoc.asp?DDFDocuments/v/G/SPS/NCHL495.DOC","ES")</f>
      </c>
    </row>
    <row r="4767">
      <c r="A4767" s="10" t="s">
        <v>8102</v>
      </c>
      <c r="B4767" s="11" t="s">
        <v>365</v>
      </c>
      <c r="C4767" s="10" t="s">
        <v>18</v>
      </c>
      <c r="D4767" s="12">
        <v>42013</v>
      </c>
      <c r="E4767" s="13" t="s">
        <v>8103</v>
      </c>
      <c r="F4767" s="13" t="s">
        <v>32</v>
      </c>
      <c r="G4767" s="14" t="s">
        <v>161</v>
      </c>
      <c r="H4767" s="15">
        <f>HYPERLINK("https://docs.wto.org/imrd/directdoc.asp?DDFDocuments/t/G/SPS/NCHL496.DOC","EN")</f>
      </c>
      <c r="I4767" s="15">
        <f>HYPERLINK("https://docs.wto.org/imrd/directdoc.asp?DDFDocuments/u/G/SPS/NCHL496.DOC","FR")</f>
      </c>
      <c r="J4767" s="15">
        <f>HYPERLINK("https://docs.wto.org/imrd/directdoc.asp?DDFDocuments/v/G/SPS/NCHL496.DOC","ES")</f>
      </c>
    </row>
    <row r="4768">
      <c r="A4768" s="10" t="s">
        <v>8104</v>
      </c>
      <c r="B4768" s="11" t="s">
        <v>365</v>
      </c>
      <c r="C4768" s="10" t="s">
        <v>18</v>
      </c>
      <c r="D4768" s="12">
        <v>42013</v>
      </c>
      <c r="E4768" s="13" t="s">
        <v>8105</v>
      </c>
      <c r="F4768" s="13" t="s">
        <v>8106</v>
      </c>
      <c r="G4768" s="14"/>
      <c r="H4768" s="15">
        <f>HYPERLINK("https://docs.wto.org/imrd/directdoc.asp?DDFDocuments/t/G/SPS/NCHL497.DOC","EN")</f>
      </c>
      <c r="I4768" s="15">
        <f>HYPERLINK("https://docs.wto.org/imrd/directdoc.asp?DDFDocuments/u/G/SPS/NCHL497.DOC","FR")</f>
      </c>
      <c r="J4768" s="15">
        <f>HYPERLINK("https://docs.wto.org/imrd/directdoc.asp?DDFDocuments/v/G/SPS/NCHL497.DOC","ES")</f>
      </c>
    </row>
    <row r="4769">
      <c r="A4769" s="10" t="s">
        <v>8107</v>
      </c>
      <c r="B4769" s="11" t="s">
        <v>365</v>
      </c>
      <c r="C4769" s="10" t="s">
        <v>18</v>
      </c>
      <c r="D4769" s="12">
        <v>42013</v>
      </c>
      <c r="E4769" s="13" t="s">
        <v>8108</v>
      </c>
      <c r="F4769" s="13" t="s">
        <v>32</v>
      </c>
      <c r="G4769" s="14" t="s">
        <v>2110</v>
      </c>
      <c r="H4769" s="15">
        <f>HYPERLINK("https://docs.wto.org/imrd/directdoc.asp?DDFDocuments/t/G/SPS/NCHL498.DOC","EN")</f>
      </c>
      <c r="I4769" s="15">
        <f>HYPERLINK("https://docs.wto.org/imrd/directdoc.asp?DDFDocuments/u/G/SPS/NCHL498.DOC","FR")</f>
      </c>
      <c r="J4769" s="15">
        <f>HYPERLINK("https://docs.wto.org/imrd/directdoc.asp?DDFDocuments/v/G/SPS/NCHL498.DOC","ES")</f>
      </c>
    </row>
    <row r="4770">
      <c r="A4770" s="10" t="s">
        <v>8109</v>
      </c>
      <c r="B4770" s="11" t="s">
        <v>27</v>
      </c>
      <c r="C4770" s="10" t="s">
        <v>18</v>
      </c>
      <c r="D4770" s="12">
        <v>42013</v>
      </c>
      <c r="E4770" s="13" t="s">
        <v>8110</v>
      </c>
      <c r="F4770" s="13" t="s">
        <v>32</v>
      </c>
      <c r="G4770" s="14"/>
      <c r="H4770" s="15">
        <f>HYPERLINK("https://docs.wto.org/imrd/directdoc.asp?DDFDocuments/t/G/SPS/NCRI153.DOC","EN")</f>
      </c>
      <c r="I4770" s="15">
        <f>HYPERLINK("https://docs.wto.org/imrd/directdoc.asp?DDFDocuments/u/G/SPS/NCRI153.DOC","FR")</f>
      </c>
      <c r="J4770" s="15">
        <f>HYPERLINK("https://docs.wto.org/imrd/directdoc.asp?DDFDocuments/v/G/SPS/NCRI153.DOC","ES")</f>
      </c>
    </row>
    <row r="4771">
      <c r="A4771" s="10" t="s">
        <v>8111</v>
      </c>
      <c r="B4771" s="11" t="s">
        <v>465</v>
      </c>
      <c r="C4771" s="10" t="s">
        <v>18</v>
      </c>
      <c r="D4771" s="12">
        <v>42013</v>
      </c>
      <c r="E4771" s="13" t="s">
        <v>8112</v>
      </c>
      <c r="F4771" s="13" t="s">
        <v>32</v>
      </c>
      <c r="G4771" s="14"/>
      <c r="H4771" s="15">
        <f>HYPERLINK("https://docs.wto.org/imrd/directdoc.asp?DDFDocuments/q/G/SPS/NKGZ1.pdf","EN")</f>
      </c>
      <c r="I4771" s="15">
        <f>HYPERLINK("https://docs.wto.org/imrd/directdoc.asp?DDFDocuments/r/G/SPS/NKGZ1.pdf","FR")</f>
      </c>
      <c r="J4771" s="15">
        <f>HYPERLINK("https://docs.wto.org/imrd/directdoc.asp?DDFDocuments/s/G/SPS/NKGZ1.pdf","ES")</f>
      </c>
    </row>
    <row r="4772">
      <c r="A4772" s="10" t="s">
        <v>8113</v>
      </c>
      <c r="B4772" s="11" t="s">
        <v>465</v>
      </c>
      <c r="C4772" s="10" t="s">
        <v>18</v>
      </c>
      <c r="D4772" s="12">
        <v>42013</v>
      </c>
      <c r="E4772" s="13" t="s">
        <v>989</v>
      </c>
      <c r="F4772" s="13" t="s">
        <v>126</v>
      </c>
      <c r="G4772" s="14"/>
      <c r="H4772" s="15">
        <f>HYPERLINK("https://docs.wto.org/imrd/directdoc.asp?DDFDocuments/t/G/SPS/NKGZ2.DOC","EN")</f>
      </c>
      <c r="I4772" s="15">
        <f>HYPERLINK("https://docs.wto.org/imrd/directdoc.asp?DDFDocuments/u/G/SPS/NKGZ2.DOC","FR")</f>
      </c>
      <c r="J4772" s="15">
        <f>HYPERLINK("https://docs.wto.org/imrd/directdoc.asp?DDFDocuments/v/G/SPS/NKGZ2.DOC","ES")</f>
      </c>
    </row>
    <row r="4773">
      <c r="A4773" s="10" t="s">
        <v>8114</v>
      </c>
      <c r="B4773" s="11" t="s">
        <v>153</v>
      </c>
      <c r="C4773" s="10" t="s">
        <v>18</v>
      </c>
      <c r="D4773" s="12">
        <v>42013</v>
      </c>
      <c r="E4773" s="13" t="s">
        <v>62</v>
      </c>
      <c r="F4773" s="13" t="s">
        <v>754</v>
      </c>
      <c r="G4773" s="14"/>
      <c r="H4773" s="15">
        <f>HYPERLINK("https://docs.wto.org/imrd/directdoc.asp?DDFDocuments/t/G/SPS/NKOR492.DOC","EN")</f>
      </c>
      <c r="I4773" s="15">
        <f>HYPERLINK("https://docs.wto.org/imrd/directdoc.asp?DDFDocuments/u/G/SPS/NKOR492.DOC","FR")</f>
      </c>
      <c r="J4773" s="15">
        <f>HYPERLINK("https://docs.wto.org/imrd/directdoc.asp?DDFDocuments/v/G/SPS/NKOR492.DOC","ES")</f>
      </c>
    </row>
    <row r="4774">
      <c r="A4774" s="10" t="s">
        <v>8115</v>
      </c>
      <c r="B4774" s="11" t="s">
        <v>87</v>
      </c>
      <c r="C4774" s="10" t="s">
        <v>18</v>
      </c>
      <c r="D4774" s="12">
        <v>42013</v>
      </c>
      <c r="E4774" s="13" t="s">
        <v>8116</v>
      </c>
      <c r="F4774" s="13" t="s">
        <v>117</v>
      </c>
      <c r="G4774" s="14" t="s">
        <v>188</v>
      </c>
      <c r="H4774" s="15">
        <f>HYPERLINK("https://docs.wto.org/imrd/directdoc.asp?DDFDocuments/t/G/SPS/NMEX274.DOC","EN")</f>
      </c>
      <c r="I4774" s="15">
        <f>HYPERLINK("https://docs.wto.org/imrd/directdoc.asp?DDFDocuments/u/G/SPS/NMEX274.DOC","FR")</f>
      </c>
      <c r="J4774" s="15">
        <f>HYPERLINK("https://docs.wto.org/imrd/directdoc.asp?DDFDocuments/v/G/SPS/NMEX274.DOC","ES")</f>
      </c>
    </row>
    <row r="4775">
      <c r="A4775" s="10" t="s">
        <v>8117</v>
      </c>
      <c r="B4775" s="11" t="s">
        <v>233</v>
      </c>
      <c r="C4775" s="10" t="s">
        <v>40</v>
      </c>
      <c r="D4775" s="12">
        <v>42013</v>
      </c>
      <c r="E4775" s="13" t="s">
        <v>19</v>
      </c>
      <c r="F4775" s="13" t="s">
        <v>5150</v>
      </c>
      <c r="G4775" s="14"/>
      <c r="H4775" s="15">
        <f>HYPERLINK("https://docs.wto.org/imrd/directdoc.asp?DDFDocuments/q/G/SPS/NPER556A1.pdf","EN")</f>
      </c>
      <c r="I4775" s="15">
        <f>HYPERLINK("https://docs.wto.org/imrd/directdoc.asp?DDFDocuments/r/G/SPS/NPER556A1.pdf","FR")</f>
      </c>
      <c r="J4775" s="15">
        <f>HYPERLINK("https://docs.wto.org/imrd/directdoc.asp?DDFDocuments/s/G/SPS/NPER556A1.pdf","ES")</f>
      </c>
    </row>
    <row r="4776">
      <c r="A4776" s="10" t="s">
        <v>8118</v>
      </c>
      <c r="B4776" s="11" t="s">
        <v>233</v>
      </c>
      <c r="C4776" s="10" t="s">
        <v>40</v>
      </c>
      <c r="D4776" s="12">
        <v>42013</v>
      </c>
      <c r="E4776" s="13" t="s">
        <v>19</v>
      </c>
      <c r="F4776" s="13" t="s">
        <v>5150</v>
      </c>
      <c r="G4776" s="14"/>
      <c r="H4776" s="15">
        <f>HYPERLINK("https://docs.wto.org/imrd/directdoc.asp?DDFDocuments/t/G/SPS/NPER558A1.DOC","EN")</f>
      </c>
      <c r="I4776" s="15">
        <f>HYPERLINK("https://docs.wto.org/imrd/directdoc.asp?DDFDocuments/u/G/SPS/NPER558A1.DOC","FR")</f>
      </c>
      <c r="J4776" s="15">
        <f>HYPERLINK("https://docs.wto.org/imrd/directdoc.asp?DDFDocuments/v/G/SPS/NPER558A1.DOC","ES")</f>
      </c>
    </row>
    <row r="4777">
      <c r="A4777" s="10" t="s">
        <v>8119</v>
      </c>
      <c r="B4777" s="11" t="s">
        <v>233</v>
      </c>
      <c r="C4777" s="10" t="s">
        <v>18</v>
      </c>
      <c r="D4777" s="12">
        <v>42013</v>
      </c>
      <c r="E4777" s="13" t="s">
        <v>8120</v>
      </c>
      <c r="F4777" s="13" t="s">
        <v>607</v>
      </c>
      <c r="G4777" s="14" t="s">
        <v>161</v>
      </c>
      <c r="H4777" s="15">
        <f>HYPERLINK("https://docs.wto.org/imrd/directdoc.asp?DDFDocuments/t/G/SPS/NPER585.DOC","EN")</f>
      </c>
      <c r="I4777" s="15">
        <f>HYPERLINK("https://docs.wto.org/imrd/directdoc.asp?DDFDocuments/u/G/SPS/NPER585.DOC","FR")</f>
      </c>
      <c r="J4777" s="15">
        <f>HYPERLINK("https://docs.wto.org/imrd/directdoc.asp?DDFDocuments/v/G/SPS/NPER585.DOC","ES")</f>
      </c>
    </row>
    <row r="4778">
      <c r="A4778" s="10" t="s">
        <v>8121</v>
      </c>
      <c r="B4778" s="11" t="s">
        <v>145</v>
      </c>
      <c r="C4778" s="10" t="s">
        <v>12</v>
      </c>
      <c r="D4778" s="12">
        <v>42013</v>
      </c>
      <c r="E4778" s="13" t="s">
        <v>8122</v>
      </c>
      <c r="F4778" s="13" t="s">
        <v>6521</v>
      </c>
      <c r="G4778" s="14" t="s">
        <v>8123</v>
      </c>
      <c r="H4778" s="15">
        <f>HYPERLINK("https://docs.wto.org/imrd/directdoc.asp?DDFDocuments/q/G/SPS/NPHL268.pdf","EN")</f>
      </c>
      <c r="I4778" s="15">
        <f>HYPERLINK("https://docs.wto.org/imrd/directdoc.asp?DDFDocuments/r/G/SPS/NPHL268.pdf","FR")</f>
      </c>
      <c r="J4778" s="15">
        <f>HYPERLINK("https://docs.wto.org/imrd/directdoc.asp?DDFDocuments/s/G/SPS/NPHL268.pdf","ES")</f>
      </c>
    </row>
    <row r="4779">
      <c r="A4779" s="10" t="s">
        <v>8124</v>
      </c>
      <c r="B4779" s="11" t="s">
        <v>59</v>
      </c>
      <c r="C4779" s="10" t="s">
        <v>18</v>
      </c>
      <c r="D4779" s="12">
        <v>42013</v>
      </c>
      <c r="E4779" s="13" t="s">
        <v>8125</v>
      </c>
      <c r="F4779" s="13" t="s">
        <v>8126</v>
      </c>
      <c r="G4779" s="14"/>
      <c r="H4779" s="15">
        <f>HYPERLINK("https://docs.wto.org/imrd/directdoc.asp?DDFDocuments/q/G/SPS/NTPKM344.pdf","EN")</f>
      </c>
      <c r="I4779" s="15">
        <f>HYPERLINK("https://docs.wto.org/imrd/directdoc.asp?DDFDocuments/r/G/SPS/NTPKM344.pdf","FR")</f>
      </c>
      <c r="J4779" s="15">
        <f>HYPERLINK("https://docs.wto.org/imrd/directdoc.asp?DDFDocuments/s/G/SPS/NTPKM344.pdf","ES")</f>
      </c>
    </row>
    <row r="4780">
      <c r="A4780" s="10" t="s">
        <v>8127</v>
      </c>
      <c r="B4780" s="11" t="s">
        <v>523</v>
      </c>
      <c r="C4780" s="10" t="s">
        <v>18</v>
      </c>
      <c r="D4780" s="12">
        <v>42013</v>
      </c>
      <c r="E4780" s="13" t="s">
        <v>8128</v>
      </c>
      <c r="F4780" s="13" t="s">
        <v>32</v>
      </c>
      <c r="G4780" s="14"/>
      <c r="H4780" s="15">
        <f>HYPERLINK("https://docs.wto.org/imrd/directdoc.asp?DDFDocuments/t/G/SPS/NTUR51.DOC","EN")</f>
      </c>
      <c r="I4780" s="15">
        <f>HYPERLINK("https://docs.wto.org/imrd/directdoc.asp?DDFDocuments/u/G/SPS/NTUR51.DOC","FR")</f>
      </c>
      <c r="J4780" s="15">
        <f>HYPERLINK("https://docs.wto.org/imrd/directdoc.asp?DDFDocuments/v/G/SPS/NTUR51.DOC","ES")</f>
      </c>
    </row>
    <row r="4781">
      <c r="A4781" s="10" t="s">
        <v>8129</v>
      </c>
      <c r="B4781" s="11" t="s">
        <v>95</v>
      </c>
      <c r="C4781" s="10" t="s">
        <v>40</v>
      </c>
      <c r="D4781" s="12">
        <v>42012</v>
      </c>
      <c r="E4781" s="13" t="s">
        <v>3530</v>
      </c>
      <c r="F4781" s="13" t="s">
        <v>29</v>
      </c>
      <c r="G4781" s="14" t="s">
        <v>7481</v>
      </c>
      <c r="H4781" s="15">
        <f>HYPERLINK("https://docs.wto.org/imrd/directdoc.asp?DDFDocuments/q/G/SPS/NBRA714A7.pdf","EN")</f>
      </c>
      <c r="I4781" s="15">
        <f>HYPERLINK("https://docs.wto.org/imrd/directdoc.asp?DDFDocuments/r/G/SPS/NBRA714A7.pdf","FR")</f>
      </c>
      <c r="J4781" s="15">
        <f>HYPERLINK("https://docs.wto.org/imrd/directdoc.asp?DDFDocuments/s/G/SPS/NBRA714A7.pdf","ES")</f>
      </c>
    </row>
    <row r="4782">
      <c r="A4782" s="10" t="s">
        <v>8130</v>
      </c>
      <c r="B4782" s="11" t="s">
        <v>34</v>
      </c>
      <c r="C4782" s="10" t="s">
        <v>18</v>
      </c>
      <c r="D4782" s="12">
        <v>42012</v>
      </c>
      <c r="E4782" s="13" t="s">
        <v>8131</v>
      </c>
      <c r="F4782" s="13" t="s">
        <v>8132</v>
      </c>
      <c r="G4782" s="14"/>
      <c r="H4782" s="15">
        <f>HYPERLINK("https://docs.wto.org/imrd/directdoc.asp?DDFDocuments/t/G/SPS/NJPN389.DOC","EN")</f>
      </c>
      <c r="I4782" s="15">
        <f>HYPERLINK("https://docs.wto.org/imrd/directdoc.asp?DDFDocuments/u/G/SPS/NJPN389.DOC","FR")</f>
      </c>
      <c r="J4782" s="15">
        <f>HYPERLINK("https://docs.wto.org/imrd/directdoc.asp?DDFDocuments/v/G/SPS/NJPN389.DOC","ES")</f>
      </c>
    </row>
    <row r="4783">
      <c r="A4783" s="10" t="s">
        <v>8133</v>
      </c>
      <c r="B4783" s="11" t="s">
        <v>233</v>
      </c>
      <c r="C4783" s="10" t="s">
        <v>18</v>
      </c>
      <c r="D4783" s="12">
        <v>42012</v>
      </c>
      <c r="E4783" s="13" t="s">
        <v>6902</v>
      </c>
      <c r="F4783" s="13" t="s">
        <v>158</v>
      </c>
      <c r="G4783" s="14" t="s">
        <v>22</v>
      </c>
      <c r="H4783" s="15">
        <f>HYPERLINK("https://docs.wto.org/imrd/directdoc.asp?DDFDocuments/t/G/SPS/NPER584.DOC","EN")</f>
      </c>
      <c r="I4783" s="15">
        <f>HYPERLINK("https://docs.wto.org/imrd/directdoc.asp?DDFDocuments/u/G/SPS/NPER584.DOC","FR")</f>
      </c>
      <c r="J4783" s="15">
        <f>HYPERLINK("https://docs.wto.org/imrd/directdoc.asp?DDFDocuments/v/G/SPS/NPER584.DOC","ES")</f>
      </c>
    </row>
    <row r="4784">
      <c r="A4784" s="10" t="s">
        <v>8134</v>
      </c>
      <c r="B4784" s="11" t="s">
        <v>59</v>
      </c>
      <c r="C4784" s="10" t="s">
        <v>18</v>
      </c>
      <c r="D4784" s="12">
        <v>42012</v>
      </c>
      <c r="E4784" s="13" t="s">
        <v>8135</v>
      </c>
      <c r="F4784" s="13" t="s">
        <v>4966</v>
      </c>
      <c r="G4784" s="14"/>
      <c r="H4784" s="15">
        <f>HYPERLINK("https://docs.wto.org/imrd/directdoc.asp?DDFDocuments/t/G/SPS/NTPKM343.DOC","EN")</f>
      </c>
      <c r="I4784" s="15">
        <f>HYPERLINK("https://docs.wto.org/imrd/directdoc.asp?DDFDocuments/u/G/SPS/NTPKM343.DOC","FR")</f>
      </c>
      <c r="J4784" s="15">
        <f>HYPERLINK("https://docs.wto.org/imrd/directdoc.asp?DDFDocuments/v/G/SPS/NTPKM343.DOC","ES")</f>
      </c>
    </row>
    <row r="4785">
      <c r="A4785" s="10" t="s">
        <v>8136</v>
      </c>
      <c r="B4785" s="11" t="s">
        <v>161</v>
      </c>
      <c r="C4785" s="10" t="s">
        <v>40</v>
      </c>
      <c r="D4785" s="12">
        <v>42012</v>
      </c>
      <c r="E4785" s="13" t="s">
        <v>2329</v>
      </c>
      <c r="F4785" s="13" t="s">
        <v>5150</v>
      </c>
      <c r="G4785" s="14"/>
      <c r="H4785" s="15">
        <f>HYPERLINK("https://docs.wto.org/imrd/directdoc.asp?DDFDocuments/t/G/SPS/NUSA2521A1.DOC","EN")</f>
      </c>
      <c r="I4785" s="15">
        <f>HYPERLINK("https://docs.wto.org/imrd/directdoc.asp?DDFDocuments/u/G/SPS/NUSA2521A1.DOC","FR")</f>
      </c>
      <c r="J4785" s="15">
        <f>HYPERLINK("https://docs.wto.org/imrd/directdoc.asp?DDFDocuments/v/G/SPS/NUSA2521A1.DOC","ES")</f>
      </c>
    </row>
    <row r="4786">
      <c r="A4786" s="10" t="s">
        <v>8137</v>
      </c>
      <c r="B4786" s="11" t="s">
        <v>183</v>
      </c>
      <c r="C4786" s="10" t="s">
        <v>12</v>
      </c>
      <c r="D4786" s="12">
        <v>42011</v>
      </c>
      <c r="E4786" s="13" t="s">
        <v>8138</v>
      </c>
      <c r="F4786" s="13" t="s">
        <v>92</v>
      </c>
      <c r="G4786" s="14" t="s">
        <v>365</v>
      </c>
      <c r="H4786" s="15">
        <f>HYPERLINK("https://docs.wto.org/imrd/directdoc.asp?DDFDocuments/t/G/SPS/NARG179.DOC","EN")</f>
      </c>
      <c r="I4786" s="15">
        <f>HYPERLINK("https://docs.wto.org/imrd/directdoc.asp?DDFDocuments/u/G/SPS/NARG179.DOC","FR")</f>
      </c>
      <c r="J4786" s="15">
        <f>HYPERLINK("https://docs.wto.org/imrd/directdoc.asp?DDFDocuments/v/G/SPS/NARG179.DOC","ES")</f>
      </c>
    </row>
    <row r="4787">
      <c r="A4787" s="10" t="s">
        <v>8139</v>
      </c>
      <c r="B4787" s="11" t="s">
        <v>188</v>
      </c>
      <c r="C4787" s="10" t="s">
        <v>40</v>
      </c>
      <c r="D4787" s="12">
        <v>42011</v>
      </c>
      <c r="E4787" s="13" t="s">
        <v>8140</v>
      </c>
      <c r="F4787" s="13" t="s">
        <v>5150</v>
      </c>
      <c r="G4787" s="14" t="s">
        <v>124</v>
      </c>
      <c r="H4787" s="15">
        <f>HYPERLINK("https://docs.wto.org/imrd/directdoc.asp?DDFDocuments/q/G/SPS/NAUS335A1.pdf","EN")</f>
      </c>
      <c r="I4787" s="15">
        <f>HYPERLINK("https://docs.wto.org/imrd/directdoc.asp?DDFDocuments/r/G/SPS/NAUS335A1.pdf","FR")</f>
      </c>
      <c r="J4787" s="15">
        <f>HYPERLINK("https://docs.wto.org/imrd/directdoc.asp?DDFDocuments/s/G/SPS/NAUS335A1.pdf","ES")</f>
      </c>
    </row>
    <row r="4788">
      <c r="A4788" s="10" t="s">
        <v>8141</v>
      </c>
      <c r="B4788" s="11" t="s">
        <v>95</v>
      </c>
      <c r="C4788" s="10" t="s">
        <v>40</v>
      </c>
      <c r="D4788" s="12">
        <v>42011</v>
      </c>
      <c r="E4788" s="13" t="s">
        <v>8142</v>
      </c>
      <c r="F4788" s="13" t="s">
        <v>1268</v>
      </c>
      <c r="G4788" s="14" t="s">
        <v>8143</v>
      </c>
      <c r="H4788" s="15">
        <f>HYPERLINK("https://docs.wto.org/imrd/directdoc.asp?DDFDocuments/q/G/SPS/NBRA714A6.pdf","EN")</f>
      </c>
      <c r="I4788" s="15">
        <f>HYPERLINK("https://docs.wto.org/imrd/directdoc.asp?DDFDocuments/r/G/SPS/NBRA714A6.pdf","FR")</f>
      </c>
      <c r="J4788" s="15">
        <f>HYPERLINK("https://docs.wto.org/imrd/directdoc.asp?DDFDocuments/s/G/SPS/NBRA714A6.pdf","ES")</f>
      </c>
    </row>
    <row r="4789">
      <c r="A4789" s="10" t="s">
        <v>8144</v>
      </c>
      <c r="B4789" s="11" t="s">
        <v>153</v>
      </c>
      <c r="C4789" s="10" t="s">
        <v>54</v>
      </c>
      <c r="D4789" s="12">
        <v>42011</v>
      </c>
      <c r="E4789" s="13" t="s">
        <v>5861</v>
      </c>
      <c r="F4789" s="13" t="s">
        <v>1300</v>
      </c>
      <c r="G4789" s="14" t="s">
        <v>8145</v>
      </c>
      <c r="H4789" s="15">
        <f>HYPERLINK("https://docs.wto.org/imrd/directdoc.asp?DDFDocuments/q/G/SPS/NKOR248A6.pdf","EN")</f>
      </c>
      <c r="I4789" s="15">
        <f>HYPERLINK("https://docs.wto.org/imrd/directdoc.asp?DDFDocuments/r/G/SPS/NKOR248A6.pdf","FR")</f>
      </c>
      <c r="J4789" s="15">
        <f>HYPERLINK("https://docs.wto.org/imrd/directdoc.asp?DDFDocuments/s/G/SPS/NKOR248A6.pdf","ES")</f>
      </c>
    </row>
    <row r="4790">
      <c r="A4790" s="10" t="s">
        <v>8146</v>
      </c>
      <c r="B4790" s="11" t="s">
        <v>1600</v>
      </c>
      <c r="C4790" s="10" t="s">
        <v>12</v>
      </c>
      <c r="D4790" s="12">
        <v>42011</v>
      </c>
      <c r="E4790" s="13" t="s">
        <v>8147</v>
      </c>
      <c r="F4790" s="13" t="s">
        <v>56</v>
      </c>
      <c r="G4790" s="14" t="s">
        <v>8148</v>
      </c>
      <c r="H4790" s="15">
        <f>HYPERLINK("https://docs.wto.org/imrd/directdoc.asp?DDFDocuments/q/G/SPS/NMAR40.pdf","EN")</f>
      </c>
      <c r="I4790" s="15">
        <f>HYPERLINK("https://docs.wto.org/imrd/directdoc.asp?DDFDocuments/r/G/SPS/NMAR40.pdf","FR")</f>
      </c>
      <c r="J4790" s="15">
        <f>HYPERLINK("https://docs.wto.org/imrd/directdoc.asp?DDFDocuments/s/G/SPS/NMAR40.pdf","ES")</f>
      </c>
    </row>
    <row r="4791">
      <c r="A4791" s="10" t="s">
        <v>8149</v>
      </c>
      <c r="B4791" s="11" t="s">
        <v>195</v>
      </c>
      <c r="C4791" s="10" t="s">
        <v>18</v>
      </c>
      <c r="D4791" s="12">
        <v>42011</v>
      </c>
      <c r="E4791" s="13" t="s">
        <v>8150</v>
      </c>
      <c r="F4791" s="13" t="s">
        <v>868</v>
      </c>
      <c r="G4791" s="14"/>
      <c r="H4791" s="15">
        <f>HYPERLINK("https://docs.wto.org/imrd/directdoc.asp?DDFDocuments/q/G/SPS/NNZL512.pdf","EN")</f>
      </c>
      <c r="I4791" s="15">
        <f>HYPERLINK("https://docs.wto.org/imrd/directdoc.asp?DDFDocuments/r/G/SPS/NNZL512.pdf","FR")</f>
      </c>
      <c r="J4791" s="15">
        <f>HYPERLINK("https://docs.wto.org/imrd/directdoc.asp?DDFDocuments/s/G/SPS/NNZL512.pdf","ES")</f>
      </c>
    </row>
    <row r="4792">
      <c r="A4792" s="10" t="s">
        <v>8151</v>
      </c>
      <c r="B4792" s="11" t="s">
        <v>233</v>
      </c>
      <c r="C4792" s="10" t="s">
        <v>40</v>
      </c>
      <c r="D4792" s="12">
        <v>42011</v>
      </c>
      <c r="E4792" s="13" t="s">
        <v>8152</v>
      </c>
      <c r="F4792" s="13" t="s">
        <v>158</v>
      </c>
      <c r="G4792" s="14" t="s">
        <v>17</v>
      </c>
      <c r="H4792" s="15">
        <f>HYPERLINK("https://docs.wto.org/imrd/directdoc.asp?DDFDocuments/t/G/SPS/NPER582.DOC","EN")</f>
      </c>
      <c r="I4792" s="15">
        <f>HYPERLINK("https://docs.wto.org/imrd/directdoc.asp?DDFDocuments/u/G/SPS/NPER582.DOC","FR")</f>
      </c>
      <c r="J4792" s="15">
        <f>HYPERLINK("https://docs.wto.org/imrd/directdoc.asp?DDFDocuments/v/G/SPS/NPER582.DOC","ES")</f>
      </c>
    </row>
    <row r="4793">
      <c r="A4793" s="10" t="s">
        <v>8153</v>
      </c>
      <c r="B4793" s="11" t="s">
        <v>233</v>
      </c>
      <c r="C4793" s="10" t="s">
        <v>18</v>
      </c>
      <c r="D4793" s="12">
        <v>42011</v>
      </c>
      <c r="E4793" s="13" t="s">
        <v>8154</v>
      </c>
      <c r="F4793" s="13" t="s">
        <v>158</v>
      </c>
      <c r="G4793" s="14" t="s">
        <v>365</v>
      </c>
      <c r="H4793" s="15">
        <f>HYPERLINK("https://docs.wto.org/imrd/directdoc.asp?DDFDocuments/q/G/SPS/NPER583.pdf","EN")</f>
      </c>
      <c r="I4793" s="15">
        <f>HYPERLINK("https://docs.wto.org/imrd/directdoc.asp?DDFDocuments/r/G/SPS/NPER583.pdf","FR")</f>
      </c>
      <c r="J4793" s="15">
        <f>HYPERLINK("https://docs.wto.org/imrd/directdoc.asp?DDFDocuments/s/G/SPS/NPER583.pdf","ES")</f>
      </c>
    </row>
    <row r="4794">
      <c r="A4794" s="10" t="s">
        <v>8155</v>
      </c>
      <c r="B4794" s="11" t="s">
        <v>145</v>
      </c>
      <c r="C4794" s="10" t="s">
        <v>12</v>
      </c>
      <c r="D4794" s="12">
        <v>42011</v>
      </c>
      <c r="E4794" s="13" t="s">
        <v>8156</v>
      </c>
      <c r="F4794" s="13" t="s">
        <v>36</v>
      </c>
      <c r="G4794" s="14" t="s">
        <v>7443</v>
      </c>
      <c r="H4794" s="15">
        <f>HYPERLINK("https://docs.wto.org/imrd/directdoc.asp?DDFDocuments/t/G/SPS/NPHL264.DOC","EN")</f>
      </c>
      <c r="I4794" s="15">
        <f>HYPERLINK("https://docs.wto.org/imrd/directdoc.asp?DDFDocuments/u/G/SPS/NPHL264.DOC","FR")</f>
      </c>
      <c r="J4794" s="15">
        <f>HYPERLINK("https://docs.wto.org/imrd/directdoc.asp?DDFDocuments/v/G/SPS/NPHL264.DOC","ES")</f>
      </c>
    </row>
    <row r="4795">
      <c r="A4795" s="10" t="s">
        <v>8157</v>
      </c>
      <c r="B4795" s="11" t="s">
        <v>145</v>
      </c>
      <c r="C4795" s="10" t="s">
        <v>12</v>
      </c>
      <c r="D4795" s="12">
        <v>42011</v>
      </c>
      <c r="E4795" s="13" t="s">
        <v>8158</v>
      </c>
      <c r="F4795" s="13" t="s">
        <v>6521</v>
      </c>
      <c r="G4795" s="14" t="s">
        <v>8159</v>
      </c>
      <c r="H4795" s="15">
        <f>HYPERLINK("https://docs.wto.org/imrd/directdoc.asp?DDFDocuments/q/G/SPS/NPHL265.pdf","EN")</f>
      </c>
      <c r="I4795" s="15">
        <f>HYPERLINK("https://docs.wto.org/imrd/directdoc.asp?DDFDocuments/r/G/SPS/NPHL265.pdf","FR")</f>
      </c>
      <c r="J4795" s="15">
        <f>HYPERLINK("https://docs.wto.org/imrd/directdoc.asp?DDFDocuments/s/G/SPS/NPHL265.pdf","ES")</f>
      </c>
    </row>
    <row r="4796">
      <c r="A4796" s="10" t="s">
        <v>8160</v>
      </c>
      <c r="B4796" s="11" t="s">
        <v>145</v>
      </c>
      <c r="C4796" s="10" t="s">
        <v>12</v>
      </c>
      <c r="D4796" s="12">
        <v>42011</v>
      </c>
      <c r="E4796" s="13" t="s">
        <v>8156</v>
      </c>
      <c r="F4796" s="13" t="s">
        <v>36</v>
      </c>
      <c r="G4796" s="14" t="s">
        <v>7518</v>
      </c>
      <c r="H4796" s="15">
        <f>HYPERLINK("https://docs.wto.org/imrd/directdoc.asp?DDFDocuments/t/G/SPS/NPHL266.DOC","EN")</f>
      </c>
      <c r="I4796" s="15">
        <f>HYPERLINK("https://docs.wto.org/imrd/directdoc.asp?DDFDocuments/u/G/SPS/NPHL266.DOC","FR")</f>
      </c>
      <c r="J4796" s="15">
        <f>HYPERLINK("https://docs.wto.org/imrd/directdoc.asp?DDFDocuments/v/G/SPS/NPHL266.DOC","ES")</f>
      </c>
    </row>
    <row r="4797">
      <c r="A4797" s="10" t="s">
        <v>8161</v>
      </c>
      <c r="B4797" s="11" t="s">
        <v>145</v>
      </c>
      <c r="C4797" s="10" t="s">
        <v>12</v>
      </c>
      <c r="D4797" s="12">
        <v>42011</v>
      </c>
      <c r="E4797" s="13" t="s">
        <v>8158</v>
      </c>
      <c r="F4797" s="13" t="s">
        <v>6521</v>
      </c>
      <c r="G4797" s="14" t="s">
        <v>8162</v>
      </c>
      <c r="H4797" s="15">
        <f>HYPERLINK("https://docs.wto.org/imrd/directdoc.asp?DDFDocuments/q/G/SPS/NPHL267.pdf","EN")</f>
      </c>
      <c r="I4797" s="15">
        <f>HYPERLINK("https://docs.wto.org/imrd/directdoc.asp?DDFDocuments/r/G/SPS/NPHL267.pdf","FR")</f>
      </c>
      <c r="J4797" s="15">
        <f>HYPERLINK("https://docs.wto.org/imrd/directdoc.asp?DDFDocuments/s/G/SPS/NPHL267.pdf","ES")</f>
      </c>
    </row>
    <row r="4798">
      <c r="A4798" s="10" t="s">
        <v>8163</v>
      </c>
      <c r="B4798" s="11" t="s">
        <v>11</v>
      </c>
      <c r="C4798" s="10" t="s">
        <v>12</v>
      </c>
      <c r="D4798" s="12">
        <v>42011</v>
      </c>
      <c r="E4798" s="13" t="s">
        <v>8164</v>
      </c>
      <c r="F4798" s="13" t="s">
        <v>56</v>
      </c>
      <c r="G4798" s="14" t="s">
        <v>161</v>
      </c>
      <c r="H4798" s="15">
        <f>HYPERLINK("https://docs.wto.org/imrd/directdoc.asp?DDFDocuments/q/G/SPS/NRUS90.pdf","EN")</f>
      </c>
      <c r="I4798" s="15">
        <f>HYPERLINK("https://docs.wto.org/imrd/directdoc.asp?DDFDocuments/r/G/SPS/NRUS90.pdf","FR")</f>
      </c>
      <c r="J4798" s="15">
        <f>HYPERLINK("https://docs.wto.org/imrd/directdoc.asp?DDFDocuments/s/G/SPS/NRUS90.pdf","ES")</f>
      </c>
    </row>
    <row r="4799">
      <c r="A4799" s="10" t="s">
        <v>8165</v>
      </c>
      <c r="B4799" s="11" t="s">
        <v>59</v>
      </c>
      <c r="C4799" s="10" t="s">
        <v>12</v>
      </c>
      <c r="D4799" s="12">
        <v>42010</v>
      </c>
      <c r="E4799" s="13" t="s">
        <v>8166</v>
      </c>
      <c r="F4799" s="13" t="s">
        <v>8167</v>
      </c>
      <c r="G4799" s="14"/>
      <c r="H4799" s="15">
        <f>HYPERLINK("https://docs.wto.org/imrd/directdoc.asp?DDFDocuments/t/G/SPS/NTPKM341.DOC","EN")</f>
      </c>
      <c r="I4799" s="15">
        <f>HYPERLINK("https://docs.wto.org/imrd/directdoc.asp?DDFDocuments/u/G/SPS/NTPKM341.DOC","FR")</f>
      </c>
      <c r="J4799" s="15">
        <f>HYPERLINK("https://docs.wto.org/imrd/directdoc.asp?DDFDocuments/v/G/SPS/NTPKM341.DOC","ES")</f>
      </c>
    </row>
    <row r="4800">
      <c r="A4800" s="10" t="s">
        <v>8168</v>
      </c>
      <c r="B4800" s="11" t="s">
        <v>53</v>
      </c>
      <c r="C4800" s="10" t="s">
        <v>12</v>
      </c>
      <c r="D4800" s="12">
        <v>42009</v>
      </c>
      <c r="E4800" s="13" t="s">
        <v>8087</v>
      </c>
      <c r="F4800" s="13" t="s">
        <v>56</v>
      </c>
      <c r="G4800" s="14" t="s">
        <v>8169</v>
      </c>
      <c r="H4800" s="15">
        <f>HYPERLINK("https://docs.wto.org/imrd/directdoc.asp?DDFDocuments/q/G/SPS/NSAU138.pdf","EN")</f>
      </c>
      <c r="I4800" s="15">
        <f>HYPERLINK("https://docs.wto.org/imrd/directdoc.asp?DDFDocuments/r/G/SPS/NSAU138.pdf","FR")</f>
      </c>
      <c r="J4800" s="15">
        <f>HYPERLINK("https://docs.wto.org/imrd/directdoc.asp?DDFDocuments/s/G/SPS/NSAU138.pdf","ES")</f>
      </c>
    </row>
    <row r="4801">
      <c r="A4801" s="10" t="s">
        <v>8170</v>
      </c>
      <c r="B4801" s="11" t="s">
        <v>214</v>
      </c>
      <c r="C4801" s="10" t="s">
        <v>12</v>
      </c>
      <c r="D4801" s="12">
        <v>41991</v>
      </c>
      <c r="E4801" s="13" t="s">
        <v>4370</v>
      </c>
      <c r="F4801" s="13" t="s">
        <v>138</v>
      </c>
      <c r="G4801" s="14" t="s">
        <v>72</v>
      </c>
      <c r="H4801" s="15">
        <f>HYPERLINK("https://docs.wto.org/imrd/directdoc.asp?DDFDocuments/t/G/SPS/NARE47.DOC","EN")</f>
      </c>
      <c r="I4801" s="15">
        <f>HYPERLINK("https://docs.wto.org/imrd/directdoc.asp?DDFDocuments/u/G/SPS/NARE47.DOC","FR")</f>
      </c>
      <c r="J4801" s="15">
        <f>HYPERLINK("https://docs.wto.org/imrd/directdoc.asp?DDFDocuments/v/G/SPS/NARE47.DOC","ES")</f>
      </c>
    </row>
    <row r="4802">
      <c r="A4802" s="10" t="s">
        <v>8171</v>
      </c>
      <c r="B4802" s="11" t="s">
        <v>188</v>
      </c>
      <c r="C4802" s="10" t="s">
        <v>40</v>
      </c>
      <c r="D4802" s="12">
        <v>41991</v>
      </c>
      <c r="E4802" s="13" t="s">
        <v>8172</v>
      </c>
      <c r="F4802" s="13" t="s">
        <v>5150</v>
      </c>
      <c r="G4802" s="14" t="s">
        <v>8173</v>
      </c>
      <c r="H4802" s="15">
        <f>HYPERLINK("https://docs.wto.org/imrd/directdoc.asp?DDFDocuments/t/G/SPS/NAUS326A1.DOC","EN")</f>
      </c>
      <c r="I4802" s="15">
        <f>HYPERLINK("https://docs.wto.org/imrd/directdoc.asp?DDFDocuments/u/G/SPS/NAUS326A1.DOC","FR")</f>
      </c>
      <c r="J4802" s="15">
        <f>HYPERLINK("https://docs.wto.org/imrd/directdoc.asp?DDFDocuments/v/G/SPS/NAUS326A1.DOC","ES")</f>
      </c>
    </row>
    <row r="4803">
      <c r="A4803" s="10" t="s">
        <v>8174</v>
      </c>
      <c r="B4803" s="11" t="s">
        <v>188</v>
      </c>
      <c r="C4803" s="10" t="s">
        <v>40</v>
      </c>
      <c r="D4803" s="12">
        <v>41991</v>
      </c>
      <c r="E4803" s="13" t="s">
        <v>5681</v>
      </c>
      <c r="F4803" s="13" t="s">
        <v>5150</v>
      </c>
      <c r="G4803" s="14" t="s">
        <v>34</v>
      </c>
      <c r="H4803" s="15">
        <f>HYPERLINK("https://docs.wto.org/imrd/directdoc.asp?DDFDocuments/t/G/SPS/NAUS334A1.DOC","EN")</f>
      </c>
      <c r="I4803" s="15">
        <f>HYPERLINK("https://docs.wto.org/imrd/directdoc.asp?DDFDocuments/u/G/SPS/NAUS334A1.DOC","FR")</f>
      </c>
      <c r="J4803" s="15">
        <f>HYPERLINK("https://docs.wto.org/imrd/directdoc.asp?DDFDocuments/v/G/SPS/NAUS334A1.DOC","ES")</f>
      </c>
    </row>
    <row r="4804">
      <c r="A4804" s="10" t="s">
        <v>8175</v>
      </c>
      <c r="B4804" s="11" t="s">
        <v>188</v>
      </c>
      <c r="C4804" s="10" t="s">
        <v>18</v>
      </c>
      <c r="D4804" s="12">
        <v>41991</v>
      </c>
      <c r="E4804" s="13" t="s">
        <v>8150</v>
      </c>
      <c r="F4804" s="13" t="s">
        <v>8176</v>
      </c>
      <c r="G4804" s="14"/>
      <c r="H4804" s="15">
        <f>HYPERLINK("https://docs.wto.org/imrd/directdoc.asp?DDFDocuments/q/G/SPS/NAUS353.pdf","EN")</f>
      </c>
      <c r="I4804" s="15">
        <f>HYPERLINK("https://docs.wto.org/imrd/directdoc.asp?DDFDocuments/r/G/SPS/NAUS353.pdf","FR")</f>
      </c>
      <c r="J4804" s="15">
        <f>HYPERLINK("https://docs.wto.org/imrd/directdoc.asp?DDFDocuments/s/G/SPS/NAUS353.pdf","ES")</f>
      </c>
    </row>
    <row r="4805">
      <c r="A4805" s="10" t="s">
        <v>8177</v>
      </c>
      <c r="B4805" s="11" t="s">
        <v>365</v>
      </c>
      <c r="C4805" s="10" t="s">
        <v>40</v>
      </c>
      <c r="D4805" s="12">
        <v>41991</v>
      </c>
      <c r="E4805" s="13" t="s">
        <v>19</v>
      </c>
      <c r="F4805" s="13" t="s">
        <v>310</v>
      </c>
      <c r="G4805" s="14"/>
      <c r="H4805" s="15">
        <f>HYPERLINK("https://docs.wto.org/imrd/directdoc.asp?DDFDocuments/t/G/SPS/NCHL341R1A1.DOC","EN")</f>
      </c>
      <c r="I4805" s="15">
        <f>HYPERLINK("https://docs.wto.org/imrd/directdoc.asp?DDFDocuments/u/G/SPS/NCHL341R1A1.DOC","FR")</f>
      </c>
      <c r="J4805" s="15">
        <f>HYPERLINK("https://docs.wto.org/imrd/directdoc.asp?DDFDocuments/v/G/SPS/NCHL341R1A1.DOC","ES")</f>
      </c>
    </row>
    <row r="4806">
      <c r="A4806" s="10" t="s">
        <v>8178</v>
      </c>
      <c r="B4806" s="11" t="s">
        <v>365</v>
      </c>
      <c r="C4806" s="10" t="s">
        <v>40</v>
      </c>
      <c r="D4806" s="12">
        <v>41991</v>
      </c>
      <c r="E4806" s="13" t="s">
        <v>19</v>
      </c>
      <c r="F4806" s="13" t="s">
        <v>310</v>
      </c>
      <c r="G4806" s="14"/>
      <c r="H4806" s="15">
        <f>HYPERLINK("https://docs.wto.org/imrd/directdoc.asp?DDFDocuments/t/G/SPS/NCHL438A1.DOC","EN")</f>
      </c>
      <c r="I4806" s="15">
        <f>HYPERLINK("https://docs.wto.org/imrd/directdoc.asp?DDFDocuments/u/G/SPS/NCHL438A1.DOC","FR")</f>
      </c>
      <c r="J4806" s="15">
        <f>HYPERLINK("https://docs.wto.org/imrd/directdoc.asp?DDFDocuments/v/G/SPS/NCHL438A1.DOC","ES")</f>
      </c>
    </row>
    <row r="4807">
      <c r="A4807" s="10" t="s">
        <v>8179</v>
      </c>
      <c r="B4807" s="11" t="s">
        <v>365</v>
      </c>
      <c r="C4807" s="10" t="s">
        <v>40</v>
      </c>
      <c r="D4807" s="12">
        <v>41991</v>
      </c>
      <c r="E4807" s="13" t="s">
        <v>19</v>
      </c>
      <c r="F4807" s="13" t="s">
        <v>310</v>
      </c>
      <c r="G4807" s="14"/>
      <c r="H4807" s="15">
        <f>HYPERLINK("https://docs.wto.org/imrd/directdoc.asp?DDFDocuments/t/G/SPS/NCHL439A2.DOC","EN")</f>
      </c>
      <c r="I4807" s="15">
        <f>HYPERLINK("https://docs.wto.org/imrd/directdoc.asp?DDFDocuments/u/G/SPS/NCHL439A2.DOC","FR")</f>
      </c>
      <c r="J4807" s="15">
        <f>HYPERLINK("https://docs.wto.org/imrd/directdoc.asp?DDFDocuments/v/G/SPS/NCHL439A2.DOC","ES")</f>
      </c>
    </row>
    <row r="4808">
      <c r="A4808" s="10" t="s">
        <v>8180</v>
      </c>
      <c r="B4808" s="11" t="s">
        <v>365</v>
      </c>
      <c r="C4808" s="10" t="s">
        <v>40</v>
      </c>
      <c r="D4808" s="12">
        <v>41991</v>
      </c>
      <c r="E4808" s="13" t="s">
        <v>19</v>
      </c>
      <c r="F4808" s="13" t="s">
        <v>310</v>
      </c>
      <c r="G4808" s="14"/>
      <c r="H4808" s="15">
        <f>HYPERLINK("https://docs.wto.org/imrd/directdoc.asp?DDFDocuments/t/G/SPS/NCHL443A1.DOC","EN")</f>
      </c>
      <c r="I4808" s="15">
        <f>HYPERLINK("https://docs.wto.org/imrd/directdoc.asp?DDFDocuments/u/G/SPS/NCHL443A1.DOC","FR")</f>
      </c>
      <c r="J4808" s="15">
        <f>HYPERLINK("https://docs.wto.org/imrd/directdoc.asp?DDFDocuments/v/G/SPS/NCHL443A1.DOC","ES")</f>
      </c>
    </row>
    <row r="4809">
      <c r="A4809" s="10" t="s">
        <v>8181</v>
      </c>
      <c r="B4809" s="11" t="s">
        <v>365</v>
      </c>
      <c r="C4809" s="10" t="s">
        <v>18</v>
      </c>
      <c r="D4809" s="12">
        <v>41991</v>
      </c>
      <c r="E4809" s="13" t="s">
        <v>8182</v>
      </c>
      <c r="F4809" s="13" t="s">
        <v>1282</v>
      </c>
      <c r="G4809" s="14"/>
      <c r="H4809" s="15">
        <f>HYPERLINK("https://docs.wto.org/imrd/directdoc.asp?DDFDocuments/t/G/SPS/NCHL490.DOC","EN")</f>
      </c>
      <c r="I4809" s="15">
        <f>HYPERLINK("https://docs.wto.org/imrd/directdoc.asp?DDFDocuments/u/G/SPS/NCHL490.DOC","FR")</f>
      </c>
      <c r="J4809" s="15">
        <f>HYPERLINK("https://docs.wto.org/imrd/directdoc.asp?DDFDocuments/v/G/SPS/NCHL490.DOC","ES")</f>
      </c>
    </row>
    <row r="4810">
      <c r="A4810" s="10" t="s">
        <v>8183</v>
      </c>
      <c r="B4810" s="11" t="s">
        <v>34</v>
      </c>
      <c r="C4810" s="10" t="s">
        <v>18</v>
      </c>
      <c r="D4810" s="12">
        <v>41991</v>
      </c>
      <c r="E4810" s="13" t="s">
        <v>8184</v>
      </c>
      <c r="F4810" s="13" t="s">
        <v>74</v>
      </c>
      <c r="G4810" s="14"/>
      <c r="H4810" s="15">
        <f>HYPERLINK("https://docs.wto.org/imrd/directdoc.asp?DDFDocuments/t/G/SPS/NJPN384.DOC","EN")</f>
      </c>
      <c r="I4810" s="15">
        <f>HYPERLINK("https://docs.wto.org/imrd/directdoc.asp?DDFDocuments/u/G/SPS/NJPN384.DOC","FR")</f>
      </c>
      <c r="J4810" s="15">
        <f>HYPERLINK("https://docs.wto.org/imrd/directdoc.asp?DDFDocuments/v/G/SPS/NJPN384.DOC","ES")</f>
      </c>
    </row>
    <row r="4811">
      <c r="A4811" s="10" t="s">
        <v>8185</v>
      </c>
      <c r="B4811" s="11" t="s">
        <v>34</v>
      </c>
      <c r="C4811" s="10" t="s">
        <v>18</v>
      </c>
      <c r="D4811" s="12">
        <v>41991</v>
      </c>
      <c r="E4811" s="13" t="s">
        <v>8186</v>
      </c>
      <c r="F4811" s="13" t="s">
        <v>74</v>
      </c>
      <c r="G4811" s="14"/>
      <c r="H4811" s="15">
        <f>HYPERLINK("https://docs.wto.org/imrd/directdoc.asp?DDFDocuments/t/G/SPS/NJPN385.DOC","EN")</f>
      </c>
      <c r="I4811" s="15">
        <f>HYPERLINK("https://docs.wto.org/imrd/directdoc.asp?DDFDocuments/u/G/SPS/NJPN385.DOC","FR")</f>
      </c>
      <c r="J4811" s="15">
        <f>HYPERLINK("https://docs.wto.org/imrd/directdoc.asp?DDFDocuments/v/G/SPS/NJPN385.DOC","ES")</f>
      </c>
    </row>
    <row r="4812">
      <c r="A4812" s="10" t="s">
        <v>8187</v>
      </c>
      <c r="B4812" s="11" t="s">
        <v>34</v>
      </c>
      <c r="C4812" s="10" t="s">
        <v>18</v>
      </c>
      <c r="D4812" s="12">
        <v>41991</v>
      </c>
      <c r="E4812" s="13" t="s">
        <v>8188</v>
      </c>
      <c r="F4812" s="13" t="s">
        <v>74</v>
      </c>
      <c r="G4812" s="14"/>
      <c r="H4812" s="15">
        <f>HYPERLINK("https://docs.wto.org/imrd/directdoc.asp?DDFDocuments/t/G/SPS/NJPN386.DOC","EN")</f>
      </c>
      <c r="I4812" s="15">
        <f>HYPERLINK("https://docs.wto.org/imrd/directdoc.asp?DDFDocuments/u/G/SPS/NJPN386.DOC","FR")</f>
      </c>
      <c r="J4812" s="15">
        <f>HYPERLINK("https://docs.wto.org/imrd/directdoc.asp?DDFDocuments/v/G/SPS/NJPN386.DOC","ES")</f>
      </c>
    </row>
    <row r="4813">
      <c r="A4813" s="10" t="s">
        <v>8189</v>
      </c>
      <c r="B4813" s="11" t="s">
        <v>34</v>
      </c>
      <c r="C4813" s="10" t="s">
        <v>18</v>
      </c>
      <c r="D4813" s="12">
        <v>41991</v>
      </c>
      <c r="E4813" s="13" t="s">
        <v>8190</v>
      </c>
      <c r="F4813" s="13" t="s">
        <v>74</v>
      </c>
      <c r="G4813" s="14"/>
      <c r="H4813" s="15">
        <f>HYPERLINK("https://docs.wto.org/imrd/directdoc.asp?DDFDocuments/t/G/SPS/NJPN387.DOC","EN")</f>
      </c>
      <c r="I4813" s="15">
        <f>HYPERLINK("https://docs.wto.org/imrd/directdoc.asp?DDFDocuments/u/G/SPS/NJPN387.DOC","FR")</f>
      </c>
      <c r="J4813" s="15">
        <f>HYPERLINK("https://docs.wto.org/imrd/directdoc.asp?DDFDocuments/v/G/SPS/NJPN387.DOC","ES")</f>
      </c>
    </row>
    <row r="4814">
      <c r="A4814" s="10" t="s">
        <v>8191</v>
      </c>
      <c r="B4814" s="11" t="s">
        <v>34</v>
      </c>
      <c r="C4814" s="10" t="s">
        <v>18</v>
      </c>
      <c r="D4814" s="12">
        <v>41991</v>
      </c>
      <c r="E4814" s="13" t="s">
        <v>8192</v>
      </c>
      <c r="F4814" s="13" t="s">
        <v>74</v>
      </c>
      <c r="G4814" s="14"/>
      <c r="H4814" s="15">
        <f>HYPERLINK("https://docs.wto.org/imrd/directdoc.asp?DDFDocuments/t/G/SPS/NJPN388.DOC","EN")</f>
      </c>
      <c r="I4814" s="15">
        <f>HYPERLINK("https://docs.wto.org/imrd/directdoc.asp?DDFDocuments/u/G/SPS/NJPN388.DOC","FR")</f>
      </c>
      <c r="J4814" s="15">
        <f>HYPERLINK("https://docs.wto.org/imrd/directdoc.asp?DDFDocuments/v/G/SPS/NJPN388.DOC","ES")</f>
      </c>
    </row>
    <row r="4815">
      <c r="A4815" s="10" t="s">
        <v>8193</v>
      </c>
      <c r="B4815" s="11" t="s">
        <v>145</v>
      </c>
      <c r="C4815" s="10" t="s">
        <v>12</v>
      </c>
      <c r="D4815" s="12">
        <v>41991</v>
      </c>
      <c r="E4815" s="13" t="s">
        <v>8194</v>
      </c>
      <c r="F4815" s="13" t="s">
        <v>8195</v>
      </c>
      <c r="G4815" s="14" t="s">
        <v>51</v>
      </c>
      <c r="H4815" s="15">
        <f>HYPERLINK("https://docs.wto.org/imrd/directdoc.asp?DDFDocuments/q/G/SPS/NPHL261.pdf","EN")</f>
      </c>
      <c r="I4815" s="15">
        <f>HYPERLINK("https://docs.wto.org/imrd/directdoc.asp?DDFDocuments/r/G/SPS/NPHL261.pdf","FR")</f>
      </c>
      <c r="J4815" s="15">
        <f>HYPERLINK("https://docs.wto.org/imrd/directdoc.asp?DDFDocuments/s/G/SPS/NPHL261.pdf","ES")</f>
      </c>
    </row>
    <row r="4816">
      <c r="A4816" s="10" t="s">
        <v>8196</v>
      </c>
      <c r="B4816" s="11" t="s">
        <v>34</v>
      </c>
      <c r="C4816" s="10" t="s">
        <v>12</v>
      </c>
      <c r="D4816" s="12">
        <v>41989</v>
      </c>
      <c r="E4816" s="13" t="s">
        <v>5484</v>
      </c>
      <c r="F4816" s="13" t="s">
        <v>8197</v>
      </c>
      <c r="G4816" s="14"/>
      <c r="H4816" s="15">
        <f>HYPERLINK("https://docs.wto.org/imrd/directdoc.asp?DDFDocuments/q/G/SPS/NJPN383.pdf","EN")</f>
      </c>
      <c r="I4816" s="15">
        <f>HYPERLINK("https://docs.wto.org/imrd/directdoc.asp?DDFDocuments/r/G/SPS/NJPN383.pdf","FR")</f>
      </c>
      <c r="J4816" s="15">
        <f>HYPERLINK("https://docs.wto.org/imrd/directdoc.asp?DDFDocuments/s/G/SPS/NJPN383.pdf","ES")</f>
      </c>
    </row>
    <row r="4817">
      <c r="A4817" s="10" t="s">
        <v>8198</v>
      </c>
      <c r="B4817" s="11" t="s">
        <v>145</v>
      </c>
      <c r="C4817" s="10" t="s">
        <v>12</v>
      </c>
      <c r="D4817" s="12">
        <v>41989</v>
      </c>
      <c r="E4817" s="13" t="s">
        <v>8199</v>
      </c>
      <c r="F4817" s="13" t="s">
        <v>6521</v>
      </c>
      <c r="G4817" s="14" t="s">
        <v>8200</v>
      </c>
      <c r="H4817" s="15">
        <f>HYPERLINK("https://docs.wto.org/imrd/directdoc.asp?DDFDocuments/q/G/SPS/NPHL259.pdf","EN")</f>
      </c>
      <c r="I4817" s="15">
        <f>HYPERLINK("https://docs.wto.org/imrd/directdoc.asp?DDFDocuments/r/G/SPS/NPHL259.pdf","FR")</f>
      </c>
      <c r="J4817" s="15">
        <f>HYPERLINK("https://docs.wto.org/imrd/directdoc.asp?DDFDocuments/s/G/SPS/NPHL259.pdf","ES")</f>
      </c>
    </row>
    <row r="4818">
      <c r="A4818" s="10" t="s">
        <v>8201</v>
      </c>
      <c r="B4818" s="11" t="s">
        <v>145</v>
      </c>
      <c r="C4818" s="10" t="s">
        <v>12</v>
      </c>
      <c r="D4818" s="12">
        <v>41989</v>
      </c>
      <c r="E4818" s="13" t="s">
        <v>8156</v>
      </c>
      <c r="F4818" s="13" t="s">
        <v>36</v>
      </c>
      <c r="G4818" s="14" t="s">
        <v>7468</v>
      </c>
      <c r="H4818" s="15">
        <f>HYPERLINK("https://docs.wto.org/imrd/directdoc.asp?DDFDocuments/q/G/SPS/NPHL260.pdf","EN")</f>
      </c>
      <c r="I4818" s="15">
        <f>HYPERLINK("https://docs.wto.org/imrd/directdoc.asp?DDFDocuments/r/G/SPS/NPHL260.pdf","FR")</f>
      </c>
      <c r="J4818" s="15">
        <f>HYPERLINK("https://docs.wto.org/imrd/directdoc.asp?DDFDocuments/s/G/SPS/NPHL260.pdf","ES")</f>
      </c>
    </row>
    <row r="4819">
      <c r="A4819" s="10" t="s">
        <v>8202</v>
      </c>
      <c r="B4819" s="11" t="s">
        <v>11</v>
      </c>
      <c r="C4819" s="10" t="s">
        <v>12</v>
      </c>
      <c r="D4819" s="12">
        <v>41989</v>
      </c>
      <c r="E4819" s="13" t="s">
        <v>8203</v>
      </c>
      <c r="F4819" s="13" t="s">
        <v>992</v>
      </c>
      <c r="G4819" s="14" t="s">
        <v>5038</v>
      </c>
      <c r="H4819" s="15">
        <f>HYPERLINK("https://docs.wto.org/imrd/directdoc.asp?DDFDocuments/t/G/SPS/NRUS88.DOC","EN")</f>
      </c>
      <c r="I4819" s="15">
        <f>HYPERLINK("https://docs.wto.org/imrd/directdoc.asp?DDFDocuments/u/G/SPS/NRUS88.DOC","FR")</f>
      </c>
      <c r="J4819" s="15">
        <f>HYPERLINK("https://docs.wto.org/imrd/directdoc.asp?DDFDocuments/v/G/SPS/NRUS88.DOC","ES")</f>
      </c>
    </row>
    <row r="4820">
      <c r="A4820" s="10" t="s">
        <v>8204</v>
      </c>
      <c r="B4820" s="11" t="s">
        <v>134</v>
      </c>
      <c r="C4820" s="10" t="s">
        <v>12</v>
      </c>
      <c r="D4820" s="12">
        <v>41989</v>
      </c>
      <c r="E4820" s="13" t="s">
        <v>8058</v>
      </c>
      <c r="F4820" s="13" t="s">
        <v>56</v>
      </c>
      <c r="G4820" s="14" t="s">
        <v>8205</v>
      </c>
      <c r="H4820" s="15">
        <f>HYPERLINK("https://docs.wto.org/imrd/directdoc.asp?DDFDocuments/t/G/SPS/NTHA225.DOC","EN")</f>
      </c>
      <c r="I4820" s="15">
        <f>HYPERLINK("https://docs.wto.org/imrd/directdoc.asp?DDFDocuments/u/G/SPS/NTHA225.DOC","FR")</f>
      </c>
      <c r="J4820" s="15">
        <f>HYPERLINK("https://docs.wto.org/imrd/directdoc.asp?DDFDocuments/v/G/SPS/NTHA225.DOC","ES")</f>
      </c>
    </row>
    <row r="4821">
      <c r="A4821" s="10" t="s">
        <v>8206</v>
      </c>
      <c r="B4821" s="11" t="s">
        <v>164</v>
      </c>
      <c r="C4821" s="10" t="s">
        <v>18</v>
      </c>
      <c r="D4821" s="12">
        <v>41989</v>
      </c>
      <c r="E4821" s="13" t="s">
        <v>8207</v>
      </c>
      <c r="F4821" s="13" t="s">
        <v>6249</v>
      </c>
      <c r="G4821" s="14"/>
      <c r="H4821" s="15">
        <f>HYPERLINK("https://docs.wto.org/imrd/directdoc.asp?DDFDocuments/t/G/SPS/NUKR102.DOC","EN")</f>
      </c>
      <c r="I4821" s="15">
        <f>HYPERLINK("https://docs.wto.org/imrd/directdoc.asp?DDFDocuments/u/G/SPS/NUKR102.DOC","FR")</f>
      </c>
      <c r="J4821" s="15">
        <f>HYPERLINK("https://docs.wto.org/imrd/directdoc.asp?DDFDocuments/v/G/SPS/NUKR102.DOC","ES")</f>
      </c>
    </row>
    <row r="4822">
      <c r="A4822" s="10" t="s">
        <v>8208</v>
      </c>
      <c r="B4822" s="11" t="s">
        <v>72</v>
      </c>
      <c r="C4822" s="10" t="s">
        <v>18</v>
      </c>
      <c r="D4822" s="12">
        <v>41988</v>
      </c>
      <c r="E4822" s="13" t="s">
        <v>6671</v>
      </c>
      <c r="F4822" s="13" t="s">
        <v>7603</v>
      </c>
      <c r="G4822" s="14"/>
      <c r="H4822" s="15">
        <f>HYPERLINK("https://docs.wto.org/imrd/directdoc.asp?DDFDocuments/t/G/SPS/NCAN244R2.DOC","EN")</f>
      </c>
      <c r="I4822" s="15">
        <f>HYPERLINK("https://docs.wto.org/imrd/directdoc.asp?DDFDocuments/u/G/SPS/NCAN244R2.DOC","FR")</f>
      </c>
      <c r="J4822" s="15">
        <f>HYPERLINK("https://docs.wto.org/imrd/directdoc.asp?DDFDocuments/v/G/SPS/NCAN244R2.DOC","ES")</f>
      </c>
    </row>
    <row r="4823">
      <c r="A4823" s="10" t="s">
        <v>8209</v>
      </c>
      <c r="B4823" s="11" t="s">
        <v>72</v>
      </c>
      <c r="C4823" s="10" t="s">
        <v>54</v>
      </c>
      <c r="D4823" s="12">
        <v>41988</v>
      </c>
      <c r="E4823" s="13" t="s">
        <v>8210</v>
      </c>
      <c r="F4823" s="13" t="s">
        <v>5150</v>
      </c>
      <c r="G4823" s="14"/>
      <c r="H4823" s="15">
        <f>HYPERLINK("https://docs.wto.org/imrd/directdoc.asp?DDFDocuments/q/G/SPS/NCAN650A2.pdf","EN")</f>
      </c>
      <c r="I4823" s="15">
        <f>HYPERLINK("https://docs.wto.org/imrd/directdoc.asp?DDFDocuments/r/G/SPS/NCAN650A2.pdf","FR")</f>
      </c>
      <c r="J4823" s="15">
        <f>HYPERLINK("https://docs.wto.org/imrd/directdoc.asp?DDFDocuments/s/G/SPS/NCAN650A2.pdf","ES")</f>
      </c>
    </row>
    <row r="4824">
      <c r="A4824" s="10" t="s">
        <v>8211</v>
      </c>
      <c r="B4824" s="11" t="s">
        <v>149</v>
      </c>
      <c r="C4824" s="10" t="s">
        <v>18</v>
      </c>
      <c r="D4824" s="12">
        <v>41988</v>
      </c>
      <c r="E4824" s="13" t="s">
        <v>8212</v>
      </c>
      <c r="F4824" s="13" t="s">
        <v>6380</v>
      </c>
      <c r="G4824" s="14"/>
      <c r="H4824" s="15">
        <f>HYPERLINK("https://docs.wto.org/imrd/directdoc.asp?DDFDocuments/t/G/SPS/NCHN702.DOC","EN")</f>
      </c>
      <c r="I4824" s="15">
        <f>HYPERLINK("https://docs.wto.org/imrd/directdoc.asp?DDFDocuments/u/G/SPS/NCHN702.DOC","FR")</f>
      </c>
      <c r="J4824" s="15">
        <f>HYPERLINK("https://docs.wto.org/imrd/directdoc.asp?DDFDocuments/v/G/SPS/NCHN702.DOC","ES")</f>
      </c>
    </row>
    <row r="4825">
      <c r="A4825" s="10" t="s">
        <v>8213</v>
      </c>
      <c r="B4825" s="11" t="s">
        <v>82</v>
      </c>
      <c r="C4825" s="10" t="s">
        <v>18</v>
      </c>
      <c r="D4825" s="12">
        <v>41988</v>
      </c>
      <c r="E4825" s="13" t="s">
        <v>8214</v>
      </c>
      <c r="F4825" s="13" t="s">
        <v>6743</v>
      </c>
      <c r="G4825" s="14" t="s">
        <v>8215</v>
      </c>
      <c r="H4825" s="15">
        <f>HYPERLINK("https://docs.wto.org/imrd/directdoc.asp?DDFDocuments/q/G/SPS/NEU118.pdf","EN")</f>
      </c>
      <c r="I4825" s="15">
        <f>HYPERLINK("https://docs.wto.org/imrd/directdoc.asp?DDFDocuments/r/G/SPS/NEU118.pdf","FR")</f>
      </c>
      <c r="J4825" s="15">
        <f>HYPERLINK("https://docs.wto.org/imrd/directdoc.asp?DDFDocuments/s/G/SPS/NEU118.pdf","ES")</f>
      </c>
    </row>
    <row r="4826">
      <c r="A4826" s="10" t="s">
        <v>8216</v>
      </c>
      <c r="B4826" s="11" t="s">
        <v>82</v>
      </c>
      <c r="C4826" s="10" t="s">
        <v>54</v>
      </c>
      <c r="D4826" s="12">
        <v>41988</v>
      </c>
      <c r="E4826" s="13" t="s">
        <v>7099</v>
      </c>
      <c r="F4826" s="13" t="s">
        <v>144</v>
      </c>
      <c r="G4826" s="14" t="s">
        <v>7100</v>
      </c>
      <c r="H4826" s="15">
        <f>HYPERLINK("https://docs.wto.org/imrd/directdoc.asp?DDFDocuments/t/G/SPS/NEU91A1.DOC","EN")</f>
      </c>
      <c r="I4826" s="15">
        <f>HYPERLINK("https://docs.wto.org/imrd/directdoc.asp?DDFDocuments/u/G/SPS/NEU91A1.DOC","FR")</f>
      </c>
      <c r="J4826" s="15">
        <f>HYPERLINK("https://docs.wto.org/imrd/directdoc.asp?DDFDocuments/v/G/SPS/NEU91A1.DOC","ES")</f>
      </c>
    </row>
    <row r="4827">
      <c r="A4827" s="10" t="s">
        <v>8217</v>
      </c>
      <c r="B4827" s="11" t="s">
        <v>139</v>
      </c>
      <c r="C4827" s="10" t="s">
        <v>18</v>
      </c>
      <c r="D4827" s="12">
        <v>41988</v>
      </c>
      <c r="E4827" s="13" t="s">
        <v>8218</v>
      </c>
      <c r="F4827" s="13" t="s">
        <v>24</v>
      </c>
      <c r="G4827" s="14"/>
      <c r="H4827" s="15">
        <f>HYPERLINK("https://docs.wto.org/imrd/directdoc.asp?DDFDocuments/t/G/SPS/NIND93.DOC","EN")</f>
      </c>
      <c r="I4827" s="15">
        <f>HYPERLINK("https://docs.wto.org/imrd/directdoc.asp?DDFDocuments/u/G/SPS/NIND93.DOC","FR")</f>
      </c>
      <c r="J4827" s="15">
        <f>HYPERLINK("https://docs.wto.org/imrd/directdoc.asp?DDFDocuments/v/G/SPS/NIND93.DOC","ES")</f>
      </c>
    </row>
    <row r="4828">
      <c r="A4828" s="10" t="s">
        <v>8219</v>
      </c>
      <c r="B4828" s="11" t="s">
        <v>1600</v>
      </c>
      <c r="C4828" s="10" t="s">
        <v>12</v>
      </c>
      <c r="D4828" s="12">
        <v>41988</v>
      </c>
      <c r="E4828" s="13" t="s">
        <v>8220</v>
      </c>
      <c r="F4828" s="13" t="s">
        <v>56</v>
      </c>
      <c r="G4828" s="14" t="s">
        <v>8221</v>
      </c>
      <c r="H4828" s="15">
        <f>HYPERLINK("https://docs.wto.org/imrd/directdoc.asp?DDFDocuments/q/G/SPS/NMAR39.pdf","EN")</f>
      </c>
      <c r="I4828" s="15">
        <f>HYPERLINK("https://docs.wto.org/imrd/directdoc.asp?DDFDocuments/r/G/SPS/NMAR39.pdf","FR")</f>
      </c>
      <c r="J4828" s="15">
        <f>HYPERLINK("https://docs.wto.org/imrd/directdoc.asp?DDFDocuments/s/G/SPS/NMAR39.pdf","ES")</f>
      </c>
    </row>
    <row r="4829">
      <c r="A4829" s="10" t="s">
        <v>8222</v>
      </c>
      <c r="B4829" s="11" t="s">
        <v>11</v>
      </c>
      <c r="C4829" s="10" t="s">
        <v>40</v>
      </c>
      <c r="D4829" s="12">
        <v>41988</v>
      </c>
      <c r="E4829" s="13" t="s">
        <v>8223</v>
      </c>
      <c r="F4829" s="13" t="s">
        <v>310</v>
      </c>
      <c r="G4829" s="14"/>
      <c r="H4829" s="15">
        <f>HYPERLINK("https://docs.wto.org/imrd/directdoc.asp?DDFDocuments/t/G/SPS/NRUS50A1.DOC","EN")</f>
      </c>
      <c r="I4829" s="15">
        <f>HYPERLINK("https://docs.wto.org/imrd/directdoc.asp?DDFDocuments/u/G/SPS/NRUS50A1.DOC","FR")</f>
      </c>
      <c r="J4829" s="15">
        <f>HYPERLINK("https://docs.wto.org/imrd/directdoc.asp?DDFDocuments/v/G/SPS/NRUS50A1.DOC","ES")</f>
      </c>
    </row>
    <row r="4830">
      <c r="A4830" s="10" t="s">
        <v>8224</v>
      </c>
      <c r="B4830" s="11" t="s">
        <v>82</v>
      </c>
      <c r="C4830" s="10" t="s">
        <v>18</v>
      </c>
      <c r="D4830" s="12">
        <v>41985</v>
      </c>
      <c r="E4830" s="13" t="s">
        <v>83</v>
      </c>
      <c r="F4830" s="13" t="s">
        <v>74</v>
      </c>
      <c r="G4830" s="14"/>
      <c r="H4830" s="15">
        <f>HYPERLINK("https://docs.wto.org/imrd/directdoc.asp?DDFDocuments/t/G/SPS/NEU117.DOC","EN")</f>
      </c>
      <c r="I4830" s="15">
        <f>HYPERLINK("https://docs.wto.org/imrd/directdoc.asp?DDFDocuments/u/G/SPS/NEU117.DOC","FR")</f>
      </c>
      <c r="J4830" s="15">
        <f>HYPERLINK("https://docs.wto.org/imrd/directdoc.asp?DDFDocuments/v/G/SPS/NEU117.DOC","ES")</f>
      </c>
    </row>
    <row r="4831">
      <c r="A4831" s="10" t="s">
        <v>8225</v>
      </c>
      <c r="B4831" s="11" t="s">
        <v>233</v>
      </c>
      <c r="C4831" s="10" t="s">
        <v>40</v>
      </c>
      <c r="D4831" s="12">
        <v>41985</v>
      </c>
      <c r="E4831" s="13" t="s">
        <v>19</v>
      </c>
      <c r="F4831" s="13" t="s">
        <v>5150</v>
      </c>
      <c r="G4831" s="14"/>
      <c r="H4831" s="15">
        <f>HYPERLINK("https://docs.wto.org/imrd/directdoc.asp?DDFDocuments/q/G/SPS/NPER509A1.pdf","EN")</f>
      </c>
      <c r="I4831" s="15">
        <f>HYPERLINK("https://docs.wto.org/imrd/directdoc.asp?DDFDocuments/r/G/SPS/NPER509A1.pdf","FR")</f>
      </c>
      <c r="J4831" s="15">
        <f>HYPERLINK("https://docs.wto.org/imrd/directdoc.asp?DDFDocuments/s/G/SPS/NPER509A1.pdf","ES")</f>
      </c>
    </row>
    <row r="4832">
      <c r="A4832" s="10" t="s">
        <v>8226</v>
      </c>
      <c r="B4832" s="11" t="s">
        <v>233</v>
      </c>
      <c r="C4832" s="10" t="s">
        <v>18</v>
      </c>
      <c r="D4832" s="12">
        <v>41985</v>
      </c>
      <c r="E4832" s="13" t="s">
        <v>8227</v>
      </c>
      <c r="F4832" s="13" t="s">
        <v>158</v>
      </c>
      <c r="G4832" s="14" t="s">
        <v>8228</v>
      </c>
      <c r="H4832" s="15">
        <f>HYPERLINK("https://docs.wto.org/imrd/directdoc.asp?DDFDocuments/q/G/SPS/NPER580.pdf","EN")</f>
      </c>
      <c r="I4832" s="15">
        <f>HYPERLINK("https://docs.wto.org/imrd/directdoc.asp?DDFDocuments/r/G/SPS/NPER580.pdf","FR")</f>
      </c>
      <c r="J4832" s="15">
        <f>HYPERLINK("https://docs.wto.org/imrd/directdoc.asp?DDFDocuments/s/G/SPS/NPER580.pdf","ES")</f>
      </c>
    </row>
    <row r="4833">
      <c r="A4833" s="10" t="s">
        <v>8229</v>
      </c>
      <c r="B4833" s="11" t="s">
        <v>233</v>
      </c>
      <c r="C4833" s="10" t="s">
        <v>18</v>
      </c>
      <c r="D4833" s="12">
        <v>41985</v>
      </c>
      <c r="E4833" s="13" t="s">
        <v>8230</v>
      </c>
      <c r="F4833" s="13" t="s">
        <v>158</v>
      </c>
      <c r="G4833" s="14" t="s">
        <v>17</v>
      </c>
      <c r="H4833" s="15">
        <f>HYPERLINK("https://docs.wto.org/imrd/directdoc.asp?DDFDocuments/q/G/SPS/NPER581.pdf","EN")</f>
      </c>
      <c r="I4833" s="15">
        <f>HYPERLINK("https://docs.wto.org/imrd/directdoc.asp?DDFDocuments/r/G/SPS/NPER581.pdf","FR")</f>
      </c>
      <c r="J4833" s="15">
        <f>HYPERLINK("https://docs.wto.org/imrd/directdoc.asp?DDFDocuments/s/G/SPS/NPER581.pdf","ES")</f>
      </c>
    </row>
    <row r="4834">
      <c r="A4834" s="10" t="s">
        <v>8231</v>
      </c>
      <c r="B4834" s="11" t="s">
        <v>233</v>
      </c>
      <c r="C4834" s="10" t="s">
        <v>18</v>
      </c>
      <c r="D4834" s="12">
        <v>41984</v>
      </c>
      <c r="E4834" s="13" t="s">
        <v>8232</v>
      </c>
      <c r="F4834" s="13" t="s">
        <v>158</v>
      </c>
      <c r="G4834" s="14" t="s">
        <v>161</v>
      </c>
      <c r="H4834" s="15">
        <f>HYPERLINK("https://docs.wto.org/imrd/directdoc.asp?DDFDocuments/q/G/SPS/NPER579.pdf","EN")</f>
      </c>
      <c r="I4834" s="15">
        <f>HYPERLINK("https://docs.wto.org/imrd/directdoc.asp?DDFDocuments/r/G/SPS/NPER579.pdf","FR")</f>
      </c>
      <c r="J4834" s="15">
        <f>HYPERLINK("https://docs.wto.org/imrd/directdoc.asp?DDFDocuments/s/G/SPS/NPER579.pdf","ES")</f>
      </c>
    </row>
    <row r="4835">
      <c r="A4835" s="10" t="s">
        <v>8233</v>
      </c>
      <c r="B4835" s="11" t="s">
        <v>59</v>
      </c>
      <c r="C4835" s="10" t="s">
        <v>40</v>
      </c>
      <c r="D4835" s="12">
        <v>41984</v>
      </c>
      <c r="E4835" s="13" t="s">
        <v>8234</v>
      </c>
      <c r="F4835" s="13" t="s">
        <v>5150</v>
      </c>
      <c r="G4835" s="14"/>
      <c r="H4835" s="15">
        <f>HYPERLINK("https://docs.wto.org/imrd/directdoc.asp?DDFDocuments/t/G/SPS/NTPKM321A1.DOC","EN")</f>
      </c>
      <c r="I4835" s="15">
        <f>HYPERLINK("https://docs.wto.org/imrd/directdoc.asp?DDFDocuments/u/G/SPS/NTPKM321A1.DOC","FR")</f>
      </c>
      <c r="J4835" s="15">
        <f>HYPERLINK("https://docs.wto.org/imrd/directdoc.asp?DDFDocuments/v/G/SPS/NTPKM321A1.DOC","ES")</f>
      </c>
    </row>
    <row r="4836">
      <c r="A4836" s="10" t="s">
        <v>8235</v>
      </c>
      <c r="B4836" s="11" t="s">
        <v>351</v>
      </c>
      <c r="C4836" s="10" t="s">
        <v>12</v>
      </c>
      <c r="D4836" s="12">
        <v>41983</v>
      </c>
      <c r="E4836" s="13" t="s">
        <v>8236</v>
      </c>
      <c r="F4836" s="13" t="s">
        <v>8237</v>
      </c>
      <c r="G4836" s="14" t="s">
        <v>1093</v>
      </c>
      <c r="H4836" s="15">
        <f>HYPERLINK("https://docs.wto.org/imrd/directdoc.asp?DDFDocuments/q/G/SPS/NJOR29.pdf","EN")</f>
      </c>
      <c r="I4836" s="15">
        <f>HYPERLINK("https://docs.wto.org/imrd/directdoc.asp?DDFDocuments/r/G/SPS/NJOR29.pdf","FR")</f>
      </c>
      <c r="J4836" s="15">
        <f>HYPERLINK("https://docs.wto.org/imrd/directdoc.asp?DDFDocuments/s/G/SPS/NJOR29.pdf","ES")</f>
      </c>
    </row>
    <row r="4837">
      <c r="A4837" s="10" t="s">
        <v>8238</v>
      </c>
      <c r="B4837" s="11" t="s">
        <v>351</v>
      </c>
      <c r="C4837" s="10" t="s">
        <v>12</v>
      </c>
      <c r="D4837" s="12">
        <v>41983</v>
      </c>
      <c r="E4837" s="13" t="s">
        <v>8236</v>
      </c>
      <c r="F4837" s="13" t="s">
        <v>8237</v>
      </c>
      <c r="G4837" s="14" t="s">
        <v>520</v>
      </c>
      <c r="H4837" s="15">
        <f>HYPERLINK("https://docs.wto.org/imrd/directdoc.asp?DDFDocuments/q/G/SPS/NJOR30.pdf","EN")</f>
      </c>
      <c r="I4837" s="15">
        <f>HYPERLINK("https://docs.wto.org/imrd/directdoc.asp?DDFDocuments/r/G/SPS/NJOR30.pdf","FR")</f>
      </c>
      <c r="J4837" s="15">
        <f>HYPERLINK("https://docs.wto.org/imrd/directdoc.asp?DDFDocuments/s/G/SPS/NJOR30.pdf","ES")</f>
      </c>
    </row>
    <row r="4838">
      <c r="A4838" s="10" t="s">
        <v>8239</v>
      </c>
      <c r="B4838" s="11" t="s">
        <v>11</v>
      </c>
      <c r="C4838" s="10" t="s">
        <v>12</v>
      </c>
      <c r="D4838" s="12">
        <v>41983</v>
      </c>
      <c r="E4838" s="13" t="s">
        <v>8240</v>
      </c>
      <c r="F4838" s="13" t="s">
        <v>2192</v>
      </c>
      <c r="G4838" s="14" t="s">
        <v>2334</v>
      </c>
      <c r="H4838" s="15">
        <f>HYPERLINK("https://docs.wto.org/imrd/directdoc.asp?DDFDocuments/q/G/SPS/NRUS86.pdf","EN")</f>
      </c>
      <c r="I4838" s="15">
        <f>HYPERLINK("https://docs.wto.org/imrd/directdoc.asp?DDFDocuments/r/G/SPS/NRUS86.pdf","FR")</f>
      </c>
      <c r="J4838" s="15">
        <f>HYPERLINK("https://docs.wto.org/imrd/directdoc.asp?DDFDocuments/s/G/SPS/NRUS86.pdf","ES")</f>
      </c>
    </row>
    <row r="4839">
      <c r="A4839" s="10" t="s">
        <v>8241</v>
      </c>
      <c r="B4839" s="11" t="s">
        <v>11</v>
      </c>
      <c r="C4839" s="10" t="s">
        <v>12</v>
      </c>
      <c r="D4839" s="12">
        <v>41983</v>
      </c>
      <c r="E4839" s="13" t="s">
        <v>8242</v>
      </c>
      <c r="F4839" s="13" t="s">
        <v>250</v>
      </c>
      <c r="G4839" s="14" t="s">
        <v>8243</v>
      </c>
      <c r="H4839" s="15">
        <f>HYPERLINK("https://docs.wto.org/imrd/directdoc.asp?DDFDocuments/q/G/SPS/NRUS87.pdf","EN")</f>
      </c>
      <c r="I4839" s="15">
        <f>HYPERLINK("https://docs.wto.org/imrd/directdoc.asp?DDFDocuments/r/G/SPS/NRUS87.pdf","FR")</f>
      </c>
      <c r="J4839" s="15">
        <f>HYPERLINK("https://docs.wto.org/imrd/directdoc.asp?DDFDocuments/s/G/SPS/NRUS87.pdf","ES")</f>
      </c>
    </row>
    <row r="4840">
      <c r="A4840" s="10" t="s">
        <v>8244</v>
      </c>
      <c r="B4840" s="11" t="s">
        <v>72</v>
      </c>
      <c r="C4840" s="10" t="s">
        <v>18</v>
      </c>
      <c r="D4840" s="12">
        <v>41982</v>
      </c>
      <c r="E4840" s="13" t="s">
        <v>8245</v>
      </c>
      <c r="F4840" s="13" t="s">
        <v>122</v>
      </c>
      <c r="G4840" s="14"/>
      <c r="H4840" s="15">
        <f>HYPERLINK("https://docs.wto.org/imrd/directdoc.asp?DDFDocuments/t/G/SPS/NCAN903.DOC","EN")</f>
      </c>
      <c r="I4840" s="15">
        <f>HYPERLINK("https://docs.wto.org/imrd/directdoc.asp?DDFDocuments/u/G/SPS/NCAN903.DOC","FR")</f>
      </c>
      <c r="J4840" s="15">
        <f>HYPERLINK("https://docs.wto.org/imrd/directdoc.asp?DDFDocuments/v/G/SPS/NCAN903.DOC","ES")</f>
      </c>
    </row>
    <row r="4841">
      <c r="A4841" s="10" t="s">
        <v>8246</v>
      </c>
      <c r="B4841" s="11" t="s">
        <v>637</v>
      </c>
      <c r="C4841" s="10" t="s">
        <v>12</v>
      </c>
      <c r="D4841" s="12">
        <v>41982</v>
      </c>
      <c r="E4841" s="13" t="s">
        <v>8247</v>
      </c>
      <c r="F4841" s="13" t="s">
        <v>4877</v>
      </c>
      <c r="G4841" s="14"/>
      <c r="H4841" s="15">
        <f>HYPERLINK("https://docs.wto.org/imrd/directdoc.asp?DDFDocuments/t/G/SPS/NLKA37.DOC","EN")</f>
      </c>
      <c r="I4841" s="15">
        <f>HYPERLINK("https://docs.wto.org/imrd/directdoc.asp?DDFDocuments/u/G/SPS/NLKA37.DOC","FR")</f>
      </c>
      <c r="J4841" s="15">
        <f>HYPERLINK("https://docs.wto.org/imrd/directdoc.asp?DDFDocuments/v/G/SPS/NLKA37.DOC","ES")</f>
      </c>
    </row>
    <row r="4842">
      <c r="A4842" s="10" t="s">
        <v>8248</v>
      </c>
      <c r="B4842" s="11" t="s">
        <v>87</v>
      </c>
      <c r="C4842" s="10" t="s">
        <v>40</v>
      </c>
      <c r="D4842" s="12">
        <v>41982</v>
      </c>
      <c r="E4842" s="13" t="s">
        <v>19</v>
      </c>
      <c r="F4842" s="13" t="s">
        <v>5150</v>
      </c>
      <c r="G4842" s="14"/>
      <c r="H4842" s="15">
        <f>HYPERLINK("https://docs.wto.org/imrd/directdoc.asp?DDFDocuments/t/G/SPS/NMEX249A1.DOC","EN")</f>
      </c>
      <c r="I4842" s="15">
        <f>HYPERLINK("https://docs.wto.org/imrd/directdoc.asp?DDFDocuments/u/G/SPS/NMEX249A1.DOC","FR")</f>
      </c>
      <c r="J4842" s="15">
        <f>HYPERLINK("https://docs.wto.org/imrd/directdoc.asp?DDFDocuments/v/G/SPS/NMEX249A1.DOC","ES")</f>
      </c>
    </row>
    <row r="4843">
      <c r="A4843" s="10" t="s">
        <v>8249</v>
      </c>
      <c r="B4843" s="11" t="s">
        <v>11</v>
      </c>
      <c r="C4843" s="10" t="s">
        <v>18</v>
      </c>
      <c r="D4843" s="12">
        <v>41982</v>
      </c>
      <c r="E4843" s="13" t="s">
        <v>8250</v>
      </c>
      <c r="F4843" s="13" t="s">
        <v>144</v>
      </c>
      <c r="G4843" s="14" t="s">
        <v>8251</v>
      </c>
      <c r="H4843" s="15">
        <f>HYPERLINK("https://docs.wto.org/imrd/directdoc.asp?DDFDocuments/t/G/SPS/NRUS85.DOC","EN")</f>
      </c>
      <c r="I4843" s="15">
        <f>HYPERLINK("https://docs.wto.org/imrd/directdoc.asp?DDFDocuments/u/G/SPS/NRUS85.DOC","FR")</f>
      </c>
      <c r="J4843" s="15">
        <f>HYPERLINK("https://docs.wto.org/imrd/directdoc.asp?DDFDocuments/v/G/SPS/NRUS85.DOC","ES")</f>
      </c>
    </row>
    <row r="4844">
      <c r="A4844" s="10" t="s">
        <v>8252</v>
      </c>
      <c r="B4844" s="11" t="s">
        <v>161</v>
      </c>
      <c r="C4844" s="10" t="s">
        <v>18</v>
      </c>
      <c r="D4844" s="12">
        <v>41982</v>
      </c>
      <c r="E4844" s="13" t="s">
        <v>3865</v>
      </c>
      <c r="F4844" s="13" t="s">
        <v>158</v>
      </c>
      <c r="G4844" s="14" t="s">
        <v>59</v>
      </c>
      <c r="H4844" s="15">
        <f>HYPERLINK("https://docs.wto.org/imrd/directdoc.asp?DDFDocuments/t/G/SPS/NUSA2719.DOC","EN")</f>
      </c>
      <c r="I4844" s="15">
        <f>HYPERLINK("https://docs.wto.org/imrd/directdoc.asp?DDFDocuments/u/G/SPS/NUSA2719.DOC","FR")</f>
      </c>
      <c r="J4844" s="15">
        <f>HYPERLINK("https://docs.wto.org/imrd/directdoc.asp?DDFDocuments/v/G/SPS/NUSA2719.DOC","ES")</f>
      </c>
    </row>
    <row r="4845">
      <c r="A4845" s="10" t="s">
        <v>8253</v>
      </c>
      <c r="B4845" s="11" t="s">
        <v>151</v>
      </c>
      <c r="C4845" s="10" t="s">
        <v>18</v>
      </c>
      <c r="D4845" s="12">
        <v>41982</v>
      </c>
      <c r="E4845" s="13" t="s">
        <v>8254</v>
      </c>
      <c r="F4845" s="13" t="s">
        <v>144</v>
      </c>
      <c r="G4845" s="14" t="s">
        <v>8255</v>
      </c>
      <c r="H4845" s="15">
        <f>HYPERLINK("https://docs.wto.org/imrd/directdoc.asp?DDFDocuments/t/G/SPS/NVNM65.DOC","EN")</f>
      </c>
      <c r="I4845" s="15">
        <f>HYPERLINK("https://docs.wto.org/imrd/directdoc.asp?DDFDocuments/u/G/SPS/NVNM65.DOC","FR")</f>
      </c>
      <c r="J4845" s="15">
        <f>HYPERLINK("https://docs.wto.org/imrd/directdoc.asp?DDFDocuments/v/G/SPS/NVNM65.DOC","ES")</f>
      </c>
    </row>
    <row r="4846">
      <c r="A4846" s="10" t="s">
        <v>8256</v>
      </c>
      <c r="B4846" s="11" t="s">
        <v>59</v>
      </c>
      <c r="C4846" s="10" t="s">
        <v>18</v>
      </c>
      <c r="D4846" s="12">
        <v>41981</v>
      </c>
      <c r="E4846" s="13" t="s">
        <v>560</v>
      </c>
      <c r="F4846" s="13" t="s">
        <v>8257</v>
      </c>
      <c r="G4846" s="14"/>
      <c r="H4846" s="15">
        <f>HYPERLINK("https://docs.wto.org/imrd/directdoc.asp?DDFDocuments/t/G/SPS/NTPKM339.DOC","EN")</f>
      </c>
      <c r="I4846" s="15">
        <f>HYPERLINK("https://docs.wto.org/imrd/directdoc.asp?DDFDocuments/u/G/SPS/NTPKM339.DOC","FR")</f>
      </c>
      <c r="J4846" s="15">
        <f>HYPERLINK("https://docs.wto.org/imrd/directdoc.asp?DDFDocuments/v/G/SPS/NTPKM339.DOC","ES")</f>
      </c>
    </row>
    <row r="4847">
      <c r="A4847" s="10" t="s">
        <v>8258</v>
      </c>
      <c r="B4847" s="11" t="s">
        <v>161</v>
      </c>
      <c r="C4847" s="10" t="s">
        <v>40</v>
      </c>
      <c r="D4847" s="12">
        <v>41981</v>
      </c>
      <c r="E4847" s="13" t="s">
        <v>8259</v>
      </c>
      <c r="F4847" s="13" t="s">
        <v>310</v>
      </c>
      <c r="G4847" s="14"/>
      <c r="H4847" s="15">
        <f>HYPERLINK("https://docs.wto.org/imrd/directdoc.asp?DDFDocuments/t/G/SPS/NUSA2280A4.DOC","EN")</f>
      </c>
      <c r="I4847" s="15">
        <f>HYPERLINK("https://docs.wto.org/imrd/directdoc.asp?DDFDocuments/u/G/SPS/NUSA2280A4.DOC","FR")</f>
      </c>
      <c r="J4847" s="15">
        <f>HYPERLINK("https://docs.wto.org/imrd/directdoc.asp?DDFDocuments/v/G/SPS/NUSA2280A4.DOC","ES")</f>
      </c>
    </row>
    <row r="4848">
      <c r="A4848" s="10" t="s">
        <v>8260</v>
      </c>
      <c r="B4848" s="11" t="s">
        <v>1389</v>
      </c>
      <c r="C4848" s="10" t="s">
        <v>18</v>
      </c>
      <c r="D4848" s="12">
        <v>41978</v>
      </c>
      <c r="E4848" s="13" t="s">
        <v>3159</v>
      </c>
      <c r="F4848" s="13" t="s">
        <v>32</v>
      </c>
      <c r="G4848" s="14"/>
      <c r="H4848" s="15">
        <f>HYPERLINK("https://docs.wto.org/imrd/directdoc.asp?DDFDocuments/t/G/SPS/NDOM56.DOC","EN")</f>
      </c>
      <c r="I4848" s="15">
        <f>HYPERLINK("https://docs.wto.org/imrd/directdoc.asp?DDFDocuments/u/G/SPS/NDOM56.DOC","FR")</f>
      </c>
      <c r="J4848" s="15">
        <f>HYPERLINK("https://docs.wto.org/imrd/directdoc.asp?DDFDocuments/v/G/SPS/NDOM56.DOC","ES")</f>
      </c>
    </row>
    <row r="4849">
      <c r="A4849" s="10" t="s">
        <v>8261</v>
      </c>
      <c r="B4849" s="11" t="s">
        <v>1389</v>
      </c>
      <c r="C4849" s="10" t="s">
        <v>18</v>
      </c>
      <c r="D4849" s="12">
        <v>41978</v>
      </c>
      <c r="E4849" s="13" t="s">
        <v>8262</v>
      </c>
      <c r="F4849" s="13" t="s">
        <v>8263</v>
      </c>
      <c r="G4849" s="14"/>
      <c r="H4849" s="15">
        <f>HYPERLINK("https://docs.wto.org/imrd/directdoc.asp?DDFDocuments/t/G/SPS/NDOM57.DOC","EN")</f>
      </c>
      <c r="I4849" s="15">
        <f>HYPERLINK("https://docs.wto.org/imrd/directdoc.asp?DDFDocuments/u/G/SPS/NDOM57.DOC","FR")</f>
      </c>
      <c r="J4849" s="15">
        <f>HYPERLINK("https://docs.wto.org/imrd/directdoc.asp?DDFDocuments/v/G/SPS/NDOM57.DOC","ES")</f>
      </c>
    </row>
    <row r="4850">
      <c r="A4850" s="10" t="s">
        <v>8264</v>
      </c>
      <c r="B4850" s="11" t="s">
        <v>1389</v>
      </c>
      <c r="C4850" s="10" t="s">
        <v>18</v>
      </c>
      <c r="D4850" s="12">
        <v>41978</v>
      </c>
      <c r="E4850" s="13" t="s">
        <v>8265</v>
      </c>
      <c r="F4850" s="13" t="s">
        <v>8266</v>
      </c>
      <c r="G4850" s="14"/>
      <c r="H4850" s="15">
        <f>HYPERLINK("https://docs.wto.org/imrd/directdoc.asp?DDFDocuments/t/G/SPS/NDOM58.DOC","EN")</f>
      </c>
      <c r="I4850" s="15">
        <f>HYPERLINK("https://docs.wto.org/imrd/directdoc.asp?DDFDocuments/u/G/SPS/NDOM58.DOC","FR")</f>
      </c>
      <c r="J4850" s="15">
        <f>HYPERLINK("https://docs.wto.org/imrd/directdoc.asp?DDFDocuments/v/G/SPS/NDOM58.DOC","ES")</f>
      </c>
    </row>
    <row r="4851">
      <c r="A4851" s="10" t="s">
        <v>8267</v>
      </c>
      <c r="B4851" s="11" t="s">
        <v>1389</v>
      </c>
      <c r="C4851" s="10" t="s">
        <v>18</v>
      </c>
      <c r="D4851" s="12">
        <v>41978</v>
      </c>
      <c r="E4851" s="13" t="s">
        <v>8268</v>
      </c>
      <c r="F4851" s="13" t="s">
        <v>8269</v>
      </c>
      <c r="G4851" s="14"/>
      <c r="H4851" s="15">
        <f>HYPERLINK("https://docs.wto.org/imrd/directdoc.asp?DDFDocuments/t/G/SPS/NDOM60.DOC","EN")</f>
      </c>
      <c r="I4851" s="15">
        <f>HYPERLINK("https://docs.wto.org/imrd/directdoc.asp?DDFDocuments/u/G/SPS/NDOM60.DOC","FR")</f>
      </c>
      <c r="J4851" s="15">
        <f>HYPERLINK("https://docs.wto.org/imrd/directdoc.asp?DDFDocuments/v/G/SPS/NDOM60.DOC","ES")</f>
      </c>
    </row>
    <row r="4852">
      <c r="A4852" s="10" t="s">
        <v>8270</v>
      </c>
      <c r="B4852" s="11" t="s">
        <v>5946</v>
      </c>
      <c r="C4852" s="10" t="s">
        <v>18</v>
      </c>
      <c r="D4852" s="12">
        <v>41978</v>
      </c>
      <c r="E4852" s="13" t="s">
        <v>2329</v>
      </c>
      <c r="F4852" s="13" t="s">
        <v>32</v>
      </c>
      <c r="G4852" s="14"/>
      <c r="H4852" s="15">
        <f>HYPERLINK("https://docs.wto.org/imrd/directdoc.asp?DDFDocuments/t/G/SPS/NGIN1.DOC","EN")</f>
      </c>
      <c r="I4852" s="15">
        <f>HYPERLINK("https://docs.wto.org/imrd/directdoc.asp?DDFDocuments/u/G/SPS/NGIN1.DOC","FR")</f>
      </c>
      <c r="J4852" s="15">
        <f>HYPERLINK("https://docs.wto.org/imrd/directdoc.asp?DDFDocuments/v/G/SPS/NGIN1.DOC","ES")</f>
      </c>
    </row>
    <row r="4853">
      <c r="A4853" s="10" t="s">
        <v>8271</v>
      </c>
      <c r="B4853" s="11" t="s">
        <v>5946</v>
      </c>
      <c r="C4853" s="10" t="s">
        <v>18</v>
      </c>
      <c r="D4853" s="12">
        <v>41978</v>
      </c>
      <c r="E4853" s="13" t="s">
        <v>8272</v>
      </c>
      <c r="F4853" s="13" t="s">
        <v>32</v>
      </c>
      <c r="G4853" s="14"/>
      <c r="H4853" s="15">
        <f>HYPERLINK("https://docs.wto.org/imrd/directdoc.asp?DDFDocuments/t/G/SPS/NGIN2.DOC","EN")</f>
      </c>
      <c r="I4853" s="15">
        <f>HYPERLINK("https://docs.wto.org/imrd/directdoc.asp?DDFDocuments/u/G/SPS/NGIN2.DOC","FR")</f>
      </c>
      <c r="J4853" s="15">
        <f>HYPERLINK("https://docs.wto.org/imrd/directdoc.asp?DDFDocuments/v/G/SPS/NGIN2.DOC","ES")</f>
      </c>
    </row>
    <row r="4854">
      <c r="A4854" s="10" t="s">
        <v>8273</v>
      </c>
      <c r="B4854" s="11" t="s">
        <v>5946</v>
      </c>
      <c r="C4854" s="10" t="s">
        <v>18</v>
      </c>
      <c r="D4854" s="12">
        <v>41978</v>
      </c>
      <c r="E4854" s="13" t="s">
        <v>8272</v>
      </c>
      <c r="F4854" s="13" t="s">
        <v>32</v>
      </c>
      <c r="G4854" s="14"/>
      <c r="H4854" s="15">
        <f>HYPERLINK("https://docs.wto.org/imrd/directdoc.asp?DDFDocuments/t/G/SPS/NGIN3.DOC","EN")</f>
      </c>
      <c r="I4854" s="15">
        <f>HYPERLINK("https://docs.wto.org/imrd/directdoc.asp?DDFDocuments/u/G/SPS/NGIN3.DOC","FR")</f>
      </c>
      <c r="J4854" s="15">
        <f>HYPERLINK("https://docs.wto.org/imrd/directdoc.asp?DDFDocuments/v/G/SPS/NGIN3.DOC","ES")</f>
      </c>
    </row>
    <row r="4855">
      <c r="A4855" s="10" t="s">
        <v>8274</v>
      </c>
      <c r="B4855" s="11" t="s">
        <v>5946</v>
      </c>
      <c r="C4855" s="10" t="s">
        <v>18</v>
      </c>
      <c r="D4855" s="12">
        <v>41978</v>
      </c>
      <c r="E4855" s="13" t="s">
        <v>8275</v>
      </c>
      <c r="F4855" s="13" t="s">
        <v>24</v>
      </c>
      <c r="G4855" s="14"/>
      <c r="H4855" s="15">
        <f>HYPERLINK("https://docs.wto.org/imrd/directdoc.asp?DDFDocuments/t/G/SPS/NGIN4.DOC","EN")</f>
      </c>
      <c r="I4855" s="15">
        <f>HYPERLINK("https://docs.wto.org/imrd/directdoc.asp?DDFDocuments/u/G/SPS/NGIN4.DOC","FR")</f>
      </c>
      <c r="J4855" s="15">
        <f>HYPERLINK("https://docs.wto.org/imrd/directdoc.asp?DDFDocuments/v/G/SPS/NGIN4.DOC","ES")</f>
      </c>
    </row>
    <row r="4856">
      <c r="A4856" s="10" t="s">
        <v>8276</v>
      </c>
      <c r="B4856" s="11" t="s">
        <v>5946</v>
      </c>
      <c r="C4856" s="10" t="s">
        <v>18</v>
      </c>
      <c r="D4856" s="12">
        <v>41978</v>
      </c>
      <c r="E4856" s="13" t="s">
        <v>8277</v>
      </c>
      <c r="F4856" s="13" t="s">
        <v>339</v>
      </c>
      <c r="G4856" s="14"/>
      <c r="H4856" s="15">
        <f>HYPERLINK("https://docs.wto.org/imrd/directdoc.asp?DDFDocuments/t/G/SPS/NGIN5.DOC","EN")</f>
      </c>
      <c r="I4856" s="15">
        <f>HYPERLINK("https://docs.wto.org/imrd/directdoc.asp?DDFDocuments/u/G/SPS/NGIN5.DOC","FR")</f>
      </c>
      <c r="J4856" s="15">
        <f>HYPERLINK("https://docs.wto.org/imrd/directdoc.asp?DDFDocuments/v/G/SPS/NGIN5.DOC","ES")</f>
      </c>
    </row>
    <row r="4857">
      <c r="A4857" s="10" t="s">
        <v>8278</v>
      </c>
      <c r="B4857" s="11" t="s">
        <v>233</v>
      </c>
      <c r="C4857" s="10" t="s">
        <v>40</v>
      </c>
      <c r="D4857" s="12">
        <v>41978</v>
      </c>
      <c r="E4857" s="13" t="s">
        <v>19</v>
      </c>
      <c r="F4857" s="13" t="s">
        <v>310</v>
      </c>
      <c r="G4857" s="14"/>
      <c r="H4857" s="15">
        <f>HYPERLINK("https://docs.wto.org/imrd/directdoc.asp?DDFDocuments/t/G/SPS/NPER554A1.DOC","EN")</f>
      </c>
      <c r="I4857" s="15">
        <f>HYPERLINK("https://docs.wto.org/imrd/directdoc.asp?DDFDocuments/u/G/SPS/NPER554A1.DOC","FR")</f>
      </c>
      <c r="J4857" s="15">
        <f>HYPERLINK("https://docs.wto.org/imrd/directdoc.asp?DDFDocuments/v/G/SPS/NPER554A1.DOC","ES")</f>
      </c>
    </row>
    <row r="4858">
      <c r="A4858" s="10" t="s">
        <v>8279</v>
      </c>
      <c r="B4858" s="11" t="s">
        <v>11</v>
      </c>
      <c r="C4858" s="10" t="s">
        <v>12</v>
      </c>
      <c r="D4858" s="12">
        <v>41978</v>
      </c>
      <c r="E4858" s="13" t="s">
        <v>8280</v>
      </c>
      <c r="F4858" s="13" t="s">
        <v>14</v>
      </c>
      <c r="G4858" s="14" t="s">
        <v>8281</v>
      </c>
      <c r="H4858" s="15">
        <f>HYPERLINK("https://docs.wto.org/imrd/directdoc.asp?DDFDocuments/t/G/SPS/NRUS84.DOC","EN")</f>
      </c>
      <c r="I4858" s="15">
        <f>HYPERLINK("https://docs.wto.org/imrd/directdoc.asp?DDFDocuments/u/G/SPS/NRUS84.DOC","FR")</f>
      </c>
      <c r="J4858" s="15">
        <f>HYPERLINK("https://docs.wto.org/imrd/directdoc.asp?DDFDocuments/v/G/SPS/NRUS84.DOC","ES")</f>
      </c>
    </row>
    <row r="4859">
      <c r="A4859" s="10" t="s">
        <v>8282</v>
      </c>
      <c r="B4859" s="11" t="s">
        <v>53</v>
      </c>
      <c r="C4859" s="10" t="s">
        <v>12</v>
      </c>
      <c r="D4859" s="12">
        <v>41978</v>
      </c>
      <c r="E4859" s="13" t="s">
        <v>55</v>
      </c>
      <c r="F4859" s="13" t="s">
        <v>56</v>
      </c>
      <c r="G4859" s="14" t="s">
        <v>8283</v>
      </c>
      <c r="H4859" s="15">
        <f>HYPERLINK("https://docs.wto.org/imrd/directdoc.asp?DDFDocuments/q/G/SPS/NSAU135.pdf","EN")</f>
      </c>
      <c r="I4859" s="15">
        <f>HYPERLINK("https://docs.wto.org/imrd/directdoc.asp?DDFDocuments/r/G/SPS/NSAU135.pdf","FR")</f>
      </c>
      <c r="J4859" s="15">
        <f>HYPERLINK("https://docs.wto.org/imrd/directdoc.asp?DDFDocuments/s/G/SPS/NSAU135.pdf","ES")</f>
      </c>
    </row>
    <row r="4860">
      <c r="A4860" s="10" t="s">
        <v>8284</v>
      </c>
      <c r="B4860" s="11" t="s">
        <v>161</v>
      </c>
      <c r="C4860" s="10" t="s">
        <v>54</v>
      </c>
      <c r="D4860" s="12">
        <v>41978</v>
      </c>
      <c r="E4860" s="13" t="s">
        <v>8285</v>
      </c>
      <c r="F4860" s="13" t="s">
        <v>5150</v>
      </c>
      <c r="G4860" s="14"/>
      <c r="H4860" s="15">
        <f>HYPERLINK("https://docs.wto.org/imrd/directdoc.asp?DDFDocuments/t/G/SPS/NUSA2136A2.DOC","EN")</f>
      </c>
      <c r="I4860" s="15">
        <f>HYPERLINK("https://docs.wto.org/imrd/directdoc.asp?DDFDocuments/u/G/SPS/NUSA2136A2.DOC","FR")</f>
      </c>
      <c r="J4860" s="15">
        <f>HYPERLINK("https://docs.wto.org/imrd/directdoc.asp?DDFDocuments/v/G/SPS/NUSA2136A2.DOC","ES")</f>
      </c>
    </row>
    <row r="4861">
      <c r="A4861" s="10" t="s">
        <v>8286</v>
      </c>
      <c r="B4861" s="11" t="s">
        <v>53</v>
      </c>
      <c r="C4861" s="10" t="s">
        <v>18</v>
      </c>
      <c r="D4861" s="12">
        <v>41977</v>
      </c>
      <c r="E4861" s="13" t="s">
        <v>8287</v>
      </c>
      <c r="F4861" s="13" t="s">
        <v>868</v>
      </c>
      <c r="G4861" s="14"/>
      <c r="H4861" s="15">
        <f>HYPERLINK("https://docs.wto.org/imrd/directdoc.asp?DDFDocuments/t/G/SPS/NSAU126.DOC","EN")</f>
      </c>
      <c r="I4861" s="15">
        <f>HYPERLINK("https://docs.wto.org/imrd/directdoc.asp?DDFDocuments/u/G/SPS/NSAU126.DOC","FR")</f>
      </c>
      <c r="J4861" s="15">
        <f>HYPERLINK("https://docs.wto.org/imrd/directdoc.asp?DDFDocuments/v/G/SPS/NSAU126.DOC","ES")</f>
      </c>
    </row>
    <row r="4862">
      <c r="A4862" s="10" t="s">
        <v>8288</v>
      </c>
      <c r="B4862" s="11" t="s">
        <v>53</v>
      </c>
      <c r="C4862" s="10" t="s">
        <v>18</v>
      </c>
      <c r="D4862" s="12">
        <v>41977</v>
      </c>
      <c r="E4862" s="13" t="s">
        <v>8289</v>
      </c>
      <c r="F4862" s="13" t="s">
        <v>868</v>
      </c>
      <c r="G4862" s="14"/>
      <c r="H4862" s="15">
        <f>HYPERLINK("https://docs.wto.org/imrd/directdoc.asp?DDFDocuments/q/G/SPS/NSAU127.pdf","EN")</f>
      </c>
      <c r="I4862" s="15">
        <f>HYPERLINK("https://docs.wto.org/imrd/directdoc.asp?DDFDocuments/r/G/SPS/NSAU127.pdf","FR")</f>
      </c>
      <c r="J4862" s="15">
        <f>HYPERLINK("https://docs.wto.org/imrd/directdoc.asp?DDFDocuments/s/G/SPS/NSAU127.pdf","ES")</f>
      </c>
    </row>
    <row r="4863">
      <c r="A4863" s="10" t="s">
        <v>8290</v>
      </c>
      <c r="B4863" s="11" t="s">
        <v>53</v>
      </c>
      <c r="C4863" s="10" t="s">
        <v>18</v>
      </c>
      <c r="D4863" s="12">
        <v>41977</v>
      </c>
      <c r="E4863" s="13" t="s">
        <v>8291</v>
      </c>
      <c r="F4863" s="13" t="s">
        <v>868</v>
      </c>
      <c r="G4863" s="14"/>
      <c r="H4863" s="15">
        <f>HYPERLINK("https://docs.wto.org/imrd/directdoc.asp?DDFDocuments/t/G/SPS/NSAU129.DOC","EN")</f>
      </c>
      <c r="I4863" s="15">
        <f>HYPERLINK("https://docs.wto.org/imrd/directdoc.asp?DDFDocuments/u/G/SPS/NSAU129.DOC","FR")</f>
      </c>
      <c r="J4863" s="15">
        <f>HYPERLINK("https://docs.wto.org/imrd/directdoc.asp?DDFDocuments/v/G/SPS/NSAU129.DOC","ES")</f>
      </c>
    </row>
    <row r="4864">
      <c r="A4864" s="10" t="s">
        <v>8292</v>
      </c>
      <c r="B4864" s="11" t="s">
        <v>53</v>
      </c>
      <c r="C4864" s="10" t="s">
        <v>18</v>
      </c>
      <c r="D4864" s="12">
        <v>41977</v>
      </c>
      <c r="E4864" s="13" t="s">
        <v>8293</v>
      </c>
      <c r="F4864" s="13" t="s">
        <v>868</v>
      </c>
      <c r="G4864" s="14"/>
      <c r="H4864" s="15">
        <f>HYPERLINK("https://docs.wto.org/imrd/directdoc.asp?DDFDocuments/t/G/SPS/NSAU130.DOC","EN")</f>
      </c>
      <c r="I4864" s="15">
        <f>HYPERLINK("https://docs.wto.org/imrd/directdoc.asp?DDFDocuments/u/G/SPS/NSAU130.DOC","FR")</f>
      </c>
      <c r="J4864" s="15">
        <f>HYPERLINK("https://docs.wto.org/imrd/directdoc.asp?DDFDocuments/v/G/SPS/NSAU130.DOC","ES")</f>
      </c>
    </row>
    <row r="4865">
      <c r="A4865" s="10" t="s">
        <v>8294</v>
      </c>
      <c r="B4865" s="11" t="s">
        <v>53</v>
      </c>
      <c r="C4865" s="10" t="s">
        <v>18</v>
      </c>
      <c r="D4865" s="12">
        <v>41977</v>
      </c>
      <c r="E4865" s="13" t="s">
        <v>8295</v>
      </c>
      <c r="F4865" s="13" t="s">
        <v>868</v>
      </c>
      <c r="G4865" s="14"/>
      <c r="H4865" s="15">
        <f>HYPERLINK("https://docs.wto.org/imrd/directdoc.asp?DDFDocuments/t/G/SPS/NSAU131.DOC","EN")</f>
      </c>
      <c r="I4865" s="15">
        <f>HYPERLINK("https://docs.wto.org/imrd/directdoc.asp?DDFDocuments/u/G/SPS/NSAU131.DOC","FR")</f>
      </c>
      <c r="J4865" s="15">
        <f>HYPERLINK("https://docs.wto.org/imrd/directdoc.asp?DDFDocuments/v/G/SPS/NSAU131.DOC","ES")</f>
      </c>
    </row>
    <row r="4866">
      <c r="A4866" s="10" t="s">
        <v>8296</v>
      </c>
      <c r="B4866" s="11" t="s">
        <v>87</v>
      </c>
      <c r="C4866" s="10" t="s">
        <v>40</v>
      </c>
      <c r="D4866" s="12">
        <v>41976</v>
      </c>
      <c r="E4866" s="13" t="s">
        <v>19</v>
      </c>
      <c r="F4866" s="13" t="s">
        <v>5150</v>
      </c>
      <c r="G4866" s="14"/>
      <c r="H4866" s="15">
        <f>HYPERLINK("https://docs.wto.org/imrd/directdoc.asp?DDFDocuments/q/G/SPS/NMEX260A1.pdf","EN")</f>
      </c>
      <c r="I4866" s="15">
        <f>HYPERLINK("https://docs.wto.org/imrd/directdoc.asp?DDFDocuments/r/G/SPS/NMEX260A1.pdf","FR")</f>
      </c>
      <c r="J4866" s="15">
        <f>HYPERLINK("https://docs.wto.org/imrd/directdoc.asp?DDFDocuments/s/G/SPS/NMEX260A1.pdf","ES")</f>
      </c>
    </row>
    <row r="4867">
      <c r="A4867" s="10" t="s">
        <v>8297</v>
      </c>
      <c r="B4867" s="11" t="s">
        <v>87</v>
      </c>
      <c r="C4867" s="10" t="s">
        <v>18</v>
      </c>
      <c r="D4867" s="12">
        <v>41976</v>
      </c>
      <c r="E4867" s="13" t="s">
        <v>8298</v>
      </c>
      <c r="F4867" s="13" t="s">
        <v>7485</v>
      </c>
      <c r="G4867" s="14"/>
      <c r="H4867" s="15">
        <f>HYPERLINK("https://docs.wto.org/imrd/directdoc.asp?DDFDocuments/t/G/SPS/NMEX273.DOC","EN")</f>
      </c>
      <c r="I4867" s="15">
        <f>HYPERLINK("https://docs.wto.org/imrd/directdoc.asp?DDFDocuments/u/G/SPS/NMEX273.DOC","FR")</f>
      </c>
      <c r="J4867" s="15">
        <f>HYPERLINK("https://docs.wto.org/imrd/directdoc.asp?DDFDocuments/v/G/SPS/NMEX273.DOC","ES")</f>
      </c>
    </row>
    <row r="4868">
      <c r="A4868" s="10" t="s">
        <v>8299</v>
      </c>
      <c r="B4868" s="11" t="s">
        <v>53</v>
      </c>
      <c r="C4868" s="10" t="s">
        <v>18</v>
      </c>
      <c r="D4868" s="12">
        <v>41976</v>
      </c>
      <c r="E4868" s="13" t="s">
        <v>8300</v>
      </c>
      <c r="F4868" s="13" t="s">
        <v>3632</v>
      </c>
      <c r="G4868" s="14"/>
      <c r="H4868" s="15">
        <f>HYPERLINK("https://docs.wto.org/imrd/directdoc.asp?DDFDocuments/q/G/SPS/NSAU125.pdf","EN")</f>
      </c>
      <c r="I4868" s="15">
        <f>HYPERLINK("https://docs.wto.org/imrd/directdoc.asp?DDFDocuments/r/G/SPS/NSAU125.pdf","FR")</f>
      </c>
      <c r="J4868" s="15">
        <f>HYPERLINK("https://docs.wto.org/imrd/directdoc.asp?DDFDocuments/s/G/SPS/NSAU125.pdf","ES")</f>
      </c>
    </row>
    <row r="4869">
      <c r="A4869" s="10" t="s">
        <v>8301</v>
      </c>
      <c r="B4869" s="11" t="s">
        <v>365</v>
      </c>
      <c r="C4869" s="10" t="s">
        <v>40</v>
      </c>
      <c r="D4869" s="12">
        <v>41975</v>
      </c>
      <c r="E4869" s="13" t="s">
        <v>19</v>
      </c>
      <c r="F4869" s="13" t="s">
        <v>5163</v>
      </c>
      <c r="G4869" s="14"/>
      <c r="H4869" s="15">
        <f>HYPERLINK("https://docs.wto.org/imrd/directdoc.asp?DDFDocuments/t/G/SPS/NCHL483A1.DOC","EN")</f>
      </c>
      <c r="I4869" s="15">
        <f>HYPERLINK("https://docs.wto.org/imrd/directdoc.asp?DDFDocuments/u/G/SPS/NCHL483A1.DOC","FR")</f>
      </c>
      <c r="J4869" s="15">
        <f>HYPERLINK("https://docs.wto.org/imrd/directdoc.asp?DDFDocuments/v/G/SPS/NCHL483A1.DOC","ES")</f>
      </c>
    </row>
    <row r="4870">
      <c r="A4870" s="10" t="s">
        <v>8302</v>
      </c>
      <c r="B4870" s="11" t="s">
        <v>233</v>
      </c>
      <c r="C4870" s="10" t="s">
        <v>18</v>
      </c>
      <c r="D4870" s="12">
        <v>41975</v>
      </c>
      <c r="E4870" s="13" t="s">
        <v>8303</v>
      </c>
      <c r="F4870" s="13" t="s">
        <v>158</v>
      </c>
      <c r="G4870" s="14" t="s">
        <v>365</v>
      </c>
      <c r="H4870" s="15">
        <f>HYPERLINK("https://docs.wto.org/imrd/directdoc.asp?DDFDocuments/q/G/SPS/NPER575.pdf","EN")</f>
      </c>
      <c r="I4870" s="15">
        <f>HYPERLINK("https://docs.wto.org/imrd/directdoc.asp?DDFDocuments/r/G/SPS/NPER575.pdf","FR")</f>
      </c>
      <c r="J4870" s="15">
        <f>HYPERLINK("https://docs.wto.org/imrd/directdoc.asp?DDFDocuments/s/G/SPS/NPER575.pdf","ES")</f>
      </c>
    </row>
    <row r="4871">
      <c r="A4871" s="10" t="s">
        <v>8304</v>
      </c>
      <c r="B4871" s="11" t="s">
        <v>233</v>
      </c>
      <c r="C4871" s="10" t="s">
        <v>18</v>
      </c>
      <c r="D4871" s="12">
        <v>41975</v>
      </c>
      <c r="E4871" s="13" t="s">
        <v>8305</v>
      </c>
      <c r="F4871" s="13" t="s">
        <v>1151</v>
      </c>
      <c r="G4871" s="14" t="s">
        <v>1274</v>
      </c>
      <c r="H4871" s="15">
        <f>HYPERLINK("https://docs.wto.org/imrd/directdoc.asp?DDFDocuments/t/G/SPS/NPER576.DOC","EN")</f>
      </c>
      <c r="I4871" s="15">
        <f>HYPERLINK("https://docs.wto.org/imrd/directdoc.asp?DDFDocuments/u/G/SPS/NPER576.DOC","FR")</f>
      </c>
      <c r="J4871" s="15">
        <f>HYPERLINK("https://docs.wto.org/imrd/directdoc.asp?DDFDocuments/v/G/SPS/NPER576.DOC","ES")</f>
      </c>
    </row>
    <row r="4872">
      <c r="A4872" s="10" t="s">
        <v>8306</v>
      </c>
      <c r="B4872" s="11" t="s">
        <v>233</v>
      </c>
      <c r="C4872" s="10" t="s">
        <v>18</v>
      </c>
      <c r="D4872" s="12">
        <v>41975</v>
      </c>
      <c r="E4872" s="13" t="s">
        <v>8307</v>
      </c>
      <c r="F4872" s="13" t="s">
        <v>607</v>
      </c>
      <c r="G4872" s="14" t="s">
        <v>1274</v>
      </c>
      <c r="H4872" s="15">
        <f>HYPERLINK("https://docs.wto.org/imrd/directdoc.asp?DDFDocuments/t/G/SPS/NPER577.DOC","EN")</f>
      </c>
      <c r="I4872" s="15">
        <f>HYPERLINK("https://docs.wto.org/imrd/directdoc.asp?DDFDocuments/u/G/SPS/NPER577.DOC","FR")</f>
      </c>
      <c r="J4872" s="15">
        <f>HYPERLINK("https://docs.wto.org/imrd/directdoc.asp?DDFDocuments/v/G/SPS/NPER577.DOC","ES")</f>
      </c>
    </row>
    <row r="4873">
      <c r="A4873" s="10" t="s">
        <v>8308</v>
      </c>
      <c r="B4873" s="11" t="s">
        <v>233</v>
      </c>
      <c r="C4873" s="10" t="s">
        <v>18</v>
      </c>
      <c r="D4873" s="12">
        <v>41975</v>
      </c>
      <c r="E4873" s="13" t="s">
        <v>6902</v>
      </c>
      <c r="F4873" s="13" t="s">
        <v>158</v>
      </c>
      <c r="G4873" s="14" t="s">
        <v>195</v>
      </c>
      <c r="H4873" s="15">
        <f>HYPERLINK("https://docs.wto.org/imrd/directdoc.asp?DDFDocuments/t/G/SPS/NPER578.DOC","EN")</f>
      </c>
      <c r="I4873" s="15">
        <f>HYPERLINK("https://docs.wto.org/imrd/directdoc.asp?DDFDocuments/u/G/SPS/NPER578.DOC","FR")</f>
      </c>
      <c r="J4873" s="15">
        <f>HYPERLINK("https://docs.wto.org/imrd/directdoc.asp?DDFDocuments/v/G/SPS/NPER578.DOC","ES")</f>
      </c>
    </row>
    <row r="4874">
      <c r="A4874" s="10" t="s">
        <v>8309</v>
      </c>
      <c r="B4874" s="11" t="s">
        <v>124</v>
      </c>
      <c r="C4874" s="10" t="s">
        <v>12</v>
      </c>
      <c r="D4874" s="12">
        <v>41974</v>
      </c>
      <c r="E4874" s="13" t="s">
        <v>4770</v>
      </c>
      <c r="F4874" s="13" t="s">
        <v>5196</v>
      </c>
      <c r="G4874" s="14" t="s">
        <v>8310</v>
      </c>
      <c r="H4874" s="15">
        <f>HYPERLINK("https://docs.wto.org/imrd/directdoc.asp?DDFDocuments/t/G/SPS/NIDN95.DOC","EN")</f>
      </c>
      <c r="I4874" s="15">
        <f>HYPERLINK("https://docs.wto.org/imrd/directdoc.asp?DDFDocuments/u/G/SPS/NIDN95.DOC","FR")</f>
      </c>
      <c r="J4874" s="15">
        <f>HYPERLINK("https://docs.wto.org/imrd/directdoc.asp?DDFDocuments/v/G/SPS/NIDN95.DOC","ES")</f>
      </c>
    </row>
    <row r="4875">
      <c r="A4875" s="10" t="s">
        <v>8311</v>
      </c>
      <c r="B4875" s="11" t="s">
        <v>195</v>
      </c>
      <c r="C4875" s="10" t="s">
        <v>18</v>
      </c>
      <c r="D4875" s="12">
        <v>41974</v>
      </c>
      <c r="E4875" s="13" t="s">
        <v>2415</v>
      </c>
      <c r="F4875" s="13" t="s">
        <v>3627</v>
      </c>
      <c r="G4875" s="14" t="s">
        <v>188</v>
      </c>
      <c r="H4875" s="15">
        <f>HYPERLINK("https://docs.wto.org/imrd/directdoc.asp?DDFDocuments/t/G/SPS/NNZL510.DOC","EN")</f>
      </c>
      <c r="I4875" s="15">
        <f>HYPERLINK("https://docs.wto.org/imrd/directdoc.asp?DDFDocuments/u/G/SPS/NNZL510.DOC","FR")</f>
      </c>
      <c r="J4875" s="15">
        <f>HYPERLINK("https://docs.wto.org/imrd/directdoc.asp?DDFDocuments/v/G/SPS/NNZL510.DOC","ES")</f>
      </c>
    </row>
    <row r="4876">
      <c r="A4876" s="10" t="s">
        <v>8312</v>
      </c>
      <c r="B4876" s="11" t="s">
        <v>195</v>
      </c>
      <c r="C4876" s="10" t="s">
        <v>12</v>
      </c>
      <c r="D4876" s="12">
        <v>41974</v>
      </c>
      <c r="E4876" s="13" t="s">
        <v>222</v>
      </c>
      <c r="F4876" s="13" t="s">
        <v>439</v>
      </c>
      <c r="G4876" s="14"/>
      <c r="H4876" s="15">
        <f>HYPERLINK("https://docs.wto.org/imrd/directdoc.asp?DDFDocuments/t/G/SPS/NNZL511.DOC","EN")</f>
      </c>
      <c r="I4876" s="15">
        <f>HYPERLINK("https://docs.wto.org/imrd/directdoc.asp?DDFDocuments/u/G/SPS/NNZL511.DOC","FR")</f>
      </c>
      <c r="J4876" s="15">
        <f>HYPERLINK("https://docs.wto.org/imrd/directdoc.asp?DDFDocuments/v/G/SPS/NNZL511.DOC","ES")</f>
      </c>
    </row>
    <row r="4877">
      <c r="A4877" s="10" t="s">
        <v>8313</v>
      </c>
      <c r="B4877" s="11" t="s">
        <v>134</v>
      </c>
      <c r="C4877" s="10" t="s">
        <v>18</v>
      </c>
      <c r="D4877" s="12">
        <v>41974</v>
      </c>
      <c r="E4877" s="13" t="s">
        <v>8314</v>
      </c>
      <c r="F4877" s="13" t="s">
        <v>314</v>
      </c>
      <c r="G4877" s="14"/>
      <c r="H4877" s="15">
        <f>HYPERLINK("https://docs.wto.org/imrd/directdoc.asp?DDFDocuments/t/G/SPS/NTHA224.DOC","EN")</f>
      </c>
      <c r="I4877" s="15">
        <f>HYPERLINK("https://docs.wto.org/imrd/directdoc.asp?DDFDocuments/u/G/SPS/NTHA224.DOC","FR")</f>
      </c>
      <c r="J4877" s="15">
        <f>HYPERLINK("https://docs.wto.org/imrd/directdoc.asp?DDFDocuments/v/G/SPS/NTHA224.DOC","ES")</f>
      </c>
    </row>
    <row r="4878">
      <c r="A4878" s="10" t="s">
        <v>8315</v>
      </c>
      <c r="B4878" s="11" t="s">
        <v>34</v>
      </c>
      <c r="C4878" s="10" t="s">
        <v>18</v>
      </c>
      <c r="D4878" s="12">
        <v>41971</v>
      </c>
      <c r="E4878" s="13" t="s">
        <v>8316</v>
      </c>
      <c r="F4878" s="13" t="s">
        <v>74</v>
      </c>
      <c r="G4878" s="14"/>
      <c r="H4878" s="15">
        <f>HYPERLINK("https://docs.wto.org/imrd/directdoc.asp?DDFDocuments/q/G/SPS/NJPN378.pdf","EN")</f>
      </c>
      <c r="I4878" s="15">
        <f>HYPERLINK("https://docs.wto.org/imrd/directdoc.asp?DDFDocuments/r/G/SPS/NJPN378.pdf","FR")</f>
      </c>
      <c r="J4878" s="15">
        <f>HYPERLINK("https://docs.wto.org/imrd/directdoc.asp?DDFDocuments/s/G/SPS/NJPN378.pdf","ES")</f>
      </c>
    </row>
    <row r="4879">
      <c r="A4879" s="10" t="s">
        <v>8317</v>
      </c>
      <c r="B4879" s="11" t="s">
        <v>34</v>
      </c>
      <c r="C4879" s="10" t="s">
        <v>18</v>
      </c>
      <c r="D4879" s="12">
        <v>41971</v>
      </c>
      <c r="E4879" s="13" t="s">
        <v>8318</v>
      </c>
      <c r="F4879" s="13" t="s">
        <v>74</v>
      </c>
      <c r="G4879" s="14"/>
      <c r="H4879" s="15">
        <f>HYPERLINK("https://docs.wto.org/imrd/directdoc.asp?DDFDocuments/q/G/SPS/NJPN379.pdf","EN")</f>
      </c>
      <c r="I4879" s="15">
        <f>HYPERLINK("https://docs.wto.org/imrd/directdoc.asp?DDFDocuments/r/G/SPS/NJPN379.pdf","FR")</f>
      </c>
      <c r="J4879" s="15">
        <f>HYPERLINK("https://docs.wto.org/imrd/directdoc.asp?DDFDocuments/s/G/SPS/NJPN379.pdf","ES")</f>
      </c>
    </row>
    <row r="4880">
      <c r="A4880" s="10" t="s">
        <v>8319</v>
      </c>
      <c r="B4880" s="11" t="s">
        <v>34</v>
      </c>
      <c r="C4880" s="10" t="s">
        <v>18</v>
      </c>
      <c r="D4880" s="12">
        <v>41971</v>
      </c>
      <c r="E4880" s="13" t="s">
        <v>8320</v>
      </c>
      <c r="F4880" s="13" t="s">
        <v>74</v>
      </c>
      <c r="G4880" s="14"/>
      <c r="H4880" s="15">
        <f>HYPERLINK("https://docs.wto.org/imrd/directdoc.asp?DDFDocuments/q/G/SPS/NJPN380.pdf","EN")</f>
      </c>
      <c r="I4880" s="15">
        <f>HYPERLINK("https://docs.wto.org/imrd/directdoc.asp?DDFDocuments/r/G/SPS/NJPN380.pdf","FR")</f>
      </c>
      <c r="J4880" s="15">
        <f>HYPERLINK("https://docs.wto.org/imrd/directdoc.asp?DDFDocuments/s/G/SPS/NJPN380.pdf","ES")</f>
      </c>
    </row>
    <row r="4881">
      <c r="A4881" s="10" t="s">
        <v>8321</v>
      </c>
      <c r="B4881" s="11" t="s">
        <v>34</v>
      </c>
      <c r="C4881" s="10" t="s">
        <v>18</v>
      </c>
      <c r="D4881" s="12">
        <v>41971</v>
      </c>
      <c r="E4881" s="13" t="s">
        <v>8322</v>
      </c>
      <c r="F4881" s="13" t="s">
        <v>74</v>
      </c>
      <c r="G4881" s="14"/>
      <c r="H4881" s="15">
        <f>HYPERLINK("https://docs.wto.org/imrd/directdoc.asp?DDFDocuments/q/G/SPS/NJPN381.pdf","EN")</f>
      </c>
      <c r="I4881" s="15">
        <f>HYPERLINK("https://docs.wto.org/imrd/directdoc.asp?DDFDocuments/r/G/SPS/NJPN381.pdf","FR")</f>
      </c>
      <c r="J4881" s="15">
        <f>HYPERLINK("https://docs.wto.org/imrd/directdoc.asp?DDFDocuments/s/G/SPS/NJPN381.pdf","ES")</f>
      </c>
    </row>
    <row r="4882">
      <c r="A4882" s="10" t="s">
        <v>8323</v>
      </c>
      <c r="B4882" s="11" t="s">
        <v>34</v>
      </c>
      <c r="C4882" s="10" t="s">
        <v>18</v>
      </c>
      <c r="D4882" s="12">
        <v>41971</v>
      </c>
      <c r="E4882" s="13" t="s">
        <v>8324</v>
      </c>
      <c r="F4882" s="13" t="s">
        <v>74</v>
      </c>
      <c r="G4882" s="14"/>
      <c r="H4882" s="15">
        <f>HYPERLINK("https://docs.wto.org/imrd/directdoc.asp?DDFDocuments/q/G/SPS/NJPN382.pdf","EN")</f>
      </c>
      <c r="I4882" s="15">
        <f>HYPERLINK("https://docs.wto.org/imrd/directdoc.asp?DDFDocuments/r/G/SPS/NJPN382.pdf","FR")</f>
      </c>
      <c r="J4882" s="15">
        <f>HYPERLINK("https://docs.wto.org/imrd/directdoc.asp?DDFDocuments/s/G/SPS/NJPN382.pdf","ES")</f>
      </c>
    </row>
    <row r="4883">
      <c r="A4883" s="10" t="s">
        <v>8325</v>
      </c>
      <c r="B4883" s="11" t="s">
        <v>365</v>
      </c>
      <c r="C4883" s="10" t="s">
        <v>40</v>
      </c>
      <c r="D4883" s="12">
        <v>41970</v>
      </c>
      <c r="E4883" s="13" t="s">
        <v>19</v>
      </c>
      <c r="F4883" s="13" t="s">
        <v>5163</v>
      </c>
      <c r="G4883" s="14"/>
      <c r="H4883" s="15">
        <f>HYPERLINK("https://docs.wto.org/imrd/directdoc.asp?DDFDocuments/t/G/SPS/NCHL482A1.DOC","EN")</f>
      </c>
      <c r="I4883" s="15">
        <f>HYPERLINK("https://docs.wto.org/imrd/directdoc.asp?DDFDocuments/u/G/SPS/NCHL482A1.DOC","FR")</f>
      </c>
      <c r="J4883" s="15">
        <f>HYPERLINK("https://docs.wto.org/imrd/directdoc.asp?DDFDocuments/v/G/SPS/NCHL482A1.DOC","ES")</f>
      </c>
    </row>
    <row r="4884">
      <c r="A4884" s="10" t="s">
        <v>8326</v>
      </c>
      <c r="B4884" s="11" t="s">
        <v>365</v>
      </c>
      <c r="C4884" s="10" t="s">
        <v>40</v>
      </c>
      <c r="D4884" s="12">
        <v>41970</v>
      </c>
      <c r="E4884" s="13" t="s">
        <v>19</v>
      </c>
      <c r="F4884" s="13" t="s">
        <v>5163</v>
      </c>
      <c r="G4884" s="14"/>
      <c r="H4884" s="15">
        <f>HYPERLINK("https://docs.wto.org/imrd/directdoc.asp?DDFDocuments/q/G/SPS/NCHL485A1.pdf","EN")</f>
      </c>
      <c r="I4884" s="15">
        <f>HYPERLINK("https://docs.wto.org/imrd/directdoc.asp?DDFDocuments/r/G/SPS/NCHL485A1.pdf","FR")</f>
      </c>
      <c r="J4884" s="15">
        <f>HYPERLINK("https://docs.wto.org/imrd/directdoc.asp?DDFDocuments/s/G/SPS/NCHL485A1.pdf","ES")</f>
      </c>
    </row>
    <row r="4885">
      <c r="A4885" s="10" t="s">
        <v>8327</v>
      </c>
      <c r="B4885" s="11" t="s">
        <v>214</v>
      </c>
      <c r="C4885" s="10" t="s">
        <v>12</v>
      </c>
      <c r="D4885" s="12">
        <v>41969</v>
      </c>
      <c r="E4885" s="13" t="s">
        <v>3118</v>
      </c>
      <c r="F4885" s="13" t="s">
        <v>56</v>
      </c>
      <c r="G4885" s="14" t="s">
        <v>1093</v>
      </c>
      <c r="H4885" s="15">
        <f>HYPERLINK("https://docs.wto.org/imrd/directdoc.asp?DDFDocuments/q/G/SPS/NARE44.pdf","EN")</f>
      </c>
      <c r="I4885" s="15">
        <f>HYPERLINK("https://docs.wto.org/imrd/directdoc.asp?DDFDocuments/r/G/SPS/NARE44.pdf","FR")</f>
      </c>
      <c r="J4885" s="15">
        <f>HYPERLINK("https://docs.wto.org/imrd/directdoc.asp?DDFDocuments/s/G/SPS/NARE44.pdf","ES")</f>
      </c>
    </row>
    <row r="4886">
      <c r="A4886" s="10" t="s">
        <v>8328</v>
      </c>
      <c r="B4886" s="11" t="s">
        <v>214</v>
      </c>
      <c r="C4886" s="10" t="s">
        <v>12</v>
      </c>
      <c r="D4886" s="12">
        <v>41969</v>
      </c>
      <c r="E4886" s="13" t="s">
        <v>8329</v>
      </c>
      <c r="F4886" s="13" t="s">
        <v>56</v>
      </c>
      <c r="G4886" s="14" t="s">
        <v>226</v>
      </c>
      <c r="H4886" s="15">
        <f>HYPERLINK("https://docs.wto.org/imrd/directdoc.asp?DDFDocuments/q/G/SPS/NARE45.pdf","EN")</f>
      </c>
      <c r="I4886" s="15">
        <f>HYPERLINK("https://docs.wto.org/imrd/directdoc.asp?DDFDocuments/r/G/SPS/NARE45.pdf","FR")</f>
      </c>
      <c r="J4886" s="15">
        <f>HYPERLINK("https://docs.wto.org/imrd/directdoc.asp?DDFDocuments/s/G/SPS/NARE45.pdf","ES")</f>
      </c>
    </row>
    <row r="4887">
      <c r="A4887" s="10" t="s">
        <v>8330</v>
      </c>
      <c r="B4887" s="11" t="s">
        <v>214</v>
      </c>
      <c r="C4887" s="10" t="s">
        <v>12</v>
      </c>
      <c r="D4887" s="12">
        <v>41969</v>
      </c>
      <c r="E4887" s="13" t="s">
        <v>8329</v>
      </c>
      <c r="F4887" s="13" t="s">
        <v>56</v>
      </c>
      <c r="G4887" s="14" t="s">
        <v>520</v>
      </c>
      <c r="H4887" s="15">
        <f>HYPERLINK("https://docs.wto.org/imrd/directdoc.asp?DDFDocuments/q/G/SPS/NARE46.pdf","EN")</f>
      </c>
      <c r="I4887" s="15">
        <f>HYPERLINK("https://docs.wto.org/imrd/directdoc.asp?DDFDocuments/r/G/SPS/NARE46.pdf","FR")</f>
      </c>
      <c r="J4887" s="15">
        <f>HYPERLINK("https://docs.wto.org/imrd/directdoc.asp?DDFDocuments/s/G/SPS/NARE46.pdf","ES")</f>
      </c>
    </row>
    <row r="4888">
      <c r="A4888" s="10" t="s">
        <v>8331</v>
      </c>
      <c r="B4888" s="11" t="s">
        <v>145</v>
      </c>
      <c r="C4888" s="10" t="s">
        <v>2295</v>
      </c>
      <c r="D4888" s="12">
        <v>41969</v>
      </c>
      <c r="E4888" s="13" t="s">
        <v>8332</v>
      </c>
      <c r="F4888" s="13" t="s">
        <v>925</v>
      </c>
      <c r="G4888" s="14" t="s">
        <v>8333</v>
      </c>
      <c r="H4888" s="15">
        <f>HYPERLINK("https://docs.wto.org/imrd/directdoc.asp?DDFDocuments/q/G/SPS/NPHL134A1C1.pdf","EN")</f>
      </c>
      <c r="I4888" s="15">
        <f>HYPERLINK("https://docs.wto.org/imrd/directdoc.asp?DDFDocuments/r/G/SPS/NPHL134A1C1.pdf","FR")</f>
      </c>
      <c r="J4888" s="15"/>
    </row>
    <row r="4889">
      <c r="A4889" s="10" t="s">
        <v>8334</v>
      </c>
      <c r="B4889" s="11" t="s">
        <v>351</v>
      </c>
      <c r="C4889" s="10" t="s">
        <v>12</v>
      </c>
      <c r="D4889" s="12">
        <v>41968</v>
      </c>
      <c r="E4889" s="13" t="s">
        <v>8335</v>
      </c>
      <c r="F4889" s="13" t="s">
        <v>4966</v>
      </c>
      <c r="G4889" s="14" t="s">
        <v>2110</v>
      </c>
      <c r="H4889" s="15">
        <f>HYPERLINK("https://docs.wto.org/imrd/directdoc.asp?DDFDocuments/t/G/SPS/NJOR27.DOC","EN")</f>
      </c>
      <c r="I4889" s="15">
        <f>HYPERLINK("https://docs.wto.org/imrd/directdoc.asp?DDFDocuments/u/G/SPS/NJOR27.DOC","FR")</f>
      </c>
      <c r="J4889" s="15">
        <f>HYPERLINK("https://docs.wto.org/imrd/directdoc.asp?DDFDocuments/v/G/SPS/NJOR27.DOC","ES")</f>
      </c>
    </row>
    <row r="4890">
      <c r="A4890" s="10" t="s">
        <v>8336</v>
      </c>
      <c r="B4890" s="11" t="s">
        <v>351</v>
      </c>
      <c r="C4890" s="10" t="s">
        <v>12</v>
      </c>
      <c r="D4890" s="12">
        <v>41968</v>
      </c>
      <c r="E4890" s="13" t="s">
        <v>8337</v>
      </c>
      <c r="F4890" s="13" t="s">
        <v>56</v>
      </c>
      <c r="G4890" s="14" t="s">
        <v>226</v>
      </c>
      <c r="H4890" s="15">
        <f>HYPERLINK("https://docs.wto.org/imrd/directdoc.asp?DDFDocuments/q/G/SPS/NJOR28.pdf","EN")</f>
      </c>
      <c r="I4890" s="15">
        <f>HYPERLINK("https://docs.wto.org/imrd/directdoc.asp?DDFDocuments/r/G/SPS/NJOR28.pdf","FR")</f>
      </c>
      <c r="J4890" s="15">
        <f>HYPERLINK("https://docs.wto.org/imrd/directdoc.asp?DDFDocuments/s/G/SPS/NJOR28.pdf","ES")</f>
      </c>
    </row>
    <row r="4891">
      <c r="A4891" s="10" t="s">
        <v>8338</v>
      </c>
      <c r="B4891" s="11" t="s">
        <v>87</v>
      </c>
      <c r="C4891" s="10" t="s">
        <v>40</v>
      </c>
      <c r="D4891" s="12">
        <v>41968</v>
      </c>
      <c r="E4891" s="13" t="s">
        <v>19</v>
      </c>
      <c r="F4891" s="13" t="s">
        <v>5150</v>
      </c>
      <c r="G4891" s="14"/>
      <c r="H4891" s="15">
        <f>HYPERLINK("https://docs.wto.org/imrd/directdoc.asp?DDFDocuments/t/G/SPS/NMEX265A2.DOC","EN")</f>
      </c>
      <c r="I4891" s="15">
        <f>HYPERLINK("https://docs.wto.org/imrd/directdoc.asp?DDFDocuments/u/G/SPS/NMEX265A2.DOC","FR")</f>
      </c>
      <c r="J4891" s="15">
        <f>HYPERLINK("https://docs.wto.org/imrd/directdoc.asp?DDFDocuments/v/G/SPS/NMEX265A2.DOC","ES")</f>
      </c>
    </row>
    <row r="4892">
      <c r="A4892" s="10" t="s">
        <v>8339</v>
      </c>
      <c r="B4892" s="11" t="s">
        <v>164</v>
      </c>
      <c r="C4892" s="10" t="s">
        <v>18</v>
      </c>
      <c r="D4892" s="12">
        <v>41968</v>
      </c>
      <c r="E4892" s="13" t="s">
        <v>8340</v>
      </c>
      <c r="F4892" s="13" t="s">
        <v>36</v>
      </c>
      <c r="G4892" s="14" t="s">
        <v>226</v>
      </c>
      <c r="H4892" s="15">
        <f>HYPERLINK("https://docs.wto.org/imrd/directdoc.asp?DDFDocuments/q/G/SPS/NUKR100.pdf","EN")</f>
      </c>
      <c r="I4892" s="15">
        <f>HYPERLINK("https://docs.wto.org/imrd/directdoc.asp?DDFDocuments/r/G/SPS/NUKR100.pdf","FR")</f>
      </c>
      <c r="J4892" s="15">
        <f>HYPERLINK("https://docs.wto.org/imrd/directdoc.asp?DDFDocuments/s/G/SPS/NUKR100.pdf","ES")</f>
      </c>
    </row>
    <row r="4893">
      <c r="A4893" s="10" t="s">
        <v>8341</v>
      </c>
      <c r="B4893" s="11" t="s">
        <v>164</v>
      </c>
      <c r="C4893" s="10" t="s">
        <v>18</v>
      </c>
      <c r="D4893" s="12">
        <v>41968</v>
      </c>
      <c r="E4893" s="13" t="s">
        <v>8340</v>
      </c>
      <c r="F4893" s="13" t="s">
        <v>36</v>
      </c>
      <c r="G4893" s="14" t="s">
        <v>520</v>
      </c>
      <c r="H4893" s="15">
        <f>HYPERLINK("https://docs.wto.org/imrd/directdoc.asp?DDFDocuments/t/G/SPS/NUKR101.DOC","EN")</f>
      </c>
      <c r="I4893" s="15">
        <f>HYPERLINK("https://docs.wto.org/imrd/directdoc.asp?DDFDocuments/u/G/SPS/NUKR101.DOC","FR")</f>
      </c>
      <c r="J4893" s="15">
        <f>HYPERLINK("https://docs.wto.org/imrd/directdoc.asp?DDFDocuments/v/G/SPS/NUKR101.DOC","ES")</f>
      </c>
    </row>
    <row r="4894">
      <c r="A4894" s="10" t="s">
        <v>8342</v>
      </c>
      <c r="B4894" s="11" t="s">
        <v>164</v>
      </c>
      <c r="C4894" s="10" t="s">
        <v>18</v>
      </c>
      <c r="D4894" s="12">
        <v>41968</v>
      </c>
      <c r="E4894" s="13" t="s">
        <v>8340</v>
      </c>
      <c r="F4894" s="13" t="s">
        <v>36</v>
      </c>
      <c r="G4894" s="14" t="s">
        <v>1093</v>
      </c>
      <c r="H4894" s="15">
        <f>HYPERLINK("https://docs.wto.org/imrd/directdoc.asp?DDFDocuments/q/G/SPS/NUKR99.pdf","EN")</f>
      </c>
      <c r="I4894" s="15">
        <f>HYPERLINK("https://docs.wto.org/imrd/directdoc.asp?DDFDocuments/r/G/SPS/NUKR99.pdf","FR")</f>
      </c>
      <c r="J4894" s="15">
        <f>HYPERLINK("https://docs.wto.org/imrd/directdoc.asp?DDFDocuments/s/G/SPS/NUKR99.pdf","ES")</f>
      </c>
    </row>
    <row r="4895">
      <c r="A4895" s="10" t="s">
        <v>8343</v>
      </c>
      <c r="B4895" s="11" t="s">
        <v>82</v>
      </c>
      <c r="C4895" s="10" t="s">
        <v>40</v>
      </c>
      <c r="D4895" s="12">
        <v>41967</v>
      </c>
      <c r="E4895" s="13" t="s">
        <v>8344</v>
      </c>
      <c r="F4895" s="13" t="s">
        <v>5150</v>
      </c>
      <c r="G4895" s="14"/>
      <c r="H4895" s="15">
        <f>HYPERLINK("https://docs.wto.org/imrd/directdoc.asp?DDFDocuments/t/G/SPS/NEU58A1.DOC","EN")</f>
      </c>
      <c r="I4895" s="15">
        <f>HYPERLINK("https://docs.wto.org/imrd/directdoc.asp?DDFDocuments/u/G/SPS/NEU58A1.DOC","FR")</f>
      </c>
      <c r="J4895" s="15">
        <f>HYPERLINK("https://docs.wto.org/imrd/directdoc.asp?DDFDocuments/v/G/SPS/NEU58A1.DOC","ES")</f>
      </c>
    </row>
    <row r="4896">
      <c r="A4896" s="10" t="s">
        <v>8345</v>
      </c>
      <c r="B4896" s="11" t="s">
        <v>59</v>
      </c>
      <c r="C4896" s="10" t="s">
        <v>12</v>
      </c>
      <c r="D4896" s="12">
        <v>41963</v>
      </c>
      <c r="E4896" s="13" t="s">
        <v>6526</v>
      </c>
      <c r="F4896" s="13" t="s">
        <v>70</v>
      </c>
      <c r="G4896" s="14"/>
      <c r="H4896" s="15">
        <f>HYPERLINK("https://docs.wto.org/imrd/directdoc.asp?DDFDocuments/t/G/SPS/NTPKM336.DOC","EN")</f>
      </c>
      <c r="I4896" s="15">
        <f>HYPERLINK("https://docs.wto.org/imrd/directdoc.asp?DDFDocuments/u/G/SPS/NTPKM336.DOC","FR")</f>
      </c>
      <c r="J4896" s="15">
        <f>HYPERLINK("https://docs.wto.org/imrd/directdoc.asp?DDFDocuments/v/G/SPS/NTPKM336.DOC","ES")</f>
      </c>
    </row>
    <row r="4897">
      <c r="A4897" s="10" t="s">
        <v>8346</v>
      </c>
      <c r="B4897" s="11" t="s">
        <v>188</v>
      </c>
      <c r="C4897" s="10" t="s">
        <v>18</v>
      </c>
      <c r="D4897" s="12">
        <v>41961</v>
      </c>
      <c r="E4897" s="13" t="s">
        <v>8347</v>
      </c>
      <c r="F4897" s="13" t="s">
        <v>158</v>
      </c>
      <c r="G4897" s="14" t="s">
        <v>6821</v>
      </c>
      <c r="H4897" s="15">
        <f>HYPERLINK("https://docs.wto.org/imrd/directdoc.asp?DDFDocuments/q/G/SPS/NAUS351.pdf","EN")</f>
      </c>
      <c r="I4897" s="15">
        <f>HYPERLINK("https://docs.wto.org/imrd/directdoc.asp?DDFDocuments/r/G/SPS/NAUS351.pdf","FR")</f>
      </c>
      <c r="J4897" s="15">
        <f>HYPERLINK("https://docs.wto.org/imrd/directdoc.asp?DDFDocuments/s/G/SPS/NAUS351.pdf","ES")</f>
      </c>
    </row>
    <row r="4898">
      <c r="A4898" s="10" t="s">
        <v>8348</v>
      </c>
      <c r="B4898" s="11" t="s">
        <v>82</v>
      </c>
      <c r="C4898" s="10" t="s">
        <v>201</v>
      </c>
      <c r="D4898" s="12">
        <v>41961</v>
      </c>
      <c r="E4898" s="13" t="s">
        <v>83</v>
      </c>
      <c r="F4898" s="13" t="s">
        <v>74</v>
      </c>
      <c r="G4898" s="14"/>
      <c r="H4898" s="15">
        <f>HYPERLINK("https://docs.wto.org/imrd/directdoc.asp?DDFDocuments/q/G/SPS/NEU106C1.pdf","EN")</f>
      </c>
      <c r="I4898" s="15">
        <f>HYPERLINK("https://docs.wto.org/imrd/directdoc.asp?DDFDocuments/r/G/SPS/NEU106C1.pdf","FR")</f>
      </c>
      <c r="J4898" s="15"/>
    </row>
    <row r="4899">
      <c r="A4899" s="10" t="s">
        <v>8349</v>
      </c>
      <c r="B4899" s="11" t="s">
        <v>87</v>
      </c>
      <c r="C4899" s="10" t="s">
        <v>18</v>
      </c>
      <c r="D4899" s="12">
        <v>41961</v>
      </c>
      <c r="E4899" s="13" t="s">
        <v>8350</v>
      </c>
      <c r="F4899" s="13" t="s">
        <v>70</v>
      </c>
      <c r="G4899" s="14" t="s">
        <v>161</v>
      </c>
      <c r="H4899" s="15">
        <f>HYPERLINK("https://docs.wto.org/imrd/directdoc.asp?DDFDocuments/t/G/SPS/NMEX271.DOC","EN")</f>
      </c>
      <c r="I4899" s="15">
        <f>HYPERLINK("https://docs.wto.org/imrd/directdoc.asp?DDFDocuments/u/G/SPS/NMEX271.DOC","FR")</f>
      </c>
      <c r="J4899" s="15">
        <f>HYPERLINK("https://docs.wto.org/imrd/directdoc.asp?DDFDocuments/v/G/SPS/NMEX271.DOC","ES")</f>
      </c>
    </row>
    <row r="4900">
      <c r="A4900" s="10" t="s">
        <v>8351</v>
      </c>
      <c r="B4900" s="11" t="s">
        <v>87</v>
      </c>
      <c r="C4900" s="10" t="s">
        <v>18</v>
      </c>
      <c r="D4900" s="12">
        <v>41961</v>
      </c>
      <c r="E4900" s="13" t="s">
        <v>8352</v>
      </c>
      <c r="F4900" s="13" t="s">
        <v>70</v>
      </c>
      <c r="G4900" s="14" t="s">
        <v>161</v>
      </c>
      <c r="H4900" s="15">
        <f>HYPERLINK("https://docs.wto.org/imrd/directdoc.asp?DDFDocuments/t/G/SPS/NMEX272.DOC","EN")</f>
      </c>
      <c r="I4900" s="15">
        <f>HYPERLINK("https://docs.wto.org/imrd/directdoc.asp?DDFDocuments/u/G/SPS/NMEX272.DOC","FR")</f>
      </c>
      <c r="J4900" s="15">
        <f>HYPERLINK("https://docs.wto.org/imrd/directdoc.asp?DDFDocuments/v/G/SPS/NMEX272.DOC","ES")</f>
      </c>
    </row>
    <row r="4901">
      <c r="A4901" s="10" t="s">
        <v>8353</v>
      </c>
      <c r="B4901" s="11" t="s">
        <v>11</v>
      </c>
      <c r="C4901" s="10" t="s">
        <v>12</v>
      </c>
      <c r="D4901" s="12">
        <v>41961</v>
      </c>
      <c r="E4901" s="13" t="s">
        <v>8354</v>
      </c>
      <c r="F4901" s="13" t="s">
        <v>4146</v>
      </c>
      <c r="G4901" s="14" t="s">
        <v>72</v>
      </c>
      <c r="H4901" s="15">
        <f>HYPERLINK("https://docs.wto.org/imrd/directdoc.asp?DDFDocuments/t/G/SPS/NRUS83.DOC","EN")</f>
      </c>
      <c r="I4901" s="15">
        <f>HYPERLINK("https://docs.wto.org/imrd/directdoc.asp?DDFDocuments/u/G/SPS/NRUS83.DOC","FR")</f>
      </c>
      <c r="J4901" s="15">
        <f>HYPERLINK("https://docs.wto.org/imrd/directdoc.asp?DDFDocuments/v/G/SPS/NRUS83.DOC","ES")</f>
      </c>
    </row>
    <row r="4902">
      <c r="A4902" s="10" t="s">
        <v>8355</v>
      </c>
      <c r="B4902" s="11" t="s">
        <v>82</v>
      </c>
      <c r="C4902" s="10" t="s">
        <v>18</v>
      </c>
      <c r="D4902" s="12">
        <v>41957</v>
      </c>
      <c r="E4902" s="13" t="s">
        <v>83</v>
      </c>
      <c r="F4902" s="13" t="s">
        <v>74</v>
      </c>
      <c r="G4902" s="14"/>
      <c r="H4902" s="15">
        <f>HYPERLINK("https://docs.wto.org/imrd/directdoc.asp?DDFDocuments/t/G/SPS/NEU116.DOC","EN")</f>
      </c>
      <c r="I4902" s="15">
        <f>HYPERLINK("https://docs.wto.org/imrd/directdoc.asp?DDFDocuments/u/G/SPS/NEU116.DOC","FR")</f>
      </c>
      <c r="J4902" s="15">
        <f>HYPERLINK("https://docs.wto.org/imrd/directdoc.asp?DDFDocuments/v/G/SPS/NEU116.DOC","ES")</f>
      </c>
    </row>
    <row r="4903">
      <c r="A4903" s="10" t="s">
        <v>8356</v>
      </c>
      <c r="B4903" s="11" t="s">
        <v>145</v>
      </c>
      <c r="C4903" s="10" t="s">
        <v>54</v>
      </c>
      <c r="D4903" s="12">
        <v>41957</v>
      </c>
      <c r="E4903" s="13" t="s">
        <v>8332</v>
      </c>
      <c r="F4903" s="13" t="s">
        <v>925</v>
      </c>
      <c r="G4903" s="14" t="s">
        <v>8333</v>
      </c>
      <c r="H4903" s="15">
        <f>HYPERLINK("https://docs.wto.org/imrd/directdoc.asp?DDFDocuments/q/G/SPS/NPHL134A1.pdf","EN")</f>
      </c>
      <c r="I4903" s="15">
        <f>HYPERLINK("https://docs.wto.org/imrd/directdoc.asp?DDFDocuments/r/G/SPS/NPHL134A1.pdf","FR")</f>
      </c>
      <c r="J4903" s="15">
        <f>HYPERLINK("https://docs.wto.org/imrd/directdoc.asp?DDFDocuments/s/G/SPS/NPHL134A1.pdf","ES")</f>
      </c>
    </row>
    <row r="4904">
      <c r="A4904" s="10" t="s">
        <v>8357</v>
      </c>
      <c r="B4904" s="11" t="s">
        <v>145</v>
      </c>
      <c r="C4904" s="10" t="s">
        <v>12</v>
      </c>
      <c r="D4904" s="12">
        <v>41957</v>
      </c>
      <c r="E4904" s="13" t="s">
        <v>8358</v>
      </c>
      <c r="F4904" s="13" t="s">
        <v>36</v>
      </c>
      <c r="G4904" s="14" t="s">
        <v>8359</v>
      </c>
      <c r="H4904" s="15">
        <f>HYPERLINK("https://docs.wto.org/imrd/directdoc.asp?DDFDocuments/q/G/SPS/NPHL256.pdf","EN")</f>
      </c>
      <c r="I4904" s="15">
        <f>HYPERLINK("https://docs.wto.org/imrd/directdoc.asp?DDFDocuments/r/G/SPS/NPHL256.pdf","FR")</f>
      </c>
      <c r="J4904" s="15">
        <f>HYPERLINK("https://docs.wto.org/imrd/directdoc.asp?DDFDocuments/s/G/SPS/NPHL256.pdf","ES")</f>
      </c>
    </row>
    <row r="4905">
      <c r="A4905" s="10" t="s">
        <v>8360</v>
      </c>
      <c r="B4905" s="11" t="s">
        <v>145</v>
      </c>
      <c r="C4905" s="10" t="s">
        <v>18</v>
      </c>
      <c r="D4905" s="12">
        <v>41957</v>
      </c>
      <c r="E4905" s="13" t="s">
        <v>8361</v>
      </c>
      <c r="F4905" s="13" t="s">
        <v>8362</v>
      </c>
      <c r="G4905" s="14"/>
      <c r="H4905" s="15">
        <f>HYPERLINK("https://docs.wto.org/imrd/directdoc.asp?DDFDocuments/q/G/SPS/NPHL257.pdf","EN")</f>
      </c>
      <c r="I4905" s="15">
        <f>HYPERLINK("https://docs.wto.org/imrd/directdoc.asp?DDFDocuments/r/G/SPS/NPHL257.pdf","FR")</f>
      </c>
      <c r="J4905" s="15">
        <f>HYPERLINK("https://docs.wto.org/imrd/directdoc.asp?DDFDocuments/s/G/SPS/NPHL257.pdf","ES")</f>
      </c>
    </row>
    <row r="4906">
      <c r="A4906" s="10" t="s">
        <v>8363</v>
      </c>
      <c r="B4906" s="11" t="s">
        <v>145</v>
      </c>
      <c r="C4906" s="10" t="s">
        <v>18</v>
      </c>
      <c r="D4906" s="12">
        <v>41957</v>
      </c>
      <c r="E4906" s="13" t="s">
        <v>8364</v>
      </c>
      <c r="F4906" s="13" t="s">
        <v>3123</v>
      </c>
      <c r="G4906" s="14"/>
      <c r="H4906" s="15">
        <f>HYPERLINK("https://docs.wto.org/imrd/directdoc.asp?DDFDocuments/q/G/SPS/NPHL258.pdf","EN")</f>
      </c>
      <c r="I4906" s="15">
        <f>HYPERLINK("https://docs.wto.org/imrd/directdoc.asp?DDFDocuments/r/G/SPS/NPHL258.pdf","FR")</f>
      </c>
      <c r="J4906" s="15">
        <f>HYPERLINK("https://docs.wto.org/imrd/directdoc.asp?DDFDocuments/s/G/SPS/NPHL258.pdf","ES")</f>
      </c>
    </row>
    <row r="4907">
      <c r="A4907" s="10" t="s">
        <v>8365</v>
      </c>
      <c r="B4907" s="11" t="s">
        <v>53</v>
      </c>
      <c r="C4907" s="10" t="s">
        <v>18</v>
      </c>
      <c r="D4907" s="12">
        <v>41957</v>
      </c>
      <c r="E4907" s="13" t="s">
        <v>8366</v>
      </c>
      <c r="F4907" s="13" t="s">
        <v>24</v>
      </c>
      <c r="G4907" s="14"/>
      <c r="H4907" s="15">
        <f>HYPERLINK("https://docs.wto.org/imrd/directdoc.asp?DDFDocuments/q/G/SPS/NSAU118.pdf","EN")</f>
      </c>
      <c r="I4907" s="15">
        <f>HYPERLINK("https://docs.wto.org/imrd/directdoc.asp?DDFDocuments/r/G/SPS/NSAU118.pdf","FR")</f>
      </c>
      <c r="J4907" s="15">
        <f>HYPERLINK("https://docs.wto.org/imrd/directdoc.asp?DDFDocuments/s/G/SPS/NSAU118.pdf","ES")</f>
      </c>
    </row>
    <row r="4908">
      <c r="A4908" s="10" t="s">
        <v>8367</v>
      </c>
      <c r="B4908" s="11" t="s">
        <v>53</v>
      </c>
      <c r="C4908" s="10" t="s">
        <v>18</v>
      </c>
      <c r="D4908" s="12">
        <v>41957</v>
      </c>
      <c r="E4908" s="13" t="s">
        <v>8368</v>
      </c>
      <c r="F4908" s="13" t="s">
        <v>24</v>
      </c>
      <c r="G4908" s="14"/>
      <c r="H4908" s="15">
        <f>HYPERLINK("https://docs.wto.org/imrd/directdoc.asp?DDFDocuments/t/G/SPS/NSAU119.DOC","EN")</f>
      </c>
      <c r="I4908" s="15">
        <f>HYPERLINK("https://docs.wto.org/imrd/directdoc.asp?DDFDocuments/u/G/SPS/NSAU119.DOC","FR")</f>
      </c>
      <c r="J4908" s="15">
        <f>HYPERLINK("https://docs.wto.org/imrd/directdoc.asp?DDFDocuments/v/G/SPS/NSAU119.DOC","ES")</f>
      </c>
    </row>
    <row r="4909">
      <c r="A4909" s="10" t="s">
        <v>8369</v>
      </c>
      <c r="B4909" s="11" t="s">
        <v>95</v>
      </c>
      <c r="C4909" s="10" t="s">
        <v>18</v>
      </c>
      <c r="D4909" s="12">
        <v>41955</v>
      </c>
      <c r="E4909" s="13" t="s">
        <v>8370</v>
      </c>
      <c r="F4909" s="13" t="s">
        <v>6759</v>
      </c>
      <c r="G4909" s="14"/>
      <c r="H4909" s="15">
        <f>HYPERLINK("https://docs.wto.org/imrd/directdoc.asp?DDFDocuments/t/G/SPS/NBRA1003.DOC","EN")</f>
      </c>
      <c r="I4909" s="15">
        <f>HYPERLINK("https://docs.wto.org/imrd/directdoc.asp?DDFDocuments/u/G/SPS/NBRA1003.DOC","FR")</f>
      </c>
      <c r="J4909" s="15">
        <f>HYPERLINK("https://docs.wto.org/imrd/directdoc.asp?DDFDocuments/v/G/SPS/NBRA1003.DOC","ES")</f>
      </c>
    </row>
    <row r="4910">
      <c r="A4910" s="10" t="s">
        <v>8371</v>
      </c>
      <c r="B4910" s="11" t="s">
        <v>349</v>
      </c>
      <c r="C4910" s="10" t="s">
        <v>18</v>
      </c>
      <c r="D4910" s="12">
        <v>41955</v>
      </c>
      <c r="E4910" s="13" t="s">
        <v>8372</v>
      </c>
      <c r="F4910" s="13" t="s">
        <v>32</v>
      </c>
      <c r="G4910" s="14" t="s">
        <v>139</v>
      </c>
      <c r="H4910" s="15">
        <f>HYPERLINK("https://docs.wto.org/imrd/directdoc.asp?DDFDocuments/t/G/SPS/NECU156.DOC","EN")</f>
      </c>
      <c r="I4910" s="15">
        <f>HYPERLINK("https://docs.wto.org/imrd/directdoc.asp?DDFDocuments/u/G/SPS/NECU156.DOC","FR")</f>
      </c>
      <c r="J4910" s="15">
        <f>HYPERLINK("https://docs.wto.org/imrd/directdoc.asp?DDFDocuments/v/G/SPS/NECU156.DOC","ES")</f>
      </c>
    </row>
    <row r="4911">
      <c r="A4911" s="10" t="s">
        <v>8373</v>
      </c>
      <c r="B4911" s="11" t="s">
        <v>233</v>
      </c>
      <c r="C4911" s="10" t="s">
        <v>18</v>
      </c>
      <c r="D4911" s="12">
        <v>41954</v>
      </c>
      <c r="E4911" s="13" t="s">
        <v>8374</v>
      </c>
      <c r="F4911" s="13" t="s">
        <v>1151</v>
      </c>
      <c r="G4911" s="14" t="s">
        <v>1412</v>
      </c>
      <c r="H4911" s="15">
        <f>HYPERLINK("https://docs.wto.org/imrd/directdoc.asp?DDFDocuments/q/G/SPS/NPER570.pdf","EN")</f>
      </c>
      <c r="I4911" s="15">
        <f>HYPERLINK("https://docs.wto.org/imrd/directdoc.asp?DDFDocuments/r/G/SPS/NPER570.pdf","FR")</f>
      </c>
      <c r="J4911" s="15">
        <f>HYPERLINK("https://docs.wto.org/imrd/directdoc.asp?DDFDocuments/s/G/SPS/NPER570.pdf","ES")</f>
      </c>
    </row>
    <row r="4912">
      <c r="A4912" s="10" t="s">
        <v>8375</v>
      </c>
      <c r="B4912" s="11" t="s">
        <v>233</v>
      </c>
      <c r="C4912" s="10" t="s">
        <v>18</v>
      </c>
      <c r="D4912" s="12">
        <v>41954</v>
      </c>
      <c r="E4912" s="13" t="s">
        <v>1508</v>
      </c>
      <c r="F4912" s="13" t="s">
        <v>992</v>
      </c>
      <c r="G4912" s="14"/>
      <c r="H4912" s="15">
        <f>HYPERLINK("https://docs.wto.org/imrd/directdoc.asp?DDFDocuments/t/G/SPS/NPER571.DOC","EN")</f>
      </c>
      <c r="I4912" s="15">
        <f>HYPERLINK("https://docs.wto.org/imrd/directdoc.asp?DDFDocuments/u/G/SPS/NPER571.DOC","FR")</f>
      </c>
      <c r="J4912" s="15">
        <f>HYPERLINK("https://docs.wto.org/imrd/directdoc.asp?DDFDocuments/v/G/SPS/NPER571.DOC","ES")</f>
      </c>
    </row>
    <row r="4913">
      <c r="A4913" s="10" t="s">
        <v>8376</v>
      </c>
      <c r="B4913" s="11" t="s">
        <v>151</v>
      </c>
      <c r="C4913" s="10" t="s">
        <v>40</v>
      </c>
      <c r="D4913" s="12">
        <v>41954</v>
      </c>
      <c r="E4913" s="13" t="s">
        <v>2329</v>
      </c>
      <c r="F4913" s="13" t="s">
        <v>5150</v>
      </c>
      <c r="G4913" s="14"/>
      <c r="H4913" s="15">
        <f>HYPERLINK("https://docs.wto.org/imrd/directdoc.asp?DDFDocuments/t/G/SPS/NVNM63A1.DOC","EN")</f>
      </c>
      <c r="I4913" s="15">
        <f>HYPERLINK("https://docs.wto.org/imrd/directdoc.asp?DDFDocuments/u/G/SPS/NVNM63A1.DOC","FR")</f>
      </c>
      <c r="J4913" s="15">
        <f>HYPERLINK("https://docs.wto.org/imrd/directdoc.asp?DDFDocuments/v/G/SPS/NVNM63A1.DOC","ES")</f>
      </c>
    </row>
    <row r="4914">
      <c r="A4914" s="10" t="s">
        <v>8377</v>
      </c>
      <c r="B4914" s="11" t="s">
        <v>188</v>
      </c>
      <c r="C4914" s="10" t="s">
        <v>40</v>
      </c>
      <c r="D4914" s="12">
        <v>41953</v>
      </c>
      <c r="E4914" s="13" t="s">
        <v>2561</v>
      </c>
      <c r="F4914" s="13" t="s">
        <v>5150</v>
      </c>
      <c r="G4914" s="14"/>
      <c r="H4914" s="15">
        <f>HYPERLINK("https://docs.wto.org/imrd/directdoc.asp?DDFDocuments/t/G/SPS/NAUS315A1.DOC","EN")</f>
      </c>
      <c r="I4914" s="15">
        <f>HYPERLINK("https://docs.wto.org/imrd/directdoc.asp?DDFDocuments/u/G/SPS/NAUS315A1.DOC","FR")</f>
      </c>
      <c r="J4914" s="15">
        <f>HYPERLINK("https://docs.wto.org/imrd/directdoc.asp?DDFDocuments/v/G/SPS/NAUS315A1.DOC","ES")</f>
      </c>
    </row>
    <row r="4915">
      <c r="A4915" s="10" t="s">
        <v>8378</v>
      </c>
      <c r="B4915" s="11" t="s">
        <v>27</v>
      </c>
      <c r="C4915" s="10" t="s">
        <v>18</v>
      </c>
      <c r="D4915" s="12">
        <v>41953</v>
      </c>
      <c r="E4915" s="13" t="s">
        <v>8379</v>
      </c>
      <c r="F4915" s="13" t="s">
        <v>80</v>
      </c>
      <c r="G4915" s="14"/>
      <c r="H4915" s="15">
        <f>HYPERLINK("https://docs.wto.org/imrd/directdoc.asp?DDFDocuments/t/G/SPS/NCRI152.DOC","EN")</f>
      </c>
      <c r="I4915" s="15">
        <f>HYPERLINK("https://docs.wto.org/imrd/directdoc.asp?DDFDocuments/u/G/SPS/NCRI152.DOC","FR")</f>
      </c>
      <c r="J4915" s="15">
        <f>HYPERLINK("https://docs.wto.org/imrd/directdoc.asp?DDFDocuments/v/G/SPS/NCRI152.DOC","ES")</f>
      </c>
    </row>
    <row r="4916">
      <c r="A4916" s="10" t="s">
        <v>8380</v>
      </c>
      <c r="B4916" s="11" t="s">
        <v>379</v>
      </c>
      <c r="C4916" s="10" t="s">
        <v>18</v>
      </c>
      <c r="D4916" s="12">
        <v>41953</v>
      </c>
      <c r="E4916" s="13" t="s">
        <v>8381</v>
      </c>
      <c r="F4916" s="13" t="s">
        <v>8382</v>
      </c>
      <c r="G4916" s="14" t="s">
        <v>8383</v>
      </c>
      <c r="H4916" s="15">
        <f>HYPERLINK("https://docs.wto.org/imrd/directdoc.asp?DDFDocuments/q/G/SPS/NGTM60.pdf","EN")</f>
      </c>
      <c r="I4916" s="15">
        <f>HYPERLINK("https://docs.wto.org/imrd/directdoc.asp?DDFDocuments/r/G/SPS/NGTM60.pdf","FR")</f>
      </c>
      <c r="J4916" s="15">
        <f>HYPERLINK("https://docs.wto.org/imrd/directdoc.asp?DDFDocuments/s/G/SPS/NGTM60.pdf","ES")</f>
      </c>
    </row>
    <row r="4917">
      <c r="A4917" s="10" t="s">
        <v>8384</v>
      </c>
      <c r="B4917" s="11" t="s">
        <v>17</v>
      </c>
      <c r="C4917" s="10" t="s">
        <v>40</v>
      </c>
      <c r="D4917" s="12">
        <v>41953</v>
      </c>
      <c r="E4917" s="13" t="s">
        <v>19</v>
      </c>
      <c r="F4917" s="13" t="s">
        <v>310</v>
      </c>
      <c r="G4917" s="14"/>
      <c r="H4917" s="15">
        <f>HYPERLINK("https://docs.wto.org/imrd/directdoc.asp?DDFDocuments/q/G/SPS/NNIC13A1.pdf","EN")</f>
      </c>
      <c r="I4917" s="15">
        <f>HYPERLINK("https://docs.wto.org/imrd/directdoc.asp?DDFDocuments/r/G/SPS/NNIC13A1.pdf","FR")</f>
      </c>
      <c r="J4917" s="15">
        <f>HYPERLINK("https://docs.wto.org/imrd/directdoc.asp?DDFDocuments/s/G/SPS/NNIC13A1.pdf","ES")</f>
      </c>
    </row>
    <row r="4918">
      <c r="A4918" s="10" t="s">
        <v>8385</v>
      </c>
      <c r="B4918" s="11" t="s">
        <v>233</v>
      </c>
      <c r="C4918" s="10" t="s">
        <v>40</v>
      </c>
      <c r="D4918" s="12">
        <v>41953</v>
      </c>
      <c r="E4918" s="13" t="s">
        <v>19</v>
      </c>
      <c r="F4918" s="13" t="s">
        <v>5150</v>
      </c>
      <c r="G4918" s="14"/>
      <c r="H4918" s="15">
        <f>HYPERLINK("https://docs.wto.org/imrd/directdoc.asp?DDFDocuments/q/G/SPS/NPER547A1.pdf","EN")</f>
      </c>
      <c r="I4918" s="15">
        <f>HYPERLINK("https://docs.wto.org/imrd/directdoc.asp?DDFDocuments/r/G/SPS/NPER547A1.pdf","FR")</f>
      </c>
      <c r="J4918" s="15">
        <f>HYPERLINK("https://docs.wto.org/imrd/directdoc.asp?DDFDocuments/s/G/SPS/NPER547A1.pdf","ES")</f>
      </c>
    </row>
    <row r="4919">
      <c r="A4919" s="10" t="s">
        <v>8386</v>
      </c>
      <c r="B4919" s="11" t="s">
        <v>233</v>
      </c>
      <c r="C4919" s="10" t="s">
        <v>40</v>
      </c>
      <c r="D4919" s="12">
        <v>41953</v>
      </c>
      <c r="E4919" s="13" t="s">
        <v>19</v>
      </c>
      <c r="F4919" s="13" t="s">
        <v>5150</v>
      </c>
      <c r="G4919" s="14"/>
      <c r="H4919" s="15">
        <f>HYPERLINK("https://docs.wto.org/imrd/directdoc.asp?DDFDocuments/t/G/SPS/NPER551A1.DOC","EN")</f>
      </c>
      <c r="I4919" s="15">
        <f>HYPERLINK("https://docs.wto.org/imrd/directdoc.asp?DDFDocuments/u/G/SPS/NPER551A1.DOC","FR")</f>
      </c>
      <c r="J4919" s="15">
        <f>HYPERLINK("https://docs.wto.org/imrd/directdoc.asp?DDFDocuments/v/G/SPS/NPER551A1.DOC","ES")</f>
      </c>
    </row>
    <row r="4920">
      <c r="A4920" s="10" t="s">
        <v>8387</v>
      </c>
      <c r="B4920" s="11" t="s">
        <v>233</v>
      </c>
      <c r="C4920" s="10" t="s">
        <v>40</v>
      </c>
      <c r="D4920" s="12">
        <v>41953</v>
      </c>
      <c r="E4920" s="13" t="s">
        <v>19</v>
      </c>
      <c r="F4920" s="13" t="s">
        <v>5150</v>
      </c>
      <c r="G4920" s="14"/>
      <c r="H4920" s="15">
        <f>HYPERLINK("https://docs.wto.org/imrd/directdoc.asp?DDFDocuments/q/G/SPS/NPER553A1.pdf","EN")</f>
      </c>
      <c r="I4920" s="15">
        <f>HYPERLINK("https://docs.wto.org/imrd/directdoc.asp?DDFDocuments/r/G/SPS/NPER553A1.pdf","FR")</f>
      </c>
      <c r="J4920" s="15">
        <f>HYPERLINK("https://docs.wto.org/imrd/directdoc.asp?DDFDocuments/s/G/SPS/NPER553A1.pdf","ES")</f>
      </c>
    </row>
    <row r="4921">
      <c r="A4921" s="10" t="s">
        <v>8388</v>
      </c>
      <c r="B4921" s="11" t="s">
        <v>233</v>
      </c>
      <c r="C4921" s="10" t="s">
        <v>18</v>
      </c>
      <c r="D4921" s="12">
        <v>41953</v>
      </c>
      <c r="E4921" s="13" t="s">
        <v>8389</v>
      </c>
      <c r="F4921" s="13" t="s">
        <v>607</v>
      </c>
      <c r="G4921" s="14" t="s">
        <v>8390</v>
      </c>
      <c r="H4921" s="15">
        <f>HYPERLINK("https://docs.wto.org/imrd/directdoc.asp?DDFDocuments/q/G/SPS/NPER566.pdf","EN")</f>
      </c>
      <c r="I4921" s="15">
        <f>HYPERLINK("https://docs.wto.org/imrd/directdoc.asp?DDFDocuments/r/G/SPS/NPER566.pdf","FR")</f>
      </c>
      <c r="J4921" s="15">
        <f>HYPERLINK("https://docs.wto.org/imrd/directdoc.asp?DDFDocuments/s/G/SPS/NPER566.pdf","ES")</f>
      </c>
    </row>
    <row r="4922">
      <c r="A4922" s="10" t="s">
        <v>8391</v>
      </c>
      <c r="B4922" s="11" t="s">
        <v>11</v>
      </c>
      <c r="C4922" s="10" t="s">
        <v>18</v>
      </c>
      <c r="D4922" s="12">
        <v>41953</v>
      </c>
      <c r="E4922" s="13" t="s">
        <v>8392</v>
      </c>
      <c r="F4922" s="13" t="s">
        <v>8393</v>
      </c>
      <c r="G4922" s="14"/>
      <c r="H4922" s="15">
        <f>HYPERLINK("https://docs.wto.org/imrd/directdoc.asp?DDFDocuments/t/G/SPS/NRUS82.DOC","EN")</f>
      </c>
      <c r="I4922" s="15">
        <f>HYPERLINK("https://docs.wto.org/imrd/directdoc.asp?DDFDocuments/u/G/SPS/NRUS82.DOC","FR")</f>
      </c>
      <c r="J4922" s="15">
        <f>HYPERLINK("https://docs.wto.org/imrd/directdoc.asp?DDFDocuments/v/G/SPS/NRUS82.DOC","ES")</f>
      </c>
    </row>
    <row r="4923">
      <c r="A4923" s="10" t="s">
        <v>8394</v>
      </c>
      <c r="B4923" s="11" t="s">
        <v>161</v>
      </c>
      <c r="C4923" s="10" t="s">
        <v>40</v>
      </c>
      <c r="D4923" s="12">
        <v>41953</v>
      </c>
      <c r="E4923" s="13" t="s">
        <v>461</v>
      </c>
      <c r="F4923" s="13" t="s">
        <v>5150</v>
      </c>
      <c r="G4923" s="14" t="s">
        <v>34</v>
      </c>
      <c r="H4923" s="15">
        <f>HYPERLINK("https://docs.wto.org/imrd/directdoc.asp?DDFDocuments/t/G/SPS/NUSA2664A1.DOC","EN")</f>
      </c>
      <c r="I4923" s="15">
        <f>HYPERLINK("https://docs.wto.org/imrd/directdoc.asp?DDFDocuments/u/G/SPS/NUSA2664A1.DOC","FR")</f>
      </c>
      <c r="J4923" s="15">
        <f>HYPERLINK("https://docs.wto.org/imrd/directdoc.asp?DDFDocuments/v/G/SPS/NUSA2664A1.DOC","ES")</f>
      </c>
    </row>
    <row r="4924">
      <c r="A4924" s="10" t="s">
        <v>8395</v>
      </c>
      <c r="B4924" s="11" t="s">
        <v>5038</v>
      </c>
      <c r="C4924" s="10" t="s">
        <v>12</v>
      </c>
      <c r="D4924" s="12">
        <v>41949</v>
      </c>
      <c r="E4924" s="13" t="s">
        <v>8396</v>
      </c>
      <c r="F4924" s="13" t="s">
        <v>8397</v>
      </c>
      <c r="G4924" s="14" t="s">
        <v>8398</v>
      </c>
      <c r="H4924" s="15">
        <f>HYPERLINK("https://docs.wto.org/imrd/directdoc.asp?DDFDocuments/t/G/SPS/NALB181.DOC","EN")</f>
      </c>
      <c r="I4924" s="15">
        <f>HYPERLINK("https://docs.wto.org/imrd/directdoc.asp?DDFDocuments/u/G/SPS/NALB181.DOC","FR")</f>
      </c>
      <c r="J4924" s="15">
        <f>HYPERLINK("https://docs.wto.org/imrd/directdoc.asp?DDFDocuments/v/G/SPS/NALB181.DOC","ES")</f>
      </c>
    </row>
    <row r="4925">
      <c r="A4925" s="10" t="s">
        <v>8399</v>
      </c>
      <c r="B4925" s="11" t="s">
        <v>27</v>
      </c>
      <c r="C4925" s="10" t="s">
        <v>54</v>
      </c>
      <c r="D4925" s="12">
        <v>41949</v>
      </c>
      <c r="E4925" s="13" t="s">
        <v>19</v>
      </c>
      <c r="F4925" s="13" t="s">
        <v>925</v>
      </c>
      <c r="G4925" s="14"/>
      <c r="H4925" s="15">
        <f>HYPERLINK("https://docs.wto.org/imrd/directdoc.asp?DDFDocuments/q/G/SPS/NCRI151A1.pdf","EN")</f>
      </c>
      <c r="I4925" s="15">
        <f>HYPERLINK("https://docs.wto.org/imrd/directdoc.asp?DDFDocuments/r/G/SPS/NCRI151A1.pdf","FR")</f>
      </c>
      <c r="J4925" s="15">
        <f>HYPERLINK("https://docs.wto.org/imrd/directdoc.asp?DDFDocuments/s/G/SPS/NCRI151A1.pdf","ES")</f>
      </c>
    </row>
    <row r="4926">
      <c r="A4926" s="10" t="s">
        <v>8400</v>
      </c>
      <c r="B4926" s="11" t="s">
        <v>188</v>
      </c>
      <c r="C4926" s="10" t="s">
        <v>54</v>
      </c>
      <c r="D4926" s="12">
        <v>41948</v>
      </c>
      <c r="E4926" s="13" t="s">
        <v>8401</v>
      </c>
      <c r="F4926" s="13" t="s">
        <v>223</v>
      </c>
      <c r="G4926" s="14"/>
      <c r="H4926" s="15">
        <f>HYPERLINK("https://docs.wto.org/imrd/directdoc.asp?DDFDocuments/q/G/SPS/NAUS347A1.pdf","EN")</f>
      </c>
      <c r="I4926" s="15">
        <f>HYPERLINK("https://docs.wto.org/imrd/directdoc.asp?DDFDocuments/r/G/SPS/NAUS347A1.pdf","FR")</f>
      </c>
      <c r="J4926" s="15">
        <f>HYPERLINK("https://docs.wto.org/imrd/directdoc.asp?DDFDocuments/s/G/SPS/NAUS347A1.pdf","ES")</f>
      </c>
    </row>
    <row r="4927">
      <c r="A4927" s="10" t="s">
        <v>8402</v>
      </c>
      <c r="B4927" s="11" t="s">
        <v>82</v>
      </c>
      <c r="C4927" s="10" t="s">
        <v>40</v>
      </c>
      <c r="D4927" s="12">
        <v>41948</v>
      </c>
      <c r="E4927" s="13" t="s">
        <v>603</v>
      </c>
      <c r="F4927" s="13" t="s">
        <v>5150</v>
      </c>
      <c r="G4927" s="14"/>
      <c r="H4927" s="15">
        <f>HYPERLINK("https://docs.wto.org/imrd/directdoc.asp?DDFDocuments/t/G/SPS/NEU51A1.DOC","EN")</f>
      </c>
      <c r="I4927" s="15">
        <f>HYPERLINK("https://docs.wto.org/imrd/directdoc.asp?DDFDocuments/u/G/SPS/NEU51A1.DOC","FR")</f>
      </c>
      <c r="J4927" s="15">
        <f>HYPERLINK("https://docs.wto.org/imrd/directdoc.asp?DDFDocuments/v/G/SPS/NEU51A1.DOC","ES")</f>
      </c>
    </row>
    <row r="4928">
      <c r="A4928" s="10" t="s">
        <v>8403</v>
      </c>
      <c r="B4928" s="11" t="s">
        <v>82</v>
      </c>
      <c r="C4928" s="10" t="s">
        <v>40</v>
      </c>
      <c r="D4928" s="12">
        <v>41948</v>
      </c>
      <c r="E4928" s="13" t="s">
        <v>8404</v>
      </c>
      <c r="F4928" s="13" t="s">
        <v>310</v>
      </c>
      <c r="G4928" s="14"/>
      <c r="H4928" s="15">
        <f>HYPERLINK("https://docs.wto.org/imrd/directdoc.asp?DDFDocuments/t/G/SPS/NEU56A2.DOC","EN")</f>
      </c>
      <c r="I4928" s="15">
        <f>HYPERLINK("https://docs.wto.org/imrd/directdoc.asp?DDFDocuments/u/G/SPS/NEU56A2.DOC","FR")</f>
      </c>
      <c r="J4928" s="15">
        <f>HYPERLINK("https://docs.wto.org/imrd/directdoc.asp?DDFDocuments/v/G/SPS/NEU56A2.DOC","ES")</f>
      </c>
    </row>
    <row r="4929">
      <c r="A4929" s="10" t="s">
        <v>8405</v>
      </c>
      <c r="B4929" s="11" t="s">
        <v>82</v>
      </c>
      <c r="C4929" s="10" t="s">
        <v>40</v>
      </c>
      <c r="D4929" s="12">
        <v>41948</v>
      </c>
      <c r="E4929" s="13" t="s">
        <v>603</v>
      </c>
      <c r="F4929" s="13" t="s">
        <v>5150</v>
      </c>
      <c r="G4929" s="14"/>
      <c r="H4929" s="15">
        <f>HYPERLINK("https://docs.wto.org/imrd/directdoc.asp?DDFDocuments/t/G/SPS/NEU69A1.DOC","EN")</f>
      </c>
      <c r="I4929" s="15">
        <f>HYPERLINK("https://docs.wto.org/imrd/directdoc.asp?DDFDocuments/u/G/SPS/NEU69A1.DOC","FR")</f>
      </c>
      <c r="J4929" s="15">
        <f>HYPERLINK("https://docs.wto.org/imrd/directdoc.asp?DDFDocuments/v/G/SPS/NEU69A1.DOC","ES")</f>
      </c>
    </row>
    <row r="4930">
      <c r="A4930" s="10" t="s">
        <v>8406</v>
      </c>
      <c r="B4930" s="11" t="s">
        <v>87</v>
      </c>
      <c r="C4930" s="10" t="s">
        <v>18</v>
      </c>
      <c r="D4930" s="12">
        <v>41948</v>
      </c>
      <c r="E4930" s="13" t="s">
        <v>8407</v>
      </c>
      <c r="F4930" s="13" t="s">
        <v>8408</v>
      </c>
      <c r="G4930" s="14"/>
      <c r="H4930" s="15">
        <f>HYPERLINK("https://docs.wto.org/imrd/directdoc.asp?DDFDocuments/t/G/SPS/NMEX270.DOC","EN")</f>
      </c>
      <c r="I4930" s="15">
        <f>HYPERLINK("https://docs.wto.org/imrd/directdoc.asp?DDFDocuments/u/G/SPS/NMEX270.DOC","FR")</f>
      </c>
      <c r="J4930" s="15">
        <f>HYPERLINK("https://docs.wto.org/imrd/directdoc.asp?DDFDocuments/v/G/SPS/NMEX270.DOC","ES")</f>
      </c>
    </row>
    <row r="4931">
      <c r="A4931" s="10" t="s">
        <v>8409</v>
      </c>
      <c r="B4931" s="11" t="s">
        <v>82</v>
      </c>
      <c r="C4931" s="10" t="s">
        <v>18</v>
      </c>
      <c r="D4931" s="12">
        <v>41947</v>
      </c>
      <c r="E4931" s="13" t="s">
        <v>83</v>
      </c>
      <c r="F4931" s="13" t="s">
        <v>74</v>
      </c>
      <c r="G4931" s="14"/>
      <c r="H4931" s="15">
        <f>HYPERLINK("https://docs.wto.org/imrd/directdoc.asp?DDFDocuments/t/G/SPS/NEU112.DOC","EN")</f>
      </c>
      <c r="I4931" s="15">
        <f>HYPERLINK("https://docs.wto.org/imrd/directdoc.asp?DDFDocuments/u/G/SPS/NEU112.DOC","FR")</f>
      </c>
      <c r="J4931" s="15">
        <f>HYPERLINK("https://docs.wto.org/imrd/directdoc.asp?DDFDocuments/v/G/SPS/NEU112.DOC","ES")</f>
      </c>
    </row>
    <row r="4932">
      <c r="A4932" s="10" t="s">
        <v>8410</v>
      </c>
      <c r="B4932" s="11" t="s">
        <v>82</v>
      </c>
      <c r="C4932" s="10" t="s">
        <v>40</v>
      </c>
      <c r="D4932" s="12">
        <v>41947</v>
      </c>
      <c r="E4932" s="13" t="s">
        <v>83</v>
      </c>
      <c r="F4932" s="13" t="s">
        <v>5150</v>
      </c>
      <c r="G4932" s="14"/>
      <c r="H4932" s="15">
        <f>HYPERLINK("https://docs.wto.org/imrd/directdoc.asp?DDFDocuments/t/G/SPS/NEU70A1.DOC","EN")</f>
      </c>
      <c r="I4932" s="15">
        <f>HYPERLINK("https://docs.wto.org/imrd/directdoc.asp?DDFDocuments/u/G/SPS/NEU70A1.DOC","FR")</f>
      </c>
      <c r="J4932" s="15">
        <f>HYPERLINK("https://docs.wto.org/imrd/directdoc.asp?DDFDocuments/v/G/SPS/NEU70A1.DOC","ES")</f>
      </c>
    </row>
    <row r="4933">
      <c r="A4933" s="10" t="s">
        <v>8411</v>
      </c>
      <c r="B4933" s="11" t="s">
        <v>59</v>
      </c>
      <c r="C4933" s="10" t="s">
        <v>18</v>
      </c>
      <c r="D4933" s="12">
        <v>41947</v>
      </c>
      <c r="E4933" s="13" t="s">
        <v>6526</v>
      </c>
      <c r="F4933" s="13" t="s">
        <v>32</v>
      </c>
      <c r="G4933" s="14"/>
      <c r="H4933" s="15">
        <f>HYPERLINK("https://docs.wto.org/imrd/directdoc.asp?DDFDocuments/t/G/SPS/NTPKM333.DOC","EN")</f>
      </c>
      <c r="I4933" s="15">
        <f>HYPERLINK("https://docs.wto.org/imrd/directdoc.asp?DDFDocuments/u/G/SPS/NTPKM333.DOC","FR")</f>
      </c>
      <c r="J4933" s="15">
        <f>HYPERLINK("https://docs.wto.org/imrd/directdoc.asp?DDFDocuments/v/G/SPS/NTPKM333.DOC","ES")</f>
      </c>
    </row>
    <row r="4934">
      <c r="A4934" s="10" t="s">
        <v>8412</v>
      </c>
      <c r="B4934" s="11" t="s">
        <v>87</v>
      </c>
      <c r="C4934" s="10" t="s">
        <v>40</v>
      </c>
      <c r="D4934" s="12">
        <v>41946</v>
      </c>
      <c r="E4934" s="13" t="s">
        <v>19</v>
      </c>
      <c r="F4934" s="13" t="s">
        <v>5150</v>
      </c>
      <c r="G4934" s="14"/>
      <c r="H4934" s="15">
        <f>HYPERLINK("https://docs.wto.org/imrd/directdoc.asp?DDFDocuments/t/G/SPS/NMEX265A1.DOC","EN")</f>
      </c>
      <c r="I4934" s="15">
        <f>HYPERLINK("https://docs.wto.org/imrd/directdoc.asp?DDFDocuments/u/G/SPS/NMEX265A1.DOC","FR")</f>
      </c>
      <c r="J4934" s="15">
        <f>HYPERLINK("https://docs.wto.org/imrd/directdoc.asp?DDFDocuments/v/G/SPS/NMEX265A1.DOC","ES")</f>
      </c>
    </row>
    <row r="4935">
      <c r="A4935" s="10" t="s">
        <v>8413</v>
      </c>
      <c r="B4935" s="11" t="s">
        <v>214</v>
      </c>
      <c r="C4935" s="10" t="s">
        <v>12</v>
      </c>
      <c r="D4935" s="12">
        <v>41941</v>
      </c>
      <c r="E4935" s="13" t="s">
        <v>8414</v>
      </c>
      <c r="F4935" s="13" t="s">
        <v>8415</v>
      </c>
      <c r="G4935" s="14" t="s">
        <v>1374</v>
      </c>
      <c r="H4935" s="15">
        <f>HYPERLINK("https://docs.wto.org/imrd/directdoc.asp?DDFDocuments/t/G/SPS/NARE41.DOC","EN")</f>
      </c>
      <c r="I4935" s="15">
        <f>HYPERLINK("https://docs.wto.org/imrd/directdoc.asp?DDFDocuments/u/G/SPS/NARE41.DOC","FR")</f>
      </c>
      <c r="J4935" s="15">
        <f>HYPERLINK("https://docs.wto.org/imrd/directdoc.asp?DDFDocuments/v/G/SPS/NARE41.DOC","ES")</f>
      </c>
    </row>
    <row r="4936">
      <c r="A4936" s="10" t="s">
        <v>8416</v>
      </c>
      <c r="B4936" s="11" t="s">
        <v>214</v>
      </c>
      <c r="C4936" s="10" t="s">
        <v>12</v>
      </c>
      <c r="D4936" s="12">
        <v>41941</v>
      </c>
      <c r="E4936" s="13" t="s">
        <v>8414</v>
      </c>
      <c r="F4936" s="13" t="s">
        <v>8415</v>
      </c>
      <c r="G4936" s="14" t="s">
        <v>8417</v>
      </c>
      <c r="H4936" s="15">
        <f>HYPERLINK("https://docs.wto.org/imrd/directdoc.asp?DDFDocuments/t/G/SPS/NARE42.DOC","EN")</f>
      </c>
      <c r="I4936" s="15">
        <f>HYPERLINK("https://docs.wto.org/imrd/directdoc.asp?DDFDocuments/u/G/SPS/NARE42.DOC","FR")</f>
      </c>
      <c r="J4936" s="15">
        <f>HYPERLINK("https://docs.wto.org/imrd/directdoc.asp?DDFDocuments/v/G/SPS/NARE42.DOC","ES")</f>
      </c>
    </row>
    <row r="4937">
      <c r="A4937" s="10" t="s">
        <v>8418</v>
      </c>
      <c r="B4937" s="11" t="s">
        <v>214</v>
      </c>
      <c r="C4937" s="10" t="s">
        <v>12</v>
      </c>
      <c r="D4937" s="12">
        <v>41941</v>
      </c>
      <c r="E4937" s="13" t="s">
        <v>8419</v>
      </c>
      <c r="F4937" s="13" t="s">
        <v>138</v>
      </c>
      <c r="G4937" s="14" t="s">
        <v>11</v>
      </c>
      <c r="H4937" s="15">
        <f>HYPERLINK("https://docs.wto.org/imrd/directdoc.asp?DDFDocuments/t/G/SPS/NARE43.DOC","EN")</f>
      </c>
      <c r="I4937" s="15">
        <f>HYPERLINK("https://docs.wto.org/imrd/directdoc.asp?DDFDocuments/u/G/SPS/NARE43.DOC","FR")</f>
      </c>
      <c r="J4937" s="15">
        <f>HYPERLINK("https://docs.wto.org/imrd/directdoc.asp?DDFDocuments/v/G/SPS/NARE43.DOC","ES")</f>
      </c>
    </row>
    <row r="4938">
      <c r="A4938" s="10" t="s">
        <v>8420</v>
      </c>
      <c r="B4938" s="11" t="s">
        <v>82</v>
      </c>
      <c r="C4938" s="10" t="s">
        <v>18</v>
      </c>
      <c r="D4938" s="12">
        <v>41941</v>
      </c>
      <c r="E4938" s="13" t="s">
        <v>83</v>
      </c>
      <c r="F4938" s="13" t="s">
        <v>74</v>
      </c>
      <c r="G4938" s="14"/>
      <c r="H4938" s="15">
        <f>HYPERLINK("https://docs.wto.org/imrd/directdoc.asp?DDFDocuments/t/G/SPS/NEU106.DOC","EN")</f>
      </c>
      <c r="I4938" s="15">
        <f>HYPERLINK("https://docs.wto.org/imrd/directdoc.asp?DDFDocuments/u/G/SPS/NEU106.DOC","FR")</f>
      </c>
      <c r="J4938" s="15">
        <f>HYPERLINK("https://docs.wto.org/imrd/directdoc.asp?DDFDocuments/v/G/SPS/NEU106.DOC","ES")</f>
      </c>
    </row>
    <row r="4939">
      <c r="A4939" s="10" t="s">
        <v>8421</v>
      </c>
      <c r="B4939" s="11" t="s">
        <v>151</v>
      </c>
      <c r="C4939" s="10" t="s">
        <v>40</v>
      </c>
      <c r="D4939" s="12">
        <v>41941</v>
      </c>
      <c r="E4939" s="13" t="s">
        <v>2329</v>
      </c>
      <c r="F4939" s="13" t="s">
        <v>5150</v>
      </c>
      <c r="G4939" s="14"/>
      <c r="H4939" s="15">
        <f>HYPERLINK("https://docs.wto.org/imrd/directdoc.asp?DDFDocuments/t/G/SPS/NVNM53A1.DOC","EN")</f>
      </c>
      <c r="I4939" s="15">
        <f>HYPERLINK("https://docs.wto.org/imrd/directdoc.asp?DDFDocuments/u/G/SPS/NVNM53A1.DOC","FR")</f>
      </c>
      <c r="J4939" s="15">
        <f>HYPERLINK("https://docs.wto.org/imrd/directdoc.asp?DDFDocuments/v/G/SPS/NVNM53A1.DOC","ES")</f>
      </c>
    </row>
    <row r="4940">
      <c r="A4940" s="10" t="s">
        <v>8422</v>
      </c>
      <c r="B4940" s="11" t="s">
        <v>168</v>
      </c>
      <c r="C4940" s="10" t="s">
        <v>18</v>
      </c>
      <c r="D4940" s="12">
        <v>41941</v>
      </c>
      <c r="E4940" s="13" t="s">
        <v>8423</v>
      </c>
      <c r="F4940" s="13" t="s">
        <v>8424</v>
      </c>
      <c r="G4940" s="14"/>
      <c r="H4940" s="15">
        <f>HYPERLINK("https://docs.wto.org/imrd/directdoc.asp?DDFDocuments/q/G/SPS/NZAF37.pdf","EN")</f>
      </c>
      <c r="I4940" s="15">
        <f>HYPERLINK("https://docs.wto.org/imrd/directdoc.asp?DDFDocuments/r/G/SPS/NZAF37.pdf","FR")</f>
      </c>
      <c r="J4940" s="15">
        <f>HYPERLINK("https://docs.wto.org/imrd/directdoc.asp?DDFDocuments/s/G/SPS/NZAF37.pdf","ES")</f>
      </c>
    </row>
    <row r="4941">
      <c r="A4941" s="10" t="s">
        <v>8425</v>
      </c>
      <c r="B4941" s="11" t="s">
        <v>72</v>
      </c>
      <c r="C4941" s="10" t="s">
        <v>40</v>
      </c>
      <c r="D4941" s="12">
        <v>41940</v>
      </c>
      <c r="E4941" s="13" t="s">
        <v>8426</v>
      </c>
      <c r="F4941" s="13" t="s">
        <v>5150</v>
      </c>
      <c r="G4941" s="14"/>
      <c r="H4941" s="15">
        <f>HYPERLINK("https://docs.wto.org/imrd/directdoc.asp?DDFDocuments/q/G/SPS/NCAN843A1.pdf","EN")</f>
      </c>
      <c r="I4941" s="15">
        <f>HYPERLINK("https://docs.wto.org/imrd/directdoc.asp?DDFDocuments/r/G/SPS/NCAN843A1.pdf","FR")</f>
      </c>
      <c r="J4941" s="15">
        <f>HYPERLINK("https://docs.wto.org/imrd/directdoc.asp?DDFDocuments/s/G/SPS/NCAN843A1.pdf","ES")</f>
      </c>
    </row>
    <row r="4942">
      <c r="A4942" s="10" t="s">
        <v>8427</v>
      </c>
      <c r="B4942" s="11" t="s">
        <v>34</v>
      </c>
      <c r="C4942" s="10" t="s">
        <v>18</v>
      </c>
      <c r="D4942" s="12">
        <v>41939</v>
      </c>
      <c r="E4942" s="13" t="s">
        <v>8428</v>
      </c>
      <c r="F4942" s="13" t="s">
        <v>63</v>
      </c>
      <c r="G4942" s="14"/>
      <c r="H4942" s="15">
        <f>HYPERLINK("https://docs.wto.org/imrd/directdoc.asp?DDFDocuments/t/G/SPS/NJPN372.DOC","EN")</f>
      </c>
      <c r="I4942" s="15">
        <f>HYPERLINK("https://docs.wto.org/imrd/directdoc.asp?DDFDocuments/u/G/SPS/NJPN372.DOC","FR")</f>
      </c>
      <c r="J4942" s="15">
        <f>HYPERLINK("https://docs.wto.org/imrd/directdoc.asp?DDFDocuments/v/G/SPS/NJPN372.DOC","ES")</f>
      </c>
    </row>
    <row r="4943">
      <c r="A4943" s="10" t="s">
        <v>8429</v>
      </c>
      <c r="B4943" s="11" t="s">
        <v>34</v>
      </c>
      <c r="C4943" s="10" t="s">
        <v>18</v>
      </c>
      <c r="D4943" s="12">
        <v>41939</v>
      </c>
      <c r="E4943" s="13" t="s">
        <v>8430</v>
      </c>
      <c r="F4943" s="13" t="s">
        <v>74</v>
      </c>
      <c r="G4943" s="14"/>
      <c r="H4943" s="15">
        <f>HYPERLINK("https://docs.wto.org/imrd/directdoc.asp?DDFDocuments/q/G/SPS/NJPN373.pdf","EN")</f>
      </c>
      <c r="I4943" s="15">
        <f>HYPERLINK("https://docs.wto.org/imrd/directdoc.asp?DDFDocuments/r/G/SPS/NJPN373.pdf","FR")</f>
      </c>
      <c r="J4943" s="15">
        <f>HYPERLINK("https://docs.wto.org/imrd/directdoc.asp?DDFDocuments/s/G/SPS/NJPN373.pdf","ES")</f>
      </c>
    </row>
    <row r="4944">
      <c r="A4944" s="10" t="s">
        <v>8431</v>
      </c>
      <c r="B4944" s="11" t="s">
        <v>34</v>
      </c>
      <c r="C4944" s="10" t="s">
        <v>18</v>
      </c>
      <c r="D4944" s="12">
        <v>41939</v>
      </c>
      <c r="E4944" s="13" t="s">
        <v>8432</v>
      </c>
      <c r="F4944" s="13" t="s">
        <v>74</v>
      </c>
      <c r="G4944" s="14"/>
      <c r="H4944" s="15">
        <f>HYPERLINK("https://docs.wto.org/imrd/directdoc.asp?DDFDocuments/t/G/SPS/NJPN374.DOC","EN")</f>
      </c>
      <c r="I4944" s="15">
        <f>HYPERLINK("https://docs.wto.org/imrd/directdoc.asp?DDFDocuments/u/G/SPS/NJPN374.DOC","FR")</f>
      </c>
      <c r="J4944" s="15">
        <f>HYPERLINK("https://docs.wto.org/imrd/directdoc.asp?DDFDocuments/v/G/SPS/NJPN374.DOC","ES")</f>
      </c>
    </row>
    <row r="4945">
      <c r="A4945" s="10" t="s">
        <v>8433</v>
      </c>
      <c r="B4945" s="11" t="s">
        <v>34</v>
      </c>
      <c r="C4945" s="10" t="s">
        <v>18</v>
      </c>
      <c r="D4945" s="12">
        <v>41939</v>
      </c>
      <c r="E4945" s="13" t="s">
        <v>8434</v>
      </c>
      <c r="F4945" s="13" t="s">
        <v>74</v>
      </c>
      <c r="G4945" s="14"/>
      <c r="H4945" s="15">
        <f>HYPERLINK("https://docs.wto.org/imrd/directdoc.asp?DDFDocuments/t/G/SPS/NJPN375.DOC","EN")</f>
      </c>
      <c r="I4945" s="15">
        <f>HYPERLINK("https://docs.wto.org/imrd/directdoc.asp?DDFDocuments/u/G/SPS/NJPN375.DOC","FR")</f>
      </c>
      <c r="J4945" s="15">
        <f>HYPERLINK("https://docs.wto.org/imrd/directdoc.asp?DDFDocuments/v/G/SPS/NJPN375.DOC","ES")</f>
      </c>
    </row>
    <row r="4946">
      <c r="A4946" s="10" t="s">
        <v>8435</v>
      </c>
      <c r="B4946" s="11" t="s">
        <v>34</v>
      </c>
      <c r="C4946" s="10" t="s">
        <v>18</v>
      </c>
      <c r="D4946" s="12">
        <v>41939</v>
      </c>
      <c r="E4946" s="13" t="s">
        <v>8436</v>
      </c>
      <c r="F4946" s="13" t="s">
        <v>74</v>
      </c>
      <c r="G4946" s="14"/>
      <c r="H4946" s="15">
        <f>HYPERLINK("https://docs.wto.org/imrd/directdoc.asp?DDFDocuments/t/G/SPS/NJPN376.DOC","EN")</f>
      </c>
      <c r="I4946" s="15">
        <f>HYPERLINK("https://docs.wto.org/imrd/directdoc.asp?DDFDocuments/u/G/SPS/NJPN376.DOC","FR")</f>
      </c>
      <c r="J4946" s="15">
        <f>HYPERLINK("https://docs.wto.org/imrd/directdoc.asp?DDFDocuments/v/G/SPS/NJPN376.DOC","ES")</f>
      </c>
    </row>
    <row r="4947">
      <c r="A4947" s="10" t="s">
        <v>8437</v>
      </c>
      <c r="B4947" s="11" t="s">
        <v>87</v>
      </c>
      <c r="C4947" s="10" t="s">
        <v>40</v>
      </c>
      <c r="D4947" s="12">
        <v>41939</v>
      </c>
      <c r="E4947" s="13" t="s">
        <v>19</v>
      </c>
      <c r="F4947" s="13" t="s">
        <v>5150</v>
      </c>
      <c r="G4947" s="14"/>
      <c r="H4947" s="15">
        <f>HYPERLINK("https://docs.wto.org/imrd/directdoc.asp?DDFDocuments/t/G/SPS/NMEX248A1.DOC","EN")</f>
      </c>
      <c r="I4947" s="15">
        <f>HYPERLINK("https://docs.wto.org/imrd/directdoc.asp?DDFDocuments/u/G/SPS/NMEX248A1.DOC","FR")</f>
      </c>
      <c r="J4947" s="15">
        <f>HYPERLINK("https://docs.wto.org/imrd/directdoc.asp?DDFDocuments/v/G/SPS/NMEX248A1.DOC","ES")</f>
      </c>
    </row>
    <row r="4948">
      <c r="A4948" s="10" t="s">
        <v>8438</v>
      </c>
      <c r="B4948" s="11" t="s">
        <v>87</v>
      </c>
      <c r="C4948" s="10" t="s">
        <v>40</v>
      </c>
      <c r="D4948" s="12">
        <v>41939</v>
      </c>
      <c r="E4948" s="13" t="s">
        <v>19</v>
      </c>
      <c r="F4948" s="13" t="s">
        <v>5150</v>
      </c>
      <c r="G4948" s="14"/>
      <c r="H4948" s="15">
        <f>HYPERLINK("https://docs.wto.org/imrd/directdoc.asp?DDFDocuments/q/G/SPS/NMEX261A1.pdf","EN")</f>
      </c>
      <c r="I4948" s="15">
        <f>HYPERLINK("https://docs.wto.org/imrd/directdoc.asp?DDFDocuments/r/G/SPS/NMEX261A1.pdf","FR")</f>
      </c>
      <c r="J4948" s="15">
        <f>HYPERLINK("https://docs.wto.org/imrd/directdoc.asp?DDFDocuments/s/G/SPS/NMEX261A1.pdf","ES")</f>
      </c>
    </row>
    <row r="4949">
      <c r="A4949" s="10" t="s">
        <v>8439</v>
      </c>
      <c r="B4949" s="11" t="s">
        <v>87</v>
      </c>
      <c r="C4949" s="10" t="s">
        <v>18</v>
      </c>
      <c r="D4949" s="12">
        <v>41939</v>
      </c>
      <c r="E4949" s="13" t="s">
        <v>8440</v>
      </c>
      <c r="F4949" s="13" t="s">
        <v>3997</v>
      </c>
      <c r="G4949" s="14" t="s">
        <v>149</v>
      </c>
      <c r="H4949" s="15">
        <f>HYPERLINK("https://docs.wto.org/imrd/directdoc.asp?DDFDocuments/t/G/SPS/NMEX269.DOC","EN")</f>
      </c>
      <c r="I4949" s="15">
        <f>HYPERLINK("https://docs.wto.org/imrd/directdoc.asp?DDFDocuments/u/G/SPS/NMEX269.DOC","FR")</f>
      </c>
      <c r="J4949" s="15">
        <f>HYPERLINK("https://docs.wto.org/imrd/directdoc.asp?DDFDocuments/v/G/SPS/NMEX269.DOC","ES")</f>
      </c>
    </row>
    <row r="4950">
      <c r="A4950" s="10" t="s">
        <v>8441</v>
      </c>
      <c r="B4950" s="11" t="s">
        <v>351</v>
      </c>
      <c r="C4950" s="10" t="s">
        <v>18</v>
      </c>
      <c r="D4950" s="12">
        <v>41936</v>
      </c>
      <c r="E4950" s="13" t="s">
        <v>7733</v>
      </c>
      <c r="F4950" s="13" t="s">
        <v>4966</v>
      </c>
      <c r="G4950" s="14"/>
      <c r="H4950" s="15">
        <f>HYPERLINK("https://docs.wto.org/imrd/directdoc.asp?DDFDocuments/t/G/SPS/NJOR26.DOC","EN")</f>
      </c>
      <c r="I4950" s="15">
        <f>HYPERLINK("https://docs.wto.org/imrd/directdoc.asp?DDFDocuments/u/G/SPS/NJOR26.DOC","FR")</f>
      </c>
      <c r="J4950" s="15">
        <f>HYPERLINK("https://docs.wto.org/imrd/directdoc.asp?DDFDocuments/v/G/SPS/NJOR26.DOC","ES")</f>
      </c>
    </row>
    <row r="4951">
      <c r="A4951" s="10" t="s">
        <v>8442</v>
      </c>
      <c r="B4951" s="11" t="s">
        <v>11</v>
      </c>
      <c r="C4951" s="10" t="s">
        <v>40</v>
      </c>
      <c r="D4951" s="12">
        <v>41936</v>
      </c>
      <c r="E4951" s="13" t="s">
        <v>8443</v>
      </c>
      <c r="F4951" s="13" t="s">
        <v>8444</v>
      </c>
      <c r="G4951" s="14"/>
      <c r="H4951" s="15">
        <f>HYPERLINK("https://docs.wto.org/imrd/directdoc.asp?DDFDocuments/t/G/SPS/NRUS14A3.DOC","EN")</f>
      </c>
      <c r="I4951" s="15">
        <f>HYPERLINK("https://docs.wto.org/imrd/directdoc.asp?DDFDocuments/u/G/SPS/NRUS14A3.DOC","FR")</f>
      </c>
      <c r="J4951" s="15">
        <f>HYPERLINK("https://docs.wto.org/imrd/directdoc.asp?DDFDocuments/v/G/SPS/NRUS14A3.DOC","ES")</f>
      </c>
    </row>
    <row r="4952">
      <c r="A4952" s="10" t="s">
        <v>8445</v>
      </c>
      <c r="B4952" s="11" t="s">
        <v>11</v>
      </c>
      <c r="C4952" s="10" t="s">
        <v>40</v>
      </c>
      <c r="D4952" s="12">
        <v>41936</v>
      </c>
      <c r="E4952" s="13" t="s">
        <v>8446</v>
      </c>
      <c r="F4952" s="13" t="s">
        <v>5150</v>
      </c>
      <c r="G4952" s="14"/>
      <c r="H4952" s="15">
        <f>HYPERLINK("https://docs.wto.org/imrd/directdoc.asp?DDFDocuments/t/G/SPS/NRUS43A1.DOC","EN")</f>
      </c>
      <c r="I4952" s="15">
        <f>HYPERLINK("https://docs.wto.org/imrd/directdoc.asp?DDFDocuments/u/G/SPS/NRUS43A1.DOC","FR")</f>
      </c>
      <c r="J4952" s="15">
        <f>HYPERLINK("https://docs.wto.org/imrd/directdoc.asp?DDFDocuments/v/G/SPS/NRUS43A1.DOC","ES")</f>
      </c>
    </row>
    <row r="4953">
      <c r="A4953" s="10" t="s">
        <v>8447</v>
      </c>
      <c r="B4953" s="11" t="s">
        <v>11</v>
      </c>
      <c r="C4953" s="10" t="s">
        <v>12</v>
      </c>
      <c r="D4953" s="12">
        <v>41936</v>
      </c>
      <c r="E4953" s="13" t="s">
        <v>8203</v>
      </c>
      <c r="F4953" s="13" t="s">
        <v>158</v>
      </c>
      <c r="G4953" s="14" t="s">
        <v>164</v>
      </c>
      <c r="H4953" s="15">
        <f>HYPERLINK("https://docs.wto.org/imrd/directdoc.asp?DDFDocuments/t/G/SPS/NRUS80.DOC","EN")</f>
      </c>
      <c r="I4953" s="15">
        <f>HYPERLINK("https://docs.wto.org/imrd/directdoc.asp?DDFDocuments/u/G/SPS/NRUS80.DOC","FR")</f>
      </c>
      <c r="J4953" s="15">
        <f>HYPERLINK("https://docs.wto.org/imrd/directdoc.asp?DDFDocuments/v/G/SPS/NRUS80.DOC","ES")</f>
      </c>
    </row>
    <row r="4954">
      <c r="A4954" s="10" t="s">
        <v>8448</v>
      </c>
      <c r="B4954" s="11" t="s">
        <v>11</v>
      </c>
      <c r="C4954" s="10" t="s">
        <v>12</v>
      </c>
      <c r="D4954" s="12">
        <v>41936</v>
      </c>
      <c r="E4954" s="13" t="s">
        <v>8449</v>
      </c>
      <c r="F4954" s="13" t="s">
        <v>868</v>
      </c>
      <c r="G4954" s="14" t="s">
        <v>82</v>
      </c>
      <c r="H4954" s="15">
        <f>HYPERLINK("https://docs.wto.org/imrd/directdoc.asp?DDFDocuments/q/G/SPS/NRUS81.pdf","EN")</f>
      </c>
      <c r="I4954" s="15">
        <f>HYPERLINK("https://docs.wto.org/imrd/directdoc.asp?DDFDocuments/r/G/SPS/NRUS81.pdf","FR")</f>
      </c>
      <c r="J4954" s="15">
        <f>HYPERLINK("https://docs.wto.org/imrd/directdoc.asp?DDFDocuments/s/G/SPS/NRUS81.pdf","ES")</f>
      </c>
    </row>
    <row r="4955">
      <c r="A4955" s="10" t="s">
        <v>8450</v>
      </c>
      <c r="B4955" s="11" t="s">
        <v>161</v>
      </c>
      <c r="C4955" s="10" t="s">
        <v>40</v>
      </c>
      <c r="D4955" s="12">
        <v>41936</v>
      </c>
      <c r="E4955" s="13" t="s">
        <v>3159</v>
      </c>
      <c r="F4955" s="13" t="s">
        <v>5150</v>
      </c>
      <c r="G4955" s="14" t="s">
        <v>145</v>
      </c>
      <c r="H4955" s="15">
        <f>HYPERLINK("https://docs.wto.org/imrd/directdoc.asp?DDFDocuments/t/G/SPS/NUSA2662A1.DOC","EN")</f>
      </c>
      <c r="I4955" s="15">
        <f>HYPERLINK("https://docs.wto.org/imrd/directdoc.asp?DDFDocuments/u/G/SPS/NUSA2662A1.DOC","FR")</f>
      </c>
      <c r="J4955" s="15">
        <f>HYPERLINK("https://docs.wto.org/imrd/directdoc.asp?DDFDocuments/v/G/SPS/NUSA2662A1.DOC","ES")</f>
      </c>
    </row>
    <row r="4956">
      <c r="A4956" s="10" t="s">
        <v>8451</v>
      </c>
      <c r="B4956" s="11" t="s">
        <v>188</v>
      </c>
      <c r="C4956" s="10" t="s">
        <v>12</v>
      </c>
      <c r="D4956" s="12">
        <v>41935</v>
      </c>
      <c r="E4956" s="13" t="s">
        <v>8401</v>
      </c>
      <c r="F4956" s="13" t="s">
        <v>223</v>
      </c>
      <c r="G4956" s="14"/>
      <c r="H4956" s="15">
        <f>HYPERLINK("https://docs.wto.org/imrd/directdoc.asp?DDFDocuments/q/G/SPS/NAUS347.pdf","EN")</f>
      </c>
      <c r="I4956" s="15">
        <f>HYPERLINK("https://docs.wto.org/imrd/directdoc.asp?DDFDocuments/r/G/SPS/NAUS347.pdf","FR")</f>
      </c>
      <c r="J4956" s="15">
        <f>HYPERLINK("https://docs.wto.org/imrd/directdoc.asp?DDFDocuments/s/G/SPS/NAUS347.pdf","ES")</f>
      </c>
    </row>
    <row r="4957">
      <c r="A4957" s="10" t="s">
        <v>8452</v>
      </c>
      <c r="B4957" s="11" t="s">
        <v>34</v>
      </c>
      <c r="C4957" s="10" t="s">
        <v>18</v>
      </c>
      <c r="D4957" s="12">
        <v>41935</v>
      </c>
      <c r="E4957" s="13" t="s">
        <v>8453</v>
      </c>
      <c r="F4957" s="13" t="s">
        <v>4970</v>
      </c>
      <c r="G4957" s="14"/>
      <c r="H4957" s="15">
        <f>HYPERLINK("https://docs.wto.org/imrd/directdoc.asp?DDFDocuments/q/G/SPS/NJPN371.pdf","EN")</f>
      </c>
      <c r="I4957" s="15">
        <f>HYPERLINK("https://docs.wto.org/imrd/directdoc.asp?DDFDocuments/r/G/SPS/NJPN371.pdf","FR")</f>
      </c>
      <c r="J4957" s="15">
        <f>HYPERLINK("https://docs.wto.org/imrd/directdoc.asp?DDFDocuments/s/G/SPS/NJPN371.pdf","ES")</f>
      </c>
    </row>
    <row r="4958">
      <c r="A4958" s="10" t="s">
        <v>8454</v>
      </c>
      <c r="B4958" s="11" t="s">
        <v>87</v>
      </c>
      <c r="C4958" s="10" t="s">
        <v>40</v>
      </c>
      <c r="D4958" s="12">
        <v>41935</v>
      </c>
      <c r="E4958" s="13" t="s">
        <v>19</v>
      </c>
      <c r="F4958" s="13" t="s">
        <v>5150</v>
      </c>
      <c r="G4958" s="14"/>
      <c r="H4958" s="15">
        <f>HYPERLINK("https://docs.wto.org/imrd/directdoc.asp?DDFDocuments/q/G/SPS/NMEX257A1.pdf","EN")</f>
      </c>
      <c r="I4958" s="15">
        <f>HYPERLINK("https://docs.wto.org/imrd/directdoc.asp?DDFDocuments/r/G/SPS/NMEX257A1.pdf","FR")</f>
      </c>
      <c r="J4958" s="15">
        <f>HYPERLINK("https://docs.wto.org/imrd/directdoc.asp?DDFDocuments/s/G/SPS/NMEX257A1.pdf","ES")</f>
      </c>
    </row>
    <row r="4959">
      <c r="A4959" s="10" t="s">
        <v>8455</v>
      </c>
      <c r="B4959" s="11" t="s">
        <v>59</v>
      </c>
      <c r="C4959" s="10" t="s">
        <v>18</v>
      </c>
      <c r="D4959" s="12">
        <v>41935</v>
      </c>
      <c r="E4959" s="13" t="s">
        <v>8456</v>
      </c>
      <c r="F4959" s="13" t="s">
        <v>4116</v>
      </c>
      <c r="G4959" s="14"/>
      <c r="H4959" s="15">
        <f>HYPERLINK("https://docs.wto.org/imrd/directdoc.asp?DDFDocuments/t/G/SPS/NTPKM331.DOC","EN")</f>
      </c>
      <c r="I4959" s="15">
        <f>HYPERLINK("https://docs.wto.org/imrd/directdoc.asp?DDFDocuments/u/G/SPS/NTPKM331.DOC","FR")</f>
      </c>
      <c r="J4959" s="15">
        <f>HYPERLINK("https://docs.wto.org/imrd/directdoc.asp?DDFDocuments/v/G/SPS/NTPKM331.DOC","ES")</f>
      </c>
    </row>
    <row r="4960">
      <c r="A4960" s="10" t="s">
        <v>8457</v>
      </c>
      <c r="B4960" s="11" t="s">
        <v>779</v>
      </c>
      <c r="C4960" s="10" t="s">
        <v>18</v>
      </c>
      <c r="D4960" s="12">
        <v>41935</v>
      </c>
      <c r="E4960" s="13" t="s">
        <v>8458</v>
      </c>
      <c r="F4960" s="13" t="s">
        <v>4395</v>
      </c>
      <c r="G4960" s="14"/>
      <c r="H4960" s="15">
        <f>HYPERLINK("https://docs.wto.org/imrd/directdoc.asp?DDFDocuments/q/G/SPS/NURY27.pdf","EN")</f>
      </c>
      <c r="I4960" s="15">
        <f>HYPERLINK("https://docs.wto.org/imrd/directdoc.asp?DDFDocuments/r/G/SPS/NURY27.pdf","FR")</f>
      </c>
      <c r="J4960" s="15">
        <f>HYPERLINK("https://docs.wto.org/imrd/directdoc.asp?DDFDocuments/s/G/SPS/NURY27.pdf","ES")</f>
      </c>
    </row>
    <row r="4961">
      <c r="A4961" s="10" t="s">
        <v>8459</v>
      </c>
      <c r="B4961" s="11" t="s">
        <v>161</v>
      </c>
      <c r="C4961" s="10" t="s">
        <v>40</v>
      </c>
      <c r="D4961" s="12">
        <v>41935</v>
      </c>
      <c r="E4961" s="13" t="s">
        <v>8460</v>
      </c>
      <c r="F4961" s="13" t="s">
        <v>5150</v>
      </c>
      <c r="G4961" s="14" t="s">
        <v>145</v>
      </c>
      <c r="H4961" s="15">
        <f>HYPERLINK("https://docs.wto.org/imrd/directdoc.asp?DDFDocuments/q/G/SPS/NUSA2627A1.pdf","EN")</f>
      </c>
      <c r="I4961" s="15">
        <f>HYPERLINK("https://docs.wto.org/imrd/directdoc.asp?DDFDocuments/r/G/SPS/NUSA2627A1.pdf","FR")</f>
      </c>
      <c r="J4961" s="15">
        <f>HYPERLINK("https://docs.wto.org/imrd/directdoc.asp?DDFDocuments/s/G/SPS/NUSA2627A1.pdf","ES")</f>
      </c>
    </row>
    <row r="4962">
      <c r="A4962" s="10" t="s">
        <v>8461</v>
      </c>
      <c r="B4962" s="11" t="s">
        <v>161</v>
      </c>
      <c r="C4962" s="10" t="s">
        <v>40</v>
      </c>
      <c r="D4962" s="12">
        <v>41935</v>
      </c>
      <c r="E4962" s="13" t="s">
        <v>8462</v>
      </c>
      <c r="F4962" s="13" t="s">
        <v>5150</v>
      </c>
      <c r="G4962" s="14" t="s">
        <v>379</v>
      </c>
      <c r="H4962" s="15">
        <f>HYPERLINK("https://docs.wto.org/imrd/directdoc.asp?DDFDocuments/t/G/SPS/NUSA2681A1.DOC","EN")</f>
      </c>
      <c r="I4962" s="15">
        <f>HYPERLINK("https://docs.wto.org/imrd/directdoc.asp?DDFDocuments/u/G/SPS/NUSA2681A1.DOC","FR")</f>
      </c>
      <c r="J4962" s="15">
        <f>HYPERLINK("https://docs.wto.org/imrd/directdoc.asp?DDFDocuments/v/G/SPS/NUSA2681A1.DOC","ES")</f>
      </c>
    </row>
    <row r="4963">
      <c r="A4963" s="10" t="s">
        <v>8463</v>
      </c>
      <c r="B4963" s="11" t="s">
        <v>161</v>
      </c>
      <c r="C4963" s="10" t="s">
        <v>18</v>
      </c>
      <c r="D4963" s="12">
        <v>41935</v>
      </c>
      <c r="E4963" s="13" t="s">
        <v>7064</v>
      </c>
      <c r="F4963" s="13" t="s">
        <v>158</v>
      </c>
      <c r="G4963" s="14" t="s">
        <v>365</v>
      </c>
      <c r="H4963" s="15">
        <f>HYPERLINK("https://docs.wto.org/imrd/directdoc.asp?DDFDocuments/t/G/SPS/NUSA2709.DOC","EN")</f>
      </c>
      <c r="I4963" s="15">
        <f>HYPERLINK("https://docs.wto.org/imrd/directdoc.asp?DDFDocuments/u/G/SPS/NUSA2709.DOC","FR")</f>
      </c>
      <c r="J4963" s="15">
        <f>HYPERLINK("https://docs.wto.org/imrd/directdoc.asp?DDFDocuments/v/G/SPS/NUSA2709.DOC","ES")</f>
      </c>
    </row>
    <row r="4964">
      <c r="A4964" s="10" t="s">
        <v>8464</v>
      </c>
      <c r="B4964" s="11" t="s">
        <v>161</v>
      </c>
      <c r="C4964" s="10" t="s">
        <v>18</v>
      </c>
      <c r="D4964" s="12">
        <v>41935</v>
      </c>
      <c r="E4964" s="13" t="s">
        <v>2329</v>
      </c>
      <c r="F4964" s="13" t="s">
        <v>32</v>
      </c>
      <c r="G4964" s="14"/>
      <c r="H4964" s="15">
        <f>HYPERLINK("https://docs.wto.org/imrd/directdoc.asp?DDFDocuments/t/G/SPS/NUSA2710.DOC","EN")</f>
      </c>
      <c r="I4964" s="15">
        <f>HYPERLINK("https://docs.wto.org/imrd/directdoc.asp?DDFDocuments/u/G/SPS/NUSA2710.DOC","FR")</f>
      </c>
      <c r="J4964" s="15">
        <f>HYPERLINK("https://docs.wto.org/imrd/directdoc.asp?DDFDocuments/v/G/SPS/NUSA2710.DOC","ES")</f>
      </c>
    </row>
    <row r="4965">
      <c r="A4965" s="10" t="s">
        <v>8465</v>
      </c>
      <c r="B4965" s="11" t="s">
        <v>351</v>
      </c>
      <c r="C4965" s="10" t="s">
        <v>54</v>
      </c>
      <c r="D4965" s="12">
        <v>41934</v>
      </c>
      <c r="E4965" s="13" t="s">
        <v>8466</v>
      </c>
      <c r="F4965" s="13" t="s">
        <v>310</v>
      </c>
      <c r="G4965" s="14" t="s">
        <v>1093</v>
      </c>
      <c r="H4965" s="15">
        <f>HYPERLINK("https://docs.wto.org/imrd/directdoc.asp?DDFDocuments/q/G/SPS/NJOR24A1.pdf","EN")</f>
      </c>
      <c r="I4965" s="15">
        <f>HYPERLINK("https://docs.wto.org/imrd/directdoc.asp?DDFDocuments/r/G/SPS/NJOR24A1.pdf","FR")</f>
      </c>
      <c r="J4965" s="15">
        <f>HYPERLINK("https://docs.wto.org/imrd/directdoc.asp?DDFDocuments/s/G/SPS/NJOR24A1.pdf","ES")</f>
      </c>
    </row>
    <row r="4966">
      <c r="A4966" s="10" t="s">
        <v>8467</v>
      </c>
      <c r="B4966" s="11" t="s">
        <v>34</v>
      </c>
      <c r="C4966" s="10" t="s">
        <v>18</v>
      </c>
      <c r="D4966" s="12">
        <v>41933</v>
      </c>
      <c r="E4966" s="13" t="s">
        <v>8468</v>
      </c>
      <c r="F4966" s="13" t="s">
        <v>8469</v>
      </c>
      <c r="G4966" s="14"/>
      <c r="H4966" s="15">
        <f>HYPERLINK("https://docs.wto.org/imrd/directdoc.asp?DDFDocuments/t/G/SPS/NJPN366.DOC","EN")</f>
      </c>
      <c r="I4966" s="15">
        <f>HYPERLINK("https://docs.wto.org/imrd/directdoc.asp?DDFDocuments/u/G/SPS/NJPN366.DOC","FR")</f>
      </c>
      <c r="J4966" s="15">
        <f>HYPERLINK("https://docs.wto.org/imrd/directdoc.asp?DDFDocuments/v/G/SPS/NJPN366.DOC","ES")</f>
      </c>
    </row>
    <row r="4967">
      <c r="A4967" s="10" t="s">
        <v>8470</v>
      </c>
      <c r="B4967" s="11" t="s">
        <v>87</v>
      </c>
      <c r="C4967" s="10" t="s">
        <v>18</v>
      </c>
      <c r="D4967" s="12">
        <v>41933</v>
      </c>
      <c r="E4967" s="13" t="s">
        <v>8471</v>
      </c>
      <c r="F4967" s="13" t="s">
        <v>32</v>
      </c>
      <c r="G4967" s="14" t="s">
        <v>79</v>
      </c>
      <c r="H4967" s="15">
        <f>HYPERLINK("https://docs.wto.org/imrd/directdoc.asp?DDFDocuments/q/G/SPS/NMEX268.pdf","EN")</f>
      </c>
      <c r="I4967" s="15">
        <f>HYPERLINK("https://docs.wto.org/imrd/directdoc.asp?DDFDocuments/r/G/SPS/NMEX268.pdf","FR")</f>
      </c>
      <c r="J4967" s="15">
        <f>HYPERLINK("https://docs.wto.org/imrd/directdoc.asp?DDFDocuments/s/G/SPS/NMEX268.pdf","ES")</f>
      </c>
    </row>
    <row r="4968">
      <c r="A4968" s="10" t="s">
        <v>8472</v>
      </c>
      <c r="B4968" s="11" t="s">
        <v>11</v>
      </c>
      <c r="C4968" s="10" t="s">
        <v>18</v>
      </c>
      <c r="D4968" s="12">
        <v>41933</v>
      </c>
      <c r="E4968" s="13" t="s">
        <v>8473</v>
      </c>
      <c r="F4968" s="13" t="s">
        <v>144</v>
      </c>
      <c r="G4968" s="14" t="s">
        <v>164</v>
      </c>
      <c r="H4968" s="15">
        <f>HYPERLINK("https://docs.wto.org/imrd/directdoc.asp?DDFDocuments/t/G/SPS/NRUS79.DOC","EN")</f>
      </c>
      <c r="I4968" s="15">
        <f>HYPERLINK("https://docs.wto.org/imrd/directdoc.asp?DDFDocuments/u/G/SPS/NRUS79.DOC","FR")</f>
      </c>
      <c r="J4968" s="15">
        <f>HYPERLINK("https://docs.wto.org/imrd/directdoc.asp?DDFDocuments/v/G/SPS/NRUS79.DOC","ES")</f>
      </c>
    </row>
    <row r="4969">
      <c r="A4969" s="10" t="s">
        <v>8474</v>
      </c>
      <c r="B4969" s="11" t="s">
        <v>34</v>
      </c>
      <c r="C4969" s="10" t="s">
        <v>18</v>
      </c>
      <c r="D4969" s="12">
        <v>41932</v>
      </c>
      <c r="E4969" s="13" t="s">
        <v>8475</v>
      </c>
      <c r="F4969" s="13" t="s">
        <v>74</v>
      </c>
      <c r="G4969" s="14"/>
      <c r="H4969" s="15">
        <f>HYPERLINK("https://docs.wto.org/imrd/directdoc.asp?DDFDocuments/t/G/SPS/NJPN367.DOC","EN")</f>
      </c>
      <c r="I4969" s="15">
        <f>HYPERLINK("https://docs.wto.org/imrd/directdoc.asp?DDFDocuments/u/G/SPS/NJPN367.DOC","FR")</f>
      </c>
      <c r="J4969" s="15">
        <f>HYPERLINK("https://docs.wto.org/imrd/directdoc.asp?DDFDocuments/v/G/SPS/NJPN367.DOC","ES")</f>
      </c>
    </row>
    <row r="4970">
      <c r="A4970" s="10" t="s">
        <v>8476</v>
      </c>
      <c r="B4970" s="11" t="s">
        <v>34</v>
      </c>
      <c r="C4970" s="10" t="s">
        <v>18</v>
      </c>
      <c r="D4970" s="12">
        <v>41932</v>
      </c>
      <c r="E4970" s="13" t="s">
        <v>8477</v>
      </c>
      <c r="F4970" s="13" t="s">
        <v>8469</v>
      </c>
      <c r="G4970" s="14"/>
      <c r="H4970" s="15">
        <f>HYPERLINK("https://docs.wto.org/imrd/directdoc.asp?DDFDocuments/t/G/SPS/NJPN368.DOC","EN")</f>
      </c>
      <c r="I4970" s="15">
        <f>HYPERLINK("https://docs.wto.org/imrd/directdoc.asp?DDFDocuments/u/G/SPS/NJPN368.DOC","FR")</f>
      </c>
      <c r="J4970" s="15">
        <f>HYPERLINK("https://docs.wto.org/imrd/directdoc.asp?DDFDocuments/v/G/SPS/NJPN368.DOC","ES")</f>
      </c>
    </row>
    <row r="4971">
      <c r="A4971" s="10" t="s">
        <v>8478</v>
      </c>
      <c r="B4971" s="11" t="s">
        <v>87</v>
      </c>
      <c r="C4971" s="10" t="s">
        <v>40</v>
      </c>
      <c r="D4971" s="12">
        <v>41932</v>
      </c>
      <c r="E4971" s="13" t="s">
        <v>19</v>
      </c>
      <c r="F4971" s="13" t="s">
        <v>158</v>
      </c>
      <c r="G4971" s="14"/>
      <c r="H4971" s="15">
        <f>HYPERLINK("https://docs.wto.org/imrd/directdoc.asp?DDFDocuments/q/G/SPS/NMEX48A1.pdf","EN")</f>
      </c>
      <c r="I4971" s="15">
        <f>HYPERLINK("https://docs.wto.org/imrd/directdoc.asp?DDFDocuments/r/G/SPS/NMEX48A1.pdf","FR")</f>
      </c>
      <c r="J4971" s="15">
        <f>HYPERLINK("https://docs.wto.org/imrd/directdoc.asp?DDFDocuments/s/G/SPS/NMEX48A1.pdf","ES")</f>
      </c>
    </row>
    <row r="4972">
      <c r="A4972" s="10" t="s">
        <v>8479</v>
      </c>
      <c r="B4972" s="11" t="s">
        <v>204</v>
      </c>
      <c r="C4972" s="10" t="s">
        <v>18</v>
      </c>
      <c r="D4972" s="12">
        <v>41928</v>
      </c>
      <c r="E4972" s="13" t="s">
        <v>1514</v>
      </c>
      <c r="F4972" s="13" t="s">
        <v>1515</v>
      </c>
      <c r="G4972" s="14" t="s">
        <v>7049</v>
      </c>
      <c r="H4972" s="15">
        <f>HYPERLINK("https://docs.wto.org/imrd/directdoc.asp?DDFDocuments/t/G/SPS/NEGY58.DOC","EN")</f>
      </c>
      <c r="I4972" s="15">
        <f>HYPERLINK("https://docs.wto.org/imrd/directdoc.asp?DDFDocuments/u/G/SPS/NEGY58.DOC","FR")</f>
      </c>
      <c r="J4972" s="15">
        <f>HYPERLINK("https://docs.wto.org/imrd/directdoc.asp?DDFDocuments/v/G/SPS/NEGY58.DOC","ES")</f>
      </c>
    </row>
    <row r="4973">
      <c r="A4973" s="10" t="s">
        <v>8480</v>
      </c>
      <c r="B4973" s="11" t="s">
        <v>127</v>
      </c>
      <c r="C4973" s="10" t="s">
        <v>12</v>
      </c>
      <c r="D4973" s="12">
        <v>41927</v>
      </c>
      <c r="E4973" s="13" t="s">
        <v>8481</v>
      </c>
      <c r="F4973" s="13" t="s">
        <v>868</v>
      </c>
      <c r="G4973" s="14" t="s">
        <v>59</v>
      </c>
      <c r="H4973" s="15">
        <f>HYPERLINK("https://docs.wto.org/imrd/directdoc.asp?DDFDocuments/q/G/SPS/NHKG40.pdf","EN")</f>
      </c>
      <c r="I4973" s="15">
        <f>HYPERLINK("https://docs.wto.org/imrd/directdoc.asp?DDFDocuments/r/G/SPS/NHKG40.pdf","FR")</f>
      </c>
      <c r="J4973" s="15">
        <f>HYPERLINK("https://docs.wto.org/imrd/directdoc.asp?DDFDocuments/s/G/SPS/NHKG40.pdf","ES")</f>
      </c>
    </row>
    <row r="4974">
      <c r="A4974" s="10" t="s">
        <v>8482</v>
      </c>
      <c r="B4974" s="11" t="s">
        <v>195</v>
      </c>
      <c r="C4974" s="10" t="s">
        <v>40</v>
      </c>
      <c r="D4974" s="12">
        <v>41927</v>
      </c>
      <c r="E4974" s="13" t="s">
        <v>7310</v>
      </c>
      <c r="F4974" s="13" t="s">
        <v>310</v>
      </c>
      <c r="G4974" s="14"/>
      <c r="H4974" s="15">
        <f>HYPERLINK("https://docs.wto.org/imrd/directdoc.asp?DDFDocuments/t/G/SPS/NNZL482A2.DOC","EN")</f>
      </c>
      <c r="I4974" s="15">
        <f>HYPERLINK("https://docs.wto.org/imrd/directdoc.asp?DDFDocuments/u/G/SPS/NNZL482A2.DOC","FR")</f>
      </c>
      <c r="J4974" s="15">
        <f>HYPERLINK("https://docs.wto.org/imrd/directdoc.asp?DDFDocuments/v/G/SPS/NNZL482A2.DOC","ES")</f>
      </c>
    </row>
    <row r="4975">
      <c r="A4975" s="10" t="s">
        <v>8483</v>
      </c>
      <c r="B4975" s="11" t="s">
        <v>365</v>
      </c>
      <c r="C4975" s="10" t="s">
        <v>18</v>
      </c>
      <c r="D4975" s="12">
        <v>41925</v>
      </c>
      <c r="E4975" s="13" t="s">
        <v>8484</v>
      </c>
      <c r="F4975" s="13" t="s">
        <v>2928</v>
      </c>
      <c r="G4975" s="14"/>
      <c r="H4975" s="15">
        <f>HYPERLINK("https://docs.wto.org/imrd/directdoc.asp?DDFDocuments/t/G/SPS/NCHL487.DOC","EN")</f>
      </c>
      <c r="I4975" s="15">
        <f>HYPERLINK("https://docs.wto.org/imrd/directdoc.asp?DDFDocuments/u/G/SPS/NCHL487.DOC","FR")</f>
      </c>
      <c r="J4975" s="15">
        <f>HYPERLINK("https://docs.wto.org/imrd/directdoc.asp?DDFDocuments/v/G/SPS/NCHL487.DOC","ES")</f>
      </c>
    </row>
    <row r="4976">
      <c r="A4976" s="10" t="s">
        <v>8485</v>
      </c>
      <c r="B4976" s="11" t="s">
        <v>365</v>
      </c>
      <c r="C4976" s="10" t="s">
        <v>18</v>
      </c>
      <c r="D4976" s="12">
        <v>41925</v>
      </c>
      <c r="E4976" s="13" t="s">
        <v>8486</v>
      </c>
      <c r="F4976" s="13" t="s">
        <v>32</v>
      </c>
      <c r="G4976" s="14" t="s">
        <v>82</v>
      </c>
      <c r="H4976" s="15">
        <f>HYPERLINK("https://docs.wto.org/imrd/directdoc.asp?DDFDocuments/t/G/SPS/NCHL488.DOC","EN")</f>
      </c>
      <c r="I4976" s="15">
        <f>HYPERLINK("https://docs.wto.org/imrd/directdoc.asp?DDFDocuments/u/G/SPS/NCHL488.DOC","FR")</f>
      </c>
      <c r="J4976" s="15">
        <f>HYPERLINK("https://docs.wto.org/imrd/directdoc.asp?DDFDocuments/v/G/SPS/NCHL488.DOC","ES")</f>
      </c>
    </row>
    <row r="4977">
      <c r="A4977" s="10" t="s">
        <v>8487</v>
      </c>
      <c r="B4977" s="11" t="s">
        <v>82</v>
      </c>
      <c r="C4977" s="10" t="s">
        <v>18</v>
      </c>
      <c r="D4977" s="12">
        <v>41925</v>
      </c>
      <c r="E4977" s="13" t="s">
        <v>83</v>
      </c>
      <c r="F4977" s="13" t="s">
        <v>74</v>
      </c>
      <c r="G4977" s="14"/>
      <c r="H4977" s="15">
        <f>HYPERLINK("https://docs.wto.org/imrd/directdoc.asp?DDFDocuments/t/G/SPS/NEU100.DOC","EN")</f>
      </c>
      <c r="I4977" s="15">
        <f>HYPERLINK("https://docs.wto.org/imrd/directdoc.asp?DDFDocuments/u/G/SPS/NEU100.DOC","FR")</f>
      </c>
      <c r="J4977" s="15">
        <f>HYPERLINK("https://docs.wto.org/imrd/directdoc.asp?DDFDocuments/v/G/SPS/NEU100.DOC","ES")</f>
      </c>
    </row>
    <row r="4978">
      <c r="A4978" s="10" t="s">
        <v>8488</v>
      </c>
      <c r="B4978" s="11" t="s">
        <v>82</v>
      </c>
      <c r="C4978" s="10" t="s">
        <v>54</v>
      </c>
      <c r="D4978" s="12">
        <v>41925</v>
      </c>
      <c r="E4978" s="13" t="s">
        <v>8489</v>
      </c>
      <c r="F4978" s="13" t="s">
        <v>310</v>
      </c>
      <c r="G4978" s="14"/>
      <c r="H4978" s="15">
        <f>HYPERLINK("https://docs.wto.org/imrd/directdoc.asp?DDFDocuments/t/G/SPS/NEU27A1.DOC","EN")</f>
      </c>
      <c r="I4978" s="15">
        <f>HYPERLINK("https://docs.wto.org/imrd/directdoc.asp?DDFDocuments/u/G/SPS/NEU27A1.DOC","FR")</f>
      </c>
      <c r="J4978" s="15">
        <f>HYPERLINK("https://docs.wto.org/imrd/directdoc.asp?DDFDocuments/v/G/SPS/NEU27A1.DOC","ES")</f>
      </c>
    </row>
    <row r="4979">
      <c r="A4979" s="10" t="s">
        <v>8490</v>
      </c>
      <c r="B4979" s="11" t="s">
        <v>2065</v>
      </c>
      <c r="C4979" s="10" t="s">
        <v>18</v>
      </c>
      <c r="D4979" s="12">
        <v>41925</v>
      </c>
      <c r="E4979" s="13" t="s">
        <v>8491</v>
      </c>
      <c r="F4979" s="13" t="s">
        <v>158</v>
      </c>
      <c r="G4979" s="14"/>
      <c r="H4979" s="15">
        <f>HYPERLINK("https://docs.wto.org/imrd/directdoc.asp?DDFDocuments/t/G/SPS/NMAC12.DOC","EN")</f>
      </c>
      <c r="I4979" s="15">
        <f>HYPERLINK("https://docs.wto.org/imrd/directdoc.asp?DDFDocuments/u/G/SPS/NMAC12.DOC","FR")</f>
      </c>
      <c r="J4979" s="15">
        <f>HYPERLINK("https://docs.wto.org/imrd/directdoc.asp?DDFDocuments/v/G/SPS/NMAC12.DOC","ES")</f>
      </c>
    </row>
    <row r="4980">
      <c r="A4980" s="10" t="s">
        <v>8492</v>
      </c>
      <c r="B4980" s="11" t="s">
        <v>2519</v>
      </c>
      <c r="C4980" s="10" t="s">
        <v>40</v>
      </c>
      <c r="D4980" s="12">
        <v>41925</v>
      </c>
      <c r="E4980" s="13" t="s">
        <v>4136</v>
      </c>
      <c r="F4980" s="13" t="s">
        <v>5163</v>
      </c>
      <c r="G4980" s="14"/>
      <c r="H4980" s="15">
        <f>HYPERLINK("https://docs.wto.org/imrd/directdoc.asp?DDFDocuments/q/G/SPS/NNOR33A1.pdf","EN")</f>
      </c>
      <c r="I4980" s="15">
        <f>HYPERLINK("https://docs.wto.org/imrd/directdoc.asp?DDFDocuments/r/G/SPS/NNOR33A1.pdf","FR")</f>
      </c>
      <c r="J4980" s="15">
        <f>HYPERLINK("https://docs.wto.org/imrd/directdoc.asp?DDFDocuments/s/G/SPS/NNOR33A1.pdf","ES")</f>
      </c>
    </row>
    <row r="4981">
      <c r="A4981" s="10" t="s">
        <v>8493</v>
      </c>
      <c r="B4981" s="11" t="s">
        <v>59</v>
      </c>
      <c r="C4981" s="10" t="s">
        <v>40</v>
      </c>
      <c r="D4981" s="12">
        <v>41925</v>
      </c>
      <c r="E4981" s="13" t="s">
        <v>19</v>
      </c>
      <c r="F4981" s="13" t="s">
        <v>5150</v>
      </c>
      <c r="G4981" s="14"/>
      <c r="H4981" s="15">
        <f>HYPERLINK("https://docs.wto.org/imrd/directdoc.asp?DDFDocuments/t/G/SPS/NTPKM324A1.DOC","EN")</f>
      </c>
      <c r="I4981" s="15">
        <f>HYPERLINK("https://docs.wto.org/imrd/directdoc.asp?DDFDocuments/u/G/SPS/NTPKM324A1.DOC","FR")</f>
      </c>
      <c r="J4981" s="15">
        <f>HYPERLINK("https://docs.wto.org/imrd/directdoc.asp?DDFDocuments/v/G/SPS/NTPKM324A1.DOC","ES")</f>
      </c>
    </row>
    <row r="4982">
      <c r="A4982" s="10" t="s">
        <v>8494</v>
      </c>
      <c r="B4982" s="11" t="s">
        <v>153</v>
      </c>
      <c r="C4982" s="10" t="s">
        <v>18</v>
      </c>
      <c r="D4982" s="12">
        <v>41922</v>
      </c>
      <c r="E4982" s="13" t="s">
        <v>8495</v>
      </c>
      <c r="F4982" s="13" t="s">
        <v>24</v>
      </c>
      <c r="G4982" s="14"/>
      <c r="H4982" s="15">
        <f>HYPERLINK("https://docs.wto.org/imrd/directdoc.asp?DDFDocuments/t/G/SPS/NKOR487.DOC","EN")</f>
      </c>
      <c r="I4982" s="15">
        <f>HYPERLINK("https://docs.wto.org/imrd/directdoc.asp?DDFDocuments/u/G/SPS/NKOR487.DOC","FR")</f>
      </c>
      <c r="J4982" s="15">
        <f>HYPERLINK("https://docs.wto.org/imrd/directdoc.asp?DDFDocuments/v/G/SPS/NKOR487.DOC","ES")</f>
      </c>
    </row>
    <row r="4983">
      <c r="A4983" s="10" t="s">
        <v>8496</v>
      </c>
      <c r="B4983" s="11" t="s">
        <v>161</v>
      </c>
      <c r="C4983" s="10" t="s">
        <v>18</v>
      </c>
      <c r="D4983" s="12">
        <v>41921</v>
      </c>
      <c r="E4983" s="13" t="s">
        <v>8497</v>
      </c>
      <c r="F4983" s="13" t="s">
        <v>8498</v>
      </c>
      <c r="G4983" s="14"/>
      <c r="H4983" s="15">
        <f>HYPERLINK("https://docs.wto.org/imrd/directdoc.asp?DDFDocuments/t/G/SPS/NUSA2707.DOC","EN")</f>
      </c>
      <c r="I4983" s="15">
        <f>HYPERLINK("https://docs.wto.org/imrd/directdoc.asp?DDFDocuments/u/G/SPS/NUSA2707.DOC","FR")</f>
      </c>
      <c r="J4983" s="15">
        <f>HYPERLINK("https://docs.wto.org/imrd/directdoc.asp?DDFDocuments/v/G/SPS/NUSA2707.DOC","ES")</f>
      </c>
    </row>
    <row r="4984">
      <c r="A4984" s="10" t="s">
        <v>8499</v>
      </c>
      <c r="B4984" s="11" t="s">
        <v>72</v>
      </c>
      <c r="C4984" s="10" t="s">
        <v>40</v>
      </c>
      <c r="D4984" s="12">
        <v>41920</v>
      </c>
      <c r="E4984" s="13" t="s">
        <v>8500</v>
      </c>
      <c r="F4984" s="13" t="s">
        <v>5150</v>
      </c>
      <c r="G4984" s="14"/>
      <c r="H4984" s="15">
        <f>HYPERLINK("https://docs.wto.org/imrd/directdoc.asp?DDFDocuments/t/G/SPS/NCAN835A1.DOC","EN")</f>
      </c>
      <c r="I4984" s="15">
        <f>HYPERLINK("https://docs.wto.org/imrd/directdoc.asp?DDFDocuments/u/G/SPS/NCAN835A1.DOC","FR")</f>
      </c>
      <c r="J4984" s="15">
        <f>HYPERLINK("https://docs.wto.org/imrd/directdoc.asp?DDFDocuments/v/G/SPS/NCAN835A1.DOC","ES")</f>
      </c>
    </row>
    <row r="4985">
      <c r="A4985" s="10" t="s">
        <v>8501</v>
      </c>
      <c r="B4985" s="11" t="s">
        <v>365</v>
      </c>
      <c r="C4985" s="10" t="s">
        <v>18</v>
      </c>
      <c r="D4985" s="12">
        <v>41920</v>
      </c>
      <c r="E4985" s="13" t="s">
        <v>8502</v>
      </c>
      <c r="F4985" s="13" t="s">
        <v>117</v>
      </c>
      <c r="G4985" s="14"/>
      <c r="H4985" s="15">
        <f>HYPERLINK("https://docs.wto.org/imrd/directdoc.asp?DDFDocuments/q/G/SPS/NCHL484.pdf","EN")</f>
      </c>
      <c r="I4985" s="15">
        <f>HYPERLINK("https://docs.wto.org/imrd/directdoc.asp?DDFDocuments/r/G/SPS/NCHL484.pdf","FR")</f>
      </c>
      <c r="J4985" s="15">
        <f>HYPERLINK("https://docs.wto.org/imrd/directdoc.asp?DDFDocuments/s/G/SPS/NCHL484.pdf","ES")</f>
      </c>
    </row>
    <row r="4986">
      <c r="A4986" s="10" t="s">
        <v>8503</v>
      </c>
      <c r="B4986" s="11" t="s">
        <v>365</v>
      </c>
      <c r="C4986" s="10" t="s">
        <v>18</v>
      </c>
      <c r="D4986" s="12">
        <v>41920</v>
      </c>
      <c r="E4986" s="13" t="s">
        <v>8504</v>
      </c>
      <c r="F4986" s="13" t="s">
        <v>117</v>
      </c>
      <c r="G4986" s="14" t="s">
        <v>8505</v>
      </c>
      <c r="H4986" s="15">
        <f>HYPERLINK("https://docs.wto.org/imrd/directdoc.asp?DDFDocuments/q/G/SPS/NCHL485.pdf","EN")</f>
      </c>
      <c r="I4986" s="15">
        <f>HYPERLINK("https://docs.wto.org/imrd/directdoc.asp?DDFDocuments/r/G/SPS/NCHL485.pdf","FR")</f>
      </c>
      <c r="J4986" s="15">
        <f>HYPERLINK("https://docs.wto.org/imrd/directdoc.asp?DDFDocuments/s/G/SPS/NCHL485.pdf","ES")</f>
      </c>
    </row>
    <row r="4987">
      <c r="A4987" s="10" t="s">
        <v>8506</v>
      </c>
      <c r="B4987" s="11" t="s">
        <v>365</v>
      </c>
      <c r="C4987" s="10" t="s">
        <v>18</v>
      </c>
      <c r="D4987" s="12">
        <v>41920</v>
      </c>
      <c r="E4987" s="13" t="s">
        <v>8507</v>
      </c>
      <c r="F4987" s="13" t="s">
        <v>8106</v>
      </c>
      <c r="G4987" s="14" t="s">
        <v>82</v>
      </c>
      <c r="H4987" s="15">
        <f>HYPERLINK("https://docs.wto.org/imrd/directdoc.asp?DDFDocuments/t/G/SPS/NCHL486.DOC","EN")</f>
      </c>
      <c r="I4987" s="15">
        <f>HYPERLINK("https://docs.wto.org/imrd/directdoc.asp?DDFDocuments/u/G/SPS/NCHL486.DOC","FR")</f>
      </c>
      <c r="J4987" s="15">
        <f>HYPERLINK("https://docs.wto.org/imrd/directdoc.asp?DDFDocuments/v/G/SPS/NCHL486.DOC","ES")</f>
      </c>
    </row>
    <row r="4988">
      <c r="A4988" s="10" t="s">
        <v>8508</v>
      </c>
      <c r="B4988" s="11" t="s">
        <v>139</v>
      </c>
      <c r="C4988" s="10" t="s">
        <v>18</v>
      </c>
      <c r="D4988" s="12">
        <v>41920</v>
      </c>
      <c r="E4988" s="13" t="s">
        <v>8509</v>
      </c>
      <c r="F4988" s="13" t="s">
        <v>3404</v>
      </c>
      <c r="G4988" s="14" t="s">
        <v>8510</v>
      </c>
      <c r="H4988" s="15">
        <f>HYPERLINK("https://docs.wto.org/imrd/directdoc.asp?DDFDocuments/q/G/SPS/NIND90.pdf","EN")</f>
      </c>
      <c r="I4988" s="15">
        <f>HYPERLINK("https://docs.wto.org/imrd/directdoc.asp?DDFDocuments/r/G/SPS/NIND90.pdf","FR")</f>
      </c>
      <c r="J4988" s="15">
        <f>HYPERLINK("https://docs.wto.org/imrd/directdoc.asp?DDFDocuments/s/G/SPS/NIND90.pdf","ES")</f>
      </c>
    </row>
    <row r="4989">
      <c r="A4989" s="10" t="s">
        <v>8511</v>
      </c>
      <c r="B4989" s="11" t="s">
        <v>233</v>
      </c>
      <c r="C4989" s="10" t="s">
        <v>40</v>
      </c>
      <c r="D4989" s="12">
        <v>41920</v>
      </c>
      <c r="E4989" s="13" t="s">
        <v>19</v>
      </c>
      <c r="F4989" s="13" t="s">
        <v>5163</v>
      </c>
      <c r="G4989" s="14"/>
      <c r="H4989" s="15">
        <f>HYPERLINK("https://docs.wto.org/imrd/directdoc.asp?DDFDocuments/t/G/SPS/NPER559A1.DOC","EN")</f>
      </c>
      <c r="I4989" s="15">
        <f>HYPERLINK("https://docs.wto.org/imrd/directdoc.asp?DDFDocuments/u/G/SPS/NPER559A1.DOC","FR")</f>
      </c>
      <c r="J4989" s="15">
        <f>HYPERLINK("https://docs.wto.org/imrd/directdoc.asp?DDFDocuments/v/G/SPS/NPER559A1.DOC","ES")</f>
      </c>
    </row>
    <row r="4990">
      <c r="A4990" s="10" t="s">
        <v>8512</v>
      </c>
      <c r="B4990" s="11" t="s">
        <v>59</v>
      </c>
      <c r="C4990" s="10" t="s">
        <v>18</v>
      </c>
      <c r="D4990" s="12">
        <v>41920</v>
      </c>
      <c r="E4990" s="13" t="s">
        <v>8513</v>
      </c>
      <c r="F4990" s="13" t="s">
        <v>24</v>
      </c>
      <c r="G4990" s="14"/>
      <c r="H4990" s="15">
        <f>HYPERLINK("https://docs.wto.org/imrd/directdoc.asp?DDFDocuments/t/G/SPS/NTPKM330.DOC","EN")</f>
      </c>
      <c r="I4990" s="15">
        <f>HYPERLINK("https://docs.wto.org/imrd/directdoc.asp?DDFDocuments/u/G/SPS/NTPKM330.DOC","FR")</f>
      </c>
      <c r="J4990" s="15">
        <f>HYPERLINK("https://docs.wto.org/imrd/directdoc.asp?DDFDocuments/v/G/SPS/NTPKM330.DOC","ES")</f>
      </c>
    </row>
    <row r="4991">
      <c r="A4991" s="10" t="s">
        <v>8514</v>
      </c>
      <c r="B4991" s="11" t="s">
        <v>151</v>
      </c>
      <c r="C4991" s="10" t="s">
        <v>18</v>
      </c>
      <c r="D4991" s="12">
        <v>41920</v>
      </c>
      <c r="E4991" s="13" t="s">
        <v>8515</v>
      </c>
      <c r="F4991" s="13" t="s">
        <v>144</v>
      </c>
      <c r="G4991" s="14"/>
      <c r="H4991" s="15">
        <f>HYPERLINK("https://docs.wto.org/imrd/directdoc.asp?DDFDocuments/t/G/SPS/NVNM64.DOC","EN")</f>
      </c>
      <c r="I4991" s="15">
        <f>HYPERLINK("https://docs.wto.org/imrd/directdoc.asp?DDFDocuments/u/G/SPS/NVNM64.DOC","FR")</f>
      </c>
      <c r="J4991" s="15">
        <f>HYPERLINK("https://docs.wto.org/imrd/directdoc.asp?DDFDocuments/v/G/SPS/NVNM64.DOC","ES")</f>
      </c>
    </row>
    <row r="4992">
      <c r="A4992" s="10" t="s">
        <v>8516</v>
      </c>
      <c r="B4992" s="11" t="s">
        <v>82</v>
      </c>
      <c r="C4992" s="10" t="s">
        <v>18</v>
      </c>
      <c r="D4992" s="12">
        <v>41919</v>
      </c>
      <c r="E4992" s="13" t="s">
        <v>8214</v>
      </c>
      <c r="F4992" s="13" t="s">
        <v>8517</v>
      </c>
      <c r="G4992" s="14" t="s">
        <v>8215</v>
      </c>
      <c r="H4992" s="15">
        <f>HYPERLINK("https://docs.wto.org/imrd/directdoc.asp?DDFDocuments/q/G/SPS/NEU99.pdf","EN")</f>
      </c>
      <c r="I4992" s="15">
        <f>HYPERLINK("https://docs.wto.org/imrd/directdoc.asp?DDFDocuments/r/G/SPS/NEU99.pdf","FR")</f>
      </c>
      <c r="J4992" s="15">
        <f>HYPERLINK("https://docs.wto.org/imrd/directdoc.asp?DDFDocuments/s/G/SPS/NEU99.pdf","ES")</f>
      </c>
    </row>
    <row r="4993">
      <c r="A4993" s="10" t="s">
        <v>8518</v>
      </c>
      <c r="B4993" s="11" t="s">
        <v>17</v>
      </c>
      <c r="C4993" s="10" t="s">
        <v>40</v>
      </c>
      <c r="D4993" s="12">
        <v>41919</v>
      </c>
      <c r="E4993" s="13" t="s">
        <v>19</v>
      </c>
      <c r="F4993" s="13" t="s">
        <v>310</v>
      </c>
      <c r="G4993" s="14"/>
      <c r="H4993" s="15">
        <f>HYPERLINK("https://docs.wto.org/imrd/directdoc.asp?DDFDocuments/t/G/SPS/NNIC18A1.DOC","EN")</f>
      </c>
      <c r="I4993" s="15">
        <f>HYPERLINK("https://docs.wto.org/imrd/directdoc.asp?DDFDocuments/u/G/SPS/NNIC18A1.DOC","FR")</f>
      </c>
      <c r="J4993" s="15">
        <f>HYPERLINK("https://docs.wto.org/imrd/directdoc.asp?DDFDocuments/v/G/SPS/NNIC18A1.DOC","ES")</f>
      </c>
    </row>
    <row r="4994">
      <c r="A4994" s="10" t="s">
        <v>8519</v>
      </c>
      <c r="B4994" s="11" t="s">
        <v>233</v>
      </c>
      <c r="C4994" s="10" t="s">
        <v>18</v>
      </c>
      <c r="D4994" s="12">
        <v>41919</v>
      </c>
      <c r="E4994" s="13" t="s">
        <v>8520</v>
      </c>
      <c r="F4994" s="13" t="s">
        <v>158</v>
      </c>
      <c r="G4994" s="14" t="s">
        <v>95</v>
      </c>
      <c r="H4994" s="15">
        <f>HYPERLINK("https://docs.wto.org/imrd/directdoc.asp?DDFDocuments/q/G/SPS/NPER564.pdf","EN")</f>
      </c>
      <c r="I4994" s="15">
        <f>HYPERLINK("https://docs.wto.org/imrd/directdoc.asp?DDFDocuments/r/G/SPS/NPER564.pdf","FR")</f>
      </c>
      <c r="J4994" s="15">
        <f>HYPERLINK("https://docs.wto.org/imrd/directdoc.asp?DDFDocuments/s/G/SPS/NPER564.pdf","ES")</f>
      </c>
    </row>
    <row r="4995">
      <c r="A4995" s="10" t="s">
        <v>8521</v>
      </c>
      <c r="B4995" s="11" t="s">
        <v>233</v>
      </c>
      <c r="C4995" s="10" t="s">
        <v>18</v>
      </c>
      <c r="D4995" s="12">
        <v>41919</v>
      </c>
      <c r="E4995" s="13" t="s">
        <v>8522</v>
      </c>
      <c r="F4995" s="13" t="s">
        <v>158</v>
      </c>
      <c r="G4995" s="14" t="s">
        <v>349</v>
      </c>
      <c r="H4995" s="15">
        <f>HYPERLINK("https://docs.wto.org/imrd/directdoc.asp?DDFDocuments/q/G/SPS/NPER565.pdf","EN")</f>
      </c>
      <c r="I4995" s="15">
        <f>HYPERLINK("https://docs.wto.org/imrd/directdoc.asp?DDFDocuments/r/G/SPS/NPER565.pdf","FR")</f>
      </c>
      <c r="J4995" s="15">
        <f>HYPERLINK("https://docs.wto.org/imrd/directdoc.asp?DDFDocuments/s/G/SPS/NPER565.pdf","ES")</f>
      </c>
    </row>
    <row r="4996">
      <c r="A4996" s="10" t="s">
        <v>8523</v>
      </c>
      <c r="B4996" s="11" t="s">
        <v>17</v>
      </c>
      <c r="C4996" s="10" t="s">
        <v>18</v>
      </c>
      <c r="D4996" s="12">
        <v>41918</v>
      </c>
      <c r="E4996" s="13" t="s">
        <v>7770</v>
      </c>
      <c r="F4996" s="13" t="s">
        <v>8524</v>
      </c>
      <c r="G4996" s="14"/>
      <c r="H4996" s="15">
        <f>HYPERLINK("https://docs.wto.org/imrd/directdoc.asp?DDFDocuments/q/G/SPS/NNIC87.pdf","EN")</f>
      </c>
      <c r="I4996" s="15">
        <f>HYPERLINK("https://docs.wto.org/imrd/directdoc.asp?DDFDocuments/r/G/SPS/NNIC87.pdf","FR")</f>
      </c>
      <c r="J4996" s="15">
        <f>HYPERLINK("https://docs.wto.org/imrd/directdoc.asp?DDFDocuments/s/G/SPS/NNIC87.pdf","ES")</f>
      </c>
    </row>
    <row r="4997">
      <c r="A4997" s="10" t="s">
        <v>8525</v>
      </c>
      <c r="B4997" s="11" t="s">
        <v>233</v>
      </c>
      <c r="C4997" s="10" t="s">
        <v>18</v>
      </c>
      <c r="D4997" s="12">
        <v>41918</v>
      </c>
      <c r="E4997" s="13" t="s">
        <v>8526</v>
      </c>
      <c r="F4997" s="13" t="s">
        <v>158</v>
      </c>
      <c r="G4997" s="14" t="s">
        <v>168</v>
      </c>
      <c r="H4997" s="15">
        <f>HYPERLINK("https://docs.wto.org/imrd/directdoc.asp?DDFDocuments/q/G/SPS/NPER563.pdf","EN")</f>
      </c>
      <c r="I4997" s="15">
        <f>HYPERLINK("https://docs.wto.org/imrd/directdoc.asp?DDFDocuments/r/G/SPS/NPER563.pdf","FR")</f>
      </c>
      <c r="J4997" s="15">
        <f>HYPERLINK("https://docs.wto.org/imrd/directdoc.asp?DDFDocuments/s/G/SPS/NPER563.pdf","ES")</f>
      </c>
    </row>
    <row r="4998">
      <c r="A4998" s="10" t="s">
        <v>8527</v>
      </c>
      <c r="B4998" s="11" t="s">
        <v>27</v>
      </c>
      <c r="C4998" s="10" t="s">
        <v>12</v>
      </c>
      <c r="D4998" s="12">
        <v>41915</v>
      </c>
      <c r="E4998" s="13" t="s">
        <v>8528</v>
      </c>
      <c r="F4998" s="13" t="s">
        <v>80</v>
      </c>
      <c r="G4998" s="14" t="s">
        <v>8529</v>
      </c>
      <c r="H4998" s="15">
        <f>HYPERLINK("https://docs.wto.org/imrd/directdoc.asp?DDFDocuments/q/G/SPS/NCRI151.pdf","EN")</f>
      </c>
      <c r="I4998" s="15">
        <f>HYPERLINK("https://docs.wto.org/imrd/directdoc.asp?DDFDocuments/r/G/SPS/NCRI151.pdf","FR")</f>
      </c>
      <c r="J4998" s="15">
        <f>HYPERLINK("https://docs.wto.org/imrd/directdoc.asp?DDFDocuments/s/G/SPS/NCRI151.pdf","ES")</f>
      </c>
    </row>
    <row r="4999">
      <c r="A4999" s="10" t="s">
        <v>8530</v>
      </c>
      <c r="B4999" s="11" t="s">
        <v>59</v>
      </c>
      <c r="C4999" s="10" t="s">
        <v>18</v>
      </c>
      <c r="D4999" s="12">
        <v>41915</v>
      </c>
      <c r="E4999" s="13" t="s">
        <v>7062</v>
      </c>
      <c r="F4999" s="13" t="s">
        <v>733</v>
      </c>
      <c r="G4999" s="14"/>
      <c r="H4999" s="15">
        <f>HYPERLINK("https://docs.wto.org/imrd/directdoc.asp?DDFDocuments/t/G/SPS/NTPKM329.DOC","EN")</f>
      </c>
      <c r="I4999" s="15">
        <f>HYPERLINK("https://docs.wto.org/imrd/directdoc.asp?DDFDocuments/u/G/SPS/NTPKM329.DOC","FR")</f>
      </c>
      <c r="J4999" s="15">
        <f>HYPERLINK("https://docs.wto.org/imrd/directdoc.asp?DDFDocuments/v/G/SPS/NTPKM329.DOC","ES")</f>
      </c>
    </row>
    <row r="5000">
      <c r="A5000" s="10" t="s">
        <v>8531</v>
      </c>
      <c r="B5000" s="11" t="s">
        <v>161</v>
      </c>
      <c r="C5000" s="10" t="s">
        <v>40</v>
      </c>
      <c r="D5000" s="12">
        <v>41915</v>
      </c>
      <c r="E5000" s="13" t="s">
        <v>6935</v>
      </c>
      <c r="F5000" s="13" t="s">
        <v>310</v>
      </c>
      <c r="G5000" s="14"/>
      <c r="H5000" s="15">
        <f>HYPERLINK("https://docs.wto.org/imrd/directdoc.asp?DDFDocuments/t/G/SPS/NUSA2502A5.DOC","EN")</f>
      </c>
      <c r="I5000" s="15">
        <f>HYPERLINK("https://docs.wto.org/imrd/directdoc.asp?DDFDocuments/u/G/SPS/NUSA2502A5.DOC","FR")</f>
      </c>
      <c r="J5000" s="15">
        <f>HYPERLINK("https://docs.wto.org/imrd/directdoc.asp?DDFDocuments/v/G/SPS/NUSA2502A5.DOC","ES")</f>
      </c>
    </row>
    <row r="5001">
      <c r="A5001" s="10" t="s">
        <v>8532</v>
      </c>
      <c r="B5001" s="11" t="s">
        <v>161</v>
      </c>
      <c r="C5001" s="10" t="s">
        <v>40</v>
      </c>
      <c r="D5001" s="12">
        <v>41915</v>
      </c>
      <c r="E5001" s="13" t="s">
        <v>19</v>
      </c>
      <c r="F5001" s="13" t="s">
        <v>310</v>
      </c>
      <c r="G5001" s="14"/>
      <c r="H5001" s="15">
        <f>HYPERLINK("https://docs.wto.org/imrd/directdoc.asp?DDFDocuments/q/G/SPS/NUSA2503A5.pdf","EN")</f>
      </c>
      <c r="I5001" s="15">
        <f>HYPERLINK("https://docs.wto.org/imrd/directdoc.asp?DDFDocuments/r/G/SPS/NUSA2503A5.pdf","FR")</f>
      </c>
      <c r="J5001" s="15">
        <f>HYPERLINK("https://docs.wto.org/imrd/directdoc.asp?DDFDocuments/s/G/SPS/NUSA2503A5.pdf","ES")</f>
      </c>
    </row>
    <row r="5002">
      <c r="A5002" s="10" t="s">
        <v>8533</v>
      </c>
      <c r="B5002" s="11" t="s">
        <v>161</v>
      </c>
      <c r="C5002" s="10" t="s">
        <v>40</v>
      </c>
      <c r="D5002" s="12">
        <v>41915</v>
      </c>
      <c r="E5002" s="13" t="s">
        <v>8534</v>
      </c>
      <c r="F5002" s="13" t="s">
        <v>310</v>
      </c>
      <c r="G5002" s="14"/>
      <c r="H5002" s="15">
        <f>HYPERLINK("https://docs.wto.org/imrd/directdoc.asp?DDFDocuments/t/G/SPS/NUSA2569A2.DOC","EN")</f>
      </c>
      <c r="I5002" s="15">
        <f>HYPERLINK("https://docs.wto.org/imrd/directdoc.asp?DDFDocuments/u/G/SPS/NUSA2569A2.DOC","FR")</f>
      </c>
      <c r="J5002" s="15">
        <f>HYPERLINK("https://docs.wto.org/imrd/directdoc.asp?DDFDocuments/v/G/SPS/NUSA2569A2.DOC","ES")</f>
      </c>
    </row>
    <row r="5003">
      <c r="A5003" s="10" t="s">
        <v>8535</v>
      </c>
      <c r="B5003" s="11" t="s">
        <v>161</v>
      </c>
      <c r="C5003" s="10" t="s">
        <v>40</v>
      </c>
      <c r="D5003" s="12">
        <v>41915</v>
      </c>
      <c r="E5003" s="13" t="s">
        <v>7134</v>
      </c>
      <c r="F5003" s="13" t="s">
        <v>310</v>
      </c>
      <c r="G5003" s="14"/>
      <c r="H5003" s="15">
        <f>HYPERLINK("https://docs.wto.org/imrd/directdoc.asp?DDFDocuments/t/G/SPS/NUSA2593A2.DOC","EN")</f>
      </c>
      <c r="I5003" s="15">
        <f>HYPERLINK("https://docs.wto.org/imrd/directdoc.asp?DDFDocuments/u/G/SPS/NUSA2593A2.DOC","FR")</f>
      </c>
      <c r="J5003" s="15">
        <f>HYPERLINK("https://docs.wto.org/imrd/directdoc.asp?DDFDocuments/v/G/SPS/NUSA2593A2.DOC","ES")</f>
      </c>
    </row>
    <row r="5004">
      <c r="A5004" s="10" t="s">
        <v>8536</v>
      </c>
      <c r="B5004" s="11" t="s">
        <v>95</v>
      </c>
      <c r="C5004" s="10" t="s">
        <v>40</v>
      </c>
      <c r="D5004" s="12">
        <v>41914</v>
      </c>
      <c r="E5004" s="13" t="s">
        <v>19</v>
      </c>
      <c r="F5004" s="13" t="s">
        <v>32</v>
      </c>
      <c r="G5004" s="14"/>
      <c r="H5004" s="15">
        <f>HYPERLINK("https://docs.wto.org/imrd/directdoc.asp?DDFDocuments/t/G/SPS/NBRA380A4.DOC","EN")</f>
      </c>
      <c r="I5004" s="15">
        <f>HYPERLINK("https://docs.wto.org/imrd/directdoc.asp?DDFDocuments/u/G/SPS/NBRA380A4.DOC","FR")</f>
      </c>
      <c r="J5004" s="15">
        <f>HYPERLINK("https://docs.wto.org/imrd/directdoc.asp?DDFDocuments/v/G/SPS/NBRA380A4.DOC","ES")</f>
      </c>
    </row>
    <row r="5005">
      <c r="A5005" s="10" t="s">
        <v>8537</v>
      </c>
      <c r="B5005" s="11" t="s">
        <v>59</v>
      </c>
      <c r="C5005" s="10" t="s">
        <v>18</v>
      </c>
      <c r="D5005" s="12">
        <v>41914</v>
      </c>
      <c r="E5005" s="13" t="s">
        <v>8538</v>
      </c>
      <c r="F5005" s="13" t="s">
        <v>3331</v>
      </c>
      <c r="G5005" s="14"/>
      <c r="H5005" s="15">
        <f>HYPERLINK("https://docs.wto.org/imrd/directdoc.asp?DDFDocuments/t/G/SPS/NTPKM328.DOC","EN")</f>
      </c>
      <c r="I5005" s="15">
        <f>HYPERLINK("https://docs.wto.org/imrd/directdoc.asp?DDFDocuments/u/G/SPS/NTPKM328.DOC","FR")</f>
      </c>
      <c r="J5005" s="15">
        <f>HYPERLINK("https://docs.wto.org/imrd/directdoc.asp?DDFDocuments/v/G/SPS/NTPKM328.DOC","ES")</f>
      </c>
    </row>
    <row r="5006">
      <c r="A5006" s="10" t="s">
        <v>8539</v>
      </c>
      <c r="B5006" s="11" t="s">
        <v>161</v>
      </c>
      <c r="C5006" s="10" t="s">
        <v>18</v>
      </c>
      <c r="D5006" s="12">
        <v>41914</v>
      </c>
      <c r="E5006" s="13" t="s">
        <v>1013</v>
      </c>
      <c r="F5006" s="13" t="s">
        <v>8540</v>
      </c>
      <c r="G5006" s="14"/>
      <c r="H5006" s="15">
        <f>HYPERLINK("https://docs.wto.org/imrd/directdoc.asp?DDFDocuments/q/G/SPS/NUSA2703.pdf","EN")</f>
      </c>
      <c r="I5006" s="15">
        <f>HYPERLINK("https://docs.wto.org/imrd/directdoc.asp?DDFDocuments/r/G/SPS/NUSA2703.pdf","FR")</f>
      </c>
      <c r="J5006" s="15">
        <f>HYPERLINK("https://docs.wto.org/imrd/directdoc.asp?DDFDocuments/s/G/SPS/NUSA2703.pdf","ES")</f>
      </c>
    </row>
    <row r="5007">
      <c r="A5007" s="10" t="s">
        <v>8541</v>
      </c>
      <c r="B5007" s="11" t="s">
        <v>95</v>
      </c>
      <c r="C5007" s="10" t="s">
        <v>18</v>
      </c>
      <c r="D5007" s="12">
        <v>41913</v>
      </c>
      <c r="E5007" s="13" t="s">
        <v>8542</v>
      </c>
      <c r="F5007" s="13" t="s">
        <v>32</v>
      </c>
      <c r="G5007" s="14" t="s">
        <v>365</v>
      </c>
      <c r="H5007" s="15">
        <f>HYPERLINK("https://docs.wto.org/imrd/directdoc.asp?DDFDocuments/t/G/SPS/NBRA972.DOC","EN")</f>
      </c>
      <c r="I5007" s="15">
        <f>HYPERLINK("https://docs.wto.org/imrd/directdoc.asp?DDFDocuments/u/G/SPS/NBRA972.DOC","FR")</f>
      </c>
      <c r="J5007" s="15">
        <f>HYPERLINK("https://docs.wto.org/imrd/directdoc.asp?DDFDocuments/v/G/SPS/NBRA972.DOC","ES")</f>
      </c>
    </row>
    <row r="5008">
      <c r="A5008" s="10" t="s">
        <v>8543</v>
      </c>
      <c r="B5008" s="11" t="s">
        <v>53</v>
      </c>
      <c r="C5008" s="10" t="s">
        <v>40</v>
      </c>
      <c r="D5008" s="12">
        <v>41913</v>
      </c>
      <c r="E5008" s="13" t="s">
        <v>19</v>
      </c>
      <c r="F5008" s="13" t="s">
        <v>310</v>
      </c>
      <c r="G5008" s="14"/>
      <c r="H5008" s="15">
        <f>HYPERLINK("https://docs.wto.org/imrd/directdoc.asp?DDFDocuments/t/G/SPS/NSAU92A2.DOC","EN")</f>
      </c>
      <c r="I5008" s="15">
        <f>HYPERLINK("https://docs.wto.org/imrd/directdoc.asp?DDFDocuments/u/G/SPS/NSAU92A2.DOC","FR")</f>
      </c>
      <c r="J5008" s="15">
        <f>HYPERLINK("https://docs.wto.org/imrd/directdoc.asp?DDFDocuments/v/G/SPS/NSAU92A2.DOC","ES")</f>
      </c>
    </row>
    <row r="5009">
      <c r="A5009" s="10" t="s">
        <v>8544</v>
      </c>
      <c r="B5009" s="11" t="s">
        <v>53</v>
      </c>
      <c r="C5009" s="10" t="s">
        <v>40</v>
      </c>
      <c r="D5009" s="12">
        <v>41913</v>
      </c>
      <c r="E5009" s="13" t="s">
        <v>19</v>
      </c>
      <c r="F5009" s="13" t="s">
        <v>310</v>
      </c>
      <c r="G5009" s="14"/>
      <c r="H5009" s="15">
        <f>HYPERLINK("https://docs.wto.org/imrd/directdoc.asp?DDFDocuments/t/G/SPS/NSAU93A2.DOC","EN")</f>
      </c>
      <c r="I5009" s="15">
        <f>HYPERLINK("https://docs.wto.org/imrd/directdoc.asp?DDFDocuments/u/G/SPS/NSAU93A2.DOC","FR")</f>
      </c>
      <c r="J5009" s="15">
        <f>HYPERLINK("https://docs.wto.org/imrd/directdoc.asp?DDFDocuments/v/G/SPS/NSAU93A2.DOC","ES")</f>
      </c>
    </row>
    <row r="5010">
      <c r="A5010" s="10" t="s">
        <v>8545</v>
      </c>
      <c r="B5010" s="11" t="s">
        <v>161</v>
      </c>
      <c r="C5010" s="10" t="s">
        <v>40</v>
      </c>
      <c r="D5010" s="12">
        <v>41913</v>
      </c>
      <c r="E5010" s="13" t="s">
        <v>19</v>
      </c>
      <c r="F5010" s="13" t="s">
        <v>5150</v>
      </c>
      <c r="G5010" s="14"/>
      <c r="H5010" s="15">
        <f>HYPERLINK("https://docs.wto.org/imrd/directdoc.asp?DDFDocuments/t/G/SPS/NUSA2660A1.DOC","EN")</f>
      </c>
      <c r="I5010" s="15">
        <f>HYPERLINK("https://docs.wto.org/imrd/directdoc.asp?DDFDocuments/u/G/SPS/NUSA2660A1.DOC","FR")</f>
      </c>
      <c r="J5010" s="15">
        <f>HYPERLINK("https://docs.wto.org/imrd/directdoc.asp?DDFDocuments/v/G/SPS/NUSA2660A1.DOC","ES")</f>
      </c>
    </row>
    <row r="5011">
      <c r="A5011" s="10" t="s">
        <v>8546</v>
      </c>
      <c r="B5011" s="11" t="s">
        <v>365</v>
      </c>
      <c r="C5011" s="10" t="s">
        <v>18</v>
      </c>
      <c r="D5011" s="12">
        <v>41912</v>
      </c>
      <c r="E5011" s="13" t="s">
        <v>8547</v>
      </c>
      <c r="F5011" s="13" t="s">
        <v>6566</v>
      </c>
      <c r="G5011" s="14"/>
      <c r="H5011" s="15">
        <f>HYPERLINK("https://docs.wto.org/imrd/directdoc.asp?DDFDocuments/q/G/SPS/NCHL483.pdf","EN")</f>
      </c>
      <c r="I5011" s="15">
        <f>HYPERLINK("https://docs.wto.org/imrd/directdoc.asp?DDFDocuments/r/G/SPS/NCHL483.pdf","FR")</f>
      </c>
      <c r="J5011" s="15">
        <f>HYPERLINK("https://docs.wto.org/imrd/directdoc.asp?DDFDocuments/s/G/SPS/NCHL483.pdf","ES")</f>
      </c>
    </row>
    <row r="5012">
      <c r="A5012" s="10" t="s">
        <v>8548</v>
      </c>
      <c r="B5012" s="11" t="s">
        <v>149</v>
      </c>
      <c r="C5012" s="10" t="s">
        <v>18</v>
      </c>
      <c r="D5012" s="12">
        <v>41912</v>
      </c>
      <c r="E5012" s="13" t="s">
        <v>8549</v>
      </c>
      <c r="F5012" s="13" t="s">
        <v>63</v>
      </c>
      <c r="G5012" s="14"/>
      <c r="H5012" s="15">
        <f>HYPERLINK("https://docs.wto.org/imrd/directdoc.asp?DDFDocuments/t/G/SPS/NCHN687.DOC","EN")</f>
      </c>
      <c r="I5012" s="15">
        <f>HYPERLINK("https://docs.wto.org/imrd/directdoc.asp?DDFDocuments/u/G/SPS/NCHN687.DOC","FR")</f>
      </c>
      <c r="J5012" s="15">
        <f>HYPERLINK("https://docs.wto.org/imrd/directdoc.asp?DDFDocuments/v/G/SPS/NCHN687.DOC","ES")</f>
      </c>
    </row>
    <row r="5013">
      <c r="A5013" s="10" t="s">
        <v>8550</v>
      </c>
      <c r="B5013" s="11" t="s">
        <v>349</v>
      </c>
      <c r="C5013" s="10" t="s">
        <v>18</v>
      </c>
      <c r="D5013" s="12">
        <v>41912</v>
      </c>
      <c r="E5013" s="13" t="s">
        <v>8551</v>
      </c>
      <c r="F5013" s="13" t="s">
        <v>117</v>
      </c>
      <c r="G5013" s="14" t="s">
        <v>161</v>
      </c>
      <c r="H5013" s="15">
        <f>HYPERLINK("https://docs.wto.org/imrd/directdoc.asp?DDFDocuments/q/G/SPS/NECU155.pdf","EN")</f>
      </c>
      <c r="I5013" s="15">
        <f>HYPERLINK("https://docs.wto.org/imrd/directdoc.asp?DDFDocuments/r/G/SPS/NECU155.pdf","FR")</f>
      </c>
      <c r="J5013" s="15">
        <f>HYPERLINK("https://docs.wto.org/imrd/directdoc.asp?DDFDocuments/s/G/SPS/NECU155.pdf","ES")</f>
      </c>
    </row>
    <row r="5014">
      <c r="A5014" s="10" t="s">
        <v>8552</v>
      </c>
      <c r="B5014" s="11" t="s">
        <v>153</v>
      </c>
      <c r="C5014" s="10" t="s">
        <v>201</v>
      </c>
      <c r="D5014" s="12">
        <v>41912</v>
      </c>
      <c r="E5014" s="13" t="s">
        <v>19</v>
      </c>
      <c r="F5014" s="13" t="s">
        <v>186</v>
      </c>
      <c r="G5014" s="14"/>
      <c r="H5014" s="15">
        <f>HYPERLINK("https://docs.wto.org/imrd/directdoc.asp?DDFDocuments/q/G/SPS/NKOR212A8C1.pdf","EN")</f>
      </c>
      <c r="I5014" s="15">
        <f>HYPERLINK("https://docs.wto.org/imrd/directdoc.asp?DDFDocuments/r/G/SPS/NKOR212A8C1.pdf","FR")</f>
      </c>
      <c r="J5014" s="15">
        <f>HYPERLINK("https://docs.wto.org/imrd/directdoc.asp?DDFDocuments/s/G/SPS/NKOR212A8C1.pdf","ES")</f>
      </c>
    </row>
    <row r="5015">
      <c r="A5015" s="10" t="s">
        <v>8553</v>
      </c>
      <c r="B5015" s="11" t="s">
        <v>233</v>
      </c>
      <c r="C5015" s="10" t="s">
        <v>40</v>
      </c>
      <c r="D5015" s="12">
        <v>41912</v>
      </c>
      <c r="E5015" s="13" t="s">
        <v>19</v>
      </c>
      <c r="F5015" s="13" t="s">
        <v>5150</v>
      </c>
      <c r="G5015" s="14"/>
      <c r="H5015" s="15">
        <f>HYPERLINK("https://docs.wto.org/imrd/directdoc.asp?DDFDocuments/t/G/SPS/NPER536A1.DOC","EN")</f>
      </c>
      <c r="I5015" s="15">
        <f>HYPERLINK("https://docs.wto.org/imrd/directdoc.asp?DDFDocuments/u/G/SPS/NPER536A1.DOC","FR")</f>
      </c>
      <c r="J5015" s="15">
        <f>HYPERLINK("https://docs.wto.org/imrd/directdoc.asp?DDFDocuments/v/G/SPS/NPER536A1.DOC","ES")</f>
      </c>
    </row>
    <row r="5016">
      <c r="A5016" s="10" t="s">
        <v>8554</v>
      </c>
      <c r="B5016" s="11" t="s">
        <v>233</v>
      </c>
      <c r="C5016" s="10" t="s">
        <v>40</v>
      </c>
      <c r="D5016" s="12">
        <v>41912</v>
      </c>
      <c r="E5016" s="13" t="s">
        <v>19</v>
      </c>
      <c r="F5016" s="13" t="s">
        <v>5150</v>
      </c>
      <c r="G5016" s="14"/>
      <c r="H5016" s="15">
        <f>HYPERLINK("https://docs.wto.org/imrd/directdoc.asp?DDFDocuments/q/G/SPS/NPER538A2.pdf","EN")</f>
      </c>
      <c r="I5016" s="15">
        <f>HYPERLINK("https://docs.wto.org/imrd/directdoc.asp?DDFDocuments/r/G/SPS/NPER538A2.pdf","FR")</f>
      </c>
      <c r="J5016" s="15">
        <f>HYPERLINK("https://docs.wto.org/imrd/directdoc.asp?DDFDocuments/s/G/SPS/NPER538A2.pdf","ES")</f>
      </c>
    </row>
    <row r="5017">
      <c r="A5017" s="10" t="s">
        <v>8555</v>
      </c>
      <c r="B5017" s="11" t="s">
        <v>233</v>
      </c>
      <c r="C5017" s="10" t="s">
        <v>40</v>
      </c>
      <c r="D5017" s="12">
        <v>41912</v>
      </c>
      <c r="E5017" s="13" t="s">
        <v>19</v>
      </c>
      <c r="F5017" s="13" t="s">
        <v>5150</v>
      </c>
      <c r="G5017" s="14"/>
      <c r="H5017" s="15">
        <f>HYPERLINK("https://docs.wto.org/imrd/directdoc.asp?DDFDocuments/q/G/SPS/NPER539A1.pdf","EN")</f>
      </c>
      <c r="I5017" s="15">
        <f>HYPERLINK("https://docs.wto.org/imrd/directdoc.asp?DDFDocuments/r/G/SPS/NPER539A1.pdf","FR")</f>
      </c>
      <c r="J5017" s="15">
        <f>HYPERLINK("https://docs.wto.org/imrd/directdoc.asp?DDFDocuments/s/G/SPS/NPER539A1.pdf","ES")</f>
      </c>
    </row>
    <row r="5018">
      <c r="A5018" s="10" t="s">
        <v>8556</v>
      </c>
      <c r="B5018" s="11" t="s">
        <v>233</v>
      </c>
      <c r="C5018" s="10" t="s">
        <v>40</v>
      </c>
      <c r="D5018" s="12">
        <v>41912</v>
      </c>
      <c r="E5018" s="13" t="s">
        <v>19</v>
      </c>
      <c r="F5018" s="13" t="s">
        <v>5150</v>
      </c>
      <c r="G5018" s="14"/>
      <c r="H5018" s="15">
        <f>HYPERLINK("https://docs.wto.org/imrd/directdoc.asp?DDFDocuments/t/G/SPS/NPER548A1.DOC","EN")</f>
      </c>
      <c r="I5018" s="15">
        <f>HYPERLINK("https://docs.wto.org/imrd/directdoc.asp?DDFDocuments/u/G/SPS/NPER548A1.DOC","FR")</f>
      </c>
      <c r="J5018" s="15">
        <f>HYPERLINK("https://docs.wto.org/imrd/directdoc.asp?DDFDocuments/v/G/SPS/NPER548A1.DOC","ES")</f>
      </c>
    </row>
    <row r="5019">
      <c r="A5019" s="10" t="s">
        <v>8557</v>
      </c>
      <c r="B5019" s="11" t="s">
        <v>233</v>
      </c>
      <c r="C5019" s="10" t="s">
        <v>18</v>
      </c>
      <c r="D5019" s="12">
        <v>41912</v>
      </c>
      <c r="E5019" s="13" t="s">
        <v>8558</v>
      </c>
      <c r="F5019" s="13" t="s">
        <v>223</v>
      </c>
      <c r="G5019" s="14" t="s">
        <v>4781</v>
      </c>
      <c r="H5019" s="15">
        <f>HYPERLINK("https://docs.wto.org/imrd/directdoc.asp?DDFDocuments/q/G/SPS/NPER562.pdf","EN")</f>
      </c>
      <c r="I5019" s="15">
        <f>HYPERLINK("https://docs.wto.org/imrd/directdoc.asp?DDFDocuments/r/G/SPS/NPER562.pdf","FR")</f>
      </c>
      <c r="J5019" s="15">
        <f>HYPERLINK("https://docs.wto.org/imrd/directdoc.asp?DDFDocuments/s/G/SPS/NPER562.pdf","ES")</f>
      </c>
    </row>
    <row r="5020">
      <c r="A5020" s="10" t="s">
        <v>8559</v>
      </c>
      <c r="B5020" s="11" t="s">
        <v>145</v>
      </c>
      <c r="C5020" s="10" t="s">
        <v>54</v>
      </c>
      <c r="D5020" s="12">
        <v>41912</v>
      </c>
      <c r="E5020" s="13" t="s">
        <v>8560</v>
      </c>
      <c r="F5020" s="13" t="s">
        <v>36</v>
      </c>
      <c r="G5020" s="14" t="s">
        <v>8561</v>
      </c>
      <c r="H5020" s="15">
        <f>HYPERLINK("https://docs.wto.org/imrd/directdoc.asp?DDFDocuments/q/G/SPS/NPHL239A1.pdf","EN")</f>
      </c>
      <c r="I5020" s="15">
        <f>HYPERLINK("https://docs.wto.org/imrd/directdoc.asp?DDFDocuments/r/G/SPS/NPHL239A1.pdf","FR")</f>
      </c>
      <c r="J5020" s="15">
        <f>HYPERLINK("https://docs.wto.org/imrd/directdoc.asp?DDFDocuments/s/G/SPS/NPHL239A1.pdf","ES")</f>
      </c>
    </row>
    <row r="5021">
      <c r="A5021" s="10" t="s">
        <v>8562</v>
      </c>
      <c r="B5021" s="11" t="s">
        <v>161</v>
      </c>
      <c r="C5021" s="10" t="s">
        <v>40</v>
      </c>
      <c r="D5021" s="12">
        <v>41912</v>
      </c>
      <c r="E5021" s="13" t="s">
        <v>913</v>
      </c>
      <c r="F5021" s="13" t="s">
        <v>5150</v>
      </c>
      <c r="G5021" s="14"/>
      <c r="H5021" s="15">
        <f>HYPERLINK("https://docs.wto.org/imrd/directdoc.asp?DDFDocuments/t/G/SPS/NUSA2484A1.DOC","EN")</f>
      </c>
      <c r="I5021" s="15">
        <f>HYPERLINK("https://docs.wto.org/imrd/directdoc.asp?DDFDocuments/u/G/SPS/NUSA2484A1.DOC","FR")</f>
      </c>
      <c r="J5021" s="15">
        <f>HYPERLINK("https://docs.wto.org/imrd/directdoc.asp?DDFDocuments/v/G/SPS/NUSA2484A1.DOC","ES")</f>
      </c>
    </row>
    <row r="5022">
      <c r="A5022" s="10" t="s">
        <v>8563</v>
      </c>
      <c r="B5022" s="11" t="s">
        <v>161</v>
      </c>
      <c r="C5022" s="10" t="s">
        <v>18</v>
      </c>
      <c r="D5022" s="12">
        <v>41912</v>
      </c>
      <c r="E5022" s="13" t="s">
        <v>8564</v>
      </c>
      <c r="F5022" s="13" t="s">
        <v>24</v>
      </c>
      <c r="G5022" s="14"/>
      <c r="H5022" s="15">
        <f>HYPERLINK("https://docs.wto.org/imrd/directdoc.asp?DDFDocuments/t/G/SPS/NUSA2702.DOC","EN")</f>
      </c>
      <c r="I5022" s="15">
        <f>HYPERLINK("https://docs.wto.org/imrd/directdoc.asp?DDFDocuments/u/G/SPS/NUSA2702.DOC","FR")</f>
      </c>
      <c r="J5022" s="15">
        <f>HYPERLINK("https://docs.wto.org/imrd/directdoc.asp?DDFDocuments/v/G/SPS/NUSA2702.DOC","ES")</f>
      </c>
    </row>
    <row r="5023">
      <c r="A5023" s="10" t="s">
        <v>8565</v>
      </c>
      <c r="B5023" s="11" t="s">
        <v>168</v>
      </c>
      <c r="C5023" s="10" t="s">
        <v>40</v>
      </c>
      <c r="D5023" s="12">
        <v>41912</v>
      </c>
      <c r="E5023" s="13" t="s">
        <v>8566</v>
      </c>
      <c r="F5023" s="13" t="s">
        <v>5163</v>
      </c>
      <c r="G5023" s="14"/>
      <c r="H5023" s="15">
        <f>HYPERLINK("https://docs.wto.org/imrd/directdoc.asp?DDFDocuments/t/G/SPS/NZAF36A1.DOC","EN")</f>
      </c>
      <c r="I5023" s="15">
        <f>HYPERLINK("https://docs.wto.org/imrd/directdoc.asp?DDFDocuments/u/G/SPS/NZAF36A1.DOC","FR")</f>
      </c>
      <c r="J5023" s="15">
        <f>HYPERLINK("https://docs.wto.org/imrd/directdoc.asp?DDFDocuments/v/G/SPS/NZAF36A1.DOC","ES")</f>
      </c>
    </row>
    <row r="5024">
      <c r="A5024" s="10" t="s">
        <v>8567</v>
      </c>
      <c r="B5024" s="11" t="s">
        <v>87</v>
      </c>
      <c r="C5024" s="10" t="s">
        <v>18</v>
      </c>
      <c r="D5024" s="12">
        <v>41911</v>
      </c>
      <c r="E5024" s="13" t="s">
        <v>8568</v>
      </c>
      <c r="F5024" s="13" t="s">
        <v>117</v>
      </c>
      <c r="G5024" s="14" t="s">
        <v>183</v>
      </c>
      <c r="H5024" s="15">
        <f>HYPERLINK("https://docs.wto.org/imrd/directdoc.asp?DDFDocuments/q/G/SPS/NMEX267.pdf","EN")</f>
      </c>
      <c r="I5024" s="15">
        <f>HYPERLINK("https://docs.wto.org/imrd/directdoc.asp?DDFDocuments/r/G/SPS/NMEX267.pdf","FR")</f>
      </c>
      <c r="J5024" s="15">
        <f>HYPERLINK("https://docs.wto.org/imrd/directdoc.asp?DDFDocuments/s/G/SPS/NMEX267.pdf","ES")</f>
      </c>
    </row>
    <row r="5025">
      <c r="A5025" s="10" t="s">
        <v>8569</v>
      </c>
      <c r="B5025" s="11" t="s">
        <v>5038</v>
      </c>
      <c r="C5025" s="10" t="s">
        <v>12</v>
      </c>
      <c r="D5025" s="12">
        <v>41905</v>
      </c>
      <c r="E5025" s="13" t="s">
        <v>8570</v>
      </c>
      <c r="F5025" s="13" t="s">
        <v>14</v>
      </c>
      <c r="G5025" s="14" t="s">
        <v>8571</v>
      </c>
      <c r="H5025" s="15">
        <f>HYPERLINK("https://docs.wto.org/imrd/directdoc.asp?DDFDocuments/t/G/SPS/NALB180.DOC","EN")</f>
      </c>
      <c r="I5025" s="15">
        <f>HYPERLINK("https://docs.wto.org/imrd/directdoc.asp?DDFDocuments/u/G/SPS/NALB180.DOC","FR")</f>
      </c>
      <c r="J5025" s="15">
        <f>HYPERLINK("https://docs.wto.org/imrd/directdoc.asp?DDFDocuments/v/G/SPS/NALB180.DOC","ES")</f>
      </c>
    </row>
    <row r="5026">
      <c r="A5026" s="10" t="s">
        <v>8572</v>
      </c>
      <c r="B5026" s="11" t="s">
        <v>82</v>
      </c>
      <c r="C5026" s="10" t="s">
        <v>40</v>
      </c>
      <c r="D5026" s="12">
        <v>41905</v>
      </c>
      <c r="E5026" s="13" t="s">
        <v>8573</v>
      </c>
      <c r="F5026" s="13" t="s">
        <v>925</v>
      </c>
      <c r="G5026" s="14"/>
      <c r="H5026" s="15">
        <f>HYPERLINK("https://docs.wto.org/imrd/directdoc.asp?DDFDocuments/t/G/SPS/NEEC366A1.DOC","EN")</f>
      </c>
      <c r="I5026" s="15">
        <f>HYPERLINK("https://docs.wto.org/imrd/directdoc.asp?DDFDocuments/u/G/SPS/NEEC366A1.DOC","FR")</f>
      </c>
      <c r="J5026" s="15">
        <f>HYPERLINK("https://docs.wto.org/imrd/directdoc.asp?DDFDocuments/v/G/SPS/NEEC366A1.DOC","ES")</f>
      </c>
    </row>
    <row r="5027">
      <c r="A5027" s="10" t="s">
        <v>8574</v>
      </c>
      <c r="B5027" s="11" t="s">
        <v>82</v>
      </c>
      <c r="C5027" s="10" t="s">
        <v>40</v>
      </c>
      <c r="D5027" s="12">
        <v>41905</v>
      </c>
      <c r="E5027" s="13" t="s">
        <v>8575</v>
      </c>
      <c r="F5027" s="13" t="s">
        <v>787</v>
      </c>
      <c r="G5027" s="14"/>
      <c r="H5027" s="15">
        <f>HYPERLINK("https://docs.wto.org/imrd/directdoc.asp?DDFDocuments/t/G/SPS/NEEC384A2.DOC","EN")</f>
      </c>
      <c r="I5027" s="15">
        <f>HYPERLINK("https://docs.wto.org/imrd/directdoc.asp?DDFDocuments/u/G/SPS/NEEC384A2.DOC","FR")</f>
      </c>
      <c r="J5027" s="15">
        <f>HYPERLINK("https://docs.wto.org/imrd/directdoc.asp?DDFDocuments/v/G/SPS/NEEC384A2.DOC","ES")</f>
      </c>
    </row>
    <row r="5028">
      <c r="A5028" s="10" t="s">
        <v>8576</v>
      </c>
      <c r="B5028" s="11" t="s">
        <v>82</v>
      </c>
      <c r="C5028" s="10" t="s">
        <v>40</v>
      </c>
      <c r="D5028" s="12">
        <v>41905</v>
      </c>
      <c r="E5028" s="13" t="s">
        <v>8577</v>
      </c>
      <c r="F5028" s="13" t="s">
        <v>5150</v>
      </c>
      <c r="G5028" s="14"/>
      <c r="H5028" s="15">
        <f>HYPERLINK("https://docs.wto.org/imrd/directdoc.asp?DDFDocuments/t/G/SPS/NEU79A1.DOC","EN")</f>
      </c>
      <c r="I5028" s="15">
        <f>HYPERLINK("https://docs.wto.org/imrd/directdoc.asp?DDFDocuments/u/G/SPS/NEU79A1.DOC","FR")</f>
      </c>
      <c r="J5028" s="15">
        <f>HYPERLINK("https://docs.wto.org/imrd/directdoc.asp?DDFDocuments/v/G/SPS/NEU79A1.DOC","ES")</f>
      </c>
    </row>
    <row r="5029">
      <c r="A5029" s="10" t="s">
        <v>8578</v>
      </c>
      <c r="B5029" s="11" t="s">
        <v>82</v>
      </c>
      <c r="C5029" s="10" t="s">
        <v>18</v>
      </c>
      <c r="D5029" s="12">
        <v>41905</v>
      </c>
      <c r="E5029" s="13" t="s">
        <v>83</v>
      </c>
      <c r="F5029" s="13" t="s">
        <v>74</v>
      </c>
      <c r="G5029" s="14"/>
      <c r="H5029" s="15">
        <f>HYPERLINK("https://docs.wto.org/imrd/directdoc.asp?DDFDocuments/t/G/SPS/NEU95.DOC","EN")</f>
      </c>
      <c r="I5029" s="15">
        <f>HYPERLINK("https://docs.wto.org/imrd/directdoc.asp?DDFDocuments/u/G/SPS/NEU95.DOC","FR")</f>
      </c>
      <c r="J5029" s="15">
        <f>HYPERLINK("https://docs.wto.org/imrd/directdoc.asp?DDFDocuments/v/G/SPS/NEU95.DOC","ES")</f>
      </c>
    </row>
    <row r="5030">
      <c r="A5030" s="10" t="s">
        <v>8579</v>
      </c>
      <c r="B5030" s="11" t="s">
        <v>59</v>
      </c>
      <c r="C5030" s="10" t="s">
        <v>18</v>
      </c>
      <c r="D5030" s="12">
        <v>41905</v>
      </c>
      <c r="E5030" s="13" t="s">
        <v>6526</v>
      </c>
      <c r="F5030" s="13" t="s">
        <v>717</v>
      </c>
      <c r="G5030" s="14"/>
      <c r="H5030" s="15">
        <f>HYPERLINK("https://docs.wto.org/imrd/directdoc.asp?DDFDocuments/t/G/SPS/NTPKM327.DOC","EN")</f>
      </c>
      <c r="I5030" s="15">
        <f>HYPERLINK("https://docs.wto.org/imrd/directdoc.asp?DDFDocuments/u/G/SPS/NTPKM327.DOC","FR")</f>
      </c>
      <c r="J5030" s="15">
        <f>HYPERLINK("https://docs.wto.org/imrd/directdoc.asp?DDFDocuments/v/G/SPS/NTPKM327.DOC","ES")</f>
      </c>
    </row>
    <row r="5031">
      <c r="A5031" s="10" t="s">
        <v>8580</v>
      </c>
      <c r="B5031" s="11" t="s">
        <v>95</v>
      </c>
      <c r="C5031" s="10" t="s">
        <v>18</v>
      </c>
      <c r="D5031" s="12">
        <v>41904</v>
      </c>
      <c r="E5031" s="13" t="s">
        <v>8581</v>
      </c>
      <c r="F5031" s="13" t="s">
        <v>1550</v>
      </c>
      <c r="G5031" s="14"/>
      <c r="H5031" s="15">
        <f>HYPERLINK("https://docs.wto.org/imrd/directdoc.asp?DDFDocuments/q/G/SPS/NBRA901R2.pdf","EN")</f>
      </c>
      <c r="I5031" s="15">
        <f>HYPERLINK("https://docs.wto.org/imrd/directdoc.asp?DDFDocuments/r/G/SPS/NBRA901R2.pdf","FR")</f>
      </c>
      <c r="J5031" s="15">
        <f>HYPERLINK("https://docs.wto.org/imrd/directdoc.asp?DDFDocuments/s/G/SPS/NBRA901R2.pdf","ES")</f>
      </c>
    </row>
    <row r="5032">
      <c r="A5032" s="10" t="s">
        <v>8582</v>
      </c>
      <c r="B5032" s="11" t="s">
        <v>161</v>
      </c>
      <c r="C5032" s="10" t="s">
        <v>40</v>
      </c>
      <c r="D5032" s="12">
        <v>41904</v>
      </c>
      <c r="E5032" s="13" t="s">
        <v>8583</v>
      </c>
      <c r="F5032" s="13" t="s">
        <v>5150</v>
      </c>
      <c r="G5032" s="14"/>
      <c r="H5032" s="15">
        <f>HYPERLINK("https://docs.wto.org/imrd/directdoc.asp?DDFDocuments/t/G/SPS/NUSA2268A1.DOC","EN")</f>
      </c>
      <c r="I5032" s="15">
        <f>HYPERLINK("https://docs.wto.org/imrd/directdoc.asp?DDFDocuments/u/G/SPS/NUSA2268A1.DOC","FR")</f>
      </c>
      <c r="J5032" s="15">
        <f>HYPERLINK("https://docs.wto.org/imrd/directdoc.asp?DDFDocuments/v/G/SPS/NUSA2268A1.DOC","ES")</f>
      </c>
    </row>
    <row r="5033">
      <c r="A5033" s="10" t="s">
        <v>8584</v>
      </c>
      <c r="B5033" s="11" t="s">
        <v>161</v>
      </c>
      <c r="C5033" s="10" t="s">
        <v>40</v>
      </c>
      <c r="D5033" s="12">
        <v>41899</v>
      </c>
      <c r="E5033" s="13" t="s">
        <v>3159</v>
      </c>
      <c r="F5033" s="13" t="s">
        <v>5150</v>
      </c>
      <c r="G5033" s="14" t="s">
        <v>188</v>
      </c>
      <c r="H5033" s="15">
        <f>HYPERLINK("https://docs.wto.org/imrd/directdoc.asp?DDFDocuments/t/G/SPS/NUSA2272A1.DOC","EN")</f>
      </c>
      <c r="I5033" s="15">
        <f>HYPERLINK("https://docs.wto.org/imrd/directdoc.asp?DDFDocuments/u/G/SPS/NUSA2272A1.DOC","FR")</f>
      </c>
      <c r="J5033" s="15">
        <f>HYPERLINK("https://docs.wto.org/imrd/directdoc.asp?DDFDocuments/v/G/SPS/NUSA2272A1.DOC","ES")</f>
      </c>
    </row>
    <row r="5034">
      <c r="A5034" s="10" t="s">
        <v>8585</v>
      </c>
      <c r="B5034" s="11" t="s">
        <v>161</v>
      </c>
      <c r="C5034" s="10" t="s">
        <v>40</v>
      </c>
      <c r="D5034" s="12">
        <v>41899</v>
      </c>
      <c r="E5034" s="13" t="s">
        <v>8586</v>
      </c>
      <c r="F5034" s="13" t="s">
        <v>5150</v>
      </c>
      <c r="G5034" s="14" t="s">
        <v>151</v>
      </c>
      <c r="H5034" s="15">
        <f>HYPERLINK("https://docs.wto.org/imrd/directdoc.asp?DDFDocuments/t/G/SPS/NUSA2296A1.DOC","EN")</f>
      </c>
      <c r="I5034" s="15">
        <f>HYPERLINK("https://docs.wto.org/imrd/directdoc.asp?DDFDocuments/u/G/SPS/NUSA2296A1.DOC","FR")</f>
      </c>
      <c r="J5034" s="15">
        <f>HYPERLINK("https://docs.wto.org/imrd/directdoc.asp?DDFDocuments/v/G/SPS/NUSA2296A1.DOC","ES")</f>
      </c>
    </row>
    <row r="5035">
      <c r="A5035" s="10" t="s">
        <v>8587</v>
      </c>
      <c r="B5035" s="11" t="s">
        <v>161</v>
      </c>
      <c r="C5035" s="10" t="s">
        <v>40</v>
      </c>
      <c r="D5035" s="12">
        <v>41899</v>
      </c>
      <c r="E5035" s="13" t="s">
        <v>285</v>
      </c>
      <c r="F5035" s="13" t="s">
        <v>5150</v>
      </c>
      <c r="G5035" s="14" t="s">
        <v>183</v>
      </c>
      <c r="H5035" s="15">
        <f>HYPERLINK("https://docs.wto.org/imrd/directdoc.asp?DDFDocuments/t/G/SPS/NUSA2622A1.DOC","EN")</f>
      </c>
      <c r="I5035" s="15">
        <f>HYPERLINK("https://docs.wto.org/imrd/directdoc.asp?DDFDocuments/u/G/SPS/NUSA2622A1.DOC","FR")</f>
      </c>
      <c r="J5035" s="15">
        <f>HYPERLINK("https://docs.wto.org/imrd/directdoc.asp?DDFDocuments/v/G/SPS/NUSA2622A1.DOC","ES")</f>
      </c>
    </row>
    <row r="5036">
      <c r="A5036" s="10" t="s">
        <v>8588</v>
      </c>
      <c r="B5036" s="11" t="s">
        <v>161</v>
      </c>
      <c r="C5036" s="10" t="s">
        <v>18</v>
      </c>
      <c r="D5036" s="12">
        <v>41899</v>
      </c>
      <c r="E5036" s="13" t="s">
        <v>8589</v>
      </c>
      <c r="F5036" s="13" t="s">
        <v>6521</v>
      </c>
      <c r="G5036" s="14" t="s">
        <v>183</v>
      </c>
      <c r="H5036" s="15">
        <f>HYPERLINK("https://docs.wto.org/imrd/directdoc.asp?DDFDocuments/t/G/SPS/NUSA2699.DOC","EN")</f>
      </c>
      <c r="I5036" s="15">
        <f>HYPERLINK("https://docs.wto.org/imrd/directdoc.asp?DDFDocuments/u/G/SPS/NUSA2699.DOC","FR")</f>
      </c>
      <c r="J5036" s="15">
        <f>HYPERLINK("https://docs.wto.org/imrd/directdoc.asp?DDFDocuments/v/G/SPS/NUSA2699.DOC","ES")</f>
      </c>
    </row>
    <row r="5037">
      <c r="A5037" s="10" t="s">
        <v>8590</v>
      </c>
      <c r="B5037" s="11" t="s">
        <v>161</v>
      </c>
      <c r="C5037" s="10" t="s">
        <v>18</v>
      </c>
      <c r="D5037" s="12">
        <v>41899</v>
      </c>
      <c r="E5037" s="13" t="s">
        <v>8591</v>
      </c>
      <c r="F5037" s="13" t="s">
        <v>8592</v>
      </c>
      <c r="G5037" s="14" t="s">
        <v>168</v>
      </c>
      <c r="H5037" s="15">
        <f>HYPERLINK("https://docs.wto.org/imrd/directdoc.asp?DDFDocuments/t/G/SPS/NUSA2700.DOC","EN")</f>
      </c>
      <c r="I5037" s="15">
        <f>HYPERLINK("https://docs.wto.org/imrd/directdoc.asp?DDFDocuments/u/G/SPS/NUSA2700.DOC","FR")</f>
      </c>
      <c r="J5037" s="15">
        <f>HYPERLINK("https://docs.wto.org/imrd/directdoc.asp?DDFDocuments/v/G/SPS/NUSA2700.DOC","ES")</f>
      </c>
    </row>
    <row r="5038">
      <c r="A5038" s="10" t="s">
        <v>8593</v>
      </c>
      <c r="B5038" s="11" t="s">
        <v>188</v>
      </c>
      <c r="C5038" s="10" t="s">
        <v>40</v>
      </c>
      <c r="D5038" s="12">
        <v>41898</v>
      </c>
      <c r="E5038" s="13" t="s">
        <v>8594</v>
      </c>
      <c r="F5038" s="13" t="s">
        <v>5150</v>
      </c>
      <c r="G5038" s="14"/>
      <c r="H5038" s="15">
        <f>HYPERLINK("https://docs.wto.org/imrd/directdoc.asp?DDFDocuments/t/G/SPS/NAUS231A1.DOC","EN")</f>
      </c>
      <c r="I5038" s="15">
        <f>HYPERLINK("https://docs.wto.org/imrd/directdoc.asp?DDFDocuments/u/G/SPS/NAUS231A1.DOC","FR")</f>
      </c>
      <c r="J5038" s="15">
        <f>HYPERLINK("https://docs.wto.org/imrd/directdoc.asp?DDFDocuments/v/G/SPS/NAUS231A1.DOC","ES")</f>
      </c>
    </row>
    <row r="5039">
      <c r="A5039" s="10" t="s">
        <v>8595</v>
      </c>
      <c r="B5039" s="11" t="s">
        <v>233</v>
      </c>
      <c r="C5039" s="10" t="s">
        <v>18</v>
      </c>
      <c r="D5039" s="12">
        <v>41898</v>
      </c>
      <c r="E5039" s="13" t="s">
        <v>8596</v>
      </c>
      <c r="F5039" s="13" t="s">
        <v>158</v>
      </c>
      <c r="G5039" s="14" t="s">
        <v>365</v>
      </c>
      <c r="H5039" s="15">
        <f>HYPERLINK("https://docs.wto.org/imrd/directdoc.asp?DDFDocuments/q/G/SPS/NPER560.pdf","EN")</f>
      </c>
      <c r="I5039" s="15">
        <f>HYPERLINK("https://docs.wto.org/imrd/directdoc.asp?DDFDocuments/r/G/SPS/NPER560.pdf","FR")</f>
      </c>
      <c r="J5039" s="15">
        <f>HYPERLINK("https://docs.wto.org/imrd/directdoc.asp?DDFDocuments/s/G/SPS/NPER560.pdf","ES")</f>
      </c>
    </row>
    <row r="5040">
      <c r="A5040" s="10" t="s">
        <v>8597</v>
      </c>
      <c r="B5040" s="11" t="s">
        <v>233</v>
      </c>
      <c r="C5040" s="10" t="s">
        <v>18</v>
      </c>
      <c r="D5040" s="12">
        <v>41898</v>
      </c>
      <c r="E5040" s="13" t="s">
        <v>8598</v>
      </c>
      <c r="F5040" s="13" t="s">
        <v>158</v>
      </c>
      <c r="G5040" s="14" t="s">
        <v>365</v>
      </c>
      <c r="H5040" s="15">
        <f>HYPERLINK("https://docs.wto.org/imrd/directdoc.asp?DDFDocuments/q/G/SPS/NPER561.pdf","EN")</f>
      </c>
      <c r="I5040" s="15">
        <f>HYPERLINK("https://docs.wto.org/imrd/directdoc.asp?DDFDocuments/r/G/SPS/NPER561.pdf","FR")</f>
      </c>
      <c r="J5040" s="15">
        <f>HYPERLINK("https://docs.wto.org/imrd/directdoc.asp?DDFDocuments/s/G/SPS/NPER561.pdf","ES")</f>
      </c>
    </row>
    <row r="5041">
      <c r="A5041" s="10" t="s">
        <v>8599</v>
      </c>
      <c r="B5041" s="11" t="s">
        <v>11</v>
      </c>
      <c r="C5041" s="10" t="s">
        <v>12</v>
      </c>
      <c r="D5041" s="12">
        <v>41898</v>
      </c>
      <c r="E5041" s="13" t="s">
        <v>8600</v>
      </c>
      <c r="F5041" s="13" t="s">
        <v>8601</v>
      </c>
      <c r="G5041" s="14" t="s">
        <v>4071</v>
      </c>
      <c r="H5041" s="15">
        <f>HYPERLINK("https://docs.wto.org/imrd/directdoc.asp?DDFDocuments/q/G/SPS/NRUS76.pdf","EN")</f>
      </c>
      <c r="I5041" s="15">
        <f>HYPERLINK("https://docs.wto.org/imrd/directdoc.asp?DDFDocuments/r/G/SPS/NRUS76.pdf","FR")</f>
      </c>
      <c r="J5041" s="15">
        <f>HYPERLINK("https://docs.wto.org/imrd/directdoc.asp?DDFDocuments/s/G/SPS/NRUS76.pdf","ES")</f>
      </c>
    </row>
    <row r="5042">
      <c r="A5042" s="10" t="s">
        <v>8602</v>
      </c>
      <c r="B5042" s="11" t="s">
        <v>11</v>
      </c>
      <c r="C5042" s="10" t="s">
        <v>12</v>
      </c>
      <c r="D5042" s="12">
        <v>41898</v>
      </c>
      <c r="E5042" s="13" t="s">
        <v>8603</v>
      </c>
      <c r="F5042" s="13" t="s">
        <v>14</v>
      </c>
      <c r="G5042" s="14" t="s">
        <v>8604</v>
      </c>
      <c r="H5042" s="15">
        <f>HYPERLINK("https://docs.wto.org/imrd/directdoc.asp?DDFDocuments/t/G/SPS/NRUS77.DOC","EN")</f>
      </c>
      <c r="I5042" s="15">
        <f>HYPERLINK("https://docs.wto.org/imrd/directdoc.asp?DDFDocuments/u/G/SPS/NRUS77.DOC","FR")</f>
      </c>
      <c r="J5042" s="15">
        <f>HYPERLINK("https://docs.wto.org/imrd/directdoc.asp?DDFDocuments/v/G/SPS/NRUS77.DOC","ES")</f>
      </c>
    </row>
    <row r="5043">
      <c r="A5043" s="10" t="s">
        <v>8605</v>
      </c>
      <c r="B5043" s="11" t="s">
        <v>11</v>
      </c>
      <c r="C5043" s="10" t="s">
        <v>12</v>
      </c>
      <c r="D5043" s="12">
        <v>41898</v>
      </c>
      <c r="E5043" s="13" t="s">
        <v>8603</v>
      </c>
      <c r="F5043" s="13" t="s">
        <v>14</v>
      </c>
      <c r="G5043" s="14" t="s">
        <v>8606</v>
      </c>
      <c r="H5043" s="15">
        <f>HYPERLINK("https://docs.wto.org/imrd/directdoc.asp?DDFDocuments/t/G/SPS/NRUS78.DOC","EN")</f>
      </c>
      <c r="I5043" s="15">
        <f>HYPERLINK("https://docs.wto.org/imrd/directdoc.asp?DDFDocuments/u/G/SPS/NRUS78.DOC","FR")</f>
      </c>
      <c r="J5043" s="15">
        <f>HYPERLINK("https://docs.wto.org/imrd/directdoc.asp?DDFDocuments/v/G/SPS/NRUS78.DOC","ES")</f>
      </c>
    </row>
    <row r="5044">
      <c r="A5044" s="10" t="s">
        <v>8607</v>
      </c>
      <c r="B5044" s="11" t="s">
        <v>59</v>
      </c>
      <c r="C5044" s="10" t="s">
        <v>40</v>
      </c>
      <c r="D5044" s="12">
        <v>41898</v>
      </c>
      <c r="E5044" s="13" t="s">
        <v>8608</v>
      </c>
      <c r="F5044" s="13" t="s">
        <v>5150</v>
      </c>
      <c r="G5044" s="14"/>
      <c r="H5044" s="15">
        <f>HYPERLINK("https://docs.wto.org/imrd/directdoc.asp?DDFDocuments/t/G/SPS/NTPKM323A1.DOC","EN")</f>
      </c>
      <c r="I5044" s="15">
        <f>HYPERLINK("https://docs.wto.org/imrd/directdoc.asp?DDFDocuments/u/G/SPS/NTPKM323A1.DOC","FR")</f>
      </c>
      <c r="J5044" s="15">
        <f>HYPERLINK("https://docs.wto.org/imrd/directdoc.asp?DDFDocuments/v/G/SPS/NTPKM323A1.DOC","ES")</f>
      </c>
    </row>
    <row r="5045">
      <c r="A5045" s="10" t="s">
        <v>8609</v>
      </c>
      <c r="B5045" s="11" t="s">
        <v>59</v>
      </c>
      <c r="C5045" s="10" t="s">
        <v>18</v>
      </c>
      <c r="D5045" s="12">
        <v>41898</v>
      </c>
      <c r="E5045" s="13" t="s">
        <v>5679</v>
      </c>
      <c r="F5045" s="13" t="s">
        <v>158</v>
      </c>
      <c r="G5045" s="14" t="s">
        <v>365</v>
      </c>
      <c r="H5045" s="15">
        <f>HYPERLINK("https://docs.wto.org/imrd/directdoc.asp?DDFDocuments/t/G/SPS/NTPKM324.DOC","EN")</f>
      </c>
      <c r="I5045" s="15">
        <f>HYPERLINK("https://docs.wto.org/imrd/directdoc.asp?DDFDocuments/u/G/SPS/NTPKM324.DOC","FR")</f>
      </c>
      <c r="J5045" s="15">
        <f>HYPERLINK("https://docs.wto.org/imrd/directdoc.asp?DDFDocuments/v/G/SPS/NTPKM324.DOC","ES")</f>
      </c>
    </row>
    <row r="5046">
      <c r="A5046" s="10" t="s">
        <v>8610</v>
      </c>
      <c r="B5046" s="11" t="s">
        <v>59</v>
      </c>
      <c r="C5046" s="10" t="s">
        <v>12</v>
      </c>
      <c r="D5046" s="12">
        <v>41898</v>
      </c>
      <c r="E5046" s="13" t="s">
        <v>8611</v>
      </c>
      <c r="F5046" s="13" t="s">
        <v>24</v>
      </c>
      <c r="G5046" s="14" t="s">
        <v>127</v>
      </c>
      <c r="H5046" s="15">
        <f>HYPERLINK("https://docs.wto.org/imrd/directdoc.asp?DDFDocuments/t/G/SPS/NTPKM325.DOC","EN")</f>
      </c>
      <c r="I5046" s="15">
        <f>HYPERLINK("https://docs.wto.org/imrd/directdoc.asp?DDFDocuments/u/G/SPS/NTPKM325.DOC","FR")</f>
      </c>
      <c r="J5046" s="15">
        <f>HYPERLINK("https://docs.wto.org/imrd/directdoc.asp?DDFDocuments/v/G/SPS/NTPKM325.DOC","ES")</f>
      </c>
    </row>
    <row r="5047">
      <c r="A5047" s="10" t="s">
        <v>8612</v>
      </c>
      <c r="B5047" s="11" t="s">
        <v>59</v>
      </c>
      <c r="C5047" s="10" t="s">
        <v>12</v>
      </c>
      <c r="D5047" s="12">
        <v>41898</v>
      </c>
      <c r="E5047" s="13" t="s">
        <v>6260</v>
      </c>
      <c r="F5047" s="13" t="s">
        <v>24</v>
      </c>
      <c r="G5047" s="14" t="s">
        <v>8613</v>
      </c>
      <c r="H5047" s="15">
        <f>HYPERLINK("https://docs.wto.org/imrd/directdoc.asp?DDFDocuments/t/G/SPS/NTPKM326.DOC","EN")</f>
      </c>
      <c r="I5047" s="15">
        <f>HYPERLINK("https://docs.wto.org/imrd/directdoc.asp?DDFDocuments/u/G/SPS/NTPKM326.DOC","FR")</f>
      </c>
      <c r="J5047" s="15">
        <f>HYPERLINK("https://docs.wto.org/imrd/directdoc.asp?DDFDocuments/v/G/SPS/NTPKM326.DOC","ES")</f>
      </c>
    </row>
    <row r="5048">
      <c r="A5048" s="10" t="s">
        <v>8614</v>
      </c>
      <c r="B5048" s="11" t="s">
        <v>164</v>
      </c>
      <c r="C5048" s="10" t="s">
        <v>201</v>
      </c>
      <c r="D5048" s="12">
        <v>41898</v>
      </c>
      <c r="E5048" s="13" t="s">
        <v>8615</v>
      </c>
      <c r="F5048" s="13" t="s">
        <v>92</v>
      </c>
      <c r="G5048" s="14" t="s">
        <v>47</v>
      </c>
      <c r="H5048" s="15">
        <f>HYPERLINK("https://docs.wto.org/imrd/directdoc.asp?DDFDocuments/t/G/SPS/NUKR98C1.DOC","EN")</f>
      </c>
      <c r="I5048" s="15">
        <f>HYPERLINK("https://docs.wto.org/imrd/directdoc.asp?DDFDocuments/u/G/SPS/NUKR98C1.DOC","FR")</f>
      </c>
      <c r="J5048" s="15">
        <f>HYPERLINK("https://docs.wto.org/imrd/directdoc.asp?DDFDocuments/v/G/SPS/NUKR98C1.DOC","ES")</f>
      </c>
    </row>
    <row r="5049">
      <c r="A5049" s="10" t="s">
        <v>8616</v>
      </c>
      <c r="B5049" s="11" t="s">
        <v>161</v>
      </c>
      <c r="C5049" s="10" t="s">
        <v>18</v>
      </c>
      <c r="D5049" s="12">
        <v>41898</v>
      </c>
      <c r="E5049" s="13" t="s">
        <v>8591</v>
      </c>
      <c r="F5049" s="13" t="s">
        <v>186</v>
      </c>
      <c r="G5049" s="14" t="s">
        <v>149</v>
      </c>
      <c r="H5049" s="15">
        <f>HYPERLINK("https://docs.wto.org/imrd/directdoc.asp?DDFDocuments/t/G/SPS/NUSA2696.DOC","EN")</f>
      </c>
      <c r="I5049" s="15">
        <f>HYPERLINK("https://docs.wto.org/imrd/directdoc.asp?DDFDocuments/u/G/SPS/NUSA2696.DOC","FR")</f>
      </c>
      <c r="J5049" s="15">
        <f>HYPERLINK("https://docs.wto.org/imrd/directdoc.asp?DDFDocuments/v/G/SPS/NUSA2696.DOC","ES")</f>
      </c>
    </row>
    <row r="5050">
      <c r="A5050" s="10" t="s">
        <v>8617</v>
      </c>
      <c r="B5050" s="11" t="s">
        <v>11</v>
      </c>
      <c r="C5050" s="10" t="s">
        <v>12</v>
      </c>
      <c r="D5050" s="12">
        <v>41897</v>
      </c>
      <c r="E5050" s="13" t="s">
        <v>8618</v>
      </c>
      <c r="F5050" s="13" t="s">
        <v>92</v>
      </c>
      <c r="G5050" s="14" t="s">
        <v>8619</v>
      </c>
      <c r="H5050" s="15">
        <f>HYPERLINK("https://docs.wto.org/imrd/directdoc.asp?DDFDocuments/t/G/SPS/NRUS75.DOC","EN")</f>
      </c>
      <c r="I5050" s="15">
        <f>HYPERLINK("https://docs.wto.org/imrd/directdoc.asp?DDFDocuments/u/G/SPS/NRUS75.DOC","FR")</f>
      </c>
      <c r="J5050" s="15">
        <f>HYPERLINK("https://docs.wto.org/imrd/directdoc.asp?DDFDocuments/v/G/SPS/NRUS75.DOC","ES")</f>
      </c>
    </row>
    <row r="5051">
      <c r="A5051" s="10" t="s">
        <v>8620</v>
      </c>
      <c r="B5051" s="11" t="s">
        <v>72</v>
      </c>
      <c r="C5051" s="10" t="s">
        <v>40</v>
      </c>
      <c r="D5051" s="12">
        <v>41890</v>
      </c>
      <c r="E5051" s="13" t="s">
        <v>8621</v>
      </c>
      <c r="F5051" s="13" t="s">
        <v>5163</v>
      </c>
      <c r="G5051" s="14"/>
      <c r="H5051" s="15">
        <f>HYPERLINK("https://docs.wto.org/imrd/directdoc.asp?DDFDocuments/q/G/SPS/NCAN845A1.pdf","EN")</f>
      </c>
      <c r="I5051" s="15">
        <f>HYPERLINK("https://docs.wto.org/imrd/directdoc.asp?DDFDocuments/r/G/SPS/NCAN845A1.pdf","FR")</f>
      </c>
      <c r="J5051" s="15">
        <f>HYPERLINK("https://docs.wto.org/imrd/directdoc.asp?DDFDocuments/s/G/SPS/NCAN845A1.pdf","ES")</f>
      </c>
    </row>
    <row r="5052">
      <c r="A5052" s="10" t="s">
        <v>8622</v>
      </c>
      <c r="B5052" s="11" t="s">
        <v>72</v>
      </c>
      <c r="C5052" s="10" t="s">
        <v>40</v>
      </c>
      <c r="D5052" s="12">
        <v>41887</v>
      </c>
      <c r="E5052" s="13" t="s">
        <v>8623</v>
      </c>
      <c r="F5052" s="13" t="s">
        <v>5150</v>
      </c>
      <c r="G5052" s="14"/>
      <c r="H5052" s="15">
        <f>HYPERLINK("https://docs.wto.org/imrd/directdoc.asp?DDFDocuments/t/G/SPS/NCAN805A1.DOC","EN")</f>
      </c>
      <c r="I5052" s="15">
        <f>HYPERLINK("https://docs.wto.org/imrd/directdoc.asp?DDFDocuments/u/G/SPS/NCAN805A1.DOC","FR")</f>
      </c>
      <c r="J5052" s="15">
        <f>HYPERLINK("https://docs.wto.org/imrd/directdoc.asp?DDFDocuments/v/G/SPS/NCAN805A1.DOC","ES")</f>
      </c>
    </row>
    <row r="5053">
      <c r="A5053" s="10" t="s">
        <v>8624</v>
      </c>
      <c r="B5053" s="11" t="s">
        <v>34</v>
      </c>
      <c r="C5053" s="10" t="s">
        <v>18</v>
      </c>
      <c r="D5053" s="12">
        <v>41887</v>
      </c>
      <c r="E5053" s="13" t="s">
        <v>8625</v>
      </c>
      <c r="F5053" s="13" t="s">
        <v>3412</v>
      </c>
      <c r="G5053" s="14"/>
      <c r="H5053" s="15">
        <f>HYPERLINK("https://docs.wto.org/imrd/directdoc.asp?DDFDocuments/t/G/SPS/NJPN362.DOC","EN")</f>
      </c>
      <c r="I5053" s="15">
        <f>HYPERLINK("https://docs.wto.org/imrd/directdoc.asp?DDFDocuments/u/G/SPS/NJPN362.DOC","FR")</f>
      </c>
      <c r="J5053" s="15">
        <f>HYPERLINK("https://docs.wto.org/imrd/directdoc.asp?DDFDocuments/v/G/SPS/NJPN362.DOC","ES")</f>
      </c>
    </row>
    <row r="5054">
      <c r="A5054" s="10" t="s">
        <v>8626</v>
      </c>
      <c r="B5054" s="11" t="s">
        <v>34</v>
      </c>
      <c r="C5054" s="10" t="s">
        <v>18</v>
      </c>
      <c r="D5054" s="12">
        <v>41887</v>
      </c>
      <c r="E5054" s="13" t="s">
        <v>8627</v>
      </c>
      <c r="F5054" s="13" t="s">
        <v>3412</v>
      </c>
      <c r="G5054" s="14"/>
      <c r="H5054" s="15">
        <f>HYPERLINK("https://docs.wto.org/imrd/directdoc.asp?DDFDocuments/t/G/SPS/NJPN363.DOC","EN")</f>
      </c>
      <c r="I5054" s="15">
        <f>HYPERLINK("https://docs.wto.org/imrd/directdoc.asp?DDFDocuments/u/G/SPS/NJPN363.DOC","FR")</f>
      </c>
      <c r="J5054" s="15">
        <f>HYPERLINK("https://docs.wto.org/imrd/directdoc.asp?DDFDocuments/v/G/SPS/NJPN363.DOC","ES")</f>
      </c>
    </row>
    <row r="5055">
      <c r="A5055" s="10" t="s">
        <v>8628</v>
      </c>
      <c r="B5055" s="11" t="s">
        <v>34</v>
      </c>
      <c r="C5055" s="10" t="s">
        <v>18</v>
      </c>
      <c r="D5055" s="12">
        <v>41887</v>
      </c>
      <c r="E5055" s="13" t="s">
        <v>8015</v>
      </c>
      <c r="F5055" s="13" t="s">
        <v>3412</v>
      </c>
      <c r="G5055" s="14"/>
      <c r="H5055" s="15">
        <f>HYPERLINK("https://docs.wto.org/imrd/directdoc.asp?DDFDocuments/t/G/SPS/NJPN364.DOC","EN")</f>
      </c>
      <c r="I5055" s="15">
        <f>HYPERLINK("https://docs.wto.org/imrd/directdoc.asp?DDFDocuments/u/G/SPS/NJPN364.DOC","FR")</f>
      </c>
      <c r="J5055" s="15">
        <f>HYPERLINK("https://docs.wto.org/imrd/directdoc.asp?DDFDocuments/v/G/SPS/NJPN364.DOC","ES")</f>
      </c>
    </row>
    <row r="5056">
      <c r="A5056" s="10" t="s">
        <v>8629</v>
      </c>
      <c r="B5056" s="11" t="s">
        <v>34</v>
      </c>
      <c r="C5056" s="10" t="s">
        <v>18</v>
      </c>
      <c r="D5056" s="12">
        <v>41887</v>
      </c>
      <c r="E5056" s="13" t="s">
        <v>8630</v>
      </c>
      <c r="F5056" s="13" t="s">
        <v>74</v>
      </c>
      <c r="G5056" s="14"/>
      <c r="H5056" s="15">
        <f>HYPERLINK("https://docs.wto.org/imrd/directdoc.asp?DDFDocuments/q/G/SPS/NJPN365.pdf","EN")</f>
      </c>
      <c r="I5056" s="15">
        <f>HYPERLINK("https://docs.wto.org/imrd/directdoc.asp?DDFDocuments/r/G/SPS/NJPN365.pdf","FR")</f>
      </c>
      <c r="J5056" s="15">
        <f>HYPERLINK("https://docs.wto.org/imrd/directdoc.asp?DDFDocuments/s/G/SPS/NJPN365.pdf","ES")</f>
      </c>
    </row>
    <row r="5057">
      <c r="A5057" s="10" t="s">
        <v>8631</v>
      </c>
      <c r="B5057" s="11" t="s">
        <v>365</v>
      </c>
      <c r="C5057" s="10" t="s">
        <v>18</v>
      </c>
      <c r="D5057" s="12">
        <v>41885</v>
      </c>
      <c r="E5057" s="13" t="s">
        <v>8632</v>
      </c>
      <c r="F5057" s="13" t="s">
        <v>88</v>
      </c>
      <c r="G5057" s="14" t="s">
        <v>8633</v>
      </c>
      <c r="H5057" s="15">
        <f>HYPERLINK("https://docs.wto.org/imrd/directdoc.asp?DDFDocuments/t/G/SPS/NCHL481.DOC","EN")</f>
      </c>
      <c r="I5057" s="15">
        <f>HYPERLINK("https://docs.wto.org/imrd/directdoc.asp?DDFDocuments/u/G/SPS/NCHL481.DOC","FR")</f>
      </c>
      <c r="J5057" s="15">
        <f>HYPERLINK("https://docs.wto.org/imrd/directdoc.asp?DDFDocuments/v/G/SPS/NCHL481.DOC","ES")</f>
      </c>
    </row>
    <row r="5058">
      <c r="A5058" s="10" t="s">
        <v>8634</v>
      </c>
      <c r="B5058" s="11" t="s">
        <v>82</v>
      </c>
      <c r="C5058" s="10" t="s">
        <v>40</v>
      </c>
      <c r="D5058" s="12">
        <v>41885</v>
      </c>
      <c r="E5058" s="13" t="s">
        <v>603</v>
      </c>
      <c r="F5058" s="13" t="s">
        <v>5163</v>
      </c>
      <c r="G5058" s="14"/>
      <c r="H5058" s="15">
        <f>HYPERLINK("https://docs.wto.org/imrd/directdoc.asp?DDFDocuments/t/G/SPS/NEU87A1.DOC","EN")</f>
      </c>
      <c r="I5058" s="15">
        <f>HYPERLINK("https://docs.wto.org/imrd/directdoc.asp?DDFDocuments/u/G/SPS/NEU87A1.DOC","FR")</f>
      </c>
      <c r="J5058" s="15">
        <f>HYPERLINK("https://docs.wto.org/imrd/directdoc.asp?DDFDocuments/v/G/SPS/NEU87A1.DOC","ES")</f>
      </c>
    </row>
    <row r="5059">
      <c r="A5059" s="10" t="s">
        <v>8635</v>
      </c>
      <c r="B5059" s="11" t="s">
        <v>124</v>
      </c>
      <c r="C5059" s="10" t="s">
        <v>18</v>
      </c>
      <c r="D5059" s="12">
        <v>41885</v>
      </c>
      <c r="E5059" s="13" t="s">
        <v>8636</v>
      </c>
      <c r="F5059" s="13" t="s">
        <v>24</v>
      </c>
      <c r="G5059" s="14"/>
      <c r="H5059" s="15">
        <f>HYPERLINK("https://docs.wto.org/imrd/directdoc.asp?DDFDocuments/t/G/SPS/NIDN94.DOC","EN")</f>
      </c>
      <c r="I5059" s="15">
        <f>HYPERLINK("https://docs.wto.org/imrd/directdoc.asp?DDFDocuments/u/G/SPS/NIDN94.DOC","FR")</f>
      </c>
      <c r="J5059" s="15">
        <f>HYPERLINK("https://docs.wto.org/imrd/directdoc.asp?DDFDocuments/v/G/SPS/NIDN94.DOC","ES")</f>
      </c>
    </row>
    <row r="5060">
      <c r="A5060" s="10" t="s">
        <v>8637</v>
      </c>
      <c r="B5060" s="11" t="s">
        <v>233</v>
      </c>
      <c r="C5060" s="10" t="s">
        <v>18</v>
      </c>
      <c r="D5060" s="12">
        <v>41885</v>
      </c>
      <c r="E5060" s="13" t="s">
        <v>8638</v>
      </c>
      <c r="F5060" s="13" t="s">
        <v>158</v>
      </c>
      <c r="G5060" s="14" t="s">
        <v>365</v>
      </c>
      <c r="H5060" s="15">
        <f>HYPERLINK("https://docs.wto.org/imrd/directdoc.asp?DDFDocuments/t/G/SPS/NPER559.DOC","EN")</f>
      </c>
      <c r="I5060" s="15">
        <f>HYPERLINK("https://docs.wto.org/imrd/directdoc.asp?DDFDocuments/u/G/SPS/NPER559.DOC","FR")</f>
      </c>
      <c r="J5060" s="15">
        <f>HYPERLINK("https://docs.wto.org/imrd/directdoc.asp?DDFDocuments/v/G/SPS/NPER559.DOC","ES")</f>
      </c>
    </row>
    <row r="5061">
      <c r="A5061" s="10" t="s">
        <v>8639</v>
      </c>
      <c r="B5061" s="11" t="s">
        <v>59</v>
      </c>
      <c r="C5061" s="10" t="s">
        <v>40</v>
      </c>
      <c r="D5061" s="12">
        <v>41885</v>
      </c>
      <c r="E5061" s="13" t="s">
        <v>2935</v>
      </c>
      <c r="F5061" s="13" t="s">
        <v>5150</v>
      </c>
      <c r="G5061" s="14"/>
      <c r="H5061" s="15">
        <f>HYPERLINK("https://docs.wto.org/imrd/directdoc.asp?DDFDocuments/q/G/SPS/NTPKM318A1.pdf","EN")</f>
      </c>
      <c r="I5061" s="15">
        <f>HYPERLINK("https://docs.wto.org/imrd/directdoc.asp?DDFDocuments/r/G/SPS/NTPKM318A1.pdf","FR")</f>
      </c>
      <c r="J5061" s="15">
        <f>HYPERLINK("https://docs.wto.org/imrd/directdoc.asp?DDFDocuments/s/G/SPS/NTPKM318A1.pdf","ES")</f>
      </c>
    </row>
    <row r="5062">
      <c r="A5062" s="10" t="s">
        <v>8640</v>
      </c>
      <c r="B5062" s="11" t="s">
        <v>72</v>
      </c>
      <c r="C5062" s="10" t="s">
        <v>18</v>
      </c>
      <c r="D5062" s="12">
        <v>41878</v>
      </c>
      <c r="E5062" s="13" t="s">
        <v>8641</v>
      </c>
      <c r="F5062" s="13" t="s">
        <v>144</v>
      </c>
      <c r="G5062" s="14"/>
      <c r="H5062" s="15">
        <f>HYPERLINK("https://docs.wto.org/imrd/directdoc.asp?DDFDocuments/t/G/SPS/NCAN868.DOC","EN")</f>
      </c>
      <c r="I5062" s="15">
        <f>HYPERLINK("https://docs.wto.org/imrd/directdoc.asp?DDFDocuments/u/G/SPS/NCAN868.DOC","FR")</f>
      </c>
      <c r="J5062" s="15">
        <f>HYPERLINK("https://docs.wto.org/imrd/directdoc.asp?DDFDocuments/v/G/SPS/NCAN868.DOC","ES")</f>
      </c>
    </row>
    <row r="5063">
      <c r="A5063" s="10" t="s">
        <v>8642</v>
      </c>
      <c r="B5063" s="11" t="s">
        <v>365</v>
      </c>
      <c r="C5063" s="10" t="s">
        <v>18</v>
      </c>
      <c r="D5063" s="12">
        <v>41878</v>
      </c>
      <c r="E5063" s="13" t="s">
        <v>8643</v>
      </c>
      <c r="F5063" s="13" t="s">
        <v>117</v>
      </c>
      <c r="G5063" s="14"/>
      <c r="H5063" s="15">
        <f>HYPERLINK("https://docs.wto.org/imrd/directdoc.asp?DDFDocuments/q/G/SPS/NCHL480.pdf","EN")</f>
      </c>
      <c r="I5063" s="15">
        <f>HYPERLINK("https://docs.wto.org/imrd/directdoc.asp?DDFDocuments/r/G/SPS/NCHL480.pdf","FR")</f>
      </c>
      <c r="J5063" s="15">
        <f>HYPERLINK("https://docs.wto.org/imrd/directdoc.asp?DDFDocuments/s/G/SPS/NCHL480.pdf","ES")</f>
      </c>
    </row>
    <row r="5064">
      <c r="A5064" s="10" t="s">
        <v>8644</v>
      </c>
      <c r="B5064" s="11" t="s">
        <v>79</v>
      </c>
      <c r="C5064" s="10" t="s">
        <v>18</v>
      </c>
      <c r="D5064" s="12">
        <v>41878</v>
      </c>
      <c r="E5064" s="13" t="s">
        <v>3530</v>
      </c>
      <c r="F5064" s="13" t="s">
        <v>8645</v>
      </c>
      <c r="G5064" s="14"/>
      <c r="H5064" s="15">
        <f>HYPERLINK("https://docs.wto.org/imrd/directdoc.asp?DDFDocuments/t/G/SPS/NCOL255.DOC","EN")</f>
      </c>
      <c r="I5064" s="15">
        <f>HYPERLINK("https://docs.wto.org/imrd/directdoc.asp?DDFDocuments/u/G/SPS/NCOL255.DOC","FR")</f>
      </c>
      <c r="J5064" s="15">
        <f>HYPERLINK("https://docs.wto.org/imrd/directdoc.asp?DDFDocuments/v/G/SPS/NCOL255.DOC","ES")</f>
      </c>
    </row>
    <row r="5065">
      <c r="A5065" s="10" t="s">
        <v>8646</v>
      </c>
      <c r="B5065" s="11" t="s">
        <v>233</v>
      </c>
      <c r="C5065" s="10" t="s">
        <v>18</v>
      </c>
      <c r="D5065" s="12">
        <v>41878</v>
      </c>
      <c r="E5065" s="13" t="s">
        <v>8647</v>
      </c>
      <c r="F5065" s="13" t="s">
        <v>1151</v>
      </c>
      <c r="G5065" s="14" t="s">
        <v>1093</v>
      </c>
      <c r="H5065" s="15">
        <f>HYPERLINK("https://docs.wto.org/imrd/directdoc.asp?DDFDocuments/t/G/SPS/NPER558.DOC","EN")</f>
      </c>
      <c r="I5065" s="15">
        <f>HYPERLINK("https://docs.wto.org/imrd/directdoc.asp?DDFDocuments/u/G/SPS/NPER558.DOC","FR")</f>
      </c>
      <c r="J5065" s="15">
        <f>HYPERLINK("https://docs.wto.org/imrd/directdoc.asp?DDFDocuments/v/G/SPS/NPER558.DOC","ES")</f>
      </c>
    </row>
    <row r="5066">
      <c r="A5066" s="10" t="s">
        <v>8648</v>
      </c>
      <c r="B5066" s="11" t="s">
        <v>145</v>
      </c>
      <c r="C5066" s="10" t="s">
        <v>12</v>
      </c>
      <c r="D5066" s="12">
        <v>41878</v>
      </c>
      <c r="E5066" s="13" t="s">
        <v>8649</v>
      </c>
      <c r="F5066" s="13" t="s">
        <v>6521</v>
      </c>
      <c r="G5066" s="14" t="s">
        <v>8650</v>
      </c>
      <c r="H5066" s="15">
        <f>HYPERLINK("https://docs.wto.org/imrd/directdoc.asp?DDFDocuments/q/G/SPS/NPHL255.pdf","EN")</f>
      </c>
      <c r="I5066" s="15">
        <f>HYPERLINK("https://docs.wto.org/imrd/directdoc.asp?DDFDocuments/r/G/SPS/NPHL255.pdf","FR")</f>
      </c>
      <c r="J5066" s="15">
        <f>HYPERLINK("https://docs.wto.org/imrd/directdoc.asp?DDFDocuments/s/G/SPS/NPHL255.pdf","ES")</f>
      </c>
    </row>
    <row r="5067">
      <c r="A5067" s="10" t="s">
        <v>8651</v>
      </c>
      <c r="B5067" s="11" t="s">
        <v>11</v>
      </c>
      <c r="C5067" s="10" t="s">
        <v>18</v>
      </c>
      <c r="D5067" s="12">
        <v>41878</v>
      </c>
      <c r="E5067" s="13" t="s">
        <v>8652</v>
      </c>
      <c r="F5067" s="13" t="s">
        <v>24</v>
      </c>
      <c r="G5067" s="14" t="s">
        <v>87</v>
      </c>
      <c r="H5067" s="15">
        <f>HYPERLINK("https://docs.wto.org/imrd/directdoc.asp?DDFDocuments/q/G/SPS/NRUS74.pdf","EN")</f>
      </c>
      <c r="I5067" s="15">
        <f>HYPERLINK("https://docs.wto.org/imrd/directdoc.asp?DDFDocuments/r/G/SPS/NRUS74.pdf","FR")</f>
      </c>
      <c r="J5067" s="15">
        <f>HYPERLINK("https://docs.wto.org/imrd/directdoc.asp?DDFDocuments/s/G/SPS/NRUS74.pdf","ES")</f>
      </c>
    </row>
    <row r="5068">
      <c r="A5068" s="10" t="s">
        <v>8653</v>
      </c>
      <c r="B5068" s="11" t="s">
        <v>153</v>
      </c>
      <c r="C5068" s="10" t="s">
        <v>18</v>
      </c>
      <c r="D5068" s="12">
        <v>41877</v>
      </c>
      <c r="E5068" s="13" t="s">
        <v>4901</v>
      </c>
      <c r="F5068" s="13" t="s">
        <v>3665</v>
      </c>
      <c r="G5068" s="14"/>
      <c r="H5068" s="15">
        <f>HYPERLINK("https://docs.wto.org/imrd/directdoc.asp?DDFDocuments/t/G/SPS/NKOR485.DOC","EN")</f>
      </c>
      <c r="I5068" s="15">
        <f>HYPERLINK("https://docs.wto.org/imrd/directdoc.asp?DDFDocuments/u/G/SPS/NKOR485.DOC","FR")</f>
      </c>
      <c r="J5068" s="15">
        <f>HYPERLINK("https://docs.wto.org/imrd/directdoc.asp?DDFDocuments/v/G/SPS/NKOR485.DOC","ES")</f>
      </c>
    </row>
    <row r="5069">
      <c r="A5069" s="10" t="s">
        <v>8654</v>
      </c>
      <c r="B5069" s="11" t="s">
        <v>161</v>
      </c>
      <c r="C5069" s="10" t="s">
        <v>40</v>
      </c>
      <c r="D5069" s="12">
        <v>41876</v>
      </c>
      <c r="E5069" s="13" t="s">
        <v>857</v>
      </c>
      <c r="F5069" s="13" t="s">
        <v>5150</v>
      </c>
      <c r="G5069" s="14"/>
      <c r="H5069" s="15">
        <f>HYPERLINK("https://docs.wto.org/imrd/directdoc.asp?DDFDocuments/t/G/SPS/NUSA2371A1.DOC","EN")</f>
      </c>
      <c r="I5069" s="15">
        <f>HYPERLINK("https://docs.wto.org/imrd/directdoc.asp?DDFDocuments/u/G/SPS/NUSA2371A1.DOC","FR")</f>
      </c>
      <c r="J5069" s="15">
        <f>HYPERLINK("https://docs.wto.org/imrd/directdoc.asp?DDFDocuments/v/G/SPS/NUSA2371A1.DOC","ES")</f>
      </c>
    </row>
    <row r="5070">
      <c r="A5070" s="10" t="s">
        <v>8655</v>
      </c>
      <c r="B5070" s="11" t="s">
        <v>365</v>
      </c>
      <c r="C5070" s="10" t="s">
        <v>18</v>
      </c>
      <c r="D5070" s="12">
        <v>41873</v>
      </c>
      <c r="E5070" s="13" t="s">
        <v>8656</v>
      </c>
      <c r="F5070" s="13" t="s">
        <v>158</v>
      </c>
      <c r="G5070" s="14" t="s">
        <v>183</v>
      </c>
      <c r="H5070" s="15">
        <f>HYPERLINK("https://docs.wto.org/imrd/directdoc.asp?DDFDocuments/t/G/SPS/NCHL479.DOC","EN")</f>
      </c>
      <c r="I5070" s="15">
        <f>HYPERLINK("https://docs.wto.org/imrd/directdoc.asp?DDFDocuments/u/G/SPS/NCHL479.DOC","FR")</f>
      </c>
      <c r="J5070" s="15">
        <f>HYPERLINK("https://docs.wto.org/imrd/directdoc.asp?DDFDocuments/v/G/SPS/NCHL479.DOC","ES")</f>
      </c>
    </row>
    <row r="5071">
      <c r="A5071" s="10" t="s">
        <v>8657</v>
      </c>
      <c r="B5071" s="11" t="s">
        <v>233</v>
      </c>
      <c r="C5071" s="10" t="s">
        <v>40</v>
      </c>
      <c r="D5071" s="12">
        <v>41873</v>
      </c>
      <c r="E5071" s="13" t="s">
        <v>19</v>
      </c>
      <c r="F5071" s="13" t="s">
        <v>5150</v>
      </c>
      <c r="G5071" s="14"/>
      <c r="H5071" s="15">
        <f>HYPERLINK("https://docs.wto.org/imrd/directdoc.asp?DDFDocuments/q/G/SPS/NPER530A1.pdf","EN")</f>
      </c>
      <c r="I5071" s="15">
        <f>HYPERLINK("https://docs.wto.org/imrd/directdoc.asp?DDFDocuments/r/G/SPS/NPER530A1.pdf","FR")</f>
      </c>
      <c r="J5071" s="15">
        <f>HYPERLINK("https://docs.wto.org/imrd/directdoc.asp?DDFDocuments/s/G/SPS/NPER530A1.pdf","ES")</f>
      </c>
    </row>
    <row r="5072">
      <c r="A5072" s="10" t="s">
        <v>8658</v>
      </c>
      <c r="B5072" s="11" t="s">
        <v>11</v>
      </c>
      <c r="C5072" s="10" t="s">
        <v>18</v>
      </c>
      <c r="D5072" s="12">
        <v>41873</v>
      </c>
      <c r="E5072" s="13" t="s">
        <v>8659</v>
      </c>
      <c r="F5072" s="13" t="s">
        <v>8660</v>
      </c>
      <c r="G5072" s="14"/>
      <c r="H5072" s="15">
        <f>HYPERLINK("https://docs.wto.org/imrd/directdoc.asp?DDFDocuments/t/G/SPS/NRUS73.DOC","EN")</f>
      </c>
      <c r="I5072" s="15">
        <f>HYPERLINK("https://docs.wto.org/imrd/directdoc.asp?DDFDocuments/u/G/SPS/NRUS73.DOC","FR")</f>
      </c>
      <c r="J5072" s="15">
        <f>HYPERLINK("https://docs.wto.org/imrd/directdoc.asp?DDFDocuments/v/G/SPS/NRUS73.DOC","ES")</f>
      </c>
    </row>
    <row r="5073">
      <c r="A5073" s="10" t="s">
        <v>8661</v>
      </c>
      <c r="B5073" s="11" t="s">
        <v>188</v>
      </c>
      <c r="C5073" s="10" t="s">
        <v>12</v>
      </c>
      <c r="D5073" s="12">
        <v>41872</v>
      </c>
      <c r="E5073" s="13" t="s">
        <v>5184</v>
      </c>
      <c r="F5073" s="13" t="s">
        <v>223</v>
      </c>
      <c r="G5073" s="14"/>
      <c r="H5073" s="15">
        <f>HYPERLINK("https://docs.wto.org/imrd/directdoc.asp?DDFDocuments/q/G/SPS/NAUS345.pdf","EN")</f>
      </c>
      <c r="I5073" s="15">
        <f>HYPERLINK("https://docs.wto.org/imrd/directdoc.asp?DDFDocuments/r/G/SPS/NAUS345.pdf","FR")</f>
      </c>
      <c r="J5073" s="15">
        <f>HYPERLINK("https://docs.wto.org/imrd/directdoc.asp?DDFDocuments/s/G/SPS/NAUS345.pdf","ES")</f>
      </c>
    </row>
    <row r="5074">
      <c r="A5074" s="10" t="s">
        <v>8662</v>
      </c>
      <c r="B5074" s="11" t="s">
        <v>11</v>
      </c>
      <c r="C5074" s="10" t="s">
        <v>18</v>
      </c>
      <c r="D5074" s="12">
        <v>41871</v>
      </c>
      <c r="E5074" s="13" t="s">
        <v>8663</v>
      </c>
      <c r="F5074" s="13" t="s">
        <v>24</v>
      </c>
      <c r="G5074" s="14" t="s">
        <v>95</v>
      </c>
      <c r="H5074" s="15">
        <f>HYPERLINK("https://docs.wto.org/imrd/directdoc.asp?DDFDocuments/t/G/SPS/NRUS72.DOC","EN")</f>
      </c>
      <c r="I5074" s="15">
        <f>HYPERLINK("https://docs.wto.org/imrd/directdoc.asp?DDFDocuments/u/G/SPS/NRUS72.DOC","FR")</f>
      </c>
      <c r="J5074" s="15">
        <f>HYPERLINK("https://docs.wto.org/imrd/directdoc.asp?DDFDocuments/v/G/SPS/NRUS72.DOC","ES")</f>
      </c>
    </row>
    <row r="5075">
      <c r="A5075" s="10" t="s">
        <v>8664</v>
      </c>
      <c r="B5075" s="11" t="s">
        <v>151</v>
      </c>
      <c r="C5075" s="10" t="s">
        <v>18</v>
      </c>
      <c r="D5075" s="12">
        <v>41871</v>
      </c>
      <c r="E5075" s="13" t="s">
        <v>2329</v>
      </c>
      <c r="F5075" s="13" t="s">
        <v>8106</v>
      </c>
      <c r="G5075" s="14"/>
      <c r="H5075" s="15">
        <f>HYPERLINK("https://docs.wto.org/imrd/directdoc.asp?DDFDocuments/t/G/SPS/NVNM63.DOC","EN")</f>
      </c>
      <c r="I5075" s="15">
        <f>HYPERLINK("https://docs.wto.org/imrd/directdoc.asp?DDFDocuments/u/G/SPS/NVNM63.DOC","FR")</f>
      </c>
      <c r="J5075" s="15">
        <f>HYPERLINK("https://docs.wto.org/imrd/directdoc.asp?DDFDocuments/v/G/SPS/NVNM63.DOC","ES")</f>
      </c>
    </row>
    <row r="5076">
      <c r="A5076" s="10" t="s">
        <v>8665</v>
      </c>
      <c r="B5076" s="11" t="s">
        <v>195</v>
      </c>
      <c r="C5076" s="10" t="s">
        <v>40</v>
      </c>
      <c r="D5076" s="12">
        <v>41870</v>
      </c>
      <c r="E5076" s="13" t="s">
        <v>8666</v>
      </c>
      <c r="F5076" s="13" t="s">
        <v>5150</v>
      </c>
      <c r="G5076" s="14"/>
      <c r="H5076" s="15">
        <f>HYPERLINK("https://docs.wto.org/imrd/directdoc.asp?DDFDocuments/t/G/SPS/NNZL502A1.DOC","EN")</f>
      </c>
      <c r="I5076" s="15">
        <f>HYPERLINK("https://docs.wto.org/imrd/directdoc.asp?DDFDocuments/u/G/SPS/NNZL502A1.DOC","FR")</f>
      </c>
      <c r="J5076" s="15">
        <f>HYPERLINK("https://docs.wto.org/imrd/directdoc.asp?DDFDocuments/v/G/SPS/NNZL502A1.DOC","ES")</f>
      </c>
    </row>
    <row r="5077">
      <c r="A5077" s="10" t="s">
        <v>8667</v>
      </c>
      <c r="B5077" s="11" t="s">
        <v>195</v>
      </c>
      <c r="C5077" s="10" t="s">
        <v>12</v>
      </c>
      <c r="D5077" s="12">
        <v>41870</v>
      </c>
      <c r="E5077" s="13" t="s">
        <v>8668</v>
      </c>
      <c r="F5077" s="13" t="s">
        <v>158</v>
      </c>
      <c r="G5077" s="14" t="s">
        <v>8669</v>
      </c>
      <c r="H5077" s="15">
        <f>HYPERLINK("https://docs.wto.org/imrd/directdoc.asp?DDFDocuments/t/G/SPS/NNZL507.DOC","EN")</f>
      </c>
      <c r="I5077" s="15">
        <f>HYPERLINK("https://docs.wto.org/imrd/directdoc.asp?DDFDocuments/u/G/SPS/NNZL507.DOC","FR")</f>
      </c>
      <c r="J5077" s="15">
        <f>HYPERLINK("https://docs.wto.org/imrd/directdoc.asp?DDFDocuments/v/G/SPS/NNZL507.DOC","ES")</f>
      </c>
    </row>
    <row r="5078">
      <c r="A5078" s="10" t="s">
        <v>8670</v>
      </c>
      <c r="B5078" s="11" t="s">
        <v>349</v>
      </c>
      <c r="C5078" s="10" t="s">
        <v>12</v>
      </c>
      <c r="D5078" s="12">
        <v>41869</v>
      </c>
      <c r="E5078" s="13" t="s">
        <v>8671</v>
      </c>
      <c r="F5078" s="13" t="s">
        <v>144</v>
      </c>
      <c r="G5078" s="14" t="s">
        <v>8672</v>
      </c>
      <c r="H5078" s="15">
        <f>HYPERLINK("https://docs.wto.org/imrd/directdoc.asp?DDFDocuments/t/G/SPS/NECU153.DOC","EN")</f>
      </c>
      <c r="I5078" s="15">
        <f>HYPERLINK("https://docs.wto.org/imrd/directdoc.asp?DDFDocuments/u/G/SPS/NECU153.DOC","FR")</f>
      </c>
      <c r="J5078" s="15">
        <f>HYPERLINK("https://docs.wto.org/imrd/directdoc.asp?DDFDocuments/v/G/SPS/NECU153.DOC","ES")</f>
      </c>
    </row>
    <row r="5079">
      <c r="A5079" s="10" t="s">
        <v>8673</v>
      </c>
      <c r="B5079" s="11" t="s">
        <v>349</v>
      </c>
      <c r="C5079" s="10" t="s">
        <v>18</v>
      </c>
      <c r="D5079" s="12">
        <v>41869</v>
      </c>
      <c r="E5079" s="13" t="s">
        <v>7941</v>
      </c>
      <c r="F5079" s="13" t="s">
        <v>32</v>
      </c>
      <c r="G5079" s="14" t="s">
        <v>1012</v>
      </c>
      <c r="H5079" s="15">
        <f>HYPERLINK("https://docs.wto.org/imrd/directdoc.asp?DDFDocuments/q/G/SPS/NECU154.pdf","EN")</f>
      </c>
      <c r="I5079" s="15">
        <f>HYPERLINK("https://docs.wto.org/imrd/directdoc.asp?DDFDocuments/r/G/SPS/NECU154.pdf","FR")</f>
      </c>
      <c r="J5079" s="15">
        <f>HYPERLINK("https://docs.wto.org/imrd/directdoc.asp?DDFDocuments/s/G/SPS/NECU154.pdf","ES")</f>
      </c>
    </row>
    <row r="5080">
      <c r="A5080" s="10" t="s">
        <v>8674</v>
      </c>
      <c r="B5080" s="11" t="s">
        <v>624</v>
      </c>
      <c r="C5080" s="10" t="s">
        <v>18</v>
      </c>
      <c r="D5080" s="12">
        <v>41869</v>
      </c>
      <c r="E5080" s="13" t="s">
        <v>8675</v>
      </c>
      <c r="F5080" s="13" t="s">
        <v>24</v>
      </c>
      <c r="G5080" s="14" t="s">
        <v>8676</v>
      </c>
      <c r="H5080" s="15">
        <f>HYPERLINK("https://docs.wto.org/imrd/directdoc.asp?DDFDocuments/t/G/SPS/NQAT49.DOC","EN")</f>
      </c>
      <c r="I5080" s="15">
        <f>HYPERLINK("https://docs.wto.org/imrd/directdoc.asp?DDFDocuments/u/G/SPS/NQAT49.DOC","FR")</f>
      </c>
      <c r="J5080" s="15">
        <f>HYPERLINK("https://docs.wto.org/imrd/directdoc.asp?DDFDocuments/v/G/SPS/NQAT49.DOC","ES")</f>
      </c>
    </row>
    <row r="5081">
      <c r="A5081" s="10" t="s">
        <v>8677</v>
      </c>
      <c r="B5081" s="11" t="s">
        <v>34</v>
      </c>
      <c r="C5081" s="10" t="s">
        <v>18</v>
      </c>
      <c r="D5081" s="12">
        <v>41866</v>
      </c>
      <c r="E5081" s="13" t="s">
        <v>8678</v>
      </c>
      <c r="F5081" s="13" t="s">
        <v>166</v>
      </c>
      <c r="G5081" s="14"/>
      <c r="H5081" s="15">
        <f>HYPERLINK("https://docs.wto.org/imrd/directdoc.asp?DDFDocuments/q/G/SPS/NJPN360.pdf","EN")</f>
      </c>
      <c r="I5081" s="15">
        <f>HYPERLINK("https://docs.wto.org/imrd/directdoc.asp?DDFDocuments/r/G/SPS/NJPN360.pdf","FR")</f>
      </c>
      <c r="J5081" s="15">
        <f>HYPERLINK("https://docs.wto.org/imrd/directdoc.asp?DDFDocuments/s/G/SPS/NJPN360.pdf","ES")</f>
      </c>
    </row>
    <row r="5082">
      <c r="A5082" s="10" t="s">
        <v>8679</v>
      </c>
      <c r="B5082" s="11" t="s">
        <v>59</v>
      </c>
      <c r="C5082" s="10" t="s">
        <v>18</v>
      </c>
      <c r="D5082" s="12">
        <v>41866</v>
      </c>
      <c r="E5082" s="13" t="s">
        <v>8608</v>
      </c>
      <c r="F5082" s="13" t="s">
        <v>32</v>
      </c>
      <c r="G5082" s="14"/>
      <c r="H5082" s="15">
        <f>HYPERLINK("https://docs.wto.org/imrd/directdoc.asp?DDFDocuments/t/G/SPS/NTPKM323.DOC","EN")</f>
      </c>
      <c r="I5082" s="15">
        <f>HYPERLINK("https://docs.wto.org/imrd/directdoc.asp?DDFDocuments/u/G/SPS/NTPKM323.DOC","FR")</f>
      </c>
      <c r="J5082" s="15">
        <f>HYPERLINK("https://docs.wto.org/imrd/directdoc.asp?DDFDocuments/v/G/SPS/NTPKM323.DOC","ES")</f>
      </c>
    </row>
    <row r="5083">
      <c r="A5083" s="10" t="s">
        <v>8680</v>
      </c>
      <c r="B5083" s="11" t="s">
        <v>151</v>
      </c>
      <c r="C5083" s="10" t="s">
        <v>18</v>
      </c>
      <c r="D5083" s="12">
        <v>41866</v>
      </c>
      <c r="E5083" s="13" t="s">
        <v>2329</v>
      </c>
      <c r="F5083" s="13" t="s">
        <v>158</v>
      </c>
      <c r="G5083" s="14"/>
      <c r="H5083" s="15">
        <f>HYPERLINK("https://docs.wto.org/imrd/directdoc.asp?DDFDocuments/t/G/SPS/NVNM61.DOC","EN")</f>
      </c>
      <c r="I5083" s="15">
        <f>HYPERLINK("https://docs.wto.org/imrd/directdoc.asp?DDFDocuments/u/G/SPS/NVNM61.DOC","FR")</f>
      </c>
      <c r="J5083" s="15">
        <f>HYPERLINK("https://docs.wto.org/imrd/directdoc.asp?DDFDocuments/v/G/SPS/NVNM61.DOC","ES")</f>
      </c>
    </row>
    <row r="5084">
      <c r="A5084" s="10" t="s">
        <v>8681</v>
      </c>
      <c r="B5084" s="11" t="s">
        <v>5038</v>
      </c>
      <c r="C5084" s="10" t="s">
        <v>12</v>
      </c>
      <c r="D5084" s="12">
        <v>41865</v>
      </c>
      <c r="E5084" s="13" t="s">
        <v>7571</v>
      </c>
      <c r="F5084" s="13" t="s">
        <v>7572</v>
      </c>
      <c r="G5084" s="14" t="s">
        <v>8682</v>
      </c>
      <c r="H5084" s="15">
        <f>HYPERLINK("https://docs.wto.org/imrd/directdoc.asp?DDFDocuments/t/G/SPS/NALB178.DOC","EN")</f>
      </c>
      <c r="I5084" s="15">
        <f>HYPERLINK("https://docs.wto.org/imrd/directdoc.asp?DDFDocuments/u/G/SPS/NALB178.DOC","FR")</f>
      </c>
      <c r="J5084" s="15">
        <f>HYPERLINK("https://docs.wto.org/imrd/directdoc.asp?DDFDocuments/v/G/SPS/NALB178.DOC","ES")</f>
      </c>
    </row>
    <row r="5085">
      <c r="A5085" s="10" t="s">
        <v>8683</v>
      </c>
      <c r="B5085" s="11" t="s">
        <v>5038</v>
      </c>
      <c r="C5085" s="10" t="s">
        <v>12</v>
      </c>
      <c r="D5085" s="12">
        <v>41865</v>
      </c>
      <c r="E5085" s="13" t="s">
        <v>7840</v>
      </c>
      <c r="F5085" s="13" t="s">
        <v>7841</v>
      </c>
      <c r="G5085" s="14" t="s">
        <v>8684</v>
      </c>
      <c r="H5085" s="15">
        <f>HYPERLINK("https://docs.wto.org/imrd/directdoc.asp?DDFDocuments/t/G/SPS/NALB179.DOC","EN")</f>
      </c>
      <c r="I5085" s="15">
        <f>HYPERLINK("https://docs.wto.org/imrd/directdoc.asp?DDFDocuments/u/G/SPS/NALB179.DOC","FR")</f>
      </c>
      <c r="J5085" s="15">
        <f>HYPERLINK("https://docs.wto.org/imrd/directdoc.asp?DDFDocuments/v/G/SPS/NALB179.DOC","ES")</f>
      </c>
    </row>
    <row r="5086">
      <c r="A5086" s="10" t="s">
        <v>8685</v>
      </c>
      <c r="B5086" s="11" t="s">
        <v>1600</v>
      </c>
      <c r="C5086" s="10" t="s">
        <v>18</v>
      </c>
      <c r="D5086" s="12">
        <v>41865</v>
      </c>
      <c r="E5086" s="13" t="s">
        <v>8686</v>
      </c>
      <c r="F5086" s="13" t="s">
        <v>2192</v>
      </c>
      <c r="G5086" s="14" t="s">
        <v>8687</v>
      </c>
      <c r="H5086" s="15">
        <f>HYPERLINK("https://docs.wto.org/imrd/directdoc.asp?DDFDocuments/t/G/SPS/NMAR38.DOC","EN")</f>
      </c>
      <c r="I5086" s="15">
        <f>HYPERLINK("https://docs.wto.org/imrd/directdoc.asp?DDFDocuments/u/G/SPS/NMAR38.DOC","FR")</f>
      </c>
      <c r="J5086" s="15">
        <f>HYPERLINK("https://docs.wto.org/imrd/directdoc.asp?DDFDocuments/v/G/SPS/NMAR38.DOC","ES")</f>
      </c>
    </row>
    <row r="5087">
      <c r="A5087" s="10" t="s">
        <v>8688</v>
      </c>
      <c r="B5087" s="11" t="s">
        <v>195</v>
      </c>
      <c r="C5087" s="10" t="s">
        <v>18</v>
      </c>
      <c r="D5087" s="12">
        <v>41865</v>
      </c>
      <c r="E5087" s="13" t="s">
        <v>8689</v>
      </c>
      <c r="F5087" s="13" t="s">
        <v>8690</v>
      </c>
      <c r="G5087" s="14" t="s">
        <v>188</v>
      </c>
      <c r="H5087" s="15">
        <f>HYPERLINK("https://docs.wto.org/imrd/directdoc.asp?DDFDocuments/t/G/SPS/NNZL505.DOC","EN")</f>
      </c>
      <c r="I5087" s="15">
        <f>HYPERLINK("https://docs.wto.org/imrd/directdoc.asp?DDFDocuments/u/G/SPS/NNZL505.DOC","FR")</f>
      </c>
      <c r="J5087" s="15">
        <f>HYPERLINK("https://docs.wto.org/imrd/directdoc.asp?DDFDocuments/v/G/SPS/NNZL505.DOC","ES")</f>
      </c>
    </row>
    <row r="5088">
      <c r="A5088" s="10" t="s">
        <v>8691</v>
      </c>
      <c r="B5088" s="11" t="s">
        <v>195</v>
      </c>
      <c r="C5088" s="10" t="s">
        <v>12</v>
      </c>
      <c r="D5088" s="12">
        <v>41865</v>
      </c>
      <c r="E5088" s="13" t="s">
        <v>8692</v>
      </c>
      <c r="F5088" s="13" t="s">
        <v>223</v>
      </c>
      <c r="G5088" s="14"/>
      <c r="H5088" s="15">
        <f>HYPERLINK("https://docs.wto.org/imrd/directdoc.asp?DDFDocuments/q/G/SPS/NNZL506.pdf","EN")</f>
      </c>
      <c r="I5088" s="15">
        <f>HYPERLINK("https://docs.wto.org/imrd/directdoc.asp?DDFDocuments/r/G/SPS/NNZL506.pdf","FR")</f>
      </c>
      <c r="J5088" s="15">
        <f>HYPERLINK("https://docs.wto.org/imrd/directdoc.asp?DDFDocuments/s/G/SPS/NNZL506.pdf","ES")</f>
      </c>
    </row>
    <row r="5089">
      <c r="A5089" s="10" t="s">
        <v>8693</v>
      </c>
      <c r="B5089" s="11" t="s">
        <v>233</v>
      </c>
      <c r="C5089" s="10" t="s">
        <v>40</v>
      </c>
      <c r="D5089" s="12">
        <v>41864</v>
      </c>
      <c r="E5089" s="13" t="s">
        <v>19</v>
      </c>
      <c r="F5089" s="13" t="s">
        <v>310</v>
      </c>
      <c r="G5089" s="14"/>
      <c r="H5089" s="15">
        <f>HYPERLINK("https://docs.wto.org/imrd/directdoc.asp?DDFDocuments/q/G/SPS/NPER481A1.pdf","EN")</f>
      </c>
      <c r="I5089" s="15">
        <f>HYPERLINK("https://docs.wto.org/imrd/directdoc.asp?DDFDocuments/r/G/SPS/NPER481A1.pdf","FR")</f>
      </c>
      <c r="J5089" s="15">
        <f>HYPERLINK("https://docs.wto.org/imrd/directdoc.asp?DDFDocuments/s/G/SPS/NPER481A1.pdf","ES")</f>
      </c>
    </row>
    <row r="5090">
      <c r="A5090" s="10" t="s">
        <v>8694</v>
      </c>
      <c r="B5090" s="11" t="s">
        <v>233</v>
      </c>
      <c r="C5090" s="10" t="s">
        <v>40</v>
      </c>
      <c r="D5090" s="12">
        <v>41864</v>
      </c>
      <c r="E5090" s="13" t="s">
        <v>19</v>
      </c>
      <c r="F5090" s="13" t="s">
        <v>5150</v>
      </c>
      <c r="G5090" s="14"/>
      <c r="H5090" s="15">
        <f>HYPERLINK("https://docs.wto.org/imrd/directdoc.asp?DDFDocuments/q/G/SPS/NPER542A2.pdf","EN")</f>
      </c>
      <c r="I5090" s="15">
        <f>HYPERLINK("https://docs.wto.org/imrd/directdoc.asp?DDFDocuments/r/G/SPS/NPER542A2.pdf","FR")</f>
      </c>
      <c r="J5090" s="15">
        <f>HYPERLINK("https://docs.wto.org/imrd/directdoc.asp?DDFDocuments/s/G/SPS/NPER542A2.pdf","ES")</f>
      </c>
    </row>
    <row r="5091">
      <c r="A5091" s="10" t="s">
        <v>8695</v>
      </c>
      <c r="B5091" s="11" t="s">
        <v>233</v>
      </c>
      <c r="C5091" s="10" t="s">
        <v>40</v>
      </c>
      <c r="D5091" s="12">
        <v>41864</v>
      </c>
      <c r="E5091" s="13" t="s">
        <v>19</v>
      </c>
      <c r="F5091" s="13" t="s">
        <v>5150</v>
      </c>
      <c r="G5091" s="14"/>
      <c r="H5091" s="15">
        <f>HYPERLINK("https://docs.wto.org/imrd/directdoc.asp?DDFDocuments/q/G/SPS/NPER544A2.pdf","EN")</f>
      </c>
      <c r="I5091" s="15">
        <f>HYPERLINK("https://docs.wto.org/imrd/directdoc.asp?DDFDocuments/r/G/SPS/NPER544A2.pdf","FR")</f>
      </c>
      <c r="J5091" s="15">
        <f>HYPERLINK("https://docs.wto.org/imrd/directdoc.asp?DDFDocuments/s/G/SPS/NPER544A2.pdf","ES")</f>
      </c>
    </row>
    <row r="5092">
      <c r="A5092" s="10" t="s">
        <v>8696</v>
      </c>
      <c r="B5092" s="11" t="s">
        <v>233</v>
      </c>
      <c r="C5092" s="10" t="s">
        <v>18</v>
      </c>
      <c r="D5092" s="12">
        <v>41864</v>
      </c>
      <c r="E5092" s="13" t="s">
        <v>8697</v>
      </c>
      <c r="F5092" s="13" t="s">
        <v>158</v>
      </c>
      <c r="G5092" s="14"/>
      <c r="H5092" s="15">
        <f>HYPERLINK("https://docs.wto.org/imrd/directdoc.asp?DDFDocuments/t/G/SPS/NPER557.DOC","EN")</f>
      </c>
      <c r="I5092" s="15">
        <f>HYPERLINK("https://docs.wto.org/imrd/directdoc.asp?DDFDocuments/u/G/SPS/NPER557.DOC","FR")</f>
      </c>
      <c r="J5092" s="15">
        <f>HYPERLINK("https://docs.wto.org/imrd/directdoc.asp?DDFDocuments/v/G/SPS/NPER557.DOC","ES")</f>
      </c>
    </row>
    <row r="5093">
      <c r="A5093" s="10" t="s">
        <v>8698</v>
      </c>
      <c r="B5093" s="11" t="s">
        <v>153</v>
      </c>
      <c r="C5093" s="10" t="s">
        <v>40</v>
      </c>
      <c r="D5093" s="12">
        <v>41863</v>
      </c>
      <c r="E5093" s="13" t="s">
        <v>185</v>
      </c>
      <c r="F5093" s="13" t="s">
        <v>186</v>
      </c>
      <c r="G5093" s="14"/>
      <c r="H5093" s="15">
        <f>HYPERLINK("https://docs.wto.org/imrd/directdoc.asp?DDFDocuments/q/G/SPS/NKOR212A8.pdf","EN")</f>
      </c>
      <c r="I5093" s="15">
        <f>HYPERLINK("https://docs.wto.org/imrd/directdoc.asp?DDFDocuments/r/G/SPS/NKOR212A8.pdf","FR")</f>
      </c>
      <c r="J5093" s="15">
        <f>HYPERLINK("https://docs.wto.org/imrd/directdoc.asp?DDFDocuments/s/G/SPS/NKOR212A8.pdf","ES")</f>
      </c>
    </row>
    <row r="5094">
      <c r="A5094" s="10" t="s">
        <v>8699</v>
      </c>
      <c r="B5094" s="11" t="s">
        <v>233</v>
      </c>
      <c r="C5094" s="10" t="s">
        <v>18</v>
      </c>
      <c r="D5094" s="12">
        <v>41863</v>
      </c>
      <c r="E5094" s="13" t="s">
        <v>8700</v>
      </c>
      <c r="F5094" s="13" t="s">
        <v>607</v>
      </c>
      <c r="G5094" s="14" t="s">
        <v>1093</v>
      </c>
      <c r="H5094" s="15">
        <f>HYPERLINK("https://docs.wto.org/imrd/directdoc.asp?DDFDocuments/q/G/SPS/NPER556.pdf","EN")</f>
      </c>
      <c r="I5094" s="15">
        <f>HYPERLINK("https://docs.wto.org/imrd/directdoc.asp?DDFDocuments/r/G/SPS/NPER556.pdf","FR")</f>
      </c>
      <c r="J5094" s="15">
        <f>HYPERLINK("https://docs.wto.org/imrd/directdoc.asp?DDFDocuments/s/G/SPS/NPER556.pdf","ES")</f>
      </c>
    </row>
    <row r="5095">
      <c r="A5095" s="10" t="s">
        <v>8701</v>
      </c>
      <c r="B5095" s="11" t="s">
        <v>87</v>
      </c>
      <c r="C5095" s="10" t="s">
        <v>40</v>
      </c>
      <c r="D5095" s="12">
        <v>41862</v>
      </c>
      <c r="E5095" s="13" t="s">
        <v>19</v>
      </c>
      <c r="F5095" s="13" t="s">
        <v>5150</v>
      </c>
      <c r="G5095" s="14"/>
      <c r="H5095" s="15">
        <f>HYPERLINK("https://docs.wto.org/imrd/directdoc.asp?DDFDocuments/t/G/SPS/NMEX246A1.DOC","EN")</f>
      </c>
      <c r="I5095" s="15">
        <f>HYPERLINK("https://docs.wto.org/imrd/directdoc.asp?DDFDocuments/u/G/SPS/NMEX246A1.DOC","FR")</f>
      </c>
      <c r="J5095" s="15">
        <f>HYPERLINK("https://docs.wto.org/imrd/directdoc.asp?DDFDocuments/v/G/SPS/NMEX246A1.DOC","ES")</f>
      </c>
    </row>
    <row r="5096">
      <c r="A5096" s="10" t="s">
        <v>8702</v>
      </c>
      <c r="B5096" s="11" t="s">
        <v>188</v>
      </c>
      <c r="C5096" s="10" t="s">
        <v>40</v>
      </c>
      <c r="D5096" s="12">
        <v>41859</v>
      </c>
      <c r="E5096" s="13" t="s">
        <v>8703</v>
      </c>
      <c r="F5096" s="13" t="s">
        <v>5163</v>
      </c>
      <c r="G5096" s="14"/>
      <c r="H5096" s="15">
        <f>HYPERLINK("https://docs.wto.org/imrd/directdoc.asp?DDFDocuments/t/G/SPS/NAUS343A1.DOC","EN")</f>
      </c>
      <c r="I5096" s="15">
        <f>HYPERLINK("https://docs.wto.org/imrd/directdoc.asp?DDFDocuments/u/G/SPS/NAUS343A1.DOC","FR")</f>
      </c>
      <c r="J5096" s="15">
        <f>HYPERLINK("https://docs.wto.org/imrd/directdoc.asp?DDFDocuments/v/G/SPS/NAUS343A1.DOC","ES")</f>
      </c>
    </row>
    <row r="5097">
      <c r="A5097" s="10" t="s">
        <v>8704</v>
      </c>
      <c r="B5097" s="11" t="s">
        <v>34</v>
      </c>
      <c r="C5097" s="10" t="s">
        <v>18</v>
      </c>
      <c r="D5097" s="12">
        <v>41859</v>
      </c>
      <c r="E5097" s="13" t="s">
        <v>8705</v>
      </c>
      <c r="F5097" s="13" t="s">
        <v>3688</v>
      </c>
      <c r="G5097" s="14"/>
      <c r="H5097" s="15">
        <f>HYPERLINK("https://docs.wto.org/imrd/directdoc.asp?DDFDocuments/t/G/SPS/NJPN359.DOC","EN")</f>
      </c>
      <c r="I5097" s="15">
        <f>HYPERLINK("https://docs.wto.org/imrd/directdoc.asp?DDFDocuments/u/G/SPS/NJPN359.DOC","FR")</f>
      </c>
      <c r="J5097" s="15">
        <f>HYPERLINK("https://docs.wto.org/imrd/directdoc.asp?DDFDocuments/v/G/SPS/NJPN359.DOC","ES")</f>
      </c>
    </row>
    <row r="5098">
      <c r="A5098" s="10" t="s">
        <v>8706</v>
      </c>
      <c r="B5098" s="11" t="s">
        <v>233</v>
      </c>
      <c r="C5098" s="10" t="s">
        <v>18</v>
      </c>
      <c r="D5098" s="12">
        <v>41859</v>
      </c>
      <c r="E5098" s="13" t="s">
        <v>8707</v>
      </c>
      <c r="F5098" s="13" t="s">
        <v>607</v>
      </c>
      <c r="G5098" s="14" t="s">
        <v>520</v>
      </c>
      <c r="H5098" s="15">
        <f>HYPERLINK("https://docs.wto.org/imrd/directdoc.asp?DDFDocuments/t/G/SPS/NPER555.DOC","EN")</f>
      </c>
      <c r="I5098" s="15">
        <f>HYPERLINK("https://docs.wto.org/imrd/directdoc.asp?DDFDocuments/u/G/SPS/NPER555.DOC","FR")</f>
      </c>
      <c r="J5098" s="15">
        <f>HYPERLINK("https://docs.wto.org/imrd/directdoc.asp?DDFDocuments/v/G/SPS/NPER555.DOC","ES")</f>
      </c>
    </row>
    <row r="5099">
      <c r="A5099" s="10" t="s">
        <v>8708</v>
      </c>
      <c r="B5099" s="11" t="s">
        <v>59</v>
      </c>
      <c r="C5099" s="10" t="s">
        <v>40</v>
      </c>
      <c r="D5099" s="12">
        <v>41859</v>
      </c>
      <c r="E5099" s="13" t="s">
        <v>3925</v>
      </c>
      <c r="F5099" s="13" t="s">
        <v>5150</v>
      </c>
      <c r="G5099" s="14"/>
      <c r="H5099" s="15">
        <f>HYPERLINK("https://docs.wto.org/imrd/directdoc.asp?DDFDocuments/t/G/SPS/NTPKM286A1.DOC","EN")</f>
      </c>
      <c r="I5099" s="15">
        <f>HYPERLINK("https://docs.wto.org/imrd/directdoc.asp?DDFDocuments/u/G/SPS/NTPKM286A1.DOC","FR")</f>
      </c>
      <c r="J5099" s="15">
        <f>HYPERLINK("https://docs.wto.org/imrd/directdoc.asp?DDFDocuments/v/G/SPS/NTPKM286A1.DOC","ES")</f>
      </c>
    </row>
    <row r="5100">
      <c r="A5100" s="10" t="s">
        <v>8709</v>
      </c>
      <c r="B5100" s="11" t="s">
        <v>151</v>
      </c>
      <c r="C5100" s="10" t="s">
        <v>18</v>
      </c>
      <c r="D5100" s="12">
        <v>41859</v>
      </c>
      <c r="E5100" s="13" t="s">
        <v>6058</v>
      </c>
      <c r="F5100" s="13" t="s">
        <v>467</v>
      </c>
      <c r="G5100" s="14"/>
      <c r="H5100" s="15">
        <f>HYPERLINK("https://docs.wto.org/imrd/directdoc.asp?DDFDocuments/t/G/SPS/NVNM60.DOC","EN")</f>
      </c>
      <c r="I5100" s="15">
        <f>HYPERLINK("https://docs.wto.org/imrd/directdoc.asp?DDFDocuments/u/G/SPS/NVNM60.DOC","FR")</f>
      </c>
      <c r="J5100" s="15">
        <f>HYPERLINK("https://docs.wto.org/imrd/directdoc.asp?DDFDocuments/v/G/SPS/NVNM60.DOC","ES")</f>
      </c>
    </row>
    <row r="5101">
      <c r="A5101" s="10" t="s">
        <v>8710</v>
      </c>
      <c r="B5101" s="11" t="s">
        <v>79</v>
      </c>
      <c r="C5101" s="10" t="s">
        <v>18</v>
      </c>
      <c r="D5101" s="12">
        <v>41858</v>
      </c>
      <c r="E5101" s="13" t="s">
        <v>8711</v>
      </c>
      <c r="F5101" s="13" t="s">
        <v>1282</v>
      </c>
      <c r="G5101" s="14" t="s">
        <v>8712</v>
      </c>
      <c r="H5101" s="15">
        <f>HYPERLINK("https://docs.wto.org/imrd/directdoc.asp?DDFDocuments/t/G/SPS/NCOL254.DOC","EN")</f>
      </c>
      <c r="I5101" s="15">
        <f>HYPERLINK("https://docs.wto.org/imrd/directdoc.asp?DDFDocuments/u/G/SPS/NCOL254.DOC","FR")</f>
      </c>
      <c r="J5101" s="15">
        <f>HYPERLINK("https://docs.wto.org/imrd/directdoc.asp?DDFDocuments/v/G/SPS/NCOL254.DOC","ES")</f>
      </c>
    </row>
    <row r="5102">
      <c r="A5102" s="10" t="s">
        <v>8713</v>
      </c>
      <c r="B5102" s="11" t="s">
        <v>72</v>
      </c>
      <c r="C5102" s="10" t="s">
        <v>18</v>
      </c>
      <c r="D5102" s="12">
        <v>41857</v>
      </c>
      <c r="E5102" s="13" t="s">
        <v>8714</v>
      </c>
      <c r="F5102" s="13" t="s">
        <v>158</v>
      </c>
      <c r="G5102" s="14"/>
      <c r="H5102" s="15">
        <f>HYPERLINK("https://docs.wto.org/imrd/directdoc.asp?DDFDocuments/t/G/SPS/NCAN846.DOC","EN")</f>
      </c>
      <c r="I5102" s="15">
        <f>HYPERLINK("https://docs.wto.org/imrd/directdoc.asp?DDFDocuments/u/G/SPS/NCAN846.DOC","FR")</f>
      </c>
      <c r="J5102" s="15">
        <f>HYPERLINK("https://docs.wto.org/imrd/directdoc.asp?DDFDocuments/v/G/SPS/NCAN846.DOC","ES")</f>
      </c>
    </row>
    <row r="5103">
      <c r="A5103" s="10" t="s">
        <v>8715</v>
      </c>
      <c r="B5103" s="11" t="s">
        <v>1389</v>
      </c>
      <c r="C5103" s="10" t="s">
        <v>18</v>
      </c>
      <c r="D5103" s="12">
        <v>41857</v>
      </c>
      <c r="E5103" s="13" t="s">
        <v>4901</v>
      </c>
      <c r="F5103" s="13" t="s">
        <v>144</v>
      </c>
      <c r="G5103" s="14"/>
      <c r="H5103" s="15">
        <f>HYPERLINK("https://docs.wto.org/imrd/directdoc.asp?DDFDocuments/t/G/SPS/NDOM53.DOC","EN")</f>
      </c>
      <c r="I5103" s="15">
        <f>HYPERLINK("https://docs.wto.org/imrd/directdoc.asp?DDFDocuments/u/G/SPS/NDOM53.DOC","FR")</f>
      </c>
      <c r="J5103" s="15">
        <f>HYPERLINK("https://docs.wto.org/imrd/directdoc.asp?DDFDocuments/v/G/SPS/NDOM53.DOC","ES")</f>
      </c>
    </row>
    <row r="5104">
      <c r="A5104" s="10" t="s">
        <v>8716</v>
      </c>
      <c r="B5104" s="11" t="s">
        <v>1389</v>
      </c>
      <c r="C5104" s="10" t="s">
        <v>18</v>
      </c>
      <c r="D5104" s="12">
        <v>41857</v>
      </c>
      <c r="E5104" s="13" t="s">
        <v>4901</v>
      </c>
      <c r="F5104" s="13" t="s">
        <v>8717</v>
      </c>
      <c r="G5104" s="14"/>
      <c r="H5104" s="15">
        <f>HYPERLINK("https://docs.wto.org/imrd/directdoc.asp?DDFDocuments/t/G/SPS/NDOM55.DOC","EN")</f>
      </c>
      <c r="I5104" s="15">
        <f>HYPERLINK("https://docs.wto.org/imrd/directdoc.asp?DDFDocuments/u/G/SPS/NDOM55.DOC","FR")</f>
      </c>
      <c r="J5104" s="15">
        <f>HYPERLINK("https://docs.wto.org/imrd/directdoc.asp?DDFDocuments/v/G/SPS/NDOM55.DOC","ES")</f>
      </c>
    </row>
    <row r="5105">
      <c r="A5105" s="10" t="s">
        <v>8718</v>
      </c>
      <c r="B5105" s="11" t="s">
        <v>164</v>
      </c>
      <c r="C5105" s="10" t="s">
        <v>12</v>
      </c>
      <c r="D5105" s="12">
        <v>41857</v>
      </c>
      <c r="E5105" s="13" t="s">
        <v>8719</v>
      </c>
      <c r="F5105" s="13" t="s">
        <v>8720</v>
      </c>
      <c r="G5105" s="14" t="s">
        <v>11</v>
      </c>
      <c r="H5105" s="15">
        <f>HYPERLINK("https://docs.wto.org/imrd/directdoc.asp?DDFDocuments/t/G/SPS/NUKR96.DOC","EN")</f>
      </c>
      <c r="I5105" s="15">
        <f>HYPERLINK("https://docs.wto.org/imrd/directdoc.asp?DDFDocuments/u/G/SPS/NUKR96.DOC","FR")</f>
      </c>
      <c r="J5105" s="15">
        <f>HYPERLINK("https://docs.wto.org/imrd/directdoc.asp?DDFDocuments/v/G/SPS/NUKR96.DOC","ES")</f>
      </c>
    </row>
    <row r="5106">
      <c r="A5106" s="10" t="s">
        <v>8721</v>
      </c>
      <c r="B5106" s="11" t="s">
        <v>164</v>
      </c>
      <c r="C5106" s="10" t="s">
        <v>12</v>
      </c>
      <c r="D5106" s="12">
        <v>41857</v>
      </c>
      <c r="E5106" s="13" t="s">
        <v>7487</v>
      </c>
      <c r="F5106" s="13" t="s">
        <v>567</v>
      </c>
      <c r="G5106" s="14" t="s">
        <v>7488</v>
      </c>
      <c r="H5106" s="15">
        <f>HYPERLINK("https://docs.wto.org/imrd/directdoc.asp?DDFDocuments/t/G/SPS/NUKR97.DOC","EN")</f>
      </c>
      <c r="I5106" s="15">
        <f>HYPERLINK("https://docs.wto.org/imrd/directdoc.asp?DDFDocuments/u/G/SPS/NUKR97.DOC","FR")</f>
      </c>
      <c r="J5106" s="15">
        <f>HYPERLINK("https://docs.wto.org/imrd/directdoc.asp?DDFDocuments/v/G/SPS/NUKR97.DOC","ES")</f>
      </c>
    </row>
    <row r="5107">
      <c r="A5107" s="10" t="s">
        <v>8722</v>
      </c>
      <c r="B5107" s="11" t="s">
        <v>164</v>
      </c>
      <c r="C5107" s="10" t="s">
        <v>12</v>
      </c>
      <c r="D5107" s="12">
        <v>41857</v>
      </c>
      <c r="E5107" s="13" t="s">
        <v>8615</v>
      </c>
      <c r="F5107" s="13" t="s">
        <v>92</v>
      </c>
      <c r="G5107" s="14" t="s">
        <v>47</v>
      </c>
      <c r="H5107" s="15">
        <f>HYPERLINK("https://docs.wto.org/imrd/directdoc.asp?DDFDocuments/t/G/SPS/NUKR98.DOC","EN")</f>
      </c>
      <c r="I5107" s="15">
        <f>HYPERLINK("https://docs.wto.org/imrd/directdoc.asp?DDFDocuments/u/G/SPS/NUKR98.DOC","FR")</f>
      </c>
      <c r="J5107" s="15">
        <f>HYPERLINK("https://docs.wto.org/imrd/directdoc.asp?DDFDocuments/v/G/SPS/NUKR98.DOC","ES")</f>
      </c>
    </row>
    <row r="5108">
      <c r="A5108" s="10" t="s">
        <v>8723</v>
      </c>
      <c r="B5108" s="11" t="s">
        <v>161</v>
      </c>
      <c r="C5108" s="10" t="s">
        <v>40</v>
      </c>
      <c r="D5108" s="12">
        <v>41857</v>
      </c>
      <c r="E5108" s="13" t="s">
        <v>8724</v>
      </c>
      <c r="F5108" s="13" t="s">
        <v>5150</v>
      </c>
      <c r="G5108" s="14" t="s">
        <v>1600</v>
      </c>
      <c r="H5108" s="15">
        <f>HYPERLINK("https://docs.wto.org/imrd/directdoc.asp?DDFDocuments/q/G/SPS/NUSA2616A1.pdf","EN")</f>
      </c>
      <c r="I5108" s="15">
        <f>HYPERLINK("https://docs.wto.org/imrd/directdoc.asp?DDFDocuments/r/G/SPS/NUSA2616A1.pdf","FR")</f>
      </c>
      <c r="J5108" s="15">
        <f>HYPERLINK("https://docs.wto.org/imrd/directdoc.asp?DDFDocuments/s/G/SPS/NUSA2616A1.pdf","ES")</f>
      </c>
    </row>
    <row r="5109">
      <c r="A5109" s="10" t="s">
        <v>8725</v>
      </c>
      <c r="B5109" s="11" t="s">
        <v>95</v>
      </c>
      <c r="C5109" s="10" t="s">
        <v>40</v>
      </c>
      <c r="D5109" s="12">
        <v>41856</v>
      </c>
      <c r="E5109" s="13" t="s">
        <v>8726</v>
      </c>
      <c r="F5109" s="13" t="s">
        <v>6848</v>
      </c>
      <c r="G5109" s="14"/>
      <c r="H5109" s="15">
        <f>HYPERLINK("https://docs.wto.org/imrd/directdoc.asp?DDFDocuments/t/G/SPS/NBRA115A25.DOC","EN")</f>
      </c>
      <c r="I5109" s="15">
        <f>HYPERLINK("https://docs.wto.org/imrd/directdoc.asp?DDFDocuments/u/G/SPS/NBRA115A25.DOC","FR")</f>
      </c>
      <c r="J5109" s="15">
        <f>HYPERLINK("https://docs.wto.org/imrd/directdoc.asp?DDFDocuments/v/G/SPS/NBRA115A25.DOC","ES")</f>
      </c>
    </row>
    <row r="5110">
      <c r="A5110" s="10" t="s">
        <v>8727</v>
      </c>
      <c r="B5110" s="11" t="s">
        <v>72</v>
      </c>
      <c r="C5110" s="10" t="s">
        <v>18</v>
      </c>
      <c r="D5110" s="12">
        <v>41856</v>
      </c>
      <c r="E5110" s="13" t="s">
        <v>8621</v>
      </c>
      <c r="F5110" s="13" t="s">
        <v>3331</v>
      </c>
      <c r="G5110" s="14"/>
      <c r="H5110" s="15">
        <f>HYPERLINK("https://docs.wto.org/imrd/directdoc.asp?DDFDocuments/q/G/SPS/NCAN845.pdf","EN")</f>
      </c>
      <c r="I5110" s="15">
        <f>HYPERLINK("https://docs.wto.org/imrd/directdoc.asp?DDFDocuments/r/G/SPS/NCAN845.pdf","FR")</f>
      </c>
      <c r="J5110" s="15">
        <f>HYPERLINK("https://docs.wto.org/imrd/directdoc.asp?DDFDocuments/s/G/SPS/NCAN845.pdf","ES")</f>
      </c>
    </row>
    <row r="5111">
      <c r="A5111" s="10" t="s">
        <v>8728</v>
      </c>
      <c r="B5111" s="11" t="s">
        <v>27</v>
      </c>
      <c r="C5111" s="10" t="s">
        <v>18</v>
      </c>
      <c r="D5111" s="12">
        <v>41856</v>
      </c>
      <c r="E5111" s="13" t="s">
        <v>8729</v>
      </c>
      <c r="F5111" s="13" t="s">
        <v>32</v>
      </c>
      <c r="G5111" s="14"/>
      <c r="H5111" s="15">
        <f>HYPERLINK("https://docs.wto.org/imrd/directdoc.asp?DDFDocuments/t/G/SPS/NCRI150.DOC","EN")</f>
      </c>
      <c r="I5111" s="15">
        <f>HYPERLINK("https://docs.wto.org/imrd/directdoc.asp?DDFDocuments/u/G/SPS/NCRI150.DOC","FR")</f>
      </c>
      <c r="J5111" s="15">
        <f>HYPERLINK("https://docs.wto.org/imrd/directdoc.asp?DDFDocuments/v/G/SPS/NCRI150.DOC","ES")</f>
      </c>
    </row>
    <row r="5112">
      <c r="A5112" s="10" t="s">
        <v>8730</v>
      </c>
      <c r="B5112" s="11" t="s">
        <v>11</v>
      </c>
      <c r="C5112" s="10" t="s">
        <v>12</v>
      </c>
      <c r="D5112" s="12">
        <v>41856</v>
      </c>
      <c r="E5112" s="13" t="s">
        <v>8731</v>
      </c>
      <c r="F5112" s="13" t="s">
        <v>8732</v>
      </c>
      <c r="G5112" s="14" t="s">
        <v>47</v>
      </c>
      <c r="H5112" s="15">
        <f>HYPERLINK("https://docs.wto.org/imrd/directdoc.asp?DDFDocuments/t/G/SPS/NRUS69.DOC","EN")</f>
      </c>
      <c r="I5112" s="15">
        <f>HYPERLINK("https://docs.wto.org/imrd/directdoc.asp?DDFDocuments/u/G/SPS/NRUS69.DOC","FR")</f>
      </c>
      <c r="J5112" s="15">
        <f>HYPERLINK("https://docs.wto.org/imrd/directdoc.asp?DDFDocuments/v/G/SPS/NRUS69.DOC","ES")</f>
      </c>
    </row>
    <row r="5113">
      <c r="A5113" s="10" t="s">
        <v>8733</v>
      </c>
      <c r="B5113" s="11" t="s">
        <v>11</v>
      </c>
      <c r="C5113" s="10" t="s">
        <v>12</v>
      </c>
      <c r="D5113" s="12">
        <v>41856</v>
      </c>
      <c r="E5113" s="13" t="s">
        <v>8734</v>
      </c>
      <c r="F5113" s="13" t="s">
        <v>158</v>
      </c>
      <c r="G5113" s="14" t="s">
        <v>164</v>
      </c>
      <c r="H5113" s="15">
        <f>HYPERLINK("https://docs.wto.org/imrd/directdoc.asp?DDFDocuments/t/G/SPS/NRUS70.DOC","EN")</f>
      </c>
      <c r="I5113" s="15">
        <f>HYPERLINK("https://docs.wto.org/imrd/directdoc.asp?DDFDocuments/u/G/SPS/NRUS70.DOC","FR")</f>
      </c>
      <c r="J5113" s="15">
        <f>HYPERLINK("https://docs.wto.org/imrd/directdoc.asp?DDFDocuments/v/G/SPS/NRUS70.DOC","ES")</f>
      </c>
    </row>
    <row r="5114">
      <c r="A5114" s="10" t="s">
        <v>8735</v>
      </c>
      <c r="B5114" s="11" t="s">
        <v>11</v>
      </c>
      <c r="C5114" s="10" t="s">
        <v>12</v>
      </c>
      <c r="D5114" s="12">
        <v>41856</v>
      </c>
      <c r="E5114" s="13" t="s">
        <v>8736</v>
      </c>
      <c r="F5114" s="13" t="s">
        <v>868</v>
      </c>
      <c r="G5114" s="14" t="s">
        <v>164</v>
      </c>
      <c r="H5114" s="15">
        <f>HYPERLINK("https://docs.wto.org/imrd/directdoc.asp?DDFDocuments/t/G/SPS/NRUS71.DOC","EN")</f>
      </c>
      <c r="I5114" s="15">
        <f>HYPERLINK("https://docs.wto.org/imrd/directdoc.asp?DDFDocuments/u/G/SPS/NRUS71.DOC","FR")</f>
      </c>
      <c r="J5114" s="15">
        <f>HYPERLINK("https://docs.wto.org/imrd/directdoc.asp?DDFDocuments/v/G/SPS/NRUS71.DOC","ES")</f>
      </c>
    </row>
    <row r="5115">
      <c r="A5115" s="10" t="s">
        <v>8737</v>
      </c>
      <c r="B5115" s="11" t="s">
        <v>59</v>
      </c>
      <c r="C5115" s="10" t="s">
        <v>18</v>
      </c>
      <c r="D5115" s="12">
        <v>41856</v>
      </c>
      <c r="E5115" s="13" t="s">
        <v>6260</v>
      </c>
      <c r="F5115" s="13" t="s">
        <v>4198</v>
      </c>
      <c r="G5115" s="14"/>
      <c r="H5115" s="15">
        <f>HYPERLINK("https://docs.wto.org/imrd/directdoc.asp?DDFDocuments/t/G/SPS/NTPKM320.DOC","EN")</f>
      </c>
      <c r="I5115" s="15">
        <f>HYPERLINK("https://docs.wto.org/imrd/directdoc.asp?DDFDocuments/u/G/SPS/NTPKM320.DOC","FR")</f>
      </c>
      <c r="J5115" s="15">
        <f>HYPERLINK("https://docs.wto.org/imrd/directdoc.asp?DDFDocuments/v/G/SPS/NTPKM320.DOC","ES")</f>
      </c>
    </row>
    <row r="5116">
      <c r="A5116" s="10" t="s">
        <v>8738</v>
      </c>
      <c r="B5116" s="11" t="s">
        <v>59</v>
      </c>
      <c r="C5116" s="10" t="s">
        <v>18</v>
      </c>
      <c r="D5116" s="12">
        <v>41856</v>
      </c>
      <c r="E5116" s="13" t="s">
        <v>8739</v>
      </c>
      <c r="F5116" s="13" t="s">
        <v>6249</v>
      </c>
      <c r="G5116" s="14"/>
      <c r="H5116" s="15">
        <f>HYPERLINK("https://docs.wto.org/imrd/directdoc.asp?DDFDocuments/t/G/SPS/NTPKM321.DOC","EN")</f>
      </c>
      <c r="I5116" s="15">
        <f>HYPERLINK("https://docs.wto.org/imrd/directdoc.asp?DDFDocuments/u/G/SPS/NTPKM321.DOC","FR")</f>
      </c>
      <c r="J5116" s="15">
        <f>HYPERLINK("https://docs.wto.org/imrd/directdoc.asp?DDFDocuments/v/G/SPS/NTPKM321.DOC","ES")</f>
      </c>
    </row>
    <row r="5117">
      <c r="A5117" s="10" t="s">
        <v>8740</v>
      </c>
      <c r="B5117" s="11" t="s">
        <v>59</v>
      </c>
      <c r="C5117" s="10" t="s">
        <v>18</v>
      </c>
      <c r="D5117" s="12">
        <v>41856</v>
      </c>
      <c r="E5117" s="13" t="s">
        <v>8741</v>
      </c>
      <c r="F5117" s="13" t="s">
        <v>8742</v>
      </c>
      <c r="G5117" s="14"/>
      <c r="H5117" s="15">
        <f>HYPERLINK("https://docs.wto.org/imrd/directdoc.asp?DDFDocuments/t/G/SPS/NTPKM322.DOC","EN")</f>
      </c>
      <c r="I5117" s="15">
        <f>HYPERLINK("https://docs.wto.org/imrd/directdoc.asp?DDFDocuments/u/G/SPS/NTPKM322.DOC","FR")</f>
      </c>
      <c r="J5117" s="15">
        <f>HYPERLINK("https://docs.wto.org/imrd/directdoc.asp?DDFDocuments/v/G/SPS/NTPKM322.DOC","ES")</f>
      </c>
    </row>
    <row r="5118">
      <c r="A5118" s="10" t="s">
        <v>8743</v>
      </c>
      <c r="B5118" s="11" t="s">
        <v>149</v>
      </c>
      <c r="C5118" s="10" t="s">
        <v>18</v>
      </c>
      <c r="D5118" s="12">
        <v>41855</v>
      </c>
      <c r="E5118" s="13" t="s">
        <v>8744</v>
      </c>
      <c r="F5118" s="13" t="s">
        <v>122</v>
      </c>
      <c r="G5118" s="14"/>
      <c r="H5118" s="15">
        <f>HYPERLINK("https://docs.wto.org/imrd/directdoc.asp?DDFDocuments/q/G/SPS/NCHN671.pdf","EN")</f>
      </c>
      <c r="I5118" s="15">
        <f>HYPERLINK("https://docs.wto.org/imrd/directdoc.asp?DDFDocuments/r/G/SPS/NCHN671.pdf","FR")</f>
      </c>
      <c r="J5118" s="15">
        <f>HYPERLINK("https://docs.wto.org/imrd/directdoc.asp?DDFDocuments/s/G/SPS/NCHN671.pdf","ES")</f>
      </c>
    </row>
    <row r="5119">
      <c r="A5119" s="10" t="s">
        <v>8745</v>
      </c>
      <c r="B5119" s="11" t="s">
        <v>149</v>
      </c>
      <c r="C5119" s="10" t="s">
        <v>18</v>
      </c>
      <c r="D5119" s="12">
        <v>41852</v>
      </c>
      <c r="E5119" s="13" t="s">
        <v>8746</v>
      </c>
      <c r="F5119" s="13" t="s">
        <v>24</v>
      </c>
      <c r="G5119" s="14"/>
      <c r="H5119" s="15">
        <f>HYPERLINK("https://docs.wto.org/imrd/directdoc.asp?DDFDocuments/t/G/SPS/NCHN654.DOC","EN")</f>
      </c>
      <c r="I5119" s="15">
        <f>HYPERLINK("https://docs.wto.org/imrd/directdoc.asp?DDFDocuments/u/G/SPS/NCHN654.DOC","FR")</f>
      </c>
      <c r="J5119" s="15">
        <f>HYPERLINK("https://docs.wto.org/imrd/directdoc.asp?DDFDocuments/v/G/SPS/NCHN654.DOC","ES")</f>
      </c>
    </row>
    <row r="5120">
      <c r="A5120" s="10" t="s">
        <v>8747</v>
      </c>
      <c r="B5120" s="11" t="s">
        <v>343</v>
      </c>
      <c r="C5120" s="10" t="s">
        <v>18</v>
      </c>
      <c r="D5120" s="12">
        <v>41852</v>
      </c>
      <c r="E5120" s="13" t="s">
        <v>8748</v>
      </c>
      <c r="F5120" s="13" t="s">
        <v>8749</v>
      </c>
      <c r="G5120" s="14"/>
      <c r="H5120" s="15">
        <f>HYPERLINK("https://docs.wto.org/imrd/directdoc.asp?DDFDocuments/t/G/SPS/NMDA3.DOC","EN")</f>
      </c>
      <c r="I5120" s="15">
        <f>HYPERLINK("https://docs.wto.org/imrd/directdoc.asp?DDFDocuments/u/G/SPS/NMDA3.DOC","FR")</f>
      </c>
      <c r="J5120" s="15">
        <f>HYPERLINK("https://docs.wto.org/imrd/directdoc.asp?DDFDocuments/v/G/SPS/NMDA3.DOC","ES")</f>
      </c>
    </row>
    <row r="5121">
      <c r="A5121" s="10" t="s">
        <v>8750</v>
      </c>
      <c r="B5121" s="11" t="s">
        <v>124</v>
      </c>
      <c r="C5121" s="10" t="s">
        <v>18</v>
      </c>
      <c r="D5121" s="12">
        <v>41851</v>
      </c>
      <c r="E5121" s="13" t="s">
        <v>4563</v>
      </c>
      <c r="F5121" s="13" t="s">
        <v>8751</v>
      </c>
      <c r="G5121" s="14"/>
      <c r="H5121" s="15">
        <f>HYPERLINK("https://docs.wto.org/imrd/directdoc.asp?DDFDocuments/q/G/SPS/NIDN93.pdf","EN")</f>
      </c>
      <c r="I5121" s="15">
        <f>HYPERLINK("https://docs.wto.org/imrd/directdoc.asp?DDFDocuments/r/G/SPS/NIDN93.pdf","FR")</f>
      </c>
      <c r="J5121" s="15">
        <f>HYPERLINK("https://docs.wto.org/imrd/directdoc.asp?DDFDocuments/s/G/SPS/NIDN93.pdf","ES")</f>
      </c>
    </row>
    <row r="5122">
      <c r="A5122" s="10" t="s">
        <v>8752</v>
      </c>
      <c r="B5122" s="11" t="s">
        <v>87</v>
      </c>
      <c r="C5122" s="10" t="s">
        <v>40</v>
      </c>
      <c r="D5122" s="12">
        <v>41851</v>
      </c>
      <c r="E5122" s="13" t="s">
        <v>19</v>
      </c>
      <c r="F5122" s="13" t="s">
        <v>5150</v>
      </c>
      <c r="G5122" s="14"/>
      <c r="H5122" s="15">
        <f>HYPERLINK("https://docs.wto.org/imrd/directdoc.asp?DDFDocuments/q/G/SPS/NMEX252A1.pdf","EN")</f>
      </c>
      <c r="I5122" s="15">
        <f>HYPERLINK("https://docs.wto.org/imrd/directdoc.asp?DDFDocuments/r/G/SPS/NMEX252A1.pdf","FR")</f>
      </c>
      <c r="J5122" s="15">
        <f>HYPERLINK("https://docs.wto.org/imrd/directdoc.asp?DDFDocuments/s/G/SPS/NMEX252A1.pdf","ES")</f>
      </c>
    </row>
    <row r="5123">
      <c r="A5123" s="10" t="s">
        <v>8753</v>
      </c>
      <c r="B5123" s="11" t="s">
        <v>87</v>
      </c>
      <c r="C5123" s="10" t="s">
        <v>40</v>
      </c>
      <c r="D5123" s="12">
        <v>41851</v>
      </c>
      <c r="E5123" s="13" t="s">
        <v>19</v>
      </c>
      <c r="F5123" s="13" t="s">
        <v>5150</v>
      </c>
      <c r="G5123" s="14"/>
      <c r="H5123" s="15">
        <f>HYPERLINK("https://docs.wto.org/imrd/directdoc.asp?DDFDocuments/q/G/SPS/NMEX256A1.pdf","EN")</f>
      </c>
      <c r="I5123" s="15">
        <f>HYPERLINK("https://docs.wto.org/imrd/directdoc.asp?DDFDocuments/r/G/SPS/NMEX256A1.pdf","FR")</f>
      </c>
      <c r="J5123" s="15">
        <f>HYPERLINK("https://docs.wto.org/imrd/directdoc.asp?DDFDocuments/s/G/SPS/NMEX256A1.pdf","ES")</f>
      </c>
    </row>
    <row r="5124">
      <c r="A5124" s="10" t="s">
        <v>8754</v>
      </c>
      <c r="B5124" s="11" t="s">
        <v>11</v>
      </c>
      <c r="C5124" s="10" t="s">
        <v>54</v>
      </c>
      <c r="D5124" s="12">
        <v>41851</v>
      </c>
      <c r="E5124" s="13" t="s">
        <v>8755</v>
      </c>
      <c r="F5124" s="13" t="s">
        <v>310</v>
      </c>
      <c r="G5124" s="14" t="s">
        <v>8756</v>
      </c>
      <c r="H5124" s="15">
        <f>HYPERLINK("https://docs.wto.org/imrd/directdoc.asp?DDFDocuments/t/G/SPS/NRUS60A1.DOC","EN")</f>
      </c>
      <c r="I5124" s="15">
        <f>HYPERLINK("https://docs.wto.org/imrd/directdoc.asp?DDFDocuments/u/G/SPS/NRUS60A1.DOC","FR")</f>
      </c>
      <c r="J5124" s="15">
        <f>HYPERLINK("https://docs.wto.org/imrd/directdoc.asp?DDFDocuments/v/G/SPS/NRUS60A1.DOC","ES")</f>
      </c>
    </row>
    <row r="5125">
      <c r="A5125" s="10" t="s">
        <v>8757</v>
      </c>
      <c r="B5125" s="11" t="s">
        <v>151</v>
      </c>
      <c r="C5125" s="10" t="s">
        <v>18</v>
      </c>
      <c r="D5125" s="12">
        <v>41851</v>
      </c>
      <c r="E5125" s="13" t="s">
        <v>7758</v>
      </c>
      <c r="F5125" s="13" t="s">
        <v>3331</v>
      </c>
      <c r="G5125" s="14"/>
      <c r="H5125" s="15">
        <f>HYPERLINK("https://docs.wto.org/imrd/directdoc.asp?DDFDocuments/q/G/SPS/NVNM59.pdf","EN")</f>
      </c>
      <c r="I5125" s="15">
        <f>HYPERLINK("https://docs.wto.org/imrd/directdoc.asp?DDFDocuments/r/G/SPS/NVNM59.pdf","FR")</f>
      </c>
      <c r="J5125" s="15">
        <f>HYPERLINK("https://docs.wto.org/imrd/directdoc.asp?DDFDocuments/s/G/SPS/NVNM59.pdf","ES")</f>
      </c>
    </row>
    <row r="5126">
      <c r="A5126" s="10" t="s">
        <v>8758</v>
      </c>
      <c r="B5126" s="11" t="s">
        <v>87</v>
      </c>
      <c r="C5126" s="10" t="s">
        <v>40</v>
      </c>
      <c r="D5126" s="12">
        <v>41850</v>
      </c>
      <c r="E5126" s="13" t="s">
        <v>19</v>
      </c>
      <c r="F5126" s="13" t="s">
        <v>5150</v>
      </c>
      <c r="G5126" s="14"/>
      <c r="H5126" s="15">
        <f>HYPERLINK("https://docs.wto.org/imrd/directdoc.asp?DDFDocuments/q/G/SPS/NMEX250A1.pdf","EN")</f>
      </c>
      <c r="I5126" s="15">
        <f>HYPERLINK("https://docs.wto.org/imrd/directdoc.asp?DDFDocuments/r/G/SPS/NMEX250A1.pdf","FR")</f>
      </c>
      <c r="J5126" s="15">
        <f>HYPERLINK("https://docs.wto.org/imrd/directdoc.asp?DDFDocuments/s/G/SPS/NMEX250A1.pdf","ES")</f>
      </c>
    </row>
    <row r="5127">
      <c r="A5127" s="10" t="s">
        <v>8759</v>
      </c>
      <c r="B5127" s="11" t="s">
        <v>87</v>
      </c>
      <c r="C5127" s="10" t="s">
        <v>40</v>
      </c>
      <c r="D5127" s="12">
        <v>41850</v>
      </c>
      <c r="E5127" s="13" t="s">
        <v>19</v>
      </c>
      <c r="F5127" s="13" t="s">
        <v>5150</v>
      </c>
      <c r="G5127" s="14"/>
      <c r="H5127" s="15">
        <f>HYPERLINK("https://docs.wto.org/imrd/directdoc.asp?DDFDocuments/t/G/SPS/NMEX251A1.DOC","EN")</f>
      </c>
      <c r="I5127" s="15">
        <f>HYPERLINK("https://docs.wto.org/imrd/directdoc.asp?DDFDocuments/u/G/SPS/NMEX251A1.DOC","FR")</f>
      </c>
      <c r="J5127" s="15">
        <f>HYPERLINK("https://docs.wto.org/imrd/directdoc.asp?DDFDocuments/v/G/SPS/NMEX251A1.DOC","ES")</f>
      </c>
    </row>
    <row r="5128">
      <c r="A5128" s="10" t="s">
        <v>8760</v>
      </c>
      <c r="B5128" s="11" t="s">
        <v>87</v>
      </c>
      <c r="C5128" s="10" t="s">
        <v>40</v>
      </c>
      <c r="D5128" s="12">
        <v>41850</v>
      </c>
      <c r="E5128" s="13" t="s">
        <v>19</v>
      </c>
      <c r="F5128" s="13" t="s">
        <v>5150</v>
      </c>
      <c r="G5128" s="14"/>
      <c r="H5128" s="15">
        <f>HYPERLINK("https://docs.wto.org/imrd/directdoc.asp?DDFDocuments/q/G/SPS/NMEX254A1.pdf","EN")</f>
      </c>
      <c r="I5128" s="15">
        <f>HYPERLINK("https://docs.wto.org/imrd/directdoc.asp?DDFDocuments/r/G/SPS/NMEX254A1.pdf","FR")</f>
      </c>
      <c r="J5128" s="15">
        <f>HYPERLINK("https://docs.wto.org/imrd/directdoc.asp?DDFDocuments/s/G/SPS/NMEX254A1.pdf","ES")</f>
      </c>
    </row>
    <row r="5129">
      <c r="A5129" s="10" t="s">
        <v>8761</v>
      </c>
      <c r="B5129" s="11" t="s">
        <v>161</v>
      </c>
      <c r="C5129" s="10" t="s">
        <v>18</v>
      </c>
      <c r="D5129" s="12">
        <v>41850</v>
      </c>
      <c r="E5129" s="13" t="s">
        <v>3381</v>
      </c>
      <c r="F5129" s="13" t="s">
        <v>6531</v>
      </c>
      <c r="G5129" s="14" t="s">
        <v>87</v>
      </c>
      <c r="H5129" s="15">
        <f>HYPERLINK("https://docs.wto.org/imrd/directdoc.asp?DDFDocuments/t/G/SPS/NUSA2686.DOC","EN")</f>
      </c>
      <c r="I5129" s="15">
        <f>HYPERLINK("https://docs.wto.org/imrd/directdoc.asp?DDFDocuments/u/G/SPS/NUSA2686.DOC","FR")</f>
      </c>
      <c r="J5129" s="15">
        <f>HYPERLINK("https://docs.wto.org/imrd/directdoc.asp?DDFDocuments/v/G/SPS/NUSA2686.DOC","ES")</f>
      </c>
    </row>
    <row r="5130">
      <c r="A5130" s="10" t="s">
        <v>8762</v>
      </c>
      <c r="B5130" s="11" t="s">
        <v>161</v>
      </c>
      <c r="C5130" s="10" t="s">
        <v>18</v>
      </c>
      <c r="D5130" s="12">
        <v>41850</v>
      </c>
      <c r="E5130" s="13" t="s">
        <v>1273</v>
      </c>
      <c r="F5130" s="13" t="s">
        <v>992</v>
      </c>
      <c r="G5130" s="14" t="s">
        <v>153</v>
      </c>
      <c r="H5130" s="15">
        <f>HYPERLINK("https://docs.wto.org/imrd/directdoc.asp?DDFDocuments/t/G/SPS/NUSA2687.DOC","EN")</f>
      </c>
      <c r="I5130" s="15">
        <f>HYPERLINK("https://docs.wto.org/imrd/directdoc.asp?DDFDocuments/u/G/SPS/NUSA2687.DOC","FR")</f>
      </c>
      <c r="J5130" s="15">
        <f>HYPERLINK("https://docs.wto.org/imrd/directdoc.asp?DDFDocuments/v/G/SPS/NUSA2687.DOC","ES")</f>
      </c>
    </row>
    <row r="5131">
      <c r="A5131" s="10" t="s">
        <v>8763</v>
      </c>
      <c r="B5131" s="11" t="s">
        <v>72</v>
      </c>
      <c r="C5131" s="10" t="s">
        <v>18</v>
      </c>
      <c r="D5131" s="12">
        <v>41849</v>
      </c>
      <c r="E5131" s="13" t="s">
        <v>8426</v>
      </c>
      <c r="F5131" s="13" t="s">
        <v>74</v>
      </c>
      <c r="G5131" s="14"/>
      <c r="H5131" s="15">
        <f>HYPERLINK("https://docs.wto.org/imrd/directdoc.asp?DDFDocuments/q/G/SPS/NCAN843.pdf","EN")</f>
      </c>
      <c r="I5131" s="15">
        <f>HYPERLINK("https://docs.wto.org/imrd/directdoc.asp?DDFDocuments/r/G/SPS/NCAN843.pdf","FR")</f>
      </c>
      <c r="J5131" s="15">
        <f>HYPERLINK("https://docs.wto.org/imrd/directdoc.asp?DDFDocuments/s/G/SPS/NCAN843.pdf","ES")</f>
      </c>
    </row>
    <row r="5132">
      <c r="A5132" s="10" t="s">
        <v>8764</v>
      </c>
      <c r="B5132" s="11" t="s">
        <v>82</v>
      </c>
      <c r="C5132" s="10" t="s">
        <v>12</v>
      </c>
      <c r="D5132" s="12">
        <v>41849</v>
      </c>
      <c r="E5132" s="13" t="s">
        <v>6281</v>
      </c>
      <c r="F5132" s="13" t="s">
        <v>32</v>
      </c>
      <c r="G5132" s="14" t="s">
        <v>4040</v>
      </c>
      <c r="H5132" s="15">
        <f>HYPERLINK("https://docs.wto.org/imrd/directdoc.asp?DDFDocuments/q/G/SPS/NEU94.pdf","EN")</f>
      </c>
      <c r="I5132" s="15">
        <f>HYPERLINK("https://docs.wto.org/imrd/directdoc.asp?DDFDocuments/r/G/SPS/NEU94.pdf","FR")</f>
      </c>
      <c r="J5132" s="15">
        <f>HYPERLINK("https://docs.wto.org/imrd/directdoc.asp?DDFDocuments/s/G/SPS/NEU94.pdf","ES")</f>
      </c>
    </row>
    <row r="5133">
      <c r="A5133" s="10" t="s">
        <v>8765</v>
      </c>
      <c r="B5133" s="11" t="s">
        <v>153</v>
      </c>
      <c r="C5133" s="10" t="s">
        <v>18</v>
      </c>
      <c r="D5133" s="12">
        <v>41849</v>
      </c>
      <c r="E5133" s="13" t="s">
        <v>62</v>
      </c>
      <c r="F5133" s="13" t="s">
        <v>8766</v>
      </c>
      <c r="G5133" s="14"/>
      <c r="H5133" s="15">
        <f>HYPERLINK("https://docs.wto.org/imrd/directdoc.asp?DDFDocuments/q/G/SPS/NKOR480.pdf","EN")</f>
      </c>
      <c r="I5133" s="15">
        <f>HYPERLINK("https://docs.wto.org/imrd/directdoc.asp?DDFDocuments/r/G/SPS/NKOR480.pdf","FR")</f>
      </c>
      <c r="J5133" s="15">
        <f>HYPERLINK("https://docs.wto.org/imrd/directdoc.asp?DDFDocuments/s/G/SPS/NKOR480.pdf","ES")</f>
      </c>
    </row>
    <row r="5134">
      <c r="A5134" s="10" t="s">
        <v>8767</v>
      </c>
      <c r="B5134" s="11" t="s">
        <v>233</v>
      </c>
      <c r="C5134" s="10" t="s">
        <v>40</v>
      </c>
      <c r="D5134" s="12">
        <v>41849</v>
      </c>
      <c r="E5134" s="13" t="s">
        <v>19</v>
      </c>
      <c r="F5134" s="13" t="s">
        <v>5150</v>
      </c>
      <c r="G5134" s="14"/>
      <c r="H5134" s="15">
        <f>HYPERLINK("https://docs.wto.org/imrd/directdoc.asp?DDFDocuments/t/G/SPS/NPER528A1.DOC","EN")</f>
      </c>
      <c r="I5134" s="15">
        <f>HYPERLINK("https://docs.wto.org/imrd/directdoc.asp?DDFDocuments/u/G/SPS/NPER528A1.DOC","FR")</f>
      </c>
      <c r="J5134" s="15">
        <f>HYPERLINK("https://docs.wto.org/imrd/directdoc.asp?DDFDocuments/v/G/SPS/NPER528A1.DOC","ES")</f>
      </c>
    </row>
    <row r="5135">
      <c r="A5135" s="10" t="s">
        <v>8768</v>
      </c>
      <c r="B5135" s="11" t="s">
        <v>233</v>
      </c>
      <c r="C5135" s="10" t="s">
        <v>40</v>
      </c>
      <c r="D5135" s="12">
        <v>41849</v>
      </c>
      <c r="E5135" s="13" t="s">
        <v>19</v>
      </c>
      <c r="F5135" s="13" t="s">
        <v>5150</v>
      </c>
      <c r="G5135" s="14"/>
      <c r="H5135" s="15">
        <f>HYPERLINK("https://docs.wto.org/imrd/directdoc.asp?DDFDocuments/t/G/SPS/NPER534A1.DOC","EN")</f>
      </c>
      <c r="I5135" s="15">
        <f>HYPERLINK("https://docs.wto.org/imrd/directdoc.asp?DDFDocuments/u/G/SPS/NPER534A1.DOC","FR")</f>
      </c>
      <c r="J5135" s="15">
        <f>HYPERLINK("https://docs.wto.org/imrd/directdoc.asp?DDFDocuments/v/G/SPS/NPER534A1.DOC","ES")</f>
      </c>
    </row>
    <row r="5136">
      <c r="A5136" s="10" t="s">
        <v>8769</v>
      </c>
      <c r="B5136" s="11" t="s">
        <v>233</v>
      </c>
      <c r="C5136" s="10" t="s">
        <v>40</v>
      </c>
      <c r="D5136" s="12">
        <v>41849</v>
      </c>
      <c r="E5136" s="13" t="s">
        <v>19</v>
      </c>
      <c r="F5136" s="13" t="s">
        <v>8770</v>
      </c>
      <c r="G5136" s="14"/>
      <c r="H5136" s="15">
        <f>HYPERLINK("https://docs.wto.org/imrd/directdoc.asp?DDFDocuments/t/G/SPS/NPER550A1.DOC","EN")</f>
      </c>
      <c r="I5136" s="15">
        <f>HYPERLINK("https://docs.wto.org/imrd/directdoc.asp?DDFDocuments/u/G/SPS/NPER550A1.DOC","FR")</f>
      </c>
      <c r="J5136" s="15">
        <f>HYPERLINK("https://docs.wto.org/imrd/directdoc.asp?DDFDocuments/v/G/SPS/NPER550A1.DOC","ES")</f>
      </c>
    </row>
    <row r="5137">
      <c r="A5137" s="10" t="s">
        <v>8771</v>
      </c>
      <c r="B5137" s="11" t="s">
        <v>168</v>
      </c>
      <c r="C5137" s="10" t="s">
        <v>18</v>
      </c>
      <c r="D5137" s="12">
        <v>41849</v>
      </c>
      <c r="E5137" s="13" t="s">
        <v>8566</v>
      </c>
      <c r="F5137" s="13" t="s">
        <v>8424</v>
      </c>
      <c r="G5137" s="14"/>
      <c r="H5137" s="15">
        <f>HYPERLINK("https://docs.wto.org/imrd/directdoc.asp?DDFDocuments/q/G/SPS/NZAF36.pdf","EN")</f>
      </c>
      <c r="I5137" s="15">
        <f>HYPERLINK("https://docs.wto.org/imrd/directdoc.asp?DDFDocuments/r/G/SPS/NZAF36.pdf","FR")</f>
      </c>
      <c r="J5137" s="15">
        <f>HYPERLINK("https://docs.wto.org/imrd/directdoc.asp?DDFDocuments/s/G/SPS/NZAF36.pdf","ES")</f>
      </c>
    </row>
    <row r="5138">
      <c r="A5138" s="10" t="s">
        <v>8772</v>
      </c>
      <c r="B5138" s="11" t="s">
        <v>34</v>
      </c>
      <c r="C5138" s="10" t="s">
        <v>12</v>
      </c>
      <c r="D5138" s="12">
        <v>41848</v>
      </c>
      <c r="E5138" s="13" t="s">
        <v>7139</v>
      </c>
      <c r="F5138" s="13" t="s">
        <v>5510</v>
      </c>
      <c r="G5138" s="14" t="s">
        <v>7140</v>
      </c>
      <c r="H5138" s="15">
        <f>HYPERLINK("https://docs.wto.org/imrd/directdoc.asp?DDFDocuments/t/G/SPS/NJPN358.DOC","EN")</f>
      </c>
      <c r="I5138" s="15">
        <f>HYPERLINK("https://docs.wto.org/imrd/directdoc.asp?DDFDocuments/u/G/SPS/NJPN358.DOC","FR")</f>
      </c>
      <c r="J5138" s="15">
        <f>HYPERLINK("https://docs.wto.org/imrd/directdoc.asp?DDFDocuments/v/G/SPS/NJPN358.DOC","ES")</f>
      </c>
    </row>
    <row r="5139">
      <c r="A5139" s="10" t="s">
        <v>8773</v>
      </c>
      <c r="B5139" s="11" t="s">
        <v>2519</v>
      </c>
      <c r="C5139" s="10" t="s">
        <v>18</v>
      </c>
      <c r="D5139" s="12">
        <v>41848</v>
      </c>
      <c r="E5139" s="13" t="s">
        <v>4136</v>
      </c>
      <c r="F5139" s="13" t="s">
        <v>4970</v>
      </c>
      <c r="G5139" s="14"/>
      <c r="H5139" s="15">
        <f>HYPERLINK("https://docs.wto.org/imrd/directdoc.asp?DDFDocuments/q/G/SPS/NNOR33.pdf","EN")</f>
      </c>
      <c r="I5139" s="15">
        <f>HYPERLINK("https://docs.wto.org/imrd/directdoc.asp?DDFDocuments/r/G/SPS/NNOR33.pdf","FR")</f>
      </c>
      <c r="J5139" s="15">
        <f>HYPERLINK("https://docs.wto.org/imrd/directdoc.asp?DDFDocuments/s/G/SPS/NNOR33.pdf","ES")</f>
      </c>
    </row>
    <row r="5140">
      <c r="A5140" s="10" t="s">
        <v>8774</v>
      </c>
      <c r="B5140" s="11" t="s">
        <v>161</v>
      </c>
      <c r="C5140" s="10" t="s">
        <v>18</v>
      </c>
      <c r="D5140" s="12">
        <v>41848</v>
      </c>
      <c r="E5140" s="13" t="s">
        <v>1098</v>
      </c>
      <c r="F5140" s="13" t="s">
        <v>8775</v>
      </c>
      <c r="G5140" s="14" t="s">
        <v>87</v>
      </c>
      <c r="H5140" s="15">
        <f>HYPERLINK("https://docs.wto.org/imrd/directdoc.asp?DDFDocuments/t/G/SPS/NUSA2684.DOC","EN")</f>
      </c>
      <c r="I5140" s="15">
        <f>HYPERLINK("https://docs.wto.org/imrd/directdoc.asp?DDFDocuments/u/G/SPS/NUSA2684.DOC","FR")</f>
      </c>
      <c r="J5140" s="15">
        <f>HYPERLINK("https://docs.wto.org/imrd/directdoc.asp?DDFDocuments/v/G/SPS/NUSA2684.DOC","ES")</f>
      </c>
    </row>
    <row r="5141">
      <c r="A5141" s="10" t="s">
        <v>8776</v>
      </c>
      <c r="B5141" s="11" t="s">
        <v>161</v>
      </c>
      <c r="C5141" s="10" t="s">
        <v>18</v>
      </c>
      <c r="D5141" s="12">
        <v>41848</v>
      </c>
      <c r="E5141" s="13" t="s">
        <v>7733</v>
      </c>
      <c r="F5141" s="13" t="s">
        <v>8777</v>
      </c>
      <c r="G5141" s="14" t="s">
        <v>149</v>
      </c>
      <c r="H5141" s="15">
        <f>HYPERLINK("https://docs.wto.org/imrd/directdoc.asp?DDFDocuments/t/G/SPS/NUSA2685.DOC","EN")</f>
      </c>
      <c r="I5141" s="15">
        <f>HYPERLINK("https://docs.wto.org/imrd/directdoc.asp?DDFDocuments/u/G/SPS/NUSA2685.DOC","FR")</f>
      </c>
      <c r="J5141" s="15">
        <f>HYPERLINK("https://docs.wto.org/imrd/directdoc.asp?DDFDocuments/v/G/SPS/NUSA2685.DOC","ES")</f>
      </c>
    </row>
    <row r="5142">
      <c r="A5142" s="10" t="s">
        <v>8778</v>
      </c>
      <c r="B5142" s="11" t="s">
        <v>365</v>
      </c>
      <c r="C5142" s="10" t="s">
        <v>54</v>
      </c>
      <c r="D5142" s="12">
        <v>41842</v>
      </c>
      <c r="E5142" s="13" t="s">
        <v>19</v>
      </c>
      <c r="F5142" s="13" t="s">
        <v>925</v>
      </c>
      <c r="G5142" s="14"/>
      <c r="H5142" s="15">
        <f>HYPERLINK("https://docs.wto.org/imrd/directdoc.asp?DDFDocuments/t/G/SPS/NCHL473A1.DOC","EN")</f>
      </c>
      <c r="I5142" s="15">
        <f>HYPERLINK("https://docs.wto.org/imrd/directdoc.asp?DDFDocuments/u/G/SPS/NCHL473A1.DOC","FR")</f>
      </c>
      <c r="J5142" s="15">
        <f>HYPERLINK("https://docs.wto.org/imrd/directdoc.asp?DDFDocuments/v/G/SPS/NCHL473A1.DOC","ES")</f>
      </c>
    </row>
    <row r="5143">
      <c r="A5143" s="10" t="s">
        <v>8779</v>
      </c>
      <c r="B5143" s="11" t="s">
        <v>365</v>
      </c>
      <c r="C5143" s="10" t="s">
        <v>12</v>
      </c>
      <c r="D5143" s="12">
        <v>41842</v>
      </c>
      <c r="E5143" s="13" t="s">
        <v>8780</v>
      </c>
      <c r="F5143" s="13" t="s">
        <v>144</v>
      </c>
      <c r="G5143" s="14"/>
      <c r="H5143" s="15">
        <f>HYPERLINK("https://docs.wto.org/imrd/directdoc.asp?DDFDocuments/t/G/SPS/NCHL478.DOC","EN")</f>
      </c>
      <c r="I5143" s="15">
        <f>HYPERLINK("https://docs.wto.org/imrd/directdoc.asp?DDFDocuments/u/G/SPS/NCHL478.DOC","FR")</f>
      </c>
      <c r="J5143" s="15">
        <f>HYPERLINK("https://docs.wto.org/imrd/directdoc.asp?DDFDocuments/v/G/SPS/NCHL478.DOC","ES")</f>
      </c>
    </row>
    <row r="5144">
      <c r="A5144" s="10" t="s">
        <v>8781</v>
      </c>
      <c r="B5144" s="11" t="s">
        <v>11</v>
      </c>
      <c r="C5144" s="10" t="s">
        <v>12</v>
      </c>
      <c r="D5144" s="12">
        <v>41842</v>
      </c>
      <c r="E5144" s="13" t="s">
        <v>8782</v>
      </c>
      <c r="F5144" s="13" t="s">
        <v>32</v>
      </c>
      <c r="G5144" s="14" t="s">
        <v>343</v>
      </c>
      <c r="H5144" s="15">
        <f>HYPERLINK("https://docs.wto.org/imrd/directdoc.asp?DDFDocuments/q/G/SPS/NRUS67.pdf","EN")</f>
      </c>
      <c r="I5144" s="15">
        <f>HYPERLINK("https://docs.wto.org/imrd/directdoc.asp?DDFDocuments/r/G/SPS/NRUS67.pdf","FR")</f>
      </c>
      <c r="J5144" s="15">
        <f>HYPERLINK("https://docs.wto.org/imrd/directdoc.asp?DDFDocuments/s/G/SPS/NRUS67.pdf","ES")</f>
      </c>
    </row>
    <row r="5145">
      <c r="A5145" s="10" t="s">
        <v>8783</v>
      </c>
      <c r="B5145" s="11" t="s">
        <v>53</v>
      </c>
      <c r="C5145" s="10" t="s">
        <v>12</v>
      </c>
      <c r="D5145" s="12">
        <v>41842</v>
      </c>
      <c r="E5145" s="13" t="s">
        <v>8784</v>
      </c>
      <c r="F5145" s="13" t="s">
        <v>8785</v>
      </c>
      <c r="G5145" s="14" t="s">
        <v>43</v>
      </c>
      <c r="H5145" s="15">
        <f>HYPERLINK("https://docs.wto.org/imrd/directdoc.asp?DDFDocuments/q/G/SPS/NSAU117.pdf","EN")</f>
      </c>
      <c r="I5145" s="15">
        <f>HYPERLINK("https://docs.wto.org/imrd/directdoc.asp?DDFDocuments/r/G/SPS/NSAU117.pdf","FR")</f>
      </c>
      <c r="J5145" s="15">
        <f>HYPERLINK("https://docs.wto.org/imrd/directdoc.asp?DDFDocuments/s/G/SPS/NSAU117.pdf","ES")</f>
      </c>
    </row>
    <row r="5146">
      <c r="A5146" s="10" t="s">
        <v>8786</v>
      </c>
      <c r="B5146" s="11" t="s">
        <v>188</v>
      </c>
      <c r="C5146" s="10" t="s">
        <v>18</v>
      </c>
      <c r="D5146" s="12">
        <v>41838</v>
      </c>
      <c r="E5146" s="13" t="s">
        <v>8703</v>
      </c>
      <c r="F5146" s="13" t="s">
        <v>8787</v>
      </c>
      <c r="G5146" s="14"/>
      <c r="H5146" s="15">
        <f>HYPERLINK("https://docs.wto.org/imrd/directdoc.asp?DDFDocuments/t/G/SPS/NAUS343.DOC","EN")</f>
      </c>
      <c r="I5146" s="15">
        <f>HYPERLINK("https://docs.wto.org/imrd/directdoc.asp?DDFDocuments/u/G/SPS/NAUS343.DOC","FR")</f>
      </c>
      <c r="J5146" s="15">
        <f>HYPERLINK("https://docs.wto.org/imrd/directdoc.asp?DDFDocuments/v/G/SPS/NAUS343.DOC","ES")</f>
      </c>
    </row>
    <row r="5147">
      <c r="A5147" s="10" t="s">
        <v>8788</v>
      </c>
      <c r="B5147" s="11" t="s">
        <v>27</v>
      </c>
      <c r="C5147" s="10" t="s">
        <v>18</v>
      </c>
      <c r="D5147" s="12">
        <v>41838</v>
      </c>
      <c r="E5147" s="13" t="s">
        <v>8789</v>
      </c>
      <c r="F5147" s="13" t="s">
        <v>32</v>
      </c>
      <c r="G5147" s="14" t="s">
        <v>72</v>
      </c>
      <c r="H5147" s="15">
        <f>HYPERLINK("https://docs.wto.org/imrd/directdoc.asp?DDFDocuments/q/G/SPS/NCRI149.pdf","EN")</f>
      </c>
      <c r="I5147" s="15">
        <f>HYPERLINK("https://docs.wto.org/imrd/directdoc.asp?DDFDocuments/r/G/SPS/NCRI149.pdf","FR")</f>
      </c>
      <c r="J5147" s="15">
        <f>HYPERLINK("https://docs.wto.org/imrd/directdoc.asp?DDFDocuments/s/G/SPS/NCRI149.pdf","ES")</f>
      </c>
    </row>
    <row r="5148">
      <c r="A5148" s="10" t="s">
        <v>8790</v>
      </c>
      <c r="B5148" s="11" t="s">
        <v>82</v>
      </c>
      <c r="C5148" s="10" t="s">
        <v>40</v>
      </c>
      <c r="D5148" s="12">
        <v>41838</v>
      </c>
      <c r="E5148" s="13" t="s">
        <v>8791</v>
      </c>
      <c r="F5148" s="13" t="s">
        <v>5150</v>
      </c>
      <c r="G5148" s="14"/>
      <c r="H5148" s="15">
        <f>HYPERLINK("https://docs.wto.org/imrd/directdoc.asp?DDFDocuments/t/G/SPS/NEU53A1.DOC","EN")</f>
      </c>
      <c r="I5148" s="15">
        <f>HYPERLINK("https://docs.wto.org/imrd/directdoc.asp?DDFDocuments/u/G/SPS/NEU53A1.DOC","FR")</f>
      </c>
      <c r="J5148" s="15">
        <f>HYPERLINK("https://docs.wto.org/imrd/directdoc.asp?DDFDocuments/v/G/SPS/NEU53A1.DOC","ES")</f>
      </c>
    </row>
    <row r="5149">
      <c r="A5149" s="10" t="s">
        <v>8792</v>
      </c>
      <c r="B5149" s="11" t="s">
        <v>82</v>
      </c>
      <c r="C5149" s="10" t="s">
        <v>40</v>
      </c>
      <c r="D5149" s="12">
        <v>41838</v>
      </c>
      <c r="E5149" s="13" t="s">
        <v>603</v>
      </c>
      <c r="F5149" s="13" t="s">
        <v>5150</v>
      </c>
      <c r="G5149" s="14"/>
      <c r="H5149" s="15">
        <f>HYPERLINK("https://docs.wto.org/imrd/directdoc.asp?DDFDocuments/t/G/SPS/NEU63A1.DOC","EN")</f>
      </c>
      <c r="I5149" s="15">
        <f>HYPERLINK("https://docs.wto.org/imrd/directdoc.asp?DDFDocuments/u/G/SPS/NEU63A1.DOC","FR")</f>
      </c>
      <c r="J5149" s="15">
        <f>HYPERLINK("https://docs.wto.org/imrd/directdoc.asp?DDFDocuments/v/G/SPS/NEU63A1.DOC","ES")</f>
      </c>
    </row>
    <row r="5150">
      <c r="A5150" s="10" t="s">
        <v>8793</v>
      </c>
      <c r="B5150" s="11" t="s">
        <v>82</v>
      </c>
      <c r="C5150" s="10" t="s">
        <v>18</v>
      </c>
      <c r="D5150" s="12">
        <v>41838</v>
      </c>
      <c r="E5150" s="13" t="s">
        <v>603</v>
      </c>
      <c r="F5150" s="13" t="s">
        <v>74</v>
      </c>
      <c r="G5150" s="14"/>
      <c r="H5150" s="15">
        <f>HYPERLINK("https://docs.wto.org/imrd/directdoc.asp?DDFDocuments/t/G/SPS/NEU93.DOC","EN")</f>
      </c>
      <c r="I5150" s="15">
        <f>HYPERLINK("https://docs.wto.org/imrd/directdoc.asp?DDFDocuments/u/G/SPS/NEU93.DOC","FR")</f>
      </c>
      <c r="J5150" s="15">
        <f>HYPERLINK("https://docs.wto.org/imrd/directdoc.asp?DDFDocuments/v/G/SPS/NEU93.DOC","ES")</f>
      </c>
    </row>
    <row r="5151">
      <c r="A5151" s="10" t="s">
        <v>8794</v>
      </c>
      <c r="B5151" s="11" t="s">
        <v>233</v>
      </c>
      <c r="C5151" s="10" t="s">
        <v>40</v>
      </c>
      <c r="D5151" s="12">
        <v>41838</v>
      </c>
      <c r="E5151" s="13" t="s">
        <v>19</v>
      </c>
      <c r="F5151" s="13" t="s">
        <v>5150</v>
      </c>
      <c r="G5151" s="14"/>
      <c r="H5151" s="15">
        <f>HYPERLINK("https://docs.wto.org/imrd/directdoc.asp?DDFDocuments/t/G/SPS/NPER529A1.DOC","EN")</f>
      </c>
      <c r="I5151" s="15">
        <f>HYPERLINK("https://docs.wto.org/imrd/directdoc.asp?DDFDocuments/u/G/SPS/NPER529A1.DOC","FR")</f>
      </c>
      <c r="J5151" s="15">
        <f>HYPERLINK("https://docs.wto.org/imrd/directdoc.asp?DDFDocuments/v/G/SPS/NPER529A1.DOC","ES")</f>
      </c>
    </row>
    <row r="5152">
      <c r="A5152" s="10" t="s">
        <v>8795</v>
      </c>
      <c r="B5152" s="11" t="s">
        <v>233</v>
      </c>
      <c r="C5152" s="10" t="s">
        <v>40</v>
      </c>
      <c r="D5152" s="12">
        <v>41838</v>
      </c>
      <c r="E5152" s="13" t="s">
        <v>19</v>
      </c>
      <c r="F5152" s="13" t="s">
        <v>5150</v>
      </c>
      <c r="G5152" s="14"/>
      <c r="H5152" s="15">
        <f>HYPERLINK("https://docs.wto.org/imrd/directdoc.asp?DDFDocuments/q/G/SPS/NPER541A1.pdf","EN")</f>
      </c>
      <c r="I5152" s="15">
        <f>HYPERLINK("https://docs.wto.org/imrd/directdoc.asp?DDFDocuments/r/G/SPS/NPER541A1.pdf","FR")</f>
      </c>
      <c r="J5152" s="15">
        <f>HYPERLINK("https://docs.wto.org/imrd/directdoc.asp?DDFDocuments/s/G/SPS/NPER541A1.pdf","ES")</f>
      </c>
    </row>
    <row r="5153">
      <c r="A5153" s="10" t="s">
        <v>8796</v>
      </c>
      <c r="B5153" s="11" t="s">
        <v>161</v>
      </c>
      <c r="C5153" s="10" t="s">
        <v>40</v>
      </c>
      <c r="D5153" s="12">
        <v>41838</v>
      </c>
      <c r="E5153" s="13" t="s">
        <v>857</v>
      </c>
      <c r="F5153" s="13" t="s">
        <v>5150</v>
      </c>
      <c r="G5153" s="14"/>
      <c r="H5153" s="15">
        <f>HYPERLINK("https://docs.wto.org/imrd/directdoc.asp?DDFDocuments/t/G/SPS/NUSA2628A1.DOC","EN")</f>
      </c>
      <c r="I5153" s="15">
        <f>HYPERLINK("https://docs.wto.org/imrd/directdoc.asp?DDFDocuments/u/G/SPS/NUSA2628A1.DOC","FR")</f>
      </c>
      <c r="J5153" s="15">
        <f>HYPERLINK("https://docs.wto.org/imrd/directdoc.asp?DDFDocuments/v/G/SPS/NUSA2628A1.DOC","ES")</f>
      </c>
    </row>
    <row r="5154">
      <c r="A5154" s="10" t="s">
        <v>8797</v>
      </c>
      <c r="B5154" s="11" t="s">
        <v>34</v>
      </c>
      <c r="C5154" s="10" t="s">
        <v>18</v>
      </c>
      <c r="D5154" s="12">
        <v>41837</v>
      </c>
      <c r="E5154" s="13" t="s">
        <v>8798</v>
      </c>
      <c r="F5154" s="13" t="s">
        <v>74</v>
      </c>
      <c r="G5154" s="14"/>
      <c r="H5154" s="15">
        <f>HYPERLINK("https://docs.wto.org/imrd/directdoc.asp?DDFDocuments/t/G/SPS/NJPN355.DOC","EN")</f>
      </c>
      <c r="I5154" s="15">
        <f>HYPERLINK("https://docs.wto.org/imrd/directdoc.asp?DDFDocuments/u/G/SPS/NJPN355.DOC","FR")</f>
      </c>
      <c r="J5154" s="15">
        <f>HYPERLINK("https://docs.wto.org/imrd/directdoc.asp?DDFDocuments/v/G/SPS/NJPN355.DOC","ES")</f>
      </c>
    </row>
    <row r="5155">
      <c r="A5155" s="10" t="s">
        <v>8799</v>
      </c>
      <c r="B5155" s="11" t="s">
        <v>34</v>
      </c>
      <c r="C5155" s="10" t="s">
        <v>18</v>
      </c>
      <c r="D5155" s="12">
        <v>41837</v>
      </c>
      <c r="E5155" s="13" t="s">
        <v>8800</v>
      </c>
      <c r="F5155" s="13" t="s">
        <v>74</v>
      </c>
      <c r="G5155" s="14"/>
      <c r="H5155" s="15">
        <f>HYPERLINK("https://docs.wto.org/imrd/directdoc.asp?DDFDocuments/t/G/SPS/NJPN356.DOC","EN")</f>
      </c>
      <c r="I5155" s="15">
        <f>HYPERLINK("https://docs.wto.org/imrd/directdoc.asp?DDFDocuments/u/G/SPS/NJPN356.DOC","FR")</f>
      </c>
      <c r="J5155" s="15">
        <f>HYPERLINK("https://docs.wto.org/imrd/directdoc.asp?DDFDocuments/v/G/SPS/NJPN356.DOC","ES")</f>
      </c>
    </row>
    <row r="5156">
      <c r="A5156" s="10" t="s">
        <v>8801</v>
      </c>
      <c r="B5156" s="11" t="s">
        <v>34</v>
      </c>
      <c r="C5156" s="10" t="s">
        <v>18</v>
      </c>
      <c r="D5156" s="12">
        <v>41837</v>
      </c>
      <c r="E5156" s="13" t="s">
        <v>8802</v>
      </c>
      <c r="F5156" s="13" t="s">
        <v>2324</v>
      </c>
      <c r="G5156" s="14"/>
      <c r="H5156" s="15">
        <f>HYPERLINK("https://docs.wto.org/imrd/directdoc.asp?DDFDocuments/q/G/SPS/NJPN357.pdf","EN")</f>
      </c>
      <c r="I5156" s="15">
        <f>HYPERLINK("https://docs.wto.org/imrd/directdoc.asp?DDFDocuments/r/G/SPS/NJPN357.pdf","FR")</f>
      </c>
      <c r="J5156" s="15">
        <f>HYPERLINK("https://docs.wto.org/imrd/directdoc.asp?DDFDocuments/s/G/SPS/NJPN357.pdf","ES")</f>
      </c>
    </row>
    <row r="5157">
      <c r="A5157" s="10" t="s">
        <v>8803</v>
      </c>
      <c r="B5157" s="11" t="s">
        <v>11</v>
      </c>
      <c r="C5157" s="10" t="s">
        <v>18</v>
      </c>
      <c r="D5157" s="12">
        <v>41837</v>
      </c>
      <c r="E5157" s="13" t="s">
        <v>8804</v>
      </c>
      <c r="F5157" s="13" t="s">
        <v>24</v>
      </c>
      <c r="G5157" s="14" t="s">
        <v>8805</v>
      </c>
      <c r="H5157" s="15">
        <f>HYPERLINK("https://docs.wto.org/imrd/directdoc.asp?DDFDocuments/q/G/SPS/NRUS65.pdf","EN")</f>
      </c>
      <c r="I5157" s="15">
        <f>HYPERLINK("https://docs.wto.org/imrd/directdoc.asp?DDFDocuments/r/G/SPS/NRUS65.pdf","FR")</f>
      </c>
      <c r="J5157" s="15">
        <f>HYPERLINK("https://docs.wto.org/imrd/directdoc.asp?DDFDocuments/s/G/SPS/NRUS65.pdf","ES")</f>
      </c>
    </row>
    <row r="5158">
      <c r="A5158" s="10" t="s">
        <v>8806</v>
      </c>
      <c r="B5158" s="11" t="s">
        <v>11</v>
      </c>
      <c r="C5158" s="10" t="s">
        <v>18</v>
      </c>
      <c r="D5158" s="12">
        <v>41837</v>
      </c>
      <c r="E5158" s="13" t="s">
        <v>8804</v>
      </c>
      <c r="F5158" s="13" t="s">
        <v>1384</v>
      </c>
      <c r="G5158" s="14" t="s">
        <v>1412</v>
      </c>
      <c r="H5158" s="15">
        <f>HYPERLINK("https://docs.wto.org/imrd/directdoc.asp?DDFDocuments/t/G/SPS/NRUS66.DOC","EN")</f>
      </c>
      <c r="I5158" s="15">
        <f>HYPERLINK("https://docs.wto.org/imrd/directdoc.asp?DDFDocuments/u/G/SPS/NRUS66.DOC","FR")</f>
      </c>
      <c r="J5158" s="15">
        <f>HYPERLINK("https://docs.wto.org/imrd/directdoc.asp?DDFDocuments/v/G/SPS/NRUS66.DOC","ES")</f>
      </c>
    </row>
    <row r="5159">
      <c r="A5159" s="10" t="s">
        <v>8807</v>
      </c>
      <c r="B5159" s="11" t="s">
        <v>59</v>
      </c>
      <c r="C5159" s="10" t="s">
        <v>201</v>
      </c>
      <c r="D5159" s="12">
        <v>41837</v>
      </c>
      <c r="E5159" s="13" t="s">
        <v>8808</v>
      </c>
      <c r="F5159" s="13" t="s">
        <v>144</v>
      </c>
      <c r="G5159" s="14"/>
      <c r="H5159" s="15">
        <f>HYPERLINK("https://docs.wto.org/imrd/directdoc.asp?DDFDocuments/t/G/SPS/NTPKM216A1C1.DOC","EN")</f>
      </c>
      <c r="I5159" s="15">
        <f>HYPERLINK("https://docs.wto.org/imrd/directdoc.asp?DDFDocuments/u/G/SPS/NTPKM216A1C1.DOC","FR")</f>
      </c>
      <c r="J5159" s="15">
        <f>HYPERLINK("https://docs.wto.org/imrd/directdoc.asp?DDFDocuments/v/G/SPS/NTPKM216A1C1.DOC","ES")</f>
      </c>
    </row>
    <row r="5160">
      <c r="A5160" s="10" t="s">
        <v>8809</v>
      </c>
      <c r="B5160" s="11" t="s">
        <v>161</v>
      </c>
      <c r="C5160" s="10" t="s">
        <v>18</v>
      </c>
      <c r="D5160" s="12">
        <v>41837</v>
      </c>
      <c r="E5160" s="13" t="s">
        <v>8462</v>
      </c>
      <c r="F5160" s="13" t="s">
        <v>158</v>
      </c>
      <c r="G5160" s="14" t="s">
        <v>379</v>
      </c>
      <c r="H5160" s="15">
        <f>HYPERLINK("https://docs.wto.org/imrd/directdoc.asp?DDFDocuments/t/G/SPS/NUSA2681.DOC","EN")</f>
      </c>
      <c r="I5160" s="15">
        <f>HYPERLINK("https://docs.wto.org/imrd/directdoc.asp?DDFDocuments/u/G/SPS/NUSA2681.DOC","FR")</f>
      </c>
      <c r="J5160" s="15">
        <f>HYPERLINK("https://docs.wto.org/imrd/directdoc.asp?DDFDocuments/v/G/SPS/NUSA2681.DOC","ES")</f>
      </c>
    </row>
    <row r="5161">
      <c r="A5161" s="10" t="s">
        <v>8810</v>
      </c>
      <c r="B5161" s="11" t="s">
        <v>161</v>
      </c>
      <c r="C5161" s="10" t="s">
        <v>18</v>
      </c>
      <c r="D5161" s="12">
        <v>41837</v>
      </c>
      <c r="E5161" s="13" t="s">
        <v>8811</v>
      </c>
      <c r="F5161" s="13" t="s">
        <v>8812</v>
      </c>
      <c r="G5161" s="14"/>
      <c r="H5161" s="15">
        <f>HYPERLINK("https://docs.wto.org/imrd/directdoc.asp?DDFDocuments/t/G/SPS/NUSA2682.DOC","EN")</f>
      </c>
      <c r="I5161" s="15">
        <f>HYPERLINK("https://docs.wto.org/imrd/directdoc.asp?DDFDocuments/u/G/SPS/NUSA2682.DOC","FR")</f>
      </c>
      <c r="J5161" s="15">
        <f>HYPERLINK("https://docs.wto.org/imrd/directdoc.asp?DDFDocuments/v/G/SPS/NUSA2682.DOC","ES")</f>
      </c>
    </row>
    <row r="5162">
      <c r="A5162" s="10" t="s">
        <v>8813</v>
      </c>
      <c r="B5162" s="11" t="s">
        <v>34</v>
      </c>
      <c r="C5162" s="10" t="s">
        <v>18</v>
      </c>
      <c r="D5162" s="12">
        <v>41836</v>
      </c>
      <c r="E5162" s="13" t="s">
        <v>8814</v>
      </c>
      <c r="F5162" s="13" t="s">
        <v>74</v>
      </c>
      <c r="G5162" s="14"/>
      <c r="H5162" s="15">
        <f>HYPERLINK("https://docs.wto.org/imrd/directdoc.asp?DDFDocuments/t/G/SPS/NJPN354.DOC","EN")</f>
      </c>
      <c r="I5162" s="15">
        <f>HYPERLINK("https://docs.wto.org/imrd/directdoc.asp?DDFDocuments/u/G/SPS/NJPN354.DOC","FR")</f>
      </c>
      <c r="J5162" s="15">
        <f>HYPERLINK("https://docs.wto.org/imrd/directdoc.asp?DDFDocuments/v/G/SPS/NJPN354.DOC","ES")</f>
      </c>
    </row>
    <row r="5163">
      <c r="A5163" s="10" t="s">
        <v>8815</v>
      </c>
      <c r="B5163" s="11" t="s">
        <v>87</v>
      </c>
      <c r="C5163" s="10" t="s">
        <v>40</v>
      </c>
      <c r="D5163" s="12">
        <v>41836</v>
      </c>
      <c r="E5163" s="13" t="s">
        <v>19</v>
      </c>
      <c r="F5163" s="13" t="s">
        <v>310</v>
      </c>
      <c r="G5163" s="14"/>
      <c r="H5163" s="15">
        <f>HYPERLINK("https://docs.wto.org/imrd/directdoc.asp?DDFDocuments/t/G/SPS/NMEX220A3.DOC","EN")</f>
      </c>
      <c r="I5163" s="15">
        <f>HYPERLINK("https://docs.wto.org/imrd/directdoc.asp?DDFDocuments/u/G/SPS/NMEX220A3.DOC","FR")</f>
      </c>
      <c r="J5163" s="15">
        <f>HYPERLINK("https://docs.wto.org/imrd/directdoc.asp?DDFDocuments/v/G/SPS/NMEX220A3.DOC","ES")</f>
      </c>
    </row>
    <row r="5164">
      <c r="A5164" s="10" t="s">
        <v>8816</v>
      </c>
      <c r="B5164" s="11" t="s">
        <v>87</v>
      </c>
      <c r="C5164" s="10" t="s">
        <v>18</v>
      </c>
      <c r="D5164" s="12">
        <v>41836</v>
      </c>
      <c r="E5164" s="13" t="s">
        <v>4091</v>
      </c>
      <c r="F5164" s="13" t="s">
        <v>32</v>
      </c>
      <c r="G5164" s="14" t="s">
        <v>153</v>
      </c>
      <c r="H5164" s="15">
        <f>HYPERLINK("https://docs.wto.org/imrd/directdoc.asp?DDFDocuments/t/G/SPS/NMEX265.DOC","EN")</f>
      </c>
      <c r="I5164" s="15">
        <f>HYPERLINK("https://docs.wto.org/imrd/directdoc.asp?DDFDocuments/u/G/SPS/NMEX265.DOC","FR")</f>
      </c>
      <c r="J5164" s="15">
        <f>HYPERLINK("https://docs.wto.org/imrd/directdoc.asp?DDFDocuments/v/G/SPS/NMEX265.DOC","ES")</f>
      </c>
    </row>
    <row r="5165">
      <c r="A5165" s="10" t="s">
        <v>8817</v>
      </c>
      <c r="B5165" s="11" t="s">
        <v>11</v>
      </c>
      <c r="C5165" s="10" t="s">
        <v>12</v>
      </c>
      <c r="D5165" s="12">
        <v>41836</v>
      </c>
      <c r="E5165" s="13" t="s">
        <v>4068</v>
      </c>
      <c r="F5165" s="13" t="s">
        <v>1869</v>
      </c>
      <c r="G5165" s="14" t="s">
        <v>4069</v>
      </c>
      <c r="H5165" s="15">
        <f>HYPERLINK("https://docs.wto.org/imrd/directdoc.asp?DDFDocuments/q/G/SPS/NRUS64.pdf","EN")</f>
      </c>
      <c r="I5165" s="15">
        <f>HYPERLINK("https://docs.wto.org/imrd/directdoc.asp?DDFDocuments/r/G/SPS/NRUS64.pdf","FR")</f>
      </c>
      <c r="J5165" s="15">
        <f>HYPERLINK("https://docs.wto.org/imrd/directdoc.asp?DDFDocuments/s/G/SPS/NRUS64.pdf","ES")</f>
      </c>
    </row>
    <row r="5166">
      <c r="A5166" s="10" t="s">
        <v>8818</v>
      </c>
      <c r="B5166" s="11" t="s">
        <v>188</v>
      </c>
      <c r="C5166" s="10" t="s">
        <v>18</v>
      </c>
      <c r="D5166" s="12">
        <v>41835</v>
      </c>
      <c r="E5166" s="13" t="s">
        <v>7276</v>
      </c>
      <c r="F5166" s="13" t="s">
        <v>7277</v>
      </c>
      <c r="G5166" s="14"/>
      <c r="H5166" s="15">
        <f>HYPERLINK("https://docs.wto.org/imrd/directdoc.asp?DDFDocuments/t/G/SPS/NAUS341.DOC","EN")</f>
      </c>
      <c r="I5166" s="15">
        <f>HYPERLINK("https://docs.wto.org/imrd/directdoc.asp?DDFDocuments/u/G/SPS/NAUS341.DOC","FR")</f>
      </c>
      <c r="J5166" s="15">
        <f>HYPERLINK("https://docs.wto.org/imrd/directdoc.asp?DDFDocuments/v/G/SPS/NAUS341.DOC","ES")</f>
      </c>
    </row>
    <row r="5167">
      <c r="A5167" s="10" t="s">
        <v>8819</v>
      </c>
      <c r="B5167" s="11" t="s">
        <v>188</v>
      </c>
      <c r="C5167" s="10" t="s">
        <v>18</v>
      </c>
      <c r="D5167" s="12">
        <v>41835</v>
      </c>
      <c r="E5167" s="13" t="s">
        <v>1136</v>
      </c>
      <c r="F5167" s="13" t="s">
        <v>24</v>
      </c>
      <c r="G5167" s="14"/>
      <c r="H5167" s="15">
        <f>HYPERLINK("https://docs.wto.org/imrd/directdoc.asp?DDFDocuments/t/G/SPS/NAUS342.DOC","EN")</f>
      </c>
      <c r="I5167" s="15">
        <f>HYPERLINK("https://docs.wto.org/imrd/directdoc.asp?DDFDocuments/u/G/SPS/NAUS342.DOC","FR")</f>
      </c>
      <c r="J5167" s="15">
        <f>HYPERLINK("https://docs.wto.org/imrd/directdoc.asp?DDFDocuments/v/G/SPS/NAUS342.DOC","ES")</f>
      </c>
    </row>
    <row r="5168">
      <c r="A5168" s="10" t="s">
        <v>8820</v>
      </c>
      <c r="B5168" s="11" t="s">
        <v>72</v>
      </c>
      <c r="C5168" s="10" t="s">
        <v>40</v>
      </c>
      <c r="D5168" s="12">
        <v>41835</v>
      </c>
      <c r="E5168" s="13" t="s">
        <v>8621</v>
      </c>
      <c r="F5168" s="13" t="s">
        <v>5163</v>
      </c>
      <c r="G5168" s="14"/>
      <c r="H5168" s="15">
        <f>HYPERLINK("https://docs.wto.org/imrd/directdoc.asp?DDFDocuments/t/G/SPS/NCAN700R1A1.DOC","EN")</f>
      </c>
      <c r="I5168" s="15">
        <f>HYPERLINK("https://docs.wto.org/imrd/directdoc.asp?DDFDocuments/u/G/SPS/NCAN700R1A1.DOC","FR")</f>
      </c>
      <c r="J5168" s="15">
        <f>HYPERLINK("https://docs.wto.org/imrd/directdoc.asp?DDFDocuments/v/G/SPS/NCAN700R1A1.DOC","ES")</f>
      </c>
    </row>
    <row r="5169">
      <c r="A5169" s="10" t="s">
        <v>8821</v>
      </c>
      <c r="B5169" s="11" t="s">
        <v>82</v>
      </c>
      <c r="C5169" s="10" t="s">
        <v>40</v>
      </c>
      <c r="D5169" s="12">
        <v>41835</v>
      </c>
      <c r="E5169" s="13" t="s">
        <v>603</v>
      </c>
      <c r="F5169" s="13" t="s">
        <v>5150</v>
      </c>
      <c r="G5169" s="14"/>
      <c r="H5169" s="15">
        <f>HYPERLINK("https://docs.wto.org/imrd/directdoc.asp?DDFDocuments/t/G/SPS/NEU61A1.DOC","EN")</f>
      </c>
      <c r="I5169" s="15">
        <f>HYPERLINK("https://docs.wto.org/imrd/directdoc.asp?DDFDocuments/u/G/SPS/NEU61A1.DOC","FR")</f>
      </c>
      <c r="J5169" s="15">
        <f>HYPERLINK("https://docs.wto.org/imrd/directdoc.asp?DDFDocuments/v/G/SPS/NEU61A1.DOC","ES")</f>
      </c>
    </row>
    <row r="5170">
      <c r="A5170" s="10" t="s">
        <v>8822</v>
      </c>
      <c r="B5170" s="11" t="s">
        <v>82</v>
      </c>
      <c r="C5170" s="10" t="s">
        <v>12</v>
      </c>
      <c r="D5170" s="12">
        <v>41835</v>
      </c>
      <c r="E5170" s="13" t="s">
        <v>7099</v>
      </c>
      <c r="F5170" s="13" t="s">
        <v>144</v>
      </c>
      <c r="G5170" s="14" t="s">
        <v>7100</v>
      </c>
      <c r="H5170" s="15">
        <f>HYPERLINK("https://docs.wto.org/imrd/directdoc.asp?DDFDocuments/t/G/SPS/NEU91.DOC","EN")</f>
      </c>
      <c r="I5170" s="15">
        <f>HYPERLINK("https://docs.wto.org/imrd/directdoc.asp?DDFDocuments/u/G/SPS/NEU91.DOC","FR")</f>
      </c>
      <c r="J5170" s="15">
        <f>HYPERLINK("https://docs.wto.org/imrd/directdoc.asp?DDFDocuments/v/G/SPS/NEU91.DOC","ES")</f>
      </c>
    </row>
    <row r="5171">
      <c r="A5171" s="10" t="s">
        <v>8823</v>
      </c>
      <c r="B5171" s="11" t="s">
        <v>34</v>
      </c>
      <c r="C5171" s="10" t="s">
        <v>18</v>
      </c>
      <c r="D5171" s="12">
        <v>41835</v>
      </c>
      <c r="E5171" s="13" t="s">
        <v>8824</v>
      </c>
      <c r="F5171" s="13" t="s">
        <v>3711</v>
      </c>
      <c r="G5171" s="14"/>
      <c r="H5171" s="15">
        <f>HYPERLINK("https://docs.wto.org/imrd/directdoc.asp?DDFDocuments/q/G/SPS/NJPN353.pdf","EN")</f>
      </c>
      <c r="I5171" s="15">
        <f>HYPERLINK("https://docs.wto.org/imrd/directdoc.asp?DDFDocuments/r/G/SPS/NJPN353.pdf","FR")</f>
      </c>
      <c r="J5171" s="15">
        <f>HYPERLINK("https://docs.wto.org/imrd/directdoc.asp?DDFDocuments/s/G/SPS/NJPN353.pdf","ES")</f>
      </c>
    </row>
    <row r="5172">
      <c r="A5172" s="10" t="s">
        <v>8825</v>
      </c>
      <c r="B5172" s="11" t="s">
        <v>153</v>
      </c>
      <c r="C5172" s="10" t="s">
        <v>18</v>
      </c>
      <c r="D5172" s="12">
        <v>41835</v>
      </c>
      <c r="E5172" s="13" t="s">
        <v>4901</v>
      </c>
      <c r="F5172" s="13" t="s">
        <v>3339</v>
      </c>
      <c r="G5172" s="14"/>
      <c r="H5172" s="15">
        <f>HYPERLINK("https://docs.wto.org/imrd/directdoc.asp?DDFDocuments/t/G/SPS/NKOR479.DOC","EN")</f>
      </c>
      <c r="I5172" s="15">
        <f>HYPERLINK("https://docs.wto.org/imrd/directdoc.asp?DDFDocuments/u/G/SPS/NKOR479.DOC","FR")</f>
      </c>
      <c r="J5172" s="15">
        <f>HYPERLINK("https://docs.wto.org/imrd/directdoc.asp?DDFDocuments/v/G/SPS/NKOR479.DOC","ES")</f>
      </c>
    </row>
    <row r="5173">
      <c r="A5173" s="10" t="s">
        <v>8826</v>
      </c>
      <c r="B5173" s="11" t="s">
        <v>87</v>
      </c>
      <c r="C5173" s="10" t="s">
        <v>18</v>
      </c>
      <c r="D5173" s="12">
        <v>41835</v>
      </c>
      <c r="E5173" s="13" t="s">
        <v>8827</v>
      </c>
      <c r="F5173" s="13" t="s">
        <v>117</v>
      </c>
      <c r="G5173" s="14" t="s">
        <v>365</v>
      </c>
      <c r="H5173" s="15">
        <f>HYPERLINK("https://docs.wto.org/imrd/directdoc.asp?DDFDocuments/q/G/SPS/NMEX262.pdf","EN")</f>
      </c>
      <c r="I5173" s="15">
        <f>HYPERLINK("https://docs.wto.org/imrd/directdoc.asp?DDFDocuments/r/G/SPS/NMEX262.pdf","FR")</f>
      </c>
      <c r="J5173" s="15">
        <f>HYPERLINK("https://docs.wto.org/imrd/directdoc.asp?DDFDocuments/s/G/SPS/NMEX262.pdf","ES")</f>
      </c>
    </row>
    <row r="5174">
      <c r="A5174" s="10" t="s">
        <v>8828</v>
      </c>
      <c r="B5174" s="11" t="s">
        <v>87</v>
      </c>
      <c r="C5174" s="10" t="s">
        <v>18</v>
      </c>
      <c r="D5174" s="12">
        <v>41835</v>
      </c>
      <c r="E5174" s="13" t="s">
        <v>8829</v>
      </c>
      <c r="F5174" s="13" t="s">
        <v>32</v>
      </c>
      <c r="G5174" s="14" t="s">
        <v>79</v>
      </c>
      <c r="H5174" s="15">
        <f>HYPERLINK("https://docs.wto.org/imrd/directdoc.asp?DDFDocuments/q/G/SPS/NMEX263.pdf","EN")</f>
      </c>
      <c r="I5174" s="15">
        <f>HYPERLINK("https://docs.wto.org/imrd/directdoc.asp?DDFDocuments/r/G/SPS/NMEX263.pdf","FR")</f>
      </c>
      <c r="J5174" s="15">
        <f>HYPERLINK("https://docs.wto.org/imrd/directdoc.asp?DDFDocuments/s/G/SPS/NMEX263.pdf","ES")</f>
      </c>
    </row>
    <row r="5175">
      <c r="A5175" s="10" t="s">
        <v>8830</v>
      </c>
      <c r="B5175" s="11" t="s">
        <v>87</v>
      </c>
      <c r="C5175" s="10" t="s">
        <v>18</v>
      </c>
      <c r="D5175" s="12">
        <v>41835</v>
      </c>
      <c r="E5175" s="13" t="s">
        <v>8831</v>
      </c>
      <c r="F5175" s="13" t="s">
        <v>519</v>
      </c>
      <c r="G5175" s="14" t="s">
        <v>141</v>
      </c>
      <c r="H5175" s="15">
        <f>HYPERLINK("https://docs.wto.org/imrd/directdoc.asp?DDFDocuments/q/G/SPS/NMEX264.pdf","EN")</f>
      </c>
      <c r="I5175" s="15">
        <f>HYPERLINK("https://docs.wto.org/imrd/directdoc.asp?DDFDocuments/r/G/SPS/NMEX264.pdf","FR")</f>
      </c>
      <c r="J5175" s="15">
        <f>HYPERLINK("https://docs.wto.org/imrd/directdoc.asp?DDFDocuments/s/G/SPS/NMEX264.pdf","ES")</f>
      </c>
    </row>
    <row r="5176">
      <c r="A5176" s="10" t="s">
        <v>8832</v>
      </c>
      <c r="B5176" s="11" t="s">
        <v>59</v>
      </c>
      <c r="C5176" s="10" t="s">
        <v>18</v>
      </c>
      <c r="D5176" s="12">
        <v>41835</v>
      </c>
      <c r="E5176" s="13" t="s">
        <v>2935</v>
      </c>
      <c r="F5176" s="13" t="s">
        <v>144</v>
      </c>
      <c r="G5176" s="14"/>
      <c r="H5176" s="15">
        <f>HYPERLINK("https://docs.wto.org/imrd/directdoc.asp?DDFDocuments/q/G/SPS/NTPKM318.pdf","EN")</f>
      </c>
      <c r="I5176" s="15">
        <f>HYPERLINK("https://docs.wto.org/imrd/directdoc.asp?DDFDocuments/r/G/SPS/NTPKM318.pdf","FR")</f>
      </c>
      <c r="J5176" s="15">
        <f>HYPERLINK("https://docs.wto.org/imrd/directdoc.asp?DDFDocuments/s/G/SPS/NTPKM318.pdf","ES")</f>
      </c>
    </row>
    <row r="5177">
      <c r="A5177" s="10" t="s">
        <v>8833</v>
      </c>
      <c r="B5177" s="11" t="s">
        <v>214</v>
      </c>
      <c r="C5177" s="10" t="s">
        <v>18</v>
      </c>
      <c r="D5177" s="12">
        <v>41834</v>
      </c>
      <c r="E5177" s="13" t="s">
        <v>8834</v>
      </c>
      <c r="F5177" s="13" t="s">
        <v>283</v>
      </c>
      <c r="G5177" s="14" t="s">
        <v>8835</v>
      </c>
      <c r="H5177" s="15">
        <f>HYPERLINK("https://docs.wto.org/imrd/directdoc.asp?DDFDocuments/t/G/SPS/NARE34.DOC","EN")</f>
      </c>
      <c r="I5177" s="15">
        <f>HYPERLINK("https://docs.wto.org/imrd/directdoc.asp?DDFDocuments/u/G/SPS/NARE34.DOC","FR")</f>
      </c>
      <c r="J5177" s="15">
        <f>HYPERLINK("https://docs.wto.org/imrd/directdoc.asp?DDFDocuments/v/G/SPS/NARE34.DOC","ES")</f>
      </c>
    </row>
    <row r="5178">
      <c r="A5178" s="10" t="s">
        <v>8836</v>
      </c>
      <c r="B5178" s="11" t="s">
        <v>214</v>
      </c>
      <c r="C5178" s="10" t="s">
        <v>18</v>
      </c>
      <c r="D5178" s="12">
        <v>41834</v>
      </c>
      <c r="E5178" s="13" t="s">
        <v>8834</v>
      </c>
      <c r="F5178" s="13" t="s">
        <v>283</v>
      </c>
      <c r="G5178" s="14" t="s">
        <v>1374</v>
      </c>
      <c r="H5178" s="15">
        <f>HYPERLINK("https://docs.wto.org/imrd/directdoc.asp?DDFDocuments/t/G/SPS/NARE35.DOC","EN")</f>
      </c>
      <c r="I5178" s="15">
        <f>HYPERLINK("https://docs.wto.org/imrd/directdoc.asp?DDFDocuments/u/G/SPS/NARE35.DOC","FR")</f>
      </c>
      <c r="J5178" s="15">
        <f>HYPERLINK("https://docs.wto.org/imrd/directdoc.asp?DDFDocuments/v/G/SPS/NARE35.DOC","ES")</f>
      </c>
    </row>
    <row r="5179">
      <c r="A5179" s="10" t="s">
        <v>8837</v>
      </c>
      <c r="B5179" s="11" t="s">
        <v>214</v>
      </c>
      <c r="C5179" s="10" t="s">
        <v>18</v>
      </c>
      <c r="D5179" s="12">
        <v>41834</v>
      </c>
      <c r="E5179" s="13" t="s">
        <v>8834</v>
      </c>
      <c r="F5179" s="13" t="s">
        <v>283</v>
      </c>
      <c r="G5179" s="14" t="s">
        <v>2735</v>
      </c>
      <c r="H5179" s="15">
        <f>HYPERLINK("https://docs.wto.org/imrd/directdoc.asp?DDFDocuments/t/G/SPS/NARE36.DOC","EN")</f>
      </c>
      <c r="I5179" s="15">
        <f>HYPERLINK("https://docs.wto.org/imrd/directdoc.asp?DDFDocuments/u/G/SPS/NARE36.DOC","FR")</f>
      </c>
      <c r="J5179" s="15">
        <f>HYPERLINK("https://docs.wto.org/imrd/directdoc.asp?DDFDocuments/v/G/SPS/NARE36.DOC","ES")</f>
      </c>
    </row>
    <row r="5180">
      <c r="A5180" s="10" t="s">
        <v>8838</v>
      </c>
      <c r="B5180" s="11" t="s">
        <v>214</v>
      </c>
      <c r="C5180" s="10" t="s">
        <v>18</v>
      </c>
      <c r="D5180" s="12">
        <v>41834</v>
      </c>
      <c r="E5180" s="13" t="s">
        <v>8834</v>
      </c>
      <c r="F5180" s="13" t="s">
        <v>283</v>
      </c>
      <c r="G5180" s="14" t="s">
        <v>8417</v>
      </c>
      <c r="H5180" s="15">
        <f>HYPERLINK("https://docs.wto.org/imrd/directdoc.asp?DDFDocuments/t/G/SPS/NARE37.DOC","EN")</f>
      </c>
      <c r="I5180" s="15">
        <f>HYPERLINK("https://docs.wto.org/imrd/directdoc.asp?DDFDocuments/u/G/SPS/NARE37.DOC","FR")</f>
      </c>
      <c r="J5180" s="15">
        <f>HYPERLINK("https://docs.wto.org/imrd/directdoc.asp?DDFDocuments/v/G/SPS/NARE37.DOC","ES")</f>
      </c>
    </row>
    <row r="5181">
      <c r="A5181" s="10" t="s">
        <v>8839</v>
      </c>
      <c r="B5181" s="11" t="s">
        <v>214</v>
      </c>
      <c r="C5181" s="10" t="s">
        <v>18</v>
      </c>
      <c r="D5181" s="12">
        <v>41834</v>
      </c>
      <c r="E5181" s="13" t="s">
        <v>8834</v>
      </c>
      <c r="F5181" s="13" t="s">
        <v>283</v>
      </c>
      <c r="G5181" s="14" t="s">
        <v>343</v>
      </c>
      <c r="H5181" s="15">
        <f>HYPERLINK("https://docs.wto.org/imrd/directdoc.asp?DDFDocuments/t/G/SPS/NARE38.DOC","EN")</f>
      </c>
      <c r="I5181" s="15">
        <f>HYPERLINK("https://docs.wto.org/imrd/directdoc.asp?DDFDocuments/u/G/SPS/NARE38.DOC","FR")</f>
      </c>
      <c r="J5181" s="15">
        <f>HYPERLINK("https://docs.wto.org/imrd/directdoc.asp?DDFDocuments/v/G/SPS/NARE38.DOC","ES")</f>
      </c>
    </row>
    <row r="5182">
      <c r="A5182" s="10" t="s">
        <v>8840</v>
      </c>
      <c r="B5182" s="11" t="s">
        <v>214</v>
      </c>
      <c r="C5182" s="10" t="s">
        <v>18</v>
      </c>
      <c r="D5182" s="12">
        <v>41834</v>
      </c>
      <c r="E5182" s="13" t="s">
        <v>8834</v>
      </c>
      <c r="F5182" s="13" t="s">
        <v>283</v>
      </c>
      <c r="G5182" s="14" t="s">
        <v>164</v>
      </c>
      <c r="H5182" s="15">
        <f>HYPERLINK("https://docs.wto.org/imrd/directdoc.asp?DDFDocuments/t/G/SPS/NARE39.DOC","EN")</f>
      </c>
      <c r="I5182" s="15">
        <f>HYPERLINK("https://docs.wto.org/imrd/directdoc.asp?DDFDocuments/u/G/SPS/NARE39.DOC","FR")</f>
      </c>
      <c r="J5182" s="15">
        <f>HYPERLINK("https://docs.wto.org/imrd/directdoc.asp?DDFDocuments/v/G/SPS/NARE39.DOC","ES")</f>
      </c>
    </row>
    <row r="5183">
      <c r="A5183" s="10" t="s">
        <v>8841</v>
      </c>
      <c r="B5183" s="11" t="s">
        <v>214</v>
      </c>
      <c r="C5183" s="10" t="s">
        <v>18</v>
      </c>
      <c r="D5183" s="12">
        <v>41834</v>
      </c>
      <c r="E5183" s="13" t="s">
        <v>8842</v>
      </c>
      <c r="F5183" s="13" t="s">
        <v>283</v>
      </c>
      <c r="G5183" s="14" t="s">
        <v>87</v>
      </c>
      <c r="H5183" s="15">
        <f>HYPERLINK("https://docs.wto.org/imrd/directdoc.asp?DDFDocuments/t/G/SPS/NARE40.DOC","EN")</f>
      </c>
      <c r="I5183" s="15">
        <f>HYPERLINK("https://docs.wto.org/imrd/directdoc.asp?DDFDocuments/u/G/SPS/NARE40.DOC","FR")</f>
      </c>
      <c r="J5183" s="15">
        <f>HYPERLINK("https://docs.wto.org/imrd/directdoc.asp?DDFDocuments/v/G/SPS/NARE40.DOC","ES")</f>
      </c>
    </row>
    <row r="5184">
      <c r="A5184" s="10" t="s">
        <v>8843</v>
      </c>
      <c r="B5184" s="11" t="s">
        <v>134</v>
      </c>
      <c r="C5184" s="10" t="s">
        <v>18</v>
      </c>
      <c r="D5184" s="12">
        <v>41834</v>
      </c>
      <c r="E5184" s="13" t="s">
        <v>6921</v>
      </c>
      <c r="F5184" s="13" t="s">
        <v>1146</v>
      </c>
      <c r="G5184" s="14"/>
      <c r="H5184" s="15">
        <f>HYPERLINK("https://docs.wto.org/imrd/directdoc.asp?DDFDocuments/t/G/SPS/NTHA223.DOC","EN")</f>
      </c>
      <c r="I5184" s="15">
        <f>HYPERLINK("https://docs.wto.org/imrd/directdoc.asp?DDFDocuments/u/G/SPS/NTHA223.DOC","FR")</f>
      </c>
      <c r="J5184" s="15">
        <f>HYPERLINK("https://docs.wto.org/imrd/directdoc.asp?DDFDocuments/v/G/SPS/NTHA223.DOC","ES")</f>
      </c>
    </row>
    <row r="5185">
      <c r="A5185" s="10" t="s">
        <v>8844</v>
      </c>
      <c r="B5185" s="11" t="s">
        <v>349</v>
      </c>
      <c r="C5185" s="10" t="s">
        <v>18</v>
      </c>
      <c r="D5185" s="12">
        <v>41831</v>
      </c>
      <c r="E5185" s="13" t="s">
        <v>8845</v>
      </c>
      <c r="F5185" s="13" t="s">
        <v>117</v>
      </c>
      <c r="G5185" s="14" t="s">
        <v>95</v>
      </c>
      <c r="H5185" s="15">
        <f>HYPERLINK("https://docs.wto.org/imrd/directdoc.asp?DDFDocuments/t/G/SPS/NECU150.DOC","EN")</f>
      </c>
      <c r="I5185" s="15">
        <f>HYPERLINK("https://docs.wto.org/imrd/directdoc.asp?DDFDocuments/u/G/SPS/NECU150.DOC","FR")</f>
      </c>
      <c r="J5185" s="15">
        <f>HYPERLINK("https://docs.wto.org/imrd/directdoc.asp?DDFDocuments/v/G/SPS/NECU150.DOC","ES")</f>
      </c>
    </row>
    <row r="5186">
      <c r="A5186" s="10" t="s">
        <v>8846</v>
      </c>
      <c r="B5186" s="11" t="s">
        <v>349</v>
      </c>
      <c r="C5186" s="10" t="s">
        <v>18</v>
      </c>
      <c r="D5186" s="12">
        <v>41831</v>
      </c>
      <c r="E5186" s="13" t="s">
        <v>8847</v>
      </c>
      <c r="F5186" s="13" t="s">
        <v>32</v>
      </c>
      <c r="G5186" s="14" t="s">
        <v>139</v>
      </c>
      <c r="H5186" s="15">
        <f>HYPERLINK("https://docs.wto.org/imrd/directdoc.asp?DDFDocuments/t/G/SPS/NECU151.DOC","EN")</f>
      </c>
      <c r="I5186" s="15">
        <f>HYPERLINK("https://docs.wto.org/imrd/directdoc.asp?DDFDocuments/u/G/SPS/NECU151.DOC","FR")</f>
      </c>
      <c r="J5186" s="15">
        <f>HYPERLINK("https://docs.wto.org/imrd/directdoc.asp?DDFDocuments/v/G/SPS/NECU151.DOC","ES")</f>
      </c>
    </row>
    <row r="5187">
      <c r="A5187" s="10" t="s">
        <v>8848</v>
      </c>
      <c r="B5187" s="11" t="s">
        <v>349</v>
      </c>
      <c r="C5187" s="10" t="s">
        <v>18</v>
      </c>
      <c r="D5187" s="12">
        <v>41831</v>
      </c>
      <c r="E5187" s="13" t="s">
        <v>8849</v>
      </c>
      <c r="F5187" s="13" t="s">
        <v>117</v>
      </c>
      <c r="G5187" s="14" t="s">
        <v>95</v>
      </c>
      <c r="H5187" s="15">
        <f>HYPERLINK("https://docs.wto.org/imrd/directdoc.asp?DDFDocuments/t/G/SPS/NECU152.DOC","EN")</f>
      </c>
      <c r="I5187" s="15">
        <f>HYPERLINK("https://docs.wto.org/imrd/directdoc.asp?DDFDocuments/u/G/SPS/NECU152.DOC","FR")</f>
      </c>
      <c r="J5187" s="15">
        <f>HYPERLINK("https://docs.wto.org/imrd/directdoc.asp?DDFDocuments/v/G/SPS/NECU152.DOC","ES")</f>
      </c>
    </row>
    <row r="5188">
      <c r="A5188" s="10" t="s">
        <v>8850</v>
      </c>
      <c r="B5188" s="11" t="s">
        <v>349</v>
      </c>
      <c r="C5188" s="10" t="s">
        <v>54</v>
      </c>
      <c r="D5188" s="12">
        <v>41831</v>
      </c>
      <c r="E5188" s="13" t="s">
        <v>19</v>
      </c>
      <c r="F5188" s="13" t="s">
        <v>92</v>
      </c>
      <c r="G5188" s="14"/>
      <c r="H5188" s="15">
        <f>HYPERLINK("https://docs.wto.org/imrd/directdoc.asp?DDFDocuments/t/G/SPS/NECU96A1.DOC","EN")</f>
      </c>
      <c r="I5188" s="15">
        <f>HYPERLINK("https://docs.wto.org/imrd/directdoc.asp?DDFDocuments/u/G/SPS/NECU96A1.DOC","FR")</f>
      </c>
      <c r="J5188" s="15">
        <f>HYPERLINK("https://docs.wto.org/imrd/directdoc.asp?DDFDocuments/v/G/SPS/NECU96A1.DOC","ES")</f>
      </c>
    </row>
    <row r="5189">
      <c r="A5189" s="10" t="s">
        <v>8851</v>
      </c>
      <c r="B5189" s="11" t="s">
        <v>53</v>
      </c>
      <c r="C5189" s="10" t="s">
        <v>18</v>
      </c>
      <c r="D5189" s="12">
        <v>41830</v>
      </c>
      <c r="E5189" s="13" t="s">
        <v>8852</v>
      </c>
      <c r="F5189" s="13" t="s">
        <v>166</v>
      </c>
      <c r="G5189" s="14"/>
      <c r="H5189" s="15">
        <f>HYPERLINK("https://docs.wto.org/imrd/directdoc.asp?DDFDocuments/t/G/SPS/NSAU109.DOC","EN")</f>
      </c>
      <c r="I5189" s="15">
        <f>HYPERLINK("https://docs.wto.org/imrd/directdoc.asp?DDFDocuments/u/G/SPS/NSAU109.DOC","FR")</f>
      </c>
      <c r="J5189" s="15">
        <f>HYPERLINK("https://docs.wto.org/imrd/directdoc.asp?DDFDocuments/v/G/SPS/NSAU109.DOC","ES")</f>
      </c>
    </row>
    <row r="5190">
      <c r="A5190" s="10" t="s">
        <v>8853</v>
      </c>
      <c r="B5190" s="11" t="s">
        <v>53</v>
      </c>
      <c r="C5190" s="10" t="s">
        <v>18</v>
      </c>
      <c r="D5190" s="12">
        <v>41830</v>
      </c>
      <c r="E5190" s="13" t="s">
        <v>8854</v>
      </c>
      <c r="F5190" s="13" t="s">
        <v>24</v>
      </c>
      <c r="G5190" s="14"/>
      <c r="H5190" s="15">
        <f>HYPERLINK("https://docs.wto.org/imrd/directdoc.asp?DDFDocuments/t/G/SPS/NSAU111.DOC","EN")</f>
      </c>
      <c r="I5190" s="15">
        <f>HYPERLINK("https://docs.wto.org/imrd/directdoc.asp?DDFDocuments/u/G/SPS/NSAU111.DOC","FR")</f>
      </c>
      <c r="J5190" s="15">
        <f>HYPERLINK("https://docs.wto.org/imrd/directdoc.asp?DDFDocuments/v/G/SPS/NSAU111.DOC","ES")</f>
      </c>
    </row>
    <row r="5191">
      <c r="A5191" s="10" t="s">
        <v>8855</v>
      </c>
      <c r="B5191" s="11" t="s">
        <v>53</v>
      </c>
      <c r="C5191" s="10" t="s">
        <v>18</v>
      </c>
      <c r="D5191" s="12">
        <v>41830</v>
      </c>
      <c r="E5191" s="13" t="s">
        <v>8856</v>
      </c>
      <c r="F5191" s="13" t="s">
        <v>24</v>
      </c>
      <c r="G5191" s="14"/>
      <c r="H5191" s="15">
        <f>HYPERLINK("https://docs.wto.org/imrd/directdoc.asp?DDFDocuments/t/G/SPS/NSAU112.DOC","EN")</f>
      </c>
      <c r="I5191" s="15">
        <f>HYPERLINK("https://docs.wto.org/imrd/directdoc.asp?DDFDocuments/u/G/SPS/NSAU112.DOC","FR")</f>
      </c>
      <c r="J5191" s="15">
        <f>HYPERLINK("https://docs.wto.org/imrd/directdoc.asp?DDFDocuments/v/G/SPS/NSAU112.DOC","ES")</f>
      </c>
    </row>
    <row r="5192">
      <c r="A5192" s="10" t="s">
        <v>8857</v>
      </c>
      <c r="B5192" s="11" t="s">
        <v>53</v>
      </c>
      <c r="C5192" s="10" t="s">
        <v>18</v>
      </c>
      <c r="D5192" s="12">
        <v>41830</v>
      </c>
      <c r="E5192" s="13" t="s">
        <v>8858</v>
      </c>
      <c r="F5192" s="13" t="s">
        <v>24</v>
      </c>
      <c r="G5192" s="14"/>
      <c r="H5192" s="15">
        <f>HYPERLINK("https://docs.wto.org/imrd/directdoc.asp?DDFDocuments/t/G/SPS/NSAU113.DOC","EN")</f>
      </c>
      <c r="I5192" s="15">
        <f>HYPERLINK("https://docs.wto.org/imrd/directdoc.asp?DDFDocuments/u/G/SPS/NSAU113.DOC","FR")</f>
      </c>
      <c r="J5192" s="15">
        <f>HYPERLINK("https://docs.wto.org/imrd/directdoc.asp?DDFDocuments/v/G/SPS/NSAU113.DOC","ES")</f>
      </c>
    </row>
    <row r="5193">
      <c r="A5193" s="10" t="s">
        <v>8859</v>
      </c>
      <c r="B5193" s="11" t="s">
        <v>53</v>
      </c>
      <c r="C5193" s="10" t="s">
        <v>18</v>
      </c>
      <c r="D5193" s="12">
        <v>41830</v>
      </c>
      <c r="E5193" s="13" t="s">
        <v>8860</v>
      </c>
      <c r="F5193" s="13" t="s">
        <v>24</v>
      </c>
      <c r="G5193" s="14"/>
      <c r="H5193" s="15">
        <f>HYPERLINK("https://docs.wto.org/imrd/directdoc.asp?DDFDocuments/q/G/SPS/NSAU114.pdf","EN")</f>
      </c>
      <c r="I5193" s="15">
        <f>HYPERLINK("https://docs.wto.org/imrd/directdoc.asp?DDFDocuments/r/G/SPS/NSAU114.pdf","FR")</f>
      </c>
      <c r="J5193" s="15">
        <f>HYPERLINK("https://docs.wto.org/imrd/directdoc.asp?DDFDocuments/s/G/SPS/NSAU114.pdf","ES")</f>
      </c>
    </row>
    <row r="5194">
      <c r="A5194" s="10" t="s">
        <v>8861</v>
      </c>
      <c r="B5194" s="11" t="s">
        <v>53</v>
      </c>
      <c r="C5194" s="10" t="s">
        <v>18</v>
      </c>
      <c r="D5194" s="12">
        <v>41830</v>
      </c>
      <c r="E5194" s="13" t="s">
        <v>8862</v>
      </c>
      <c r="F5194" s="13" t="s">
        <v>24</v>
      </c>
      <c r="G5194" s="14"/>
      <c r="H5194" s="15">
        <f>HYPERLINK("https://docs.wto.org/imrd/directdoc.asp?DDFDocuments/q/G/SPS/NSAU116.pdf","EN")</f>
      </c>
      <c r="I5194" s="15">
        <f>HYPERLINK("https://docs.wto.org/imrd/directdoc.asp?DDFDocuments/r/G/SPS/NSAU116.pdf","FR")</f>
      </c>
      <c r="J5194" s="15">
        <f>HYPERLINK("https://docs.wto.org/imrd/directdoc.asp?DDFDocuments/s/G/SPS/NSAU116.pdf","ES")</f>
      </c>
    </row>
    <row r="5195">
      <c r="A5195" s="10" t="s">
        <v>8863</v>
      </c>
      <c r="B5195" s="11" t="s">
        <v>349</v>
      </c>
      <c r="C5195" s="10" t="s">
        <v>18</v>
      </c>
      <c r="D5195" s="12">
        <v>41829</v>
      </c>
      <c r="E5195" s="13" t="s">
        <v>8864</v>
      </c>
      <c r="F5195" s="13" t="s">
        <v>117</v>
      </c>
      <c r="G5195" s="14" t="s">
        <v>95</v>
      </c>
      <c r="H5195" s="15">
        <f>HYPERLINK("https://docs.wto.org/imrd/directdoc.asp?DDFDocuments/q/G/SPS/NECU146.pdf","EN")</f>
      </c>
      <c r="I5195" s="15">
        <f>HYPERLINK("https://docs.wto.org/imrd/directdoc.asp?DDFDocuments/r/G/SPS/NECU146.pdf","FR")</f>
      </c>
      <c r="J5195" s="15">
        <f>HYPERLINK("https://docs.wto.org/imrd/directdoc.asp?DDFDocuments/s/G/SPS/NECU146.pdf","ES")</f>
      </c>
    </row>
    <row r="5196">
      <c r="A5196" s="10" t="s">
        <v>8865</v>
      </c>
      <c r="B5196" s="11" t="s">
        <v>349</v>
      </c>
      <c r="C5196" s="10" t="s">
        <v>18</v>
      </c>
      <c r="D5196" s="12">
        <v>41829</v>
      </c>
      <c r="E5196" s="13" t="s">
        <v>8866</v>
      </c>
      <c r="F5196" s="13" t="s">
        <v>117</v>
      </c>
      <c r="G5196" s="14" t="s">
        <v>95</v>
      </c>
      <c r="H5196" s="15">
        <f>HYPERLINK("https://docs.wto.org/imrd/directdoc.asp?DDFDocuments/q/G/SPS/NECU147.pdf","EN")</f>
      </c>
      <c r="I5196" s="15">
        <f>HYPERLINK("https://docs.wto.org/imrd/directdoc.asp?DDFDocuments/r/G/SPS/NECU147.pdf","FR")</f>
      </c>
      <c r="J5196" s="15">
        <f>HYPERLINK("https://docs.wto.org/imrd/directdoc.asp?DDFDocuments/s/G/SPS/NECU147.pdf","ES")</f>
      </c>
    </row>
    <row r="5197">
      <c r="A5197" s="10" t="s">
        <v>8867</v>
      </c>
      <c r="B5197" s="11" t="s">
        <v>349</v>
      </c>
      <c r="C5197" s="10" t="s">
        <v>18</v>
      </c>
      <c r="D5197" s="12">
        <v>41829</v>
      </c>
      <c r="E5197" s="13" t="s">
        <v>8868</v>
      </c>
      <c r="F5197" s="13" t="s">
        <v>32</v>
      </c>
      <c r="G5197" s="14" t="s">
        <v>233</v>
      </c>
      <c r="H5197" s="15">
        <f>HYPERLINK("https://docs.wto.org/imrd/directdoc.asp?DDFDocuments/q/G/SPS/NECU148.pdf","EN")</f>
      </c>
      <c r="I5197" s="15">
        <f>HYPERLINK("https://docs.wto.org/imrd/directdoc.asp?DDFDocuments/r/G/SPS/NECU148.pdf","FR")</f>
      </c>
      <c r="J5197" s="15">
        <f>HYPERLINK("https://docs.wto.org/imrd/directdoc.asp?DDFDocuments/s/G/SPS/NECU148.pdf","ES")</f>
      </c>
    </row>
    <row r="5198">
      <c r="A5198" s="10" t="s">
        <v>8869</v>
      </c>
      <c r="B5198" s="11" t="s">
        <v>82</v>
      </c>
      <c r="C5198" s="10" t="s">
        <v>40</v>
      </c>
      <c r="D5198" s="12">
        <v>41829</v>
      </c>
      <c r="E5198" s="13" t="s">
        <v>603</v>
      </c>
      <c r="F5198" s="13" t="s">
        <v>5150</v>
      </c>
      <c r="G5198" s="14"/>
      <c r="H5198" s="15">
        <f>HYPERLINK("https://docs.wto.org/imrd/directdoc.asp?DDFDocuments/t/G/SPS/NEU54A1.DOC","EN")</f>
      </c>
      <c r="I5198" s="15">
        <f>HYPERLINK("https://docs.wto.org/imrd/directdoc.asp?DDFDocuments/u/G/SPS/NEU54A1.DOC","FR")</f>
      </c>
      <c r="J5198" s="15">
        <f>HYPERLINK("https://docs.wto.org/imrd/directdoc.asp?DDFDocuments/v/G/SPS/NEU54A1.DOC","ES")</f>
      </c>
    </row>
    <row r="5199">
      <c r="A5199" s="10" t="s">
        <v>8870</v>
      </c>
      <c r="B5199" s="11" t="s">
        <v>79</v>
      </c>
      <c r="C5199" s="10" t="s">
        <v>18</v>
      </c>
      <c r="D5199" s="12">
        <v>41827</v>
      </c>
      <c r="E5199" s="13" t="s">
        <v>19</v>
      </c>
      <c r="F5199" s="13" t="s">
        <v>32</v>
      </c>
      <c r="G5199" s="14"/>
      <c r="H5199" s="15">
        <f>HYPERLINK("https://docs.wto.org/imrd/directdoc.asp?DDFDocuments/q/G/SPS/NCOL253.pdf","EN")</f>
      </c>
      <c r="I5199" s="15">
        <f>HYPERLINK("https://docs.wto.org/imrd/directdoc.asp?DDFDocuments/r/G/SPS/NCOL253.pdf","FR")</f>
      </c>
      <c r="J5199" s="15">
        <f>HYPERLINK("https://docs.wto.org/imrd/directdoc.asp?DDFDocuments/s/G/SPS/NCOL253.pdf","ES")</f>
      </c>
    </row>
    <row r="5200">
      <c r="A5200" s="10" t="s">
        <v>8871</v>
      </c>
      <c r="B5200" s="11" t="s">
        <v>82</v>
      </c>
      <c r="C5200" s="10" t="s">
        <v>12</v>
      </c>
      <c r="D5200" s="12">
        <v>41827</v>
      </c>
      <c r="E5200" s="13" t="s">
        <v>8872</v>
      </c>
      <c r="F5200" s="13" t="s">
        <v>70</v>
      </c>
      <c r="G5200" s="14" t="s">
        <v>168</v>
      </c>
      <c r="H5200" s="15">
        <f>HYPERLINK("https://docs.wto.org/imrd/directdoc.asp?DDFDocuments/t/G/SPS/NEU89.DOC","EN")</f>
      </c>
      <c r="I5200" s="15">
        <f>HYPERLINK("https://docs.wto.org/imrd/directdoc.asp?DDFDocuments/u/G/SPS/NEU89.DOC","FR")</f>
      </c>
      <c r="J5200" s="15">
        <f>HYPERLINK("https://docs.wto.org/imrd/directdoc.asp?DDFDocuments/v/G/SPS/NEU89.DOC","ES")</f>
      </c>
    </row>
    <row r="5201">
      <c r="A5201" s="10" t="s">
        <v>8873</v>
      </c>
      <c r="B5201" s="11" t="s">
        <v>59</v>
      </c>
      <c r="C5201" s="10" t="s">
        <v>40</v>
      </c>
      <c r="D5201" s="12">
        <v>41827</v>
      </c>
      <c r="E5201" s="13" t="s">
        <v>8874</v>
      </c>
      <c r="F5201" s="13" t="s">
        <v>6184</v>
      </c>
      <c r="G5201" s="14"/>
      <c r="H5201" s="15">
        <f>HYPERLINK("https://docs.wto.org/imrd/directdoc.asp?DDFDocuments/t/G/SPS/NTPKM293A2.DOC","EN")</f>
      </c>
      <c r="I5201" s="15">
        <f>HYPERLINK("https://docs.wto.org/imrd/directdoc.asp?DDFDocuments/u/G/SPS/NTPKM293A2.DOC","FR")</f>
      </c>
      <c r="J5201" s="15">
        <f>HYPERLINK("https://docs.wto.org/imrd/directdoc.asp?DDFDocuments/v/G/SPS/NTPKM293A2.DOC","ES")</f>
      </c>
    </row>
    <row r="5202">
      <c r="A5202" s="10" t="s">
        <v>8875</v>
      </c>
      <c r="B5202" s="11" t="s">
        <v>82</v>
      </c>
      <c r="C5202" s="10" t="s">
        <v>18</v>
      </c>
      <c r="D5202" s="12">
        <v>41824</v>
      </c>
      <c r="E5202" s="13" t="s">
        <v>603</v>
      </c>
      <c r="F5202" s="13" t="s">
        <v>74</v>
      </c>
      <c r="G5202" s="14"/>
      <c r="H5202" s="15">
        <f>HYPERLINK("https://docs.wto.org/imrd/directdoc.asp?DDFDocuments/t/G/SPS/NEU84.DOC","EN")</f>
      </c>
      <c r="I5202" s="15">
        <f>HYPERLINK("https://docs.wto.org/imrd/directdoc.asp?DDFDocuments/u/G/SPS/NEU84.DOC","FR")</f>
      </c>
      <c r="J5202" s="15">
        <f>HYPERLINK("https://docs.wto.org/imrd/directdoc.asp?DDFDocuments/v/G/SPS/NEU84.DOC","ES")</f>
      </c>
    </row>
    <row r="5203">
      <c r="A5203" s="10" t="s">
        <v>8876</v>
      </c>
      <c r="B5203" s="11" t="s">
        <v>82</v>
      </c>
      <c r="C5203" s="10" t="s">
        <v>18</v>
      </c>
      <c r="D5203" s="12">
        <v>41824</v>
      </c>
      <c r="E5203" s="13" t="s">
        <v>8877</v>
      </c>
      <c r="F5203" s="13" t="s">
        <v>158</v>
      </c>
      <c r="G5203" s="14"/>
      <c r="H5203" s="15">
        <f>HYPERLINK("https://docs.wto.org/imrd/directdoc.asp?DDFDocuments/t/G/SPS/NEU85.DOC","EN")</f>
      </c>
      <c r="I5203" s="15">
        <f>HYPERLINK("https://docs.wto.org/imrd/directdoc.asp?DDFDocuments/u/G/SPS/NEU85.DOC","FR")</f>
      </c>
      <c r="J5203" s="15">
        <f>HYPERLINK("https://docs.wto.org/imrd/directdoc.asp?DDFDocuments/v/G/SPS/NEU85.DOC","ES")</f>
      </c>
    </row>
    <row r="5204">
      <c r="A5204" s="10" t="s">
        <v>8878</v>
      </c>
      <c r="B5204" s="11" t="s">
        <v>82</v>
      </c>
      <c r="C5204" s="10" t="s">
        <v>18</v>
      </c>
      <c r="D5204" s="12">
        <v>41824</v>
      </c>
      <c r="E5204" s="13" t="s">
        <v>603</v>
      </c>
      <c r="F5204" s="13" t="s">
        <v>74</v>
      </c>
      <c r="G5204" s="14"/>
      <c r="H5204" s="15">
        <f>HYPERLINK("https://docs.wto.org/imrd/directdoc.asp?DDFDocuments/t/G/SPS/NEU87.DOC","EN")</f>
      </c>
      <c r="I5204" s="15">
        <f>HYPERLINK("https://docs.wto.org/imrd/directdoc.asp?DDFDocuments/u/G/SPS/NEU87.DOC","FR")</f>
      </c>
      <c r="J5204" s="15">
        <f>HYPERLINK("https://docs.wto.org/imrd/directdoc.asp?DDFDocuments/v/G/SPS/NEU87.DOC","ES")</f>
      </c>
    </row>
    <row r="5205">
      <c r="A5205" s="10" t="s">
        <v>8879</v>
      </c>
      <c r="B5205" s="11" t="s">
        <v>214</v>
      </c>
      <c r="C5205" s="10" t="s">
        <v>18</v>
      </c>
      <c r="D5205" s="12">
        <v>41822</v>
      </c>
      <c r="E5205" s="13" t="s">
        <v>8880</v>
      </c>
      <c r="F5205" s="13" t="s">
        <v>8881</v>
      </c>
      <c r="G5205" s="14" t="s">
        <v>168</v>
      </c>
      <c r="H5205" s="15">
        <f>HYPERLINK("https://docs.wto.org/imrd/directdoc.asp?DDFDocuments/q/G/SPS/NARE33.pdf","EN")</f>
      </c>
      <c r="I5205" s="15">
        <f>HYPERLINK("https://docs.wto.org/imrd/directdoc.asp?DDFDocuments/r/G/SPS/NARE33.pdf","FR")</f>
      </c>
      <c r="J5205" s="15">
        <f>HYPERLINK("https://docs.wto.org/imrd/directdoc.asp?DDFDocuments/s/G/SPS/NARE33.pdf","ES")</f>
      </c>
    </row>
    <row r="5206">
      <c r="A5206" s="10" t="s">
        <v>8882</v>
      </c>
      <c r="B5206" s="11" t="s">
        <v>72</v>
      </c>
      <c r="C5206" s="10" t="s">
        <v>18</v>
      </c>
      <c r="D5206" s="12">
        <v>41822</v>
      </c>
      <c r="E5206" s="13" t="s">
        <v>8500</v>
      </c>
      <c r="F5206" s="13" t="s">
        <v>74</v>
      </c>
      <c r="G5206" s="14"/>
      <c r="H5206" s="15">
        <f>HYPERLINK("https://docs.wto.org/imrd/directdoc.asp?DDFDocuments/t/G/SPS/NCAN835.DOC","EN")</f>
      </c>
      <c r="I5206" s="15">
        <f>HYPERLINK("https://docs.wto.org/imrd/directdoc.asp?DDFDocuments/u/G/SPS/NCAN835.DOC","FR")</f>
      </c>
      <c r="J5206" s="15">
        <f>HYPERLINK("https://docs.wto.org/imrd/directdoc.asp?DDFDocuments/v/G/SPS/NCAN835.DOC","ES")</f>
      </c>
    </row>
    <row r="5207">
      <c r="A5207" s="10" t="s">
        <v>8883</v>
      </c>
      <c r="B5207" s="11" t="s">
        <v>1331</v>
      </c>
      <c r="C5207" s="10" t="s">
        <v>40</v>
      </c>
      <c r="D5207" s="12">
        <v>41822</v>
      </c>
      <c r="E5207" s="13" t="s">
        <v>19</v>
      </c>
      <c r="F5207" s="13" t="s">
        <v>5163</v>
      </c>
      <c r="G5207" s="14"/>
      <c r="H5207" s="15">
        <f>HYPERLINK("https://docs.wto.org/imrd/directdoc.asp?DDFDocuments/t/G/SPS/NHND52A1.DOC","EN")</f>
      </c>
      <c r="I5207" s="15">
        <f>HYPERLINK("https://docs.wto.org/imrd/directdoc.asp?DDFDocuments/u/G/SPS/NHND52A1.DOC","FR")</f>
      </c>
      <c r="J5207" s="15">
        <f>HYPERLINK("https://docs.wto.org/imrd/directdoc.asp?DDFDocuments/v/G/SPS/NHND52A1.DOC","ES")</f>
      </c>
    </row>
    <row r="5208">
      <c r="A5208" s="10" t="s">
        <v>8884</v>
      </c>
      <c r="B5208" s="11" t="s">
        <v>2519</v>
      </c>
      <c r="C5208" s="10" t="s">
        <v>18</v>
      </c>
      <c r="D5208" s="12">
        <v>41822</v>
      </c>
      <c r="E5208" s="13" t="s">
        <v>8885</v>
      </c>
      <c r="F5208" s="13" t="s">
        <v>158</v>
      </c>
      <c r="G5208" s="14"/>
      <c r="H5208" s="15">
        <f>HYPERLINK("https://docs.wto.org/imrd/directdoc.asp?DDFDocuments/t/G/SPS/NNOR32.DOC","EN")</f>
      </c>
      <c r="I5208" s="15">
        <f>HYPERLINK("https://docs.wto.org/imrd/directdoc.asp?DDFDocuments/u/G/SPS/NNOR32.DOC","FR")</f>
      </c>
      <c r="J5208" s="15">
        <f>HYPERLINK("https://docs.wto.org/imrd/directdoc.asp?DDFDocuments/v/G/SPS/NNOR32.DOC","ES")</f>
      </c>
    </row>
    <row r="5209">
      <c r="A5209" s="10" t="s">
        <v>8886</v>
      </c>
      <c r="B5209" s="11" t="s">
        <v>233</v>
      </c>
      <c r="C5209" s="10" t="s">
        <v>18</v>
      </c>
      <c r="D5209" s="12">
        <v>41822</v>
      </c>
      <c r="E5209" s="13" t="s">
        <v>8887</v>
      </c>
      <c r="F5209" s="13" t="s">
        <v>223</v>
      </c>
      <c r="G5209" s="14" t="s">
        <v>188</v>
      </c>
      <c r="H5209" s="15">
        <f>HYPERLINK("https://docs.wto.org/imrd/directdoc.asp?DDFDocuments/t/G/SPS/NPER554.DOC","EN")</f>
      </c>
      <c r="I5209" s="15">
        <f>HYPERLINK("https://docs.wto.org/imrd/directdoc.asp?DDFDocuments/u/G/SPS/NPER554.DOC","FR")</f>
      </c>
      <c r="J5209" s="15">
        <f>HYPERLINK("https://docs.wto.org/imrd/directdoc.asp?DDFDocuments/v/G/SPS/NPER554.DOC","ES")</f>
      </c>
    </row>
    <row r="5210">
      <c r="A5210" s="10" t="s">
        <v>8888</v>
      </c>
      <c r="B5210" s="11" t="s">
        <v>365</v>
      </c>
      <c r="C5210" s="10" t="s">
        <v>40</v>
      </c>
      <c r="D5210" s="12">
        <v>41821</v>
      </c>
      <c r="E5210" s="13" t="s">
        <v>19</v>
      </c>
      <c r="F5210" s="13" t="s">
        <v>5150</v>
      </c>
      <c r="G5210" s="14"/>
      <c r="H5210" s="15">
        <f>HYPERLINK("https://docs.wto.org/imrd/directdoc.asp?DDFDocuments/q/G/SPS/NCHL458A1.pdf","EN")</f>
      </c>
      <c r="I5210" s="15">
        <f>HYPERLINK("https://docs.wto.org/imrd/directdoc.asp?DDFDocuments/r/G/SPS/NCHL458A1.pdf","FR")</f>
      </c>
      <c r="J5210" s="15">
        <f>HYPERLINK("https://docs.wto.org/imrd/directdoc.asp?DDFDocuments/s/G/SPS/NCHL458A1.pdf","ES")</f>
      </c>
    </row>
    <row r="5211">
      <c r="A5211" s="10" t="s">
        <v>8889</v>
      </c>
      <c r="B5211" s="11" t="s">
        <v>233</v>
      </c>
      <c r="C5211" s="10" t="s">
        <v>18</v>
      </c>
      <c r="D5211" s="12">
        <v>41821</v>
      </c>
      <c r="E5211" s="13" t="s">
        <v>8890</v>
      </c>
      <c r="F5211" s="13" t="s">
        <v>158</v>
      </c>
      <c r="G5211" s="14" t="s">
        <v>161</v>
      </c>
      <c r="H5211" s="15">
        <f>HYPERLINK("https://docs.wto.org/imrd/directdoc.asp?DDFDocuments/q/G/SPS/NPER553.pdf","EN")</f>
      </c>
      <c r="I5211" s="15">
        <f>HYPERLINK("https://docs.wto.org/imrd/directdoc.asp?DDFDocuments/r/G/SPS/NPER553.pdf","FR")</f>
      </c>
      <c r="J5211" s="15">
        <f>HYPERLINK("https://docs.wto.org/imrd/directdoc.asp?DDFDocuments/s/G/SPS/NPER553.pdf","ES")</f>
      </c>
    </row>
    <row r="5212">
      <c r="A5212" s="10" t="s">
        <v>8891</v>
      </c>
      <c r="B5212" s="11" t="s">
        <v>72</v>
      </c>
      <c r="C5212" s="10" t="s">
        <v>18</v>
      </c>
      <c r="D5212" s="12">
        <v>41817</v>
      </c>
      <c r="E5212" s="13" t="s">
        <v>8892</v>
      </c>
      <c r="F5212" s="13" t="s">
        <v>32</v>
      </c>
      <c r="G5212" s="14"/>
      <c r="H5212" s="15">
        <f>HYPERLINK("https://docs.wto.org/imrd/directdoc.asp?DDFDocuments/t/G/SPS/NCAN833.DOC","EN")</f>
      </c>
      <c r="I5212" s="15">
        <f>HYPERLINK("https://docs.wto.org/imrd/directdoc.asp?DDFDocuments/u/G/SPS/NCAN833.DOC","FR")</f>
      </c>
      <c r="J5212" s="15">
        <f>HYPERLINK("https://docs.wto.org/imrd/directdoc.asp?DDFDocuments/v/G/SPS/NCAN833.DOC","ES")</f>
      </c>
    </row>
    <row r="5213">
      <c r="A5213" s="10" t="s">
        <v>8893</v>
      </c>
      <c r="B5213" s="11" t="s">
        <v>365</v>
      </c>
      <c r="C5213" s="10" t="s">
        <v>18</v>
      </c>
      <c r="D5213" s="12">
        <v>41817</v>
      </c>
      <c r="E5213" s="13" t="s">
        <v>8894</v>
      </c>
      <c r="F5213" s="13" t="s">
        <v>158</v>
      </c>
      <c r="G5213" s="14" t="s">
        <v>349</v>
      </c>
      <c r="H5213" s="15">
        <f>HYPERLINK("https://docs.wto.org/imrd/directdoc.asp?DDFDocuments/t/G/SPS/NCHL477.DOC","EN")</f>
      </c>
      <c r="I5213" s="15">
        <f>HYPERLINK("https://docs.wto.org/imrd/directdoc.asp?DDFDocuments/u/G/SPS/NCHL477.DOC","FR")</f>
      </c>
      <c r="J5213" s="15">
        <f>HYPERLINK("https://docs.wto.org/imrd/directdoc.asp?DDFDocuments/v/G/SPS/NCHL477.DOC","ES")</f>
      </c>
    </row>
    <row r="5214">
      <c r="A5214" s="10" t="s">
        <v>8895</v>
      </c>
      <c r="B5214" s="11" t="s">
        <v>139</v>
      </c>
      <c r="C5214" s="10" t="s">
        <v>18</v>
      </c>
      <c r="D5214" s="12">
        <v>41817</v>
      </c>
      <c r="E5214" s="13" t="s">
        <v>5321</v>
      </c>
      <c r="F5214" s="13" t="s">
        <v>3404</v>
      </c>
      <c r="G5214" s="14" t="s">
        <v>8896</v>
      </c>
      <c r="H5214" s="15">
        <f>HYPERLINK("https://docs.wto.org/imrd/directdoc.asp?DDFDocuments/q/G/SPS/NIND88.pdf","EN")</f>
      </c>
      <c r="I5214" s="15">
        <f>HYPERLINK("https://docs.wto.org/imrd/directdoc.asp?DDFDocuments/r/G/SPS/NIND88.pdf","FR")</f>
      </c>
      <c r="J5214" s="15">
        <f>HYPERLINK("https://docs.wto.org/imrd/directdoc.asp?DDFDocuments/s/G/SPS/NIND88.pdf","ES")</f>
      </c>
    </row>
    <row r="5215">
      <c r="A5215" s="10" t="s">
        <v>8897</v>
      </c>
      <c r="B5215" s="11" t="s">
        <v>153</v>
      </c>
      <c r="C5215" s="10" t="s">
        <v>18</v>
      </c>
      <c r="D5215" s="12">
        <v>41817</v>
      </c>
      <c r="E5215" s="13" t="s">
        <v>8898</v>
      </c>
      <c r="F5215" s="13" t="s">
        <v>8899</v>
      </c>
      <c r="G5215" s="14"/>
      <c r="H5215" s="15">
        <f>HYPERLINK("https://docs.wto.org/imrd/directdoc.asp?DDFDocuments/t/G/SPS/NKOR475.DOC","EN")</f>
      </c>
      <c r="I5215" s="15">
        <f>HYPERLINK("https://docs.wto.org/imrd/directdoc.asp?DDFDocuments/u/G/SPS/NKOR475.DOC","FR")</f>
      </c>
      <c r="J5215" s="15">
        <f>HYPERLINK("https://docs.wto.org/imrd/directdoc.asp?DDFDocuments/v/G/SPS/NKOR475.DOC","ES")</f>
      </c>
    </row>
    <row r="5216">
      <c r="A5216" s="10" t="s">
        <v>8900</v>
      </c>
      <c r="B5216" s="11" t="s">
        <v>233</v>
      </c>
      <c r="C5216" s="10" t="s">
        <v>18</v>
      </c>
      <c r="D5216" s="12">
        <v>41817</v>
      </c>
      <c r="E5216" s="13" t="s">
        <v>8901</v>
      </c>
      <c r="F5216" s="13" t="s">
        <v>607</v>
      </c>
      <c r="G5216" s="14" t="s">
        <v>161</v>
      </c>
      <c r="H5216" s="15">
        <f>HYPERLINK("https://docs.wto.org/imrd/directdoc.asp?DDFDocuments/q/G/SPS/NPER552.pdf","EN")</f>
      </c>
      <c r="I5216" s="15">
        <f>HYPERLINK("https://docs.wto.org/imrd/directdoc.asp?DDFDocuments/r/G/SPS/NPER552.pdf","FR")</f>
      </c>
      <c r="J5216" s="15">
        <f>HYPERLINK("https://docs.wto.org/imrd/directdoc.asp?DDFDocuments/s/G/SPS/NPER552.pdf","ES")</f>
      </c>
    </row>
    <row r="5217">
      <c r="A5217" s="10" t="s">
        <v>8902</v>
      </c>
      <c r="B5217" s="11" t="s">
        <v>233</v>
      </c>
      <c r="C5217" s="10" t="s">
        <v>40</v>
      </c>
      <c r="D5217" s="12">
        <v>41816</v>
      </c>
      <c r="E5217" s="13" t="s">
        <v>19</v>
      </c>
      <c r="F5217" s="13" t="s">
        <v>5150</v>
      </c>
      <c r="G5217" s="14"/>
      <c r="H5217" s="15">
        <f>HYPERLINK("https://docs.wto.org/imrd/directdoc.asp?DDFDocuments/q/G/SPS/NPER508A1.pdf","EN")</f>
      </c>
      <c r="I5217" s="15">
        <f>HYPERLINK("https://docs.wto.org/imrd/directdoc.asp?DDFDocuments/r/G/SPS/NPER508A1.pdf","FR")</f>
      </c>
      <c r="J5217" s="15">
        <f>HYPERLINK("https://docs.wto.org/imrd/directdoc.asp?DDFDocuments/s/G/SPS/NPER508A1.pdf","ES")</f>
      </c>
    </row>
    <row r="5218">
      <c r="A5218" s="10" t="s">
        <v>8903</v>
      </c>
      <c r="B5218" s="11" t="s">
        <v>233</v>
      </c>
      <c r="C5218" s="10" t="s">
        <v>40</v>
      </c>
      <c r="D5218" s="12">
        <v>41816</v>
      </c>
      <c r="E5218" s="13" t="s">
        <v>19</v>
      </c>
      <c r="F5218" s="13" t="s">
        <v>5150</v>
      </c>
      <c r="G5218" s="14"/>
      <c r="H5218" s="15">
        <f>HYPERLINK("https://docs.wto.org/imrd/directdoc.asp?DDFDocuments/t/G/SPS/NPER519A1.DOC","EN")</f>
      </c>
      <c r="I5218" s="15">
        <f>HYPERLINK("https://docs.wto.org/imrd/directdoc.asp?DDFDocuments/u/G/SPS/NPER519A1.DOC","FR")</f>
      </c>
      <c r="J5218" s="15">
        <f>HYPERLINK("https://docs.wto.org/imrd/directdoc.asp?DDFDocuments/v/G/SPS/NPER519A1.DOC","ES")</f>
      </c>
    </row>
    <row r="5219">
      <c r="A5219" s="10" t="s">
        <v>8904</v>
      </c>
      <c r="B5219" s="11" t="s">
        <v>233</v>
      </c>
      <c r="C5219" s="10" t="s">
        <v>40</v>
      </c>
      <c r="D5219" s="12">
        <v>41816</v>
      </c>
      <c r="E5219" s="13" t="s">
        <v>19</v>
      </c>
      <c r="F5219" s="13" t="s">
        <v>5150</v>
      </c>
      <c r="G5219" s="14"/>
      <c r="H5219" s="15">
        <f>HYPERLINK("https://docs.wto.org/imrd/directdoc.asp?DDFDocuments/q/G/SPS/NPER520A1.pdf","EN")</f>
      </c>
      <c r="I5219" s="15">
        <f>HYPERLINK("https://docs.wto.org/imrd/directdoc.asp?DDFDocuments/r/G/SPS/NPER520A1.pdf","FR")</f>
      </c>
      <c r="J5219" s="15">
        <f>HYPERLINK("https://docs.wto.org/imrd/directdoc.asp?DDFDocuments/s/G/SPS/NPER520A1.pdf","ES")</f>
      </c>
    </row>
    <row r="5220">
      <c r="A5220" s="10" t="s">
        <v>8905</v>
      </c>
      <c r="B5220" s="11" t="s">
        <v>233</v>
      </c>
      <c r="C5220" s="10" t="s">
        <v>40</v>
      </c>
      <c r="D5220" s="12">
        <v>41816</v>
      </c>
      <c r="E5220" s="13" t="s">
        <v>19</v>
      </c>
      <c r="F5220" s="13" t="s">
        <v>5150</v>
      </c>
      <c r="G5220" s="14"/>
      <c r="H5220" s="15">
        <f>HYPERLINK("https://docs.wto.org/imrd/directdoc.asp?DDFDocuments/t/G/SPS/NPER521A1.DOC","EN")</f>
      </c>
      <c r="I5220" s="15">
        <f>HYPERLINK("https://docs.wto.org/imrd/directdoc.asp?DDFDocuments/u/G/SPS/NPER521A1.DOC","FR")</f>
      </c>
      <c r="J5220" s="15">
        <f>HYPERLINK("https://docs.wto.org/imrd/directdoc.asp?DDFDocuments/v/G/SPS/NPER521A1.DOC","ES")</f>
      </c>
    </row>
    <row r="5221">
      <c r="A5221" s="10" t="s">
        <v>8906</v>
      </c>
      <c r="B5221" s="11" t="s">
        <v>233</v>
      </c>
      <c r="C5221" s="10" t="s">
        <v>40</v>
      </c>
      <c r="D5221" s="12">
        <v>41816</v>
      </c>
      <c r="E5221" s="13" t="s">
        <v>19</v>
      </c>
      <c r="F5221" s="13" t="s">
        <v>5150</v>
      </c>
      <c r="G5221" s="14"/>
      <c r="H5221" s="15">
        <f>HYPERLINK("https://docs.wto.org/imrd/directdoc.asp?DDFDocuments/q/G/SPS/NPER524A1.pdf","EN")</f>
      </c>
      <c r="I5221" s="15">
        <f>HYPERLINK("https://docs.wto.org/imrd/directdoc.asp?DDFDocuments/r/G/SPS/NPER524A1.pdf","FR")</f>
      </c>
      <c r="J5221" s="15">
        <f>HYPERLINK("https://docs.wto.org/imrd/directdoc.asp?DDFDocuments/s/G/SPS/NPER524A1.pdf","ES")</f>
      </c>
    </row>
    <row r="5222">
      <c r="A5222" s="10" t="s">
        <v>8907</v>
      </c>
      <c r="B5222" s="11" t="s">
        <v>233</v>
      </c>
      <c r="C5222" s="10" t="s">
        <v>40</v>
      </c>
      <c r="D5222" s="12">
        <v>41816</v>
      </c>
      <c r="E5222" s="13" t="s">
        <v>19</v>
      </c>
      <c r="F5222" s="13" t="s">
        <v>5150</v>
      </c>
      <c r="G5222" s="14"/>
      <c r="H5222" s="15">
        <f>HYPERLINK("https://docs.wto.org/imrd/directdoc.asp?DDFDocuments/t/G/SPS/NPER525A1.DOC","EN")</f>
      </c>
      <c r="I5222" s="15">
        <f>HYPERLINK("https://docs.wto.org/imrd/directdoc.asp?DDFDocuments/u/G/SPS/NPER525A1.DOC","FR")</f>
      </c>
      <c r="J5222" s="15">
        <f>HYPERLINK("https://docs.wto.org/imrd/directdoc.asp?DDFDocuments/v/G/SPS/NPER525A1.DOC","ES")</f>
      </c>
    </row>
    <row r="5223">
      <c r="A5223" s="10" t="s">
        <v>8908</v>
      </c>
      <c r="B5223" s="11" t="s">
        <v>233</v>
      </c>
      <c r="C5223" s="10" t="s">
        <v>40</v>
      </c>
      <c r="D5223" s="12">
        <v>41816</v>
      </c>
      <c r="E5223" s="13" t="s">
        <v>19</v>
      </c>
      <c r="F5223" s="13" t="s">
        <v>5150</v>
      </c>
      <c r="G5223" s="14"/>
      <c r="H5223" s="15">
        <f>HYPERLINK("https://docs.wto.org/imrd/directdoc.asp?DDFDocuments/t/G/SPS/NPER526A1.DOC","EN")</f>
      </c>
      <c r="I5223" s="15">
        <f>HYPERLINK("https://docs.wto.org/imrd/directdoc.asp?DDFDocuments/u/G/SPS/NPER526A1.DOC","FR")</f>
      </c>
      <c r="J5223" s="15">
        <f>HYPERLINK("https://docs.wto.org/imrd/directdoc.asp?DDFDocuments/v/G/SPS/NPER526A1.DOC","ES")</f>
      </c>
    </row>
    <row r="5224">
      <c r="A5224" s="10" t="s">
        <v>8909</v>
      </c>
      <c r="B5224" s="11" t="s">
        <v>233</v>
      </c>
      <c r="C5224" s="10" t="s">
        <v>40</v>
      </c>
      <c r="D5224" s="12">
        <v>41816</v>
      </c>
      <c r="E5224" s="13" t="s">
        <v>19</v>
      </c>
      <c r="F5224" s="13" t="s">
        <v>5150</v>
      </c>
      <c r="G5224" s="14"/>
      <c r="H5224" s="15">
        <f>HYPERLINK("https://docs.wto.org/imrd/directdoc.asp?DDFDocuments/q/G/SPS/NPER535A1.pdf","EN")</f>
      </c>
      <c r="I5224" s="15">
        <f>HYPERLINK("https://docs.wto.org/imrd/directdoc.asp?DDFDocuments/r/G/SPS/NPER535A1.pdf","FR")</f>
      </c>
      <c r="J5224" s="15">
        <f>HYPERLINK("https://docs.wto.org/imrd/directdoc.asp?DDFDocuments/s/G/SPS/NPER535A1.pdf","ES")</f>
      </c>
    </row>
    <row r="5225">
      <c r="A5225" s="10" t="s">
        <v>8910</v>
      </c>
      <c r="B5225" s="11" t="s">
        <v>53</v>
      </c>
      <c r="C5225" s="10" t="s">
        <v>18</v>
      </c>
      <c r="D5225" s="12">
        <v>41816</v>
      </c>
      <c r="E5225" s="13" t="s">
        <v>8675</v>
      </c>
      <c r="F5225" s="13" t="s">
        <v>24</v>
      </c>
      <c r="G5225" s="14"/>
      <c r="H5225" s="15">
        <f>HYPERLINK("https://docs.wto.org/imrd/directdoc.asp?DDFDocuments/t/G/SPS/NSAU106.DOC","EN")</f>
      </c>
      <c r="I5225" s="15">
        <f>HYPERLINK("https://docs.wto.org/imrd/directdoc.asp?DDFDocuments/u/G/SPS/NSAU106.DOC","FR")</f>
      </c>
      <c r="J5225" s="15">
        <f>HYPERLINK("https://docs.wto.org/imrd/directdoc.asp?DDFDocuments/v/G/SPS/NSAU106.DOC","ES")</f>
      </c>
    </row>
    <row r="5226">
      <c r="A5226" s="10" t="s">
        <v>8911</v>
      </c>
      <c r="B5226" s="11" t="s">
        <v>59</v>
      </c>
      <c r="C5226" s="10" t="s">
        <v>40</v>
      </c>
      <c r="D5226" s="12">
        <v>41816</v>
      </c>
      <c r="E5226" s="13" t="s">
        <v>8874</v>
      </c>
      <c r="F5226" s="13" t="s">
        <v>5150</v>
      </c>
      <c r="G5226" s="14"/>
      <c r="H5226" s="15">
        <f>HYPERLINK("https://docs.wto.org/imrd/directdoc.asp?DDFDocuments/t/G/SPS/NTPKM293A1.DOC","EN")</f>
      </c>
      <c r="I5226" s="15">
        <f>HYPERLINK("https://docs.wto.org/imrd/directdoc.asp?DDFDocuments/u/G/SPS/NTPKM293A1.DOC","FR")</f>
      </c>
      <c r="J5226" s="15">
        <f>HYPERLINK("https://docs.wto.org/imrd/directdoc.asp?DDFDocuments/v/G/SPS/NTPKM293A1.DOC","ES")</f>
      </c>
    </row>
    <row r="5227">
      <c r="A5227" s="10" t="s">
        <v>8912</v>
      </c>
      <c r="B5227" s="11" t="s">
        <v>34</v>
      </c>
      <c r="C5227" s="10" t="s">
        <v>12</v>
      </c>
      <c r="D5227" s="12">
        <v>41815</v>
      </c>
      <c r="E5227" s="13" t="s">
        <v>8913</v>
      </c>
      <c r="F5227" s="13" t="s">
        <v>8914</v>
      </c>
      <c r="G5227" s="14" t="s">
        <v>161</v>
      </c>
      <c r="H5227" s="15">
        <f>HYPERLINK("https://docs.wto.org/imrd/directdoc.asp?DDFDocuments/t/G/SPS/NJPN352.DOC","EN")</f>
      </c>
      <c r="I5227" s="15">
        <f>HYPERLINK("https://docs.wto.org/imrd/directdoc.asp?DDFDocuments/u/G/SPS/NJPN352.DOC","FR")</f>
      </c>
      <c r="J5227" s="15">
        <f>HYPERLINK("https://docs.wto.org/imrd/directdoc.asp?DDFDocuments/v/G/SPS/NJPN352.DOC","ES")</f>
      </c>
    </row>
    <row r="5228">
      <c r="A5228" s="10" t="s">
        <v>8915</v>
      </c>
      <c r="B5228" s="11" t="s">
        <v>233</v>
      </c>
      <c r="C5228" s="10" t="s">
        <v>18</v>
      </c>
      <c r="D5228" s="12">
        <v>41815</v>
      </c>
      <c r="E5228" s="13" t="s">
        <v>8916</v>
      </c>
      <c r="F5228" s="13" t="s">
        <v>607</v>
      </c>
      <c r="G5228" s="14" t="s">
        <v>47</v>
      </c>
      <c r="H5228" s="15">
        <f>HYPERLINK("https://docs.wto.org/imrd/directdoc.asp?DDFDocuments/t/G/SPS/NPER551.DOC","EN")</f>
      </c>
      <c r="I5228" s="15">
        <f>HYPERLINK("https://docs.wto.org/imrd/directdoc.asp?DDFDocuments/u/G/SPS/NPER551.DOC","FR")</f>
      </c>
      <c r="J5228" s="15">
        <f>HYPERLINK("https://docs.wto.org/imrd/directdoc.asp?DDFDocuments/v/G/SPS/NPER551.DOC","ES")</f>
      </c>
    </row>
    <row r="5229">
      <c r="A5229" s="10" t="s">
        <v>8917</v>
      </c>
      <c r="B5229" s="11" t="s">
        <v>53</v>
      </c>
      <c r="C5229" s="10" t="s">
        <v>18</v>
      </c>
      <c r="D5229" s="12">
        <v>41815</v>
      </c>
      <c r="E5229" s="13" t="s">
        <v>8918</v>
      </c>
      <c r="F5229" s="13" t="s">
        <v>122</v>
      </c>
      <c r="G5229" s="14"/>
      <c r="H5229" s="15">
        <f>HYPERLINK("https://docs.wto.org/imrd/directdoc.asp?DDFDocuments/q/G/SPS/NSAU105.pdf","EN")</f>
      </c>
      <c r="I5229" s="15">
        <f>HYPERLINK("https://docs.wto.org/imrd/directdoc.asp?DDFDocuments/r/G/SPS/NSAU105.pdf","FR")</f>
      </c>
      <c r="J5229" s="15">
        <f>HYPERLINK("https://docs.wto.org/imrd/directdoc.asp?DDFDocuments/s/G/SPS/NSAU105.pdf","ES")</f>
      </c>
    </row>
    <row r="5230">
      <c r="A5230" s="10" t="s">
        <v>8919</v>
      </c>
      <c r="B5230" s="11" t="s">
        <v>204</v>
      </c>
      <c r="C5230" s="10" t="s">
        <v>40</v>
      </c>
      <c r="D5230" s="12">
        <v>41814</v>
      </c>
      <c r="E5230" s="13" t="s">
        <v>2329</v>
      </c>
      <c r="F5230" s="13" t="s">
        <v>5150</v>
      </c>
      <c r="G5230" s="14"/>
      <c r="H5230" s="15">
        <f>HYPERLINK("https://docs.wto.org/imrd/directdoc.asp?DDFDocuments/t/G/SPS/NEGY54A1.DOC","EN")</f>
      </c>
      <c r="I5230" s="15">
        <f>HYPERLINK("https://docs.wto.org/imrd/directdoc.asp?DDFDocuments/u/G/SPS/NEGY54A1.DOC","FR")</f>
      </c>
      <c r="J5230" s="15">
        <f>HYPERLINK("https://docs.wto.org/imrd/directdoc.asp?DDFDocuments/v/G/SPS/NEGY54A1.DOC","ES")</f>
      </c>
    </row>
    <row r="5231">
      <c r="A5231" s="10" t="s">
        <v>8920</v>
      </c>
      <c r="B5231" s="11" t="s">
        <v>161</v>
      </c>
      <c r="C5231" s="10" t="s">
        <v>18</v>
      </c>
      <c r="D5231" s="12">
        <v>41814</v>
      </c>
      <c r="E5231" s="13" t="s">
        <v>8921</v>
      </c>
      <c r="F5231" s="13" t="s">
        <v>8922</v>
      </c>
      <c r="G5231" s="14"/>
      <c r="H5231" s="15">
        <f>HYPERLINK("https://docs.wto.org/imrd/directdoc.asp?DDFDocuments/t/G/SPS/NUSA2680.DOC","EN")</f>
      </c>
      <c r="I5231" s="15">
        <f>HYPERLINK("https://docs.wto.org/imrd/directdoc.asp?DDFDocuments/u/G/SPS/NUSA2680.DOC","FR")</f>
      </c>
      <c r="J5231" s="15">
        <f>HYPERLINK("https://docs.wto.org/imrd/directdoc.asp?DDFDocuments/v/G/SPS/NUSA2680.DOC","ES")</f>
      </c>
    </row>
    <row r="5232">
      <c r="A5232" s="10" t="s">
        <v>8923</v>
      </c>
      <c r="B5232" s="11" t="s">
        <v>233</v>
      </c>
      <c r="C5232" s="10" t="s">
        <v>18</v>
      </c>
      <c r="D5232" s="12">
        <v>41813</v>
      </c>
      <c r="E5232" s="13" t="s">
        <v>8707</v>
      </c>
      <c r="F5232" s="13" t="s">
        <v>158</v>
      </c>
      <c r="G5232" s="14" t="s">
        <v>183</v>
      </c>
      <c r="H5232" s="15">
        <f>HYPERLINK("https://docs.wto.org/imrd/directdoc.asp?DDFDocuments/q/G/SPS/NPER550.pdf","EN")</f>
      </c>
      <c r="I5232" s="15">
        <f>HYPERLINK("https://docs.wto.org/imrd/directdoc.asp?DDFDocuments/r/G/SPS/NPER550.pdf","FR")</f>
      </c>
      <c r="J5232" s="15">
        <f>HYPERLINK("https://docs.wto.org/imrd/directdoc.asp?DDFDocuments/s/G/SPS/NPER550.pdf","ES")</f>
      </c>
    </row>
    <row r="5233">
      <c r="A5233" s="10" t="s">
        <v>8924</v>
      </c>
      <c r="B5233" s="11" t="s">
        <v>164</v>
      </c>
      <c r="C5233" s="10" t="s">
        <v>18</v>
      </c>
      <c r="D5233" s="12">
        <v>41813</v>
      </c>
      <c r="E5233" s="13" t="s">
        <v>8925</v>
      </c>
      <c r="F5233" s="13" t="s">
        <v>92</v>
      </c>
      <c r="G5233" s="14" t="s">
        <v>47</v>
      </c>
      <c r="H5233" s="15">
        <f>HYPERLINK("https://docs.wto.org/imrd/directdoc.asp?DDFDocuments/t/G/SPS/NUKR94R1.DOC","EN")</f>
      </c>
      <c r="I5233" s="15">
        <f>HYPERLINK("https://docs.wto.org/imrd/directdoc.asp?DDFDocuments/u/G/SPS/NUKR94R1.DOC","FR")</f>
      </c>
      <c r="J5233" s="15">
        <f>HYPERLINK("https://docs.wto.org/imrd/directdoc.asp?DDFDocuments/v/G/SPS/NUKR94R1.DOC","ES")</f>
      </c>
    </row>
    <row r="5234">
      <c r="A5234" s="10" t="s">
        <v>8926</v>
      </c>
      <c r="B5234" s="11" t="s">
        <v>27</v>
      </c>
      <c r="C5234" s="10" t="s">
        <v>18</v>
      </c>
      <c r="D5234" s="12">
        <v>41810</v>
      </c>
      <c r="E5234" s="13" t="s">
        <v>8927</v>
      </c>
      <c r="F5234" s="13" t="s">
        <v>32</v>
      </c>
      <c r="G5234" s="14" t="s">
        <v>349</v>
      </c>
      <c r="H5234" s="15">
        <f>HYPERLINK("https://docs.wto.org/imrd/directdoc.asp?DDFDocuments/q/G/SPS/NCRI148.pdf","EN")</f>
      </c>
      <c r="I5234" s="15">
        <f>HYPERLINK("https://docs.wto.org/imrd/directdoc.asp?DDFDocuments/r/G/SPS/NCRI148.pdf","FR")</f>
      </c>
      <c r="J5234" s="15">
        <f>HYPERLINK("https://docs.wto.org/imrd/directdoc.asp?DDFDocuments/s/G/SPS/NCRI148.pdf","ES")</f>
      </c>
    </row>
    <row r="5235">
      <c r="A5235" s="10" t="s">
        <v>8928</v>
      </c>
      <c r="B5235" s="11" t="s">
        <v>82</v>
      </c>
      <c r="C5235" s="10" t="s">
        <v>18</v>
      </c>
      <c r="D5235" s="12">
        <v>41810</v>
      </c>
      <c r="E5235" s="13" t="s">
        <v>8929</v>
      </c>
      <c r="F5235" s="13" t="s">
        <v>122</v>
      </c>
      <c r="G5235" s="14"/>
      <c r="H5235" s="15">
        <f>HYPERLINK("https://docs.wto.org/imrd/directdoc.asp?DDFDocuments/t/G/SPS/NEU83.DOC","EN")</f>
      </c>
      <c r="I5235" s="15">
        <f>HYPERLINK("https://docs.wto.org/imrd/directdoc.asp?DDFDocuments/u/G/SPS/NEU83.DOC","FR")</f>
      </c>
      <c r="J5235" s="15">
        <f>HYPERLINK("https://docs.wto.org/imrd/directdoc.asp?DDFDocuments/v/G/SPS/NEU83.DOC","ES")</f>
      </c>
    </row>
    <row r="5236">
      <c r="A5236" s="10" t="s">
        <v>8930</v>
      </c>
      <c r="B5236" s="11" t="s">
        <v>11</v>
      </c>
      <c r="C5236" s="10" t="s">
        <v>18</v>
      </c>
      <c r="D5236" s="12">
        <v>41810</v>
      </c>
      <c r="E5236" s="13" t="s">
        <v>8931</v>
      </c>
      <c r="F5236" s="13" t="s">
        <v>14</v>
      </c>
      <c r="G5236" s="14" t="s">
        <v>1093</v>
      </c>
      <c r="H5236" s="15">
        <f>HYPERLINK("https://docs.wto.org/imrd/directdoc.asp?DDFDocuments/t/G/SPS/NRUS63.DOC","EN")</f>
      </c>
      <c r="I5236" s="15">
        <f>HYPERLINK("https://docs.wto.org/imrd/directdoc.asp?DDFDocuments/u/G/SPS/NRUS63.DOC","FR")</f>
      </c>
      <c r="J5236" s="15">
        <f>HYPERLINK("https://docs.wto.org/imrd/directdoc.asp?DDFDocuments/v/G/SPS/NRUS63.DOC","ES")</f>
      </c>
    </row>
    <row r="5237">
      <c r="A5237" s="10" t="s">
        <v>8932</v>
      </c>
      <c r="B5237" s="11" t="s">
        <v>59</v>
      </c>
      <c r="C5237" s="10" t="s">
        <v>40</v>
      </c>
      <c r="D5237" s="12">
        <v>41810</v>
      </c>
      <c r="E5237" s="13" t="s">
        <v>8933</v>
      </c>
      <c r="F5237" s="13" t="s">
        <v>5150</v>
      </c>
      <c r="G5237" s="14"/>
      <c r="H5237" s="15">
        <f>HYPERLINK("https://docs.wto.org/imrd/directdoc.asp?DDFDocuments/t/G/SPS/NTPKM304A1.DOC","EN")</f>
      </c>
      <c r="I5237" s="15">
        <f>HYPERLINK("https://docs.wto.org/imrd/directdoc.asp?DDFDocuments/u/G/SPS/NTPKM304A1.DOC","FR")</f>
      </c>
      <c r="J5237" s="15">
        <f>HYPERLINK("https://docs.wto.org/imrd/directdoc.asp?DDFDocuments/v/G/SPS/NTPKM304A1.DOC","ES")</f>
      </c>
    </row>
    <row r="5238">
      <c r="A5238" s="10" t="s">
        <v>8934</v>
      </c>
      <c r="B5238" s="11" t="s">
        <v>161</v>
      </c>
      <c r="C5238" s="10" t="s">
        <v>40</v>
      </c>
      <c r="D5238" s="12">
        <v>41810</v>
      </c>
      <c r="E5238" s="13" t="s">
        <v>8935</v>
      </c>
      <c r="F5238" s="13" t="s">
        <v>5163</v>
      </c>
      <c r="G5238" s="14"/>
      <c r="H5238" s="15">
        <f>HYPERLINK("https://docs.wto.org/imrd/directdoc.asp?DDFDocuments/t/G/SPS/NUSA2645A1.DOC","EN")</f>
      </c>
      <c r="I5238" s="15">
        <f>HYPERLINK("https://docs.wto.org/imrd/directdoc.asp?DDFDocuments/u/G/SPS/NUSA2645A1.DOC","FR")</f>
      </c>
      <c r="J5238" s="15">
        <f>HYPERLINK("https://docs.wto.org/imrd/directdoc.asp?DDFDocuments/v/G/SPS/NUSA2645A1.DOC","ES")</f>
      </c>
    </row>
    <row r="5239">
      <c r="A5239" s="10" t="s">
        <v>8936</v>
      </c>
      <c r="B5239" s="11" t="s">
        <v>95</v>
      </c>
      <c r="C5239" s="10" t="s">
        <v>18</v>
      </c>
      <c r="D5239" s="12">
        <v>41808</v>
      </c>
      <c r="E5239" s="13" t="s">
        <v>8937</v>
      </c>
      <c r="F5239" s="13" t="s">
        <v>166</v>
      </c>
      <c r="G5239" s="14"/>
      <c r="H5239" s="15">
        <f>HYPERLINK("https://docs.wto.org/imrd/directdoc.asp?DDFDocuments/t/G/SPS/NBRA939.DOC","EN")</f>
      </c>
      <c r="I5239" s="15">
        <f>HYPERLINK("https://docs.wto.org/imrd/directdoc.asp?DDFDocuments/u/G/SPS/NBRA939.DOC","FR")</f>
      </c>
      <c r="J5239" s="15">
        <f>HYPERLINK("https://docs.wto.org/imrd/directdoc.asp?DDFDocuments/v/G/SPS/NBRA939.DOC","ES")</f>
      </c>
    </row>
    <row r="5240">
      <c r="A5240" s="10" t="s">
        <v>8938</v>
      </c>
      <c r="B5240" s="11" t="s">
        <v>233</v>
      </c>
      <c r="C5240" s="10" t="s">
        <v>18</v>
      </c>
      <c r="D5240" s="12">
        <v>41808</v>
      </c>
      <c r="E5240" s="13" t="s">
        <v>8939</v>
      </c>
      <c r="F5240" s="13" t="s">
        <v>1151</v>
      </c>
      <c r="G5240" s="14" t="s">
        <v>1093</v>
      </c>
      <c r="H5240" s="15">
        <f>HYPERLINK("https://docs.wto.org/imrd/directdoc.asp?DDFDocuments/t/G/SPS/NPER548.DOC","EN")</f>
      </c>
      <c r="I5240" s="15">
        <f>HYPERLINK("https://docs.wto.org/imrd/directdoc.asp?DDFDocuments/u/G/SPS/NPER548.DOC","FR")</f>
      </c>
      <c r="J5240" s="15">
        <f>HYPERLINK("https://docs.wto.org/imrd/directdoc.asp?DDFDocuments/v/G/SPS/NPER548.DOC","ES")</f>
      </c>
    </row>
    <row r="5241">
      <c r="A5241" s="10" t="s">
        <v>8940</v>
      </c>
      <c r="B5241" s="11" t="s">
        <v>233</v>
      </c>
      <c r="C5241" s="10" t="s">
        <v>18</v>
      </c>
      <c r="D5241" s="12">
        <v>41808</v>
      </c>
      <c r="E5241" s="13" t="s">
        <v>8941</v>
      </c>
      <c r="F5241" s="13" t="s">
        <v>158</v>
      </c>
      <c r="G5241" s="14" t="s">
        <v>365</v>
      </c>
      <c r="H5241" s="15">
        <f>HYPERLINK("https://docs.wto.org/imrd/directdoc.asp?DDFDocuments/t/G/SPS/NPER549.DOC","EN")</f>
      </c>
      <c r="I5241" s="15">
        <f>HYPERLINK("https://docs.wto.org/imrd/directdoc.asp?DDFDocuments/u/G/SPS/NPER549.DOC","FR")</f>
      </c>
      <c r="J5241" s="15">
        <f>HYPERLINK("https://docs.wto.org/imrd/directdoc.asp?DDFDocuments/v/G/SPS/NPER549.DOC","ES")</f>
      </c>
    </row>
    <row r="5242">
      <c r="A5242" s="10" t="s">
        <v>8942</v>
      </c>
      <c r="B5242" s="11" t="s">
        <v>204</v>
      </c>
      <c r="C5242" s="10" t="s">
        <v>18</v>
      </c>
      <c r="D5242" s="12">
        <v>41807</v>
      </c>
      <c r="E5242" s="13" t="s">
        <v>7896</v>
      </c>
      <c r="F5242" s="13" t="s">
        <v>733</v>
      </c>
      <c r="G5242" s="14"/>
      <c r="H5242" s="15">
        <f>HYPERLINK("https://docs.wto.org/imrd/directdoc.asp?DDFDocuments/t/G/SPS/NEGY56.DOC","EN")</f>
      </c>
      <c r="I5242" s="15">
        <f>HYPERLINK("https://docs.wto.org/imrd/directdoc.asp?DDFDocuments/u/G/SPS/NEGY56.DOC","FR")</f>
      </c>
      <c r="J5242" s="15">
        <f>HYPERLINK("https://docs.wto.org/imrd/directdoc.asp?DDFDocuments/v/G/SPS/NEGY56.DOC","ES")</f>
      </c>
    </row>
    <row r="5243">
      <c r="A5243" s="10" t="s">
        <v>8943</v>
      </c>
      <c r="B5243" s="11" t="s">
        <v>87</v>
      </c>
      <c r="C5243" s="10" t="s">
        <v>18</v>
      </c>
      <c r="D5243" s="12">
        <v>41807</v>
      </c>
      <c r="E5243" s="13" t="s">
        <v>8944</v>
      </c>
      <c r="F5243" s="13" t="s">
        <v>7032</v>
      </c>
      <c r="G5243" s="14" t="s">
        <v>1274</v>
      </c>
      <c r="H5243" s="15">
        <f>HYPERLINK("https://docs.wto.org/imrd/directdoc.asp?DDFDocuments/q/G/SPS/NMEX261.pdf","EN")</f>
      </c>
      <c r="I5243" s="15">
        <f>HYPERLINK("https://docs.wto.org/imrd/directdoc.asp?DDFDocuments/r/G/SPS/NMEX261.pdf","FR")</f>
      </c>
      <c r="J5243" s="15">
        <f>HYPERLINK("https://docs.wto.org/imrd/directdoc.asp?DDFDocuments/s/G/SPS/NMEX261.pdf","ES")</f>
      </c>
    </row>
    <row r="5244">
      <c r="A5244" s="10" t="s">
        <v>8945</v>
      </c>
      <c r="B5244" s="11" t="s">
        <v>161</v>
      </c>
      <c r="C5244" s="10" t="s">
        <v>40</v>
      </c>
      <c r="D5244" s="12">
        <v>41807</v>
      </c>
      <c r="E5244" s="13" t="s">
        <v>19</v>
      </c>
      <c r="F5244" s="13" t="s">
        <v>5150</v>
      </c>
      <c r="G5244" s="14"/>
      <c r="H5244" s="15">
        <f>HYPERLINK("https://docs.wto.org/imrd/directdoc.asp?DDFDocuments/t/G/SPS/NUSA2465A2.DOC","EN")</f>
      </c>
      <c r="I5244" s="15">
        <f>HYPERLINK("https://docs.wto.org/imrd/directdoc.asp?DDFDocuments/u/G/SPS/NUSA2465A2.DOC","FR")</f>
      </c>
      <c r="J5244" s="15">
        <f>HYPERLINK("https://docs.wto.org/imrd/directdoc.asp?DDFDocuments/v/G/SPS/NUSA2465A2.DOC","ES")</f>
      </c>
    </row>
    <row r="5245">
      <c r="A5245" s="10" t="s">
        <v>8946</v>
      </c>
      <c r="B5245" s="11" t="s">
        <v>214</v>
      </c>
      <c r="C5245" s="10" t="s">
        <v>2295</v>
      </c>
      <c r="D5245" s="12">
        <v>41806</v>
      </c>
      <c r="E5245" s="13" t="s">
        <v>8947</v>
      </c>
      <c r="F5245" s="13" t="s">
        <v>56</v>
      </c>
      <c r="G5245" s="14" t="s">
        <v>572</v>
      </c>
      <c r="H5245" s="15">
        <f>HYPERLINK("https://docs.wto.org/imrd/directdoc.asp?DDFDocuments/t/G/SPS/NARE32C1.DOC","EN")</f>
      </c>
      <c r="I5245" s="15"/>
      <c r="J5245" s="15"/>
    </row>
    <row r="5246">
      <c r="A5246" s="10" t="s">
        <v>8948</v>
      </c>
      <c r="B5246" s="11" t="s">
        <v>365</v>
      </c>
      <c r="C5246" s="10" t="s">
        <v>18</v>
      </c>
      <c r="D5246" s="12">
        <v>41806</v>
      </c>
      <c r="E5246" s="13" t="s">
        <v>6966</v>
      </c>
      <c r="F5246" s="13" t="s">
        <v>32</v>
      </c>
      <c r="G5246" s="14"/>
      <c r="H5246" s="15">
        <f>HYPERLINK("https://docs.wto.org/imrd/directdoc.asp?DDFDocuments/t/G/SPS/NCHL476.DOC","EN")</f>
      </c>
      <c r="I5246" s="15">
        <f>HYPERLINK("https://docs.wto.org/imrd/directdoc.asp?DDFDocuments/u/G/SPS/NCHL476.DOC","FR")</f>
      </c>
      <c r="J5246" s="15">
        <f>HYPERLINK("https://docs.wto.org/imrd/directdoc.asp?DDFDocuments/v/G/SPS/NCHL476.DOC","ES")</f>
      </c>
    </row>
    <row r="5247">
      <c r="A5247" s="10" t="s">
        <v>8949</v>
      </c>
      <c r="B5247" s="11" t="s">
        <v>233</v>
      </c>
      <c r="C5247" s="10" t="s">
        <v>40</v>
      </c>
      <c r="D5247" s="12">
        <v>41806</v>
      </c>
      <c r="E5247" s="13" t="s">
        <v>19</v>
      </c>
      <c r="F5247" s="13" t="s">
        <v>8950</v>
      </c>
      <c r="G5247" s="14"/>
      <c r="H5247" s="15">
        <f>HYPERLINK("https://docs.wto.org/imrd/directdoc.asp?DDFDocuments/q/G/SPS/NPER542A1.pdf","EN")</f>
      </c>
      <c r="I5247" s="15">
        <f>HYPERLINK("https://docs.wto.org/imrd/directdoc.asp?DDFDocuments/r/G/SPS/NPER542A1.pdf","FR")</f>
      </c>
      <c r="J5247" s="15">
        <f>HYPERLINK("https://docs.wto.org/imrd/directdoc.asp?DDFDocuments/s/G/SPS/NPER542A1.pdf","ES")</f>
      </c>
    </row>
    <row r="5248">
      <c r="A5248" s="10" t="s">
        <v>8951</v>
      </c>
      <c r="B5248" s="11" t="s">
        <v>233</v>
      </c>
      <c r="C5248" s="10" t="s">
        <v>40</v>
      </c>
      <c r="D5248" s="12">
        <v>41806</v>
      </c>
      <c r="E5248" s="13" t="s">
        <v>19</v>
      </c>
      <c r="F5248" s="13" t="s">
        <v>5163</v>
      </c>
      <c r="G5248" s="14"/>
      <c r="H5248" s="15">
        <f>HYPERLINK("https://docs.wto.org/imrd/directdoc.asp?DDFDocuments/q/G/SPS/NPER544A1.pdf","EN")</f>
      </c>
      <c r="I5248" s="15">
        <f>HYPERLINK("https://docs.wto.org/imrd/directdoc.asp?DDFDocuments/r/G/SPS/NPER544A1.pdf","FR")</f>
      </c>
      <c r="J5248" s="15">
        <f>HYPERLINK("https://docs.wto.org/imrd/directdoc.asp?DDFDocuments/s/G/SPS/NPER544A1.pdf","ES")</f>
      </c>
    </row>
    <row r="5249">
      <c r="A5249" s="10" t="s">
        <v>8952</v>
      </c>
      <c r="B5249" s="11" t="s">
        <v>233</v>
      </c>
      <c r="C5249" s="10" t="s">
        <v>40</v>
      </c>
      <c r="D5249" s="12">
        <v>41806</v>
      </c>
      <c r="E5249" s="13" t="s">
        <v>19</v>
      </c>
      <c r="F5249" s="13" t="s">
        <v>5163</v>
      </c>
      <c r="G5249" s="14"/>
      <c r="H5249" s="15">
        <f>HYPERLINK("https://docs.wto.org/imrd/directdoc.asp?DDFDocuments/q/G/SPS/NPER545A1.pdf","EN")</f>
      </c>
      <c r="I5249" s="15">
        <f>HYPERLINK("https://docs.wto.org/imrd/directdoc.asp?DDFDocuments/r/G/SPS/NPER545A1.pdf","FR")</f>
      </c>
      <c r="J5249" s="15">
        <f>HYPERLINK("https://docs.wto.org/imrd/directdoc.asp?DDFDocuments/s/G/SPS/NPER545A1.pdf","ES")</f>
      </c>
    </row>
    <row r="5250">
      <c r="A5250" s="10" t="s">
        <v>8953</v>
      </c>
      <c r="B5250" s="11" t="s">
        <v>233</v>
      </c>
      <c r="C5250" s="10" t="s">
        <v>18</v>
      </c>
      <c r="D5250" s="12">
        <v>41806</v>
      </c>
      <c r="E5250" s="13" t="s">
        <v>8954</v>
      </c>
      <c r="F5250" s="13" t="s">
        <v>158</v>
      </c>
      <c r="G5250" s="14" t="s">
        <v>161</v>
      </c>
      <c r="H5250" s="15">
        <f>HYPERLINK("https://docs.wto.org/imrd/directdoc.asp?DDFDocuments/q/G/SPS/NPER547.pdf","EN")</f>
      </c>
      <c r="I5250" s="15">
        <f>HYPERLINK("https://docs.wto.org/imrd/directdoc.asp?DDFDocuments/r/G/SPS/NPER547.pdf","FR")</f>
      </c>
      <c r="J5250" s="15">
        <f>HYPERLINK("https://docs.wto.org/imrd/directdoc.asp?DDFDocuments/s/G/SPS/NPER547.pdf","ES")</f>
      </c>
    </row>
    <row r="5251">
      <c r="A5251" s="10" t="s">
        <v>8955</v>
      </c>
      <c r="B5251" s="11" t="s">
        <v>161</v>
      </c>
      <c r="C5251" s="10" t="s">
        <v>40</v>
      </c>
      <c r="D5251" s="12">
        <v>41806</v>
      </c>
      <c r="E5251" s="13" t="s">
        <v>8956</v>
      </c>
      <c r="F5251" s="13" t="s">
        <v>5150</v>
      </c>
      <c r="G5251" s="14" t="s">
        <v>2110</v>
      </c>
      <c r="H5251" s="15">
        <f>HYPERLINK("https://docs.wto.org/imrd/directdoc.asp?DDFDocuments/q/G/SPS/NUSA2541A1.pdf","EN")</f>
      </c>
      <c r="I5251" s="15">
        <f>HYPERLINK("https://docs.wto.org/imrd/directdoc.asp?DDFDocuments/r/G/SPS/NUSA2541A1.pdf","FR")</f>
      </c>
      <c r="J5251" s="15">
        <f>HYPERLINK("https://docs.wto.org/imrd/directdoc.asp?DDFDocuments/s/G/SPS/NUSA2541A1.pdf","ES")</f>
      </c>
    </row>
    <row r="5252">
      <c r="A5252" s="10" t="s">
        <v>8957</v>
      </c>
      <c r="B5252" s="11" t="s">
        <v>161</v>
      </c>
      <c r="C5252" s="10" t="s">
        <v>18</v>
      </c>
      <c r="D5252" s="12">
        <v>41806</v>
      </c>
      <c r="E5252" s="13" t="s">
        <v>6003</v>
      </c>
      <c r="F5252" s="13" t="s">
        <v>158</v>
      </c>
      <c r="G5252" s="14" t="s">
        <v>87</v>
      </c>
      <c r="H5252" s="15">
        <f>HYPERLINK("https://docs.wto.org/imrd/directdoc.asp?DDFDocuments/t/G/SPS/NUSA2675.DOC","EN")</f>
      </c>
      <c r="I5252" s="15">
        <f>HYPERLINK("https://docs.wto.org/imrd/directdoc.asp?DDFDocuments/u/G/SPS/NUSA2675.DOC","FR")</f>
      </c>
      <c r="J5252" s="15">
        <f>HYPERLINK("https://docs.wto.org/imrd/directdoc.asp?DDFDocuments/v/G/SPS/NUSA2675.DOC","ES")</f>
      </c>
    </row>
    <row r="5253">
      <c r="A5253" s="10" t="s">
        <v>8958</v>
      </c>
      <c r="B5253" s="11" t="s">
        <v>161</v>
      </c>
      <c r="C5253" s="10" t="s">
        <v>18</v>
      </c>
      <c r="D5253" s="12">
        <v>41806</v>
      </c>
      <c r="E5253" s="13" t="s">
        <v>282</v>
      </c>
      <c r="F5253" s="13" t="s">
        <v>144</v>
      </c>
      <c r="G5253" s="14" t="s">
        <v>53</v>
      </c>
      <c r="H5253" s="15">
        <f>HYPERLINK("https://docs.wto.org/imrd/directdoc.asp?DDFDocuments/q/G/SPS/NUSA2676.pdf","EN")</f>
      </c>
      <c r="I5253" s="15">
        <f>HYPERLINK("https://docs.wto.org/imrd/directdoc.asp?DDFDocuments/r/G/SPS/NUSA2676.pdf","FR")</f>
      </c>
      <c r="J5253" s="15">
        <f>HYPERLINK("https://docs.wto.org/imrd/directdoc.asp?DDFDocuments/s/G/SPS/NUSA2676.pdf","ES")</f>
      </c>
    </row>
    <row r="5254">
      <c r="A5254" s="10" t="s">
        <v>8959</v>
      </c>
      <c r="B5254" s="11" t="s">
        <v>349</v>
      </c>
      <c r="C5254" s="10" t="s">
        <v>40</v>
      </c>
      <c r="D5254" s="12">
        <v>41803</v>
      </c>
      <c r="E5254" s="13" t="s">
        <v>19</v>
      </c>
      <c r="F5254" s="13" t="s">
        <v>5150</v>
      </c>
      <c r="G5254" s="14"/>
      <c r="H5254" s="15">
        <f>HYPERLINK("https://docs.wto.org/imrd/directdoc.asp?DDFDocuments/t/G/SPS/NECU136A1.DOC","EN")</f>
      </c>
      <c r="I5254" s="15">
        <f>HYPERLINK("https://docs.wto.org/imrd/directdoc.asp?DDFDocuments/u/G/SPS/NECU136A1.DOC","FR")</f>
      </c>
      <c r="J5254" s="15">
        <f>HYPERLINK("https://docs.wto.org/imrd/directdoc.asp?DDFDocuments/v/G/SPS/NECU136A1.DOC","ES")</f>
      </c>
    </row>
    <row r="5255">
      <c r="A5255" s="10" t="s">
        <v>8960</v>
      </c>
      <c r="B5255" s="11" t="s">
        <v>349</v>
      </c>
      <c r="C5255" s="10" t="s">
        <v>40</v>
      </c>
      <c r="D5255" s="12">
        <v>41803</v>
      </c>
      <c r="E5255" s="13" t="s">
        <v>19</v>
      </c>
      <c r="F5255" s="13" t="s">
        <v>5150</v>
      </c>
      <c r="G5255" s="14"/>
      <c r="H5255" s="15">
        <f>HYPERLINK("https://docs.wto.org/imrd/directdoc.asp?DDFDocuments/t/G/SPS/NECU139A1.DOC","EN")</f>
      </c>
      <c r="I5255" s="15">
        <f>HYPERLINK("https://docs.wto.org/imrd/directdoc.asp?DDFDocuments/u/G/SPS/NECU139A1.DOC","FR")</f>
      </c>
      <c r="J5255" s="15">
        <f>HYPERLINK("https://docs.wto.org/imrd/directdoc.asp?DDFDocuments/v/G/SPS/NECU139A1.DOC","ES")</f>
      </c>
    </row>
    <row r="5256">
      <c r="A5256" s="10" t="s">
        <v>8961</v>
      </c>
      <c r="B5256" s="11" t="s">
        <v>349</v>
      </c>
      <c r="C5256" s="10" t="s">
        <v>40</v>
      </c>
      <c r="D5256" s="12">
        <v>41803</v>
      </c>
      <c r="E5256" s="13" t="s">
        <v>19</v>
      </c>
      <c r="F5256" s="13" t="s">
        <v>5150</v>
      </c>
      <c r="G5256" s="14"/>
      <c r="H5256" s="15">
        <f>HYPERLINK("https://docs.wto.org/imrd/directdoc.asp?DDFDocuments/q/G/SPS/NECU140A1.pdf","EN")</f>
      </c>
      <c r="I5256" s="15">
        <f>HYPERLINK("https://docs.wto.org/imrd/directdoc.asp?DDFDocuments/r/G/SPS/NECU140A1.pdf","FR")</f>
      </c>
      <c r="J5256" s="15">
        <f>HYPERLINK("https://docs.wto.org/imrd/directdoc.asp?DDFDocuments/s/G/SPS/NECU140A1.pdf","ES")</f>
      </c>
    </row>
    <row r="5257">
      <c r="A5257" s="10" t="s">
        <v>8962</v>
      </c>
      <c r="B5257" s="11" t="s">
        <v>365</v>
      </c>
      <c r="C5257" s="10" t="s">
        <v>18</v>
      </c>
      <c r="D5257" s="12">
        <v>41802</v>
      </c>
      <c r="E5257" s="13" t="s">
        <v>8963</v>
      </c>
      <c r="F5257" s="13" t="s">
        <v>1282</v>
      </c>
      <c r="G5257" s="14"/>
      <c r="H5257" s="15">
        <f>HYPERLINK("https://docs.wto.org/imrd/directdoc.asp?DDFDocuments/t/G/SPS/NCHL465R1.DOC","EN")</f>
      </c>
      <c r="I5257" s="15">
        <f>HYPERLINK("https://docs.wto.org/imrd/directdoc.asp?DDFDocuments/u/G/SPS/NCHL465R1.DOC","FR")</f>
      </c>
      <c r="J5257" s="15">
        <f>HYPERLINK("https://docs.wto.org/imrd/directdoc.asp?DDFDocuments/v/G/SPS/NCHL465R1.DOC","ES")</f>
      </c>
    </row>
    <row r="5258">
      <c r="A5258" s="10" t="s">
        <v>8964</v>
      </c>
      <c r="B5258" s="11" t="s">
        <v>349</v>
      </c>
      <c r="C5258" s="10" t="s">
        <v>18</v>
      </c>
      <c r="D5258" s="12">
        <v>41802</v>
      </c>
      <c r="E5258" s="13" t="s">
        <v>8965</v>
      </c>
      <c r="F5258" s="13" t="s">
        <v>117</v>
      </c>
      <c r="G5258" s="14" t="s">
        <v>161</v>
      </c>
      <c r="H5258" s="15">
        <f>HYPERLINK("https://docs.wto.org/imrd/directdoc.asp?DDFDocuments/t/G/SPS/NECU145.DOC","EN")</f>
      </c>
      <c r="I5258" s="15">
        <f>HYPERLINK("https://docs.wto.org/imrd/directdoc.asp?DDFDocuments/u/G/SPS/NECU145.DOC","FR")</f>
      </c>
      <c r="J5258" s="15">
        <f>HYPERLINK("https://docs.wto.org/imrd/directdoc.asp?DDFDocuments/v/G/SPS/NECU145.DOC","ES")</f>
      </c>
    </row>
    <row r="5259">
      <c r="A5259" s="10" t="s">
        <v>8966</v>
      </c>
      <c r="B5259" s="11" t="s">
        <v>87</v>
      </c>
      <c r="C5259" s="10" t="s">
        <v>18</v>
      </c>
      <c r="D5259" s="12">
        <v>41802</v>
      </c>
      <c r="E5259" s="13" t="s">
        <v>8967</v>
      </c>
      <c r="F5259" s="13" t="s">
        <v>32</v>
      </c>
      <c r="G5259" s="14"/>
      <c r="H5259" s="15">
        <f>HYPERLINK("https://docs.wto.org/imrd/directdoc.asp?DDFDocuments/q/G/SPS/NMEX260.pdf","EN")</f>
      </c>
      <c r="I5259" s="15">
        <f>HYPERLINK("https://docs.wto.org/imrd/directdoc.asp?DDFDocuments/r/G/SPS/NMEX260.pdf","FR")</f>
      </c>
      <c r="J5259" s="15">
        <f>HYPERLINK("https://docs.wto.org/imrd/directdoc.asp?DDFDocuments/s/G/SPS/NMEX260.pdf","ES")</f>
      </c>
    </row>
    <row r="5260">
      <c r="A5260" s="10" t="s">
        <v>8968</v>
      </c>
      <c r="B5260" s="11" t="s">
        <v>214</v>
      </c>
      <c r="C5260" s="10" t="s">
        <v>12</v>
      </c>
      <c r="D5260" s="12">
        <v>41801</v>
      </c>
      <c r="E5260" s="13" t="s">
        <v>8947</v>
      </c>
      <c r="F5260" s="13" t="s">
        <v>56</v>
      </c>
      <c r="G5260" s="14" t="s">
        <v>572</v>
      </c>
      <c r="H5260" s="15">
        <f>HYPERLINK("https://docs.wto.org/imrd/directdoc.asp?DDFDocuments/t/G/SPS/NARE32.DOC","EN")</f>
      </c>
      <c r="I5260" s="15">
        <f>HYPERLINK("https://docs.wto.org/imrd/directdoc.asp?DDFDocuments/u/G/SPS/NARE32.DOC","FR")</f>
      </c>
      <c r="J5260" s="15">
        <f>HYPERLINK("https://docs.wto.org/imrd/directdoc.asp?DDFDocuments/v/G/SPS/NARE32.DOC","ES")</f>
      </c>
    </row>
    <row r="5261">
      <c r="A5261" s="10" t="s">
        <v>8969</v>
      </c>
      <c r="B5261" s="11" t="s">
        <v>72</v>
      </c>
      <c r="C5261" s="10" t="s">
        <v>18</v>
      </c>
      <c r="D5261" s="12">
        <v>41801</v>
      </c>
      <c r="E5261" s="13" t="s">
        <v>8970</v>
      </c>
      <c r="F5261" s="13" t="s">
        <v>158</v>
      </c>
      <c r="G5261" s="14"/>
      <c r="H5261" s="15">
        <f>HYPERLINK("https://docs.wto.org/imrd/directdoc.asp?DDFDocuments/q/G/SPS/NCAN823.pdf","EN")</f>
      </c>
      <c r="I5261" s="15">
        <f>HYPERLINK("https://docs.wto.org/imrd/directdoc.asp?DDFDocuments/r/G/SPS/NCAN823.pdf","FR")</f>
      </c>
      <c r="J5261" s="15">
        <f>HYPERLINK("https://docs.wto.org/imrd/directdoc.asp?DDFDocuments/s/G/SPS/NCAN823.pdf","ES")</f>
      </c>
    </row>
    <row r="5262">
      <c r="A5262" s="10" t="s">
        <v>8971</v>
      </c>
      <c r="B5262" s="11" t="s">
        <v>349</v>
      </c>
      <c r="C5262" s="10" t="s">
        <v>18</v>
      </c>
      <c r="D5262" s="12">
        <v>41801</v>
      </c>
      <c r="E5262" s="13" t="s">
        <v>8972</v>
      </c>
      <c r="F5262" s="13" t="s">
        <v>4831</v>
      </c>
      <c r="G5262" s="14" t="s">
        <v>1331</v>
      </c>
      <c r="H5262" s="15">
        <f>HYPERLINK("https://docs.wto.org/imrd/directdoc.asp?DDFDocuments/q/G/SPS/NECU143.pdf","EN")</f>
      </c>
      <c r="I5262" s="15">
        <f>HYPERLINK("https://docs.wto.org/imrd/directdoc.asp?DDFDocuments/r/G/SPS/NECU143.pdf","FR")</f>
      </c>
      <c r="J5262" s="15">
        <f>HYPERLINK("https://docs.wto.org/imrd/directdoc.asp?DDFDocuments/s/G/SPS/NECU143.pdf","ES")</f>
      </c>
    </row>
    <row r="5263">
      <c r="A5263" s="10" t="s">
        <v>8973</v>
      </c>
      <c r="B5263" s="11" t="s">
        <v>349</v>
      </c>
      <c r="C5263" s="10" t="s">
        <v>18</v>
      </c>
      <c r="D5263" s="12">
        <v>41801</v>
      </c>
      <c r="E5263" s="13" t="s">
        <v>8974</v>
      </c>
      <c r="F5263" s="13" t="s">
        <v>117</v>
      </c>
      <c r="G5263" s="14" t="s">
        <v>161</v>
      </c>
      <c r="H5263" s="15">
        <f>HYPERLINK("https://docs.wto.org/imrd/directdoc.asp?DDFDocuments/q/G/SPS/NECU144.pdf","EN")</f>
      </c>
      <c r="I5263" s="15">
        <f>HYPERLINK("https://docs.wto.org/imrd/directdoc.asp?DDFDocuments/r/G/SPS/NECU144.pdf","FR")</f>
      </c>
      <c r="J5263" s="15">
        <f>HYPERLINK("https://docs.wto.org/imrd/directdoc.asp?DDFDocuments/s/G/SPS/NECU144.pdf","ES")</f>
      </c>
    </row>
    <row r="5264">
      <c r="A5264" s="10" t="s">
        <v>8975</v>
      </c>
      <c r="B5264" s="11" t="s">
        <v>34</v>
      </c>
      <c r="C5264" s="10" t="s">
        <v>18</v>
      </c>
      <c r="D5264" s="12">
        <v>41801</v>
      </c>
      <c r="E5264" s="13" t="s">
        <v>8976</v>
      </c>
      <c r="F5264" s="13" t="s">
        <v>24</v>
      </c>
      <c r="G5264" s="14"/>
      <c r="H5264" s="15">
        <f>HYPERLINK("https://docs.wto.org/imrd/directdoc.asp?DDFDocuments/t/G/SPS/NJPN351.DOC","EN")</f>
      </c>
      <c r="I5264" s="15">
        <f>HYPERLINK("https://docs.wto.org/imrd/directdoc.asp?DDFDocuments/u/G/SPS/NJPN351.DOC","FR")</f>
      </c>
      <c r="J5264" s="15">
        <f>HYPERLINK("https://docs.wto.org/imrd/directdoc.asp?DDFDocuments/v/G/SPS/NJPN351.DOC","ES")</f>
      </c>
    </row>
    <row r="5265">
      <c r="A5265" s="10" t="s">
        <v>8977</v>
      </c>
      <c r="B5265" s="11" t="s">
        <v>233</v>
      </c>
      <c r="C5265" s="10" t="s">
        <v>18</v>
      </c>
      <c r="D5265" s="12">
        <v>41801</v>
      </c>
      <c r="E5265" s="13" t="s">
        <v>8978</v>
      </c>
      <c r="F5265" s="13" t="s">
        <v>607</v>
      </c>
      <c r="G5265" s="14" t="s">
        <v>8979</v>
      </c>
      <c r="H5265" s="15">
        <f>HYPERLINK("https://docs.wto.org/imrd/directdoc.asp?DDFDocuments/t/G/SPS/NPER546.DOC","EN")</f>
      </c>
      <c r="I5265" s="15">
        <f>HYPERLINK("https://docs.wto.org/imrd/directdoc.asp?DDFDocuments/u/G/SPS/NPER546.DOC","FR")</f>
      </c>
      <c r="J5265" s="15">
        <f>HYPERLINK("https://docs.wto.org/imrd/directdoc.asp?DDFDocuments/v/G/SPS/NPER546.DOC","ES")</f>
      </c>
    </row>
    <row r="5266">
      <c r="A5266" s="10" t="s">
        <v>8980</v>
      </c>
      <c r="B5266" s="11" t="s">
        <v>11</v>
      </c>
      <c r="C5266" s="10" t="s">
        <v>12</v>
      </c>
      <c r="D5266" s="12">
        <v>41801</v>
      </c>
      <c r="E5266" s="13" t="s">
        <v>8981</v>
      </c>
      <c r="F5266" s="13" t="s">
        <v>3476</v>
      </c>
      <c r="G5266" s="14" t="s">
        <v>164</v>
      </c>
      <c r="H5266" s="15">
        <f>HYPERLINK("https://docs.wto.org/imrd/directdoc.asp?DDFDocuments/t/G/SPS/NRUS61.DOC","EN")</f>
      </c>
      <c r="I5266" s="15">
        <f>HYPERLINK("https://docs.wto.org/imrd/directdoc.asp?DDFDocuments/u/G/SPS/NRUS61.DOC","FR")</f>
      </c>
      <c r="J5266" s="15">
        <f>HYPERLINK("https://docs.wto.org/imrd/directdoc.asp?DDFDocuments/v/G/SPS/NRUS61.DOC","ES")</f>
      </c>
    </row>
    <row r="5267">
      <c r="A5267" s="10" t="s">
        <v>8982</v>
      </c>
      <c r="B5267" s="11" t="s">
        <v>11</v>
      </c>
      <c r="C5267" s="10" t="s">
        <v>18</v>
      </c>
      <c r="D5267" s="12">
        <v>41801</v>
      </c>
      <c r="E5267" s="13" t="s">
        <v>8983</v>
      </c>
      <c r="F5267" s="13" t="s">
        <v>992</v>
      </c>
      <c r="G5267" s="14" t="s">
        <v>2735</v>
      </c>
      <c r="H5267" s="15">
        <f>HYPERLINK("https://docs.wto.org/imrd/directdoc.asp?DDFDocuments/q/G/SPS/NRUS62.pdf","EN")</f>
      </c>
      <c r="I5267" s="15">
        <f>HYPERLINK("https://docs.wto.org/imrd/directdoc.asp?DDFDocuments/r/G/SPS/NRUS62.pdf","FR")</f>
      </c>
      <c r="J5267" s="15">
        <f>HYPERLINK("https://docs.wto.org/imrd/directdoc.asp?DDFDocuments/s/G/SPS/NRUS62.pdf","ES")</f>
      </c>
    </row>
    <row r="5268">
      <c r="A5268" s="10" t="s">
        <v>8984</v>
      </c>
      <c r="B5268" s="11" t="s">
        <v>59</v>
      </c>
      <c r="C5268" s="10" t="s">
        <v>18</v>
      </c>
      <c r="D5268" s="12">
        <v>41801</v>
      </c>
      <c r="E5268" s="13" t="s">
        <v>210</v>
      </c>
      <c r="F5268" s="13" t="s">
        <v>8985</v>
      </c>
      <c r="G5268" s="14" t="s">
        <v>8986</v>
      </c>
      <c r="H5268" s="15">
        <f>HYPERLINK("https://docs.wto.org/imrd/directdoc.asp?DDFDocuments/t/G/SPS/NTPKM315.DOC","EN")</f>
      </c>
      <c r="I5268" s="15">
        <f>HYPERLINK("https://docs.wto.org/imrd/directdoc.asp?DDFDocuments/u/G/SPS/NTPKM315.DOC","FR")</f>
      </c>
      <c r="J5268" s="15">
        <f>HYPERLINK("https://docs.wto.org/imrd/directdoc.asp?DDFDocuments/v/G/SPS/NTPKM315.DOC","ES")</f>
      </c>
    </row>
    <row r="5269">
      <c r="A5269" s="10" t="s">
        <v>8987</v>
      </c>
      <c r="B5269" s="11" t="s">
        <v>82</v>
      </c>
      <c r="C5269" s="10" t="s">
        <v>18</v>
      </c>
      <c r="D5269" s="12">
        <v>41800</v>
      </c>
      <c r="E5269" s="13" t="s">
        <v>8988</v>
      </c>
      <c r="F5269" s="13" t="s">
        <v>8989</v>
      </c>
      <c r="G5269" s="14"/>
      <c r="H5269" s="15">
        <f>HYPERLINK("https://docs.wto.org/imrd/directdoc.asp?DDFDocuments/t/G/SPS/NEU81.DOC","EN")</f>
      </c>
      <c r="I5269" s="15">
        <f>HYPERLINK("https://docs.wto.org/imrd/directdoc.asp?DDFDocuments/u/G/SPS/NEU81.DOC","FR")</f>
      </c>
      <c r="J5269" s="15">
        <f>HYPERLINK("https://docs.wto.org/imrd/directdoc.asp?DDFDocuments/v/G/SPS/NEU81.DOC","ES")</f>
      </c>
    </row>
    <row r="5270">
      <c r="A5270" s="10" t="s">
        <v>8990</v>
      </c>
      <c r="B5270" s="11" t="s">
        <v>195</v>
      </c>
      <c r="C5270" s="10" t="s">
        <v>12</v>
      </c>
      <c r="D5270" s="12">
        <v>41800</v>
      </c>
      <c r="E5270" s="13" t="s">
        <v>8005</v>
      </c>
      <c r="F5270" s="13" t="s">
        <v>607</v>
      </c>
      <c r="G5270" s="14" t="s">
        <v>8006</v>
      </c>
      <c r="H5270" s="15">
        <f>HYPERLINK("https://docs.wto.org/imrd/directdoc.asp?DDFDocuments/q/G/SPS/NNZL503.pdf","EN")</f>
      </c>
      <c r="I5270" s="15">
        <f>HYPERLINK("https://docs.wto.org/imrd/directdoc.asp?DDFDocuments/r/G/SPS/NNZL503.pdf","FR")</f>
      </c>
      <c r="J5270" s="15">
        <f>HYPERLINK("https://docs.wto.org/imrd/directdoc.asp?DDFDocuments/s/G/SPS/NNZL503.pdf","ES")</f>
      </c>
    </row>
    <row r="5271">
      <c r="A5271" s="10" t="s">
        <v>8991</v>
      </c>
      <c r="B5271" s="11" t="s">
        <v>95</v>
      </c>
      <c r="C5271" s="10" t="s">
        <v>18</v>
      </c>
      <c r="D5271" s="12">
        <v>41796</v>
      </c>
      <c r="E5271" s="13" t="s">
        <v>8992</v>
      </c>
      <c r="F5271" s="13" t="s">
        <v>8993</v>
      </c>
      <c r="G5271" s="14"/>
      <c r="H5271" s="15">
        <f>HYPERLINK("https://docs.wto.org/imrd/directdoc.asp?DDFDocuments/t/G/SPS/NBRA938.DOC","EN")</f>
      </c>
      <c r="I5271" s="15">
        <f>HYPERLINK("https://docs.wto.org/imrd/directdoc.asp?DDFDocuments/u/G/SPS/NBRA938.DOC","FR")</f>
      </c>
      <c r="J5271" s="15">
        <f>HYPERLINK("https://docs.wto.org/imrd/directdoc.asp?DDFDocuments/v/G/SPS/NBRA938.DOC","ES")</f>
      </c>
    </row>
    <row r="5272">
      <c r="A5272" s="10" t="s">
        <v>8994</v>
      </c>
      <c r="B5272" s="11" t="s">
        <v>1096</v>
      </c>
      <c r="C5272" s="10" t="s">
        <v>54</v>
      </c>
      <c r="D5272" s="12">
        <v>41796</v>
      </c>
      <c r="E5272" s="13" t="s">
        <v>8995</v>
      </c>
      <c r="F5272" s="13" t="s">
        <v>310</v>
      </c>
      <c r="G5272" s="14"/>
      <c r="H5272" s="15">
        <f>HYPERLINK("https://docs.wto.org/imrd/directdoc.asp?DDFDocuments/t/G/SPS/NSGP26A2.DOC","EN")</f>
      </c>
      <c r="I5272" s="15">
        <f>HYPERLINK("https://docs.wto.org/imrd/directdoc.asp?DDFDocuments/u/G/SPS/NSGP26A2.DOC","FR")</f>
      </c>
      <c r="J5272" s="15">
        <f>HYPERLINK("https://docs.wto.org/imrd/directdoc.asp?DDFDocuments/v/G/SPS/NSGP26A2.DOC","ES")</f>
      </c>
    </row>
    <row r="5273">
      <c r="A5273" s="10" t="s">
        <v>8996</v>
      </c>
      <c r="B5273" s="11" t="s">
        <v>139</v>
      </c>
      <c r="C5273" s="10" t="s">
        <v>18</v>
      </c>
      <c r="D5273" s="12">
        <v>41795</v>
      </c>
      <c r="E5273" s="13" t="s">
        <v>8997</v>
      </c>
      <c r="F5273" s="13" t="s">
        <v>1282</v>
      </c>
      <c r="G5273" s="14"/>
      <c r="H5273" s="15">
        <f>HYPERLINK("https://docs.wto.org/imrd/directdoc.asp?DDFDocuments/t/G/SPS/NIND86.DOC","EN")</f>
      </c>
      <c r="I5273" s="15">
        <f>HYPERLINK("https://docs.wto.org/imrd/directdoc.asp?DDFDocuments/u/G/SPS/NIND86.DOC","FR")</f>
      </c>
      <c r="J5273" s="15">
        <f>HYPERLINK("https://docs.wto.org/imrd/directdoc.asp?DDFDocuments/v/G/SPS/NIND86.DOC","ES")</f>
      </c>
    </row>
    <row r="5274">
      <c r="A5274" s="10" t="s">
        <v>8998</v>
      </c>
      <c r="B5274" s="11" t="s">
        <v>139</v>
      </c>
      <c r="C5274" s="10" t="s">
        <v>18</v>
      </c>
      <c r="D5274" s="12">
        <v>41795</v>
      </c>
      <c r="E5274" s="13" t="s">
        <v>8999</v>
      </c>
      <c r="F5274" s="13" t="s">
        <v>1282</v>
      </c>
      <c r="G5274" s="14"/>
      <c r="H5274" s="15">
        <f>HYPERLINK("https://docs.wto.org/imrd/directdoc.asp?DDFDocuments/t/G/SPS/NIND87.DOC","EN")</f>
      </c>
      <c r="I5274" s="15">
        <f>HYPERLINK("https://docs.wto.org/imrd/directdoc.asp?DDFDocuments/u/G/SPS/NIND87.DOC","FR")</f>
      </c>
      <c r="J5274" s="15">
        <f>HYPERLINK("https://docs.wto.org/imrd/directdoc.asp?DDFDocuments/v/G/SPS/NIND87.DOC","ES")</f>
      </c>
    </row>
    <row r="5275">
      <c r="A5275" s="10" t="s">
        <v>9000</v>
      </c>
      <c r="B5275" s="11" t="s">
        <v>11</v>
      </c>
      <c r="C5275" s="10" t="s">
        <v>12</v>
      </c>
      <c r="D5275" s="12">
        <v>41795</v>
      </c>
      <c r="E5275" s="13" t="s">
        <v>8755</v>
      </c>
      <c r="F5275" s="13" t="s">
        <v>144</v>
      </c>
      <c r="G5275" s="14" t="s">
        <v>8756</v>
      </c>
      <c r="H5275" s="15">
        <f>HYPERLINK("https://docs.wto.org/imrd/directdoc.asp?DDFDocuments/t/G/SPS/NRUS60.DOC","EN")</f>
      </c>
      <c r="I5275" s="15">
        <f>HYPERLINK("https://docs.wto.org/imrd/directdoc.asp?DDFDocuments/u/G/SPS/NRUS60.DOC","FR")</f>
      </c>
      <c r="J5275" s="15">
        <f>HYPERLINK("https://docs.wto.org/imrd/directdoc.asp?DDFDocuments/v/G/SPS/NRUS60.DOC","ES")</f>
      </c>
    </row>
    <row r="5276">
      <c r="A5276" s="10" t="s">
        <v>9001</v>
      </c>
      <c r="B5276" s="11" t="s">
        <v>523</v>
      </c>
      <c r="C5276" s="10" t="s">
        <v>18</v>
      </c>
      <c r="D5276" s="12">
        <v>41795</v>
      </c>
      <c r="E5276" s="13" t="s">
        <v>2766</v>
      </c>
      <c r="F5276" s="13" t="s">
        <v>3412</v>
      </c>
      <c r="G5276" s="14"/>
      <c r="H5276" s="15">
        <f>HYPERLINK("https://docs.wto.org/imrd/directdoc.asp?DDFDocuments/t/G/SPS/NTUR49.DOC","EN")</f>
      </c>
      <c r="I5276" s="15">
        <f>HYPERLINK("https://docs.wto.org/imrd/directdoc.asp?DDFDocuments/u/G/SPS/NTUR49.DOC","FR")</f>
      </c>
      <c r="J5276" s="15">
        <f>HYPERLINK("https://docs.wto.org/imrd/directdoc.asp?DDFDocuments/v/G/SPS/NTUR49.DOC","ES")</f>
      </c>
    </row>
    <row r="5277">
      <c r="A5277" s="10" t="s">
        <v>9002</v>
      </c>
      <c r="B5277" s="11" t="s">
        <v>164</v>
      </c>
      <c r="C5277" s="10" t="s">
        <v>18</v>
      </c>
      <c r="D5277" s="12">
        <v>41795</v>
      </c>
      <c r="E5277" s="13" t="s">
        <v>1938</v>
      </c>
      <c r="F5277" s="13" t="s">
        <v>9003</v>
      </c>
      <c r="G5277" s="14"/>
      <c r="H5277" s="15">
        <f>HYPERLINK("https://docs.wto.org/imrd/directdoc.asp?DDFDocuments/t/G/SPS/NUKR95.DOC","EN")</f>
      </c>
      <c r="I5277" s="15">
        <f>HYPERLINK("https://docs.wto.org/imrd/directdoc.asp?DDFDocuments/u/G/SPS/NUKR95.DOC","FR")</f>
      </c>
      <c r="J5277" s="15">
        <f>HYPERLINK("https://docs.wto.org/imrd/directdoc.asp?DDFDocuments/v/G/SPS/NUKR95.DOC","ES")</f>
      </c>
    </row>
    <row r="5278">
      <c r="A5278" s="10" t="s">
        <v>9004</v>
      </c>
      <c r="B5278" s="11" t="s">
        <v>5038</v>
      </c>
      <c r="C5278" s="10" t="s">
        <v>12</v>
      </c>
      <c r="D5278" s="12">
        <v>41794</v>
      </c>
      <c r="E5278" s="13" t="s">
        <v>7840</v>
      </c>
      <c r="F5278" s="13" t="s">
        <v>9005</v>
      </c>
      <c r="G5278" s="14" t="s">
        <v>9006</v>
      </c>
      <c r="H5278" s="15">
        <f>HYPERLINK("https://docs.wto.org/imrd/directdoc.asp?DDFDocuments/t/G/SPS/NALB176.DOC","EN")</f>
      </c>
      <c r="I5278" s="15">
        <f>HYPERLINK("https://docs.wto.org/imrd/directdoc.asp?DDFDocuments/u/G/SPS/NALB176.DOC","FR")</f>
      </c>
      <c r="J5278" s="15">
        <f>HYPERLINK("https://docs.wto.org/imrd/directdoc.asp?DDFDocuments/v/G/SPS/NALB176.DOC","ES")</f>
      </c>
    </row>
    <row r="5279">
      <c r="A5279" s="10" t="s">
        <v>9007</v>
      </c>
      <c r="B5279" s="11" t="s">
        <v>5038</v>
      </c>
      <c r="C5279" s="10" t="s">
        <v>12</v>
      </c>
      <c r="D5279" s="12">
        <v>41794</v>
      </c>
      <c r="E5279" s="13" t="s">
        <v>7840</v>
      </c>
      <c r="F5279" s="13" t="s">
        <v>7841</v>
      </c>
      <c r="G5279" s="14" t="s">
        <v>9008</v>
      </c>
      <c r="H5279" s="15">
        <f>HYPERLINK("https://docs.wto.org/imrd/directdoc.asp?DDFDocuments/t/G/SPS/NALB177.DOC","EN")</f>
      </c>
      <c r="I5279" s="15">
        <f>HYPERLINK("https://docs.wto.org/imrd/directdoc.asp?DDFDocuments/u/G/SPS/NALB177.DOC","FR")</f>
      </c>
      <c r="J5279" s="15">
        <f>HYPERLINK("https://docs.wto.org/imrd/directdoc.asp?DDFDocuments/v/G/SPS/NALB177.DOC","ES")</f>
      </c>
    </row>
    <row r="5280">
      <c r="A5280" s="10" t="s">
        <v>9009</v>
      </c>
      <c r="B5280" s="11" t="s">
        <v>95</v>
      </c>
      <c r="C5280" s="10" t="s">
        <v>40</v>
      </c>
      <c r="D5280" s="12">
        <v>41794</v>
      </c>
      <c r="E5280" s="13" t="s">
        <v>7124</v>
      </c>
      <c r="F5280" s="13" t="s">
        <v>32</v>
      </c>
      <c r="G5280" s="14"/>
      <c r="H5280" s="15">
        <f>HYPERLINK("https://docs.wto.org/imrd/directdoc.asp?DDFDocuments/t/G/SPS/NBRA380A3.DOC","EN")</f>
      </c>
      <c r="I5280" s="15">
        <f>HYPERLINK("https://docs.wto.org/imrd/directdoc.asp?DDFDocuments/u/G/SPS/NBRA380A3.DOC","FR")</f>
      </c>
      <c r="J5280" s="15">
        <f>HYPERLINK("https://docs.wto.org/imrd/directdoc.asp?DDFDocuments/v/G/SPS/NBRA380A3.DOC","ES")</f>
      </c>
    </row>
    <row r="5281">
      <c r="A5281" s="10" t="s">
        <v>9010</v>
      </c>
      <c r="B5281" s="11" t="s">
        <v>95</v>
      </c>
      <c r="C5281" s="10" t="s">
        <v>18</v>
      </c>
      <c r="D5281" s="12">
        <v>41794</v>
      </c>
      <c r="E5281" s="13" t="s">
        <v>9011</v>
      </c>
      <c r="F5281" s="13" t="s">
        <v>1550</v>
      </c>
      <c r="G5281" s="14"/>
      <c r="H5281" s="15">
        <f>HYPERLINK("https://docs.wto.org/imrd/directdoc.asp?DDFDocuments/q/G/SPS/NBRA901R1.pdf","EN")</f>
      </c>
      <c r="I5281" s="15">
        <f>HYPERLINK("https://docs.wto.org/imrd/directdoc.asp?DDFDocuments/r/G/SPS/NBRA901R1.pdf","FR")</f>
      </c>
      <c r="J5281" s="15">
        <f>HYPERLINK("https://docs.wto.org/imrd/directdoc.asp?DDFDocuments/s/G/SPS/NBRA901R1.pdf","ES")</f>
      </c>
    </row>
    <row r="5282">
      <c r="A5282" s="10" t="s">
        <v>9012</v>
      </c>
      <c r="B5282" s="11" t="s">
        <v>79</v>
      </c>
      <c r="C5282" s="10" t="s">
        <v>18</v>
      </c>
      <c r="D5282" s="12">
        <v>41794</v>
      </c>
      <c r="E5282" s="13" t="s">
        <v>19</v>
      </c>
      <c r="F5282" s="13" t="s">
        <v>2963</v>
      </c>
      <c r="G5282" s="14"/>
      <c r="H5282" s="15">
        <f>HYPERLINK("https://docs.wto.org/imrd/directdoc.asp?DDFDocuments/t/G/SPS/NCOL252.DOC","EN")</f>
      </c>
      <c r="I5282" s="15">
        <f>HYPERLINK("https://docs.wto.org/imrd/directdoc.asp?DDFDocuments/u/G/SPS/NCOL252.DOC","FR")</f>
      </c>
      <c r="J5282" s="15">
        <f>HYPERLINK("https://docs.wto.org/imrd/directdoc.asp?DDFDocuments/v/G/SPS/NCOL252.DOC","ES")</f>
      </c>
    </row>
    <row r="5283">
      <c r="A5283" s="10" t="s">
        <v>9013</v>
      </c>
      <c r="B5283" s="11" t="s">
        <v>87</v>
      </c>
      <c r="C5283" s="10" t="s">
        <v>40</v>
      </c>
      <c r="D5283" s="12">
        <v>41794</v>
      </c>
      <c r="E5283" s="13" t="s">
        <v>9014</v>
      </c>
      <c r="F5283" s="13" t="s">
        <v>9015</v>
      </c>
      <c r="G5283" s="14"/>
      <c r="H5283" s="15">
        <f>HYPERLINK("https://docs.wto.org/imrd/directdoc.asp?DDFDocuments/q/G/SPS/NMEX259.pdf","EN")</f>
      </c>
      <c r="I5283" s="15">
        <f>HYPERLINK("https://docs.wto.org/imrd/directdoc.asp?DDFDocuments/r/G/SPS/NMEX259.pdf","FR")</f>
      </c>
      <c r="J5283" s="15">
        <f>HYPERLINK("https://docs.wto.org/imrd/directdoc.asp?DDFDocuments/s/G/SPS/NMEX259.pdf","ES")</f>
      </c>
    </row>
    <row r="5284">
      <c r="A5284" s="10" t="s">
        <v>9016</v>
      </c>
      <c r="B5284" s="11" t="s">
        <v>233</v>
      </c>
      <c r="C5284" s="10" t="s">
        <v>40</v>
      </c>
      <c r="D5284" s="12">
        <v>41794</v>
      </c>
      <c r="E5284" s="13" t="s">
        <v>19</v>
      </c>
      <c r="F5284" s="13" t="s">
        <v>5163</v>
      </c>
      <c r="G5284" s="14"/>
      <c r="H5284" s="15">
        <f>HYPERLINK("https://docs.wto.org/imrd/directdoc.asp?DDFDocuments/q/G/SPS/NPER538A1.pdf","EN")</f>
      </c>
      <c r="I5284" s="15">
        <f>HYPERLINK("https://docs.wto.org/imrd/directdoc.asp?DDFDocuments/r/G/SPS/NPER538A1.pdf","FR")</f>
      </c>
      <c r="J5284" s="15">
        <f>HYPERLINK("https://docs.wto.org/imrd/directdoc.asp?DDFDocuments/s/G/SPS/NPER538A1.pdf","ES")</f>
      </c>
    </row>
    <row r="5285">
      <c r="A5285" s="10" t="s">
        <v>9017</v>
      </c>
      <c r="B5285" s="11" t="s">
        <v>233</v>
      </c>
      <c r="C5285" s="10" t="s">
        <v>18</v>
      </c>
      <c r="D5285" s="12">
        <v>41794</v>
      </c>
      <c r="E5285" s="13" t="s">
        <v>9018</v>
      </c>
      <c r="F5285" s="13" t="s">
        <v>223</v>
      </c>
      <c r="G5285" s="14" t="s">
        <v>161</v>
      </c>
      <c r="H5285" s="15">
        <f>HYPERLINK("https://docs.wto.org/imrd/directdoc.asp?DDFDocuments/q/G/SPS/NPER543.pdf","EN")</f>
      </c>
      <c r="I5285" s="15">
        <f>HYPERLINK("https://docs.wto.org/imrd/directdoc.asp?DDFDocuments/r/G/SPS/NPER543.pdf","FR")</f>
      </c>
      <c r="J5285" s="15">
        <f>HYPERLINK("https://docs.wto.org/imrd/directdoc.asp?DDFDocuments/s/G/SPS/NPER543.pdf","ES")</f>
      </c>
    </row>
    <row r="5286">
      <c r="A5286" s="10" t="s">
        <v>9019</v>
      </c>
      <c r="B5286" s="11" t="s">
        <v>233</v>
      </c>
      <c r="C5286" s="10" t="s">
        <v>18</v>
      </c>
      <c r="D5286" s="12">
        <v>41794</v>
      </c>
      <c r="E5286" s="13" t="s">
        <v>9020</v>
      </c>
      <c r="F5286" s="13" t="s">
        <v>158</v>
      </c>
      <c r="G5286" s="14" t="s">
        <v>161</v>
      </c>
      <c r="H5286" s="15">
        <f>HYPERLINK("https://docs.wto.org/imrd/directdoc.asp?DDFDocuments/q/G/SPS/NPER544.pdf","EN")</f>
      </c>
      <c r="I5286" s="15">
        <f>HYPERLINK("https://docs.wto.org/imrd/directdoc.asp?DDFDocuments/r/G/SPS/NPER544.pdf","FR")</f>
      </c>
      <c r="J5286" s="15">
        <f>HYPERLINK("https://docs.wto.org/imrd/directdoc.asp?DDFDocuments/s/G/SPS/NPER544.pdf","ES")</f>
      </c>
    </row>
    <row r="5287">
      <c r="A5287" s="10" t="s">
        <v>9021</v>
      </c>
      <c r="B5287" s="11" t="s">
        <v>233</v>
      </c>
      <c r="C5287" s="10" t="s">
        <v>18</v>
      </c>
      <c r="D5287" s="12">
        <v>41794</v>
      </c>
      <c r="E5287" s="13" t="s">
        <v>9022</v>
      </c>
      <c r="F5287" s="13" t="s">
        <v>158</v>
      </c>
      <c r="G5287" s="14" t="s">
        <v>161</v>
      </c>
      <c r="H5287" s="15">
        <f>HYPERLINK("https://docs.wto.org/imrd/directdoc.asp?DDFDocuments/q/G/SPS/NPER545.pdf","EN")</f>
      </c>
      <c r="I5287" s="15">
        <f>HYPERLINK("https://docs.wto.org/imrd/directdoc.asp?DDFDocuments/r/G/SPS/NPER545.pdf","FR")</f>
      </c>
      <c r="J5287" s="15">
        <f>HYPERLINK("https://docs.wto.org/imrd/directdoc.asp?DDFDocuments/s/G/SPS/NPER545.pdf","ES")</f>
      </c>
    </row>
    <row r="5288">
      <c r="A5288" s="10" t="s">
        <v>9023</v>
      </c>
      <c r="B5288" s="11" t="s">
        <v>523</v>
      </c>
      <c r="C5288" s="10" t="s">
        <v>12</v>
      </c>
      <c r="D5288" s="12">
        <v>41794</v>
      </c>
      <c r="E5288" s="13" t="s">
        <v>9024</v>
      </c>
      <c r="F5288" s="13" t="s">
        <v>88</v>
      </c>
      <c r="G5288" s="14" t="s">
        <v>9025</v>
      </c>
      <c r="H5288" s="15">
        <f>HYPERLINK("https://docs.wto.org/imrd/directdoc.asp?DDFDocuments/t/G/SPS/NTUR47.DOC","EN")</f>
      </c>
      <c r="I5288" s="15">
        <f>HYPERLINK("https://docs.wto.org/imrd/directdoc.asp?DDFDocuments/u/G/SPS/NTUR47.DOC","FR")</f>
      </c>
      <c r="J5288" s="15">
        <f>HYPERLINK("https://docs.wto.org/imrd/directdoc.asp?DDFDocuments/v/G/SPS/NTUR47.DOC","ES")</f>
      </c>
    </row>
    <row r="5289">
      <c r="A5289" s="10" t="s">
        <v>9026</v>
      </c>
      <c r="B5289" s="11" t="s">
        <v>523</v>
      </c>
      <c r="C5289" s="10" t="s">
        <v>12</v>
      </c>
      <c r="D5289" s="12">
        <v>41794</v>
      </c>
      <c r="E5289" s="13" t="s">
        <v>9027</v>
      </c>
      <c r="F5289" s="13" t="s">
        <v>88</v>
      </c>
      <c r="G5289" s="14" t="s">
        <v>9028</v>
      </c>
      <c r="H5289" s="15">
        <f>HYPERLINK("https://docs.wto.org/imrd/directdoc.asp?DDFDocuments/q/G/SPS/NTUR48.pdf","EN")</f>
      </c>
      <c r="I5289" s="15">
        <f>HYPERLINK("https://docs.wto.org/imrd/directdoc.asp?DDFDocuments/r/G/SPS/NTUR48.pdf","FR")</f>
      </c>
      <c r="J5289" s="15">
        <f>HYPERLINK("https://docs.wto.org/imrd/directdoc.asp?DDFDocuments/s/G/SPS/NTUR48.pdf","ES")</f>
      </c>
    </row>
    <row r="5290">
      <c r="A5290" s="10" t="s">
        <v>9029</v>
      </c>
      <c r="B5290" s="11" t="s">
        <v>161</v>
      </c>
      <c r="C5290" s="10" t="s">
        <v>40</v>
      </c>
      <c r="D5290" s="12">
        <v>41794</v>
      </c>
      <c r="E5290" s="13" t="s">
        <v>5093</v>
      </c>
      <c r="F5290" s="13" t="s">
        <v>5163</v>
      </c>
      <c r="G5290" s="14"/>
      <c r="H5290" s="15">
        <f>HYPERLINK("https://docs.wto.org/imrd/directdoc.asp?DDFDocuments/t/G/SPS/NUSA2631A1.DOC","EN")</f>
      </c>
      <c r="I5290" s="15">
        <f>HYPERLINK("https://docs.wto.org/imrd/directdoc.asp?DDFDocuments/u/G/SPS/NUSA2631A1.DOC","FR")</f>
      </c>
      <c r="J5290" s="15">
        <f>HYPERLINK("https://docs.wto.org/imrd/directdoc.asp?DDFDocuments/v/G/SPS/NUSA2631A1.DOC","ES")</f>
      </c>
    </row>
    <row r="5291">
      <c r="A5291" s="10" t="s">
        <v>9030</v>
      </c>
      <c r="B5291" s="11" t="s">
        <v>168</v>
      </c>
      <c r="C5291" s="10" t="s">
        <v>12</v>
      </c>
      <c r="D5291" s="12">
        <v>41794</v>
      </c>
      <c r="E5291" s="13" t="s">
        <v>9031</v>
      </c>
      <c r="F5291" s="13" t="s">
        <v>567</v>
      </c>
      <c r="G5291" s="14"/>
      <c r="H5291" s="15">
        <f>HYPERLINK("https://docs.wto.org/imrd/directdoc.asp?DDFDocuments/q/G/SPS/NZAF34.pdf","EN")</f>
      </c>
      <c r="I5291" s="15">
        <f>HYPERLINK("https://docs.wto.org/imrd/directdoc.asp?DDFDocuments/r/G/SPS/NZAF34.pdf","FR")</f>
      </c>
      <c r="J5291" s="15">
        <f>HYPERLINK("https://docs.wto.org/imrd/directdoc.asp?DDFDocuments/s/G/SPS/NZAF34.pdf","ES")</f>
      </c>
    </row>
    <row r="5292">
      <c r="A5292" s="10" t="s">
        <v>9032</v>
      </c>
      <c r="B5292" s="11" t="s">
        <v>11</v>
      </c>
      <c r="C5292" s="10" t="s">
        <v>12</v>
      </c>
      <c r="D5292" s="12">
        <v>41793</v>
      </c>
      <c r="E5292" s="13" t="s">
        <v>9033</v>
      </c>
      <c r="F5292" s="13" t="s">
        <v>7603</v>
      </c>
      <c r="G5292" s="14" t="s">
        <v>9034</v>
      </c>
      <c r="H5292" s="15">
        <f>HYPERLINK("https://docs.wto.org/imrd/directdoc.asp?DDFDocuments/t/G/SPS/NRUS59.DOC","EN")</f>
      </c>
      <c r="I5292" s="15">
        <f>HYPERLINK("https://docs.wto.org/imrd/directdoc.asp?DDFDocuments/u/G/SPS/NRUS59.DOC","FR")</f>
      </c>
      <c r="J5292" s="15">
        <f>HYPERLINK("https://docs.wto.org/imrd/directdoc.asp?DDFDocuments/v/G/SPS/NRUS59.DOC","ES")</f>
      </c>
    </row>
    <row r="5293">
      <c r="A5293" s="10" t="s">
        <v>9035</v>
      </c>
      <c r="B5293" s="11" t="s">
        <v>53</v>
      </c>
      <c r="C5293" s="10" t="s">
        <v>12</v>
      </c>
      <c r="D5293" s="12">
        <v>41787</v>
      </c>
      <c r="E5293" s="13" t="s">
        <v>9036</v>
      </c>
      <c r="F5293" s="13" t="s">
        <v>864</v>
      </c>
      <c r="G5293" s="14" t="s">
        <v>139</v>
      </c>
      <c r="H5293" s="15">
        <f>HYPERLINK("https://docs.wto.org/imrd/directdoc.asp?DDFDocuments/q/G/SPS/NSAU104.pdf","EN")</f>
      </c>
      <c r="I5293" s="15">
        <f>HYPERLINK("https://docs.wto.org/imrd/directdoc.asp?DDFDocuments/r/G/SPS/NSAU104.pdf","FR")</f>
      </c>
      <c r="J5293" s="15">
        <f>HYPERLINK("https://docs.wto.org/imrd/directdoc.asp?DDFDocuments/s/G/SPS/NSAU104.pdf","ES")</f>
      </c>
    </row>
    <row r="5294">
      <c r="A5294" s="10" t="s">
        <v>9037</v>
      </c>
      <c r="B5294" s="11" t="s">
        <v>365</v>
      </c>
      <c r="C5294" s="10" t="s">
        <v>18</v>
      </c>
      <c r="D5294" s="12">
        <v>41786</v>
      </c>
      <c r="E5294" s="13" t="s">
        <v>9038</v>
      </c>
      <c r="F5294" s="13" t="s">
        <v>158</v>
      </c>
      <c r="G5294" s="14" t="s">
        <v>349</v>
      </c>
      <c r="H5294" s="15">
        <f>HYPERLINK("https://docs.wto.org/imrd/directdoc.asp?DDFDocuments/t/G/SPS/NCHL474.DOC","EN")</f>
      </c>
      <c r="I5294" s="15">
        <f>HYPERLINK("https://docs.wto.org/imrd/directdoc.asp?DDFDocuments/u/G/SPS/NCHL474.DOC","FR")</f>
      </c>
      <c r="J5294" s="15">
        <f>HYPERLINK("https://docs.wto.org/imrd/directdoc.asp?DDFDocuments/v/G/SPS/NCHL474.DOC","ES")</f>
      </c>
    </row>
    <row r="5295">
      <c r="A5295" s="10" t="s">
        <v>9039</v>
      </c>
      <c r="B5295" s="11" t="s">
        <v>365</v>
      </c>
      <c r="C5295" s="10" t="s">
        <v>18</v>
      </c>
      <c r="D5295" s="12">
        <v>41786</v>
      </c>
      <c r="E5295" s="13" t="s">
        <v>1165</v>
      </c>
      <c r="F5295" s="13" t="s">
        <v>158</v>
      </c>
      <c r="G5295" s="14" t="s">
        <v>779</v>
      </c>
      <c r="H5295" s="15">
        <f>HYPERLINK("https://docs.wto.org/imrd/directdoc.asp?DDFDocuments/t/G/SPS/NCHL475.DOC","EN")</f>
      </c>
      <c r="I5295" s="15">
        <f>HYPERLINK("https://docs.wto.org/imrd/directdoc.asp?DDFDocuments/u/G/SPS/NCHL475.DOC","FR")</f>
      </c>
      <c r="J5295" s="15">
        <f>HYPERLINK("https://docs.wto.org/imrd/directdoc.asp?DDFDocuments/v/G/SPS/NCHL475.DOC","ES")</f>
      </c>
    </row>
    <row r="5296">
      <c r="A5296" s="10" t="s">
        <v>9040</v>
      </c>
      <c r="B5296" s="11" t="s">
        <v>82</v>
      </c>
      <c r="C5296" s="10" t="s">
        <v>18</v>
      </c>
      <c r="D5296" s="12">
        <v>41785</v>
      </c>
      <c r="E5296" s="13" t="s">
        <v>8577</v>
      </c>
      <c r="F5296" s="13" t="s">
        <v>122</v>
      </c>
      <c r="G5296" s="14"/>
      <c r="H5296" s="15">
        <f>HYPERLINK("https://docs.wto.org/imrd/directdoc.asp?DDFDocuments/t/G/SPS/NEU79.DOC","EN")</f>
      </c>
      <c r="I5296" s="15">
        <f>HYPERLINK("https://docs.wto.org/imrd/directdoc.asp?DDFDocuments/u/G/SPS/NEU79.DOC","FR")</f>
      </c>
      <c r="J5296" s="15">
        <f>HYPERLINK("https://docs.wto.org/imrd/directdoc.asp?DDFDocuments/v/G/SPS/NEU79.DOC","ES")</f>
      </c>
    </row>
    <row r="5297">
      <c r="A5297" s="10" t="s">
        <v>9041</v>
      </c>
      <c r="B5297" s="11" t="s">
        <v>53</v>
      </c>
      <c r="C5297" s="10" t="s">
        <v>12</v>
      </c>
      <c r="D5297" s="12">
        <v>41785</v>
      </c>
      <c r="E5297" s="13" t="s">
        <v>2896</v>
      </c>
      <c r="F5297" s="13" t="s">
        <v>3303</v>
      </c>
      <c r="G5297" s="14" t="s">
        <v>95</v>
      </c>
      <c r="H5297" s="15">
        <f>HYPERLINK("https://docs.wto.org/imrd/directdoc.asp?DDFDocuments/t/G/SPS/NSAU103.DOC","EN")</f>
      </c>
      <c r="I5297" s="15">
        <f>HYPERLINK("https://docs.wto.org/imrd/directdoc.asp?DDFDocuments/u/G/SPS/NSAU103.DOC","FR")</f>
      </c>
      <c r="J5297" s="15">
        <f>HYPERLINK("https://docs.wto.org/imrd/directdoc.asp?DDFDocuments/v/G/SPS/NSAU103.DOC","ES")</f>
      </c>
    </row>
    <row r="5298">
      <c r="A5298" s="10" t="s">
        <v>9042</v>
      </c>
      <c r="B5298" s="11" t="s">
        <v>365</v>
      </c>
      <c r="C5298" s="10" t="s">
        <v>12</v>
      </c>
      <c r="D5298" s="12">
        <v>41782</v>
      </c>
      <c r="E5298" s="13" t="s">
        <v>8780</v>
      </c>
      <c r="F5298" s="13" t="s">
        <v>144</v>
      </c>
      <c r="G5298" s="14"/>
      <c r="H5298" s="15">
        <f>HYPERLINK("https://docs.wto.org/imrd/directdoc.asp?DDFDocuments/t/G/SPS/NCHL473.DOC","EN")</f>
      </c>
      <c r="I5298" s="15">
        <f>HYPERLINK("https://docs.wto.org/imrd/directdoc.asp?DDFDocuments/u/G/SPS/NCHL473.DOC","FR")</f>
      </c>
      <c r="J5298" s="15">
        <f>HYPERLINK("https://docs.wto.org/imrd/directdoc.asp?DDFDocuments/v/G/SPS/NCHL473.DOC","ES")</f>
      </c>
    </row>
    <row r="5299">
      <c r="A5299" s="10" t="s">
        <v>9043</v>
      </c>
      <c r="B5299" s="11" t="s">
        <v>34</v>
      </c>
      <c r="C5299" s="10" t="s">
        <v>18</v>
      </c>
      <c r="D5299" s="12">
        <v>41782</v>
      </c>
      <c r="E5299" s="13" t="s">
        <v>9044</v>
      </c>
      <c r="F5299" s="13" t="s">
        <v>74</v>
      </c>
      <c r="G5299" s="14"/>
      <c r="H5299" s="15">
        <f>HYPERLINK("https://docs.wto.org/imrd/directdoc.asp?DDFDocuments/t/G/SPS/NJPN347.DOC","EN")</f>
      </c>
      <c r="I5299" s="15">
        <f>HYPERLINK("https://docs.wto.org/imrd/directdoc.asp?DDFDocuments/u/G/SPS/NJPN347.DOC","FR")</f>
      </c>
      <c r="J5299" s="15">
        <f>HYPERLINK("https://docs.wto.org/imrd/directdoc.asp?DDFDocuments/v/G/SPS/NJPN347.DOC","ES")</f>
      </c>
    </row>
    <row r="5300">
      <c r="A5300" s="10" t="s">
        <v>9045</v>
      </c>
      <c r="B5300" s="11" t="s">
        <v>34</v>
      </c>
      <c r="C5300" s="10" t="s">
        <v>18</v>
      </c>
      <c r="D5300" s="12">
        <v>41782</v>
      </c>
      <c r="E5300" s="13" t="s">
        <v>9046</v>
      </c>
      <c r="F5300" s="13" t="s">
        <v>8732</v>
      </c>
      <c r="G5300" s="14"/>
      <c r="H5300" s="15">
        <f>HYPERLINK("https://docs.wto.org/imrd/directdoc.asp?DDFDocuments/t/G/SPS/NJPN348.DOC","EN")</f>
      </c>
      <c r="I5300" s="15">
        <f>HYPERLINK("https://docs.wto.org/imrd/directdoc.asp?DDFDocuments/u/G/SPS/NJPN348.DOC","FR")</f>
      </c>
      <c r="J5300" s="15">
        <f>HYPERLINK("https://docs.wto.org/imrd/directdoc.asp?DDFDocuments/v/G/SPS/NJPN348.DOC","ES")</f>
      </c>
    </row>
    <row r="5301">
      <c r="A5301" s="10" t="s">
        <v>9047</v>
      </c>
      <c r="B5301" s="11" t="s">
        <v>34</v>
      </c>
      <c r="C5301" s="10" t="s">
        <v>18</v>
      </c>
      <c r="D5301" s="12">
        <v>41782</v>
      </c>
      <c r="E5301" s="13" t="s">
        <v>9048</v>
      </c>
      <c r="F5301" s="13" t="s">
        <v>733</v>
      </c>
      <c r="G5301" s="14"/>
      <c r="H5301" s="15">
        <f>HYPERLINK("https://docs.wto.org/imrd/directdoc.asp?DDFDocuments/t/G/SPS/NJPN349.DOC","EN")</f>
      </c>
      <c r="I5301" s="15">
        <f>HYPERLINK("https://docs.wto.org/imrd/directdoc.asp?DDFDocuments/u/G/SPS/NJPN349.DOC","FR")</f>
      </c>
      <c r="J5301" s="15">
        <f>HYPERLINK("https://docs.wto.org/imrd/directdoc.asp?DDFDocuments/v/G/SPS/NJPN349.DOC","ES")</f>
      </c>
    </row>
    <row r="5302">
      <c r="A5302" s="10" t="s">
        <v>9049</v>
      </c>
      <c r="B5302" s="11" t="s">
        <v>153</v>
      </c>
      <c r="C5302" s="10" t="s">
        <v>18</v>
      </c>
      <c r="D5302" s="12">
        <v>41782</v>
      </c>
      <c r="E5302" s="13" t="s">
        <v>62</v>
      </c>
      <c r="F5302" s="13" t="s">
        <v>9050</v>
      </c>
      <c r="G5302" s="14"/>
      <c r="H5302" s="15">
        <f>HYPERLINK("https://docs.wto.org/imrd/directdoc.asp?DDFDocuments/q/G/SPS/NKOR474.pdf","EN")</f>
      </c>
      <c r="I5302" s="15">
        <f>HYPERLINK("https://docs.wto.org/imrd/directdoc.asp?DDFDocuments/r/G/SPS/NKOR474.pdf","FR")</f>
      </c>
      <c r="J5302" s="15">
        <f>HYPERLINK("https://docs.wto.org/imrd/directdoc.asp?DDFDocuments/s/G/SPS/NKOR474.pdf","ES")</f>
      </c>
    </row>
    <row r="5303">
      <c r="A5303" s="10" t="s">
        <v>9051</v>
      </c>
      <c r="B5303" s="11" t="s">
        <v>151</v>
      </c>
      <c r="C5303" s="10" t="s">
        <v>18</v>
      </c>
      <c r="D5303" s="12">
        <v>41782</v>
      </c>
      <c r="E5303" s="13" t="s">
        <v>9052</v>
      </c>
      <c r="F5303" s="13" t="s">
        <v>158</v>
      </c>
      <c r="G5303" s="14"/>
      <c r="H5303" s="15">
        <f>HYPERLINK("https://docs.wto.org/imrd/directdoc.asp?DDFDocuments/t/G/SPS/NVNM56.DOC","EN")</f>
      </c>
      <c r="I5303" s="15">
        <f>HYPERLINK("https://docs.wto.org/imrd/directdoc.asp?DDFDocuments/u/G/SPS/NVNM56.DOC","FR")</f>
      </c>
      <c r="J5303" s="15">
        <f>HYPERLINK("https://docs.wto.org/imrd/directdoc.asp?DDFDocuments/v/G/SPS/NVNM56.DOC","ES")</f>
      </c>
    </row>
    <row r="5304">
      <c r="A5304" s="10" t="s">
        <v>9053</v>
      </c>
      <c r="B5304" s="11" t="s">
        <v>87</v>
      </c>
      <c r="C5304" s="10" t="s">
        <v>18</v>
      </c>
      <c r="D5304" s="12">
        <v>41781</v>
      </c>
      <c r="E5304" s="13" t="s">
        <v>9054</v>
      </c>
      <c r="F5304" s="13" t="s">
        <v>7630</v>
      </c>
      <c r="G5304" s="14"/>
      <c r="H5304" s="15">
        <f>HYPERLINK("https://docs.wto.org/imrd/directdoc.asp?DDFDocuments/t/G/SPS/NMEX258.DOC","EN")</f>
      </c>
      <c r="I5304" s="15">
        <f>HYPERLINK("https://docs.wto.org/imrd/directdoc.asp?DDFDocuments/u/G/SPS/NMEX258.DOC","FR")</f>
      </c>
      <c r="J5304" s="15">
        <f>HYPERLINK("https://docs.wto.org/imrd/directdoc.asp?DDFDocuments/v/G/SPS/NMEX258.DOC","ES")</f>
      </c>
    </row>
    <row r="5305">
      <c r="A5305" s="10" t="s">
        <v>9055</v>
      </c>
      <c r="B5305" s="11" t="s">
        <v>233</v>
      </c>
      <c r="C5305" s="10" t="s">
        <v>18</v>
      </c>
      <c r="D5305" s="12">
        <v>41781</v>
      </c>
      <c r="E5305" s="13" t="s">
        <v>9056</v>
      </c>
      <c r="F5305" s="13" t="s">
        <v>9057</v>
      </c>
      <c r="G5305" s="14" t="s">
        <v>9058</v>
      </c>
      <c r="H5305" s="15">
        <f>HYPERLINK("https://docs.wto.org/imrd/directdoc.asp?DDFDocuments/q/G/SPS/NPER542.pdf","EN")</f>
      </c>
      <c r="I5305" s="15">
        <f>HYPERLINK("https://docs.wto.org/imrd/directdoc.asp?DDFDocuments/r/G/SPS/NPER542.pdf","FR")</f>
      </c>
      <c r="J5305" s="15">
        <f>HYPERLINK("https://docs.wto.org/imrd/directdoc.asp?DDFDocuments/s/G/SPS/NPER542.pdf","ES")</f>
      </c>
    </row>
    <row r="5306">
      <c r="A5306" s="10" t="s">
        <v>9059</v>
      </c>
      <c r="B5306" s="11" t="s">
        <v>145</v>
      </c>
      <c r="C5306" s="10" t="s">
        <v>18</v>
      </c>
      <c r="D5306" s="12">
        <v>41781</v>
      </c>
      <c r="E5306" s="13" t="s">
        <v>9060</v>
      </c>
      <c r="F5306" s="13" t="s">
        <v>2963</v>
      </c>
      <c r="G5306" s="14"/>
      <c r="H5306" s="15">
        <f>HYPERLINK("https://docs.wto.org/imrd/directdoc.asp?DDFDocuments/t/G/SPS/NPHL254.DOC","EN")</f>
      </c>
      <c r="I5306" s="15">
        <f>HYPERLINK("https://docs.wto.org/imrd/directdoc.asp?DDFDocuments/u/G/SPS/NPHL254.DOC","FR")</f>
      </c>
      <c r="J5306" s="15">
        <f>HYPERLINK("https://docs.wto.org/imrd/directdoc.asp?DDFDocuments/v/G/SPS/NPHL254.DOC","ES")</f>
      </c>
    </row>
    <row r="5307">
      <c r="A5307" s="10" t="s">
        <v>9061</v>
      </c>
      <c r="B5307" s="11" t="s">
        <v>233</v>
      </c>
      <c r="C5307" s="10" t="s">
        <v>18</v>
      </c>
      <c r="D5307" s="12">
        <v>41778</v>
      </c>
      <c r="E5307" s="13" t="s">
        <v>8045</v>
      </c>
      <c r="F5307" s="13" t="s">
        <v>158</v>
      </c>
      <c r="G5307" s="14" t="s">
        <v>188</v>
      </c>
      <c r="H5307" s="15">
        <f>HYPERLINK("https://docs.wto.org/imrd/directdoc.asp?DDFDocuments/q/G/SPS/NPER540.pdf","EN")</f>
      </c>
      <c r="I5307" s="15">
        <f>HYPERLINK("https://docs.wto.org/imrd/directdoc.asp?DDFDocuments/r/G/SPS/NPER540.pdf","FR")</f>
      </c>
      <c r="J5307" s="15">
        <f>HYPERLINK("https://docs.wto.org/imrd/directdoc.asp?DDFDocuments/s/G/SPS/NPER540.pdf","ES")</f>
      </c>
    </row>
    <row r="5308">
      <c r="A5308" s="10" t="s">
        <v>9062</v>
      </c>
      <c r="B5308" s="11" t="s">
        <v>233</v>
      </c>
      <c r="C5308" s="10" t="s">
        <v>18</v>
      </c>
      <c r="D5308" s="12">
        <v>41778</v>
      </c>
      <c r="E5308" s="13" t="s">
        <v>9063</v>
      </c>
      <c r="F5308" s="13" t="s">
        <v>158</v>
      </c>
      <c r="G5308" s="14" t="s">
        <v>27</v>
      </c>
      <c r="H5308" s="15">
        <f>HYPERLINK("https://docs.wto.org/imrd/directdoc.asp?DDFDocuments/q/G/SPS/NPER541.pdf","EN")</f>
      </c>
      <c r="I5308" s="15">
        <f>HYPERLINK("https://docs.wto.org/imrd/directdoc.asp?DDFDocuments/r/G/SPS/NPER541.pdf","FR")</f>
      </c>
      <c r="J5308" s="15">
        <f>HYPERLINK("https://docs.wto.org/imrd/directdoc.asp?DDFDocuments/s/G/SPS/NPER541.pdf","ES")</f>
      </c>
    </row>
    <row r="5309">
      <c r="A5309" s="10" t="s">
        <v>9064</v>
      </c>
      <c r="B5309" s="11" t="s">
        <v>183</v>
      </c>
      <c r="C5309" s="10" t="s">
        <v>18</v>
      </c>
      <c r="D5309" s="12">
        <v>41774</v>
      </c>
      <c r="E5309" s="13" t="s">
        <v>9065</v>
      </c>
      <c r="F5309" s="13" t="s">
        <v>1282</v>
      </c>
      <c r="G5309" s="14"/>
      <c r="H5309" s="15">
        <f>HYPERLINK("https://docs.wto.org/imrd/directdoc.asp?DDFDocuments/t/G/SPS/NARG178.DOC","EN")</f>
      </c>
      <c r="I5309" s="15">
        <f>HYPERLINK("https://docs.wto.org/imrd/directdoc.asp?DDFDocuments/u/G/SPS/NARG178.DOC","FR")</f>
      </c>
      <c r="J5309" s="15">
        <f>HYPERLINK("https://docs.wto.org/imrd/directdoc.asp?DDFDocuments/v/G/SPS/NARG178.DOC","ES")</f>
      </c>
    </row>
    <row r="5310">
      <c r="A5310" s="10" t="s">
        <v>9066</v>
      </c>
      <c r="B5310" s="11" t="s">
        <v>95</v>
      </c>
      <c r="C5310" s="10" t="s">
        <v>40</v>
      </c>
      <c r="D5310" s="12">
        <v>41774</v>
      </c>
      <c r="E5310" s="13" t="s">
        <v>9067</v>
      </c>
      <c r="F5310" s="13" t="s">
        <v>4353</v>
      </c>
      <c r="G5310" s="14" t="s">
        <v>9068</v>
      </c>
      <c r="H5310" s="15">
        <f>HYPERLINK("https://docs.wto.org/imrd/directdoc.asp?DDFDocuments/t/G/SPS/NBRA72A1.DOC","EN")</f>
      </c>
      <c r="I5310" s="15">
        <f>HYPERLINK("https://docs.wto.org/imrd/directdoc.asp?DDFDocuments/u/G/SPS/NBRA72A1.DOC","FR")</f>
      </c>
      <c r="J5310" s="15">
        <f>HYPERLINK("https://docs.wto.org/imrd/directdoc.asp?DDFDocuments/v/G/SPS/NBRA72A1.DOC","ES")</f>
      </c>
    </row>
    <row r="5311">
      <c r="A5311" s="10" t="s">
        <v>9069</v>
      </c>
      <c r="B5311" s="11" t="s">
        <v>161</v>
      </c>
      <c r="C5311" s="10" t="s">
        <v>18</v>
      </c>
      <c r="D5311" s="12">
        <v>41774</v>
      </c>
      <c r="E5311" s="13" t="s">
        <v>285</v>
      </c>
      <c r="F5311" s="13" t="s">
        <v>3926</v>
      </c>
      <c r="G5311" s="14" t="s">
        <v>72</v>
      </c>
      <c r="H5311" s="15">
        <f>HYPERLINK("https://docs.wto.org/imrd/directdoc.asp?DDFDocuments/t/G/SPS/NUSA2670.DOC","EN")</f>
      </c>
      <c r="I5311" s="15">
        <f>HYPERLINK("https://docs.wto.org/imrd/directdoc.asp?DDFDocuments/u/G/SPS/NUSA2670.DOC","FR")</f>
      </c>
      <c r="J5311" s="15">
        <f>HYPERLINK("https://docs.wto.org/imrd/directdoc.asp?DDFDocuments/v/G/SPS/NUSA2670.DOC","ES")</f>
      </c>
    </row>
    <row r="5312">
      <c r="A5312" s="10" t="s">
        <v>9070</v>
      </c>
      <c r="B5312" s="11" t="s">
        <v>779</v>
      </c>
      <c r="C5312" s="10" t="s">
        <v>18</v>
      </c>
      <c r="D5312" s="12">
        <v>41773</v>
      </c>
      <c r="E5312" s="13" t="s">
        <v>9071</v>
      </c>
      <c r="F5312" s="13" t="s">
        <v>9072</v>
      </c>
      <c r="G5312" s="14"/>
      <c r="H5312" s="15">
        <f>HYPERLINK("https://docs.wto.org/imrd/directdoc.asp?DDFDocuments/t/G/SPS/NURY26.DOC","EN")</f>
      </c>
      <c r="I5312" s="15">
        <f>HYPERLINK("https://docs.wto.org/imrd/directdoc.asp?DDFDocuments/u/G/SPS/NURY26.DOC","FR")</f>
      </c>
      <c r="J5312" s="15">
        <f>HYPERLINK("https://docs.wto.org/imrd/directdoc.asp?DDFDocuments/v/G/SPS/NURY26.DOC","ES")</f>
      </c>
    </row>
    <row r="5313">
      <c r="A5313" s="10" t="s">
        <v>9073</v>
      </c>
      <c r="B5313" s="11" t="s">
        <v>82</v>
      </c>
      <c r="C5313" s="10" t="s">
        <v>12</v>
      </c>
      <c r="D5313" s="12">
        <v>41772</v>
      </c>
      <c r="E5313" s="13" t="s">
        <v>9074</v>
      </c>
      <c r="F5313" s="13" t="s">
        <v>567</v>
      </c>
      <c r="G5313" s="14"/>
      <c r="H5313" s="15">
        <f>HYPERLINK("https://docs.wto.org/imrd/directdoc.asp?DDFDocuments/t/G/SPS/NEU76.DOC","EN")</f>
      </c>
      <c r="I5313" s="15">
        <f>HYPERLINK("https://docs.wto.org/imrd/directdoc.asp?DDFDocuments/u/G/SPS/NEU76.DOC","FR")</f>
      </c>
      <c r="J5313" s="15">
        <f>HYPERLINK("https://docs.wto.org/imrd/directdoc.asp?DDFDocuments/v/G/SPS/NEU76.DOC","ES")</f>
      </c>
    </row>
    <row r="5314">
      <c r="A5314" s="10" t="s">
        <v>9075</v>
      </c>
      <c r="B5314" s="11" t="s">
        <v>11</v>
      </c>
      <c r="C5314" s="10" t="s">
        <v>12</v>
      </c>
      <c r="D5314" s="12">
        <v>41771</v>
      </c>
      <c r="E5314" s="13" t="s">
        <v>9076</v>
      </c>
      <c r="F5314" s="13" t="s">
        <v>9077</v>
      </c>
      <c r="G5314" s="14" t="s">
        <v>4069</v>
      </c>
      <c r="H5314" s="15">
        <f>HYPERLINK("https://docs.wto.org/imrd/directdoc.asp?DDFDocuments/t/G/SPS/NRUS58.DOC","EN")</f>
      </c>
      <c r="I5314" s="15">
        <f>HYPERLINK("https://docs.wto.org/imrd/directdoc.asp?DDFDocuments/u/G/SPS/NRUS58.DOC","FR")</f>
      </c>
      <c r="J5314" s="15">
        <f>HYPERLINK("https://docs.wto.org/imrd/directdoc.asp?DDFDocuments/v/G/SPS/NRUS58.DOC","ES")</f>
      </c>
    </row>
    <row r="5315">
      <c r="A5315" s="10" t="s">
        <v>9078</v>
      </c>
      <c r="B5315" s="11" t="s">
        <v>523</v>
      </c>
      <c r="C5315" s="10" t="s">
        <v>18</v>
      </c>
      <c r="D5315" s="12">
        <v>41771</v>
      </c>
      <c r="E5315" s="13" t="s">
        <v>9079</v>
      </c>
      <c r="F5315" s="13" t="s">
        <v>24</v>
      </c>
      <c r="G5315" s="14"/>
      <c r="H5315" s="15">
        <f>HYPERLINK("https://docs.wto.org/imrd/directdoc.asp?DDFDocuments/q/G/SPS/NTUR43.pdf","EN")</f>
      </c>
      <c r="I5315" s="15">
        <f>HYPERLINK("https://docs.wto.org/imrd/directdoc.asp?DDFDocuments/r/G/SPS/NTUR43.pdf","FR")</f>
      </c>
      <c r="J5315" s="15">
        <f>HYPERLINK("https://docs.wto.org/imrd/directdoc.asp?DDFDocuments/s/G/SPS/NTUR43.pdf","ES")</f>
      </c>
    </row>
    <row r="5316">
      <c r="A5316" s="10" t="s">
        <v>9080</v>
      </c>
      <c r="B5316" s="11" t="s">
        <v>523</v>
      </c>
      <c r="C5316" s="10" t="s">
        <v>18</v>
      </c>
      <c r="D5316" s="12">
        <v>41771</v>
      </c>
      <c r="E5316" s="13" t="s">
        <v>9081</v>
      </c>
      <c r="F5316" s="13" t="s">
        <v>24</v>
      </c>
      <c r="G5316" s="14"/>
      <c r="H5316" s="15">
        <f>HYPERLINK("https://docs.wto.org/imrd/directdoc.asp?DDFDocuments/q/G/SPS/NTUR44.pdf","EN")</f>
      </c>
      <c r="I5316" s="15">
        <f>HYPERLINK("https://docs.wto.org/imrd/directdoc.asp?DDFDocuments/r/G/SPS/NTUR44.pdf","FR")</f>
      </c>
      <c r="J5316" s="15">
        <f>HYPERLINK("https://docs.wto.org/imrd/directdoc.asp?DDFDocuments/s/G/SPS/NTUR44.pdf","ES")</f>
      </c>
    </row>
    <row r="5317">
      <c r="A5317" s="10" t="s">
        <v>9082</v>
      </c>
      <c r="B5317" s="11" t="s">
        <v>5038</v>
      </c>
      <c r="C5317" s="10" t="s">
        <v>12</v>
      </c>
      <c r="D5317" s="12">
        <v>41767</v>
      </c>
      <c r="E5317" s="13" t="s">
        <v>7840</v>
      </c>
      <c r="F5317" s="13" t="s">
        <v>7841</v>
      </c>
      <c r="G5317" s="14" t="s">
        <v>9083</v>
      </c>
      <c r="H5317" s="15">
        <f>HYPERLINK("https://docs.wto.org/imrd/directdoc.asp?DDFDocuments/t/G/SPS/NALB175.DOC","EN")</f>
      </c>
      <c r="I5317" s="15">
        <f>HYPERLINK("https://docs.wto.org/imrd/directdoc.asp?DDFDocuments/u/G/SPS/NALB175.DOC","FR")</f>
      </c>
      <c r="J5317" s="15">
        <f>HYPERLINK("https://docs.wto.org/imrd/directdoc.asp?DDFDocuments/v/G/SPS/NALB175.DOC","ES")</f>
      </c>
    </row>
    <row r="5318">
      <c r="A5318" s="10" t="s">
        <v>9084</v>
      </c>
      <c r="B5318" s="11" t="s">
        <v>233</v>
      </c>
      <c r="C5318" s="10" t="s">
        <v>18</v>
      </c>
      <c r="D5318" s="12">
        <v>41767</v>
      </c>
      <c r="E5318" s="13" t="s">
        <v>9085</v>
      </c>
      <c r="F5318" s="13" t="s">
        <v>1282</v>
      </c>
      <c r="G5318" s="14" t="s">
        <v>365</v>
      </c>
      <c r="H5318" s="15">
        <f>HYPERLINK("https://docs.wto.org/imrd/directdoc.asp?DDFDocuments/t/G/SPS/NPER537.DOC","EN")</f>
      </c>
      <c r="I5318" s="15">
        <f>HYPERLINK("https://docs.wto.org/imrd/directdoc.asp?DDFDocuments/u/G/SPS/NPER537.DOC","FR")</f>
      </c>
      <c r="J5318" s="15">
        <f>HYPERLINK("https://docs.wto.org/imrd/directdoc.asp?DDFDocuments/v/G/SPS/NPER537.DOC","ES")</f>
      </c>
    </row>
    <row r="5319">
      <c r="A5319" s="10" t="s">
        <v>9086</v>
      </c>
      <c r="B5319" s="11" t="s">
        <v>233</v>
      </c>
      <c r="C5319" s="10" t="s">
        <v>18</v>
      </c>
      <c r="D5319" s="12">
        <v>41767</v>
      </c>
      <c r="E5319" s="13" t="s">
        <v>9087</v>
      </c>
      <c r="F5319" s="13" t="s">
        <v>158</v>
      </c>
      <c r="G5319" s="14" t="s">
        <v>161</v>
      </c>
      <c r="H5319" s="15">
        <f>HYPERLINK("https://docs.wto.org/imrd/directdoc.asp?DDFDocuments/q/G/SPS/NPER538.pdf","EN")</f>
      </c>
      <c r="I5319" s="15">
        <f>HYPERLINK("https://docs.wto.org/imrd/directdoc.asp?DDFDocuments/r/G/SPS/NPER538.pdf","FR")</f>
      </c>
      <c r="J5319" s="15">
        <f>HYPERLINK("https://docs.wto.org/imrd/directdoc.asp?DDFDocuments/s/G/SPS/NPER538.pdf","ES")</f>
      </c>
    </row>
    <row r="5320">
      <c r="A5320" s="10" t="s">
        <v>9088</v>
      </c>
      <c r="B5320" s="11" t="s">
        <v>233</v>
      </c>
      <c r="C5320" s="10" t="s">
        <v>18</v>
      </c>
      <c r="D5320" s="12">
        <v>41767</v>
      </c>
      <c r="E5320" s="13" t="s">
        <v>9089</v>
      </c>
      <c r="F5320" s="13" t="s">
        <v>1151</v>
      </c>
      <c r="G5320" s="14" t="s">
        <v>226</v>
      </c>
      <c r="H5320" s="15">
        <f>HYPERLINK("https://docs.wto.org/imrd/directdoc.asp?DDFDocuments/q/G/SPS/NPER539.pdf","EN")</f>
      </c>
      <c r="I5320" s="15">
        <f>HYPERLINK("https://docs.wto.org/imrd/directdoc.asp?DDFDocuments/r/G/SPS/NPER539.pdf","FR")</f>
      </c>
      <c r="J5320" s="15">
        <f>HYPERLINK("https://docs.wto.org/imrd/directdoc.asp?DDFDocuments/s/G/SPS/NPER539.pdf","ES")</f>
      </c>
    </row>
    <row r="5321">
      <c r="A5321" s="10" t="s">
        <v>9090</v>
      </c>
      <c r="B5321" s="11" t="s">
        <v>365</v>
      </c>
      <c r="C5321" s="10" t="s">
        <v>18</v>
      </c>
      <c r="D5321" s="12">
        <v>41766</v>
      </c>
      <c r="E5321" s="13" t="s">
        <v>9091</v>
      </c>
      <c r="F5321" s="13" t="s">
        <v>223</v>
      </c>
      <c r="G5321" s="14" t="s">
        <v>87</v>
      </c>
      <c r="H5321" s="15">
        <f>HYPERLINK("https://docs.wto.org/imrd/directdoc.asp?DDFDocuments/q/G/SPS/NCHL472.pdf","EN")</f>
      </c>
      <c r="I5321" s="15">
        <f>HYPERLINK("https://docs.wto.org/imrd/directdoc.asp?DDFDocuments/r/G/SPS/NCHL472.pdf","FR")</f>
      </c>
      <c r="J5321" s="15">
        <f>HYPERLINK("https://docs.wto.org/imrd/directdoc.asp?DDFDocuments/s/G/SPS/NCHL472.pdf","ES")</f>
      </c>
    </row>
    <row r="5322">
      <c r="A5322" s="10" t="s">
        <v>9092</v>
      </c>
      <c r="B5322" s="11" t="s">
        <v>161</v>
      </c>
      <c r="C5322" s="10" t="s">
        <v>40</v>
      </c>
      <c r="D5322" s="12">
        <v>41766</v>
      </c>
      <c r="E5322" s="13" t="s">
        <v>9093</v>
      </c>
      <c r="F5322" s="13" t="s">
        <v>5150</v>
      </c>
      <c r="G5322" s="14" t="s">
        <v>79</v>
      </c>
      <c r="H5322" s="15">
        <f>HYPERLINK("https://docs.wto.org/imrd/directdoc.asp?DDFDocuments/t/G/SPS/NUSA2576A1.DOC","EN")</f>
      </c>
      <c r="I5322" s="15">
        <f>HYPERLINK("https://docs.wto.org/imrd/directdoc.asp?DDFDocuments/u/G/SPS/NUSA2576A1.DOC","FR")</f>
      </c>
      <c r="J5322" s="15">
        <f>HYPERLINK("https://docs.wto.org/imrd/directdoc.asp?DDFDocuments/v/G/SPS/NUSA2576A1.DOC","ES")</f>
      </c>
    </row>
    <row r="5323">
      <c r="A5323" s="10" t="s">
        <v>9094</v>
      </c>
      <c r="B5323" s="11" t="s">
        <v>1331</v>
      </c>
      <c r="C5323" s="10" t="s">
        <v>18</v>
      </c>
      <c r="D5323" s="12">
        <v>41765</v>
      </c>
      <c r="E5323" s="13" t="s">
        <v>9095</v>
      </c>
      <c r="F5323" s="13" t="s">
        <v>339</v>
      </c>
      <c r="G5323" s="14"/>
      <c r="H5323" s="15">
        <f>HYPERLINK("https://docs.wto.org/imrd/directdoc.asp?DDFDocuments/t/G/SPS/NHND52.DOC","EN")</f>
      </c>
      <c r="I5323" s="15">
        <f>HYPERLINK("https://docs.wto.org/imrd/directdoc.asp?DDFDocuments/u/G/SPS/NHND52.DOC","FR")</f>
      </c>
      <c r="J5323" s="15">
        <f>HYPERLINK("https://docs.wto.org/imrd/directdoc.asp?DDFDocuments/v/G/SPS/NHND52.DOC","ES")</f>
      </c>
    </row>
    <row r="5324">
      <c r="A5324" s="10" t="s">
        <v>9096</v>
      </c>
      <c r="B5324" s="11" t="s">
        <v>1129</v>
      </c>
      <c r="C5324" s="10" t="s">
        <v>18</v>
      </c>
      <c r="D5324" s="12">
        <v>41765</v>
      </c>
      <c r="E5324" s="13" t="s">
        <v>646</v>
      </c>
      <c r="F5324" s="13" t="s">
        <v>122</v>
      </c>
      <c r="G5324" s="14"/>
      <c r="H5324" s="15">
        <f>HYPERLINK("https://docs.wto.org/imrd/directdoc.asp?DDFDocuments/t/G/SPS/NMYS29.DOC","EN")</f>
      </c>
      <c r="I5324" s="15">
        <f>HYPERLINK("https://docs.wto.org/imrd/directdoc.asp?DDFDocuments/u/G/SPS/NMYS29.DOC","FR")</f>
      </c>
      <c r="J5324" s="15">
        <f>HYPERLINK("https://docs.wto.org/imrd/directdoc.asp?DDFDocuments/v/G/SPS/NMYS29.DOC","ES")</f>
      </c>
    </row>
    <row r="5325">
      <c r="A5325" s="10" t="s">
        <v>9097</v>
      </c>
      <c r="B5325" s="11" t="s">
        <v>1129</v>
      </c>
      <c r="C5325" s="10" t="s">
        <v>18</v>
      </c>
      <c r="D5325" s="12">
        <v>41765</v>
      </c>
      <c r="E5325" s="13" t="s">
        <v>9098</v>
      </c>
      <c r="F5325" s="13" t="s">
        <v>122</v>
      </c>
      <c r="G5325" s="14"/>
      <c r="H5325" s="15">
        <f>HYPERLINK("https://docs.wto.org/imrd/directdoc.asp?DDFDocuments/t/G/SPS/NMYS31.DOC","EN")</f>
      </c>
      <c r="I5325" s="15">
        <f>HYPERLINK("https://docs.wto.org/imrd/directdoc.asp?DDFDocuments/u/G/SPS/NMYS31.DOC","FR")</f>
      </c>
      <c r="J5325" s="15">
        <f>HYPERLINK("https://docs.wto.org/imrd/directdoc.asp?DDFDocuments/v/G/SPS/NMYS31.DOC","ES")</f>
      </c>
    </row>
    <row r="5326">
      <c r="A5326" s="10" t="s">
        <v>9099</v>
      </c>
      <c r="B5326" s="11" t="s">
        <v>72</v>
      </c>
      <c r="C5326" s="10" t="s">
        <v>18</v>
      </c>
      <c r="D5326" s="12">
        <v>41764</v>
      </c>
      <c r="E5326" s="13" t="s">
        <v>9100</v>
      </c>
      <c r="F5326" s="13" t="s">
        <v>481</v>
      </c>
      <c r="G5326" s="14"/>
      <c r="H5326" s="15">
        <f>HYPERLINK("https://docs.wto.org/imrd/directdoc.asp?DDFDocuments/t/G/SPS/NCAN813.DOC","EN")</f>
      </c>
      <c r="I5326" s="15">
        <f>HYPERLINK("https://docs.wto.org/imrd/directdoc.asp?DDFDocuments/u/G/SPS/NCAN813.DOC","FR")</f>
      </c>
      <c r="J5326" s="15">
        <f>HYPERLINK("https://docs.wto.org/imrd/directdoc.asp?DDFDocuments/v/G/SPS/NCAN813.DOC","ES")</f>
      </c>
    </row>
    <row r="5327">
      <c r="A5327" s="10" t="s">
        <v>9101</v>
      </c>
      <c r="B5327" s="11" t="s">
        <v>365</v>
      </c>
      <c r="C5327" s="10" t="s">
        <v>40</v>
      </c>
      <c r="D5327" s="12">
        <v>41764</v>
      </c>
      <c r="E5327" s="13" t="s">
        <v>19</v>
      </c>
      <c r="F5327" s="13" t="s">
        <v>5163</v>
      </c>
      <c r="G5327" s="14"/>
      <c r="H5327" s="15">
        <f>HYPERLINK("https://docs.wto.org/imrd/directdoc.asp?DDFDocuments/t/G/SPS/NCHL462A1.DOC","EN")</f>
      </c>
      <c r="I5327" s="15">
        <f>HYPERLINK("https://docs.wto.org/imrd/directdoc.asp?DDFDocuments/u/G/SPS/NCHL462A1.DOC","FR")</f>
      </c>
      <c r="J5327" s="15">
        <f>HYPERLINK("https://docs.wto.org/imrd/directdoc.asp?DDFDocuments/v/G/SPS/NCHL462A1.DOC","ES")</f>
      </c>
    </row>
    <row r="5328">
      <c r="A5328" s="10" t="s">
        <v>9102</v>
      </c>
      <c r="B5328" s="11" t="s">
        <v>34</v>
      </c>
      <c r="C5328" s="10" t="s">
        <v>18</v>
      </c>
      <c r="D5328" s="12">
        <v>41764</v>
      </c>
      <c r="E5328" s="13" t="s">
        <v>9103</v>
      </c>
      <c r="F5328" s="13" t="s">
        <v>754</v>
      </c>
      <c r="G5328" s="14"/>
      <c r="H5328" s="15">
        <f>HYPERLINK("https://docs.wto.org/imrd/directdoc.asp?DDFDocuments/t/G/SPS/NJPN340.DOC","EN")</f>
      </c>
      <c r="I5328" s="15">
        <f>HYPERLINK("https://docs.wto.org/imrd/directdoc.asp?DDFDocuments/u/G/SPS/NJPN340.DOC","FR")</f>
      </c>
      <c r="J5328" s="15">
        <f>HYPERLINK("https://docs.wto.org/imrd/directdoc.asp?DDFDocuments/v/G/SPS/NJPN340.DOC","ES")</f>
      </c>
    </row>
    <row r="5329">
      <c r="A5329" s="10" t="s">
        <v>9104</v>
      </c>
      <c r="B5329" s="11" t="s">
        <v>34</v>
      </c>
      <c r="C5329" s="10" t="s">
        <v>18</v>
      </c>
      <c r="D5329" s="12">
        <v>41764</v>
      </c>
      <c r="E5329" s="13" t="s">
        <v>9105</v>
      </c>
      <c r="F5329" s="13" t="s">
        <v>74</v>
      </c>
      <c r="G5329" s="14"/>
      <c r="H5329" s="15">
        <f>HYPERLINK("https://docs.wto.org/imrd/directdoc.asp?DDFDocuments/t/G/SPS/NJPN341.DOC","EN")</f>
      </c>
      <c r="I5329" s="15">
        <f>HYPERLINK("https://docs.wto.org/imrd/directdoc.asp?DDFDocuments/u/G/SPS/NJPN341.DOC","FR")</f>
      </c>
      <c r="J5329" s="15">
        <f>HYPERLINK("https://docs.wto.org/imrd/directdoc.asp?DDFDocuments/v/G/SPS/NJPN341.DOC","ES")</f>
      </c>
    </row>
    <row r="5330">
      <c r="A5330" s="10" t="s">
        <v>9106</v>
      </c>
      <c r="B5330" s="11" t="s">
        <v>34</v>
      </c>
      <c r="C5330" s="10" t="s">
        <v>18</v>
      </c>
      <c r="D5330" s="12">
        <v>41764</v>
      </c>
      <c r="E5330" s="13" t="s">
        <v>9107</v>
      </c>
      <c r="F5330" s="13" t="s">
        <v>74</v>
      </c>
      <c r="G5330" s="14"/>
      <c r="H5330" s="15">
        <f>HYPERLINK("https://docs.wto.org/imrd/directdoc.asp?DDFDocuments/t/G/SPS/NJPN342.DOC","EN")</f>
      </c>
      <c r="I5330" s="15">
        <f>HYPERLINK("https://docs.wto.org/imrd/directdoc.asp?DDFDocuments/u/G/SPS/NJPN342.DOC","FR")</f>
      </c>
      <c r="J5330" s="15">
        <f>HYPERLINK("https://docs.wto.org/imrd/directdoc.asp?DDFDocuments/v/G/SPS/NJPN342.DOC","ES")</f>
      </c>
    </row>
    <row r="5331">
      <c r="A5331" s="10" t="s">
        <v>9108</v>
      </c>
      <c r="B5331" s="11" t="s">
        <v>34</v>
      </c>
      <c r="C5331" s="10" t="s">
        <v>18</v>
      </c>
      <c r="D5331" s="12">
        <v>41764</v>
      </c>
      <c r="E5331" s="13" t="s">
        <v>9109</v>
      </c>
      <c r="F5331" s="13" t="s">
        <v>74</v>
      </c>
      <c r="G5331" s="14"/>
      <c r="H5331" s="15">
        <f>HYPERLINK("https://docs.wto.org/imrd/directdoc.asp?DDFDocuments/t/G/SPS/NJPN343.DOC","EN")</f>
      </c>
      <c r="I5331" s="15">
        <f>HYPERLINK("https://docs.wto.org/imrd/directdoc.asp?DDFDocuments/u/G/SPS/NJPN343.DOC","FR")</f>
      </c>
      <c r="J5331" s="15">
        <f>HYPERLINK("https://docs.wto.org/imrd/directdoc.asp?DDFDocuments/v/G/SPS/NJPN343.DOC","ES")</f>
      </c>
    </row>
    <row r="5332">
      <c r="A5332" s="10" t="s">
        <v>9110</v>
      </c>
      <c r="B5332" s="11" t="s">
        <v>34</v>
      </c>
      <c r="C5332" s="10" t="s">
        <v>18</v>
      </c>
      <c r="D5332" s="12">
        <v>41764</v>
      </c>
      <c r="E5332" s="13" t="s">
        <v>9111</v>
      </c>
      <c r="F5332" s="13" t="s">
        <v>733</v>
      </c>
      <c r="G5332" s="14"/>
      <c r="H5332" s="15">
        <f>HYPERLINK("https://docs.wto.org/imrd/directdoc.asp?DDFDocuments/t/G/SPS/NJPN344.DOC","EN")</f>
      </c>
      <c r="I5332" s="15">
        <f>HYPERLINK("https://docs.wto.org/imrd/directdoc.asp?DDFDocuments/u/G/SPS/NJPN344.DOC","FR")</f>
      </c>
      <c r="J5332" s="15">
        <f>HYPERLINK("https://docs.wto.org/imrd/directdoc.asp?DDFDocuments/v/G/SPS/NJPN344.DOC","ES")</f>
      </c>
    </row>
    <row r="5333">
      <c r="A5333" s="10" t="s">
        <v>9112</v>
      </c>
      <c r="B5333" s="11" t="s">
        <v>34</v>
      </c>
      <c r="C5333" s="10" t="s">
        <v>18</v>
      </c>
      <c r="D5333" s="12">
        <v>41764</v>
      </c>
      <c r="E5333" s="13" t="s">
        <v>9113</v>
      </c>
      <c r="F5333" s="13" t="s">
        <v>8469</v>
      </c>
      <c r="G5333" s="14"/>
      <c r="H5333" s="15">
        <f>HYPERLINK("https://docs.wto.org/imrd/directdoc.asp?DDFDocuments/t/G/SPS/NJPN345.DOC","EN")</f>
      </c>
      <c r="I5333" s="15">
        <f>HYPERLINK("https://docs.wto.org/imrd/directdoc.asp?DDFDocuments/u/G/SPS/NJPN345.DOC","FR")</f>
      </c>
      <c r="J5333" s="15">
        <f>HYPERLINK("https://docs.wto.org/imrd/directdoc.asp?DDFDocuments/v/G/SPS/NJPN345.DOC","ES")</f>
      </c>
    </row>
    <row r="5334">
      <c r="A5334" s="10" t="s">
        <v>9114</v>
      </c>
      <c r="B5334" s="11" t="s">
        <v>233</v>
      </c>
      <c r="C5334" s="10" t="s">
        <v>18</v>
      </c>
      <c r="D5334" s="12">
        <v>41764</v>
      </c>
      <c r="E5334" s="13" t="s">
        <v>9115</v>
      </c>
      <c r="F5334" s="13" t="s">
        <v>1151</v>
      </c>
      <c r="G5334" s="14" t="s">
        <v>1093</v>
      </c>
      <c r="H5334" s="15">
        <f>HYPERLINK("https://docs.wto.org/imrd/directdoc.asp?DDFDocuments/t/G/SPS/NPER536.DOC","EN")</f>
      </c>
      <c r="I5334" s="15">
        <f>HYPERLINK("https://docs.wto.org/imrd/directdoc.asp?DDFDocuments/u/G/SPS/NPER536.DOC","FR")</f>
      </c>
      <c r="J5334" s="15">
        <f>HYPERLINK("https://docs.wto.org/imrd/directdoc.asp?DDFDocuments/v/G/SPS/NPER536.DOC","ES")</f>
      </c>
    </row>
    <row r="5335">
      <c r="A5335" s="10" t="s">
        <v>9116</v>
      </c>
      <c r="B5335" s="11" t="s">
        <v>161</v>
      </c>
      <c r="C5335" s="10" t="s">
        <v>18</v>
      </c>
      <c r="D5335" s="12">
        <v>41764</v>
      </c>
      <c r="E5335" s="13" t="s">
        <v>461</v>
      </c>
      <c r="F5335" s="13" t="s">
        <v>9117</v>
      </c>
      <c r="G5335" s="14" t="s">
        <v>34</v>
      </c>
      <c r="H5335" s="15">
        <f>HYPERLINK("https://docs.wto.org/imrd/directdoc.asp?DDFDocuments/t/G/SPS/NUSA2664.DOC","EN")</f>
      </c>
      <c r="I5335" s="15">
        <f>HYPERLINK("https://docs.wto.org/imrd/directdoc.asp?DDFDocuments/u/G/SPS/NUSA2664.DOC","FR")</f>
      </c>
      <c r="J5335" s="15">
        <f>HYPERLINK("https://docs.wto.org/imrd/directdoc.asp?DDFDocuments/v/G/SPS/NUSA2664.DOC","ES")</f>
      </c>
    </row>
    <row r="5336">
      <c r="A5336" s="10" t="s">
        <v>9118</v>
      </c>
      <c r="B5336" s="11" t="s">
        <v>349</v>
      </c>
      <c r="C5336" s="10" t="s">
        <v>40</v>
      </c>
      <c r="D5336" s="12">
        <v>41759</v>
      </c>
      <c r="E5336" s="13" t="s">
        <v>19</v>
      </c>
      <c r="F5336" s="13" t="s">
        <v>5150</v>
      </c>
      <c r="G5336" s="14"/>
      <c r="H5336" s="15">
        <f>HYPERLINK("https://docs.wto.org/imrd/directdoc.asp?DDFDocuments/q/G/SPS/NECU131A1.pdf","EN")</f>
      </c>
      <c r="I5336" s="15">
        <f>HYPERLINK("https://docs.wto.org/imrd/directdoc.asp?DDFDocuments/r/G/SPS/NECU131A1.pdf","FR")</f>
      </c>
      <c r="J5336" s="15">
        <f>HYPERLINK("https://docs.wto.org/imrd/directdoc.asp?DDFDocuments/s/G/SPS/NECU131A1.pdf","ES")</f>
      </c>
    </row>
    <row r="5337">
      <c r="A5337" s="10" t="s">
        <v>9119</v>
      </c>
      <c r="B5337" s="11" t="s">
        <v>87</v>
      </c>
      <c r="C5337" s="10" t="s">
        <v>18</v>
      </c>
      <c r="D5337" s="12">
        <v>41759</v>
      </c>
      <c r="E5337" s="13" t="s">
        <v>9120</v>
      </c>
      <c r="F5337" s="13" t="s">
        <v>117</v>
      </c>
      <c r="G5337" s="14" t="s">
        <v>134</v>
      </c>
      <c r="H5337" s="15">
        <f>HYPERLINK("https://docs.wto.org/imrd/directdoc.asp?DDFDocuments/q/G/SPS/NMEX257.pdf","EN")</f>
      </c>
      <c r="I5337" s="15">
        <f>HYPERLINK("https://docs.wto.org/imrd/directdoc.asp?DDFDocuments/r/G/SPS/NMEX257.pdf","FR")</f>
      </c>
      <c r="J5337" s="15">
        <f>HYPERLINK("https://docs.wto.org/imrd/directdoc.asp?DDFDocuments/s/G/SPS/NMEX257.pdf","ES")</f>
      </c>
    </row>
    <row r="5338">
      <c r="A5338" s="10" t="s">
        <v>9121</v>
      </c>
      <c r="B5338" s="11" t="s">
        <v>365</v>
      </c>
      <c r="C5338" s="10" t="s">
        <v>18</v>
      </c>
      <c r="D5338" s="12">
        <v>41758</v>
      </c>
      <c r="E5338" s="13" t="s">
        <v>9122</v>
      </c>
      <c r="F5338" s="13" t="s">
        <v>158</v>
      </c>
      <c r="G5338" s="14"/>
      <c r="H5338" s="15">
        <f>HYPERLINK("https://docs.wto.org/imrd/directdoc.asp?DDFDocuments/t/G/SPS/NCHL471.DOC","EN")</f>
      </c>
      <c r="I5338" s="15">
        <f>HYPERLINK("https://docs.wto.org/imrd/directdoc.asp?DDFDocuments/u/G/SPS/NCHL471.DOC","FR")</f>
      </c>
      <c r="J5338" s="15">
        <f>HYPERLINK("https://docs.wto.org/imrd/directdoc.asp?DDFDocuments/v/G/SPS/NCHL471.DOC","ES")</f>
      </c>
    </row>
    <row r="5339">
      <c r="A5339" s="10" t="s">
        <v>9123</v>
      </c>
      <c r="B5339" s="11" t="s">
        <v>3017</v>
      </c>
      <c r="C5339" s="10" t="s">
        <v>18</v>
      </c>
      <c r="D5339" s="12">
        <v>41758</v>
      </c>
      <c r="E5339" s="13" t="s">
        <v>9124</v>
      </c>
      <c r="F5339" s="13" t="s">
        <v>24</v>
      </c>
      <c r="G5339" s="14"/>
      <c r="H5339" s="15">
        <f>HYPERLINK("https://docs.wto.org/imrd/directdoc.asp?DDFDocuments/t/G/SPS/NGHA1.DOC","EN")</f>
      </c>
      <c r="I5339" s="15">
        <f>HYPERLINK("https://docs.wto.org/imrd/directdoc.asp?DDFDocuments/u/G/SPS/NGHA1.DOC","FR")</f>
      </c>
      <c r="J5339" s="15">
        <f>HYPERLINK("https://docs.wto.org/imrd/directdoc.asp?DDFDocuments/v/G/SPS/NGHA1.DOC","ES")</f>
      </c>
    </row>
    <row r="5340">
      <c r="A5340" s="10" t="s">
        <v>9125</v>
      </c>
      <c r="B5340" s="11" t="s">
        <v>5038</v>
      </c>
      <c r="C5340" s="10" t="s">
        <v>12</v>
      </c>
      <c r="D5340" s="12">
        <v>41754</v>
      </c>
      <c r="E5340" s="13" t="s">
        <v>7840</v>
      </c>
      <c r="F5340" s="13" t="s">
        <v>6521</v>
      </c>
      <c r="G5340" s="14" t="s">
        <v>9126</v>
      </c>
      <c r="H5340" s="15">
        <f>HYPERLINK("https://docs.wto.org/imrd/directdoc.asp?DDFDocuments/t/G/SPS/NALB174.DOC","EN")</f>
      </c>
      <c r="I5340" s="15">
        <f>HYPERLINK("https://docs.wto.org/imrd/directdoc.asp?DDFDocuments/u/G/SPS/NALB174.DOC","FR")</f>
      </c>
      <c r="J5340" s="15">
        <f>HYPERLINK("https://docs.wto.org/imrd/directdoc.asp?DDFDocuments/v/G/SPS/NALB174.DOC","ES")</f>
      </c>
    </row>
    <row r="5341">
      <c r="A5341" s="10" t="s">
        <v>9127</v>
      </c>
      <c r="B5341" s="11" t="s">
        <v>233</v>
      </c>
      <c r="C5341" s="10" t="s">
        <v>18</v>
      </c>
      <c r="D5341" s="12">
        <v>41754</v>
      </c>
      <c r="E5341" s="13" t="s">
        <v>9128</v>
      </c>
      <c r="F5341" s="13" t="s">
        <v>88</v>
      </c>
      <c r="G5341" s="14" t="s">
        <v>161</v>
      </c>
      <c r="H5341" s="15">
        <f>HYPERLINK("https://docs.wto.org/imrd/directdoc.asp?DDFDocuments/t/G/SPS/NPER534.DOC","EN")</f>
      </c>
      <c r="I5341" s="15">
        <f>HYPERLINK("https://docs.wto.org/imrd/directdoc.asp?DDFDocuments/u/G/SPS/NPER534.DOC","FR")</f>
      </c>
      <c r="J5341" s="15">
        <f>HYPERLINK("https://docs.wto.org/imrd/directdoc.asp?DDFDocuments/v/G/SPS/NPER534.DOC","ES")</f>
      </c>
    </row>
    <row r="5342">
      <c r="A5342" s="10" t="s">
        <v>9129</v>
      </c>
      <c r="B5342" s="11" t="s">
        <v>233</v>
      </c>
      <c r="C5342" s="10" t="s">
        <v>18</v>
      </c>
      <c r="D5342" s="12">
        <v>41754</v>
      </c>
      <c r="E5342" s="13" t="s">
        <v>9130</v>
      </c>
      <c r="F5342" s="13" t="s">
        <v>223</v>
      </c>
      <c r="G5342" s="14" t="s">
        <v>27</v>
      </c>
      <c r="H5342" s="15">
        <f>HYPERLINK("https://docs.wto.org/imrd/directdoc.asp?DDFDocuments/q/G/SPS/NPER535.pdf","EN")</f>
      </c>
      <c r="I5342" s="15">
        <f>HYPERLINK("https://docs.wto.org/imrd/directdoc.asp?DDFDocuments/r/G/SPS/NPER535.pdf","FR")</f>
      </c>
      <c r="J5342" s="15">
        <f>HYPERLINK("https://docs.wto.org/imrd/directdoc.asp?DDFDocuments/s/G/SPS/NPER535.pdf","ES")</f>
      </c>
    </row>
    <row r="5343">
      <c r="A5343" s="10" t="s">
        <v>9131</v>
      </c>
      <c r="B5343" s="11" t="s">
        <v>214</v>
      </c>
      <c r="C5343" s="10" t="s">
        <v>40</v>
      </c>
      <c r="D5343" s="12">
        <v>41753</v>
      </c>
      <c r="E5343" s="13" t="s">
        <v>9132</v>
      </c>
      <c r="F5343" s="13" t="s">
        <v>310</v>
      </c>
      <c r="G5343" s="14"/>
      <c r="H5343" s="15">
        <f>HYPERLINK("https://docs.wto.org/imrd/directdoc.asp?DDFDocuments/t/G/SPS/NARE25A1.DOC","EN")</f>
      </c>
      <c r="I5343" s="15">
        <f>HYPERLINK("https://docs.wto.org/imrd/directdoc.asp?DDFDocuments/u/G/SPS/NARE25A1.DOC","FR")</f>
      </c>
      <c r="J5343" s="15">
        <f>HYPERLINK("https://docs.wto.org/imrd/directdoc.asp?DDFDocuments/v/G/SPS/NARE25A1.DOC","ES")</f>
      </c>
    </row>
    <row r="5344">
      <c r="A5344" s="10" t="s">
        <v>9133</v>
      </c>
      <c r="B5344" s="11" t="s">
        <v>153</v>
      </c>
      <c r="C5344" s="10" t="s">
        <v>54</v>
      </c>
      <c r="D5344" s="12">
        <v>41753</v>
      </c>
      <c r="E5344" s="13" t="s">
        <v>5861</v>
      </c>
      <c r="F5344" s="13" t="s">
        <v>1300</v>
      </c>
      <c r="G5344" s="14" t="s">
        <v>9134</v>
      </c>
      <c r="H5344" s="15">
        <f>HYPERLINK("https://docs.wto.org/imrd/directdoc.asp?DDFDocuments/q/G/SPS/NKOR248A5.pdf","EN")</f>
      </c>
      <c r="I5344" s="15">
        <f>HYPERLINK("https://docs.wto.org/imrd/directdoc.asp?DDFDocuments/r/G/SPS/NKOR248A5.pdf","FR")</f>
      </c>
      <c r="J5344" s="15">
        <f>HYPERLINK("https://docs.wto.org/imrd/directdoc.asp?DDFDocuments/s/G/SPS/NKOR248A5.pdf","ES")</f>
      </c>
    </row>
    <row r="5345">
      <c r="A5345" s="10" t="s">
        <v>9135</v>
      </c>
      <c r="B5345" s="11" t="s">
        <v>365</v>
      </c>
      <c r="C5345" s="10" t="s">
        <v>18</v>
      </c>
      <c r="D5345" s="12">
        <v>41752</v>
      </c>
      <c r="E5345" s="13" t="s">
        <v>9136</v>
      </c>
      <c r="F5345" s="13" t="s">
        <v>158</v>
      </c>
      <c r="G5345" s="14"/>
      <c r="H5345" s="15">
        <f>HYPERLINK("https://docs.wto.org/imrd/directdoc.asp?DDFDocuments/t/G/SPS/NCHL470.DOC","EN")</f>
      </c>
      <c r="I5345" s="15">
        <f>HYPERLINK("https://docs.wto.org/imrd/directdoc.asp?DDFDocuments/u/G/SPS/NCHL470.DOC","FR")</f>
      </c>
      <c r="J5345" s="15">
        <f>HYPERLINK("https://docs.wto.org/imrd/directdoc.asp?DDFDocuments/v/G/SPS/NCHL470.DOC","ES")</f>
      </c>
    </row>
    <row r="5346">
      <c r="A5346" s="10" t="s">
        <v>9137</v>
      </c>
      <c r="B5346" s="11" t="s">
        <v>233</v>
      </c>
      <c r="C5346" s="10" t="s">
        <v>40</v>
      </c>
      <c r="D5346" s="12">
        <v>41752</v>
      </c>
      <c r="E5346" s="13" t="s">
        <v>19</v>
      </c>
      <c r="F5346" s="13" t="s">
        <v>5150</v>
      </c>
      <c r="G5346" s="14"/>
      <c r="H5346" s="15">
        <f>HYPERLINK("https://docs.wto.org/imrd/directdoc.asp?DDFDocuments/q/G/SPS/NPER505A1.pdf","EN")</f>
      </c>
      <c r="I5346" s="15">
        <f>HYPERLINK("https://docs.wto.org/imrd/directdoc.asp?DDFDocuments/r/G/SPS/NPER505A1.pdf","FR")</f>
      </c>
      <c r="J5346" s="15">
        <f>HYPERLINK("https://docs.wto.org/imrd/directdoc.asp?DDFDocuments/s/G/SPS/NPER505A1.pdf","ES")</f>
      </c>
    </row>
    <row r="5347">
      <c r="A5347" s="10" t="s">
        <v>9138</v>
      </c>
      <c r="B5347" s="11" t="s">
        <v>233</v>
      </c>
      <c r="C5347" s="10" t="s">
        <v>40</v>
      </c>
      <c r="D5347" s="12">
        <v>41752</v>
      </c>
      <c r="E5347" s="13" t="s">
        <v>19</v>
      </c>
      <c r="F5347" s="13" t="s">
        <v>5150</v>
      </c>
      <c r="G5347" s="14"/>
      <c r="H5347" s="15">
        <f>HYPERLINK("https://docs.wto.org/imrd/directdoc.asp?DDFDocuments/q/G/SPS/NPER507A1.pdf","EN")</f>
      </c>
      <c r="I5347" s="15">
        <f>HYPERLINK("https://docs.wto.org/imrd/directdoc.asp?DDFDocuments/r/G/SPS/NPER507A1.pdf","FR")</f>
      </c>
      <c r="J5347" s="15">
        <f>HYPERLINK("https://docs.wto.org/imrd/directdoc.asp?DDFDocuments/s/G/SPS/NPER507A1.pdf","ES")</f>
      </c>
    </row>
    <row r="5348">
      <c r="A5348" s="10" t="s">
        <v>9139</v>
      </c>
      <c r="B5348" s="11" t="s">
        <v>233</v>
      </c>
      <c r="C5348" s="10" t="s">
        <v>18</v>
      </c>
      <c r="D5348" s="12">
        <v>41752</v>
      </c>
      <c r="E5348" s="13" t="s">
        <v>1508</v>
      </c>
      <c r="F5348" s="13" t="s">
        <v>158</v>
      </c>
      <c r="G5348" s="14"/>
      <c r="H5348" s="15">
        <f>HYPERLINK("https://docs.wto.org/imrd/directdoc.asp?DDFDocuments/t/G/SPS/NPER532.DOC","EN")</f>
      </c>
      <c r="I5348" s="15">
        <f>HYPERLINK("https://docs.wto.org/imrd/directdoc.asp?DDFDocuments/u/G/SPS/NPER532.DOC","FR")</f>
      </c>
      <c r="J5348" s="15">
        <f>HYPERLINK("https://docs.wto.org/imrd/directdoc.asp?DDFDocuments/v/G/SPS/NPER532.DOC","ES")</f>
      </c>
    </row>
    <row r="5349">
      <c r="A5349" s="10" t="s">
        <v>9140</v>
      </c>
      <c r="B5349" s="11" t="s">
        <v>233</v>
      </c>
      <c r="C5349" s="10" t="s">
        <v>18</v>
      </c>
      <c r="D5349" s="12">
        <v>41752</v>
      </c>
      <c r="E5349" s="13" t="s">
        <v>9141</v>
      </c>
      <c r="F5349" s="13" t="s">
        <v>158</v>
      </c>
      <c r="G5349" s="14" t="s">
        <v>365</v>
      </c>
      <c r="H5349" s="15">
        <f>HYPERLINK("https://docs.wto.org/imrd/directdoc.asp?DDFDocuments/t/G/SPS/NPER533.DOC","EN")</f>
      </c>
      <c r="I5349" s="15">
        <f>HYPERLINK("https://docs.wto.org/imrd/directdoc.asp?DDFDocuments/u/G/SPS/NPER533.DOC","FR")</f>
      </c>
      <c r="J5349" s="15">
        <f>HYPERLINK("https://docs.wto.org/imrd/directdoc.asp?DDFDocuments/v/G/SPS/NPER533.DOC","ES")</f>
      </c>
    </row>
    <row r="5350">
      <c r="A5350" s="10" t="s">
        <v>9142</v>
      </c>
      <c r="B5350" s="11" t="s">
        <v>161</v>
      </c>
      <c r="C5350" s="10" t="s">
        <v>40</v>
      </c>
      <c r="D5350" s="12">
        <v>41752</v>
      </c>
      <c r="E5350" s="13" t="s">
        <v>9143</v>
      </c>
      <c r="F5350" s="13" t="s">
        <v>5150</v>
      </c>
      <c r="G5350" s="14"/>
      <c r="H5350" s="15">
        <f>HYPERLINK("https://docs.wto.org/imrd/directdoc.asp?DDFDocuments/q/G/SPS/NUSA2465A1.pdf","EN")</f>
      </c>
      <c r="I5350" s="15">
        <f>HYPERLINK("https://docs.wto.org/imrd/directdoc.asp?DDFDocuments/r/G/SPS/NUSA2465A1.pdf","FR")</f>
      </c>
      <c r="J5350" s="15">
        <f>HYPERLINK("https://docs.wto.org/imrd/directdoc.asp?DDFDocuments/s/G/SPS/NUSA2465A1.pdf","ES")</f>
      </c>
    </row>
    <row r="5351">
      <c r="A5351" s="10" t="s">
        <v>9144</v>
      </c>
      <c r="B5351" s="11" t="s">
        <v>161</v>
      </c>
      <c r="C5351" s="10" t="s">
        <v>40</v>
      </c>
      <c r="D5351" s="12">
        <v>41752</v>
      </c>
      <c r="E5351" s="13" t="s">
        <v>857</v>
      </c>
      <c r="F5351" s="13" t="s">
        <v>310</v>
      </c>
      <c r="G5351" s="14"/>
      <c r="H5351" s="15">
        <f>HYPERLINK("https://docs.wto.org/imrd/directdoc.asp?DDFDocuments/t/G/SPS/NUSA2488A2.DOC","EN")</f>
      </c>
      <c r="I5351" s="15">
        <f>HYPERLINK("https://docs.wto.org/imrd/directdoc.asp?DDFDocuments/u/G/SPS/NUSA2488A2.DOC","FR")</f>
      </c>
      <c r="J5351" s="15">
        <f>HYPERLINK("https://docs.wto.org/imrd/directdoc.asp?DDFDocuments/v/G/SPS/NUSA2488A2.DOC","ES")</f>
      </c>
    </row>
    <row r="5352">
      <c r="A5352" s="10" t="s">
        <v>9145</v>
      </c>
      <c r="B5352" s="11" t="s">
        <v>161</v>
      </c>
      <c r="C5352" s="10" t="s">
        <v>18</v>
      </c>
      <c r="D5352" s="12">
        <v>41752</v>
      </c>
      <c r="E5352" s="13" t="s">
        <v>2824</v>
      </c>
      <c r="F5352" s="13" t="s">
        <v>9146</v>
      </c>
      <c r="G5352" s="14"/>
      <c r="H5352" s="15">
        <f>HYPERLINK("https://docs.wto.org/imrd/directdoc.asp?DDFDocuments/t/G/SPS/NUSA2663.DOC","EN")</f>
      </c>
      <c r="I5352" s="15">
        <f>HYPERLINK("https://docs.wto.org/imrd/directdoc.asp?DDFDocuments/u/G/SPS/NUSA2663.DOC","FR")</f>
      </c>
      <c r="J5352" s="15">
        <f>HYPERLINK("https://docs.wto.org/imrd/directdoc.asp?DDFDocuments/v/G/SPS/NUSA2663.DOC","ES")</f>
      </c>
    </row>
    <row r="5353">
      <c r="A5353" s="10" t="s">
        <v>9147</v>
      </c>
      <c r="B5353" s="11" t="s">
        <v>161</v>
      </c>
      <c r="C5353" s="10" t="s">
        <v>40</v>
      </c>
      <c r="D5353" s="12">
        <v>41752</v>
      </c>
      <c r="E5353" s="13" t="s">
        <v>9148</v>
      </c>
      <c r="F5353" s="13" t="s">
        <v>5150</v>
      </c>
      <c r="G5353" s="14"/>
      <c r="H5353" s="15">
        <f>HYPERLINK("https://docs.wto.org/imrd/directdoc.asp?DDFDocuments/t/G/SPS/NUSA396A1.DOC","EN")</f>
      </c>
      <c r="I5353" s="15">
        <f>HYPERLINK("https://docs.wto.org/imrd/directdoc.asp?DDFDocuments/u/G/SPS/NUSA396A1.DOC","FR")</f>
      </c>
      <c r="J5353" s="15">
        <f>HYPERLINK("https://docs.wto.org/imrd/directdoc.asp?DDFDocuments/v/G/SPS/NUSA396A1.DOC","ES")</f>
      </c>
    </row>
    <row r="5354">
      <c r="A5354" s="10" t="s">
        <v>9149</v>
      </c>
      <c r="B5354" s="11" t="s">
        <v>214</v>
      </c>
      <c r="C5354" s="10" t="s">
        <v>12</v>
      </c>
      <c r="D5354" s="12">
        <v>41751</v>
      </c>
      <c r="E5354" s="13" t="s">
        <v>8947</v>
      </c>
      <c r="F5354" s="13" t="s">
        <v>138</v>
      </c>
      <c r="G5354" s="14" t="s">
        <v>188</v>
      </c>
      <c r="H5354" s="15">
        <f>HYPERLINK("https://docs.wto.org/imrd/directdoc.asp?DDFDocuments/t/G/SPS/NARE31.DOC","EN")</f>
      </c>
      <c r="I5354" s="15">
        <f>HYPERLINK("https://docs.wto.org/imrd/directdoc.asp?DDFDocuments/u/G/SPS/NARE31.DOC","FR")</f>
      </c>
      <c r="J5354" s="15">
        <f>HYPERLINK("https://docs.wto.org/imrd/directdoc.asp?DDFDocuments/v/G/SPS/NARE31.DOC","ES")</f>
      </c>
    </row>
    <row r="5355">
      <c r="A5355" s="10" t="s">
        <v>9150</v>
      </c>
      <c r="B5355" s="11" t="s">
        <v>95</v>
      </c>
      <c r="C5355" s="10" t="s">
        <v>40</v>
      </c>
      <c r="D5355" s="12">
        <v>41751</v>
      </c>
      <c r="E5355" s="13" t="s">
        <v>19</v>
      </c>
      <c r="F5355" s="13" t="s">
        <v>310</v>
      </c>
      <c r="G5355" s="14"/>
      <c r="H5355" s="15">
        <f>HYPERLINK("https://docs.wto.org/imrd/directdoc.asp?DDFDocuments/t/G/SPS/NBRA915A1.DOC","EN")</f>
      </c>
      <c r="I5355" s="15">
        <f>HYPERLINK("https://docs.wto.org/imrd/directdoc.asp?DDFDocuments/u/G/SPS/NBRA915A1.DOC","FR")</f>
      </c>
      <c r="J5355" s="15">
        <f>HYPERLINK("https://docs.wto.org/imrd/directdoc.asp?DDFDocuments/v/G/SPS/NBRA915A1.DOC","ES")</f>
      </c>
    </row>
    <row r="5356">
      <c r="A5356" s="10" t="s">
        <v>9151</v>
      </c>
      <c r="B5356" s="11" t="s">
        <v>82</v>
      </c>
      <c r="C5356" s="10" t="s">
        <v>18</v>
      </c>
      <c r="D5356" s="12">
        <v>41751</v>
      </c>
      <c r="E5356" s="13" t="s">
        <v>9152</v>
      </c>
      <c r="F5356" s="13" t="s">
        <v>8415</v>
      </c>
      <c r="G5356" s="14"/>
      <c r="H5356" s="15">
        <f>HYPERLINK("https://docs.wto.org/imrd/directdoc.asp?DDFDocuments/t/G/SPS/NEU74.DOC","EN")</f>
      </c>
      <c r="I5356" s="15">
        <f>HYPERLINK("https://docs.wto.org/imrd/directdoc.asp?DDFDocuments/u/G/SPS/NEU74.DOC","FR")</f>
      </c>
      <c r="J5356" s="15">
        <f>HYPERLINK("https://docs.wto.org/imrd/directdoc.asp?DDFDocuments/v/G/SPS/NEU74.DOC","ES")</f>
      </c>
    </row>
    <row r="5357">
      <c r="A5357" s="10" t="s">
        <v>9153</v>
      </c>
      <c r="B5357" s="11" t="s">
        <v>233</v>
      </c>
      <c r="C5357" s="10" t="s">
        <v>18</v>
      </c>
      <c r="D5357" s="12">
        <v>41751</v>
      </c>
      <c r="E5357" s="13" t="s">
        <v>9154</v>
      </c>
      <c r="F5357" s="13" t="s">
        <v>158</v>
      </c>
      <c r="G5357" s="14" t="s">
        <v>139</v>
      </c>
      <c r="H5357" s="15">
        <f>HYPERLINK("https://docs.wto.org/imrd/directdoc.asp?DDFDocuments/q/G/SPS/NPER530.pdf","EN")</f>
      </c>
      <c r="I5357" s="15">
        <f>HYPERLINK("https://docs.wto.org/imrd/directdoc.asp?DDFDocuments/r/G/SPS/NPER530.pdf","FR")</f>
      </c>
      <c r="J5357" s="15">
        <f>HYPERLINK("https://docs.wto.org/imrd/directdoc.asp?DDFDocuments/s/G/SPS/NPER530.pdf","ES")</f>
      </c>
    </row>
    <row r="5358">
      <c r="A5358" s="10" t="s">
        <v>9155</v>
      </c>
      <c r="B5358" s="11" t="s">
        <v>161</v>
      </c>
      <c r="C5358" s="10" t="s">
        <v>18</v>
      </c>
      <c r="D5358" s="12">
        <v>41751</v>
      </c>
      <c r="E5358" s="13" t="s">
        <v>4254</v>
      </c>
      <c r="F5358" s="13" t="s">
        <v>186</v>
      </c>
      <c r="G5358" s="14" t="s">
        <v>9156</v>
      </c>
      <c r="H5358" s="15">
        <f>HYPERLINK("https://docs.wto.org/imrd/directdoc.asp?DDFDocuments/t/G/SPS/NUSA2660.DOC","EN")</f>
      </c>
      <c r="I5358" s="15">
        <f>HYPERLINK("https://docs.wto.org/imrd/directdoc.asp?DDFDocuments/u/G/SPS/NUSA2660.DOC","FR")</f>
      </c>
      <c r="J5358" s="15">
        <f>HYPERLINK("https://docs.wto.org/imrd/directdoc.asp?DDFDocuments/v/G/SPS/NUSA2660.DOC","ES")</f>
      </c>
    </row>
    <row r="5359">
      <c r="A5359" s="10" t="s">
        <v>9157</v>
      </c>
      <c r="B5359" s="11" t="s">
        <v>161</v>
      </c>
      <c r="C5359" s="10" t="s">
        <v>18</v>
      </c>
      <c r="D5359" s="12">
        <v>41751</v>
      </c>
      <c r="E5359" s="13" t="s">
        <v>9158</v>
      </c>
      <c r="F5359" s="13" t="s">
        <v>158</v>
      </c>
      <c r="G5359" s="14"/>
      <c r="H5359" s="15">
        <f>HYPERLINK("https://docs.wto.org/imrd/directdoc.asp?DDFDocuments/t/G/SPS/NUSA2661.DOC","EN")</f>
      </c>
      <c r="I5359" s="15">
        <f>HYPERLINK("https://docs.wto.org/imrd/directdoc.asp?DDFDocuments/u/G/SPS/NUSA2661.DOC","FR")</f>
      </c>
      <c r="J5359" s="15">
        <f>HYPERLINK("https://docs.wto.org/imrd/directdoc.asp?DDFDocuments/v/G/SPS/NUSA2661.DOC","ES")</f>
      </c>
    </row>
    <row r="5360">
      <c r="A5360" s="10" t="s">
        <v>9159</v>
      </c>
      <c r="B5360" s="11" t="s">
        <v>161</v>
      </c>
      <c r="C5360" s="10" t="s">
        <v>18</v>
      </c>
      <c r="D5360" s="12">
        <v>41751</v>
      </c>
      <c r="E5360" s="13" t="s">
        <v>3159</v>
      </c>
      <c r="F5360" s="13" t="s">
        <v>6938</v>
      </c>
      <c r="G5360" s="14" t="s">
        <v>145</v>
      </c>
      <c r="H5360" s="15">
        <f>HYPERLINK("https://docs.wto.org/imrd/directdoc.asp?DDFDocuments/t/G/SPS/NUSA2662.DOC","EN")</f>
      </c>
      <c r="I5360" s="15">
        <f>HYPERLINK("https://docs.wto.org/imrd/directdoc.asp?DDFDocuments/u/G/SPS/NUSA2662.DOC","FR")</f>
      </c>
      <c r="J5360" s="15">
        <f>HYPERLINK("https://docs.wto.org/imrd/directdoc.asp?DDFDocuments/v/G/SPS/NUSA2662.DOC","ES")</f>
      </c>
    </row>
    <row r="5361">
      <c r="A5361" s="10" t="s">
        <v>9160</v>
      </c>
      <c r="B5361" s="11" t="s">
        <v>161</v>
      </c>
      <c r="C5361" s="10" t="s">
        <v>18</v>
      </c>
      <c r="D5361" s="12">
        <v>41745</v>
      </c>
      <c r="E5361" s="13" t="s">
        <v>9161</v>
      </c>
      <c r="F5361" s="13" t="s">
        <v>9162</v>
      </c>
      <c r="G5361" s="14"/>
      <c r="H5361" s="15">
        <f>HYPERLINK("https://docs.wto.org/imrd/directdoc.asp?DDFDocuments/t/G/SPS/NUSA2658.DOC","EN")</f>
      </c>
      <c r="I5361" s="15">
        <f>HYPERLINK("https://docs.wto.org/imrd/directdoc.asp?DDFDocuments/u/G/SPS/NUSA2658.DOC","FR")</f>
      </c>
      <c r="J5361" s="15">
        <f>HYPERLINK("https://docs.wto.org/imrd/directdoc.asp?DDFDocuments/v/G/SPS/NUSA2658.DOC","ES")</f>
      </c>
    </row>
    <row r="5362">
      <c r="A5362" s="10" t="s">
        <v>9163</v>
      </c>
      <c r="B5362" s="11" t="s">
        <v>151</v>
      </c>
      <c r="C5362" s="10" t="s">
        <v>18</v>
      </c>
      <c r="D5362" s="12">
        <v>41744</v>
      </c>
      <c r="E5362" s="13" t="s">
        <v>2329</v>
      </c>
      <c r="F5362" s="13" t="s">
        <v>32</v>
      </c>
      <c r="G5362" s="14"/>
      <c r="H5362" s="15">
        <f>HYPERLINK("https://docs.wto.org/imrd/directdoc.asp?DDFDocuments/t/G/SPS/NVNM53.DOC","EN")</f>
      </c>
      <c r="I5362" s="15">
        <f>HYPERLINK("https://docs.wto.org/imrd/directdoc.asp?DDFDocuments/u/G/SPS/NVNM53.DOC","FR")</f>
      </c>
      <c r="J5362" s="15">
        <f>HYPERLINK("https://docs.wto.org/imrd/directdoc.asp?DDFDocuments/v/G/SPS/NVNM53.DOC","ES")</f>
      </c>
    </row>
    <row r="5363">
      <c r="A5363" s="10" t="s">
        <v>9164</v>
      </c>
      <c r="B5363" s="11" t="s">
        <v>95</v>
      </c>
      <c r="C5363" s="10" t="s">
        <v>40</v>
      </c>
      <c r="D5363" s="12">
        <v>41740</v>
      </c>
      <c r="E5363" s="13" t="s">
        <v>9165</v>
      </c>
      <c r="F5363" s="13" t="s">
        <v>5150</v>
      </c>
      <c r="G5363" s="14"/>
      <c r="H5363" s="15">
        <f>HYPERLINK("https://docs.wto.org/imrd/directdoc.asp?DDFDocuments/t/G/SPS/NBRA212A4.DOC","EN")</f>
      </c>
      <c r="I5363" s="15">
        <f>HYPERLINK("https://docs.wto.org/imrd/directdoc.asp?DDFDocuments/u/G/SPS/NBRA212A4.DOC","FR")</f>
      </c>
      <c r="J5363" s="15">
        <f>HYPERLINK("https://docs.wto.org/imrd/directdoc.asp?DDFDocuments/v/G/SPS/NBRA212A4.DOC","ES")</f>
      </c>
    </row>
    <row r="5364">
      <c r="A5364" s="10" t="s">
        <v>9166</v>
      </c>
      <c r="B5364" s="11" t="s">
        <v>233</v>
      </c>
      <c r="C5364" s="10" t="s">
        <v>18</v>
      </c>
      <c r="D5364" s="12">
        <v>41740</v>
      </c>
      <c r="E5364" s="13" t="s">
        <v>9167</v>
      </c>
      <c r="F5364" s="13" t="s">
        <v>158</v>
      </c>
      <c r="G5364" s="14" t="s">
        <v>156</v>
      </c>
      <c r="H5364" s="15">
        <f>HYPERLINK("https://docs.wto.org/imrd/directdoc.asp?DDFDocuments/t/G/SPS/NPER529.DOC","EN")</f>
      </c>
      <c r="I5364" s="15">
        <f>HYPERLINK("https://docs.wto.org/imrd/directdoc.asp?DDFDocuments/u/G/SPS/NPER529.DOC","FR")</f>
      </c>
      <c r="J5364" s="15">
        <f>HYPERLINK("https://docs.wto.org/imrd/directdoc.asp?DDFDocuments/v/G/SPS/NPER529.DOC","ES")</f>
      </c>
    </row>
    <row r="5365">
      <c r="A5365" s="10" t="s">
        <v>9168</v>
      </c>
      <c r="B5365" s="11" t="s">
        <v>11</v>
      </c>
      <c r="C5365" s="10" t="s">
        <v>18</v>
      </c>
      <c r="D5365" s="12">
        <v>41740</v>
      </c>
      <c r="E5365" s="13" t="s">
        <v>4258</v>
      </c>
      <c r="F5365" s="13" t="s">
        <v>9169</v>
      </c>
      <c r="G5365" s="14"/>
      <c r="H5365" s="15">
        <f>HYPERLINK("https://docs.wto.org/imrd/directdoc.asp?DDFDocuments/q/G/SPS/NRUS56.pdf","EN")</f>
      </c>
      <c r="I5365" s="15">
        <f>HYPERLINK("https://docs.wto.org/imrd/directdoc.asp?DDFDocuments/r/G/SPS/NRUS56.pdf","FR")</f>
      </c>
      <c r="J5365" s="15">
        <f>HYPERLINK("https://docs.wto.org/imrd/directdoc.asp?DDFDocuments/s/G/SPS/NRUS56.pdf","ES")</f>
      </c>
    </row>
    <row r="5366">
      <c r="A5366" s="10" t="s">
        <v>9170</v>
      </c>
      <c r="B5366" s="11" t="s">
        <v>95</v>
      </c>
      <c r="C5366" s="10" t="s">
        <v>18</v>
      </c>
      <c r="D5366" s="12">
        <v>41739</v>
      </c>
      <c r="E5366" s="13" t="s">
        <v>9171</v>
      </c>
      <c r="F5366" s="13" t="s">
        <v>32</v>
      </c>
      <c r="G5366" s="14" t="s">
        <v>349</v>
      </c>
      <c r="H5366" s="15">
        <f>HYPERLINK("https://docs.wto.org/imrd/directdoc.asp?DDFDocuments/t/G/SPS/NBRA931.DOC","EN")</f>
      </c>
      <c r="I5366" s="15">
        <f>HYPERLINK("https://docs.wto.org/imrd/directdoc.asp?DDFDocuments/u/G/SPS/NBRA931.DOC","FR")</f>
      </c>
      <c r="J5366" s="15">
        <f>HYPERLINK("https://docs.wto.org/imrd/directdoc.asp?DDFDocuments/v/G/SPS/NBRA931.DOC","ES")</f>
      </c>
    </row>
    <row r="5367">
      <c r="A5367" s="10" t="s">
        <v>9172</v>
      </c>
      <c r="B5367" s="11" t="s">
        <v>72</v>
      </c>
      <c r="C5367" s="10" t="s">
        <v>18</v>
      </c>
      <c r="D5367" s="12">
        <v>41738</v>
      </c>
      <c r="E5367" s="13" t="s">
        <v>9173</v>
      </c>
      <c r="F5367" s="13" t="s">
        <v>32</v>
      </c>
      <c r="G5367" s="14"/>
      <c r="H5367" s="15">
        <f>HYPERLINK("https://docs.wto.org/imrd/directdoc.asp?DDFDocuments/q/G/SPS/NCAN808.pdf","EN")</f>
      </c>
      <c r="I5367" s="15">
        <f>HYPERLINK("https://docs.wto.org/imrd/directdoc.asp?DDFDocuments/r/G/SPS/NCAN808.pdf","FR")</f>
      </c>
      <c r="J5367" s="15">
        <f>HYPERLINK("https://docs.wto.org/imrd/directdoc.asp?DDFDocuments/s/G/SPS/NCAN808.pdf","ES")</f>
      </c>
    </row>
    <row r="5368">
      <c r="A5368" s="10" t="s">
        <v>9174</v>
      </c>
      <c r="B5368" s="11" t="s">
        <v>365</v>
      </c>
      <c r="C5368" s="10" t="s">
        <v>18</v>
      </c>
      <c r="D5368" s="12">
        <v>41738</v>
      </c>
      <c r="E5368" s="13" t="s">
        <v>9175</v>
      </c>
      <c r="F5368" s="13" t="s">
        <v>158</v>
      </c>
      <c r="G5368" s="14" t="s">
        <v>82</v>
      </c>
      <c r="H5368" s="15">
        <f>HYPERLINK("https://docs.wto.org/imrd/directdoc.asp?DDFDocuments/t/G/SPS/NCHL467.DOC","EN")</f>
      </c>
      <c r="I5368" s="15">
        <f>HYPERLINK("https://docs.wto.org/imrd/directdoc.asp?DDFDocuments/u/G/SPS/NCHL467.DOC","FR")</f>
      </c>
      <c r="J5368" s="15">
        <f>HYPERLINK("https://docs.wto.org/imrd/directdoc.asp?DDFDocuments/v/G/SPS/NCHL467.DOC","ES")</f>
      </c>
    </row>
    <row r="5369">
      <c r="A5369" s="10" t="s">
        <v>9176</v>
      </c>
      <c r="B5369" s="11" t="s">
        <v>365</v>
      </c>
      <c r="C5369" s="10" t="s">
        <v>18</v>
      </c>
      <c r="D5369" s="12">
        <v>41738</v>
      </c>
      <c r="E5369" s="13" t="s">
        <v>9177</v>
      </c>
      <c r="F5369" s="13" t="s">
        <v>158</v>
      </c>
      <c r="G5369" s="14" t="s">
        <v>82</v>
      </c>
      <c r="H5369" s="15">
        <f>HYPERLINK("https://docs.wto.org/imrd/directdoc.asp?DDFDocuments/q/G/SPS/NCHL468.pdf","EN")</f>
      </c>
      <c r="I5369" s="15">
        <f>HYPERLINK("https://docs.wto.org/imrd/directdoc.asp?DDFDocuments/r/G/SPS/NCHL468.pdf","FR")</f>
      </c>
      <c r="J5369" s="15">
        <f>HYPERLINK("https://docs.wto.org/imrd/directdoc.asp?DDFDocuments/s/G/SPS/NCHL468.pdf","ES")</f>
      </c>
    </row>
    <row r="5370">
      <c r="A5370" s="10" t="s">
        <v>9178</v>
      </c>
      <c r="B5370" s="11" t="s">
        <v>365</v>
      </c>
      <c r="C5370" s="10" t="s">
        <v>18</v>
      </c>
      <c r="D5370" s="12">
        <v>41738</v>
      </c>
      <c r="E5370" s="13" t="s">
        <v>9177</v>
      </c>
      <c r="F5370" s="13" t="s">
        <v>158</v>
      </c>
      <c r="G5370" s="14" t="s">
        <v>161</v>
      </c>
      <c r="H5370" s="15">
        <f>HYPERLINK("https://docs.wto.org/imrd/directdoc.asp?DDFDocuments/q/G/SPS/NCHL469.pdf","EN")</f>
      </c>
      <c r="I5370" s="15">
        <f>HYPERLINK("https://docs.wto.org/imrd/directdoc.asp?DDFDocuments/r/G/SPS/NCHL469.pdf","FR")</f>
      </c>
      <c r="J5370" s="15">
        <f>HYPERLINK("https://docs.wto.org/imrd/directdoc.asp?DDFDocuments/s/G/SPS/NCHL469.pdf","ES")</f>
      </c>
    </row>
    <row r="5371">
      <c r="A5371" s="10" t="s">
        <v>9179</v>
      </c>
      <c r="B5371" s="11" t="s">
        <v>59</v>
      </c>
      <c r="C5371" s="10" t="s">
        <v>18</v>
      </c>
      <c r="D5371" s="12">
        <v>41738</v>
      </c>
      <c r="E5371" s="13" t="s">
        <v>2935</v>
      </c>
      <c r="F5371" s="13" t="s">
        <v>144</v>
      </c>
      <c r="G5371" s="14"/>
      <c r="H5371" s="15">
        <f>HYPERLINK("https://docs.wto.org/imrd/directdoc.asp?DDFDocuments/q/G/SPS/NTPKM310.pdf","EN")</f>
      </c>
      <c r="I5371" s="15">
        <f>HYPERLINK("https://docs.wto.org/imrd/directdoc.asp?DDFDocuments/r/G/SPS/NTPKM310.pdf","FR")</f>
      </c>
      <c r="J5371" s="15">
        <f>HYPERLINK("https://docs.wto.org/imrd/directdoc.asp?DDFDocuments/s/G/SPS/NTPKM310.pdf","ES")</f>
      </c>
    </row>
    <row r="5372">
      <c r="A5372" s="10" t="s">
        <v>9180</v>
      </c>
      <c r="B5372" s="11" t="s">
        <v>124</v>
      </c>
      <c r="C5372" s="10" t="s">
        <v>18</v>
      </c>
      <c r="D5372" s="12">
        <v>41736</v>
      </c>
      <c r="E5372" s="13" t="s">
        <v>857</v>
      </c>
      <c r="F5372" s="13" t="s">
        <v>144</v>
      </c>
      <c r="G5372" s="14"/>
      <c r="H5372" s="15">
        <f>HYPERLINK("https://docs.wto.org/imrd/directdoc.asp?DDFDocuments/t/G/SPS/NIDN92.DOC","EN")</f>
      </c>
      <c r="I5372" s="15">
        <f>HYPERLINK("https://docs.wto.org/imrd/directdoc.asp?DDFDocuments/u/G/SPS/NIDN92.DOC","FR")</f>
      </c>
      <c r="J5372" s="15">
        <f>HYPERLINK("https://docs.wto.org/imrd/directdoc.asp?DDFDocuments/v/G/SPS/NIDN92.DOC","ES")</f>
      </c>
    </row>
    <row r="5373">
      <c r="A5373" s="10" t="s">
        <v>9181</v>
      </c>
      <c r="B5373" s="11" t="s">
        <v>145</v>
      </c>
      <c r="C5373" s="10" t="s">
        <v>18</v>
      </c>
      <c r="D5373" s="12">
        <v>41736</v>
      </c>
      <c r="E5373" s="13" t="s">
        <v>9182</v>
      </c>
      <c r="F5373" s="13" t="s">
        <v>9183</v>
      </c>
      <c r="G5373" s="14"/>
      <c r="H5373" s="15">
        <f>HYPERLINK("https://docs.wto.org/imrd/directdoc.asp?DDFDocuments/t/G/SPS/NPHL252.DOC","EN")</f>
      </c>
      <c r="I5373" s="15">
        <f>HYPERLINK("https://docs.wto.org/imrd/directdoc.asp?DDFDocuments/u/G/SPS/NPHL252.DOC","FR")</f>
      </c>
      <c r="J5373" s="15">
        <f>HYPERLINK("https://docs.wto.org/imrd/directdoc.asp?DDFDocuments/v/G/SPS/NPHL252.DOC","ES")</f>
      </c>
    </row>
    <row r="5374">
      <c r="A5374" s="10" t="s">
        <v>9184</v>
      </c>
      <c r="B5374" s="11" t="s">
        <v>145</v>
      </c>
      <c r="C5374" s="10" t="s">
        <v>18</v>
      </c>
      <c r="D5374" s="12">
        <v>41736</v>
      </c>
      <c r="E5374" s="13" t="s">
        <v>9185</v>
      </c>
      <c r="F5374" s="13" t="s">
        <v>9186</v>
      </c>
      <c r="G5374" s="14"/>
      <c r="H5374" s="15">
        <f>HYPERLINK("https://docs.wto.org/imrd/directdoc.asp?DDFDocuments/q/G/SPS/NPHL253.pdf","EN")</f>
      </c>
      <c r="I5374" s="15">
        <f>HYPERLINK("https://docs.wto.org/imrd/directdoc.asp?DDFDocuments/r/G/SPS/NPHL253.pdf","FR")</f>
      </c>
      <c r="J5374" s="15">
        <f>HYPERLINK("https://docs.wto.org/imrd/directdoc.asp?DDFDocuments/s/G/SPS/NPHL253.pdf","ES")</f>
      </c>
    </row>
    <row r="5375">
      <c r="A5375" s="10" t="s">
        <v>9187</v>
      </c>
      <c r="B5375" s="11" t="s">
        <v>82</v>
      </c>
      <c r="C5375" s="10" t="s">
        <v>18</v>
      </c>
      <c r="D5375" s="12">
        <v>41733</v>
      </c>
      <c r="E5375" s="13" t="s">
        <v>603</v>
      </c>
      <c r="F5375" s="13" t="s">
        <v>74</v>
      </c>
      <c r="G5375" s="14"/>
      <c r="H5375" s="15">
        <f>HYPERLINK("https://docs.wto.org/imrd/directdoc.asp?DDFDocuments/t/G/SPS/NEU70.DOC","EN")</f>
      </c>
      <c r="I5375" s="15">
        <f>HYPERLINK("https://docs.wto.org/imrd/directdoc.asp?DDFDocuments/u/G/SPS/NEU70.DOC","FR")</f>
      </c>
      <c r="J5375" s="15">
        <f>HYPERLINK("https://docs.wto.org/imrd/directdoc.asp?DDFDocuments/v/G/SPS/NEU70.DOC","ES")</f>
      </c>
    </row>
    <row r="5376">
      <c r="A5376" s="10" t="s">
        <v>9188</v>
      </c>
      <c r="B5376" s="11" t="s">
        <v>82</v>
      </c>
      <c r="C5376" s="10" t="s">
        <v>18</v>
      </c>
      <c r="D5376" s="12">
        <v>41733</v>
      </c>
      <c r="E5376" s="13" t="s">
        <v>603</v>
      </c>
      <c r="F5376" s="13" t="s">
        <v>74</v>
      </c>
      <c r="G5376" s="14"/>
      <c r="H5376" s="15">
        <f>HYPERLINK("https://docs.wto.org/imrd/directdoc.asp?DDFDocuments/t/G/SPS/NEU71.DOC","EN")</f>
      </c>
      <c r="I5376" s="15">
        <f>HYPERLINK("https://docs.wto.org/imrd/directdoc.asp?DDFDocuments/u/G/SPS/NEU71.DOC","FR")</f>
      </c>
      <c r="J5376" s="15">
        <f>HYPERLINK("https://docs.wto.org/imrd/directdoc.asp?DDFDocuments/v/G/SPS/NEU71.DOC","ES")</f>
      </c>
    </row>
    <row r="5377">
      <c r="A5377" s="10" t="s">
        <v>9189</v>
      </c>
      <c r="B5377" s="11" t="s">
        <v>82</v>
      </c>
      <c r="C5377" s="10" t="s">
        <v>18</v>
      </c>
      <c r="D5377" s="12">
        <v>41733</v>
      </c>
      <c r="E5377" s="13" t="s">
        <v>9190</v>
      </c>
      <c r="F5377" s="13" t="s">
        <v>2701</v>
      </c>
      <c r="G5377" s="14" t="s">
        <v>9191</v>
      </c>
      <c r="H5377" s="15">
        <f>HYPERLINK("https://docs.wto.org/imrd/directdoc.asp?DDFDocuments/q/G/SPS/NEU73.pdf","EN")</f>
      </c>
      <c r="I5377" s="15">
        <f>HYPERLINK("https://docs.wto.org/imrd/directdoc.asp?DDFDocuments/r/G/SPS/NEU73.pdf","FR")</f>
      </c>
      <c r="J5377" s="15">
        <f>HYPERLINK("https://docs.wto.org/imrd/directdoc.asp?DDFDocuments/s/G/SPS/NEU73.pdf","ES")</f>
      </c>
    </row>
    <row r="5378">
      <c r="A5378" s="10" t="s">
        <v>9192</v>
      </c>
      <c r="B5378" s="11" t="s">
        <v>87</v>
      </c>
      <c r="C5378" s="10" t="s">
        <v>18</v>
      </c>
      <c r="D5378" s="12">
        <v>41733</v>
      </c>
      <c r="E5378" s="13" t="s">
        <v>9193</v>
      </c>
      <c r="F5378" s="13" t="s">
        <v>117</v>
      </c>
      <c r="G5378" s="14" t="s">
        <v>1331</v>
      </c>
      <c r="H5378" s="15">
        <f>HYPERLINK("https://docs.wto.org/imrd/directdoc.asp?DDFDocuments/q/G/SPS/NMEX256.pdf","EN")</f>
      </c>
      <c r="I5378" s="15">
        <f>HYPERLINK("https://docs.wto.org/imrd/directdoc.asp?DDFDocuments/r/G/SPS/NMEX256.pdf","FR")</f>
      </c>
      <c r="J5378" s="15">
        <f>HYPERLINK("https://docs.wto.org/imrd/directdoc.asp?DDFDocuments/s/G/SPS/NMEX256.pdf","ES")</f>
      </c>
    </row>
    <row r="5379">
      <c r="A5379" s="10" t="s">
        <v>9194</v>
      </c>
      <c r="B5379" s="11" t="s">
        <v>233</v>
      </c>
      <c r="C5379" s="10" t="s">
        <v>18</v>
      </c>
      <c r="D5379" s="12">
        <v>41733</v>
      </c>
      <c r="E5379" s="13" t="s">
        <v>9195</v>
      </c>
      <c r="F5379" s="13" t="s">
        <v>607</v>
      </c>
      <c r="G5379" s="14" t="s">
        <v>572</v>
      </c>
      <c r="H5379" s="15">
        <f>HYPERLINK("https://docs.wto.org/imrd/directdoc.asp?DDFDocuments/q/G/SPS/NPER527.pdf","EN")</f>
      </c>
      <c r="I5379" s="15">
        <f>HYPERLINK("https://docs.wto.org/imrd/directdoc.asp?DDFDocuments/r/G/SPS/NPER527.pdf","FR")</f>
      </c>
      <c r="J5379" s="15">
        <f>HYPERLINK("https://docs.wto.org/imrd/directdoc.asp?DDFDocuments/s/G/SPS/NPER527.pdf","ES")</f>
      </c>
    </row>
    <row r="5380">
      <c r="A5380" s="10" t="s">
        <v>9196</v>
      </c>
      <c r="B5380" s="11" t="s">
        <v>233</v>
      </c>
      <c r="C5380" s="10" t="s">
        <v>18</v>
      </c>
      <c r="D5380" s="12">
        <v>41733</v>
      </c>
      <c r="E5380" s="13" t="s">
        <v>9197</v>
      </c>
      <c r="F5380" s="13" t="s">
        <v>158</v>
      </c>
      <c r="G5380" s="14" t="s">
        <v>2110</v>
      </c>
      <c r="H5380" s="15">
        <f>HYPERLINK("https://docs.wto.org/imrd/directdoc.asp?DDFDocuments/t/G/SPS/NPER528.DOC","EN")</f>
      </c>
      <c r="I5380" s="15">
        <f>HYPERLINK("https://docs.wto.org/imrd/directdoc.asp?DDFDocuments/u/G/SPS/NPER528.DOC","FR")</f>
      </c>
      <c r="J5380" s="15">
        <f>HYPERLINK("https://docs.wto.org/imrd/directdoc.asp?DDFDocuments/v/G/SPS/NPER528.DOC","ES")</f>
      </c>
    </row>
    <row r="5381">
      <c r="A5381" s="10" t="s">
        <v>9198</v>
      </c>
      <c r="B5381" s="11" t="s">
        <v>11</v>
      </c>
      <c r="C5381" s="10" t="s">
        <v>54</v>
      </c>
      <c r="D5381" s="12">
        <v>41733</v>
      </c>
      <c r="E5381" s="13" t="s">
        <v>4065</v>
      </c>
      <c r="F5381" s="13" t="s">
        <v>310</v>
      </c>
      <c r="G5381" s="14" t="s">
        <v>2349</v>
      </c>
      <c r="H5381" s="15">
        <f>HYPERLINK("https://docs.wto.org/imrd/directdoc.asp?DDFDocuments/q/G/SPS/NRUS48A2.pdf","EN")</f>
      </c>
      <c r="I5381" s="15">
        <f>HYPERLINK("https://docs.wto.org/imrd/directdoc.asp?DDFDocuments/r/G/SPS/NRUS48A2.pdf","FR")</f>
      </c>
      <c r="J5381" s="15">
        <f>HYPERLINK("https://docs.wto.org/imrd/directdoc.asp?DDFDocuments/s/G/SPS/NRUS48A2.pdf","ES")</f>
      </c>
    </row>
    <row r="5382">
      <c r="A5382" s="10" t="s">
        <v>9199</v>
      </c>
      <c r="B5382" s="11" t="s">
        <v>11</v>
      </c>
      <c r="C5382" s="10" t="s">
        <v>54</v>
      </c>
      <c r="D5382" s="12">
        <v>41733</v>
      </c>
      <c r="E5382" s="13" t="s">
        <v>4065</v>
      </c>
      <c r="F5382" s="13" t="s">
        <v>310</v>
      </c>
      <c r="G5382" s="14" t="s">
        <v>47</v>
      </c>
      <c r="H5382" s="15">
        <f>HYPERLINK("https://docs.wto.org/imrd/directdoc.asp?DDFDocuments/t/G/SPS/NRUS49A1.DOC","EN")</f>
      </c>
      <c r="I5382" s="15">
        <f>HYPERLINK("https://docs.wto.org/imrd/directdoc.asp?DDFDocuments/u/G/SPS/NRUS49A1.DOC","FR")</f>
      </c>
      <c r="J5382" s="15">
        <f>HYPERLINK("https://docs.wto.org/imrd/directdoc.asp?DDFDocuments/v/G/SPS/NRUS49A1.DOC","ES")</f>
      </c>
    </row>
    <row r="5383">
      <c r="A5383" s="10" t="s">
        <v>9200</v>
      </c>
      <c r="B5383" s="11" t="s">
        <v>11</v>
      </c>
      <c r="C5383" s="10" t="s">
        <v>12</v>
      </c>
      <c r="D5383" s="12">
        <v>41733</v>
      </c>
      <c r="E5383" s="13" t="s">
        <v>9201</v>
      </c>
      <c r="F5383" s="13" t="s">
        <v>868</v>
      </c>
      <c r="G5383" s="14" t="s">
        <v>188</v>
      </c>
      <c r="H5383" s="15">
        <f>HYPERLINK("https://docs.wto.org/imrd/directdoc.asp?DDFDocuments/t/G/SPS/NRUS53.DOC","EN")</f>
      </c>
      <c r="I5383" s="15">
        <f>HYPERLINK("https://docs.wto.org/imrd/directdoc.asp?DDFDocuments/u/G/SPS/NRUS53.DOC","FR")</f>
      </c>
      <c r="J5383" s="15">
        <f>HYPERLINK("https://docs.wto.org/imrd/directdoc.asp?DDFDocuments/v/G/SPS/NRUS53.DOC","ES")</f>
      </c>
    </row>
    <row r="5384">
      <c r="A5384" s="10" t="s">
        <v>9202</v>
      </c>
      <c r="B5384" s="11" t="s">
        <v>11</v>
      </c>
      <c r="C5384" s="10" t="s">
        <v>12</v>
      </c>
      <c r="D5384" s="12">
        <v>41733</v>
      </c>
      <c r="E5384" s="13" t="s">
        <v>9203</v>
      </c>
      <c r="F5384" s="13" t="s">
        <v>1869</v>
      </c>
      <c r="G5384" s="14" t="s">
        <v>9204</v>
      </c>
      <c r="H5384" s="15">
        <f>HYPERLINK("https://docs.wto.org/imrd/directdoc.asp?DDFDocuments/t/G/SPS/NRUS54.DOC","EN")</f>
      </c>
      <c r="I5384" s="15">
        <f>HYPERLINK("https://docs.wto.org/imrd/directdoc.asp?DDFDocuments/u/G/SPS/NRUS54.DOC","FR")</f>
      </c>
      <c r="J5384" s="15">
        <f>HYPERLINK("https://docs.wto.org/imrd/directdoc.asp?DDFDocuments/v/G/SPS/NRUS54.DOC","ES")</f>
      </c>
    </row>
    <row r="5385">
      <c r="A5385" s="10" t="s">
        <v>9205</v>
      </c>
      <c r="B5385" s="11" t="s">
        <v>11</v>
      </c>
      <c r="C5385" s="10" t="s">
        <v>12</v>
      </c>
      <c r="D5385" s="12">
        <v>41733</v>
      </c>
      <c r="E5385" s="13" t="s">
        <v>9206</v>
      </c>
      <c r="F5385" s="13" t="s">
        <v>868</v>
      </c>
      <c r="G5385" s="14" t="s">
        <v>188</v>
      </c>
      <c r="H5385" s="15">
        <f>HYPERLINK("https://docs.wto.org/imrd/directdoc.asp?DDFDocuments/t/G/SPS/NRUS55.DOC","EN")</f>
      </c>
      <c r="I5385" s="15">
        <f>HYPERLINK("https://docs.wto.org/imrd/directdoc.asp?DDFDocuments/u/G/SPS/NRUS55.DOC","FR")</f>
      </c>
      <c r="J5385" s="15">
        <f>HYPERLINK("https://docs.wto.org/imrd/directdoc.asp?DDFDocuments/v/G/SPS/NRUS55.DOC","ES")</f>
      </c>
    </row>
    <row r="5386">
      <c r="A5386" s="10" t="s">
        <v>9207</v>
      </c>
      <c r="B5386" s="11" t="s">
        <v>59</v>
      </c>
      <c r="C5386" s="10" t="s">
        <v>40</v>
      </c>
      <c r="D5386" s="12">
        <v>41733</v>
      </c>
      <c r="E5386" s="13" t="s">
        <v>4217</v>
      </c>
      <c r="F5386" s="13" t="s">
        <v>5150</v>
      </c>
      <c r="G5386" s="14"/>
      <c r="H5386" s="15">
        <f>HYPERLINK("https://docs.wto.org/imrd/directdoc.asp?DDFDocuments/t/G/SPS/NTPKM303A1.DOC","EN")</f>
      </c>
      <c r="I5386" s="15">
        <f>HYPERLINK("https://docs.wto.org/imrd/directdoc.asp?DDFDocuments/u/G/SPS/NTPKM303A1.DOC","FR")</f>
      </c>
      <c r="J5386" s="15">
        <f>HYPERLINK("https://docs.wto.org/imrd/directdoc.asp?DDFDocuments/v/G/SPS/NTPKM303A1.DOC","ES")</f>
      </c>
    </row>
    <row r="5387">
      <c r="A5387" s="10" t="s">
        <v>9208</v>
      </c>
      <c r="B5387" s="11" t="s">
        <v>11</v>
      </c>
      <c r="C5387" s="10" t="s">
        <v>12</v>
      </c>
      <c r="D5387" s="12">
        <v>41732</v>
      </c>
      <c r="E5387" s="13" t="s">
        <v>9209</v>
      </c>
      <c r="F5387" s="13" t="s">
        <v>144</v>
      </c>
      <c r="G5387" s="14" t="s">
        <v>9210</v>
      </c>
      <c r="H5387" s="15">
        <f>HYPERLINK("https://docs.wto.org/imrd/directdoc.asp?DDFDocuments/t/G/SPS/NRUS51.DOC","EN")</f>
      </c>
      <c r="I5387" s="15">
        <f>HYPERLINK("https://docs.wto.org/imrd/directdoc.asp?DDFDocuments/u/G/SPS/NRUS51.DOC","FR")</f>
      </c>
      <c r="J5387" s="15">
        <f>HYPERLINK("https://docs.wto.org/imrd/directdoc.asp?DDFDocuments/v/G/SPS/NRUS51.DOC","ES")</f>
      </c>
    </row>
    <row r="5388">
      <c r="A5388" s="10" t="s">
        <v>9211</v>
      </c>
      <c r="B5388" s="11" t="s">
        <v>11</v>
      </c>
      <c r="C5388" s="10" t="s">
        <v>12</v>
      </c>
      <c r="D5388" s="12">
        <v>41732</v>
      </c>
      <c r="E5388" s="13" t="s">
        <v>9212</v>
      </c>
      <c r="F5388" s="13" t="s">
        <v>250</v>
      </c>
      <c r="G5388" s="14" t="s">
        <v>9213</v>
      </c>
      <c r="H5388" s="15">
        <f>HYPERLINK("https://docs.wto.org/imrd/directdoc.asp?DDFDocuments/t/G/SPS/NRUS52.DOC","EN")</f>
      </c>
      <c r="I5388" s="15">
        <f>HYPERLINK("https://docs.wto.org/imrd/directdoc.asp?DDFDocuments/u/G/SPS/NRUS52.DOC","FR")</f>
      </c>
      <c r="J5388" s="15">
        <f>HYPERLINK("https://docs.wto.org/imrd/directdoc.asp?DDFDocuments/v/G/SPS/NRUS52.DOC","ES")</f>
      </c>
    </row>
    <row r="5389">
      <c r="A5389" s="10" t="s">
        <v>9214</v>
      </c>
      <c r="B5389" s="11" t="s">
        <v>34</v>
      </c>
      <c r="C5389" s="10" t="s">
        <v>18</v>
      </c>
      <c r="D5389" s="12">
        <v>41731</v>
      </c>
      <c r="E5389" s="13" t="s">
        <v>9215</v>
      </c>
      <c r="F5389" s="13" t="s">
        <v>74</v>
      </c>
      <c r="G5389" s="14"/>
      <c r="H5389" s="15">
        <f>HYPERLINK("https://docs.wto.org/imrd/directdoc.asp?DDFDocuments/q/G/SPS/NJPN338.pdf","EN")</f>
      </c>
      <c r="I5389" s="15">
        <f>HYPERLINK("https://docs.wto.org/imrd/directdoc.asp?DDFDocuments/r/G/SPS/NJPN338.pdf","FR")</f>
      </c>
      <c r="J5389" s="15">
        <f>HYPERLINK("https://docs.wto.org/imrd/directdoc.asp?DDFDocuments/s/G/SPS/NJPN338.pdf","ES")</f>
      </c>
    </row>
    <row r="5390">
      <c r="A5390" s="10" t="s">
        <v>9216</v>
      </c>
      <c r="B5390" s="11" t="s">
        <v>34</v>
      </c>
      <c r="C5390" s="10" t="s">
        <v>18</v>
      </c>
      <c r="D5390" s="12">
        <v>41731</v>
      </c>
      <c r="E5390" s="13" t="s">
        <v>9046</v>
      </c>
      <c r="F5390" s="13" t="s">
        <v>754</v>
      </c>
      <c r="G5390" s="14"/>
      <c r="H5390" s="15">
        <f>HYPERLINK("https://docs.wto.org/imrd/directdoc.asp?DDFDocuments/t/G/SPS/NJPN339.DOC","EN")</f>
      </c>
      <c r="I5390" s="15">
        <f>HYPERLINK("https://docs.wto.org/imrd/directdoc.asp?DDFDocuments/u/G/SPS/NJPN339.DOC","FR")</f>
      </c>
      <c r="J5390" s="15">
        <f>HYPERLINK("https://docs.wto.org/imrd/directdoc.asp?DDFDocuments/v/G/SPS/NJPN339.DOC","ES")</f>
      </c>
    </row>
    <row r="5391">
      <c r="A5391" s="10" t="s">
        <v>9217</v>
      </c>
      <c r="B5391" s="11" t="s">
        <v>87</v>
      </c>
      <c r="C5391" s="10" t="s">
        <v>40</v>
      </c>
      <c r="D5391" s="12">
        <v>41731</v>
      </c>
      <c r="E5391" s="13" t="s">
        <v>19</v>
      </c>
      <c r="F5391" s="13" t="s">
        <v>5150</v>
      </c>
      <c r="G5391" s="14"/>
      <c r="H5391" s="15">
        <f>HYPERLINK("https://docs.wto.org/imrd/directdoc.asp?DDFDocuments/t/G/SPS/NMEX239A1.DOC","EN")</f>
      </c>
      <c r="I5391" s="15">
        <f>HYPERLINK("https://docs.wto.org/imrd/directdoc.asp?DDFDocuments/u/G/SPS/NMEX239A1.DOC","FR")</f>
      </c>
      <c r="J5391" s="15">
        <f>HYPERLINK("https://docs.wto.org/imrd/directdoc.asp?DDFDocuments/v/G/SPS/NMEX239A1.DOC","ES")</f>
      </c>
    </row>
    <row r="5392">
      <c r="A5392" s="10" t="s">
        <v>9218</v>
      </c>
      <c r="B5392" s="11" t="s">
        <v>233</v>
      </c>
      <c r="C5392" s="10" t="s">
        <v>18</v>
      </c>
      <c r="D5392" s="12">
        <v>41731</v>
      </c>
      <c r="E5392" s="13" t="s">
        <v>9219</v>
      </c>
      <c r="F5392" s="13" t="s">
        <v>158</v>
      </c>
      <c r="G5392" s="14" t="s">
        <v>161</v>
      </c>
      <c r="H5392" s="15">
        <f>HYPERLINK("https://docs.wto.org/imrd/directdoc.asp?DDFDocuments/q/G/SPS/NPER526.pdf","EN")</f>
      </c>
      <c r="I5392" s="15">
        <f>HYPERLINK("https://docs.wto.org/imrd/directdoc.asp?DDFDocuments/r/G/SPS/NPER526.pdf","FR")</f>
      </c>
      <c r="J5392" s="15">
        <f>HYPERLINK("https://docs.wto.org/imrd/directdoc.asp?DDFDocuments/s/G/SPS/NPER526.pdf","ES")</f>
      </c>
    </row>
    <row r="5393">
      <c r="A5393" s="10" t="s">
        <v>9220</v>
      </c>
      <c r="B5393" s="11" t="s">
        <v>11</v>
      </c>
      <c r="C5393" s="10" t="s">
        <v>54</v>
      </c>
      <c r="D5393" s="12">
        <v>41731</v>
      </c>
      <c r="E5393" s="13" t="s">
        <v>9221</v>
      </c>
      <c r="F5393" s="13" t="s">
        <v>310</v>
      </c>
      <c r="G5393" s="14" t="s">
        <v>9222</v>
      </c>
      <c r="H5393" s="15">
        <f>HYPERLINK("https://docs.wto.org/imrd/directdoc.asp?DDFDocuments/t/G/SPS/NRUS41A1.DOC","EN")</f>
      </c>
      <c r="I5393" s="15">
        <f>HYPERLINK("https://docs.wto.org/imrd/directdoc.asp?DDFDocuments/u/G/SPS/NRUS41A1.DOC","FR")</f>
      </c>
      <c r="J5393" s="15">
        <f>HYPERLINK("https://docs.wto.org/imrd/directdoc.asp?DDFDocuments/v/G/SPS/NRUS41A1.DOC","ES")</f>
      </c>
    </row>
    <row r="5394">
      <c r="A5394" s="10" t="s">
        <v>9223</v>
      </c>
      <c r="B5394" s="11" t="s">
        <v>11</v>
      </c>
      <c r="C5394" s="10" t="s">
        <v>18</v>
      </c>
      <c r="D5394" s="12">
        <v>41731</v>
      </c>
      <c r="E5394" s="13" t="s">
        <v>8223</v>
      </c>
      <c r="F5394" s="13" t="s">
        <v>74</v>
      </c>
      <c r="G5394" s="14"/>
      <c r="H5394" s="15">
        <f>HYPERLINK("https://docs.wto.org/imrd/directdoc.asp?DDFDocuments/t/G/SPS/NRUS50.DOC","EN")</f>
      </c>
      <c r="I5394" s="15">
        <f>HYPERLINK("https://docs.wto.org/imrd/directdoc.asp?DDFDocuments/u/G/SPS/NRUS50.DOC","FR")</f>
      </c>
      <c r="J5394" s="15">
        <f>HYPERLINK("https://docs.wto.org/imrd/directdoc.asp?DDFDocuments/v/G/SPS/NRUS50.DOC","ES")</f>
      </c>
    </row>
    <row r="5395">
      <c r="A5395" s="10" t="s">
        <v>9224</v>
      </c>
      <c r="B5395" s="11" t="s">
        <v>161</v>
      </c>
      <c r="C5395" s="10" t="s">
        <v>18</v>
      </c>
      <c r="D5395" s="12">
        <v>41731</v>
      </c>
      <c r="E5395" s="13" t="s">
        <v>1159</v>
      </c>
      <c r="F5395" s="13" t="s">
        <v>6203</v>
      </c>
      <c r="G5395" s="14"/>
      <c r="H5395" s="15">
        <f>HYPERLINK("https://docs.wto.org/imrd/directdoc.asp?DDFDocuments/t/G/SPS/NUSA2647.DOC","EN")</f>
      </c>
      <c r="I5395" s="15">
        <f>HYPERLINK("https://docs.wto.org/imrd/directdoc.asp?DDFDocuments/u/G/SPS/NUSA2647.DOC","FR")</f>
      </c>
      <c r="J5395" s="15">
        <f>HYPERLINK("https://docs.wto.org/imrd/directdoc.asp?DDFDocuments/v/G/SPS/NUSA2647.DOC","ES")</f>
      </c>
    </row>
    <row r="5396">
      <c r="A5396" s="10" t="s">
        <v>9225</v>
      </c>
      <c r="B5396" s="11" t="s">
        <v>82</v>
      </c>
      <c r="C5396" s="10" t="s">
        <v>18</v>
      </c>
      <c r="D5396" s="12">
        <v>41730</v>
      </c>
      <c r="E5396" s="13" t="s">
        <v>603</v>
      </c>
      <c r="F5396" s="13" t="s">
        <v>74</v>
      </c>
      <c r="G5396" s="14"/>
      <c r="H5396" s="15">
        <f>HYPERLINK("https://docs.wto.org/imrd/directdoc.asp?DDFDocuments/t/G/SPS/NEU69.DOC","EN")</f>
      </c>
      <c r="I5396" s="15">
        <f>HYPERLINK("https://docs.wto.org/imrd/directdoc.asp?DDFDocuments/u/G/SPS/NEU69.DOC","FR")</f>
      </c>
      <c r="J5396" s="15">
        <f>HYPERLINK("https://docs.wto.org/imrd/directdoc.asp?DDFDocuments/v/G/SPS/NEU69.DOC","ES")</f>
      </c>
    </row>
    <row r="5397">
      <c r="A5397" s="10" t="s">
        <v>9226</v>
      </c>
      <c r="B5397" s="11" t="s">
        <v>233</v>
      </c>
      <c r="C5397" s="10" t="s">
        <v>18</v>
      </c>
      <c r="D5397" s="12">
        <v>41730</v>
      </c>
      <c r="E5397" s="13" t="s">
        <v>9197</v>
      </c>
      <c r="F5397" s="13" t="s">
        <v>158</v>
      </c>
      <c r="G5397" s="14" t="s">
        <v>161</v>
      </c>
      <c r="H5397" s="15">
        <f>HYPERLINK("https://docs.wto.org/imrd/directdoc.asp?DDFDocuments/t/G/SPS/NPER525.DOC","EN")</f>
      </c>
      <c r="I5397" s="15">
        <f>HYPERLINK("https://docs.wto.org/imrd/directdoc.asp?DDFDocuments/u/G/SPS/NPER525.DOC","FR")</f>
      </c>
      <c r="J5397" s="15">
        <f>HYPERLINK("https://docs.wto.org/imrd/directdoc.asp?DDFDocuments/v/G/SPS/NPER525.DOC","ES")</f>
      </c>
    </row>
    <row r="5398">
      <c r="A5398" s="10" t="s">
        <v>9227</v>
      </c>
      <c r="B5398" s="11" t="s">
        <v>72</v>
      </c>
      <c r="C5398" s="10" t="s">
        <v>18</v>
      </c>
      <c r="D5398" s="12">
        <v>41729</v>
      </c>
      <c r="E5398" s="13" t="s">
        <v>8623</v>
      </c>
      <c r="F5398" s="13" t="s">
        <v>9228</v>
      </c>
      <c r="G5398" s="14"/>
      <c r="H5398" s="15">
        <f>HYPERLINK("https://docs.wto.org/imrd/directdoc.asp?DDFDocuments/t/G/SPS/NCAN805.DOC","EN")</f>
      </c>
      <c r="I5398" s="15">
        <f>HYPERLINK("https://docs.wto.org/imrd/directdoc.asp?DDFDocuments/u/G/SPS/NCAN805.DOC","FR")</f>
      </c>
      <c r="J5398" s="15">
        <f>HYPERLINK("https://docs.wto.org/imrd/directdoc.asp?DDFDocuments/v/G/SPS/NCAN805.DOC","ES")</f>
      </c>
    </row>
    <row r="5399">
      <c r="A5399" s="10" t="s">
        <v>9229</v>
      </c>
      <c r="B5399" s="11" t="s">
        <v>161</v>
      </c>
      <c r="C5399" s="10" t="s">
        <v>18</v>
      </c>
      <c r="D5399" s="12">
        <v>41729</v>
      </c>
      <c r="E5399" s="13" t="s">
        <v>8935</v>
      </c>
      <c r="F5399" s="13" t="s">
        <v>9230</v>
      </c>
      <c r="G5399" s="14"/>
      <c r="H5399" s="15">
        <f>HYPERLINK("https://docs.wto.org/imrd/directdoc.asp?DDFDocuments/t/G/SPS/NUSA2645.DOC","EN")</f>
      </c>
      <c r="I5399" s="15">
        <f>HYPERLINK("https://docs.wto.org/imrd/directdoc.asp?DDFDocuments/u/G/SPS/NUSA2645.DOC","FR")</f>
      </c>
      <c r="J5399" s="15">
        <f>HYPERLINK("https://docs.wto.org/imrd/directdoc.asp?DDFDocuments/v/G/SPS/NUSA2645.DOC","ES")</f>
      </c>
    </row>
    <row r="5400">
      <c r="A5400" s="10" t="s">
        <v>9231</v>
      </c>
      <c r="B5400" s="11" t="s">
        <v>161</v>
      </c>
      <c r="C5400" s="10" t="s">
        <v>18</v>
      </c>
      <c r="D5400" s="12">
        <v>41729</v>
      </c>
      <c r="E5400" s="13" t="s">
        <v>7639</v>
      </c>
      <c r="F5400" s="13" t="s">
        <v>158</v>
      </c>
      <c r="G5400" s="14" t="s">
        <v>87</v>
      </c>
      <c r="H5400" s="15">
        <f>HYPERLINK("https://docs.wto.org/imrd/directdoc.asp?DDFDocuments/t/G/SPS/NUSA2646.DOC","EN")</f>
      </c>
      <c r="I5400" s="15">
        <f>HYPERLINK("https://docs.wto.org/imrd/directdoc.asp?DDFDocuments/u/G/SPS/NUSA2646.DOC","FR")</f>
      </c>
      <c r="J5400" s="15">
        <f>HYPERLINK("https://docs.wto.org/imrd/directdoc.asp?DDFDocuments/v/G/SPS/NUSA2646.DOC","ES")</f>
      </c>
    </row>
    <row r="5401">
      <c r="A5401" s="10" t="s">
        <v>9232</v>
      </c>
      <c r="B5401" s="11" t="s">
        <v>161</v>
      </c>
      <c r="C5401" s="10" t="s">
        <v>40</v>
      </c>
      <c r="D5401" s="12">
        <v>41725</v>
      </c>
      <c r="E5401" s="13" t="s">
        <v>6269</v>
      </c>
      <c r="F5401" s="13" t="s">
        <v>5163</v>
      </c>
      <c r="G5401" s="14"/>
      <c r="H5401" s="15">
        <f>HYPERLINK("https://docs.wto.org/imrd/directdoc.asp?DDFDocuments/t/G/SPS/NUSA2610A1.DOC","EN")</f>
      </c>
      <c r="I5401" s="15">
        <f>HYPERLINK("https://docs.wto.org/imrd/directdoc.asp?DDFDocuments/u/G/SPS/NUSA2610A1.DOC","FR")</f>
      </c>
      <c r="J5401" s="15">
        <f>HYPERLINK("https://docs.wto.org/imrd/directdoc.asp?DDFDocuments/v/G/SPS/NUSA2610A1.DOC","ES")</f>
      </c>
    </row>
    <row r="5402">
      <c r="A5402" s="10" t="s">
        <v>9233</v>
      </c>
      <c r="B5402" s="11" t="s">
        <v>161</v>
      </c>
      <c r="C5402" s="10" t="s">
        <v>40</v>
      </c>
      <c r="D5402" s="12">
        <v>41725</v>
      </c>
      <c r="E5402" s="13" t="s">
        <v>9234</v>
      </c>
      <c r="F5402" s="13" t="s">
        <v>5163</v>
      </c>
      <c r="G5402" s="14"/>
      <c r="H5402" s="15">
        <f>HYPERLINK("https://docs.wto.org/imrd/directdoc.asp?DDFDocuments/t/G/SPS/NUSA2611A1.DOC","EN")</f>
      </c>
      <c r="I5402" s="15">
        <f>HYPERLINK("https://docs.wto.org/imrd/directdoc.asp?DDFDocuments/u/G/SPS/NUSA2611A1.DOC","FR")</f>
      </c>
      <c r="J5402" s="15">
        <f>HYPERLINK("https://docs.wto.org/imrd/directdoc.asp?DDFDocuments/v/G/SPS/NUSA2611A1.DOC","ES")</f>
      </c>
    </row>
    <row r="5403">
      <c r="A5403" s="10" t="s">
        <v>9235</v>
      </c>
      <c r="B5403" s="11" t="s">
        <v>161</v>
      </c>
      <c r="C5403" s="10" t="s">
        <v>18</v>
      </c>
      <c r="D5403" s="12">
        <v>41725</v>
      </c>
      <c r="E5403" s="13" t="s">
        <v>9236</v>
      </c>
      <c r="F5403" s="13" t="s">
        <v>7212</v>
      </c>
      <c r="G5403" s="14"/>
      <c r="H5403" s="15">
        <f>HYPERLINK("https://docs.wto.org/imrd/directdoc.asp?DDFDocuments/t/G/SPS/NUSA2644.DOC","EN")</f>
      </c>
      <c r="I5403" s="15">
        <f>HYPERLINK("https://docs.wto.org/imrd/directdoc.asp?DDFDocuments/u/G/SPS/NUSA2644.DOC","FR")</f>
      </c>
      <c r="J5403" s="15">
        <f>HYPERLINK("https://docs.wto.org/imrd/directdoc.asp?DDFDocuments/v/G/SPS/NUSA2644.DOC","ES")</f>
      </c>
    </row>
    <row r="5404">
      <c r="A5404" s="10" t="s">
        <v>9237</v>
      </c>
      <c r="B5404" s="11" t="s">
        <v>87</v>
      </c>
      <c r="C5404" s="10" t="s">
        <v>40</v>
      </c>
      <c r="D5404" s="12">
        <v>41724</v>
      </c>
      <c r="E5404" s="13" t="s">
        <v>19</v>
      </c>
      <c r="F5404" s="13" t="s">
        <v>5150</v>
      </c>
      <c r="G5404" s="14"/>
      <c r="H5404" s="15">
        <f>HYPERLINK("https://docs.wto.org/imrd/directdoc.asp?DDFDocuments/t/G/SPS/NMEX242A1.DOC","EN")</f>
      </c>
      <c r="I5404" s="15">
        <f>HYPERLINK("https://docs.wto.org/imrd/directdoc.asp?DDFDocuments/u/G/SPS/NMEX242A1.DOC","FR")</f>
      </c>
      <c r="J5404" s="15">
        <f>HYPERLINK("https://docs.wto.org/imrd/directdoc.asp?DDFDocuments/v/G/SPS/NMEX242A1.DOC","ES")</f>
      </c>
    </row>
    <row r="5405">
      <c r="A5405" s="10" t="s">
        <v>9238</v>
      </c>
      <c r="B5405" s="11" t="s">
        <v>87</v>
      </c>
      <c r="C5405" s="10" t="s">
        <v>40</v>
      </c>
      <c r="D5405" s="12">
        <v>41724</v>
      </c>
      <c r="E5405" s="13" t="s">
        <v>19</v>
      </c>
      <c r="F5405" s="13" t="s">
        <v>5150</v>
      </c>
      <c r="G5405" s="14"/>
      <c r="H5405" s="15">
        <f>HYPERLINK("https://docs.wto.org/imrd/directdoc.asp?DDFDocuments/q/G/SPS/NMEX243A1.pdf","EN")</f>
      </c>
      <c r="I5405" s="15">
        <f>HYPERLINK("https://docs.wto.org/imrd/directdoc.asp?DDFDocuments/r/G/SPS/NMEX243A1.pdf","FR")</f>
      </c>
      <c r="J5405" s="15">
        <f>HYPERLINK("https://docs.wto.org/imrd/directdoc.asp?DDFDocuments/s/G/SPS/NMEX243A1.pdf","ES")</f>
      </c>
    </row>
    <row r="5406">
      <c r="A5406" s="10" t="s">
        <v>9239</v>
      </c>
      <c r="B5406" s="11" t="s">
        <v>87</v>
      </c>
      <c r="C5406" s="10" t="s">
        <v>40</v>
      </c>
      <c r="D5406" s="12">
        <v>41724</v>
      </c>
      <c r="E5406" s="13" t="s">
        <v>19</v>
      </c>
      <c r="F5406" s="13" t="s">
        <v>5150</v>
      </c>
      <c r="G5406" s="14"/>
      <c r="H5406" s="15">
        <f>HYPERLINK("https://docs.wto.org/imrd/directdoc.asp?DDFDocuments/q/G/SPS/NMEX244A1.pdf","EN")</f>
      </c>
      <c r="I5406" s="15">
        <f>HYPERLINK("https://docs.wto.org/imrd/directdoc.asp?DDFDocuments/r/G/SPS/NMEX244A1.pdf","FR")</f>
      </c>
      <c r="J5406" s="15">
        <f>HYPERLINK("https://docs.wto.org/imrd/directdoc.asp?DDFDocuments/s/G/SPS/NMEX244A1.pdf","ES")</f>
      </c>
    </row>
    <row r="5407">
      <c r="A5407" s="10" t="s">
        <v>9240</v>
      </c>
      <c r="B5407" s="11" t="s">
        <v>87</v>
      </c>
      <c r="C5407" s="10" t="s">
        <v>40</v>
      </c>
      <c r="D5407" s="12">
        <v>41724</v>
      </c>
      <c r="E5407" s="13" t="s">
        <v>19</v>
      </c>
      <c r="F5407" s="13" t="s">
        <v>5150</v>
      </c>
      <c r="G5407" s="14"/>
      <c r="H5407" s="15">
        <f>HYPERLINK("https://docs.wto.org/imrd/directdoc.asp?DDFDocuments/q/G/SPS/NMEX245A1.pdf","EN")</f>
      </c>
      <c r="I5407" s="15">
        <f>HYPERLINK("https://docs.wto.org/imrd/directdoc.asp?DDFDocuments/r/G/SPS/NMEX245A1.pdf","FR")</f>
      </c>
      <c r="J5407" s="15">
        <f>HYPERLINK("https://docs.wto.org/imrd/directdoc.asp?DDFDocuments/s/G/SPS/NMEX245A1.pdf","ES")</f>
      </c>
    </row>
    <row r="5408">
      <c r="A5408" s="10" t="s">
        <v>9241</v>
      </c>
      <c r="B5408" s="11" t="s">
        <v>87</v>
      </c>
      <c r="C5408" s="10" t="s">
        <v>40</v>
      </c>
      <c r="D5408" s="12">
        <v>41724</v>
      </c>
      <c r="E5408" s="13" t="s">
        <v>19</v>
      </c>
      <c r="F5408" s="13" t="s">
        <v>5150</v>
      </c>
      <c r="G5408" s="14"/>
      <c r="H5408" s="15">
        <f>HYPERLINK("https://docs.wto.org/imrd/directdoc.asp?DDFDocuments/t/G/SPS/NMEX247A1.DOC","EN")</f>
      </c>
      <c r="I5408" s="15">
        <f>HYPERLINK("https://docs.wto.org/imrd/directdoc.asp?DDFDocuments/u/G/SPS/NMEX247A1.DOC","FR")</f>
      </c>
      <c r="J5408" s="15">
        <f>HYPERLINK("https://docs.wto.org/imrd/directdoc.asp?DDFDocuments/v/G/SPS/NMEX247A1.DOC","ES")</f>
      </c>
    </row>
    <row r="5409">
      <c r="A5409" s="10" t="s">
        <v>9242</v>
      </c>
      <c r="B5409" s="11" t="s">
        <v>195</v>
      </c>
      <c r="C5409" s="10" t="s">
        <v>18</v>
      </c>
      <c r="D5409" s="12">
        <v>41722</v>
      </c>
      <c r="E5409" s="13" t="s">
        <v>8666</v>
      </c>
      <c r="F5409" s="13" t="s">
        <v>1550</v>
      </c>
      <c r="G5409" s="14"/>
      <c r="H5409" s="15">
        <f>HYPERLINK("https://docs.wto.org/imrd/directdoc.asp?DDFDocuments/t/G/SPS/NNZL502.DOC","EN")</f>
      </c>
      <c r="I5409" s="15">
        <f>HYPERLINK("https://docs.wto.org/imrd/directdoc.asp?DDFDocuments/u/G/SPS/NNZL502.DOC","FR")</f>
      </c>
      <c r="J5409" s="15">
        <f>HYPERLINK("https://docs.wto.org/imrd/directdoc.asp?DDFDocuments/v/G/SPS/NNZL502.DOC","ES")</f>
      </c>
    </row>
    <row r="5410">
      <c r="A5410" s="10" t="s">
        <v>9243</v>
      </c>
      <c r="B5410" s="11" t="s">
        <v>233</v>
      </c>
      <c r="C5410" s="10" t="s">
        <v>18</v>
      </c>
      <c r="D5410" s="12">
        <v>41722</v>
      </c>
      <c r="E5410" s="13" t="s">
        <v>9244</v>
      </c>
      <c r="F5410" s="13" t="s">
        <v>223</v>
      </c>
      <c r="G5410" s="14" t="s">
        <v>183</v>
      </c>
      <c r="H5410" s="15">
        <f>HYPERLINK("https://docs.wto.org/imrd/directdoc.asp?DDFDocuments/q/G/SPS/NPER524.pdf","EN")</f>
      </c>
      <c r="I5410" s="15">
        <f>HYPERLINK("https://docs.wto.org/imrd/directdoc.asp?DDFDocuments/r/G/SPS/NPER524.pdf","FR")</f>
      </c>
      <c r="J5410" s="15">
        <f>HYPERLINK("https://docs.wto.org/imrd/directdoc.asp?DDFDocuments/s/G/SPS/NPER524.pdf","ES")</f>
      </c>
    </row>
    <row r="5411">
      <c r="A5411" s="10" t="s">
        <v>9245</v>
      </c>
      <c r="B5411" s="11" t="s">
        <v>161</v>
      </c>
      <c r="C5411" s="10" t="s">
        <v>40</v>
      </c>
      <c r="D5411" s="12">
        <v>41722</v>
      </c>
      <c r="E5411" s="13" t="s">
        <v>9246</v>
      </c>
      <c r="F5411" s="13" t="s">
        <v>5150</v>
      </c>
      <c r="G5411" s="14" t="s">
        <v>1129</v>
      </c>
      <c r="H5411" s="15">
        <f>HYPERLINK("https://docs.wto.org/imrd/directdoc.asp?DDFDocuments/t/G/SPS/NUSA2542A1.DOC","EN")</f>
      </c>
      <c r="I5411" s="15">
        <f>HYPERLINK("https://docs.wto.org/imrd/directdoc.asp?DDFDocuments/u/G/SPS/NUSA2542A1.DOC","FR")</f>
      </c>
      <c r="J5411" s="15">
        <f>HYPERLINK("https://docs.wto.org/imrd/directdoc.asp?DDFDocuments/v/G/SPS/NUSA2542A1.DOC","ES")</f>
      </c>
    </row>
    <row r="5412">
      <c r="A5412" s="10" t="s">
        <v>9247</v>
      </c>
      <c r="B5412" s="11" t="s">
        <v>153</v>
      </c>
      <c r="C5412" s="10" t="s">
        <v>18</v>
      </c>
      <c r="D5412" s="12">
        <v>41719</v>
      </c>
      <c r="E5412" s="13" t="s">
        <v>9248</v>
      </c>
      <c r="F5412" s="13" t="s">
        <v>19</v>
      </c>
      <c r="G5412" s="14" t="s">
        <v>9249</v>
      </c>
      <c r="H5412" s="15">
        <f>HYPERLINK("https://docs.wto.org/imrd/directdoc.asp?DDFDocuments/t/G/SPS/NKOR472.DOC","EN")</f>
      </c>
      <c r="I5412" s="15">
        <f>HYPERLINK("https://docs.wto.org/imrd/directdoc.asp?DDFDocuments/u/G/SPS/NKOR472.DOC","FR")</f>
      </c>
      <c r="J5412" s="15">
        <f>HYPERLINK("https://docs.wto.org/imrd/directdoc.asp?DDFDocuments/v/G/SPS/NKOR472.DOC","ES")</f>
      </c>
    </row>
    <row r="5413">
      <c r="A5413" s="10" t="s">
        <v>9250</v>
      </c>
      <c r="B5413" s="11" t="s">
        <v>53</v>
      </c>
      <c r="C5413" s="10" t="s">
        <v>40</v>
      </c>
      <c r="D5413" s="12">
        <v>41719</v>
      </c>
      <c r="E5413" s="13" t="s">
        <v>9251</v>
      </c>
      <c r="F5413" s="13" t="s">
        <v>5150</v>
      </c>
      <c r="G5413" s="14"/>
      <c r="H5413" s="15">
        <f>HYPERLINK("https://docs.wto.org/imrd/directdoc.asp?DDFDocuments/t/G/SPS/NSAU92A1.DOC","EN")</f>
      </c>
      <c r="I5413" s="15">
        <f>HYPERLINK("https://docs.wto.org/imrd/directdoc.asp?DDFDocuments/u/G/SPS/NSAU92A1.DOC","FR")</f>
      </c>
      <c r="J5413" s="15">
        <f>HYPERLINK("https://docs.wto.org/imrd/directdoc.asp?DDFDocuments/v/G/SPS/NSAU92A1.DOC","ES")</f>
      </c>
    </row>
    <row r="5414">
      <c r="A5414" s="10" t="s">
        <v>9252</v>
      </c>
      <c r="B5414" s="11" t="s">
        <v>53</v>
      </c>
      <c r="C5414" s="10" t="s">
        <v>40</v>
      </c>
      <c r="D5414" s="12">
        <v>41719</v>
      </c>
      <c r="E5414" s="13" t="s">
        <v>9251</v>
      </c>
      <c r="F5414" s="13" t="s">
        <v>5150</v>
      </c>
      <c r="G5414" s="14"/>
      <c r="H5414" s="15">
        <f>HYPERLINK("https://docs.wto.org/imrd/directdoc.asp?DDFDocuments/t/G/SPS/NSAU93A1.DOC","EN")</f>
      </c>
      <c r="I5414" s="15">
        <f>HYPERLINK("https://docs.wto.org/imrd/directdoc.asp?DDFDocuments/u/G/SPS/NSAU93A1.DOC","FR")</f>
      </c>
      <c r="J5414" s="15">
        <f>HYPERLINK("https://docs.wto.org/imrd/directdoc.asp?DDFDocuments/v/G/SPS/NSAU93A1.DOC","ES")</f>
      </c>
    </row>
    <row r="5415">
      <c r="A5415" s="10" t="s">
        <v>9253</v>
      </c>
      <c r="B5415" s="11" t="s">
        <v>183</v>
      </c>
      <c r="C5415" s="10" t="s">
        <v>40</v>
      </c>
      <c r="D5415" s="12">
        <v>41718</v>
      </c>
      <c r="E5415" s="13" t="s">
        <v>19</v>
      </c>
      <c r="F5415" s="13" t="s">
        <v>5150</v>
      </c>
      <c r="G5415" s="14"/>
      <c r="H5415" s="15">
        <f>HYPERLINK("https://docs.wto.org/imrd/directdoc.asp?DDFDocuments/t/G/SPS/NARG165A1.DOC","EN")</f>
      </c>
      <c r="I5415" s="15">
        <f>HYPERLINK("https://docs.wto.org/imrd/directdoc.asp?DDFDocuments/u/G/SPS/NARG165A1.DOC","FR")</f>
      </c>
      <c r="J5415" s="15">
        <f>HYPERLINK("https://docs.wto.org/imrd/directdoc.asp?DDFDocuments/v/G/SPS/NARG165A1.DOC","ES")</f>
      </c>
    </row>
    <row r="5416">
      <c r="A5416" s="10" t="s">
        <v>9254</v>
      </c>
      <c r="B5416" s="11" t="s">
        <v>183</v>
      </c>
      <c r="C5416" s="10" t="s">
        <v>40</v>
      </c>
      <c r="D5416" s="12">
        <v>41718</v>
      </c>
      <c r="E5416" s="13" t="s">
        <v>19</v>
      </c>
      <c r="F5416" s="13" t="s">
        <v>5150</v>
      </c>
      <c r="G5416" s="14"/>
      <c r="H5416" s="15">
        <f>HYPERLINK("https://docs.wto.org/imrd/directdoc.asp?DDFDocuments/t/G/SPS/NARG166A1.DOC","EN")</f>
      </c>
      <c r="I5416" s="15">
        <f>HYPERLINK("https://docs.wto.org/imrd/directdoc.asp?DDFDocuments/u/G/SPS/NARG166A1.DOC","FR")</f>
      </c>
      <c r="J5416" s="15">
        <f>HYPERLINK("https://docs.wto.org/imrd/directdoc.asp?DDFDocuments/v/G/SPS/NARG166A1.DOC","ES")</f>
      </c>
    </row>
    <row r="5417">
      <c r="A5417" s="10" t="s">
        <v>9255</v>
      </c>
      <c r="B5417" s="11" t="s">
        <v>183</v>
      </c>
      <c r="C5417" s="10" t="s">
        <v>18</v>
      </c>
      <c r="D5417" s="12">
        <v>41718</v>
      </c>
      <c r="E5417" s="13" t="s">
        <v>19</v>
      </c>
      <c r="F5417" s="13" t="s">
        <v>144</v>
      </c>
      <c r="G5417" s="14"/>
      <c r="H5417" s="15">
        <f>HYPERLINK("https://docs.wto.org/imrd/directdoc.asp?DDFDocuments/t/G/SPS/NARG177.DOC","EN")</f>
      </c>
      <c r="I5417" s="15">
        <f>HYPERLINK("https://docs.wto.org/imrd/directdoc.asp?DDFDocuments/u/G/SPS/NARG177.DOC","FR")</f>
      </c>
      <c r="J5417" s="15">
        <f>HYPERLINK("https://docs.wto.org/imrd/directdoc.asp?DDFDocuments/v/G/SPS/NARG177.DOC","ES")</f>
      </c>
    </row>
    <row r="5418">
      <c r="A5418" s="10" t="s">
        <v>9256</v>
      </c>
      <c r="B5418" s="11" t="s">
        <v>233</v>
      </c>
      <c r="C5418" s="10" t="s">
        <v>18</v>
      </c>
      <c r="D5418" s="12">
        <v>41718</v>
      </c>
      <c r="E5418" s="13" t="s">
        <v>9257</v>
      </c>
      <c r="F5418" s="13" t="s">
        <v>607</v>
      </c>
      <c r="G5418" s="14" t="s">
        <v>9258</v>
      </c>
      <c r="H5418" s="15">
        <f>HYPERLINK("https://docs.wto.org/imrd/directdoc.asp?DDFDocuments/t/G/SPS/NPER522.DOC","EN")</f>
      </c>
      <c r="I5418" s="15">
        <f>HYPERLINK("https://docs.wto.org/imrd/directdoc.asp?DDFDocuments/u/G/SPS/NPER522.DOC","FR")</f>
      </c>
      <c r="J5418" s="15">
        <f>HYPERLINK("https://docs.wto.org/imrd/directdoc.asp?DDFDocuments/v/G/SPS/NPER522.DOC","ES")</f>
      </c>
    </row>
    <row r="5419">
      <c r="A5419" s="10" t="s">
        <v>9259</v>
      </c>
      <c r="B5419" s="11" t="s">
        <v>145</v>
      </c>
      <c r="C5419" s="10" t="s">
        <v>54</v>
      </c>
      <c r="D5419" s="12">
        <v>41718</v>
      </c>
      <c r="E5419" s="13" t="s">
        <v>9260</v>
      </c>
      <c r="F5419" s="13" t="s">
        <v>925</v>
      </c>
      <c r="G5419" s="14" t="s">
        <v>9261</v>
      </c>
      <c r="H5419" s="15">
        <f>HYPERLINK("https://docs.wto.org/imrd/directdoc.asp?DDFDocuments/q/G/SPS/NPHL243A1.pdf","EN")</f>
      </c>
      <c r="I5419" s="15">
        <f>HYPERLINK("https://docs.wto.org/imrd/directdoc.asp?DDFDocuments/r/G/SPS/NPHL243A1.pdf","FR")</f>
      </c>
      <c r="J5419" s="15">
        <f>HYPERLINK("https://docs.wto.org/imrd/directdoc.asp?DDFDocuments/s/G/SPS/NPHL243A1.pdf","ES")</f>
      </c>
    </row>
    <row r="5420">
      <c r="A5420" s="10" t="s">
        <v>9262</v>
      </c>
      <c r="B5420" s="11" t="s">
        <v>11</v>
      </c>
      <c r="C5420" s="10" t="s">
        <v>54</v>
      </c>
      <c r="D5420" s="12">
        <v>41717</v>
      </c>
      <c r="E5420" s="13" t="s">
        <v>9263</v>
      </c>
      <c r="F5420" s="13" t="s">
        <v>9264</v>
      </c>
      <c r="G5420" s="14" t="s">
        <v>4781</v>
      </c>
      <c r="H5420" s="15">
        <f>HYPERLINK("https://docs.wto.org/imrd/directdoc.asp?DDFDocuments/q/G/SPS/NRUS34A1.pdf","EN")</f>
      </c>
      <c r="I5420" s="15">
        <f>HYPERLINK("https://docs.wto.org/imrd/directdoc.asp?DDFDocuments/r/G/SPS/NRUS34A1.pdf","FR")</f>
      </c>
      <c r="J5420" s="15">
        <f>HYPERLINK("https://docs.wto.org/imrd/directdoc.asp?DDFDocuments/s/G/SPS/NRUS34A1.pdf","ES")</f>
      </c>
    </row>
    <row r="5421">
      <c r="A5421" s="10" t="s">
        <v>9265</v>
      </c>
      <c r="B5421" s="11" t="s">
        <v>11</v>
      </c>
      <c r="C5421" s="10" t="s">
        <v>54</v>
      </c>
      <c r="D5421" s="12">
        <v>41717</v>
      </c>
      <c r="E5421" s="13" t="s">
        <v>9266</v>
      </c>
      <c r="F5421" s="13" t="s">
        <v>117</v>
      </c>
      <c r="G5421" s="14" t="s">
        <v>82</v>
      </c>
      <c r="H5421" s="15">
        <f>HYPERLINK("https://docs.wto.org/imrd/directdoc.asp?DDFDocuments/t/G/SPS/NRUS9A1.DOC","EN")</f>
      </c>
      <c r="I5421" s="15">
        <f>HYPERLINK("https://docs.wto.org/imrd/directdoc.asp?DDFDocuments/u/G/SPS/NRUS9A1.DOC","FR")</f>
      </c>
      <c r="J5421" s="15">
        <f>HYPERLINK("https://docs.wto.org/imrd/directdoc.asp?DDFDocuments/v/G/SPS/NRUS9A1.DOC","ES")</f>
      </c>
    </row>
    <row r="5422">
      <c r="A5422" s="10" t="s">
        <v>9267</v>
      </c>
      <c r="B5422" s="11" t="s">
        <v>53</v>
      </c>
      <c r="C5422" s="10" t="s">
        <v>12</v>
      </c>
      <c r="D5422" s="12">
        <v>41716</v>
      </c>
      <c r="E5422" s="13" t="s">
        <v>9268</v>
      </c>
      <c r="F5422" s="13" t="s">
        <v>2192</v>
      </c>
      <c r="G5422" s="14" t="s">
        <v>2102</v>
      </c>
      <c r="H5422" s="15">
        <f>HYPERLINK("https://docs.wto.org/imrd/directdoc.asp?DDFDocuments/t/G/SPS/NSAU102.DOC","EN")</f>
      </c>
      <c r="I5422" s="15">
        <f>HYPERLINK("https://docs.wto.org/imrd/directdoc.asp?DDFDocuments/u/G/SPS/NSAU102.DOC","FR")</f>
      </c>
      <c r="J5422" s="15">
        <f>HYPERLINK("https://docs.wto.org/imrd/directdoc.asp?DDFDocuments/v/G/SPS/NSAU102.DOC","ES")</f>
      </c>
    </row>
    <row r="5423">
      <c r="A5423" s="10" t="s">
        <v>9269</v>
      </c>
      <c r="B5423" s="11" t="s">
        <v>139</v>
      </c>
      <c r="C5423" s="10" t="s">
        <v>18</v>
      </c>
      <c r="D5423" s="12">
        <v>41715</v>
      </c>
      <c r="E5423" s="13" t="s">
        <v>9270</v>
      </c>
      <c r="F5423" s="13" t="s">
        <v>9271</v>
      </c>
      <c r="G5423" s="14"/>
      <c r="H5423" s="15">
        <f>HYPERLINK("https://docs.wto.org/imrd/directdoc.asp?DDFDocuments/q/G/SPS/NIND85.pdf","EN")</f>
      </c>
      <c r="I5423" s="15">
        <f>HYPERLINK("https://docs.wto.org/imrd/directdoc.asp?DDFDocuments/r/G/SPS/NIND85.pdf","FR")</f>
      </c>
      <c r="J5423" s="15">
        <f>HYPERLINK("https://docs.wto.org/imrd/directdoc.asp?DDFDocuments/s/G/SPS/NIND85.pdf","ES")</f>
      </c>
    </row>
    <row r="5424">
      <c r="A5424" s="10" t="s">
        <v>9272</v>
      </c>
      <c r="B5424" s="11" t="s">
        <v>233</v>
      </c>
      <c r="C5424" s="10" t="s">
        <v>18</v>
      </c>
      <c r="D5424" s="12">
        <v>41715</v>
      </c>
      <c r="E5424" s="13" t="s">
        <v>9273</v>
      </c>
      <c r="F5424" s="13" t="s">
        <v>1151</v>
      </c>
      <c r="G5424" s="14" t="s">
        <v>147</v>
      </c>
      <c r="H5424" s="15">
        <f>HYPERLINK("https://docs.wto.org/imrd/directdoc.asp?DDFDocuments/t/G/SPS/NPER519.DOC","EN")</f>
      </c>
      <c r="I5424" s="15">
        <f>HYPERLINK("https://docs.wto.org/imrd/directdoc.asp?DDFDocuments/u/G/SPS/NPER519.DOC","FR")</f>
      </c>
      <c r="J5424" s="15">
        <f>HYPERLINK("https://docs.wto.org/imrd/directdoc.asp?DDFDocuments/v/G/SPS/NPER519.DOC","ES")</f>
      </c>
    </row>
    <row r="5425">
      <c r="A5425" s="10" t="s">
        <v>9274</v>
      </c>
      <c r="B5425" s="11" t="s">
        <v>233</v>
      </c>
      <c r="C5425" s="10" t="s">
        <v>18</v>
      </c>
      <c r="D5425" s="12">
        <v>41715</v>
      </c>
      <c r="E5425" s="13" t="s">
        <v>9275</v>
      </c>
      <c r="F5425" s="13" t="s">
        <v>158</v>
      </c>
      <c r="G5425" s="14" t="s">
        <v>87</v>
      </c>
      <c r="H5425" s="15">
        <f>HYPERLINK("https://docs.wto.org/imrd/directdoc.asp?DDFDocuments/q/G/SPS/NPER520.pdf","EN")</f>
      </c>
      <c r="I5425" s="15">
        <f>HYPERLINK("https://docs.wto.org/imrd/directdoc.asp?DDFDocuments/r/G/SPS/NPER520.pdf","FR")</f>
      </c>
      <c r="J5425" s="15">
        <f>HYPERLINK("https://docs.wto.org/imrd/directdoc.asp?DDFDocuments/s/G/SPS/NPER520.pdf","ES")</f>
      </c>
    </row>
    <row r="5426">
      <c r="A5426" s="10" t="s">
        <v>9276</v>
      </c>
      <c r="B5426" s="11" t="s">
        <v>233</v>
      </c>
      <c r="C5426" s="10" t="s">
        <v>18</v>
      </c>
      <c r="D5426" s="12">
        <v>41715</v>
      </c>
      <c r="E5426" s="13" t="s">
        <v>9277</v>
      </c>
      <c r="F5426" s="13" t="s">
        <v>1151</v>
      </c>
      <c r="G5426" s="14" t="s">
        <v>147</v>
      </c>
      <c r="H5426" s="15">
        <f>HYPERLINK("https://docs.wto.org/imrd/directdoc.asp?DDFDocuments/t/G/SPS/NPER521.DOC","EN")</f>
      </c>
      <c r="I5426" s="15">
        <f>HYPERLINK("https://docs.wto.org/imrd/directdoc.asp?DDFDocuments/u/G/SPS/NPER521.DOC","FR")</f>
      </c>
      <c r="J5426" s="15">
        <f>HYPERLINK("https://docs.wto.org/imrd/directdoc.asp?DDFDocuments/v/G/SPS/NPER521.DOC","ES")</f>
      </c>
    </row>
    <row r="5427">
      <c r="A5427" s="10" t="s">
        <v>9278</v>
      </c>
      <c r="B5427" s="11" t="s">
        <v>365</v>
      </c>
      <c r="C5427" s="10" t="s">
        <v>40</v>
      </c>
      <c r="D5427" s="12">
        <v>41712</v>
      </c>
      <c r="E5427" s="13" t="s">
        <v>19</v>
      </c>
      <c r="F5427" s="13" t="s">
        <v>5150</v>
      </c>
      <c r="G5427" s="14"/>
      <c r="H5427" s="15">
        <f>HYPERLINK("https://docs.wto.org/imrd/directdoc.asp?DDFDocuments/t/G/SPS/NCHL424A1.DOC","EN")</f>
      </c>
      <c r="I5427" s="15">
        <f>HYPERLINK("https://docs.wto.org/imrd/directdoc.asp?DDFDocuments/u/G/SPS/NCHL424A1.DOC","FR")</f>
      </c>
      <c r="J5427" s="15">
        <f>HYPERLINK("https://docs.wto.org/imrd/directdoc.asp?DDFDocuments/v/G/SPS/NCHL424A1.DOC","ES")</f>
      </c>
    </row>
    <row r="5428">
      <c r="A5428" s="10" t="s">
        <v>9279</v>
      </c>
      <c r="B5428" s="11" t="s">
        <v>82</v>
      </c>
      <c r="C5428" s="10" t="s">
        <v>40</v>
      </c>
      <c r="D5428" s="12">
        <v>41712</v>
      </c>
      <c r="E5428" s="13" t="s">
        <v>8404</v>
      </c>
      <c r="F5428" s="13" t="s">
        <v>5150</v>
      </c>
      <c r="G5428" s="14"/>
      <c r="H5428" s="15">
        <f>HYPERLINK("https://docs.wto.org/imrd/directdoc.asp?DDFDocuments/t/G/SPS/NEU52A1.DOC","EN")</f>
      </c>
      <c r="I5428" s="15">
        <f>HYPERLINK("https://docs.wto.org/imrd/directdoc.asp?DDFDocuments/u/G/SPS/NEU52A1.DOC","FR")</f>
      </c>
      <c r="J5428" s="15">
        <f>HYPERLINK("https://docs.wto.org/imrd/directdoc.asp?DDFDocuments/v/G/SPS/NEU52A1.DOC","ES")</f>
      </c>
    </row>
    <row r="5429">
      <c r="A5429" s="10" t="s">
        <v>9280</v>
      </c>
      <c r="B5429" s="11" t="s">
        <v>82</v>
      </c>
      <c r="C5429" s="10" t="s">
        <v>40</v>
      </c>
      <c r="D5429" s="12">
        <v>41712</v>
      </c>
      <c r="E5429" s="13" t="s">
        <v>8404</v>
      </c>
      <c r="F5429" s="13" t="s">
        <v>5150</v>
      </c>
      <c r="G5429" s="14"/>
      <c r="H5429" s="15">
        <f>HYPERLINK("https://docs.wto.org/imrd/directdoc.asp?DDFDocuments/t/G/SPS/NEU56A1.DOC","EN")</f>
      </c>
      <c r="I5429" s="15">
        <f>HYPERLINK("https://docs.wto.org/imrd/directdoc.asp?DDFDocuments/u/G/SPS/NEU56A1.DOC","FR")</f>
      </c>
      <c r="J5429" s="15">
        <f>HYPERLINK("https://docs.wto.org/imrd/directdoc.asp?DDFDocuments/v/G/SPS/NEU56A1.DOC","ES")</f>
      </c>
    </row>
    <row r="5430">
      <c r="A5430" s="10" t="s">
        <v>9281</v>
      </c>
      <c r="B5430" s="11" t="s">
        <v>195</v>
      </c>
      <c r="C5430" s="10" t="s">
        <v>18</v>
      </c>
      <c r="D5430" s="12">
        <v>41712</v>
      </c>
      <c r="E5430" s="13" t="s">
        <v>7423</v>
      </c>
      <c r="F5430" s="13" t="s">
        <v>144</v>
      </c>
      <c r="G5430" s="14"/>
      <c r="H5430" s="15">
        <f>HYPERLINK("https://docs.wto.org/imrd/directdoc.asp?DDFDocuments/t/G/SPS/NNZL501.DOC","EN")</f>
      </c>
      <c r="I5430" s="15">
        <f>HYPERLINK("https://docs.wto.org/imrd/directdoc.asp?DDFDocuments/u/G/SPS/NNZL501.DOC","FR")</f>
      </c>
      <c r="J5430" s="15">
        <f>HYPERLINK("https://docs.wto.org/imrd/directdoc.asp?DDFDocuments/v/G/SPS/NNZL501.DOC","ES")</f>
      </c>
    </row>
    <row r="5431">
      <c r="A5431" s="10" t="s">
        <v>9282</v>
      </c>
      <c r="B5431" s="11" t="s">
        <v>365</v>
      </c>
      <c r="C5431" s="10" t="s">
        <v>40</v>
      </c>
      <c r="D5431" s="12">
        <v>41710</v>
      </c>
      <c r="E5431" s="13" t="s">
        <v>19</v>
      </c>
      <c r="F5431" s="13" t="s">
        <v>5163</v>
      </c>
      <c r="G5431" s="14"/>
      <c r="H5431" s="15">
        <f>HYPERLINK("https://docs.wto.org/imrd/directdoc.asp?DDFDocuments/t/G/SPS/NCHL459A1.DOC","EN")</f>
      </c>
      <c r="I5431" s="15">
        <f>HYPERLINK("https://docs.wto.org/imrd/directdoc.asp?DDFDocuments/u/G/SPS/NCHL459A1.DOC","FR")</f>
      </c>
      <c r="J5431" s="15">
        <f>HYPERLINK("https://docs.wto.org/imrd/directdoc.asp?DDFDocuments/v/G/SPS/NCHL459A1.DOC","ES")</f>
      </c>
    </row>
    <row r="5432">
      <c r="A5432" s="10" t="s">
        <v>9283</v>
      </c>
      <c r="B5432" s="11" t="s">
        <v>365</v>
      </c>
      <c r="C5432" s="10" t="s">
        <v>18</v>
      </c>
      <c r="D5432" s="12">
        <v>41710</v>
      </c>
      <c r="E5432" s="13" t="s">
        <v>9284</v>
      </c>
      <c r="F5432" s="13" t="s">
        <v>992</v>
      </c>
      <c r="G5432" s="14" t="s">
        <v>2110</v>
      </c>
      <c r="H5432" s="15">
        <f>HYPERLINK("https://docs.wto.org/imrd/directdoc.asp?DDFDocuments/t/G/SPS/NCHL466.DOC","EN")</f>
      </c>
      <c r="I5432" s="15">
        <f>HYPERLINK("https://docs.wto.org/imrd/directdoc.asp?DDFDocuments/u/G/SPS/NCHL466.DOC","FR")</f>
      </c>
      <c r="J5432" s="15">
        <f>HYPERLINK("https://docs.wto.org/imrd/directdoc.asp?DDFDocuments/v/G/SPS/NCHL466.DOC","ES")</f>
      </c>
    </row>
    <row r="5433">
      <c r="A5433" s="10" t="s">
        <v>9285</v>
      </c>
      <c r="B5433" s="11" t="s">
        <v>34</v>
      </c>
      <c r="C5433" s="10" t="s">
        <v>18</v>
      </c>
      <c r="D5433" s="12">
        <v>41710</v>
      </c>
      <c r="E5433" s="13" t="s">
        <v>9286</v>
      </c>
      <c r="F5433" s="13" t="s">
        <v>4970</v>
      </c>
      <c r="G5433" s="14"/>
      <c r="H5433" s="15">
        <f>HYPERLINK("https://docs.wto.org/imrd/directdoc.asp?DDFDocuments/q/G/SPS/NJPN335.pdf","EN")</f>
      </c>
      <c r="I5433" s="15">
        <f>HYPERLINK("https://docs.wto.org/imrd/directdoc.asp?DDFDocuments/r/G/SPS/NJPN335.pdf","FR")</f>
      </c>
      <c r="J5433" s="15">
        <f>HYPERLINK("https://docs.wto.org/imrd/directdoc.asp?DDFDocuments/s/G/SPS/NJPN335.pdf","ES")</f>
      </c>
    </row>
    <row r="5434">
      <c r="A5434" s="10" t="s">
        <v>9287</v>
      </c>
      <c r="B5434" s="11" t="s">
        <v>720</v>
      </c>
      <c r="C5434" s="10" t="s">
        <v>18</v>
      </c>
      <c r="D5434" s="12">
        <v>41710</v>
      </c>
      <c r="E5434" s="13" t="s">
        <v>9288</v>
      </c>
      <c r="F5434" s="13" t="s">
        <v>24</v>
      </c>
      <c r="G5434" s="14"/>
      <c r="H5434" s="15">
        <f>HYPERLINK("https://docs.wto.org/imrd/directdoc.asp?DDFDocuments/t/G/SPS/NSLV114.DOC","EN")</f>
      </c>
      <c r="I5434" s="15">
        <f>HYPERLINK("https://docs.wto.org/imrd/directdoc.asp?DDFDocuments/u/G/SPS/NSLV114.DOC","FR")</f>
      </c>
      <c r="J5434" s="15">
        <f>HYPERLINK("https://docs.wto.org/imrd/directdoc.asp?DDFDocuments/v/G/SPS/NSLV114.DOC","ES")</f>
      </c>
    </row>
    <row r="5435">
      <c r="A5435" s="10" t="s">
        <v>9289</v>
      </c>
      <c r="B5435" s="11" t="s">
        <v>365</v>
      </c>
      <c r="C5435" s="10" t="s">
        <v>40</v>
      </c>
      <c r="D5435" s="12">
        <v>41709</v>
      </c>
      <c r="E5435" s="13" t="s">
        <v>19</v>
      </c>
      <c r="F5435" s="13" t="s">
        <v>5150</v>
      </c>
      <c r="G5435" s="14"/>
      <c r="H5435" s="15">
        <f>HYPERLINK("https://docs.wto.org/imrd/directdoc.asp?DDFDocuments/t/G/SPS/NCHL455A1.DOC","EN")</f>
      </c>
      <c r="I5435" s="15">
        <f>HYPERLINK("https://docs.wto.org/imrd/directdoc.asp?DDFDocuments/u/G/SPS/NCHL455A1.DOC","FR")</f>
      </c>
      <c r="J5435" s="15">
        <f>HYPERLINK("https://docs.wto.org/imrd/directdoc.asp?DDFDocuments/v/G/SPS/NCHL455A1.DOC","ES")</f>
      </c>
    </row>
    <row r="5436">
      <c r="A5436" s="10" t="s">
        <v>9290</v>
      </c>
      <c r="B5436" s="11" t="s">
        <v>365</v>
      </c>
      <c r="C5436" s="10" t="s">
        <v>18</v>
      </c>
      <c r="D5436" s="12">
        <v>41709</v>
      </c>
      <c r="E5436" s="13" t="s">
        <v>9291</v>
      </c>
      <c r="F5436" s="13" t="s">
        <v>992</v>
      </c>
      <c r="G5436" s="14"/>
      <c r="H5436" s="15">
        <f>HYPERLINK("https://docs.wto.org/imrd/directdoc.asp?DDFDocuments/t/G/SPS/NCHL462.DOC","EN")</f>
      </c>
      <c r="I5436" s="15">
        <f>HYPERLINK("https://docs.wto.org/imrd/directdoc.asp?DDFDocuments/u/G/SPS/NCHL462.DOC","FR")</f>
      </c>
      <c r="J5436" s="15">
        <f>HYPERLINK("https://docs.wto.org/imrd/directdoc.asp?DDFDocuments/v/G/SPS/NCHL462.DOC","ES")</f>
      </c>
    </row>
    <row r="5437">
      <c r="A5437" s="10" t="s">
        <v>9292</v>
      </c>
      <c r="B5437" s="11" t="s">
        <v>365</v>
      </c>
      <c r="C5437" s="10" t="s">
        <v>18</v>
      </c>
      <c r="D5437" s="12">
        <v>41709</v>
      </c>
      <c r="E5437" s="13" t="s">
        <v>9293</v>
      </c>
      <c r="F5437" s="13" t="s">
        <v>223</v>
      </c>
      <c r="G5437" s="14"/>
      <c r="H5437" s="15">
        <f>HYPERLINK("https://docs.wto.org/imrd/directdoc.asp?DDFDocuments/t/G/SPS/NCHL463.DOC","EN")</f>
      </c>
      <c r="I5437" s="15">
        <f>HYPERLINK("https://docs.wto.org/imrd/directdoc.asp?DDFDocuments/u/G/SPS/NCHL463.DOC","FR")</f>
      </c>
      <c r="J5437" s="15">
        <f>HYPERLINK("https://docs.wto.org/imrd/directdoc.asp?DDFDocuments/v/G/SPS/NCHL463.DOC","ES")</f>
      </c>
    </row>
    <row r="5438">
      <c r="A5438" s="10" t="s">
        <v>9294</v>
      </c>
      <c r="B5438" s="11" t="s">
        <v>365</v>
      </c>
      <c r="C5438" s="10" t="s">
        <v>18</v>
      </c>
      <c r="D5438" s="12">
        <v>41709</v>
      </c>
      <c r="E5438" s="13" t="s">
        <v>9295</v>
      </c>
      <c r="F5438" s="13" t="s">
        <v>1282</v>
      </c>
      <c r="G5438" s="14"/>
      <c r="H5438" s="15">
        <f>HYPERLINK("https://docs.wto.org/imrd/directdoc.asp?DDFDocuments/t/G/SPS/NCHL465.DOC","EN")</f>
      </c>
      <c r="I5438" s="15">
        <f>HYPERLINK("https://docs.wto.org/imrd/directdoc.asp?DDFDocuments/u/G/SPS/NCHL465.DOC","FR")</f>
      </c>
      <c r="J5438" s="15">
        <f>HYPERLINK("https://docs.wto.org/imrd/directdoc.asp?DDFDocuments/v/G/SPS/NCHL465.DOC","ES")</f>
      </c>
    </row>
    <row r="5439">
      <c r="A5439" s="10" t="s">
        <v>9296</v>
      </c>
      <c r="B5439" s="11" t="s">
        <v>149</v>
      </c>
      <c r="C5439" s="10" t="s">
        <v>18</v>
      </c>
      <c r="D5439" s="12">
        <v>41709</v>
      </c>
      <c r="E5439" s="13" t="s">
        <v>9297</v>
      </c>
      <c r="F5439" s="13" t="s">
        <v>24</v>
      </c>
      <c r="G5439" s="14"/>
      <c r="H5439" s="15">
        <f>HYPERLINK("https://docs.wto.org/imrd/directdoc.asp?DDFDocuments/t/G/SPS/NCHN640.DOC","EN")</f>
      </c>
      <c r="I5439" s="15">
        <f>HYPERLINK("https://docs.wto.org/imrd/directdoc.asp?DDFDocuments/u/G/SPS/NCHN640.DOC","FR")</f>
      </c>
      <c r="J5439" s="15">
        <f>HYPERLINK("https://docs.wto.org/imrd/directdoc.asp?DDFDocuments/v/G/SPS/NCHN640.DOC","ES")</f>
      </c>
    </row>
    <row r="5440">
      <c r="A5440" s="10" t="s">
        <v>9298</v>
      </c>
      <c r="B5440" s="11" t="s">
        <v>149</v>
      </c>
      <c r="C5440" s="10" t="s">
        <v>18</v>
      </c>
      <c r="D5440" s="12">
        <v>41709</v>
      </c>
      <c r="E5440" s="13" t="s">
        <v>9299</v>
      </c>
      <c r="F5440" s="13" t="s">
        <v>24</v>
      </c>
      <c r="G5440" s="14"/>
      <c r="H5440" s="15">
        <f>HYPERLINK("https://docs.wto.org/imrd/directdoc.asp?DDFDocuments/t/G/SPS/NCHN643.DOC","EN")</f>
      </c>
      <c r="I5440" s="15">
        <f>HYPERLINK("https://docs.wto.org/imrd/directdoc.asp?DDFDocuments/u/G/SPS/NCHN643.DOC","FR")</f>
      </c>
      <c r="J5440" s="15">
        <f>HYPERLINK("https://docs.wto.org/imrd/directdoc.asp?DDFDocuments/v/G/SPS/NCHN643.DOC","ES")</f>
      </c>
    </row>
    <row r="5441">
      <c r="A5441" s="10" t="s">
        <v>9300</v>
      </c>
      <c r="B5441" s="11" t="s">
        <v>149</v>
      </c>
      <c r="C5441" s="10" t="s">
        <v>18</v>
      </c>
      <c r="D5441" s="12">
        <v>41709</v>
      </c>
      <c r="E5441" s="13" t="s">
        <v>9301</v>
      </c>
      <c r="F5441" s="13" t="s">
        <v>24</v>
      </c>
      <c r="G5441" s="14"/>
      <c r="H5441" s="15">
        <f>HYPERLINK("https://docs.wto.org/imrd/directdoc.asp?DDFDocuments/q/G/SPS/NCHN645.pdf","EN")</f>
      </c>
      <c r="I5441" s="15">
        <f>HYPERLINK("https://docs.wto.org/imrd/directdoc.asp?DDFDocuments/r/G/SPS/NCHN645.pdf","FR")</f>
      </c>
      <c r="J5441" s="15">
        <f>HYPERLINK("https://docs.wto.org/imrd/directdoc.asp?DDFDocuments/s/G/SPS/NCHN645.pdf","ES")</f>
      </c>
    </row>
    <row r="5442">
      <c r="A5442" s="10" t="s">
        <v>9302</v>
      </c>
      <c r="B5442" s="11" t="s">
        <v>149</v>
      </c>
      <c r="C5442" s="10" t="s">
        <v>18</v>
      </c>
      <c r="D5442" s="12">
        <v>41709</v>
      </c>
      <c r="E5442" s="13" t="s">
        <v>9303</v>
      </c>
      <c r="F5442" s="13" t="s">
        <v>24</v>
      </c>
      <c r="G5442" s="14"/>
      <c r="H5442" s="15">
        <f>HYPERLINK("https://docs.wto.org/imrd/directdoc.asp?DDFDocuments/t/G/SPS/NCHN646.DOC","EN")</f>
      </c>
      <c r="I5442" s="15">
        <f>HYPERLINK("https://docs.wto.org/imrd/directdoc.asp?DDFDocuments/u/G/SPS/NCHN646.DOC","FR")</f>
      </c>
      <c r="J5442" s="15">
        <f>HYPERLINK("https://docs.wto.org/imrd/directdoc.asp?DDFDocuments/v/G/SPS/NCHN646.DOC","ES")</f>
      </c>
    </row>
    <row r="5443">
      <c r="A5443" s="10" t="s">
        <v>9304</v>
      </c>
      <c r="B5443" s="11" t="s">
        <v>149</v>
      </c>
      <c r="C5443" s="10" t="s">
        <v>18</v>
      </c>
      <c r="D5443" s="12">
        <v>41709</v>
      </c>
      <c r="E5443" s="13" t="s">
        <v>9305</v>
      </c>
      <c r="F5443" s="13" t="s">
        <v>24</v>
      </c>
      <c r="G5443" s="14"/>
      <c r="H5443" s="15">
        <f>HYPERLINK("https://docs.wto.org/imrd/directdoc.asp?DDFDocuments/t/G/SPS/NCHN647.DOC","EN")</f>
      </c>
      <c r="I5443" s="15">
        <f>HYPERLINK("https://docs.wto.org/imrd/directdoc.asp?DDFDocuments/u/G/SPS/NCHN647.DOC","FR")</f>
      </c>
      <c r="J5443" s="15">
        <f>HYPERLINK("https://docs.wto.org/imrd/directdoc.asp?DDFDocuments/v/G/SPS/NCHN647.DOC","ES")</f>
      </c>
    </row>
    <row r="5444">
      <c r="A5444" s="10" t="s">
        <v>9306</v>
      </c>
      <c r="B5444" s="11" t="s">
        <v>149</v>
      </c>
      <c r="C5444" s="10" t="s">
        <v>18</v>
      </c>
      <c r="D5444" s="12">
        <v>41709</v>
      </c>
      <c r="E5444" s="13" t="s">
        <v>9307</v>
      </c>
      <c r="F5444" s="13" t="s">
        <v>24</v>
      </c>
      <c r="G5444" s="14"/>
      <c r="H5444" s="15">
        <f>HYPERLINK("https://docs.wto.org/imrd/directdoc.asp?DDFDocuments/t/G/SPS/NCHN648.DOC","EN")</f>
      </c>
      <c r="I5444" s="15">
        <f>HYPERLINK("https://docs.wto.org/imrd/directdoc.asp?DDFDocuments/u/G/SPS/NCHN648.DOC","FR")</f>
      </c>
      <c r="J5444" s="15">
        <f>HYPERLINK("https://docs.wto.org/imrd/directdoc.asp?DDFDocuments/v/G/SPS/NCHN648.DOC","ES")</f>
      </c>
    </row>
    <row r="5445">
      <c r="A5445" s="10" t="s">
        <v>9308</v>
      </c>
      <c r="B5445" s="11" t="s">
        <v>27</v>
      </c>
      <c r="C5445" s="10" t="s">
        <v>18</v>
      </c>
      <c r="D5445" s="12">
        <v>41709</v>
      </c>
      <c r="E5445" s="13" t="s">
        <v>9309</v>
      </c>
      <c r="F5445" s="13" t="s">
        <v>24</v>
      </c>
      <c r="G5445" s="14"/>
      <c r="H5445" s="15">
        <f>HYPERLINK("https://docs.wto.org/imrd/directdoc.asp?DDFDocuments/t/G/SPS/NCRI146.DOC","EN")</f>
      </c>
      <c r="I5445" s="15">
        <f>HYPERLINK("https://docs.wto.org/imrd/directdoc.asp?DDFDocuments/u/G/SPS/NCRI146.DOC","FR")</f>
      </c>
      <c r="J5445" s="15">
        <f>HYPERLINK("https://docs.wto.org/imrd/directdoc.asp?DDFDocuments/v/G/SPS/NCRI146.DOC","ES")</f>
      </c>
    </row>
    <row r="5446">
      <c r="A5446" s="10" t="s">
        <v>9310</v>
      </c>
      <c r="B5446" s="11" t="s">
        <v>27</v>
      </c>
      <c r="C5446" s="10" t="s">
        <v>18</v>
      </c>
      <c r="D5446" s="12">
        <v>41709</v>
      </c>
      <c r="E5446" s="13" t="s">
        <v>9309</v>
      </c>
      <c r="F5446" s="13" t="s">
        <v>24</v>
      </c>
      <c r="G5446" s="14"/>
      <c r="H5446" s="15">
        <f>HYPERLINK("https://docs.wto.org/imrd/directdoc.asp?DDFDocuments/t/G/SPS/NCRI147.DOC","EN")</f>
      </c>
      <c r="I5446" s="15">
        <f>HYPERLINK("https://docs.wto.org/imrd/directdoc.asp?DDFDocuments/u/G/SPS/NCRI147.DOC","FR")</f>
      </c>
      <c r="J5446" s="15">
        <f>HYPERLINK("https://docs.wto.org/imrd/directdoc.asp?DDFDocuments/v/G/SPS/NCRI147.DOC","ES")</f>
      </c>
    </row>
    <row r="5447">
      <c r="A5447" s="10" t="s">
        <v>9311</v>
      </c>
      <c r="B5447" s="11" t="s">
        <v>82</v>
      </c>
      <c r="C5447" s="10" t="s">
        <v>40</v>
      </c>
      <c r="D5447" s="12">
        <v>41709</v>
      </c>
      <c r="E5447" s="13" t="s">
        <v>603</v>
      </c>
      <c r="F5447" s="13" t="s">
        <v>5150</v>
      </c>
      <c r="G5447" s="14"/>
      <c r="H5447" s="15">
        <f>HYPERLINK("https://docs.wto.org/imrd/directdoc.asp?DDFDocuments/t/G/SPS/NEU47A1.DOC","EN")</f>
      </c>
      <c r="I5447" s="15">
        <f>HYPERLINK("https://docs.wto.org/imrd/directdoc.asp?DDFDocuments/u/G/SPS/NEU47A1.DOC","FR")</f>
      </c>
      <c r="J5447" s="15">
        <f>HYPERLINK("https://docs.wto.org/imrd/directdoc.asp?DDFDocuments/v/G/SPS/NEU47A1.DOC","ES")</f>
      </c>
    </row>
    <row r="5448">
      <c r="A5448" s="10" t="s">
        <v>9312</v>
      </c>
      <c r="B5448" s="11" t="s">
        <v>82</v>
      </c>
      <c r="C5448" s="10" t="s">
        <v>40</v>
      </c>
      <c r="D5448" s="12">
        <v>41709</v>
      </c>
      <c r="E5448" s="13" t="s">
        <v>9313</v>
      </c>
      <c r="F5448" s="13" t="s">
        <v>5150</v>
      </c>
      <c r="G5448" s="14"/>
      <c r="H5448" s="15">
        <f>HYPERLINK("https://docs.wto.org/imrd/directdoc.asp?DDFDocuments/t/G/SPS/NEU59A1.DOC","EN")</f>
      </c>
      <c r="I5448" s="15">
        <f>HYPERLINK("https://docs.wto.org/imrd/directdoc.asp?DDFDocuments/u/G/SPS/NEU59A1.DOC","FR")</f>
      </c>
      <c r="J5448" s="15">
        <f>HYPERLINK("https://docs.wto.org/imrd/directdoc.asp?DDFDocuments/v/G/SPS/NEU59A1.DOC","ES")</f>
      </c>
    </row>
    <row r="5449">
      <c r="A5449" s="10" t="s">
        <v>9314</v>
      </c>
      <c r="B5449" s="11" t="s">
        <v>139</v>
      </c>
      <c r="C5449" s="10" t="s">
        <v>18</v>
      </c>
      <c r="D5449" s="12">
        <v>41709</v>
      </c>
      <c r="E5449" s="13" t="s">
        <v>3591</v>
      </c>
      <c r="F5449" s="13" t="s">
        <v>3404</v>
      </c>
      <c r="G5449" s="14"/>
      <c r="H5449" s="15">
        <f>HYPERLINK("https://docs.wto.org/imrd/directdoc.asp?DDFDocuments/q/G/SPS/NIND83.pdf","EN")</f>
      </c>
      <c r="I5449" s="15">
        <f>HYPERLINK("https://docs.wto.org/imrd/directdoc.asp?DDFDocuments/r/G/SPS/NIND83.pdf","FR")</f>
      </c>
      <c r="J5449" s="15">
        <f>HYPERLINK("https://docs.wto.org/imrd/directdoc.asp?DDFDocuments/s/G/SPS/NIND83.pdf","ES")</f>
      </c>
    </row>
    <row r="5450">
      <c r="A5450" s="10" t="s">
        <v>9315</v>
      </c>
      <c r="B5450" s="11" t="s">
        <v>34</v>
      </c>
      <c r="C5450" s="10" t="s">
        <v>40</v>
      </c>
      <c r="D5450" s="12">
        <v>41709</v>
      </c>
      <c r="E5450" s="13" t="s">
        <v>3475</v>
      </c>
      <c r="F5450" s="13" t="s">
        <v>5150</v>
      </c>
      <c r="G5450" s="14"/>
      <c r="H5450" s="15">
        <f>HYPERLINK("https://docs.wto.org/imrd/directdoc.asp?DDFDocuments/t/G/SPS/NJPN316A1.DOC","EN")</f>
      </c>
      <c r="I5450" s="15">
        <f>HYPERLINK("https://docs.wto.org/imrd/directdoc.asp?DDFDocuments/u/G/SPS/NJPN316A1.DOC","FR")</f>
      </c>
      <c r="J5450" s="15">
        <f>HYPERLINK("https://docs.wto.org/imrd/directdoc.asp?DDFDocuments/v/G/SPS/NJPN316A1.DOC","ES")</f>
      </c>
    </row>
    <row r="5451">
      <c r="A5451" s="10" t="s">
        <v>9316</v>
      </c>
      <c r="B5451" s="11" t="s">
        <v>1944</v>
      </c>
      <c r="C5451" s="10" t="s">
        <v>18</v>
      </c>
      <c r="D5451" s="12">
        <v>41709</v>
      </c>
      <c r="E5451" s="13" t="s">
        <v>9288</v>
      </c>
      <c r="F5451" s="13" t="s">
        <v>24</v>
      </c>
      <c r="G5451" s="14"/>
      <c r="H5451" s="15">
        <f>HYPERLINK("https://docs.wto.org/imrd/directdoc.asp?DDFDocuments/t/G/SPS/NPAN57.DOC","EN")</f>
      </c>
      <c r="I5451" s="15">
        <f>HYPERLINK("https://docs.wto.org/imrd/directdoc.asp?DDFDocuments/u/G/SPS/NPAN57.DOC","FR")</f>
      </c>
      <c r="J5451" s="15">
        <f>HYPERLINK("https://docs.wto.org/imrd/directdoc.asp?DDFDocuments/v/G/SPS/NPAN57.DOC","ES")</f>
      </c>
    </row>
    <row r="5452">
      <c r="A5452" s="10" t="s">
        <v>9317</v>
      </c>
      <c r="B5452" s="11" t="s">
        <v>1944</v>
      </c>
      <c r="C5452" s="10" t="s">
        <v>18</v>
      </c>
      <c r="D5452" s="12">
        <v>41709</v>
      </c>
      <c r="E5452" s="13" t="s">
        <v>9288</v>
      </c>
      <c r="F5452" s="13" t="s">
        <v>24</v>
      </c>
      <c r="G5452" s="14"/>
      <c r="H5452" s="15">
        <f>HYPERLINK("https://docs.wto.org/imrd/directdoc.asp?DDFDocuments/t/G/SPS/NPAN58.DOC","EN")</f>
      </c>
      <c r="I5452" s="15">
        <f>HYPERLINK("https://docs.wto.org/imrd/directdoc.asp?DDFDocuments/u/G/SPS/NPAN58.DOC","FR")</f>
      </c>
      <c r="J5452" s="15">
        <f>HYPERLINK("https://docs.wto.org/imrd/directdoc.asp?DDFDocuments/v/G/SPS/NPAN58.DOC","ES")</f>
      </c>
    </row>
    <row r="5453">
      <c r="A5453" s="10" t="s">
        <v>9318</v>
      </c>
      <c r="B5453" s="11" t="s">
        <v>1389</v>
      </c>
      <c r="C5453" s="10" t="s">
        <v>18</v>
      </c>
      <c r="D5453" s="12">
        <v>41708</v>
      </c>
      <c r="E5453" s="13" t="s">
        <v>9319</v>
      </c>
      <c r="F5453" s="13" t="s">
        <v>455</v>
      </c>
      <c r="G5453" s="14"/>
      <c r="H5453" s="15">
        <f>HYPERLINK("https://docs.wto.org/imrd/directdoc.asp?DDFDocuments/q/G/SPS/NDOM52.pdf","EN")</f>
      </c>
      <c r="I5453" s="15">
        <f>HYPERLINK("https://docs.wto.org/imrd/directdoc.asp?DDFDocuments/r/G/SPS/NDOM52.pdf","FR")</f>
      </c>
      <c r="J5453" s="15">
        <f>HYPERLINK("https://docs.wto.org/imrd/directdoc.asp?DDFDocuments/s/G/SPS/NDOM52.pdf","ES")</f>
      </c>
    </row>
    <row r="5454">
      <c r="A5454" s="10" t="s">
        <v>9320</v>
      </c>
      <c r="B5454" s="11" t="s">
        <v>1129</v>
      </c>
      <c r="C5454" s="10" t="s">
        <v>18</v>
      </c>
      <c r="D5454" s="12">
        <v>41708</v>
      </c>
      <c r="E5454" s="13" t="s">
        <v>9321</v>
      </c>
      <c r="F5454" s="13" t="s">
        <v>992</v>
      </c>
      <c r="G5454" s="14"/>
      <c r="H5454" s="15">
        <f>HYPERLINK("https://docs.wto.org/imrd/directdoc.asp?DDFDocuments/q/G/SPS/NMYS27.pdf","EN")</f>
      </c>
      <c r="I5454" s="15">
        <f>HYPERLINK("https://docs.wto.org/imrd/directdoc.asp?DDFDocuments/r/G/SPS/NMYS27.pdf","FR")</f>
      </c>
      <c r="J5454" s="15">
        <f>HYPERLINK("https://docs.wto.org/imrd/directdoc.asp?DDFDocuments/s/G/SPS/NMYS27.pdf","ES")</f>
      </c>
    </row>
    <row r="5455">
      <c r="A5455" s="10" t="s">
        <v>9322</v>
      </c>
      <c r="B5455" s="11" t="s">
        <v>17</v>
      </c>
      <c r="C5455" s="10" t="s">
        <v>18</v>
      </c>
      <c r="D5455" s="12">
        <v>41708</v>
      </c>
      <c r="E5455" s="13" t="s">
        <v>9288</v>
      </c>
      <c r="F5455" s="13" t="s">
        <v>24</v>
      </c>
      <c r="G5455" s="14"/>
      <c r="H5455" s="15">
        <f>HYPERLINK("https://docs.wto.org/imrd/directdoc.asp?DDFDocuments/t/G/SPS/NNIC83.DOC","EN")</f>
      </c>
      <c r="I5455" s="15">
        <f>HYPERLINK("https://docs.wto.org/imrd/directdoc.asp?DDFDocuments/u/G/SPS/NNIC83.DOC","FR")</f>
      </c>
      <c r="J5455" s="15">
        <f>HYPERLINK("https://docs.wto.org/imrd/directdoc.asp?DDFDocuments/v/G/SPS/NNIC83.DOC","ES")</f>
      </c>
    </row>
    <row r="5456">
      <c r="A5456" s="10" t="s">
        <v>9323</v>
      </c>
      <c r="B5456" s="11" t="s">
        <v>17</v>
      </c>
      <c r="C5456" s="10" t="s">
        <v>18</v>
      </c>
      <c r="D5456" s="12">
        <v>41708</v>
      </c>
      <c r="E5456" s="13" t="s">
        <v>9288</v>
      </c>
      <c r="F5456" s="13" t="s">
        <v>24</v>
      </c>
      <c r="G5456" s="14"/>
      <c r="H5456" s="15">
        <f>HYPERLINK("https://docs.wto.org/imrd/directdoc.asp?DDFDocuments/t/G/SPS/NNIC84.DOC","EN")</f>
      </c>
      <c r="I5456" s="15">
        <f>HYPERLINK("https://docs.wto.org/imrd/directdoc.asp?DDFDocuments/u/G/SPS/NNIC84.DOC","FR")</f>
      </c>
      <c r="J5456" s="15">
        <f>HYPERLINK("https://docs.wto.org/imrd/directdoc.asp?DDFDocuments/v/G/SPS/NNIC84.DOC","ES")</f>
      </c>
    </row>
    <row r="5457">
      <c r="A5457" s="10" t="s">
        <v>9324</v>
      </c>
      <c r="B5457" s="11" t="s">
        <v>233</v>
      </c>
      <c r="C5457" s="10" t="s">
        <v>18</v>
      </c>
      <c r="D5457" s="12">
        <v>41708</v>
      </c>
      <c r="E5457" s="13" t="s">
        <v>9325</v>
      </c>
      <c r="F5457" s="13" t="s">
        <v>992</v>
      </c>
      <c r="G5457" s="14" t="s">
        <v>161</v>
      </c>
      <c r="H5457" s="15">
        <f>HYPERLINK("https://docs.wto.org/imrd/directdoc.asp?DDFDocuments/q/G/SPS/NPER516.pdf","EN")</f>
      </c>
      <c r="I5457" s="15">
        <f>HYPERLINK("https://docs.wto.org/imrd/directdoc.asp?DDFDocuments/r/G/SPS/NPER516.pdf","FR")</f>
      </c>
      <c r="J5457" s="15">
        <f>HYPERLINK("https://docs.wto.org/imrd/directdoc.asp?DDFDocuments/s/G/SPS/NPER516.pdf","ES")</f>
      </c>
    </row>
    <row r="5458">
      <c r="A5458" s="10" t="s">
        <v>9326</v>
      </c>
      <c r="B5458" s="11" t="s">
        <v>233</v>
      </c>
      <c r="C5458" s="10" t="s">
        <v>18</v>
      </c>
      <c r="D5458" s="12">
        <v>41708</v>
      </c>
      <c r="E5458" s="13" t="s">
        <v>9327</v>
      </c>
      <c r="F5458" s="13" t="s">
        <v>158</v>
      </c>
      <c r="G5458" s="14"/>
      <c r="H5458" s="15">
        <f>HYPERLINK("https://docs.wto.org/imrd/directdoc.asp?DDFDocuments/t/G/SPS/NPER517.DOC","EN")</f>
      </c>
      <c r="I5458" s="15">
        <f>HYPERLINK("https://docs.wto.org/imrd/directdoc.asp?DDFDocuments/u/G/SPS/NPER517.DOC","FR")</f>
      </c>
      <c r="J5458" s="15">
        <f>HYPERLINK("https://docs.wto.org/imrd/directdoc.asp?DDFDocuments/v/G/SPS/NPER517.DOC","ES")</f>
      </c>
    </row>
    <row r="5459">
      <c r="A5459" s="10" t="s">
        <v>9328</v>
      </c>
      <c r="B5459" s="11" t="s">
        <v>523</v>
      </c>
      <c r="C5459" s="10" t="s">
        <v>18</v>
      </c>
      <c r="D5459" s="12">
        <v>41708</v>
      </c>
      <c r="E5459" s="13" t="s">
        <v>5715</v>
      </c>
      <c r="F5459" s="13" t="s">
        <v>24</v>
      </c>
      <c r="G5459" s="14"/>
      <c r="H5459" s="15">
        <f>HYPERLINK("https://docs.wto.org/imrd/directdoc.asp?DDFDocuments/t/G/SPS/NTUR42.DOC","EN")</f>
      </c>
      <c r="I5459" s="15">
        <f>HYPERLINK("https://docs.wto.org/imrd/directdoc.asp?DDFDocuments/u/G/SPS/NTUR42.DOC","FR")</f>
      </c>
      <c r="J5459" s="15">
        <f>HYPERLINK("https://docs.wto.org/imrd/directdoc.asp?DDFDocuments/v/G/SPS/NTUR42.DOC","ES")</f>
      </c>
    </row>
    <row r="5460">
      <c r="A5460" s="10" t="s">
        <v>9329</v>
      </c>
      <c r="B5460" s="11" t="s">
        <v>233</v>
      </c>
      <c r="C5460" s="10" t="s">
        <v>18</v>
      </c>
      <c r="D5460" s="12">
        <v>41704</v>
      </c>
      <c r="E5460" s="13" t="s">
        <v>9330</v>
      </c>
      <c r="F5460" s="13" t="s">
        <v>992</v>
      </c>
      <c r="G5460" s="14" t="s">
        <v>161</v>
      </c>
      <c r="H5460" s="15">
        <f>HYPERLINK("https://docs.wto.org/imrd/directdoc.asp?DDFDocuments/q/G/SPS/NPER515.pdf","EN")</f>
      </c>
      <c r="I5460" s="15">
        <f>HYPERLINK("https://docs.wto.org/imrd/directdoc.asp?DDFDocuments/r/G/SPS/NPER515.pdf","FR")</f>
      </c>
      <c r="J5460" s="15">
        <f>HYPERLINK("https://docs.wto.org/imrd/directdoc.asp?DDFDocuments/s/G/SPS/NPER515.pdf","ES")</f>
      </c>
    </row>
    <row r="5461">
      <c r="A5461" s="10" t="s">
        <v>9331</v>
      </c>
      <c r="B5461" s="11" t="s">
        <v>5038</v>
      </c>
      <c r="C5461" s="10" t="s">
        <v>12</v>
      </c>
      <c r="D5461" s="12">
        <v>41702</v>
      </c>
      <c r="E5461" s="13" t="s">
        <v>7840</v>
      </c>
      <c r="F5461" s="13" t="s">
        <v>7841</v>
      </c>
      <c r="G5461" s="14" t="s">
        <v>9332</v>
      </c>
      <c r="H5461" s="15">
        <f>HYPERLINK("https://docs.wto.org/imrd/directdoc.asp?DDFDocuments/t/G/SPS/NALB172.DOC","EN")</f>
      </c>
      <c r="I5461" s="15">
        <f>HYPERLINK("https://docs.wto.org/imrd/directdoc.asp?DDFDocuments/u/G/SPS/NALB172.DOC","FR")</f>
      </c>
      <c r="J5461" s="15">
        <f>HYPERLINK("https://docs.wto.org/imrd/directdoc.asp?DDFDocuments/v/G/SPS/NALB172.DOC","ES")</f>
      </c>
    </row>
    <row r="5462">
      <c r="A5462" s="10" t="s">
        <v>9333</v>
      </c>
      <c r="B5462" s="11" t="s">
        <v>5038</v>
      </c>
      <c r="C5462" s="10" t="s">
        <v>12</v>
      </c>
      <c r="D5462" s="12">
        <v>41702</v>
      </c>
      <c r="E5462" s="13" t="s">
        <v>7571</v>
      </c>
      <c r="F5462" s="13" t="s">
        <v>7572</v>
      </c>
      <c r="G5462" s="14" t="s">
        <v>9334</v>
      </c>
      <c r="H5462" s="15">
        <f>HYPERLINK("https://docs.wto.org/imrd/directdoc.asp?DDFDocuments/t/G/SPS/NALB173.DOC","EN")</f>
      </c>
      <c r="I5462" s="15">
        <f>HYPERLINK("https://docs.wto.org/imrd/directdoc.asp?DDFDocuments/u/G/SPS/NALB173.DOC","FR")</f>
      </c>
      <c r="J5462" s="15">
        <f>HYPERLINK("https://docs.wto.org/imrd/directdoc.asp?DDFDocuments/v/G/SPS/NALB173.DOC","ES")</f>
      </c>
    </row>
    <row r="5463">
      <c r="A5463" s="10" t="s">
        <v>9335</v>
      </c>
      <c r="B5463" s="11" t="s">
        <v>82</v>
      </c>
      <c r="C5463" s="10" t="s">
        <v>18</v>
      </c>
      <c r="D5463" s="12">
        <v>41702</v>
      </c>
      <c r="E5463" s="13" t="s">
        <v>6368</v>
      </c>
      <c r="F5463" s="13" t="s">
        <v>7145</v>
      </c>
      <c r="G5463" s="14"/>
      <c r="H5463" s="15">
        <f>HYPERLINK("https://docs.wto.org/imrd/directdoc.asp?DDFDocuments/t/G/SPS/NEU67.DOC","EN")</f>
      </c>
      <c r="I5463" s="15">
        <f>HYPERLINK("https://docs.wto.org/imrd/directdoc.asp?DDFDocuments/u/G/SPS/NEU67.DOC","FR")</f>
      </c>
      <c r="J5463" s="15">
        <f>HYPERLINK("https://docs.wto.org/imrd/directdoc.asp?DDFDocuments/v/G/SPS/NEU67.DOC","ES")</f>
      </c>
    </row>
    <row r="5464">
      <c r="A5464" s="10" t="s">
        <v>9336</v>
      </c>
      <c r="B5464" s="11" t="s">
        <v>11</v>
      </c>
      <c r="C5464" s="10" t="s">
        <v>12</v>
      </c>
      <c r="D5464" s="12">
        <v>41702</v>
      </c>
      <c r="E5464" s="13" t="s">
        <v>4065</v>
      </c>
      <c r="F5464" s="13" t="s">
        <v>567</v>
      </c>
      <c r="G5464" s="14" t="s">
        <v>47</v>
      </c>
      <c r="H5464" s="15">
        <f>HYPERLINK("https://docs.wto.org/imrd/directdoc.asp?DDFDocuments/q/G/SPS/NRUS49.pdf","EN")</f>
      </c>
      <c r="I5464" s="15">
        <f>HYPERLINK("https://docs.wto.org/imrd/directdoc.asp?DDFDocuments/r/G/SPS/NRUS49.pdf","FR")</f>
      </c>
      <c r="J5464" s="15">
        <f>HYPERLINK("https://docs.wto.org/imrd/directdoc.asp?DDFDocuments/s/G/SPS/NRUS49.pdf","ES")</f>
      </c>
    </row>
    <row r="5465">
      <c r="A5465" s="10" t="s">
        <v>9337</v>
      </c>
      <c r="B5465" s="11" t="s">
        <v>164</v>
      </c>
      <c r="C5465" s="10" t="s">
        <v>18</v>
      </c>
      <c r="D5465" s="12">
        <v>41702</v>
      </c>
      <c r="E5465" s="13" t="s">
        <v>9338</v>
      </c>
      <c r="F5465" s="13" t="s">
        <v>92</v>
      </c>
      <c r="G5465" s="14" t="s">
        <v>47</v>
      </c>
      <c r="H5465" s="15">
        <f>HYPERLINK("https://docs.wto.org/imrd/directdoc.asp?DDFDocuments/t/G/SPS/NUKR94.DOC","EN")</f>
      </c>
      <c r="I5465" s="15">
        <f>HYPERLINK("https://docs.wto.org/imrd/directdoc.asp?DDFDocuments/u/G/SPS/NUKR94.DOC","FR")</f>
      </c>
      <c r="J5465" s="15">
        <f>HYPERLINK("https://docs.wto.org/imrd/directdoc.asp?DDFDocuments/v/G/SPS/NUKR94.DOC","ES")</f>
      </c>
    </row>
    <row r="5466">
      <c r="A5466" s="10" t="s">
        <v>9339</v>
      </c>
      <c r="B5466" s="11" t="s">
        <v>82</v>
      </c>
      <c r="C5466" s="10" t="s">
        <v>40</v>
      </c>
      <c r="D5466" s="12">
        <v>41698</v>
      </c>
      <c r="E5466" s="13" t="s">
        <v>603</v>
      </c>
      <c r="F5466" s="13" t="s">
        <v>6184</v>
      </c>
      <c r="G5466" s="14"/>
      <c r="H5466" s="15">
        <f>HYPERLINK("https://docs.wto.org/imrd/directdoc.asp?DDFDocuments/t/G/SPS/NEU10A1.DOC","EN")</f>
      </c>
      <c r="I5466" s="15">
        <f>HYPERLINK("https://docs.wto.org/imrd/directdoc.asp?DDFDocuments/u/G/SPS/NEU10A1.DOC","FR")</f>
      </c>
      <c r="J5466" s="15">
        <f>HYPERLINK("https://docs.wto.org/imrd/directdoc.asp?DDFDocuments/v/G/SPS/NEU10A1.DOC","ES")</f>
      </c>
    </row>
    <row r="5467">
      <c r="A5467" s="10" t="s">
        <v>9340</v>
      </c>
      <c r="B5467" s="11" t="s">
        <v>82</v>
      </c>
      <c r="C5467" s="10" t="s">
        <v>40</v>
      </c>
      <c r="D5467" s="12">
        <v>41698</v>
      </c>
      <c r="E5467" s="13" t="s">
        <v>603</v>
      </c>
      <c r="F5467" s="13" t="s">
        <v>5150</v>
      </c>
      <c r="G5467" s="14"/>
      <c r="H5467" s="15">
        <f>HYPERLINK("https://docs.wto.org/imrd/directdoc.asp?DDFDocuments/t/G/SPS/NEU7A1.DOC","EN")</f>
      </c>
      <c r="I5467" s="15">
        <f>HYPERLINK("https://docs.wto.org/imrd/directdoc.asp?DDFDocuments/u/G/SPS/NEU7A1.DOC","FR")</f>
      </c>
      <c r="J5467" s="15">
        <f>HYPERLINK("https://docs.wto.org/imrd/directdoc.asp?DDFDocuments/v/G/SPS/NEU7A1.DOC","ES")</f>
      </c>
    </row>
    <row r="5468">
      <c r="A5468" s="10" t="s">
        <v>9341</v>
      </c>
      <c r="B5468" s="11" t="s">
        <v>82</v>
      </c>
      <c r="C5468" s="10" t="s">
        <v>40</v>
      </c>
      <c r="D5468" s="12">
        <v>41698</v>
      </c>
      <c r="E5468" s="13" t="s">
        <v>603</v>
      </c>
      <c r="F5468" s="13" t="s">
        <v>5150</v>
      </c>
      <c r="G5468" s="14"/>
      <c r="H5468" s="15">
        <f>HYPERLINK("https://docs.wto.org/imrd/directdoc.asp?DDFDocuments/t/G/SPS/NEU8A1.DOC","EN")</f>
      </c>
      <c r="I5468" s="15">
        <f>HYPERLINK("https://docs.wto.org/imrd/directdoc.asp?DDFDocuments/u/G/SPS/NEU8A1.DOC","FR")</f>
      </c>
      <c r="J5468" s="15">
        <f>HYPERLINK("https://docs.wto.org/imrd/directdoc.asp?DDFDocuments/v/G/SPS/NEU8A1.DOC","ES")</f>
      </c>
    </row>
    <row r="5469">
      <c r="A5469" s="10" t="s">
        <v>9342</v>
      </c>
      <c r="B5469" s="11" t="s">
        <v>82</v>
      </c>
      <c r="C5469" s="10" t="s">
        <v>40</v>
      </c>
      <c r="D5469" s="12">
        <v>41698</v>
      </c>
      <c r="E5469" s="13" t="s">
        <v>603</v>
      </c>
      <c r="F5469" s="13" t="s">
        <v>5150</v>
      </c>
      <c r="G5469" s="14"/>
      <c r="H5469" s="15">
        <f>HYPERLINK("https://docs.wto.org/imrd/directdoc.asp?DDFDocuments/t/G/SPS/NEU9A1.DOC","EN")</f>
      </c>
      <c r="I5469" s="15">
        <f>HYPERLINK("https://docs.wto.org/imrd/directdoc.asp?DDFDocuments/u/G/SPS/NEU9A1.DOC","FR")</f>
      </c>
      <c r="J5469" s="15">
        <f>HYPERLINK("https://docs.wto.org/imrd/directdoc.asp?DDFDocuments/v/G/SPS/NEU9A1.DOC","ES")</f>
      </c>
    </row>
    <row r="5470">
      <c r="A5470" s="10" t="s">
        <v>9343</v>
      </c>
      <c r="B5470" s="11" t="s">
        <v>1331</v>
      </c>
      <c r="C5470" s="10" t="s">
        <v>18</v>
      </c>
      <c r="D5470" s="12">
        <v>41698</v>
      </c>
      <c r="E5470" s="13" t="s">
        <v>9288</v>
      </c>
      <c r="F5470" s="13" t="s">
        <v>24</v>
      </c>
      <c r="G5470" s="14"/>
      <c r="H5470" s="15">
        <f>HYPERLINK("https://docs.wto.org/imrd/directdoc.asp?DDFDocuments/t/G/SPS/NHND50.DOC","EN")</f>
      </c>
      <c r="I5470" s="15">
        <f>HYPERLINK("https://docs.wto.org/imrd/directdoc.asp?DDFDocuments/u/G/SPS/NHND50.DOC","FR")</f>
      </c>
      <c r="J5470" s="15">
        <f>HYPERLINK("https://docs.wto.org/imrd/directdoc.asp?DDFDocuments/v/G/SPS/NHND50.DOC","ES")</f>
      </c>
    </row>
    <row r="5471">
      <c r="A5471" s="10" t="s">
        <v>9344</v>
      </c>
      <c r="B5471" s="11" t="s">
        <v>1331</v>
      </c>
      <c r="C5471" s="10" t="s">
        <v>18</v>
      </c>
      <c r="D5471" s="12">
        <v>41698</v>
      </c>
      <c r="E5471" s="13" t="s">
        <v>9288</v>
      </c>
      <c r="F5471" s="13" t="s">
        <v>24</v>
      </c>
      <c r="G5471" s="14"/>
      <c r="H5471" s="15">
        <f>HYPERLINK("https://docs.wto.org/imrd/directdoc.asp?DDFDocuments/t/G/SPS/NHND51.DOC","EN")</f>
      </c>
      <c r="I5471" s="15">
        <f>HYPERLINK("https://docs.wto.org/imrd/directdoc.asp?DDFDocuments/u/G/SPS/NHND51.DOC","FR")</f>
      </c>
      <c r="J5471" s="15">
        <f>HYPERLINK("https://docs.wto.org/imrd/directdoc.asp?DDFDocuments/v/G/SPS/NHND51.DOC","ES")</f>
      </c>
    </row>
    <row r="5472">
      <c r="A5472" s="10" t="s">
        <v>9345</v>
      </c>
      <c r="B5472" s="11" t="s">
        <v>153</v>
      </c>
      <c r="C5472" s="10" t="s">
        <v>18</v>
      </c>
      <c r="D5472" s="12">
        <v>41698</v>
      </c>
      <c r="E5472" s="13" t="s">
        <v>9346</v>
      </c>
      <c r="F5472" s="13" t="s">
        <v>24</v>
      </c>
      <c r="G5472" s="14"/>
      <c r="H5472" s="15">
        <f>HYPERLINK("https://docs.wto.org/imrd/directdoc.asp?DDFDocuments/q/G/SPS/NKOR469.pdf","EN")</f>
      </c>
      <c r="I5472" s="15">
        <f>HYPERLINK("https://docs.wto.org/imrd/directdoc.asp?DDFDocuments/r/G/SPS/NKOR469.pdf","FR")</f>
      </c>
      <c r="J5472" s="15">
        <f>HYPERLINK("https://docs.wto.org/imrd/directdoc.asp?DDFDocuments/s/G/SPS/NKOR469.pdf","ES")</f>
      </c>
    </row>
    <row r="5473">
      <c r="A5473" s="10" t="s">
        <v>9347</v>
      </c>
      <c r="B5473" s="11" t="s">
        <v>233</v>
      </c>
      <c r="C5473" s="10" t="s">
        <v>18</v>
      </c>
      <c r="D5473" s="12">
        <v>41698</v>
      </c>
      <c r="E5473" s="13" t="s">
        <v>9348</v>
      </c>
      <c r="F5473" s="13" t="s">
        <v>992</v>
      </c>
      <c r="G5473" s="14"/>
      <c r="H5473" s="15">
        <f>HYPERLINK("https://docs.wto.org/imrd/directdoc.asp?DDFDocuments/t/G/SPS/NPER510.DOC","EN")</f>
      </c>
      <c r="I5473" s="15">
        <f>HYPERLINK("https://docs.wto.org/imrd/directdoc.asp?DDFDocuments/u/G/SPS/NPER510.DOC","FR")</f>
      </c>
      <c r="J5473" s="15">
        <f>HYPERLINK("https://docs.wto.org/imrd/directdoc.asp?DDFDocuments/v/G/SPS/NPER510.DOC","ES")</f>
      </c>
    </row>
    <row r="5474">
      <c r="A5474" s="10" t="s">
        <v>9349</v>
      </c>
      <c r="B5474" s="11" t="s">
        <v>233</v>
      </c>
      <c r="C5474" s="10" t="s">
        <v>18</v>
      </c>
      <c r="D5474" s="12">
        <v>41698</v>
      </c>
      <c r="E5474" s="13" t="s">
        <v>9350</v>
      </c>
      <c r="F5474" s="13" t="s">
        <v>992</v>
      </c>
      <c r="G5474" s="14" t="s">
        <v>349</v>
      </c>
      <c r="H5474" s="15">
        <f>HYPERLINK("https://docs.wto.org/imrd/directdoc.asp?DDFDocuments/q/G/SPS/NPER511.pdf","EN")</f>
      </c>
      <c r="I5474" s="15">
        <f>HYPERLINK("https://docs.wto.org/imrd/directdoc.asp?DDFDocuments/r/G/SPS/NPER511.pdf","FR")</f>
      </c>
      <c r="J5474" s="15">
        <f>HYPERLINK("https://docs.wto.org/imrd/directdoc.asp?DDFDocuments/s/G/SPS/NPER511.pdf","ES")</f>
      </c>
    </row>
    <row r="5475">
      <c r="A5475" s="10" t="s">
        <v>9351</v>
      </c>
      <c r="B5475" s="11" t="s">
        <v>233</v>
      </c>
      <c r="C5475" s="10" t="s">
        <v>18</v>
      </c>
      <c r="D5475" s="12">
        <v>41698</v>
      </c>
      <c r="E5475" s="13" t="s">
        <v>9352</v>
      </c>
      <c r="F5475" s="13" t="s">
        <v>992</v>
      </c>
      <c r="G5475" s="14" t="s">
        <v>349</v>
      </c>
      <c r="H5475" s="15">
        <f>HYPERLINK("https://docs.wto.org/imrd/directdoc.asp?DDFDocuments/q/G/SPS/NPER512.pdf","EN")</f>
      </c>
      <c r="I5475" s="15">
        <f>HYPERLINK("https://docs.wto.org/imrd/directdoc.asp?DDFDocuments/r/G/SPS/NPER512.pdf","FR")</f>
      </c>
      <c r="J5475" s="15">
        <f>HYPERLINK("https://docs.wto.org/imrd/directdoc.asp?DDFDocuments/s/G/SPS/NPER512.pdf","ES")</f>
      </c>
    </row>
    <row r="5476">
      <c r="A5476" s="10" t="s">
        <v>9353</v>
      </c>
      <c r="B5476" s="11" t="s">
        <v>233</v>
      </c>
      <c r="C5476" s="10" t="s">
        <v>18</v>
      </c>
      <c r="D5476" s="12">
        <v>41698</v>
      </c>
      <c r="E5476" s="13" t="s">
        <v>9354</v>
      </c>
      <c r="F5476" s="13" t="s">
        <v>992</v>
      </c>
      <c r="G5476" s="14" t="s">
        <v>349</v>
      </c>
      <c r="H5476" s="15">
        <f>HYPERLINK("https://docs.wto.org/imrd/directdoc.asp?DDFDocuments/q/G/SPS/NPER513.pdf","EN")</f>
      </c>
      <c r="I5476" s="15">
        <f>HYPERLINK("https://docs.wto.org/imrd/directdoc.asp?DDFDocuments/r/G/SPS/NPER513.pdf","FR")</f>
      </c>
      <c r="J5476" s="15">
        <f>HYPERLINK("https://docs.wto.org/imrd/directdoc.asp?DDFDocuments/s/G/SPS/NPER513.pdf","ES")</f>
      </c>
    </row>
    <row r="5477">
      <c r="A5477" s="10" t="s">
        <v>9355</v>
      </c>
      <c r="B5477" s="11" t="s">
        <v>233</v>
      </c>
      <c r="C5477" s="10" t="s">
        <v>18</v>
      </c>
      <c r="D5477" s="12">
        <v>41698</v>
      </c>
      <c r="E5477" s="13" t="s">
        <v>8707</v>
      </c>
      <c r="F5477" s="13" t="s">
        <v>992</v>
      </c>
      <c r="G5477" s="14" t="s">
        <v>149</v>
      </c>
      <c r="H5477" s="15">
        <f>HYPERLINK("https://docs.wto.org/imrd/directdoc.asp?DDFDocuments/t/G/SPS/NPER514.DOC","EN")</f>
      </c>
      <c r="I5477" s="15">
        <f>HYPERLINK("https://docs.wto.org/imrd/directdoc.asp?DDFDocuments/u/G/SPS/NPER514.DOC","FR")</f>
      </c>
      <c r="J5477" s="15">
        <f>HYPERLINK("https://docs.wto.org/imrd/directdoc.asp?DDFDocuments/v/G/SPS/NPER514.DOC","ES")</f>
      </c>
    </row>
    <row r="5478">
      <c r="A5478" s="10" t="s">
        <v>9356</v>
      </c>
      <c r="B5478" s="11" t="s">
        <v>161</v>
      </c>
      <c r="C5478" s="10" t="s">
        <v>40</v>
      </c>
      <c r="D5478" s="12">
        <v>41698</v>
      </c>
      <c r="E5478" s="13" t="s">
        <v>9357</v>
      </c>
      <c r="F5478" s="13" t="s">
        <v>5150</v>
      </c>
      <c r="G5478" s="14"/>
      <c r="H5478" s="15">
        <f>HYPERLINK("https://docs.wto.org/imrd/directdoc.asp?DDFDocuments/t/G/SPS/NUSA1864A1.DOC","EN")</f>
      </c>
      <c r="I5478" s="15">
        <f>HYPERLINK("https://docs.wto.org/imrd/directdoc.asp?DDFDocuments/u/G/SPS/NUSA1864A1.DOC","FR")</f>
      </c>
      <c r="J5478" s="15">
        <f>HYPERLINK("https://docs.wto.org/imrd/directdoc.asp?DDFDocuments/v/G/SPS/NUSA1864A1.DOC","ES")</f>
      </c>
    </row>
    <row r="5479">
      <c r="A5479" s="10" t="s">
        <v>9358</v>
      </c>
      <c r="B5479" s="11" t="s">
        <v>17</v>
      </c>
      <c r="C5479" s="10" t="s">
        <v>18</v>
      </c>
      <c r="D5479" s="12">
        <v>41697</v>
      </c>
      <c r="E5479" s="13" t="s">
        <v>9359</v>
      </c>
      <c r="F5479" s="13" t="s">
        <v>24</v>
      </c>
      <c r="G5479" s="14"/>
      <c r="H5479" s="15">
        <f>HYPERLINK("https://docs.wto.org/imrd/directdoc.asp?DDFDocuments/t/G/SPS/NNIC81.DOC","EN")</f>
      </c>
      <c r="I5479" s="15">
        <f>HYPERLINK("https://docs.wto.org/imrd/directdoc.asp?DDFDocuments/u/G/SPS/NNIC81.DOC","FR")</f>
      </c>
      <c r="J5479" s="15">
        <f>HYPERLINK("https://docs.wto.org/imrd/directdoc.asp?DDFDocuments/v/G/SPS/NNIC81.DOC","ES")</f>
      </c>
    </row>
    <row r="5480">
      <c r="A5480" s="10" t="s">
        <v>9360</v>
      </c>
      <c r="B5480" s="11" t="s">
        <v>145</v>
      </c>
      <c r="C5480" s="10" t="s">
        <v>12</v>
      </c>
      <c r="D5480" s="12">
        <v>41697</v>
      </c>
      <c r="E5480" s="13" t="s">
        <v>9361</v>
      </c>
      <c r="F5480" s="13" t="s">
        <v>229</v>
      </c>
      <c r="G5480" s="14" t="s">
        <v>9362</v>
      </c>
      <c r="H5480" s="15">
        <f>HYPERLINK("https://docs.wto.org/imrd/directdoc.asp?DDFDocuments/q/G/SPS/NPHL251.pdf","EN")</f>
      </c>
      <c r="I5480" s="15">
        <f>HYPERLINK("https://docs.wto.org/imrd/directdoc.asp?DDFDocuments/r/G/SPS/NPHL251.pdf","FR")</f>
      </c>
      <c r="J5480" s="15">
        <f>HYPERLINK("https://docs.wto.org/imrd/directdoc.asp?DDFDocuments/s/G/SPS/NPHL251.pdf","ES")</f>
      </c>
    </row>
    <row r="5481">
      <c r="A5481" s="10" t="s">
        <v>9363</v>
      </c>
      <c r="B5481" s="11" t="s">
        <v>145</v>
      </c>
      <c r="C5481" s="10" t="s">
        <v>54</v>
      </c>
      <c r="D5481" s="12">
        <v>41696</v>
      </c>
      <c r="E5481" s="13" t="s">
        <v>9364</v>
      </c>
      <c r="F5481" s="13" t="s">
        <v>925</v>
      </c>
      <c r="G5481" s="14" t="s">
        <v>9365</v>
      </c>
      <c r="H5481" s="15">
        <f>HYPERLINK("https://docs.wto.org/imrd/directdoc.asp?DDFDocuments/q/G/SPS/NPHL236A2.pdf","EN")</f>
      </c>
      <c r="I5481" s="15">
        <f>HYPERLINK("https://docs.wto.org/imrd/directdoc.asp?DDFDocuments/r/G/SPS/NPHL236A2.pdf","FR")</f>
      </c>
      <c r="J5481" s="15">
        <f>HYPERLINK("https://docs.wto.org/imrd/directdoc.asp?DDFDocuments/s/G/SPS/NPHL236A2.pdf","ES")</f>
      </c>
    </row>
    <row r="5482">
      <c r="A5482" s="10" t="s">
        <v>9366</v>
      </c>
      <c r="B5482" s="11" t="s">
        <v>145</v>
      </c>
      <c r="C5482" s="10" t="s">
        <v>54</v>
      </c>
      <c r="D5482" s="12">
        <v>41696</v>
      </c>
      <c r="E5482" s="13" t="s">
        <v>9367</v>
      </c>
      <c r="F5482" s="13" t="s">
        <v>925</v>
      </c>
      <c r="G5482" s="14" t="s">
        <v>9368</v>
      </c>
      <c r="H5482" s="15">
        <f>HYPERLINK("https://docs.wto.org/imrd/directdoc.asp?DDFDocuments/t/G/SPS/NPHL242A1.DOC","EN")</f>
      </c>
      <c r="I5482" s="15">
        <f>HYPERLINK("https://docs.wto.org/imrd/directdoc.asp?DDFDocuments/u/G/SPS/NPHL242A1.DOC","FR")</f>
      </c>
      <c r="J5482" s="15">
        <f>HYPERLINK("https://docs.wto.org/imrd/directdoc.asp?DDFDocuments/v/G/SPS/NPHL242A1.DOC","ES")</f>
      </c>
    </row>
    <row r="5483">
      <c r="A5483" s="10" t="s">
        <v>9369</v>
      </c>
      <c r="B5483" s="11" t="s">
        <v>145</v>
      </c>
      <c r="C5483" s="10" t="s">
        <v>54</v>
      </c>
      <c r="D5483" s="12">
        <v>41696</v>
      </c>
      <c r="E5483" s="13" t="s">
        <v>9364</v>
      </c>
      <c r="F5483" s="13" t="s">
        <v>925</v>
      </c>
      <c r="G5483" s="14" t="s">
        <v>9370</v>
      </c>
      <c r="H5483" s="15">
        <f>HYPERLINK("https://docs.wto.org/imrd/directdoc.asp?DDFDocuments/q/G/SPS/NPHL245A1.pdf","EN")</f>
      </c>
      <c r="I5483" s="15">
        <f>HYPERLINK("https://docs.wto.org/imrd/directdoc.asp?DDFDocuments/r/G/SPS/NPHL245A1.pdf","FR")</f>
      </c>
      <c r="J5483" s="15">
        <f>HYPERLINK("https://docs.wto.org/imrd/directdoc.asp?DDFDocuments/s/G/SPS/NPHL245A1.pdf","ES")</f>
      </c>
    </row>
    <row r="5484">
      <c r="A5484" s="10" t="s">
        <v>9371</v>
      </c>
      <c r="B5484" s="11" t="s">
        <v>145</v>
      </c>
      <c r="C5484" s="10" t="s">
        <v>54</v>
      </c>
      <c r="D5484" s="12">
        <v>41696</v>
      </c>
      <c r="E5484" s="13" t="s">
        <v>9364</v>
      </c>
      <c r="F5484" s="13" t="s">
        <v>925</v>
      </c>
      <c r="G5484" s="14" t="s">
        <v>9372</v>
      </c>
      <c r="H5484" s="15">
        <f>HYPERLINK("https://docs.wto.org/imrd/directdoc.asp?DDFDocuments/t/G/SPS/NPHL247A1.DOC","EN")</f>
      </c>
      <c r="I5484" s="15">
        <f>HYPERLINK("https://docs.wto.org/imrd/directdoc.asp?DDFDocuments/u/G/SPS/NPHL247A1.DOC","FR")</f>
      </c>
      <c r="J5484" s="15">
        <f>HYPERLINK("https://docs.wto.org/imrd/directdoc.asp?DDFDocuments/v/G/SPS/NPHL247A1.DOC","ES")</f>
      </c>
    </row>
    <row r="5485">
      <c r="A5485" s="10" t="s">
        <v>9373</v>
      </c>
      <c r="B5485" s="11" t="s">
        <v>145</v>
      </c>
      <c r="C5485" s="10" t="s">
        <v>54</v>
      </c>
      <c r="D5485" s="12">
        <v>41696</v>
      </c>
      <c r="E5485" s="13" t="s">
        <v>9364</v>
      </c>
      <c r="F5485" s="13" t="s">
        <v>925</v>
      </c>
      <c r="G5485" s="14" t="s">
        <v>9374</v>
      </c>
      <c r="H5485" s="15">
        <f>HYPERLINK("https://docs.wto.org/imrd/directdoc.asp?DDFDocuments/t/G/SPS/NPHL248A1.DOC","EN")</f>
      </c>
      <c r="I5485" s="15">
        <f>HYPERLINK("https://docs.wto.org/imrd/directdoc.asp?DDFDocuments/u/G/SPS/NPHL248A1.DOC","FR")</f>
      </c>
      <c r="J5485" s="15">
        <f>HYPERLINK("https://docs.wto.org/imrd/directdoc.asp?DDFDocuments/v/G/SPS/NPHL248A1.DOC","ES")</f>
      </c>
    </row>
    <row r="5486">
      <c r="A5486" s="10" t="s">
        <v>9375</v>
      </c>
      <c r="B5486" s="11" t="s">
        <v>720</v>
      </c>
      <c r="C5486" s="10" t="s">
        <v>18</v>
      </c>
      <c r="D5486" s="12">
        <v>41696</v>
      </c>
      <c r="E5486" s="13" t="s">
        <v>9376</v>
      </c>
      <c r="F5486" s="13" t="s">
        <v>24</v>
      </c>
      <c r="G5486" s="14"/>
      <c r="H5486" s="15">
        <f>HYPERLINK("https://docs.wto.org/imrd/directdoc.asp?DDFDocuments/t/G/SPS/NSLV113.DOC","EN")</f>
      </c>
      <c r="I5486" s="15">
        <f>HYPERLINK("https://docs.wto.org/imrd/directdoc.asp?DDFDocuments/u/G/SPS/NSLV113.DOC","FR")</f>
      </c>
      <c r="J5486" s="15">
        <f>HYPERLINK("https://docs.wto.org/imrd/directdoc.asp?DDFDocuments/v/G/SPS/NSLV113.DOC","ES")</f>
      </c>
    </row>
    <row r="5487">
      <c r="A5487" s="10" t="s">
        <v>9377</v>
      </c>
      <c r="B5487" s="11" t="s">
        <v>161</v>
      </c>
      <c r="C5487" s="10" t="s">
        <v>40</v>
      </c>
      <c r="D5487" s="12">
        <v>41696</v>
      </c>
      <c r="E5487" s="13" t="s">
        <v>7134</v>
      </c>
      <c r="F5487" s="13" t="s">
        <v>5163</v>
      </c>
      <c r="G5487" s="14"/>
      <c r="H5487" s="15">
        <f>HYPERLINK("https://docs.wto.org/imrd/directdoc.asp?DDFDocuments/t/G/SPS/NUSA2593A1.DOC","EN")</f>
      </c>
      <c r="I5487" s="15">
        <f>HYPERLINK("https://docs.wto.org/imrd/directdoc.asp?DDFDocuments/u/G/SPS/NUSA2593A1.DOC","FR")</f>
      </c>
      <c r="J5487" s="15">
        <f>HYPERLINK("https://docs.wto.org/imrd/directdoc.asp?DDFDocuments/v/G/SPS/NUSA2593A1.DOC","ES")</f>
      </c>
    </row>
    <row r="5488">
      <c r="A5488" s="10" t="s">
        <v>9378</v>
      </c>
      <c r="B5488" s="11" t="s">
        <v>145</v>
      </c>
      <c r="C5488" s="10" t="s">
        <v>54</v>
      </c>
      <c r="D5488" s="12">
        <v>41695</v>
      </c>
      <c r="E5488" s="13" t="s">
        <v>9379</v>
      </c>
      <c r="F5488" s="13" t="s">
        <v>925</v>
      </c>
      <c r="G5488" s="14" t="s">
        <v>9380</v>
      </c>
      <c r="H5488" s="15">
        <f>HYPERLINK("https://docs.wto.org/imrd/directdoc.asp?DDFDocuments/t/G/SPS/NPHL219A1.DOC","EN")</f>
      </c>
      <c r="I5488" s="15">
        <f>HYPERLINK("https://docs.wto.org/imrd/directdoc.asp?DDFDocuments/u/G/SPS/NPHL219A1.DOC","FR")</f>
      </c>
      <c r="J5488" s="15">
        <f>HYPERLINK("https://docs.wto.org/imrd/directdoc.asp?DDFDocuments/v/G/SPS/NPHL219A1.DOC","ES")</f>
      </c>
    </row>
    <row r="5489">
      <c r="A5489" s="10" t="s">
        <v>9381</v>
      </c>
      <c r="B5489" s="11" t="s">
        <v>145</v>
      </c>
      <c r="C5489" s="10" t="s">
        <v>54</v>
      </c>
      <c r="D5489" s="12">
        <v>41695</v>
      </c>
      <c r="E5489" s="13" t="s">
        <v>9379</v>
      </c>
      <c r="F5489" s="13" t="s">
        <v>925</v>
      </c>
      <c r="G5489" s="14" t="s">
        <v>9382</v>
      </c>
      <c r="H5489" s="15">
        <f>HYPERLINK("https://docs.wto.org/imrd/directdoc.asp?DDFDocuments/q/G/SPS/NPHL220A1.pdf","EN")</f>
      </c>
      <c r="I5489" s="15">
        <f>HYPERLINK("https://docs.wto.org/imrd/directdoc.asp?DDFDocuments/r/G/SPS/NPHL220A1.pdf","FR")</f>
      </c>
      <c r="J5489" s="15">
        <f>HYPERLINK("https://docs.wto.org/imrd/directdoc.asp?DDFDocuments/s/G/SPS/NPHL220A1.pdf","ES")</f>
      </c>
    </row>
    <row r="5490">
      <c r="A5490" s="10" t="s">
        <v>9383</v>
      </c>
      <c r="B5490" s="11" t="s">
        <v>145</v>
      </c>
      <c r="C5490" s="10" t="s">
        <v>54</v>
      </c>
      <c r="D5490" s="12">
        <v>41695</v>
      </c>
      <c r="E5490" s="13" t="s">
        <v>9379</v>
      </c>
      <c r="F5490" s="13" t="s">
        <v>925</v>
      </c>
      <c r="G5490" s="14" t="s">
        <v>9384</v>
      </c>
      <c r="H5490" s="15">
        <f>HYPERLINK("https://docs.wto.org/imrd/directdoc.asp?DDFDocuments/t/G/SPS/NPHL222A1.DOC","EN")</f>
      </c>
      <c r="I5490" s="15">
        <f>HYPERLINK("https://docs.wto.org/imrd/directdoc.asp?DDFDocuments/u/G/SPS/NPHL222A1.DOC","FR")</f>
      </c>
      <c r="J5490" s="15">
        <f>HYPERLINK("https://docs.wto.org/imrd/directdoc.asp?DDFDocuments/v/G/SPS/NPHL222A1.DOC","ES")</f>
      </c>
    </row>
    <row r="5491">
      <c r="A5491" s="10" t="s">
        <v>9385</v>
      </c>
      <c r="B5491" s="11" t="s">
        <v>145</v>
      </c>
      <c r="C5491" s="10" t="s">
        <v>54</v>
      </c>
      <c r="D5491" s="12">
        <v>41695</v>
      </c>
      <c r="E5491" s="13" t="s">
        <v>9367</v>
      </c>
      <c r="F5491" s="13" t="s">
        <v>925</v>
      </c>
      <c r="G5491" s="14" t="s">
        <v>9386</v>
      </c>
      <c r="H5491" s="15">
        <f>HYPERLINK("https://docs.wto.org/imrd/directdoc.asp?DDFDocuments/t/G/SPS/NPHL229A1.DOC","EN")</f>
      </c>
      <c r="I5491" s="15">
        <f>HYPERLINK("https://docs.wto.org/imrd/directdoc.asp?DDFDocuments/u/G/SPS/NPHL229A1.DOC","FR")</f>
      </c>
      <c r="J5491" s="15">
        <f>HYPERLINK("https://docs.wto.org/imrd/directdoc.asp?DDFDocuments/v/G/SPS/NPHL229A1.DOC","ES")</f>
      </c>
    </row>
    <row r="5492">
      <c r="A5492" s="10" t="s">
        <v>9387</v>
      </c>
      <c r="B5492" s="11" t="s">
        <v>145</v>
      </c>
      <c r="C5492" s="10" t="s">
        <v>54</v>
      </c>
      <c r="D5492" s="12">
        <v>41695</v>
      </c>
      <c r="E5492" s="13" t="s">
        <v>9367</v>
      </c>
      <c r="F5492" s="13" t="s">
        <v>925</v>
      </c>
      <c r="G5492" s="14" t="s">
        <v>9388</v>
      </c>
      <c r="H5492" s="15">
        <f>HYPERLINK("https://docs.wto.org/imrd/directdoc.asp?DDFDocuments/t/G/SPS/NPHL231A1.DOC","EN")</f>
      </c>
      <c r="I5492" s="15">
        <f>HYPERLINK("https://docs.wto.org/imrd/directdoc.asp?DDFDocuments/u/G/SPS/NPHL231A1.DOC","FR")</f>
      </c>
      <c r="J5492" s="15">
        <f>HYPERLINK("https://docs.wto.org/imrd/directdoc.asp?DDFDocuments/v/G/SPS/NPHL231A1.DOC","ES")</f>
      </c>
    </row>
    <row r="5493">
      <c r="A5493" s="10" t="s">
        <v>9389</v>
      </c>
      <c r="B5493" s="11" t="s">
        <v>145</v>
      </c>
      <c r="C5493" s="10" t="s">
        <v>54</v>
      </c>
      <c r="D5493" s="12">
        <v>41695</v>
      </c>
      <c r="E5493" s="13" t="s">
        <v>9367</v>
      </c>
      <c r="F5493" s="13" t="s">
        <v>925</v>
      </c>
      <c r="G5493" s="14" t="s">
        <v>9390</v>
      </c>
      <c r="H5493" s="15">
        <f>HYPERLINK("https://docs.wto.org/imrd/directdoc.asp?DDFDocuments/t/G/SPS/NPHL232A1.DOC","EN")</f>
      </c>
      <c r="I5493" s="15">
        <f>HYPERLINK("https://docs.wto.org/imrd/directdoc.asp?DDFDocuments/u/G/SPS/NPHL232A1.DOC","FR")</f>
      </c>
      <c r="J5493" s="15">
        <f>HYPERLINK("https://docs.wto.org/imrd/directdoc.asp?DDFDocuments/v/G/SPS/NPHL232A1.DOC","ES")</f>
      </c>
    </row>
    <row r="5494">
      <c r="A5494" s="10" t="s">
        <v>9391</v>
      </c>
      <c r="B5494" s="11" t="s">
        <v>145</v>
      </c>
      <c r="C5494" s="10" t="s">
        <v>54</v>
      </c>
      <c r="D5494" s="12">
        <v>41695</v>
      </c>
      <c r="E5494" s="13" t="s">
        <v>9364</v>
      </c>
      <c r="F5494" s="13" t="s">
        <v>925</v>
      </c>
      <c r="G5494" s="14" t="s">
        <v>9392</v>
      </c>
      <c r="H5494" s="15">
        <f>HYPERLINK("https://docs.wto.org/imrd/directdoc.asp?DDFDocuments/t/G/SPS/NPHL237A1.DOC","EN")</f>
      </c>
      <c r="I5494" s="15">
        <f>HYPERLINK("https://docs.wto.org/imrd/directdoc.asp?DDFDocuments/u/G/SPS/NPHL237A1.DOC","FR")</f>
      </c>
      <c r="J5494" s="15">
        <f>HYPERLINK("https://docs.wto.org/imrd/directdoc.asp?DDFDocuments/v/G/SPS/NPHL237A1.DOC","ES")</f>
      </c>
    </row>
    <row r="5495">
      <c r="A5495" s="10" t="s">
        <v>9393</v>
      </c>
      <c r="B5495" s="11" t="s">
        <v>145</v>
      </c>
      <c r="C5495" s="10" t="s">
        <v>54</v>
      </c>
      <c r="D5495" s="12">
        <v>41695</v>
      </c>
      <c r="E5495" s="13" t="s">
        <v>9394</v>
      </c>
      <c r="F5495" s="13" t="s">
        <v>925</v>
      </c>
      <c r="G5495" s="14" t="s">
        <v>9395</v>
      </c>
      <c r="H5495" s="15">
        <f>HYPERLINK("https://docs.wto.org/imrd/directdoc.asp?DDFDocuments/t/G/SPS/NPHL241A1.DOC","EN")</f>
      </c>
      <c r="I5495" s="15">
        <f>HYPERLINK("https://docs.wto.org/imrd/directdoc.asp?DDFDocuments/u/G/SPS/NPHL241A1.DOC","FR")</f>
      </c>
      <c r="J5495" s="15">
        <f>HYPERLINK("https://docs.wto.org/imrd/directdoc.asp?DDFDocuments/v/G/SPS/NPHL241A1.DOC","ES")</f>
      </c>
    </row>
    <row r="5496">
      <c r="A5496" s="10" t="s">
        <v>9396</v>
      </c>
      <c r="B5496" s="11" t="s">
        <v>145</v>
      </c>
      <c r="C5496" s="10" t="s">
        <v>54</v>
      </c>
      <c r="D5496" s="12">
        <v>41695</v>
      </c>
      <c r="E5496" s="13" t="s">
        <v>9364</v>
      </c>
      <c r="F5496" s="13" t="s">
        <v>925</v>
      </c>
      <c r="G5496" s="14" t="s">
        <v>9397</v>
      </c>
      <c r="H5496" s="15">
        <f>HYPERLINK("https://docs.wto.org/imrd/directdoc.asp?DDFDocuments/t/G/SPS/NPHL249A1.DOC","EN")</f>
      </c>
      <c r="I5496" s="15">
        <f>HYPERLINK("https://docs.wto.org/imrd/directdoc.asp?DDFDocuments/u/G/SPS/NPHL249A1.DOC","FR")</f>
      </c>
      <c r="J5496" s="15">
        <f>HYPERLINK("https://docs.wto.org/imrd/directdoc.asp?DDFDocuments/v/G/SPS/NPHL249A1.DOC","ES")</f>
      </c>
    </row>
    <row r="5497">
      <c r="A5497" s="10" t="s">
        <v>9398</v>
      </c>
      <c r="B5497" s="11" t="s">
        <v>379</v>
      </c>
      <c r="C5497" s="10" t="s">
        <v>18</v>
      </c>
      <c r="D5497" s="12">
        <v>41691</v>
      </c>
      <c r="E5497" s="13" t="s">
        <v>9288</v>
      </c>
      <c r="F5497" s="13" t="s">
        <v>24</v>
      </c>
      <c r="G5497" s="14"/>
      <c r="H5497" s="15">
        <f>HYPERLINK("https://docs.wto.org/imrd/directdoc.asp?DDFDocuments/t/G/SPS/NGTM58.DOC","EN")</f>
      </c>
      <c r="I5497" s="15">
        <f>HYPERLINK("https://docs.wto.org/imrd/directdoc.asp?DDFDocuments/u/G/SPS/NGTM58.DOC","FR")</f>
      </c>
      <c r="J5497" s="15">
        <f>HYPERLINK("https://docs.wto.org/imrd/directdoc.asp?DDFDocuments/v/G/SPS/NGTM58.DOC","ES")</f>
      </c>
    </row>
    <row r="5498">
      <c r="A5498" s="10" t="s">
        <v>9399</v>
      </c>
      <c r="B5498" s="11" t="s">
        <v>379</v>
      </c>
      <c r="C5498" s="10" t="s">
        <v>18</v>
      </c>
      <c r="D5498" s="12">
        <v>41691</v>
      </c>
      <c r="E5498" s="13" t="s">
        <v>9288</v>
      </c>
      <c r="F5498" s="13" t="s">
        <v>24</v>
      </c>
      <c r="G5498" s="14"/>
      <c r="H5498" s="15">
        <f>HYPERLINK("https://docs.wto.org/imrd/directdoc.asp?DDFDocuments/t/G/SPS/NGTM59.DOC","EN")</f>
      </c>
      <c r="I5498" s="15">
        <f>HYPERLINK("https://docs.wto.org/imrd/directdoc.asp?DDFDocuments/u/G/SPS/NGTM59.DOC","FR")</f>
      </c>
      <c r="J5498" s="15">
        <f>HYPERLINK("https://docs.wto.org/imrd/directdoc.asp?DDFDocuments/v/G/SPS/NGTM59.DOC","ES")</f>
      </c>
    </row>
    <row r="5499">
      <c r="A5499" s="10" t="s">
        <v>9400</v>
      </c>
      <c r="B5499" s="11" t="s">
        <v>139</v>
      </c>
      <c r="C5499" s="10" t="s">
        <v>18</v>
      </c>
      <c r="D5499" s="12">
        <v>41691</v>
      </c>
      <c r="E5499" s="13" t="s">
        <v>2415</v>
      </c>
      <c r="F5499" s="13" t="s">
        <v>9401</v>
      </c>
      <c r="G5499" s="14"/>
      <c r="H5499" s="15">
        <f>HYPERLINK("https://docs.wto.org/imrd/directdoc.asp?DDFDocuments/t/G/SPS/NIND82.DOC","EN")</f>
      </c>
      <c r="I5499" s="15">
        <f>HYPERLINK("https://docs.wto.org/imrd/directdoc.asp?DDFDocuments/u/G/SPS/NIND82.DOC","FR")</f>
      </c>
      <c r="J5499" s="15">
        <f>HYPERLINK("https://docs.wto.org/imrd/directdoc.asp?DDFDocuments/v/G/SPS/NIND82.DOC","ES")</f>
      </c>
    </row>
    <row r="5500">
      <c r="A5500" s="10" t="s">
        <v>9402</v>
      </c>
      <c r="B5500" s="11" t="s">
        <v>720</v>
      </c>
      <c r="C5500" s="10" t="s">
        <v>12</v>
      </c>
      <c r="D5500" s="12">
        <v>41691</v>
      </c>
      <c r="E5500" s="13" t="s">
        <v>9403</v>
      </c>
      <c r="F5500" s="13" t="s">
        <v>3627</v>
      </c>
      <c r="G5500" s="14"/>
      <c r="H5500" s="15">
        <f>HYPERLINK("https://docs.wto.org/imrd/directdoc.asp?DDFDocuments/t/G/SPS/NSLV112.DOC","EN")</f>
      </c>
      <c r="I5500" s="15">
        <f>HYPERLINK("https://docs.wto.org/imrd/directdoc.asp?DDFDocuments/u/G/SPS/NSLV112.DOC","FR")</f>
      </c>
      <c r="J5500" s="15">
        <f>HYPERLINK("https://docs.wto.org/imrd/directdoc.asp?DDFDocuments/v/G/SPS/NSLV112.DOC","ES")</f>
      </c>
    </row>
    <row r="5501">
      <c r="A5501" s="10" t="s">
        <v>9404</v>
      </c>
      <c r="B5501" s="11" t="s">
        <v>523</v>
      </c>
      <c r="C5501" s="10" t="s">
        <v>18</v>
      </c>
      <c r="D5501" s="12">
        <v>41691</v>
      </c>
      <c r="E5501" s="13" t="s">
        <v>9405</v>
      </c>
      <c r="F5501" s="13" t="s">
        <v>24</v>
      </c>
      <c r="G5501" s="14"/>
      <c r="H5501" s="15">
        <f>HYPERLINK("https://docs.wto.org/imrd/directdoc.asp?DDFDocuments/t/G/SPS/NTUR39.DOC","EN")</f>
      </c>
      <c r="I5501" s="15">
        <f>HYPERLINK("https://docs.wto.org/imrd/directdoc.asp?DDFDocuments/u/G/SPS/NTUR39.DOC","FR")</f>
      </c>
      <c r="J5501" s="15">
        <f>HYPERLINK("https://docs.wto.org/imrd/directdoc.asp?DDFDocuments/v/G/SPS/NTUR39.DOC","ES")</f>
      </c>
    </row>
    <row r="5502">
      <c r="A5502" s="10" t="s">
        <v>9406</v>
      </c>
      <c r="B5502" s="11" t="s">
        <v>523</v>
      </c>
      <c r="C5502" s="10" t="s">
        <v>18</v>
      </c>
      <c r="D5502" s="12">
        <v>41691</v>
      </c>
      <c r="E5502" s="13" t="s">
        <v>9407</v>
      </c>
      <c r="F5502" s="13" t="s">
        <v>24</v>
      </c>
      <c r="G5502" s="14"/>
      <c r="H5502" s="15">
        <f>HYPERLINK("https://docs.wto.org/imrd/directdoc.asp?DDFDocuments/t/G/SPS/NTUR40.DOC","EN")</f>
      </c>
      <c r="I5502" s="15">
        <f>HYPERLINK("https://docs.wto.org/imrd/directdoc.asp?DDFDocuments/u/G/SPS/NTUR40.DOC","FR")</f>
      </c>
      <c r="J5502" s="15">
        <f>HYPERLINK("https://docs.wto.org/imrd/directdoc.asp?DDFDocuments/v/G/SPS/NTUR40.DOC","ES")</f>
      </c>
    </row>
    <row r="5503">
      <c r="A5503" s="10" t="s">
        <v>9408</v>
      </c>
      <c r="B5503" s="11" t="s">
        <v>151</v>
      </c>
      <c r="C5503" s="10" t="s">
        <v>18</v>
      </c>
      <c r="D5503" s="12">
        <v>41691</v>
      </c>
      <c r="E5503" s="13" t="s">
        <v>9409</v>
      </c>
      <c r="F5503" s="13" t="s">
        <v>1550</v>
      </c>
      <c r="G5503" s="14"/>
      <c r="H5503" s="15">
        <f>HYPERLINK("https://docs.wto.org/imrd/directdoc.asp?DDFDocuments/t/G/SPS/NVNM52.DOC","EN")</f>
      </c>
      <c r="I5503" s="15">
        <f>HYPERLINK("https://docs.wto.org/imrd/directdoc.asp?DDFDocuments/u/G/SPS/NVNM52.DOC","FR")</f>
      </c>
      <c r="J5503" s="15">
        <f>HYPERLINK("https://docs.wto.org/imrd/directdoc.asp?DDFDocuments/v/G/SPS/NVNM52.DOC","ES")</f>
      </c>
    </row>
    <row r="5504">
      <c r="A5504" s="10" t="s">
        <v>9410</v>
      </c>
      <c r="B5504" s="11" t="s">
        <v>79</v>
      </c>
      <c r="C5504" s="10" t="s">
        <v>40</v>
      </c>
      <c r="D5504" s="12">
        <v>41690</v>
      </c>
      <c r="E5504" s="13" t="s">
        <v>19</v>
      </c>
      <c r="F5504" s="13" t="s">
        <v>5150</v>
      </c>
      <c r="G5504" s="14"/>
      <c r="H5504" s="15">
        <f>HYPERLINK("https://docs.wto.org/imrd/directdoc.asp?DDFDocuments/t/G/SPS/NCOL222A2.DOC","EN")</f>
      </c>
      <c r="I5504" s="15">
        <f>HYPERLINK("https://docs.wto.org/imrd/directdoc.asp?DDFDocuments/u/G/SPS/NCOL222A2.DOC","FR")</f>
      </c>
      <c r="J5504" s="15">
        <f>HYPERLINK("https://docs.wto.org/imrd/directdoc.asp?DDFDocuments/v/G/SPS/NCOL222A2.DOC","ES")</f>
      </c>
    </row>
    <row r="5505">
      <c r="A5505" s="10" t="s">
        <v>9411</v>
      </c>
      <c r="B5505" s="11" t="s">
        <v>11</v>
      </c>
      <c r="C5505" s="10" t="s">
        <v>54</v>
      </c>
      <c r="D5505" s="12">
        <v>41690</v>
      </c>
      <c r="E5505" s="13" t="s">
        <v>4065</v>
      </c>
      <c r="F5505" s="13" t="s">
        <v>1869</v>
      </c>
      <c r="G5505" s="14" t="s">
        <v>2349</v>
      </c>
      <c r="H5505" s="15">
        <f>HYPERLINK("https://docs.wto.org/imrd/directdoc.asp?DDFDocuments/q/G/SPS/NRUS48A1.pdf","EN")</f>
      </c>
      <c r="I5505" s="15">
        <f>HYPERLINK("https://docs.wto.org/imrd/directdoc.asp?DDFDocuments/r/G/SPS/NRUS48A1.pdf","FR")</f>
      </c>
      <c r="J5505" s="15">
        <f>HYPERLINK("https://docs.wto.org/imrd/directdoc.asp?DDFDocuments/s/G/SPS/NRUS48A1.pdf","ES")</f>
      </c>
    </row>
    <row r="5506">
      <c r="A5506" s="10" t="s">
        <v>9412</v>
      </c>
      <c r="B5506" s="11" t="s">
        <v>1096</v>
      </c>
      <c r="C5506" s="10" t="s">
        <v>18</v>
      </c>
      <c r="D5506" s="12">
        <v>41689</v>
      </c>
      <c r="E5506" s="13" t="s">
        <v>971</v>
      </c>
      <c r="F5506" s="13" t="s">
        <v>144</v>
      </c>
      <c r="G5506" s="14"/>
      <c r="H5506" s="15">
        <f>HYPERLINK("https://docs.wto.org/imrd/directdoc.asp?DDFDocuments/t/G/SPS/NSGP53.DOC","EN")</f>
      </c>
      <c r="I5506" s="15">
        <f>HYPERLINK("https://docs.wto.org/imrd/directdoc.asp?DDFDocuments/u/G/SPS/NSGP53.DOC","FR")</f>
      </c>
      <c r="J5506" s="15">
        <f>HYPERLINK("https://docs.wto.org/imrd/directdoc.asp?DDFDocuments/v/G/SPS/NSGP53.DOC","ES")</f>
      </c>
    </row>
    <row r="5507">
      <c r="A5507" s="10" t="s">
        <v>9413</v>
      </c>
      <c r="B5507" s="11" t="s">
        <v>233</v>
      </c>
      <c r="C5507" s="10" t="s">
        <v>18</v>
      </c>
      <c r="D5507" s="12">
        <v>41688</v>
      </c>
      <c r="E5507" s="13" t="s">
        <v>9414</v>
      </c>
      <c r="F5507" s="13" t="s">
        <v>607</v>
      </c>
      <c r="G5507" s="14" t="s">
        <v>5318</v>
      </c>
      <c r="H5507" s="15">
        <f>HYPERLINK("https://docs.wto.org/imrd/directdoc.asp?DDFDocuments/q/G/SPS/NPER509.pdf","EN")</f>
      </c>
      <c r="I5507" s="15">
        <f>HYPERLINK("https://docs.wto.org/imrd/directdoc.asp?DDFDocuments/r/G/SPS/NPER509.pdf","FR")</f>
      </c>
      <c r="J5507" s="15">
        <f>HYPERLINK("https://docs.wto.org/imrd/directdoc.asp?DDFDocuments/s/G/SPS/NPER509.pdf","ES")</f>
      </c>
    </row>
    <row r="5508">
      <c r="A5508" s="10" t="s">
        <v>9415</v>
      </c>
      <c r="B5508" s="11" t="s">
        <v>11</v>
      </c>
      <c r="C5508" s="10" t="s">
        <v>40</v>
      </c>
      <c r="D5508" s="12">
        <v>41688</v>
      </c>
      <c r="E5508" s="13" t="s">
        <v>7178</v>
      </c>
      <c r="F5508" s="13" t="s">
        <v>1268</v>
      </c>
      <c r="G5508" s="14"/>
      <c r="H5508" s="15">
        <f>HYPERLINK("https://docs.wto.org/imrd/directdoc.asp?DDFDocuments/t/G/SPS/NRUS21A1.DOC","EN")</f>
      </c>
      <c r="I5508" s="15">
        <f>HYPERLINK("https://docs.wto.org/imrd/directdoc.asp?DDFDocuments/u/G/SPS/NRUS21A1.DOC","FR")</f>
      </c>
      <c r="J5508" s="15">
        <f>HYPERLINK("https://docs.wto.org/imrd/directdoc.asp?DDFDocuments/v/G/SPS/NRUS21A1.DOC","ES")</f>
      </c>
    </row>
    <row r="5509">
      <c r="A5509" s="10" t="s">
        <v>9416</v>
      </c>
      <c r="B5509" s="11" t="s">
        <v>11</v>
      </c>
      <c r="C5509" s="10" t="s">
        <v>40</v>
      </c>
      <c r="D5509" s="12">
        <v>41688</v>
      </c>
      <c r="E5509" s="13" t="s">
        <v>7202</v>
      </c>
      <c r="F5509" s="13" t="s">
        <v>1268</v>
      </c>
      <c r="G5509" s="14"/>
      <c r="H5509" s="15">
        <f>HYPERLINK("https://docs.wto.org/imrd/directdoc.asp?DDFDocuments/t/G/SPS/NRUS26A2.DOC","EN")</f>
      </c>
      <c r="I5509" s="15">
        <f>HYPERLINK("https://docs.wto.org/imrd/directdoc.asp?DDFDocuments/u/G/SPS/NRUS26A2.DOC","FR")</f>
      </c>
      <c r="J5509" s="15">
        <f>HYPERLINK("https://docs.wto.org/imrd/directdoc.asp?DDFDocuments/v/G/SPS/NRUS26A2.DOC","ES")</f>
      </c>
    </row>
    <row r="5510">
      <c r="A5510" s="10" t="s">
        <v>9417</v>
      </c>
      <c r="B5510" s="11" t="s">
        <v>11</v>
      </c>
      <c r="C5510" s="10" t="s">
        <v>40</v>
      </c>
      <c r="D5510" s="12">
        <v>41688</v>
      </c>
      <c r="E5510" s="13" t="s">
        <v>8446</v>
      </c>
      <c r="F5510" s="13" t="s">
        <v>5150</v>
      </c>
      <c r="G5510" s="14"/>
      <c r="H5510" s="15">
        <f>HYPERLINK("https://docs.wto.org/imrd/directdoc.asp?DDFDocuments/t/G/SPS/NRUS38A1.DOC","EN")</f>
      </c>
      <c r="I5510" s="15">
        <f>HYPERLINK("https://docs.wto.org/imrd/directdoc.asp?DDFDocuments/u/G/SPS/NRUS38A1.DOC","FR")</f>
      </c>
      <c r="J5510" s="15">
        <f>HYPERLINK("https://docs.wto.org/imrd/directdoc.asp?DDFDocuments/v/G/SPS/NRUS38A1.DOC","ES")</f>
      </c>
    </row>
    <row r="5511">
      <c r="A5511" s="10" t="s">
        <v>9418</v>
      </c>
      <c r="B5511" s="11" t="s">
        <v>5038</v>
      </c>
      <c r="C5511" s="10" t="s">
        <v>18</v>
      </c>
      <c r="D5511" s="12">
        <v>41687</v>
      </c>
      <c r="E5511" s="13" t="s">
        <v>7946</v>
      </c>
      <c r="F5511" s="13" t="s">
        <v>122</v>
      </c>
      <c r="G5511" s="14"/>
      <c r="H5511" s="15">
        <f>HYPERLINK("https://docs.wto.org/imrd/directdoc.asp?DDFDocuments/t/G/SPS/NALB171.DOC","EN")</f>
      </c>
      <c r="I5511" s="15">
        <f>HYPERLINK("https://docs.wto.org/imrd/directdoc.asp?DDFDocuments/u/G/SPS/NALB171.DOC","FR")</f>
      </c>
      <c r="J5511" s="15">
        <f>HYPERLINK("https://docs.wto.org/imrd/directdoc.asp?DDFDocuments/v/G/SPS/NALB171.DOC","ES")</f>
      </c>
    </row>
    <row r="5512">
      <c r="A5512" s="10" t="s">
        <v>9419</v>
      </c>
      <c r="B5512" s="11" t="s">
        <v>523</v>
      </c>
      <c r="C5512" s="10" t="s">
        <v>40</v>
      </c>
      <c r="D5512" s="12">
        <v>41684</v>
      </c>
      <c r="E5512" s="13" t="s">
        <v>6787</v>
      </c>
      <c r="F5512" s="13" t="s">
        <v>8257</v>
      </c>
      <c r="G5512" s="14"/>
      <c r="H5512" s="15">
        <f>HYPERLINK("https://docs.wto.org/imrd/directdoc.asp?DDFDocuments/t/G/SPS/NTUR23A5.DOC","EN")</f>
      </c>
      <c r="I5512" s="15">
        <f>HYPERLINK("https://docs.wto.org/imrd/directdoc.asp?DDFDocuments/u/G/SPS/NTUR23A5.DOC","FR")</f>
      </c>
      <c r="J5512" s="15">
        <f>HYPERLINK("https://docs.wto.org/imrd/directdoc.asp?DDFDocuments/v/G/SPS/NTUR23A5.DOC","ES")</f>
      </c>
    </row>
    <row r="5513">
      <c r="A5513" s="10" t="s">
        <v>9420</v>
      </c>
      <c r="B5513" s="11" t="s">
        <v>183</v>
      </c>
      <c r="C5513" s="10" t="s">
        <v>40</v>
      </c>
      <c r="D5513" s="12">
        <v>41683</v>
      </c>
      <c r="E5513" s="13" t="s">
        <v>19</v>
      </c>
      <c r="F5513" s="13" t="s">
        <v>5150</v>
      </c>
      <c r="G5513" s="14"/>
      <c r="H5513" s="15">
        <f>HYPERLINK("https://docs.wto.org/imrd/directdoc.asp?DDFDocuments/t/G/SPS/NARG157A1.DOC","EN")</f>
      </c>
      <c r="I5513" s="15">
        <f>HYPERLINK("https://docs.wto.org/imrd/directdoc.asp?DDFDocuments/u/G/SPS/NARG157A1.DOC","FR")</f>
      </c>
      <c r="J5513" s="15">
        <f>HYPERLINK("https://docs.wto.org/imrd/directdoc.asp?DDFDocuments/v/G/SPS/NARG157A1.DOC","ES")</f>
      </c>
    </row>
    <row r="5514">
      <c r="A5514" s="10" t="s">
        <v>9421</v>
      </c>
      <c r="B5514" s="11" t="s">
        <v>183</v>
      </c>
      <c r="C5514" s="10" t="s">
        <v>40</v>
      </c>
      <c r="D5514" s="12">
        <v>41683</v>
      </c>
      <c r="E5514" s="13" t="s">
        <v>19</v>
      </c>
      <c r="F5514" s="13" t="s">
        <v>5150</v>
      </c>
      <c r="G5514" s="14"/>
      <c r="H5514" s="15">
        <f>HYPERLINK("https://docs.wto.org/imrd/directdoc.asp?DDFDocuments/t/G/SPS/NARG159A1.DOC","EN")</f>
      </c>
      <c r="I5514" s="15">
        <f>HYPERLINK("https://docs.wto.org/imrd/directdoc.asp?DDFDocuments/u/G/SPS/NARG159A1.DOC","FR")</f>
      </c>
      <c r="J5514" s="15">
        <f>HYPERLINK("https://docs.wto.org/imrd/directdoc.asp?DDFDocuments/v/G/SPS/NARG159A1.DOC","ES")</f>
      </c>
    </row>
    <row r="5515">
      <c r="A5515" s="10" t="s">
        <v>9422</v>
      </c>
      <c r="B5515" s="11" t="s">
        <v>2600</v>
      </c>
      <c r="C5515" s="10" t="s">
        <v>18</v>
      </c>
      <c r="D5515" s="12">
        <v>41683</v>
      </c>
      <c r="E5515" s="13" t="s">
        <v>2329</v>
      </c>
      <c r="F5515" s="13" t="s">
        <v>32</v>
      </c>
      <c r="G5515" s="14"/>
      <c r="H5515" s="15">
        <f>HYPERLINK("https://docs.wto.org/imrd/directdoc.asp?DDFDocuments/t/G/SPS/NBDI1.DOC","EN")</f>
      </c>
      <c r="I5515" s="15">
        <f>HYPERLINK("https://docs.wto.org/imrd/directdoc.asp?DDFDocuments/u/G/SPS/NBDI1.DOC","FR")</f>
      </c>
      <c r="J5515" s="15">
        <f>HYPERLINK("https://docs.wto.org/imrd/directdoc.asp?DDFDocuments/v/G/SPS/NBDI1.DOC","ES")</f>
      </c>
    </row>
    <row r="5516">
      <c r="A5516" s="10" t="s">
        <v>9423</v>
      </c>
      <c r="B5516" s="11" t="s">
        <v>34</v>
      </c>
      <c r="C5516" s="10" t="s">
        <v>18</v>
      </c>
      <c r="D5516" s="12">
        <v>41683</v>
      </c>
      <c r="E5516" s="13" t="s">
        <v>9424</v>
      </c>
      <c r="F5516" s="13" t="s">
        <v>74</v>
      </c>
      <c r="G5516" s="14"/>
      <c r="H5516" s="15">
        <f>HYPERLINK("https://docs.wto.org/imrd/directdoc.asp?DDFDocuments/t/G/SPS/NJPN325R1.DOC","EN")</f>
      </c>
      <c r="I5516" s="15">
        <f>HYPERLINK("https://docs.wto.org/imrd/directdoc.asp?DDFDocuments/u/G/SPS/NJPN325R1.DOC","FR")</f>
      </c>
      <c r="J5516" s="15">
        <f>HYPERLINK("https://docs.wto.org/imrd/directdoc.asp?DDFDocuments/v/G/SPS/NJPN325R1.DOC","ES")</f>
      </c>
    </row>
    <row r="5517">
      <c r="A5517" s="10" t="s">
        <v>9425</v>
      </c>
      <c r="B5517" s="11" t="s">
        <v>34</v>
      </c>
      <c r="C5517" s="10" t="s">
        <v>18</v>
      </c>
      <c r="D5517" s="12">
        <v>41683</v>
      </c>
      <c r="E5517" s="13" t="s">
        <v>9426</v>
      </c>
      <c r="F5517" s="13" t="s">
        <v>74</v>
      </c>
      <c r="G5517" s="14"/>
      <c r="H5517" s="15">
        <f>HYPERLINK("https://docs.wto.org/imrd/directdoc.asp?DDFDocuments/t/G/SPS/NJPN333.DOC","EN")</f>
      </c>
      <c r="I5517" s="15">
        <f>HYPERLINK("https://docs.wto.org/imrd/directdoc.asp?DDFDocuments/u/G/SPS/NJPN333.DOC","FR")</f>
      </c>
      <c r="J5517" s="15">
        <f>HYPERLINK("https://docs.wto.org/imrd/directdoc.asp?DDFDocuments/v/G/SPS/NJPN333.DOC","ES")</f>
      </c>
    </row>
    <row r="5518">
      <c r="A5518" s="10" t="s">
        <v>9427</v>
      </c>
      <c r="B5518" s="11" t="s">
        <v>161</v>
      </c>
      <c r="C5518" s="10" t="s">
        <v>40</v>
      </c>
      <c r="D5518" s="12">
        <v>41683</v>
      </c>
      <c r="E5518" s="13" t="s">
        <v>9428</v>
      </c>
      <c r="F5518" s="13" t="s">
        <v>310</v>
      </c>
      <c r="G5518" s="14" t="s">
        <v>82</v>
      </c>
      <c r="H5518" s="15">
        <f>HYPERLINK("https://docs.wto.org/imrd/directdoc.asp?DDFDocuments/q/G/SPS/NUSA2247A2.pdf","EN")</f>
      </c>
      <c r="I5518" s="15">
        <f>HYPERLINK("https://docs.wto.org/imrd/directdoc.asp?DDFDocuments/r/G/SPS/NUSA2247A2.pdf","FR")</f>
      </c>
      <c r="J5518" s="15">
        <f>HYPERLINK("https://docs.wto.org/imrd/directdoc.asp?DDFDocuments/s/G/SPS/NUSA2247A2.pdf","ES")</f>
      </c>
    </row>
    <row r="5519">
      <c r="A5519" s="10" t="s">
        <v>9429</v>
      </c>
      <c r="B5519" s="11" t="s">
        <v>87</v>
      </c>
      <c r="C5519" s="10" t="s">
        <v>18</v>
      </c>
      <c r="D5519" s="12">
        <v>41682</v>
      </c>
      <c r="E5519" s="13" t="s">
        <v>9430</v>
      </c>
      <c r="F5519" s="13" t="s">
        <v>519</v>
      </c>
      <c r="G5519" s="14" t="s">
        <v>9431</v>
      </c>
      <c r="H5519" s="15">
        <f>HYPERLINK("https://docs.wto.org/imrd/directdoc.asp?DDFDocuments/t/G/SPS/NMEX254.DOC","EN")</f>
      </c>
      <c r="I5519" s="15">
        <f>HYPERLINK("https://docs.wto.org/imrd/directdoc.asp?DDFDocuments/u/G/SPS/NMEX254.DOC","FR")</f>
      </c>
      <c r="J5519" s="15">
        <f>HYPERLINK("https://docs.wto.org/imrd/directdoc.asp?DDFDocuments/v/G/SPS/NMEX254.DOC","ES")</f>
      </c>
    </row>
    <row r="5520">
      <c r="A5520" s="10" t="s">
        <v>9432</v>
      </c>
      <c r="B5520" s="11" t="s">
        <v>5038</v>
      </c>
      <c r="C5520" s="10" t="s">
        <v>12</v>
      </c>
      <c r="D5520" s="12">
        <v>41681</v>
      </c>
      <c r="E5520" s="13" t="s">
        <v>7840</v>
      </c>
      <c r="F5520" s="13" t="s">
        <v>6521</v>
      </c>
      <c r="G5520" s="14" t="s">
        <v>9433</v>
      </c>
      <c r="H5520" s="15">
        <f>HYPERLINK("https://docs.wto.org/imrd/directdoc.asp?DDFDocuments/t/G/SPS/NALB170.DOC","EN")</f>
      </c>
      <c r="I5520" s="15">
        <f>HYPERLINK("https://docs.wto.org/imrd/directdoc.asp?DDFDocuments/u/G/SPS/NALB170.DOC","FR")</f>
      </c>
      <c r="J5520" s="15">
        <f>HYPERLINK("https://docs.wto.org/imrd/directdoc.asp?DDFDocuments/v/G/SPS/NALB170.DOC","ES")</f>
      </c>
    </row>
    <row r="5521">
      <c r="A5521" s="10" t="s">
        <v>9434</v>
      </c>
      <c r="B5521" s="11" t="s">
        <v>183</v>
      </c>
      <c r="C5521" s="10" t="s">
        <v>18</v>
      </c>
      <c r="D5521" s="12">
        <v>41681</v>
      </c>
      <c r="E5521" s="13" t="s">
        <v>9435</v>
      </c>
      <c r="F5521" s="13" t="s">
        <v>992</v>
      </c>
      <c r="G5521" s="14" t="s">
        <v>1274</v>
      </c>
      <c r="H5521" s="15">
        <f>HYPERLINK("https://docs.wto.org/imrd/directdoc.asp?DDFDocuments/t/G/SPS/NARG176.DOC","EN")</f>
      </c>
      <c r="I5521" s="15">
        <f>HYPERLINK("https://docs.wto.org/imrd/directdoc.asp?DDFDocuments/u/G/SPS/NARG176.DOC","FR")</f>
      </c>
      <c r="J5521" s="15">
        <f>HYPERLINK("https://docs.wto.org/imrd/directdoc.asp?DDFDocuments/v/G/SPS/NARG176.DOC","ES")</f>
      </c>
    </row>
    <row r="5522">
      <c r="A5522" s="10" t="s">
        <v>9436</v>
      </c>
      <c r="B5522" s="11" t="s">
        <v>349</v>
      </c>
      <c r="C5522" s="10" t="s">
        <v>40</v>
      </c>
      <c r="D5522" s="12">
        <v>41681</v>
      </c>
      <c r="E5522" s="13" t="s">
        <v>19</v>
      </c>
      <c r="F5522" s="13" t="s">
        <v>5150</v>
      </c>
      <c r="G5522" s="14"/>
      <c r="H5522" s="15">
        <f>HYPERLINK("https://docs.wto.org/imrd/directdoc.asp?DDFDocuments/t/G/SPS/NECU107A1.DOC","EN")</f>
      </c>
      <c r="I5522" s="15">
        <f>HYPERLINK("https://docs.wto.org/imrd/directdoc.asp?DDFDocuments/u/G/SPS/NECU107A1.DOC","FR")</f>
      </c>
      <c r="J5522" s="15">
        <f>HYPERLINK("https://docs.wto.org/imrd/directdoc.asp?DDFDocuments/v/G/SPS/NECU107A1.DOC","ES")</f>
      </c>
    </row>
    <row r="5523">
      <c r="A5523" s="10" t="s">
        <v>9437</v>
      </c>
      <c r="B5523" s="11" t="s">
        <v>349</v>
      </c>
      <c r="C5523" s="10" t="s">
        <v>40</v>
      </c>
      <c r="D5523" s="12">
        <v>41681</v>
      </c>
      <c r="E5523" s="13" t="s">
        <v>19</v>
      </c>
      <c r="F5523" s="13" t="s">
        <v>5150</v>
      </c>
      <c r="G5523" s="14"/>
      <c r="H5523" s="15">
        <f>HYPERLINK("https://docs.wto.org/imrd/directdoc.asp?DDFDocuments/t/G/SPS/NECU111A1.DOC","EN")</f>
      </c>
      <c r="I5523" s="15">
        <f>HYPERLINK("https://docs.wto.org/imrd/directdoc.asp?DDFDocuments/u/G/SPS/NECU111A1.DOC","FR")</f>
      </c>
      <c r="J5523" s="15">
        <f>HYPERLINK("https://docs.wto.org/imrd/directdoc.asp?DDFDocuments/v/G/SPS/NECU111A1.DOC","ES")</f>
      </c>
    </row>
    <row r="5524">
      <c r="A5524" s="10" t="s">
        <v>9438</v>
      </c>
      <c r="B5524" s="11" t="s">
        <v>349</v>
      </c>
      <c r="C5524" s="10" t="s">
        <v>40</v>
      </c>
      <c r="D5524" s="12">
        <v>41681</v>
      </c>
      <c r="E5524" s="13" t="s">
        <v>19</v>
      </c>
      <c r="F5524" s="13" t="s">
        <v>5150</v>
      </c>
      <c r="G5524" s="14"/>
      <c r="H5524" s="15">
        <f>HYPERLINK("https://docs.wto.org/imrd/directdoc.asp?DDFDocuments/q/G/SPS/NECU121A1.pdf","EN")</f>
      </c>
      <c r="I5524" s="15">
        <f>HYPERLINK("https://docs.wto.org/imrd/directdoc.asp?DDFDocuments/r/G/SPS/NECU121A1.pdf","FR")</f>
      </c>
      <c r="J5524" s="15">
        <f>HYPERLINK("https://docs.wto.org/imrd/directdoc.asp?DDFDocuments/s/G/SPS/NECU121A1.pdf","ES")</f>
      </c>
    </row>
    <row r="5525">
      <c r="A5525" s="10" t="s">
        <v>9439</v>
      </c>
      <c r="B5525" s="11" t="s">
        <v>349</v>
      </c>
      <c r="C5525" s="10" t="s">
        <v>40</v>
      </c>
      <c r="D5525" s="12">
        <v>41681</v>
      </c>
      <c r="E5525" s="13" t="s">
        <v>19</v>
      </c>
      <c r="F5525" s="13" t="s">
        <v>5150</v>
      </c>
      <c r="G5525" s="14"/>
      <c r="H5525" s="15">
        <f>HYPERLINK("https://docs.wto.org/imrd/directdoc.asp?DDFDocuments/t/G/SPS/NECU127A1.DOC","EN")</f>
      </c>
      <c r="I5525" s="15">
        <f>HYPERLINK("https://docs.wto.org/imrd/directdoc.asp?DDFDocuments/u/G/SPS/NECU127A1.DOC","FR")</f>
      </c>
      <c r="J5525" s="15">
        <f>HYPERLINK("https://docs.wto.org/imrd/directdoc.asp?DDFDocuments/v/G/SPS/NECU127A1.DOC","ES")</f>
      </c>
    </row>
    <row r="5526">
      <c r="A5526" s="10" t="s">
        <v>9440</v>
      </c>
      <c r="B5526" s="11" t="s">
        <v>164</v>
      </c>
      <c r="C5526" s="10" t="s">
        <v>18</v>
      </c>
      <c r="D5526" s="12">
        <v>41681</v>
      </c>
      <c r="E5526" s="13" t="s">
        <v>8925</v>
      </c>
      <c r="F5526" s="13" t="s">
        <v>6531</v>
      </c>
      <c r="G5526" s="14" t="s">
        <v>2349</v>
      </c>
      <c r="H5526" s="15">
        <f>HYPERLINK("https://docs.wto.org/imrd/directdoc.asp?DDFDocuments/t/G/SPS/NUKR93.DOC","EN")</f>
      </c>
      <c r="I5526" s="15">
        <f>HYPERLINK("https://docs.wto.org/imrd/directdoc.asp?DDFDocuments/u/G/SPS/NUKR93.DOC","FR")</f>
      </c>
      <c r="J5526" s="15">
        <f>HYPERLINK("https://docs.wto.org/imrd/directdoc.asp?DDFDocuments/v/G/SPS/NUKR93.DOC","ES")</f>
      </c>
    </row>
    <row r="5527">
      <c r="A5527" s="10" t="s">
        <v>9441</v>
      </c>
      <c r="B5527" s="11" t="s">
        <v>124</v>
      </c>
      <c r="C5527" s="10" t="s">
        <v>18</v>
      </c>
      <c r="D5527" s="12">
        <v>41680</v>
      </c>
      <c r="E5527" s="13" t="s">
        <v>9442</v>
      </c>
      <c r="F5527" s="13" t="s">
        <v>339</v>
      </c>
      <c r="G5527" s="14"/>
      <c r="H5527" s="15">
        <f>HYPERLINK("https://docs.wto.org/imrd/directdoc.asp?DDFDocuments/t/G/SPS/NIDN91.DOC","EN")</f>
      </c>
      <c r="I5527" s="15">
        <f>HYPERLINK("https://docs.wto.org/imrd/directdoc.asp?DDFDocuments/u/G/SPS/NIDN91.DOC","FR")</f>
      </c>
      <c r="J5527" s="15">
        <f>HYPERLINK("https://docs.wto.org/imrd/directdoc.asp?DDFDocuments/v/G/SPS/NIDN91.DOC","ES")</f>
      </c>
    </row>
    <row r="5528">
      <c r="A5528" s="10" t="s">
        <v>9443</v>
      </c>
      <c r="B5528" s="11" t="s">
        <v>233</v>
      </c>
      <c r="C5528" s="10" t="s">
        <v>18</v>
      </c>
      <c r="D5528" s="12">
        <v>41680</v>
      </c>
      <c r="E5528" s="13" t="s">
        <v>9444</v>
      </c>
      <c r="F5528" s="13" t="s">
        <v>158</v>
      </c>
      <c r="G5528" s="14" t="s">
        <v>365</v>
      </c>
      <c r="H5528" s="15">
        <f>HYPERLINK("https://docs.wto.org/imrd/directdoc.asp?DDFDocuments/q/G/SPS/NPER508.pdf","EN")</f>
      </c>
      <c r="I5528" s="15">
        <f>HYPERLINK("https://docs.wto.org/imrd/directdoc.asp?DDFDocuments/r/G/SPS/NPER508.pdf","FR")</f>
      </c>
      <c r="J5528" s="15">
        <f>HYPERLINK("https://docs.wto.org/imrd/directdoc.asp?DDFDocuments/s/G/SPS/NPER508.pdf","ES")</f>
      </c>
    </row>
    <row r="5529">
      <c r="A5529" s="10" t="s">
        <v>9445</v>
      </c>
      <c r="B5529" s="11" t="s">
        <v>11</v>
      </c>
      <c r="C5529" s="10" t="s">
        <v>54</v>
      </c>
      <c r="D5529" s="12">
        <v>41680</v>
      </c>
      <c r="E5529" s="13" t="s">
        <v>9446</v>
      </c>
      <c r="F5529" s="13" t="s">
        <v>310</v>
      </c>
      <c r="G5529" s="14" t="s">
        <v>2349</v>
      </c>
      <c r="H5529" s="15">
        <f>HYPERLINK("https://docs.wto.org/imrd/directdoc.asp?DDFDocuments/t/G/SPS/NRUS35A4.DOC","EN")</f>
      </c>
      <c r="I5529" s="15">
        <f>HYPERLINK("https://docs.wto.org/imrd/directdoc.asp?DDFDocuments/u/G/SPS/NRUS35A4.DOC","FR")</f>
      </c>
      <c r="J5529" s="15">
        <f>HYPERLINK("https://docs.wto.org/imrd/directdoc.asp?DDFDocuments/v/G/SPS/NRUS35A4.DOC","ES")</f>
      </c>
    </row>
    <row r="5530">
      <c r="A5530" s="10" t="s">
        <v>9447</v>
      </c>
      <c r="B5530" s="11" t="s">
        <v>11</v>
      </c>
      <c r="C5530" s="10" t="s">
        <v>54</v>
      </c>
      <c r="D5530" s="12">
        <v>41680</v>
      </c>
      <c r="E5530" s="13" t="s">
        <v>9203</v>
      </c>
      <c r="F5530" s="13" t="s">
        <v>310</v>
      </c>
      <c r="G5530" s="14" t="s">
        <v>9448</v>
      </c>
      <c r="H5530" s="15">
        <f>HYPERLINK("https://docs.wto.org/imrd/directdoc.asp?DDFDocuments/t/G/SPS/NRUS45A1.DOC","EN")</f>
      </c>
      <c r="I5530" s="15">
        <f>HYPERLINK("https://docs.wto.org/imrd/directdoc.asp?DDFDocuments/u/G/SPS/NRUS45A1.DOC","FR")</f>
      </c>
      <c r="J5530" s="15">
        <f>HYPERLINK("https://docs.wto.org/imrd/directdoc.asp?DDFDocuments/v/G/SPS/NRUS45A1.DOC","ES")</f>
      </c>
    </row>
    <row r="5531">
      <c r="A5531" s="10" t="s">
        <v>9449</v>
      </c>
      <c r="B5531" s="11" t="s">
        <v>11</v>
      </c>
      <c r="C5531" s="10" t="s">
        <v>12</v>
      </c>
      <c r="D5531" s="12">
        <v>41680</v>
      </c>
      <c r="E5531" s="13" t="s">
        <v>4065</v>
      </c>
      <c r="F5531" s="13" t="s">
        <v>1869</v>
      </c>
      <c r="G5531" s="14" t="s">
        <v>2349</v>
      </c>
      <c r="H5531" s="15">
        <f>HYPERLINK("https://docs.wto.org/imrd/directdoc.asp?DDFDocuments/q/G/SPS/NRUS48.pdf","EN")</f>
      </c>
      <c r="I5531" s="15">
        <f>HYPERLINK("https://docs.wto.org/imrd/directdoc.asp?DDFDocuments/r/G/SPS/NRUS48.pdf","FR")</f>
      </c>
      <c r="J5531" s="15">
        <f>HYPERLINK("https://docs.wto.org/imrd/directdoc.asp?DDFDocuments/s/G/SPS/NRUS48.pdf","ES")</f>
      </c>
    </row>
    <row r="5532">
      <c r="A5532" s="10" t="s">
        <v>9450</v>
      </c>
      <c r="B5532" s="11" t="s">
        <v>161</v>
      </c>
      <c r="C5532" s="10" t="s">
        <v>18</v>
      </c>
      <c r="D5532" s="12">
        <v>41680</v>
      </c>
      <c r="E5532" s="13" t="s">
        <v>5093</v>
      </c>
      <c r="F5532" s="13" t="s">
        <v>2701</v>
      </c>
      <c r="G5532" s="14"/>
      <c r="H5532" s="15">
        <f>HYPERLINK("https://docs.wto.org/imrd/directdoc.asp?DDFDocuments/t/G/SPS/NUSA2631.DOC","EN")</f>
      </c>
      <c r="I5532" s="15">
        <f>HYPERLINK("https://docs.wto.org/imrd/directdoc.asp?DDFDocuments/u/G/SPS/NUSA2631.DOC","FR")</f>
      </c>
      <c r="J5532" s="15">
        <f>HYPERLINK("https://docs.wto.org/imrd/directdoc.asp?DDFDocuments/v/G/SPS/NUSA2631.DOC","ES")</f>
      </c>
    </row>
    <row r="5533">
      <c r="A5533" s="10" t="s">
        <v>9451</v>
      </c>
      <c r="B5533" s="11" t="s">
        <v>188</v>
      </c>
      <c r="C5533" s="10" t="s">
        <v>18</v>
      </c>
      <c r="D5533" s="12">
        <v>41677</v>
      </c>
      <c r="E5533" s="13" t="s">
        <v>8140</v>
      </c>
      <c r="F5533" s="13" t="s">
        <v>158</v>
      </c>
      <c r="G5533" s="14" t="s">
        <v>124</v>
      </c>
      <c r="H5533" s="15">
        <f>HYPERLINK("https://docs.wto.org/imrd/directdoc.asp?DDFDocuments/q/G/SPS/NAUS335.pdf","EN")</f>
      </c>
      <c r="I5533" s="15">
        <f>HYPERLINK("https://docs.wto.org/imrd/directdoc.asp?DDFDocuments/r/G/SPS/NAUS335.pdf","FR")</f>
      </c>
      <c r="J5533" s="15">
        <f>HYPERLINK("https://docs.wto.org/imrd/directdoc.asp?DDFDocuments/s/G/SPS/NAUS335.pdf","ES")</f>
      </c>
    </row>
    <row r="5534">
      <c r="A5534" s="10" t="s">
        <v>9452</v>
      </c>
      <c r="B5534" s="11" t="s">
        <v>622</v>
      </c>
      <c r="C5534" s="10" t="s">
        <v>18</v>
      </c>
      <c r="D5534" s="12">
        <v>41677</v>
      </c>
      <c r="E5534" s="13" t="s">
        <v>4176</v>
      </c>
      <c r="F5534" s="13" t="s">
        <v>2120</v>
      </c>
      <c r="G5534" s="14"/>
      <c r="H5534" s="15">
        <f>HYPERLINK("https://docs.wto.org/imrd/directdoc.asp?DDFDocuments/q/G/SPS/NBHR151.pdf","EN")</f>
      </c>
      <c r="I5534" s="15">
        <f>HYPERLINK("https://docs.wto.org/imrd/directdoc.asp?DDFDocuments/r/G/SPS/NBHR151.pdf","FR")</f>
      </c>
      <c r="J5534" s="15">
        <f>HYPERLINK("https://docs.wto.org/imrd/directdoc.asp?DDFDocuments/s/G/SPS/NBHR151.pdf","ES")</f>
      </c>
    </row>
    <row r="5535">
      <c r="A5535" s="10" t="s">
        <v>9453</v>
      </c>
      <c r="B5535" s="11" t="s">
        <v>622</v>
      </c>
      <c r="C5535" s="10" t="s">
        <v>18</v>
      </c>
      <c r="D5535" s="12">
        <v>41677</v>
      </c>
      <c r="E5535" s="13" t="s">
        <v>4176</v>
      </c>
      <c r="F5535" s="13" t="s">
        <v>2120</v>
      </c>
      <c r="G5535" s="14"/>
      <c r="H5535" s="15">
        <f>HYPERLINK("https://docs.wto.org/imrd/directdoc.asp?DDFDocuments/t/G/SPS/NBHR152.DOC","EN")</f>
      </c>
      <c r="I5535" s="15">
        <f>HYPERLINK("https://docs.wto.org/imrd/directdoc.asp?DDFDocuments/u/G/SPS/NBHR152.DOC","FR")</f>
      </c>
      <c r="J5535" s="15">
        <f>HYPERLINK("https://docs.wto.org/imrd/directdoc.asp?DDFDocuments/v/G/SPS/NBHR152.DOC","ES")</f>
      </c>
    </row>
    <row r="5536">
      <c r="A5536" s="10" t="s">
        <v>9454</v>
      </c>
      <c r="B5536" s="11" t="s">
        <v>622</v>
      </c>
      <c r="C5536" s="10" t="s">
        <v>18</v>
      </c>
      <c r="D5536" s="12">
        <v>41677</v>
      </c>
      <c r="E5536" s="13" t="s">
        <v>9455</v>
      </c>
      <c r="F5536" s="13" t="s">
        <v>2120</v>
      </c>
      <c r="G5536" s="14"/>
      <c r="H5536" s="15">
        <f>HYPERLINK("https://docs.wto.org/imrd/directdoc.asp?DDFDocuments/q/G/SPS/NBHR153.pdf","EN")</f>
      </c>
      <c r="I5536" s="15">
        <f>HYPERLINK("https://docs.wto.org/imrd/directdoc.asp?DDFDocuments/r/G/SPS/NBHR153.pdf","FR")</f>
      </c>
      <c r="J5536" s="15">
        <f>HYPERLINK("https://docs.wto.org/imrd/directdoc.asp?DDFDocuments/s/G/SPS/NBHR153.pdf","ES")</f>
      </c>
    </row>
    <row r="5537">
      <c r="A5537" s="10" t="s">
        <v>9456</v>
      </c>
      <c r="B5537" s="11" t="s">
        <v>72</v>
      </c>
      <c r="C5537" s="10" t="s">
        <v>40</v>
      </c>
      <c r="D5537" s="12">
        <v>41677</v>
      </c>
      <c r="E5537" s="13" t="s">
        <v>9457</v>
      </c>
      <c r="F5537" s="13" t="s">
        <v>5150</v>
      </c>
      <c r="G5537" s="14"/>
      <c r="H5537" s="15">
        <f>HYPERLINK("https://docs.wto.org/imrd/directdoc.asp?DDFDocuments/q/G/SPS/NCAN750A1.pdf","EN")</f>
      </c>
      <c r="I5537" s="15">
        <f>HYPERLINK("https://docs.wto.org/imrd/directdoc.asp?DDFDocuments/r/G/SPS/NCAN750A1.pdf","FR")</f>
      </c>
      <c r="J5537" s="15">
        <f>HYPERLINK("https://docs.wto.org/imrd/directdoc.asp?DDFDocuments/s/G/SPS/NCAN750A1.pdf","ES")</f>
      </c>
    </row>
    <row r="5538">
      <c r="A5538" s="10" t="s">
        <v>9458</v>
      </c>
      <c r="B5538" s="11" t="s">
        <v>11</v>
      </c>
      <c r="C5538" s="10" t="s">
        <v>54</v>
      </c>
      <c r="D5538" s="12">
        <v>41677</v>
      </c>
      <c r="E5538" s="13" t="s">
        <v>9446</v>
      </c>
      <c r="F5538" s="13" t="s">
        <v>310</v>
      </c>
      <c r="G5538" s="14" t="s">
        <v>2349</v>
      </c>
      <c r="H5538" s="15">
        <f>HYPERLINK("https://docs.wto.org/imrd/directdoc.asp?DDFDocuments/t/G/SPS/NRUS35A3.DOC","EN")</f>
      </c>
      <c r="I5538" s="15">
        <f>HYPERLINK("https://docs.wto.org/imrd/directdoc.asp?DDFDocuments/u/G/SPS/NRUS35A3.DOC","FR")</f>
      </c>
      <c r="J5538" s="15">
        <f>HYPERLINK("https://docs.wto.org/imrd/directdoc.asp?DDFDocuments/v/G/SPS/NRUS35A3.DOC","ES")</f>
      </c>
    </row>
    <row r="5539">
      <c r="A5539" s="10" t="s">
        <v>9459</v>
      </c>
      <c r="B5539" s="11" t="s">
        <v>622</v>
      </c>
      <c r="C5539" s="10" t="s">
        <v>18</v>
      </c>
      <c r="D5539" s="12">
        <v>41676</v>
      </c>
      <c r="E5539" s="13" t="s">
        <v>9460</v>
      </c>
      <c r="F5539" s="13" t="s">
        <v>24</v>
      </c>
      <c r="G5539" s="14"/>
      <c r="H5539" s="15">
        <f>HYPERLINK("https://docs.wto.org/imrd/directdoc.asp?DDFDocuments/t/G/SPS/NBHR131.DOC","EN")</f>
      </c>
      <c r="I5539" s="15">
        <f>HYPERLINK("https://docs.wto.org/imrd/directdoc.asp?DDFDocuments/u/G/SPS/NBHR131.DOC","FR")</f>
      </c>
      <c r="J5539" s="15">
        <f>HYPERLINK("https://docs.wto.org/imrd/directdoc.asp?DDFDocuments/v/G/SPS/NBHR131.DOC","ES")</f>
      </c>
    </row>
    <row r="5540">
      <c r="A5540" s="10" t="s">
        <v>9461</v>
      </c>
      <c r="B5540" s="11" t="s">
        <v>622</v>
      </c>
      <c r="C5540" s="10" t="s">
        <v>18</v>
      </c>
      <c r="D5540" s="12">
        <v>41676</v>
      </c>
      <c r="E5540" s="13" t="s">
        <v>9462</v>
      </c>
      <c r="F5540" s="13" t="s">
        <v>166</v>
      </c>
      <c r="G5540" s="14"/>
      <c r="H5540" s="15">
        <f>HYPERLINK("https://docs.wto.org/imrd/directdoc.asp?DDFDocuments/t/G/SPS/NBHR138.DOC","EN")</f>
      </c>
      <c r="I5540" s="15">
        <f>HYPERLINK("https://docs.wto.org/imrd/directdoc.asp?DDFDocuments/u/G/SPS/NBHR138.DOC","FR")</f>
      </c>
      <c r="J5540" s="15">
        <f>HYPERLINK("https://docs.wto.org/imrd/directdoc.asp?DDFDocuments/v/G/SPS/NBHR138.DOC","ES")</f>
      </c>
    </row>
    <row r="5541">
      <c r="A5541" s="10" t="s">
        <v>9463</v>
      </c>
      <c r="B5541" s="11" t="s">
        <v>622</v>
      </c>
      <c r="C5541" s="10" t="s">
        <v>18</v>
      </c>
      <c r="D5541" s="12">
        <v>41676</v>
      </c>
      <c r="E5541" s="13" t="s">
        <v>9464</v>
      </c>
      <c r="F5541" s="13" t="s">
        <v>24</v>
      </c>
      <c r="G5541" s="14"/>
      <c r="H5541" s="15">
        <f>HYPERLINK("https://docs.wto.org/imrd/directdoc.asp?DDFDocuments/q/G/SPS/NBHR143.pdf","EN")</f>
      </c>
      <c r="I5541" s="15">
        <f>HYPERLINK("https://docs.wto.org/imrd/directdoc.asp?DDFDocuments/r/G/SPS/NBHR143.pdf","FR")</f>
      </c>
      <c r="J5541" s="15">
        <f>HYPERLINK("https://docs.wto.org/imrd/directdoc.asp?DDFDocuments/s/G/SPS/NBHR143.pdf","ES")</f>
      </c>
    </row>
    <row r="5542">
      <c r="A5542" s="10" t="s">
        <v>9465</v>
      </c>
      <c r="B5542" s="11" t="s">
        <v>622</v>
      </c>
      <c r="C5542" s="10" t="s">
        <v>18</v>
      </c>
      <c r="D5542" s="12">
        <v>41676</v>
      </c>
      <c r="E5542" s="13" t="s">
        <v>9466</v>
      </c>
      <c r="F5542" s="13" t="s">
        <v>2120</v>
      </c>
      <c r="G5542" s="14"/>
      <c r="H5542" s="15">
        <f>HYPERLINK("https://docs.wto.org/imrd/directdoc.asp?DDFDocuments/q/G/SPS/NBHR145.pdf","EN")</f>
      </c>
      <c r="I5542" s="15">
        <f>HYPERLINK("https://docs.wto.org/imrd/directdoc.asp?DDFDocuments/r/G/SPS/NBHR145.pdf","FR")</f>
      </c>
      <c r="J5542" s="15">
        <f>HYPERLINK("https://docs.wto.org/imrd/directdoc.asp?DDFDocuments/s/G/SPS/NBHR145.pdf","ES")</f>
      </c>
    </row>
    <row r="5543">
      <c r="A5543" s="10" t="s">
        <v>9467</v>
      </c>
      <c r="B5543" s="11" t="s">
        <v>622</v>
      </c>
      <c r="C5543" s="10" t="s">
        <v>18</v>
      </c>
      <c r="D5543" s="12">
        <v>41676</v>
      </c>
      <c r="E5543" s="13" t="s">
        <v>4414</v>
      </c>
      <c r="F5543" s="13" t="s">
        <v>2120</v>
      </c>
      <c r="G5543" s="14"/>
      <c r="H5543" s="15">
        <f>HYPERLINK("https://docs.wto.org/imrd/directdoc.asp?DDFDocuments/q/G/SPS/NBHR148.pdf","EN")</f>
      </c>
      <c r="I5543" s="15">
        <f>HYPERLINK("https://docs.wto.org/imrd/directdoc.asp?DDFDocuments/r/G/SPS/NBHR148.pdf","FR")</f>
      </c>
      <c r="J5543" s="15">
        <f>HYPERLINK("https://docs.wto.org/imrd/directdoc.asp?DDFDocuments/s/G/SPS/NBHR148.pdf","ES")</f>
      </c>
    </row>
    <row r="5544">
      <c r="A5544" s="10" t="s">
        <v>9468</v>
      </c>
      <c r="B5544" s="11" t="s">
        <v>79</v>
      </c>
      <c r="C5544" s="10" t="s">
        <v>40</v>
      </c>
      <c r="D5544" s="12">
        <v>41676</v>
      </c>
      <c r="E5544" s="13" t="s">
        <v>19</v>
      </c>
      <c r="F5544" s="13" t="s">
        <v>310</v>
      </c>
      <c r="G5544" s="14"/>
      <c r="H5544" s="15">
        <f>HYPERLINK("https://docs.wto.org/imrd/directdoc.asp?DDFDocuments/t/G/SPS/NCOL125A7.DOC","EN")</f>
      </c>
      <c r="I5544" s="15">
        <f>HYPERLINK("https://docs.wto.org/imrd/directdoc.asp?DDFDocuments/u/G/SPS/NCOL125A7.DOC","FR")</f>
      </c>
      <c r="J5544" s="15">
        <f>HYPERLINK("https://docs.wto.org/imrd/directdoc.asp?DDFDocuments/v/G/SPS/NCOL125A7.DOC","ES")</f>
      </c>
    </row>
    <row r="5545">
      <c r="A5545" s="10" t="s">
        <v>9469</v>
      </c>
      <c r="B5545" s="11" t="s">
        <v>59</v>
      </c>
      <c r="C5545" s="10" t="s">
        <v>18</v>
      </c>
      <c r="D5545" s="12">
        <v>41676</v>
      </c>
      <c r="E5545" s="13" t="s">
        <v>8933</v>
      </c>
      <c r="F5545" s="13" t="s">
        <v>3627</v>
      </c>
      <c r="G5545" s="14"/>
      <c r="H5545" s="15">
        <f>HYPERLINK("https://docs.wto.org/imrd/directdoc.asp?DDFDocuments/t/G/SPS/NTPKM304.DOC","EN")</f>
      </c>
      <c r="I5545" s="15">
        <f>HYPERLINK("https://docs.wto.org/imrd/directdoc.asp?DDFDocuments/u/G/SPS/NTPKM304.DOC","FR")</f>
      </c>
      <c r="J5545" s="15">
        <f>HYPERLINK("https://docs.wto.org/imrd/directdoc.asp?DDFDocuments/v/G/SPS/NTPKM304.DOC","ES")</f>
      </c>
    </row>
    <row r="5546">
      <c r="A5546" s="10" t="s">
        <v>9470</v>
      </c>
      <c r="B5546" s="11" t="s">
        <v>161</v>
      </c>
      <c r="C5546" s="10" t="s">
        <v>18</v>
      </c>
      <c r="D5546" s="12">
        <v>41676</v>
      </c>
      <c r="E5546" s="13" t="s">
        <v>9471</v>
      </c>
      <c r="F5546" s="13" t="s">
        <v>186</v>
      </c>
      <c r="G5546" s="14"/>
      <c r="H5546" s="15">
        <f>HYPERLINK("https://docs.wto.org/imrd/directdoc.asp?DDFDocuments/t/G/SPS/NUSA2626.DOC","EN")</f>
      </c>
      <c r="I5546" s="15">
        <f>HYPERLINK("https://docs.wto.org/imrd/directdoc.asp?DDFDocuments/u/G/SPS/NUSA2626.DOC","FR")</f>
      </c>
      <c r="J5546" s="15">
        <f>HYPERLINK("https://docs.wto.org/imrd/directdoc.asp?DDFDocuments/v/G/SPS/NUSA2626.DOC","ES")</f>
      </c>
    </row>
    <row r="5547">
      <c r="A5547" s="10" t="s">
        <v>9472</v>
      </c>
      <c r="B5547" s="11" t="s">
        <v>161</v>
      </c>
      <c r="C5547" s="10" t="s">
        <v>18</v>
      </c>
      <c r="D5547" s="12">
        <v>41676</v>
      </c>
      <c r="E5547" s="13" t="s">
        <v>8460</v>
      </c>
      <c r="F5547" s="13" t="s">
        <v>4616</v>
      </c>
      <c r="G5547" s="14" t="s">
        <v>145</v>
      </c>
      <c r="H5547" s="15">
        <f>HYPERLINK("https://docs.wto.org/imrd/directdoc.asp?DDFDocuments/q/G/SPS/NUSA2627.pdf","EN")</f>
      </c>
      <c r="I5547" s="15">
        <f>HYPERLINK("https://docs.wto.org/imrd/directdoc.asp?DDFDocuments/r/G/SPS/NUSA2627.pdf","FR")</f>
      </c>
      <c r="J5547" s="15">
        <f>HYPERLINK("https://docs.wto.org/imrd/directdoc.asp?DDFDocuments/s/G/SPS/NUSA2627.pdf","ES")</f>
      </c>
    </row>
    <row r="5548">
      <c r="A5548" s="10" t="s">
        <v>9473</v>
      </c>
      <c r="B5548" s="11" t="s">
        <v>161</v>
      </c>
      <c r="C5548" s="10" t="s">
        <v>18</v>
      </c>
      <c r="D5548" s="12">
        <v>41676</v>
      </c>
      <c r="E5548" s="13" t="s">
        <v>857</v>
      </c>
      <c r="F5548" s="13" t="s">
        <v>1282</v>
      </c>
      <c r="G5548" s="14"/>
      <c r="H5548" s="15">
        <f>HYPERLINK("https://docs.wto.org/imrd/directdoc.asp?DDFDocuments/t/G/SPS/NUSA2628.DOC","EN")</f>
      </c>
      <c r="I5548" s="15">
        <f>HYPERLINK("https://docs.wto.org/imrd/directdoc.asp?DDFDocuments/u/G/SPS/NUSA2628.DOC","FR")</f>
      </c>
      <c r="J5548" s="15">
        <f>HYPERLINK("https://docs.wto.org/imrd/directdoc.asp?DDFDocuments/v/G/SPS/NUSA2628.DOC","ES")</f>
      </c>
    </row>
    <row r="5549">
      <c r="A5549" s="10" t="s">
        <v>9474</v>
      </c>
      <c r="B5549" s="11" t="s">
        <v>622</v>
      </c>
      <c r="C5549" s="10" t="s">
        <v>18</v>
      </c>
      <c r="D5549" s="12">
        <v>41674</v>
      </c>
      <c r="E5549" s="13" t="s">
        <v>9475</v>
      </c>
      <c r="F5549" s="13" t="s">
        <v>24</v>
      </c>
      <c r="G5549" s="14"/>
      <c r="H5549" s="15">
        <f>HYPERLINK("https://docs.wto.org/imrd/directdoc.asp?DDFDocuments/q/G/SPS/NBHR127.pdf","EN")</f>
      </c>
      <c r="I5549" s="15">
        <f>HYPERLINK("https://docs.wto.org/imrd/directdoc.asp?DDFDocuments/r/G/SPS/NBHR127.pdf","FR")</f>
      </c>
      <c r="J5549" s="15">
        <f>HYPERLINK("https://docs.wto.org/imrd/directdoc.asp?DDFDocuments/s/G/SPS/NBHR127.pdf","ES")</f>
      </c>
    </row>
    <row r="5550">
      <c r="A5550" s="10" t="s">
        <v>9476</v>
      </c>
      <c r="B5550" s="11" t="s">
        <v>622</v>
      </c>
      <c r="C5550" s="10" t="s">
        <v>18</v>
      </c>
      <c r="D5550" s="12">
        <v>41674</v>
      </c>
      <c r="E5550" s="13" t="s">
        <v>9477</v>
      </c>
      <c r="F5550" s="13" t="s">
        <v>24</v>
      </c>
      <c r="G5550" s="14"/>
      <c r="H5550" s="15">
        <f>HYPERLINK("https://docs.wto.org/imrd/directdoc.asp?DDFDocuments/t/G/SPS/NBHR128.DOC","EN")</f>
      </c>
      <c r="I5550" s="15">
        <f>HYPERLINK("https://docs.wto.org/imrd/directdoc.asp?DDFDocuments/u/G/SPS/NBHR128.DOC","FR")</f>
      </c>
      <c r="J5550" s="15">
        <f>HYPERLINK("https://docs.wto.org/imrd/directdoc.asp?DDFDocuments/v/G/SPS/NBHR128.DOC","ES")</f>
      </c>
    </row>
    <row r="5551">
      <c r="A5551" s="10" t="s">
        <v>9478</v>
      </c>
      <c r="B5551" s="11" t="s">
        <v>622</v>
      </c>
      <c r="C5551" s="10" t="s">
        <v>18</v>
      </c>
      <c r="D5551" s="12">
        <v>41674</v>
      </c>
      <c r="E5551" s="13" t="s">
        <v>9479</v>
      </c>
      <c r="F5551" s="13" t="s">
        <v>24</v>
      </c>
      <c r="G5551" s="14"/>
      <c r="H5551" s="15">
        <f>HYPERLINK("https://docs.wto.org/imrd/directdoc.asp?DDFDocuments/q/G/SPS/NBHR130.pdf","EN")</f>
      </c>
      <c r="I5551" s="15">
        <f>HYPERLINK("https://docs.wto.org/imrd/directdoc.asp?DDFDocuments/r/G/SPS/NBHR130.pdf","FR")</f>
      </c>
      <c r="J5551" s="15">
        <f>HYPERLINK("https://docs.wto.org/imrd/directdoc.asp?DDFDocuments/s/G/SPS/NBHR130.pdf","ES")</f>
      </c>
    </row>
    <row r="5552">
      <c r="A5552" s="10" t="s">
        <v>9480</v>
      </c>
      <c r="B5552" s="11" t="s">
        <v>124</v>
      </c>
      <c r="C5552" s="10" t="s">
        <v>18</v>
      </c>
      <c r="D5552" s="12">
        <v>41673</v>
      </c>
      <c r="E5552" s="13" t="s">
        <v>9481</v>
      </c>
      <c r="F5552" s="13" t="s">
        <v>126</v>
      </c>
      <c r="G5552" s="14"/>
      <c r="H5552" s="15">
        <f>HYPERLINK("https://docs.wto.org/imrd/directdoc.asp?DDFDocuments/t/G/SPS/NIDN90.DOC","EN")</f>
      </c>
      <c r="I5552" s="15">
        <f>HYPERLINK("https://docs.wto.org/imrd/directdoc.asp?DDFDocuments/u/G/SPS/NIDN90.DOC","FR")</f>
      </c>
      <c r="J5552" s="15">
        <f>HYPERLINK("https://docs.wto.org/imrd/directdoc.asp?DDFDocuments/v/G/SPS/NIDN90.DOC","ES")</f>
      </c>
    </row>
    <row r="5553">
      <c r="A5553" s="10" t="s">
        <v>9482</v>
      </c>
      <c r="B5553" s="11" t="s">
        <v>188</v>
      </c>
      <c r="C5553" s="10" t="s">
        <v>18</v>
      </c>
      <c r="D5553" s="12">
        <v>41670</v>
      </c>
      <c r="E5553" s="13" t="s">
        <v>5681</v>
      </c>
      <c r="F5553" s="13" t="s">
        <v>158</v>
      </c>
      <c r="G5553" s="14" t="s">
        <v>34</v>
      </c>
      <c r="H5553" s="15">
        <f>HYPERLINK("https://docs.wto.org/imrd/directdoc.asp?DDFDocuments/t/G/SPS/NAUS334.DOC","EN")</f>
      </c>
      <c r="I5553" s="15">
        <f>HYPERLINK("https://docs.wto.org/imrd/directdoc.asp?DDFDocuments/u/G/SPS/NAUS334.DOC","FR")</f>
      </c>
      <c r="J5553" s="15">
        <f>HYPERLINK("https://docs.wto.org/imrd/directdoc.asp?DDFDocuments/v/G/SPS/NAUS334.DOC","ES")</f>
      </c>
    </row>
    <row r="5554">
      <c r="A5554" s="10" t="s">
        <v>9483</v>
      </c>
      <c r="B5554" s="11" t="s">
        <v>233</v>
      </c>
      <c r="C5554" s="10" t="s">
        <v>18</v>
      </c>
      <c r="D5554" s="12">
        <v>41670</v>
      </c>
      <c r="E5554" s="13" t="s">
        <v>9484</v>
      </c>
      <c r="F5554" s="13" t="s">
        <v>158</v>
      </c>
      <c r="G5554" s="14" t="s">
        <v>365</v>
      </c>
      <c r="H5554" s="15">
        <f>HYPERLINK("https://docs.wto.org/imrd/directdoc.asp?DDFDocuments/q/G/SPS/NPER507.pdf","EN")</f>
      </c>
      <c r="I5554" s="15">
        <f>HYPERLINK("https://docs.wto.org/imrd/directdoc.asp?DDFDocuments/r/G/SPS/NPER507.pdf","FR")</f>
      </c>
      <c r="J5554" s="15">
        <f>HYPERLINK("https://docs.wto.org/imrd/directdoc.asp?DDFDocuments/s/G/SPS/NPER507.pdf","ES")</f>
      </c>
    </row>
    <row r="5555">
      <c r="A5555" s="10" t="s">
        <v>9485</v>
      </c>
      <c r="B5555" s="11" t="s">
        <v>365</v>
      </c>
      <c r="C5555" s="10" t="s">
        <v>18</v>
      </c>
      <c r="D5555" s="12">
        <v>41667</v>
      </c>
      <c r="E5555" s="13" t="s">
        <v>9486</v>
      </c>
      <c r="F5555" s="13" t="s">
        <v>223</v>
      </c>
      <c r="G5555" s="14"/>
      <c r="H5555" s="15">
        <f>HYPERLINK("https://docs.wto.org/imrd/directdoc.asp?DDFDocuments/q/G/SPS/NCHL461.pdf","EN")</f>
      </c>
      <c r="I5555" s="15">
        <f>HYPERLINK("https://docs.wto.org/imrd/directdoc.asp?DDFDocuments/r/G/SPS/NCHL461.pdf","FR")</f>
      </c>
      <c r="J5555" s="15">
        <f>HYPERLINK("https://docs.wto.org/imrd/directdoc.asp?DDFDocuments/s/G/SPS/NCHL461.pdf","ES")</f>
      </c>
    </row>
    <row r="5556">
      <c r="A5556" s="10" t="s">
        <v>9487</v>
      </c>
      <c r="B5556" s="11" t="s">
        <v>82</v>
      </c>
      <c r="C5556" s="10" t="s">
        <v>40</v>
      </c>
      <c r="D5556" s="12">
        <v>41667</v>
      </c>
      <c r="E5556" s="13" t="s">
        <v>603</v>
      </c>
      <c r="F5556" s="13" t="s">
        <v>6184</v>
      </c>
      <c r="G5556" s="14"/>
      <c r="H5556" s="15">
        <f>HYPERLINK("https://docs.wto.org/imrd/directdoc.asp?DDFDocuments/t/G/SPS/NEU42A1.DOC","EN")</f>
      </c>
      <c r="I5556" s="15">
        <f>HYPERLINK("https://docs.wto.org/imrd/directdoc.asp?DDFDocuments/u/G/SPS/NEU42A1.DOC","FR")</f>
      </c>
      <c r="J5556" s="15">
        <f>HYPERLINK("https://docs.wto.org/imrd/directdoc.asp?DDFDocuments/v/G/SPS/NEU42A1.DOC","ES")</f>
      </c>
    </row>
    <row r="5557">
      <c r="A5557" s="10" t="s">
        <v>9488</v>
      </c>
      <c r="B5557" s="11" t="s">
        <v>87</v>
      </c>
      <c r="C5557" s="10" t="s">
        <v>18</v>
      </c>
      <c r="D5557" s="12">
        <v>41667</v>
      </c>
      <c r="E5557" s="13" t="s">
        <v>8460</v>
      </c>
      <c r="F5557" s="13" t="s">
        <v>3997</v>
      </c>
      <c r="G5557" s="14"/>
      <c r="H5557" s="15">
        <f>HYPERLINK("https://docs.wto.org/imrd/directdoc.asp?DDFDocuments/q/G/SPS/NMEX253.pdf","EN")</f>
      </c>
      <c r="I5557" s="15">
        <f>HYPERLINK("https://docs.wto.org/imrd/directdoc.asp?DDFDocuments/r/G/SPS/NMEX253.pdf","FR")</f>
      </c>
      <c r="J5557" s="15">
        <f>HYPERLINK("https://docs.wto.org/imrd/directdoc.asp?DDFDocuments/s/G/SPS/NMEX253.pdf","ES")</f>
      </c>
    </row>
    <row r="5558">
      <c r="A5558" s="10" t="s">
        <v>9489</v>
      </c>
      <c r="B5558" s="11" t="s">
        <v>2054</v>
      </c>
      <c r="C5558" s="10" t="s">
        <v>18</v>
      </c>
      <c r="D5558" s="12">
        <v>41667</v>
      </c>
      <c r="E5558" s="13" t="s">
        <v>9490</v>
      </c>
      <c r="F5558" s="13" t="s">
        <v>3404</v>
      </c>
      <c r="G5558" s="14"/>
      <c r="H5558" s="15">
        <f>HYPERLINK("https://docs.wto.org/imrd/directdoc.asp?DDFDocuments/t/G/SPS/NNPL20.DOC","EN")</f>
      </c>
      <c r="I5558" s="15">
        <f>HYPERLINK("https://docs.wto.org/imrd/directdoc.asp?DDFDocuments/u/G/SPS/NNPL20.DOC","FR")</f>
      </c>
      <c r="J5558" s="15">
        <f>HYPERLINK("https://docs.wto.org/imrd/directdoc.asp?DDFDocuments/v/G/SPS/NNPL20.DOC","ES")</f>
      </c>
    </row>
    <row r="5559">
      <c r="A5559" s="10" t="s">
        <v>9491</v>
      </c>
      <c r="B5559" s="11" t="s">
        <v>233</v>
      </c>
      <c r="C5559" s="10" t="s">
        <v>18</v>
      </c>
      <c r="D5559" s="12">
        <v>41667</v>
      </c>
      <c r="E5559" s="13" t="s">
        <v>9492</v>
      </c>
      <c r="F5559" s="13" t="s">
        <v>223</v>
      </c>
      <c r="G5559" s="14" t="s">
        <v>139</v>
      </c>
      <c r="H5559" s="15">
        <f>HYPERLINK("https://docs.wto.org/imrd/directdoc.asp?DDFDocuments/q/G/SPS/NPER505.pdf","EN")</f>
      </c>
      <c r="I5559" s="15">
        <f>HYPERLINK("https://docs.wto.org/imrd/directdoc.asp?DDFDocuments/r/G/SPS/NPER505.pdf","FR")</f>
      </c>
      <c r="J5559" s="15">
        <f>HYPERLINK("https://docs.wto.org/imrd/directdoc.asp?DDFDocuments/s/G/SPS/NPER505.pdf","ES")</f>
      </c>
    </row>
    <row r="5560">
      <c r="A5560" s="10" t="s">
        <v>9493</v>
      </c>
      <c r="B5560" s="11" t="s">
        <v>233</v>
      </c>
      <c r="C5560" s="10" t="s">
        <v>18</v>
      </c>
      <c r="D5560" s="12">
        <v>41667</v>
      </c>
      <c r="E5560" s="13" t="s">
        <v>9494</v>
      </c>
      <c r="F5560" s="13" t="s">
        <v>992</v>
      </c>
      <c r="G5560" s="14" t="s">
        <v>87</v>
      </c>
      <c r="H5560" s="15">
        <f>HYPERLINK("https://docs.wto.org/imrd/directdoc.asp?DDFDocuments/q/G/SPS/NPER506.pdf","EN")</f>
      </c>
      <c r="I5560" s="15">
        <f>HYPERLINK("https://docs.wto.org/imrd/directdoc.asp?DDFDocuments/r/G/SPS/NPER506.pdf","FR")</f>
      </c>
      <c r="J5560" s="15">
        <f>HYPERLINK("https://docs.wto.org/imrd/directdoc.asp?DDFDocuments/s/G/SPS/NPER506.pdf","ES")</f>
      </c>
    </row>
    <row r="5561">
      <c r="A5561" s="10" t="s">
        <v>9495</v>
      </c>
      <c r="B5561" s="11" t="s">
        <v>53</v>
      </c>
      <c r="C5561" s="10" t="s">
        <v>18</v>
      </c>
      <c r="D5561" s="12">
        <v>41667</v>
      </c>
      <c r="E5561" s="13" t="s">
        <v>9251</v>
      </c>
      <c r="F5561" s="13" t="s">
        <v>9496</v>
      </c>
      <c r="G5561" s="14"/>
      <c r="H5561" s="15">
        <f>HYPERLINK("https://docs.wto.org/imrd/directdoc.asp?DDFDocuments/t/G/SPS/NSAU92.DOC","EN")</f>
      </c>
      <c r="I5561" s="15">
        <f>HYPERLINK("https://docs.wto.org/imrd/directdoc.asp?DDFDocuments/u/G/SPS/NSAU92.DOC","FR")</f>
      </c>
      <c r="J5561" s="15">
        <f>HYPERLINK("https://docs.wto.org/imrd/directdoc.asp?DDFDocuments/v/G/SPS/NSAU92.DOC","ES")</f>
      </c>
    </row>
    <row r="5562">
      <c r="A5562" s="10" t="s">
        <v>9497</v>
      </c>
      <c r="B5562" s="11" t="s">
        <v>53</v>
      </c>
      <c r="C5562" s="10" t="s">
        <v>18</v>
      </c>
      <c r="D5562" s="12">
        <v>41667</v>
      </c>
      <c r="E5562" s="13" t="s">
        <v>9251</v>
      </c>
      <c r="F5562" s="13" t="s">
        <v>24</v>
      </c>
      <c r="G5562" s="14"/>
      <c r="H5562" s="15">
        <f>HYPERLINK("https://docs.wto.org/imrd/directdoc.asp?DDFDocuments/t/G/SPS/NSAU93.DOC","EN")</f>
      </c>
      <c r="I5562" s="15">
        <f>HYPERLINK("https://docs.wto.org/imrd/directdoc.asp?DDFDocuments/u/G/SPS/NSAU93.DOC","FR")</f>
      </c>
      <c r="J5562" s="15">
        <f>HYPERLINK("https://docs.wto.org/imrd/directdoc.asp?DDFDocuments/v/G/SPS/NSAU93.DOC","ES")</f>
      </c>
    </row>
    <row r="5563">
      <c r="A5563" s="10" t="s">
        <v>9498</v>
      </c>
      <c r="B5563" s="11" t="s">
        <v>161</v>
      </c>
      <c r="C5563" s="10" t="s">
        <v>40</v>
      </c>
      <c r="D5563" s="12">
        <v>41667</v>
      </c>
      <c r="E5563" s="13" t="s">
        <v>6929</v>
      </c>
      <c r="F5563" s="13" t="s">
        <v>925</v>
      </c>
      <c r="G5563" s="14" t="s">
        <v>183</v>
      </c>
      <c r="H5563" s="15">
        <f>HYPERLINK("https://docs.wto.org/imrd/directdoc.asp?DDFDocuments/t/G/SPS/NUSA1491A1.DOC","EN")</f>
      </c>
      <c r="I5563" s="15">
        <f>HYPERLINK("https://docs.wto.org/imrd/directdoc.asp?DDFDocuments/u/G/SPS/NUSA1491A1.DOC","FR")</f>
      </c>
      <c r="J5563" s="15">
        <f>HYPERLINK("https://docs.wto.org/imrd/directdoc.asp?DDFDocuments/v/G/SPS/NUSA1491A1.DOC","ES")</f>
      </c>
    </row>
    <row r="5564">
      <c r="A5564" s="10" t="s">
        <v>9499</v>
      </c>
      <c r="B5564" s="11" t="s">
        <v>161</v>
      </c>
      <c r="C5564" s="10" t="s">
        <v>18</v>
      </c>
      <c r="D5564" s="12">
        <v>41667</v>
      </c>
      <c r="E5564" s="13" t="s">
        <v>285</v>
      </c>
      <c r="F5564" s="13" t="s">
        <v>2192</v>
      </c>
      <c r="G5564" s="14" t="s">
        <v>183</v>
      </c>
      <c r="H5564" s="15">
        <f>HYPERLINK("https://docs.wto.org/imrd/directdoc.asp?DDFDocuments/t/G/SPS/NUSA2622.DOC","EN")</f>
      </c>
      <c r="I5564" s="15">
        <f>HYPERLINK("https://docs.wto.org/imrd/directdoc.asp?DDFDocuments/u/G/SPS/NUSA2622.DOC","FR")</f>
      </c>
      <c r="J5564" s="15">
        <f>HYPERLINK("https://docs.wto.org/imrd/directdoc.asp?DDFDocuments/v/G/SPS/NUSA2622.DOC","ES")</f>
      </c>
    </row>
    <row r="5565">
      <c r="A5565" s="10" t="s">
        <v>9500</v>
      </c>
      <c r="B5565" s="11" t="s">
        <v>11</v>
      </c>
      <c r="C5565" s="10" t="s">
        <v>54</v>
      </c>
      <c r="D5565" s="12">
        <v>41666</v>
      </c>
      <c r="E5565" s="13" t="s">
        <v>9446</v>
      </c>
      <c r="F5565" s="13" t="s">
        <v>310</v>
      </c>
      <c r="G5565" s="14" t="s">
        <v>2349</v>
      </c>
      <c r="H5565" s="15">
        <f>HYPERLINK("https://docs.wto.org/imrd/directdoc.asp?DDFDocuments/t/G/SPS/NRUS35A2.DOC","EN")</f>
      </c>
      <c r="I5565" s="15">
        <f>HYPERLINK("https://docs.wto.org/imrd/directdoc.asp?DDFDocuments/u/G/SPS/NRUS35A2.DOC","FR")</f>
      </c>
      <c r="J5565" s="15">
        <f>HYPERLINK("https://docs.wto.org/imrd/directdoc.asp?DDFDocuments/v/G/SPS/NRUS35A2.DOC","ES")</f>
      </c>
    </row>
    <row r="5566">
      <c r="A5566" s="10" t="s">
        <v>9501</v>
      </c>
      <c r="B5566" s="11" t="s">
        <v>349</v>
      </c>
      <c r="C5566" s="10" t="s">
        <v>18</v>
      </c>
      <c r="D5566" s="12">
        <v>41663</v>
      </c>
      <c r="E5566" s="13" t="s">
        <v>9502</v>
      </c>
      <c r="F5566" s="13" t="s">
        <v>368</v>
      </c>
      <c r="G5566" s="14" t="s">
        <v>149</v>
      </c>
      <c r="H5566" s="15">
        <f>HYPERLINK("https://docs.wto.org/imrd/directdoc.asp?DDFDocuments/q/G/SPS/NECU137.pdf","EN")</f>
      </c>
      <c r="I5566" s="15">
        <f>HYPERLINK("https://docs.wto.org/imrd/directdoc.asp?DDFDocuments/r/G/SPS/NECU137.pdf","FR")</f>
      </c>
      <c r="J5566" s="15">
        <f>HYPERLINK("https://docs.wto.org/imrd/directdoc.asp?DDFDocuments/s/G/SPS/NECU137.pdf","ES")</f>
      </c>
    </row>
    <row r="5567">
      <c r="A5567" s="10" t="s">
        <v>9503</v>
      </c>
      <c r="B5567" s="11" t="s">
        <v>349</v>
      </c>
      <c r="C5567" s="10" t="s">
        <v>18</v>
      </c>
      <c r="D5567" s="12">
        <v>41663</v>
      </c>
      <c r="E5567" s="13" t="s">
        <v>9504</v>
      </c>
      <c r="F5567" s="13" t="s">
        <v>368</v>
      </c>
      <c r="G5567" s="14" t="s">
        <v>149</v>
      </c>
      <c r="H5567" s="15">
        <f>HYPERLINK("https://docs.wto.org/imrd/directdoc.asp?DDFDocuments/q/G/SPS/NECU138.pdf","EN")</f>
      </c>
      <c r="I5567" s="15">
        <f>HYPERLINK("https://docs.wto.org/imrd/directdoc.asp?DDFDocuments/r/G/SPS/NECU138.pdf","FR")</f>
      </c>
      <c r="J5567" s="15">
        <f>HYPERLINK("https://docs.wto.org/imrd/directdoc.asp?DDFDocuments/s/G/SPS/NECU138.pdf","ES")</f>
      </c>
    </row>
    <row r="5568">
      <c r="A5568" s="10" t="s">
        <v>9505</v>
      </c>
      <c r="B5568" s="11" t="s">
        <v>349</v>
      </c>
      <c r="C5568" s="10" t="s">
        <v>18</v>
      </c>
      <c r="D5568" s="12">
        <v>41663</v>
      </c>
      <c r="E5568" s="13" t="s">
        <v>9506</v>
      </c>
      <c r="F5568" s="13" t="s">
        <v>368</v>
      </c>
      <c r="G5568" s="14" t="s">
        <v>95</v>
      </c>
      <c r="H5568" s="15">
        <f>HYPERLINK("https://docs.wto.org/imrd/directdoc.asp?DDFDocuments/q/G/SPS/NECU139.pdf","EN")</f>
      </c>
      <c r="I5568" s="15">
        <f>HYPERLINK("https://docs.wto.org/imrd/directdoc.asp?DDFDocuments/r/G/SPS/NECU139.pdf","FR")</f>
      </c>
      <c r="J5568" s="15">
        <f>HYPERLINK("https://docs.wto.org/imrd/directdoc.asp?DDFDocuments/s/G/SPS/NECU139.pdf","ES")</f>
      </c>
    </row>
    <row r="5569">
      <c r="A5569" s="10" t="s">
        <v>9507</v>
      </c>
      <c r="B5569" s="11" t="s">
        <v>349</v>
      </c>
      <c r="C5569" s="10" t="s">
        <v>18</v>
      </c>
      <c r="D5569" s="12">
        <v>41663</v>
      </c>
      <c r="E5569" s="13" t="s">
        <v>9508</v>
      </c>
      <c r="F5569" s="13" t="s">
        <v>368</v>
      </c>
      <c r="G5569" s="14" t="s">
        <v>95</v>
      </c>
      <c r="H5569" s="15">
        <f>HYPERLINK("https://docs.wto.org/imrd/directdoc.asp?DDFDocuments/q/G/SPS/NECU140.pdf","EN")</f>
      </c>
      <c r="I5569" s="15">
        <f>HYPERLINK("https://docs.wto.org/imrd/directdoc.asp?DDFDocuments/r/G/SPS/NECU140.pdf","FR")</f>
      </c>
      <c r="J5569" s="15">
        <f>HYPERLINK("https://docs.wto.org/imrd/directdoc.asp?DDFDocuments/s/G/SPS/NECU140.pdf","ES")</f>
      </c>
    </row>
    <row r="5570">
      <c r="A5570" s="10" t="s">
        <v>9509</v>
      </c>
      <c r="B5570" s="11" t="s">
        <v>349</v>
      </c>
      <c r="C5570" s="10" t="s">
        <v>18</v>
      </c>
      <c r="D5570" s="12">
        <v>41663</v>
      </c>
      <c r="E5570" s="13" t="s">
        <v>9510</v>
      </c>
      <c r="F5570" s="13" t="s">
        <v>368</v>
      </c>
      <c r="G5570" s="14" t="s">
        <v>149</v>
      </c>
      <c r="H5570" s="15">
        <f>HYPERLINK("https://docs.wto.org/imrd/directdoc.asp?DDFDocuments/q/G/SPS/NECU141.pdf","EN")</f>
      </c>
      <c r="I5570" s="15">
        <f>HYPERLINK("https://docs.wto.org/imrd/directdoc.asp?DDFDocuments/r/G/SPS/NECU141.pdf","FR")</f>
      </c>
      <c r="J5570" s="15">
        <f>HYPERLINK("https://docs.wto.org/imrd/directdoc.asp?DDFDocuments/s/G/SPS/NECU141.pdf","ES")</f>
      </c>
    </row>
    <row r="5571">
      <c r="A5571" s="10" t="s">
        <v>9511</v>
      </c>
      <c r="B5571" s="11" t="s">
        <v>349</v>
      </c>
      <c r="C5571" s="10" t="s">
        <v>18</v>
      </c>
      <c r="D5571" s="12">
        <v>41663</v>
      </c>
      <c r="E5571" s="13" t="s">
        <v>9512</v>
      </c>
      <c r="F5571" s="13" t="s">
        <v>368</v>
      </c>
      <c r="G5571" s="14" t="s">
        <v>149</v>
      </c>
      <c r="H5571" s="15">
        <f>HYPERLINK("https://docs.wto.org/imrd/directdoc.asp?DDFDocuments/q/G/SPS/NECU142.pdf","EN")</f>
      </c>
      <c r="I5571" s="15">
        <f>HYPERLINK("https://docs.wto.org/imrd/directdoc.asp?DDFDocuments/r/G/SPS/NECU142.pdf","FR")</f>
      </c>
      <c r="J5571" s="15">
        <f>HYPERLINK("https://docs.wto.org/imrd/directdoc.asp?DDFDocuments/s/G/SPS/NECU142.pdf","ES")</f>
      </c>
    </row>
    <row r="5572">
      <c r="A5572" s="10" t="s">
        <v>9513</v>
      </c>
      <c r="B5572" s="11" t="s">
        <v>87</v>
      </c>
      <c r="C5572" s="10" t="s">
        <v>18</v>
      </c>
      <c r="D5572" s="12">
        <v>41663</v>
      </c>
      <c r="E5572" s="13" t="s">
        <v>9514</v>
      </c>
      <c r="F5572" s="13" t="s">
        <v>32</v>
      </c>
      <c r="G5572" s="14" t="s">
        <v>90</v>
      </c>
      <c r="H5572" s="15">
        <f>HYPERLINK("https://docs.wto.org/imrd/directdoc.asp?DDFDocuments/q/G/SPS/NMEX250.pdf","EN")</f>
      </c>
      <c r="I5572" s="15">
        <f>HYPERLINK("https://docs.wto.org/imrd/directdoc.asp?DDFDocuments/r/G/SPS/NMEX250.pdf","FR")</f>
      </c>
      <c r="J5572" s="15">
        <f>HYPERLINK("https://docs.wto.org/imrd/directdoc.asp?DDFDocuments/s/G/SPS/NMEX250.pdf","ES")</f>
      </c>
    </row>
    <row r="5573">
      <c r="A5573" s="10" t="s">
        <v>9515</v>
      </c>
      <c r="B5573" s="11" t="s">
        <v>87</v>
      </c>
      <c r="C5573" s="10" t="s">
        <v>18</v>
      </c>
      <c r="D5573" s="12">
        <v>41663</v>
      </c>
      <c r="E5573" s="13" t="s">
        <v>9516</v>
      </c>
      <c r="F5573" s="13" t="s">
        <v>117</v>
      </c>
      <c r="G5573" s="14" t="s">
        <v>9517</v>
      </c>
      <c r="H5573" s="15">
        <f>HYPERLINK("https://docs.wto.org/imrd/directdoc.asp?DDFDocuments/q/G/SPS/NMEX251.pdf","EN")</f>
      </c>
      <c r="I5573" s="15">
        <f>HYPERLINK("https://docs.wto.org/imrd/directdoc.asp?DDFDocuments/r/G/SPS/NMEX251.pdf","FR")</f>
      </c>
      <c r="J5573" s="15">
        <f>HYPERLINK("https://docs.wto.org/imrd/directdoc.asp?DDFDocuments/s/G/SPS/NMEX251.pdf","ES")</f>
      </c>
    </row>
    <row r="5574">
      <c r="A5574" s="10" t="s">
        <v>9518</v>
      </c>
      <c r="B5574" s="11" t="s">
        <v>87</v>
      </c>
      <c r="C5574" s="10" t="s">
        <v>18</v>
      </c>
      <c r="D5574" s="12">
        <v>41663</v>
      </c>
      <c r="E5574" s="13" t="s">
        <v>9519</v>
      </c>
      <c r="F5574" s="13" t="s">
        <v>32</v>
      </c>
      <c r="G5574" s="14" t="s">
        <v>27</v>
      </c>
      <c r="H5574" s="15">
        <f>HYPERLINK("https://docs.wto.org/imrd/directdoc.asp?DDFDocuments/q/G/SPS/NMEX252.pdf","EN")</f>
      </c>
      <c r="I5574" s="15">
        <f>HYPERLINK("https://docs.wto.org/imrd/directdoc.asp?DDFDocuments/r/G/SPS/NMEX252.pdf","FR")</f>
      </c>
      <c r="J5574" s="15">
        <f>HYPERLINK("https://docs.wto.org/imrd/directdoc.asp?DDFDocuments/s/G/SPS/NMEX252.pdf","ES")</f>
      </c>
    </row>
    <row r="5575">
      <c r="A5575" s="10" t="s">
        <v>9520</v>
      </c>
      <c r="B5575" s="11" t="s">
        <v>2054</v>
      </c>
      <c r="C5575" s="10" t="s">
        <v>18</v>
      </c>
      <c r="D5575" s="12">
        <v>41663</v>
      </c>
      <c r="E5575" s="13" t="s">
        <v>9521</v>
      </c>
      <c r="F5575" s="13" t="s">
        <v>717</v>
      </c>
      <c r="G5575" s="14"/>
      <c r="H5575" s="15">
        <f>HYPERLINK("https://docs.wto.org/imrd/directdoc.asp?DDFDocuments/q/G/SPS/NNPL19.pdf","EN")</f>
      </c>
      <c r="I5575" s="15">
        <f>HYPERLINK("https://docs.wto.org/imrd/directdoc.asp?DDFDocuments/r/G/SPS/NNPL19.pdf","FR")</f>
      </c>
      <c r="J5575" s="15">
        <f>HYPERLINK("https://docs.wto.org/imrd/directdoc.asp?DDFDocuments/s/G/SPS/NNPL19.pdf","ES")</f>
      </c>
    </row>
    <row r="5576">
      <c r="A5576" s="10" t="s">
        <v>9522</v>
      </c>
      <c r="B5576" s="11" t="s">
        <v>183</v>
      </c>
      <c r="C5576" s="10" t="s">
        <v>40</v>
      </c>
      <c r="D5576" s="12">
        <v>41661</v>
      </c>
      <c r="E5576" s="13" t="s">
        <v>19</v>
      </c>
      <c r="F5576" s="13" t="s">
        <v>5150</v>
      </c>
      <c r="G5576" s="14"/>
      <c r="H5576" s="15">
        <f>HYPERLINK("https://docs.wto.org/imrd/directdoc.asp?DDFDocuments/q/G/SPS/NARG158A1.pdf","EN")</f>
      </c>
      <c r="I5576" s="15">
        <f>HYPERLINK("https://docs.wto.org/imrd/directdoc.asp?DDFDocuments/r/G/SPS/NARG158A1.pdf","FR")</f>
      </c>
      <c r="J5576" s="15">
        <f>HYPERLINK("https://docs.wto.org/imrd/directdoc.asp?DDFDocuments/s/G/SPS/NARG158A1.pdf","ES")</f>
      </c>
    </row>
    <row r="5577">
      <c r="A5577" s="10" t="s">
        <v>9523</v>
      </c>
      <c r="B5577" s="11" t="s">
        <v>183</v>
      </c>
      <c r="C5577" s="10" t="s">
        <v>40</v>
      </c>
      <c r="D5577" s="12">
        <v>41661</v>
      </c>
      <c r="E5577" s="13" t="s">
        <v>19</v>
      </c>
      <c r="F5577" s="13" t="s">
        <v>5150</v>
      </c>
      <c r="G5577" s="14"/>
      <c r="H5577" s="15">
        <f>HYPERLINK("https://docs.wto.org/imrd/directdoc.asp?DDFDocuments/t/G/SPS/NARG160A1.DOC","EN")</f>
      </c>
      <c r="I5577" s="15">
        <f>HYPERLINK("https://docs.wto.org/imrd/directdoc.asp?DDFDocuments/u/G/SPS/NARG160A1.DOC","FR")</f>
      </c>
      <c r="J5577" s="15">
        <f>HYPERLINK("https://docs.wto.org/imrd/directdoc.asp?DDFDocuments/v/G/SPS/NARG160A1.DOC","ES")</f>
      </c>
    </row>
    <row r="5578">
      <c r="A5578" s="10" t="s">
        <v>9524</v>
      </c>
      <c r="B5578" s="11" t="s">
        <v>183</v>
      </c>
      <c r="C5578" s="10" t="s">
        <v>40</v>
      </c>
      <c r="D5578" s="12">
        <v>41661</v>
      </c>
      <c r="E5578" s="13" t="s">
        <v>19</v>
      </c>
      <c r="F5578" s="13" t="s">
        <v>5150</v>
      </c>
      <c r="G5578" s="14"/>
      <c r="H5578" s="15">
        <f>HYPERLINK("https://docs.wto.org/imrd/directdoc.asp?DDFDocuments/t/G/SPS/NARG162A1.DOC","EN")</f>
      </c>
      <c r="I5578" s="15">
        <f>HYPERLINK("https://docs.wto.org/imrd/directdoc.asp?DDFDocuments/u/G/SPS/NARG162A1.DOC","FR")</f>
      </c>
      <c r="J5578" s="15">
        <f>HYPERLINK("https://docs.wto.org/imrd/directdoc.asp?DDFDocuments/v/G/SPS/NARG162A1.DOC","ES")</f>
      </c>
    </row>
    <row r="5579">
      <c r="A5579" s="10" t="s">
        <v>9525</v>
      </c>
      <c r="B5579" s="11" t="s">
        <v>72</v>
      </c>
      <c r="C5579" s="10" t="s">
        <v>54</v>
      </c>
      <c r="D5579" s="12">
        <v>41661</v>
      </c>
      <c r="E5579" s="13" t="s">
        <v>8210</v>
      </c>
      <c r="F5579" s="13" t="s">
        <v>5697</v>
      </c>
      <c r="G5579" s="14"/>
      <c r="H5579" s="15">
        <f>HYPERLINK("https://docs.wto.org/imrd/directdoc.asp?DDFDocuments/q/G/SPS/NCAN650A1.pdf","EN")</f>
      </c>
      <c r="I5579" s="15">
        <f>HYPERLINK("https://docs.wto.org/imrd/directdoc.asp?DDFDocuments/r/G/SPS/NCAN650A1.pdf","FR")</f>
      </c>
      <c r="J5579" s="15">
        <f>HYPERLINK("https://docs.wto.org/imrd/directdoc.asp?DDFDocuments/s/G/SPS/NCAN650A1.pdf","ES")</f>
      </c>
    </row>
    <row r="5580">
      <c r="A5580" s="10" t="s">
        <v>9526</v>
      </c>
      <c r="B5580" s="11" t="s">
        <v>349</v>
      </c>
      <c r="C5580" s="10" t="s">
        <v>18</v>
      </c>
      <c r="D5580" s="12">
        <v>41661</v>
      </c>
      <c r="E5580" s="13" t="s">
        <v>9527</v>
      </c>
      <c r="F5580" s="13" t="s">
        <v>117</v>
      </c>
      <c r="G5580" s="14" t="s">
        <v>168</v>
      </c>
      <c r="H5580" s="15">
        <f>HYPERLINK("https://docs.wto.org/imrd/directdoc.asp?DDFDocuments/t/G/SPS/NECU135.DOC","EN")</f>
      </c>
      <c r="I5580" s="15">
        <f>HYPERLINK("https://docs.wto.org/imrd/directdoc.asp?DDFDocuments/u/G/SPS/NECU135.DOC","FR")</f>
      </c>
      <c r="J5580" s="15">
        <f>HYPERLINK("https://docs.wto.org/imrd/directdoc.asp?DDFDocuments/v/G/SPS/NECU135.DOC","ES")</f>
      </c>
    </row>
    <row r="5581">
      <c r="A5581" s="10" t="s">
        <v>9528</v>
      </c>
      <c r="B5581" s="11" t="s">
        <v>349</v>
      </c>
      <c r="C5581" s="10" t="s">
        <v>18</v>
      </c>
      <c r="D5581" s="12">
        <v>41661</v>
      </c>
      <c r="E5581" s="13" t="s">
        <v>9529</v>
      </c>
      <c r="F5581" s="13" t="s">
        <v>368</v>
      </c>
      <c r="G5581" s="14" t="s">
        <v>95</v>
      </c>
      <c r="H5581" s="15">
        <f>HYPERLINK("https://docs.wto.org/imrd/directdoc.asp?DDFDocuments/t/G/SPS/NECU136.DOC","EN")</f>
      </c>
      <c r="I5581" s="15">
        <f>HYPERLINK("https://docs.wto.org/imrd/directdoc.asp?DDFDocuments/u/G/SPS/NECU136.DOC","FR")</f>
      </c>
      <c r="J5581" s="15">
        <f>HYPERLINK("https://docs.wto.org/imrd/directdoc.asp?DDFDocuments/v/G/SPS/NECU136.DOC","ES")</f>
      </c>
    </row>
    <row r="5582">
      <c r="A5582" s="10" t="s">
        <v>9530</v>
      </c>
      <c r="B5582" s="11" t="s">
        <v>145</v>
      </c>
      <c r="C5582" s="10" t="s">
        <v>12</v>
      </c>
      <c r="D5582" s="12">
        <v>41661</v>
      </c>
      <c r="E5582" s="13" t="s">
        <v>9260</v>
      </c>
      <c r="F5582" s="13" t="s">
        <v>138</v>
      </c>
      <c r="G5582" s="14" t="s">
        <v>149</v>
      </c>
      <c r="H5582" s="15">
        <f>HYPERLINK("https://docs.wto.org/imrd/directdoc.asp?DDFDocuments/q/G/SPS/NPHL250.pdf","EN")</f>
      </c>
      <c r="I5582" s="15">
        <f>HYPERLINK("https://docs.wto.org/imrd/directdoc.asp?DDFDocuments/r/G/SPS/NPHL250.pdf","FR")</f>
      </c>
      <c r="J5582" s="15">
        <f>HYPERLINK("https://docs.wto.org/imrd/directdoc.asp?DDFDocuments/s/G/SPS/NPHL250.pdf","ES")</f>
      </c>
    </row>
    <row r="5583">
      <c r="A5583" s="10" t="s">
        <v>9531</v>
      </c>
      <c r="B5583" s="11" t="s">
        <v>95</v>
      </c>
      <c r="C5583" s="10" t="s">
        <v>201</v>
      </c>
      <c r="D5583" s="12">
        <v>41660</v>
      </c>
      <c r="E5583" s="13" t="s">
        <v>6018</v>
      </c>
      <c r="F5583" s="13" t="s">
        <v>1550</v>
      </c>
      <c r="G5583" s="14"/>
      <c r="H5583" s="15">
        <f>HYPERLINK("https://docs.wto.org/imrd/directdoc.asp?DDFDocuments/q/G/SPS/NBRA901C1.pdf","EN")</f>
      </c>
      <c r="I5583" s="15">
        <f>HYPERLINK("https://docs.wto.org/imrd/directdoc.asp?DDFDocuments/r/G/SPS/NBRA901C1.pdf","FR")</f>
      </c>
      <c r="J5583" s="15">
        <f>HYPERLINK("https://docs.wto.org/imrd/directdoc.asp?DDFDocuments/s/G/SPS/NBRA901C1.pdf","ES")</f>
      </c>
    </row>
    <row r="5584">
      <c r="A5584" s="10" t="s">
        <v>9532</v>
      </c>
      <c r="B5584" s="11" t="s">
        <v>11</v>
      </c>
      <c r="C5584" s="10" t="s">
        <v>12</v>
      </c>
      <c r="D5584" s="12">
        <v>41660</v>
      </c>
      <c r="E5584" s="13" t="s">
        <v>4065</v>
      </c>
      <c r="F5584" s="13" t="s">
        <v>1869</v>
      </c>
      <c r="G5584" s="14" t="s">
        <v>9533</v>
      </c>
      <c r="H5584" s="15">
        <f>HYPERLINK("https://docs.wto.org/imrd/directdoc.asp?DDFDocuments/t/G/SPS/NRUS46.DOC","EN")</f>
      </c>
      <c r="I5584" s="15">
        <f>HYPERLINK("https://docs.wto.org/imrd/directdoc.asp?DDFDocuments/u/G/SPS/NRUS46.DOC","FR")</f>
      </c>
      <c r="J5584" s="15">
        <f>HYPERLINK("https://docs.wto.org/imrd/directdoc.asp?DDFDocuments/v/G/SPS/NRUS46.DOC","ES")</f>
      </c>
    </row>
    <row r="5585">
      <c r="A5585" s="10" t="s">
        <v>9534</v>
      </c>
      <c r="B5585" s="11" t="s">
        <v>188</v>
      </c>
      <c r="C5585" s="10" t="s">
        <v>40</v>
      </c>
      <c r="D5585" s="12">
        <v>41659</v>
      </c>
      <c r="E5585" s="13" t="s">
        <v>9535</v>
      </c>
      <c r="F5585" s="13" t="s">
        <v>5150</v>
      </c>
      <c r="G5585" s="14" t="s">
        <v>59</v>
      </c>
      <c r="H5585" s="15">
        <f>HYPERLINK("https://docs.wto.org/imrd/directdoc.asp?DDFDocuments/t/G/SPS/NAUS309A2.DOC","EN")</f>
      </c>
      <c r="I5585" s="15">
        <f>HYPERLINK("https://docs.wto.org/imrd/directdoc.asp?DDFDocuments/u/G/SPS/NAUS309A2.DOC","FR")</f>
      </c>
      <c r="J5585" s="15">
        <f>HYPERLINK("https://docs.wto.org/imrd/directdoc.asp?DDFDocuments/v/G/SPS/NAUS309A2.DOC","ES")</f>
      </c>
    </row>
    <row r="5586">
      <c r="A5586" s="10" t="s">
        <v>9536</v>
      </c>
      <c r="B5586" s="11" t="s">
        <v>365</v>
      </c>
      <c r="C5586" s="10" t="s">
        <v>18</v>
      </c>
      <c r="D5586" s="12">
        <v>41659</v>
      </c>
      <c r="E5586" s="13" t="s">
        <v>971</v>
      </c>
      <c r="F5586" s="13" t="s">
        <v>1282</v>
      </c>
      <c r="G5586" s="14"/>
      <c r="H5586" s="15">
        <f>HYPERLINK("https://docs.wto.org/imrd/directdoc.asp?DDFDocuments/t/G/SPS/NCHL460.DOC","EN")</f>
      </c>
      <c r="I5586" s="15">
        <f>HYPERLINK("https://docs.wto.org/imrd/directdoc.asp?DDFDocuments/u/G/SPS/NCHL460.DOC","FR")</f>
      </c>
      <c r="J5586" s="15">
        <f>HYPERLINK("https://docs.wto.org/imrd/directdoc.asp?DDFDocuments/v/G/SPS/NCHL460.DOC","ES")</f>
      </c>
    </row>
    <row r="5587">
      <c r="A5587" s="10" t="s">
        <v>9537</v>
      </c>
      <c r="B5587" s="11" t="s">
        <v>139</v>
      </c>
      <c r="C5587" s="10" t="s">
        <v>18</v>
      </c>
      <c r="D5587" s="12">
        <v>41659</v>
      </c>
      <c r="E5587" s="13" t="s">
        <v>3591</v>
      </c>
      <c r="F5587" s="13" t="s">
        <v>3404</v>
      </c>
      <c r="G5587" s="14"/>
      <c r="H5587" s="15">
        <f>HYPERLINK("https://docs.wto.org/imrd/directdoc.asp?DDFDocuments/q/G/SPS/NIND81.pdf","EN")</f>
      </c>
      <c r="I5587" s="15">
        <f>HYPERLINK("https://docs.wto.org/imrd/directdoc.asp?DDFDocuments/r/G/SPS/NIND81.pdf","FR")</f>
      </c>
      <c r="J5587" s="15">
        <f>HYPERLINK("https://docs.wto.org/imrd/directdoc.asp?DDFDocuments/s/G/SPS/NIND81.pdf","ES")</f>
      </c>
    </row>
    <row r="5588">
      <c r="A5588" s="10" t="s">
        <v>9538</v>
      </c>
      <c r="B5588" s="11" t="s">
        <v>34</v>
      </c>
      <c r="C5588" s="10" t="s">
        <v>18</v>
      </c>
      <c r="D5588" s="12">
        <v>41659</v>
      </c>
      <c r="E5588" s="13" t="s">
        <v>9539</v>
      </c>
      <c r="F5588" s="13" t="s">
        <v>9540</v>
      </c>
      <c r="G5588" s="14"/>
      <c r="H5588" s="15">
        <f>HYPERLINK("https://docs.wto.org/imrd/directdoc.asp?DDFDocuments/q/G/SPS/NJPN330.pdf","EN")</f>
      </c>
      <c r="I5588" s="15">
        <f>HYPERLINK("https://docs.wto.org/imrd/directdoc.asp?DDFDocuments/r/G/SPS/NJPN330.pdf","FR")</f>
      </c>
      <c r="J5588" s="15">
        <f>HYPERLINK("https://docs.wto.org/imrd/directdoc.asp?DDFDocuments/s/G/SPS/NJPN330.pdf","ES")</f>
      </c>
    </row>
    <row r="5589">
      <c r="A5589" s="10" t="s">
        <v>9541</v>
      </c>
      <c r="B5589" s="11" t="s">
        <v>34</v>
      </c>
      <c r="C5589" s="10" t="s">
        <v>18</v>
      </c>
      <c r="D5589" s="12">
        <v>41659</v>
      </c>
      <c r="E5589" s="13" t="s">
        <v>9542</v>
      </c>
      <c r="F5589" s="13" t="s">
        <v>9543</v>
      </c>
      <c r="G5589" s="14" t="s">
        <v>4098</v>
      </c>
      <c r="H5589" s="15">
        <f>HYPERLINK("https://docs.wto.org/imrd/directdoc.asp?DDFDocuments/t/G/SPS/NJPN331.DOC","EN")</f>
      </c>
      <c r="I5589" s="15">
        <f>HYPERLINK("https://docs.wto.org/imrd/directdoc.asp?DDFDocuments/u/G/SPS/NJPN331.DOC","FR")</f>
      </c>
      <c r="J5589" s="15">
        <f>HYPERLINK("https://docs.wto.org/imrd/directdoc.asp?DDFDocuments/v/G/SPS/NJPN331.DOC","ES")</f>
      </c>
    </row>
    <row r="5590">
      <c r="A5590" s="10" t="s">
        <v>9544</v>
      </c>
      <c r="B5590" s="11" t="s">
        <v>161</v>
      </c>
      <c r="C5590" s="10" t="s">
        <v>18</v>
      </c>
      <c r="D5590" s="12">
        <v>41656</v>
      </c>
      <c r="E5590" s="13" t="s">
        <v>9545</v>
      </c>
      <c r="F5590" s="13" t="s">
        <v>335</v>
      </c>
      <c r="G5590" s="14"/>
      <c r="H5590" s="15">
        <f>HYPERLINK("https://docs.wto.org/imrd/directdoc.asp?DDFDocuments/t/G/SPS/NUSA2621.DOC","EN")</f>
      </c>
      <c r="I5590" s="15">
        <f>HYPERLINK("https://docs.wto.org/imrd/directdoc.asp?DDFDocuments/u/G/SPS/NUSA2621.DOC","FR")</f>
      </c>
      <c r="J5590" s="15">
        <f>HYPERLINK("https://docs.wto.org/imrd/directdoc.asp?DDFDocuments/v/G/SPS/NUSA2621.DOC","ES")</f>
      </c>
    </row>
    <row r="5591">
      <c r="A5591" s="10" t="s">
        <v>9546</v>
      </c>
      <c r="B5591" s="11" t="s">
        <v>145</v>
      </c>
      <c r="C5591" s="10" t="s">
        <v>12</v>
      </c>
      <c r="D5591" s="12">
        <v>41655</v>
      </c>
      <c r="E5591" s="13" t="s">
        <v>9547</v>
      </c>
      <c r="F5591" s="13" t="s">
        <v>2192</v>
      </c>
      <c r="G5591" s="14" t="s">
        <v>2110</v>
      </c>
      <c r="H5591" s="15">
        <f>HYPERLINK("https://docs.wto.org/imrd/directdoc.asp?DDFDocuments/t/G/SPS/NPHL246.DOC","EN")</f>
      </c>
      <c r="I5591" s="15">
        <f>HYPERLINK("https://docs.wto.org/imrd/directdoc.asp?DDFDocuments/u/G/SPS/NPHL246.DOC","FR")</f>
      </c>
      <c r="J5591" s="15">
        <f>HYPERLINK("https://docs.wto.org/imrd/directdoc.asp?DDFDocuments/v/G/SPS/NPHL246.DOC","ES")</f>
      </c>
    </row>
    <row r="5592">
      <c r="A5592" s="10" t="s">
        <v>9548</v>
      </c>
      <c r="B5592" s="11" t="s">
        <v>145</v>
      </c>
      <c r="C5592" s="10" t="s">
        <v>12</v>
      </c>
      <c r="D5592" s="12">
        <v>41655</v>
      </c>
      <c r="E5592" s="13" t="s">
        <v>9364</v>
      </c>
      <c r="F5592" s="13" t="s">
        <v>36</v>
      </c>
      <c r="G5592" s="14" t="s">
        <v>9372</v>
      </c>
      <c r="H5592" s="15">
        <f>HYPERLINK("https://docs.wto.org/imrd/directdoc.asp?DDFDocuments/t/G/SPS/NPHL247.DOC","EN")</f>
      </c>
      <c r="I5592" s="15">
        <f>HYPERLINK("https://docs.wto.org/imrd/directdoc.asp?DDFDocuments/u/G/SPS/NPHL247.DOC","FR")</f>
      </c>
      <c r="J5592" s="15">
        <f>HYPERLINK("https://docs.wto.org/imrd/directdoc.asp?DDFDocuments/v/G/SPS/NPHL247.DOC","ES")</f>
      </c>
    </row>
    <row r="5593">
      <c r="A5593" s="10" t="s">
        <v>9549</v>
      </c>
      <c r="B5593" s="11" t="s">
        <v>145</v>
      </c>
      <c r="C5593" s="10" t="s">
        <v>12</v>
      </c>
      <c r="D5593" s="12">
        <v>41655</v>
      </c>
      <c r="E5593" s="13" t="s">
        <v>9364</v>
      </c>
      <c r="F5593" s="13" t="s">
        <v>36</v>
      </c>
      <c r="G5593" s="14" t="s">
        <v>9374</v>
      </c>
      <c r="H5593" s="15">
        <f>HYPERLINK("https://docs.wto.org/imrd/directdoc.asp?DDFDocuments/t/G/SPS/NPHL248.DOC","EN")</f>
      </c>
      <c r="I5593" s="15">
        <f>HYPERLINK("https://docs.wto.org/imrd/directdoc.asp?DDFDocuments/u/G/SPS/NPHL248.DOC","FR")</f>
      </c>
      <c r="J5593" s="15">
        <f>HYPERLINK("https://docs.wto.org/imrd/directdoc.asp?DDFDocuments/v/G/SPS/NPHL248.DOC","ES")</f>
      </c>
    </row>
    <row r="5594">
      <c r="A5594" s="10" t="s">
        <v>9550</v>
      </c>
      <c r="B5594" s="11" t="s">
        <v>145</v>
      </c>
      <c r="C5594" s="10" t="s">
        <v>12</v>
      </c>
      <c r="D5594" s="12">
        <v>41655</v>
      </c>
      <c r="E5594" s="13" t="s">
        <v>9364</v>
      </c>
      <c r="F5594" s="13" t="s">
        <v>36</v>
      </c>
      <c r="G5594" s="14" t="s">
        <v>9397</v>
      </c>
      <c r="H5594" s="15">
        <f>HYPERLINK("https://docs.wto.org/imrd/directdoc.asp?DDFDocuments/q/G/SPS/NPHL249.pdf","EN")</f>
      </c>
      <c r="I5594" s="15">
        <f>HYPERLINK("https://docs.wto.org/imrd/directdoc.asp?DDFDocuments/r/G/SPS/NPHL249.pdf","FR")</f>
      </c>
      <c r="J5594" s="15">
        <f>HYPERLINK("https://docs.wto.org/imrd/directdoc.asp?DDFDocuments/s/G/SPS/NPHL249.pdf","ES")</f>
      </c>
    </row>
    <row r="5595">
      <c r="A5595" s="10" t="s">
        <v>9551</v>
      </c>
      <c r="B5595" s="11" t="s">
        <v>11</v>
      </c>
      <c r="C5595" s="10" t="s">
        <v>54</v>
      </c>
      <c r="D5595" s="12">
        <v>41655</v>
      </c>
      <c r="E5595" s="13" t="s">
        <v>9446</v>
      </c>
      <c r="F5595" s="13" t="s">
        <v>310</v>
      </c>
      <c r="G5595" s="14" t="s">
        <v>2349</v>
      </c>
      <c r="H5595" s="15">
        <f>HYPERLINK("https://docs.wto.org/imrd/directdoc.asp?DDFDocuments/t/G/SPS/NRUS35A1.DOC","EN")</f>
      </c>
      <c r="I5595" s="15">
        <f>HYPERLINK("https://docs.wto.org/imrd/directdoc.asp?DDFDocuments/u/G/SPS/NRUS35A1.DOC","FR")</f>
      </c>
      <c r="J5595" s="15">
        <f>HYPERLINK("https://docs.wto.org/imrd/directdoc.asp?DDFDocuments/v/G/SPS/NRUS35A1.DOC","ES")</f>
      </c>
    </row>
    <row r="5596">
      <c r="A5596" s="10" t="s">
        <v>9552</v>
      </c>
      <c r="B5596" s="11" t="s">
        <v>11</v>
      </c>
      <c r="C5596" s="10" t="s">
        <v>12</v>
      </c>
      <c r="D5596" s="12">
        <v>41655</v>
      </c>
      <c r="E5596" s="13" t="s">
        <v>9203</v>
      </c>
      <c r="F5596" s="13" t="s">
        <v>1869</v>
      </c>
      <c r="G5596" s="14" t="s">
        <v>9448</v>
      </c>
      <c r="H5596" s="15">
        <f>HYPERLINK("https://docs.wto.org/imrd/directdoc.asp?DDFDocuments/t/G/SPS/NRUS45.DOC","EN")</f>
      </c>
      <c r="I5596" s="15">
        <f>HYPERLINK("https://docs.wto.org/imrd/directdoc.asp?DDFDocuments/u/G/SPS/NRUS45.DOC","FR")</f>
      </c>
      <c r="J5596" s="15">
        <f>HYPERLINK("https://docs.wto.org/imrd/directdoc.asp?DDFDocuments/v/G/SPS/NRUS45.DOC","ES")</f>
      </c>
    </row>
    <row r="5597">
      <c r="A5597" s="10" t="s">
        <v>9553</v>
      </c>
      <c r="B5597" s="11" t="s">
        <v>95</v>
      </c>
      <c r="C5597" s="10" t="s">
        <v>40</v>
      </c>
      <c r="D5597" s="12">
        <v>41653</v>
      </c>
      <c r="E5597" s="13" t="s">
        <v>7124</v>
      </c>
      <c r="F5597" s="13" t="s">
        <v>32</v>
      </c>
      <c r="G5597" s="14"/>
      <c r="H5597" s="15">
        <f>HYPERLINK("https://docs.wto.org/imrd/directdoc.asp?DDFDocuments/t/G/SPS/NBRA380A2.DOC","EN")</f>
      </c>
      <c r="I5597" s="15">
        <f>HYPERLINK("https://docs.wto.org/imrd/directdoc.asp?DDFDocuments/u/G/SPS/NBRA380A2.DOC","FR")</f>
      </c>
      <c r="J5597" s="15">
        <f>HYPERLINK("https://docs.wto.org/imrd/directdoc.asp?DDFDocuments/v/G/SPS/NBRA380A2.DOC","ES")</f>
      </c>
    </row>
    <row r="5598">
      <c r="A5598" s="10" t="s">
        <v>9554</v>
      </c>
      <c r="B5598" s="11" t="s">
        <v>95</v>
      </c>
      <c r="C5598" s="10" t="s">
        <v>18</v>
      </c>
      <c r="D5598" s="12">
        <v>41653</v>
      </c>
      <c r="E5598" s="13" t="s">
        <v>9555</v>
      </c>
      <c r="F5598" s="13" t="s">
        <v>1282</v>
      </c>
      <c r="G5598" s="14"/>
      <c r="H5598" s="15">
        <f>HYPERLINK("https://docs.wto.org/imrd/directdoc.asp?DDFDocuments/t/G/SPS/NBRA634R1.DOC","EN")</f>
      </c>
      <c r="I5598" s="15">
        <f>HYPERLINK("https://docs.wto.org/imrd/directdoc.asp?DDFDocuments/u/G/SPS/NBRA634R1.DOC","FR")</f>
      </c>
      <c r="J5598" s="15">
        <f>HYPERLINK("https://docs.wto.org/imrd/directdoc.asp?DDFDocuments/v/G/SPS/NBRA634R1.DOC","ES")</f>
      </c>
    </row>
    <row r="5599">
      <c r="A5599" s="10" t="s">
        <v>9556</v>
      </c>
      <c r="B5599" s="11" t="s">
        <v>95</v>
      </c>
      <c r="C5599" s="10" t="s">
        <v>18</v>
      </c>
      <c r="D5599" s="12">
        <v>41653</v>
      </c>
      <c r="E5599" s="13" t="s">
        <v>9557</v>
      </c>
      <c r="F5599" s="13" t="s">
        <v>1282</v>
      </c>
      <c r="G5599" s="14"/>
      <c r="H5599" s="15">
        <f>HYPERLINK("https://docs.wto.org/imrd/directdoc.asp?DDFDocuments/t/G/SPS/NBRA635R1.DOC","EN")</f>
      </c>
      <c r="I5599" s="15">
        <f>HYPERLINK("https://docs.wto.org/imrd/directdoc.asp?DDFDocuments/u/G/SPS/NBRA635R1.DOC","FR")</f>
      </c>
      <c r="J5599" s="15">
        <f>HYPERLINK("https://docs.wto.org/imrd/directdoc.asp?DDFDocuments/v/G/SPS/NBRA635R1.DOC","ES")</f>
      </c>
    </row>
    <row r="5600">
      <c r="A5600" s="10" t="s">
        <v>9558</v>
      </c>
      <c r="B5600" s="11" t="s">
        <v>95</v>
      </c>
      <c r="C5600" s="10" t="s">
        <v>40</v>
      </c>
      <c r="D5600" s="12">
        <v>41653</v>
      </c>
      <c r="E5600" s="13" t="s">
        <v>3530</v>
      </c>
      <c r="F5600" s="13" t="s">
        <v>1268</v>
      </c>
      <c r="G5600" s="14" t="s">
        <v>7481</v>
      </c>
      <c r="H5600" s="15">
        <f>HYPERLINK("https://docs.wto.org/imrd/directdoc.asp?DDFDocuments/q/G/SPS/NBRA714A5.pdf","EN")</f>
      </c>
      <c r="I5600" s="15">
        <f>HYPERLINK("https://docs.wto.org/imrd/directdoc.asp?DDFDocuments/r/G/SPS/NBRA714A5.pdf","FR")</f>
      </c>
      <c r="J5600" s="15">
        <f>HYPERLINK("https://docs.wto.org/imrd/directdoc.asp?DDFDocuments/s/G/SPS/NBRA714A5.pdf","ES")</f>
      </c>
    </row>
    <row r="5601">
      <c r="A5601" s="10" t="s">
        <v>9559</v>
      </c>
      <c r="B5601" s="11" t="s">
        <v>95</v>
      </c>
      <c r="C5601" s="10" t="s">
        <v>18</v>
      </c>
      <c r="D5601" s="12">
        <v>41653</v>
      </c>
      <c r="E5601" s="13" t="s">
        <v>9560</v>
      </c>
      <c r="F5601" s="13" t="s">
        <v>158</v>
      </c>
      <c r="G5601" s="14"/>
      <c r="H5601" s="15">
        <f>HYPERLINK("https://docs.wto.org/imrd/directdoc.asp?DDFDocuments/q/G/SPS/NBRA914.pdf","EN")</f>
      </c>
      <c r="I5601" s="15">
        <f>HYPERLINK("https://docs.wto.org/imrd/directdoc.asp?DDFDocuments/r/G/SPS/NBRA914.pdf","FR")</f>
      </c>
      <c r="J5601" s="15">
        <f>HYPERLINK("https://docs.wto.org/imrd/directdoc.asp?DDFDocuments/s/G/SPS/NBRA914.pdf","ES")</f>
      </c>
    </row>
    <row r="5602">
      <c r="A5602" s="10" t="s">
        <v>9561</v>
      </c>
      <c r="B5602" s="11" t="s">
        <v>95</v>
      </c>
      <c r="C5602" s="10" t="s">
        <v>18</v>
      </c>
      <c r="D5602" s="12">
        <v>41653</v>
      </c>
      <c r="E5602" s="13" t="s">
        <v>9562</v>
      </c>
      <c r="F5602" s="13" t="s">
        <v>1282</v>
      </c>
      <c r="G5602" s="14"/>
      <c r="H5602" s="15">
        <f>HYPERLINK("https://docs.wto.org/imrd/directdoc.asp?DDFDocuments/t/G/SPS/NBRA915.DOC","EN")</f>
      </c>
      <c r="I5602" s="15">
        <f>HYPERLINK("https://docs.wto.org/imrd/directdoc.asp?DDFDocuments/u/G/SPS/NBRA915.DOC","FR")</f>
      </c>
      <c r="J5602" s="15">
        <f>HYPERLINK("https://docs.wto.org/imrd/directdoc.asp?DDFDocuments/v/G/SPS/NBRA915.DOC","ES")</f>
      </c>
    </row>
    <row r="5603">
      <c r="A5603" s="10" t="s">
        <v>9563</v>
      </c>
      <c r="B5603" s="11" t="s">
        <v>11</v>
      </c>
      <c r="C5603" s="10" t="s">
        <v>54</v>
      </c>
      <c r="D5603" s="12">
        <v>41653</v>
      </c>
      <c r="E5603" s="13" t="s">
        <v>9564</v>
      </c>
      <c r="F5603" s="13" t="s">
        <v>925</v>
      </c>
      <c r="G5603" s="14" t="s">
        <v>4069</v>
      </c>
      <c r="H5603" s="15">
        <f>HYPERLINK("https://docs.wto.org/imrd/directdoc.asp?DDFDocuments/q/G/SPS/NRUS3A1.pdf","EN")</f>
      </c>
      <c r="I5603" s="15">
        <f>HYPERLINK("https://docs.wto.org/imrd/directdoc.asp?DDFDocuments/r/G/SPS/NRUS3A1.pdf","FR")</f>
      </c>
      <c r="J5603" s="15">
        <f>HYPERLINK("https://docs.wto.org/imrd/directdoc.asp?DDFDocuments/s/G/SPS/NRUS3A1.pdf","ES")</f>
      </c>
    </row>
    <row r="5604">
      <c r="A5604" s="10" t="s">
        <v>9565</v>
      </c>
      <c r="B5604" s="11" t="s">
        <v>11</v>
      </c>
      <c r="C5604" s="10" t="s">
        <v>18</v>
      </c>
      <c r="D5604" s="12">
        <v>41653</v>
      </c>
      <c r="E5604" s="13" t="s">
        <v>7202</v>
      </c>
      <c r="F5604" s="13" t="s">
        <v>24</v>
      </c>
      <c r="G5604" s="14"/>
      <c r="H5604" s="15">
        <f>HYPERLINK("https://docs.wto.org/imrd/directdoc.asp?DDFDocuments/t/G/SPS/NRUS42.DOC","EN")</f>
      </c>
      <c r="I5604" s="15">
        <f>HYPERLINK("https://docs.wto.org/imrd/directdoc.asp?DDFDocuments/u/G/SPS/NRUS42.DOC","FR")</f>
      </c>
      <c r="J5604" s="15">
        <f>HYPERLINK("https://docs.wto.org/imrd/directdoc.asp?DDFDocuments/v/G/SPS/NRUS42.DOC","ES")</f>
      </c>
    </row>
    <row r="5605">
      <c r="A5605" s="10" t="s">
        <v>9566</v>
      </c>
      <c r="B5605" s="11" t="s">
        <v>11</v>
      </c>
      <c r="C5605" s="10" t="s">
        <v>18</v>
      </c>
      <c r="D5605" s="12">
        <v>41653</v>
      </c>
      <c r="E5605" s="13" t="s">
        <v>8446</v>
      </c>
      <c r="F5605" s="13" t="s">
        <v>9169</v>
      </c>
      <c r="G5605" s="14"/>
      <c r="H5605" s="15">
        <f>HYPERLINK("https://docs.wto.org/imrd/directdoc.asp?DDFDocuments/t/G/SPS/NRUS43.DOC","EN")</f>
      </c>
      <c r="I5605" s="15">
        <f>HYPERLINK("https://docs.wto.org/imrd/directdoc.asp?DDFDocuments/u/G/SPS/NRUS43.DOC","FR")</f>
      </c>
      <c r="J5605" s="15">
        <f>HYPERLINK("https://docs.wto.org/imrd/directdoc.asp?DDFDocuments/v/G/SPS/NRUS43.DOC","ES")</f>
      </c>
    </row>
    <row r="5606">
      <c r="A5606" s="10" t="s">
        <v>9567</v>
      </c>
      <c r="B5606" s="11" t="s">
        <v>11</v>
      </c>
      <c r="C5606" s="10" t="s">
        <v>12</v>
      </c>
      <c r="D5606" s="12">
        <v>41653</v>
      </c>
      <c r="E5606" s="13" t="s">
        <v>9568</v>
      </c>
      <c r="F5606" s="13" t="s">
        <v>1282</v>
      </c>
      <c r="G5606" s="14" t="s">
        <v>2519</v>
      </c>
      <c r="H5606" s="15">
        <f>HYPERLINK("https://docs.wto.org/imrd/directdoc.asp?DDFDocuments/t/G/SPS/NRUS44.DOC","EN")</f>
      </c>
      <c r="I5606" s="15">
        <f>HYPERLINK("https://docs.wto.org/imrd/directdoc.asp?DDFDocuments/u/G/SPS/NRUS44.DOC","FR")</f>
      </c>
      <c r="J5606" s="15">
        <f>HYPERLINK("https://docs.wto.org/imrd/directdoc.asp?DDFDocuments/v/G/SPS/NRUS44.DOC","ES")</f>
      </c>
    </row>
    <row r="5607">
      <c r="A5607" s="10" t="s">
        <v>9569</v>
      </c>
      <c r="B5607" s="11" t="s">
        <v>59</v>
      </c>
      <c r="C5607" s="10" t="s">
        <v>40</v>
      </c>
      <c r="D5607" s="12">
        <v>41653</v>
      </c>
      <c r="E5607" s="13" t="s">
        <v>60</v>
      </c>
      <c r="F5607" s="13" t="s">
        <v>5150</v>
      </c>
      <c r="G5607" s="14" t="s">
        <v>9570</v>
      </c>
      <c r="H5607" s="15">
        <f>HYPERLINK("https://docs.wto.org/imrd/directdoc.asp?DDFDocuments/t/G/SPS/NTPKM292A1.DOC","EN")</f>
      </c>
      <c r="I5607" s="15">
        <f>HYPERLINK("https://docs.wto.org/imrd/directdoc.asp?DDFDocuments/u/G/SPS/NTPKM292A1.DOC","FR")</f>
      </c>
      <c r="J5607" s="15">
        <f>HYPERLINK("https://docs.wto.org/imrd/directdoc.asp?DDFDocuments/v/G/SPS/NTPKM292A1.DOC","ES")</f>
      </c>
    </row>
    <row r="5608">
      <c r="A5608" s="10" t="s">
        <v>9571</v>
      </c>
      <c r="B5608" s="11" t="s">
        <v>365</v>
      </c>
      <c r="C5608" s="10" t="s">
        <v>18</v>
      </c>
      <c r="D5608" s="12">
        <v>41652</v>
      </c>
      <c r="E5608" s="13" t="s">
        <v>9572</v>
      </c>
      <c r="F5608" s="13" t="s">
        <v>223</v>
      </c>
      <c r="G5608" s="14"/>
      <c r="H5608" s="15">
        <f>HYPERLINK("https://docs.wto.org/imrd/directdoc.asp?DDFDocuments/t/G/SPS/NCHL456.DOC","EN")</f>
      </c>
      <c r="I5608" s="15">
        <f>HYPERLINK("https://docs.wto.org/imrd/directdoc.asp?DDFDocuments/u/G/SPS/NCHL456.DOC","FR")</f>
      </c>
      <c r="J5608" s="15">
        <f>HYPERLINK("https://docs.wto.org/imrd/directdoc.asp?DDFDocuments/v/G/SPS/NCHL456.DOC","ES")</f>
      </c>
    </row>
    <row r="5609">
      <c r="A5609" s="10" t="s">
        <v>9573</v>
      </c>
      <c r="B5609" s="11" t="s">
        <v>365</v>
      </c>
      <c r="C5609" s="10" t="s">
        <v>18</v>
      </c>
      <c r="D5609" s="12">
        <v>41652</v>
      </c>
      <c r="E5609" s="13" t="s">
        <v>9574</v>
      </c>
      <c r="F5609" s="13" t="s">
        <v>158</v>
      </c>
      <c r="G5609" s="14"/>
      <c r="H5609" s="15">
        <f>HYPERLINK("https://docs.wto.org/imrd/directdoc.asp?DDFDocuments/t/G/SPS/NCHL457.DOC","EN")</f>
      </c>
      <c r="I5609" s="15">
        <f>HYPERLINK("https://docs.wto.org/imrd/directdoc.asp?DDFDocuments/u/G/SPS/NCHL457.DOC","FR")</f>
      </c>
      <c r="J5609" s="15">
        <f>HYPERLINK("https://docs.wto.org/imrd/directdoc.asp?DDFDocuments/v/G/SPS/NCHL457.DOC","ES")</f>
      </c>
    </row>
    <row r="5610">
      <c r="A5610" s="10" t="s">
        <v>9575</v>
      </c>
      <c r="B5610" s="11" t="s">
        <v>365</v>
      </c>
      <c r="C5610" s="10" t="s">
        <v>18</v>
      </c>
      <c r="D5610" s="12">
        <v>41652</v>
      </c>
      <c r="E5610" s="13" t="s">
        <v>9576</v>
      </c>
      <c r="F5610" s="13" t="s">
        <v>158</v>
      </c>
      <c r="G5610" s="14"/>
      <c r="H5610" s="15">
        <f>HYPERLINK("https://docs.wto.org/imrd/directdoc.asp?DDFDocuments/q/G/SPS/NCHL458.pdf","EN")</f>
      </c>
      <c r="I5610" s="15">
        <f>HYPERLINK("https://docs.wto.org/imrd/directdoc.asp?DDFDocuments/r/G/SPS/NCHL458.pdf","FR")</f>
      </c>
      <c r="J5610" s="15">
        <f>HYPERLINK("https://docs.wto.org/imrd/directdoc.asp?DDFDocuments/s/G/SPS/NCHL458.pdf","ES")</f>
      </c>
    </row>
    <row r="5611">
      <c r="A5611" s="10" t="s">
        <v>9577</v>
      </c>
      <c r="B5611" s="11" t="s">
        <v>365</v>
      </c>
      <c r="C5611" s="10" t="s">
        <v>18</v>
      </c>
      <c r="D5611" s="12">
        <v>41652</v>
      </c>
      <c r="E5611" s="13" t="s">
        <v>9578</v>
      </c>
      <c r="F5611" s="13" t="s">
        <v>992</v>
      </c>
      <c r="G5611" s="14" t="s">
        <v>9579</v>
      </c>
      <c r="H5611" s="15">
        <f>HYPERLINK("https://docs.wto.org/imrd/directdoc.asp?DDFDocuments/t/G/SPS/NCHL459.DOC","EN")</f>
      </c>
      <c r="I5611" s="15">
        <f>HYPERLINK("https://docs.wto.org/imrd/directdoc.asp?DDFDocuments/u/G/SPS/NCHL459.DOC","FR")</f>
      </c>
      <c r="J5611" s="15">
        <f>HYPERLINK("https://docs.wto.org/imrd/directdoc.asp?DDFDocuments/v/G/SPS/NCHL459.DOC","ES")</f>
      </c>
    </row>
    <row r="5612">
      <c r="A5612" s="10" t="s">
        <v>9580</v>
      </c>
      <c r="B5612" s="11" t="s">
        <v>349</v>
      </c>
      <c r="C5612" s="10" t="s">
        <v>18</v>
      </c>
      <c r="D5612" s="12">
        <v>41652</v>
      </c>
      <c r="E5612" s="13" t="s">
        <v>9581</v>
      </c>
      <c r="F5612" s="13" t="s">
        <v>2701</v>
      </c>
      <c r="G5612" s="14" t="s">
        <v>233</v>
      </c>
      <c r="H5612" s="15">
        <f>HYPERLINK("https://docs.wto.org/imrd/directdoc.asp?DDFDocuments/q/G/SPS/NECU134.pdf","EN")</f>
      </c>
      <c r="I5612" s="15">
        <f>HYPERLINK("https://docs.wto.org/imrd/directdoc.asp?DDFDocuments/r/G/SPS/NECU134.pdf","FR")</f>
      </c>
      <c r="J5612" s="15">
        <f>HYPERLINK("https://docs.wto.org/imrd/directdoc.asp?DDFDocuments/s/G/SPS/NECU134.pdf","ES")</f>
      </c>
    </row>
    <row r="5613">
      <c r="A5613" s="10" t="s">
        <v>9582</v>
      </c>
      <c r="B5613" s="11" t="s">
        <v>82</v>
      </c>
      <c r="C5613" s="10" t="s">
        <v>18</v>
      </c>
      <c r="D5613" s="12">
        <v>41652</v>
      </c>
      <c r="E5613" s="13" t="s">
        <v>9583</v>
      </c>
      <c r="F5613" s="13" t="s">
        <v>9584</v>
      </c>
      <c r="G5613" s="14" t="s">
        <v>9585</v>
      </c>
      <c r="H5613" s="15">
        <f>HYPERLINK("https://docs.wto.org/imrd/directdoc.asp?DDFDocuments/q/G/SPS/NEU65.pdf","EN")</f>
      </c>
      <c r="I5613" s="15">
        <f>HYPERLINK("https://docs.wto.org/imrd/directdoc.asp?DDFDocuments/r/G/SPS/NEU65.pdf","FR")</f>
      </c>
      <c r="J5613" s="15">
        <f>HYPERLINK("https://docs.wto.org/imrd/directdoc.asp?DDFDocuments/s/G/SPS/NEU65.pdf","ES")</f>
      </c>
    </row>
    <row r="5614">
      <c r="A5614" s="10" t="s">
        <v>9586</v>
      </c>
      <c r="B5614" s="11" t="s">
        <v>34</v>
      </c>
      <c r="C5614" s="10" t="s">
        <v>18</v>
      </c>
      <c r="D5614" s="12">
        <v>41652</v>
      </c>
      <c r="E5614" s="13" t="s">
        <v>9587</v>
      </c>
      <c r="F5614" s="13" t="s">
        <v>74</v>
      </c>
      <c r="G5614" s="14"/>
      <c r="H5614" s="15">
        <f>HYPERLINK("https://docs.wto.org/imrd/directdoc.asp?DDFDocuments/t/G/SPS/NJPN327.DOC","EN")</f>
      </c>
      <c r="I5614" s="15">
        <f>HYPERLINK("https://docs.wto.org/imrd/directdoc.asp?DDFDocuments/u/G/SPS/NJPN327.DOC","FR")</f>
      </c>
      <c r="J5614" s="15">
        <f>HYPERLINK("https://docs.wto.org/imrd/directdoc.asp?DDFDocuments/v/G/SPS/NJPN327.DOC","ES")</f>
      </c>
    </row>
    <row r="5615">
      <c r="A5615" s="10" t="s">
        <v>9588</v>
      </c>
      <c r="B5615" s="11" t="s">
        <v>34</v>
      </c>
      <c r="C5615" s="10" t="s">
        <v>18</v>
      </c>
      <c r="D5615" s="12">
        <v>41652</v>
      </c>
      <c r="E5615" s="13" t="s">
        <v>9589</v>
      </c>
      <c r="F5615" s="13" t="s">
        <v>74</v>
      </c>
      <c r="G5615" s="14"/>
      <c r="H5615" s="15">
        <f>HYPERLINK("https://docs.wto.org/imrd/directdoc.asp?DDFDocuments/t/G/SPS/NJPN328.DOC","EN")</f>
      </c>
      <c r="I5615" s="15">
        <f>HYPERLINK("https://docs.wto.org/imrd/directdoc.asp?DDFDocuments/u/G/SPS/NJPN328.DOC","FR")</f>
      </c>
      <c r="J5615" s="15">
        <f>HYPERLINK("https://docs.wto.org/imrd/directdoc.asp?DDFDocuments/v/G/SPS/NJPN328.DOC","ES")</f>
      </c>
    </row>
    <row r="5616">
      <c r="A5616" s="10" t="s">
        <v>9590</v>
      </c>
      <c r="B5616" s="11" t="s">
        <v>34</v>
      </c>
      <c r="C5616" s="10" t="s">
        <v>18</v>
      </c>
      <c r="D5616" s="12">
        <v>41652</v>
      </c>
      <c r="E5616" s="13" t="s">
        <v>9591</v>
      </c>
      <c r="F5616" s="13" t="s">
        <v>9592</v>
      </c>
      <c r="G5616" s="14"/>
      <c r="H5616" s="15">
        <f>HYPERLINK("https://docs.wto.org/imrd/directdoc.asp?DDFDocuments/q/G/SPS/NJPN329.pdf","EN")</f>
      </c>
      <c r="I5616" s="15">
        <f>HYPERLINK("https://docs.wto.org/imrd/directdoc.asp?DDFDocuments/r/G/SPS/NJPN329.pdf","FR")</f>
      </c>
      <c r="J5616" s="15">
        <f>HYPERLINK("https://docs.wto.org/imrd/directdoc.asp?DDFDocuments/s/G/SPS/NJPN329.pdf","ES")</f>
      </c>
    </row>
    <row r="5617">
      <c r="A5617" s="10" t="s">
        <v>9593</v>
      </c>
      <c r="B5617" s="11" t="s">
        <v>87</v>
      </c>
      <c r="C5617" s="10" t="s">
        <v>18</v>
      </c>
      <c r="D5617" s="12">
        <v>41652</v>
      </c>
      <c r="E5617" s="13" t="s">
        <v>9594</v>
      </c>
      <c r="F5617" s="13" t="s">
        <v>32</v>
      </c>
      <c r="G5617" s="14" t="s">
        <v>27</v>
      </c>
      <c r="H5617" s="15">
        <f>HYPERLINK("https://docs.wto.org/imrd/directdoc.asp?DDFDocuments/t/G/SPS/NMEX249.DOC","EN")</f>
      </c>
      <c r="I5617" s="15">
        <f>HYPERLINK("https://docs.wto.org/imrd/directdoc.asp?DDFDocuments/u/G/SPS/NMEX249.DOC","FR")</f>
      </c>
      <c r="J5617" s="15">
        <f>HYPERLINK("https://docs.wto.org/imrd/directdoc.asp?DDFDocuments/v/G/SPS/NMEX249.DOC","ES")</f>
      </c>
    </row>
    <row r="5618">
      <c r="A5618" s="10" t="s">
        <v>9595</v>
      </c>
      <c r="B5618" s="11" t="s">
        <v>233</v>
      </c>
      <c r="C5618" s="10" t="s">
        <v>40</v>
      </c>
      <c r="D5618" s="12">
        <v>41652</v>
      </c>
      <c r="E5618" s="13" t="s">
        <v>19</v>
      </c>
      <c r="F5618" s="13" t="s">
        <v>9596</v>
      </c>
      <c r="G5618" s="14"/>
      <c r="H5618" s="15">
        <f>HYPERLINK("https://docs.wto.org/imrd/directdoc.asp?DDFDocuments/q/G/SPS/NPER338A1.pdf","EN")</f>
      </c>
      <c r="I5618" s="15">
        <f>HYPERLINK("https://docs.wto.org/imrd/directdoc.asp?DDFDocuments/r/G/SPS/NPER338A1.pdf","FR")</f>
      </c>
      <c r="J5618" s="15">
        <f>HYPERLINK("https://docs.wto.org/imrd/directdoc.asp?DDFDocuments/s/G/SPS/NPER338A1.pdf","ES")</f>
      </c>
    </row>
    <row r="5619">
      <c r="A5619" s="10" t="s">
        <v>9597</v>
      </c>
      <c r="B5619" s="11" t="s">
        <v>233</v>
      </c>
      <c r="C5619" s="10" t="s">
        <v>40</v>
      </c>
      <c r="D5619" s="12">
        <v>41652</v>
      </c>
      <c r="E5619" s="13" t="s">
        <v>19</v>
      </c>
      <c r="F5619" s="13" t="s">
        <v>310</v>
      </c>
      <c r="G5619" s="14"/>
      <c r="H5619" s="15">
        <f>HYPERLINK("https://docs.wto.org/imrd/directdoc.asp?DDFDocuments/t/G/SPS/NPER46A1.DOC","EN")</f>
      </c>
      <c r="I5619" s="15">
        <f>HYPERLINK("https://docs.wto.org/imrd/directdoc.asp?DDFDocuments/u/G/SPS/NPER46A1.DOC","FR")</f>
      </c>
      <c r="J5619" s="15">
        <f>HYPERLINK("https://docs.wto.org/imrd/directdoc.asp?DDFDocuments/v/G/SPS/NPER46A1.DOC","ES")</f>
      </c>
    </row>
    <row r="5620">
      <c r="A5620" s="10" t="s">
        <v>9598</v>
      </c>
      <c r="B5620" s="11" t="s">
        <v>161</v>
      </c>
      <c r="C5620" s="10" t="s">
        <v>40</v>
      </c>
      <c r="D5620" s="12">
        <v>41652</v>
      </c>
      <c r="E5620" s="13" t="s">
        <v>6251</v>
      </c>
      <c r="F5620" s="13" t="s">
        <v>5150</v>
      </c>
      <c r="G5620" s="14" t="s">
        <v>1274</v>
      </c>
      <c r="H5620" s="15">
        <f>HYPERLINK("https://docs.wto.org/imrd/directdoc.asp?DDFDocuments/t/G/SPS/NUSA2513A1.DOC","EN")</f>
      </c>
      <c r="I5620" s="15">
        <f>HYPERLINK("https://docs.wto.org/imrd/directdoc.asp?DDFDocuments/u/G/SPS/NUSA2513A1.DOC","FR")</f>
      </c>
      <c r="J5620" s="15">
        <f>HYPERLINK("https://docs.wto.org/imrd/directdoc.asp?DDFDocuments/v/G/SPS/NUSA2513A1.DOC","ES")</f>
      </c>
    </row>
    <row r="5621">
      <c r="A5621" s="10" t="s">
        <v>9599</v>
      </c>
      <c r="B5621" s="11" t="s">
        <v>161</v>
      </c>
      <c r="C5621" s="10" t="s">
        <v>40</v>
      </c>
      <c r="D5621" s="12">
        <v>41652</v>
      </c>
      <c r="E5621" s="13" t="s">
        <v>9600</v>
      </c>
      <c r="F5621" s="13" t="s">
        <v>5150</v>
      </c>
      <c r="G5621" s="14" t="s">
        <v>1274</v>
      </c>
      <c r="H5621" s="15">
        <f>HYPERLINK("https://docs.wto.org/imrd/directdoc.asp?DDFDocuments/t/G/SPS/NUSA2514A1.DOC","EN")</f>
      </c>
      <c r="I5621" s="15">
        <f>HYPERLINK("https://docs.wto.org/imrd/directdoc.asp?DDFDocuments/u/G/SPS/NUSA2514A1.DOC","FR")</f>
      </c>
      <c r="J5621" s="15">
        <f>HYPERLINK("https://docs.wto.org/imrd/directdoc.asp?DDFDocuments/v/G/SPS/NUSA2514A1.DOC","ES")</f>
      </c>
    </row>
    <row r="5622">
      <c r="A5622" s="10" t="s">
        <v>9601</v>
      </c>
      <c r="B5622" s="11" t="s">
        <v>161</v>
      </c>
      <c r="C5622" s="10" t="s">
        <v>18</v>
      </c>
      <c r="D5622" s="12">
        <v>41652</v>
      </c>
      <c r="E5622" s="13" t="s">
        <v>6269</v>
      </c>
      <c r="F5622" s="13" t="s">
        <v>868</v>
      </c>
      <c r="G5622" s="14"/>
      <c r="H5622" s="15">
        <f>HYPERLINK("https://docs.wto.org/imrd/directdoc.asp?DDFDocuments/t/G/SPS/NUSA2610.DOC","EN")</f>
      </c>
      <c r="I5622" s="15">
        <f>HYPERLINK("https://docs.wto.org/imrd/directdoc.asp?DDFDocuments/u/G/SPS/NUSA2610.DOC","FR")</f>
      </c>
      <c r="J5622" s="15">
        <f>HYPERLINK("https://docs.wto.org/imrd/directdoc.asp?DDFDocuments/v/G/SPS/NUSA2610.DOC","ES")</f>
      </c>
    </row>
    <row r="5623">
      <c r="A5623" s="10" t="s">
        <v>9602</v>
      </c>
      <c r="B5623" s="11" t="s">
        <v>161</v>
      </c>
      <c r="C5623" s="10" t="s">
        <v>18</v>
      </c>
      <c r="D5623" s="12">
        <v>41652</v>
      </c>
      <c r="E5623" s="13" t="s">
        <v>9234</v>
      </c>
      <c r="F5623" s="13" t="s">
        <v>868</v>
      </c>
      <c r="G5623" s="14"/>
      <c r="H5623" s="15">
        <f>HYPERLINK("https://docs.wto.org/imrd/directdoc.asp?DDFDocuments/q/G/SPS/NUSA2611.pdf","EN")</f>
      </c>
      <c r="I5623" s="15">
        <f>HYPERLINK("https://docs.wto.org/imrd/directdoc.asp?DDFDocuments/r/G/SPS/NUSA2611.pdf","FR")</f>
      </c>
      <c r="J5623" s="15">
        <f>HYPERLINK("https://docs.wto.org/imrd/directdoc.asp?DDFDocuments/s/G/SPS/NUSA2611.pdf","ES")</f>
      </c>
    </row>
    <row r="5624">
      <c r="A5624" s="10" t="s">
        <v>9603</v>
      </c>
      <c r="B5624" s="11" t="s">
        <v>161</v>
      </c>
      <c r="C5624" s="10" t="s">
        <v>18</v>
      </c>
      <c r="D5624" s="12">
        <v>41652</v>
      </c>
      <c r="E5624" s="13" t="s">
        <v>8724</v>
      </c>
      <c r="F5624" s="13" t="s">
        <v>158</v>
      </c>
      <c r="G5624" s="14" t="s">
        <v>1600</v>
      </c>
      <c r="H5624" s="15">
        <f>HYPERLINK("https://docs.wto.org/imrd/directdoc.asp?DDFDocuments/q/G/SPS/NUSA2616.pdf","EN")</f>
      </c>
      <c r="I5624" s="15">
        <f>HYPERLINK("https://docs.wto.org/imrd/directdoc.asp?DDFDocuments/r/G/SPS/NUSA2616.pdf","FR")</f>
      </c>
      <c r="J5624" s="15">
        <f>HYPERLINK("https://docs.wto.org/imrd/directdoc.asp?DDFDocuments/s/G/SPS/NUSA2616.pdf","ES")</f>
      </c>
    </row>
    <row r="5625">
      <c r="A5625" s="10" t="s">
        <v>9604</v>
      </c>
      <c r="B5625" s="11" t="s">
        <v>161</v>
      </c>
      <c r="C5625" s="10" t="s">
        <v>18</v>
      </c>
      <c r="D5625" s="12">
        <v>41652</v>
      </c>
      <c r="E5625" s="13" t="s">
        <v>2032</v>
      </c>
      <c r="F5625" s="13" t="s">
        <v>6521</v>
      </c>
      <c r="G5625" s="14" t="s">
        <v>95</v>
      </c>
      <c r="H5625" s="15">
        <f>HYPERLINK("https://docs.wto.org/imrd/directdoc.asp?DDFDocuments/t/G/SPS/NUSA2617.DOC","EN")</f>
      </c>
      <c r="I5625" s="15">
        <f>HYPERLINK("https://docs.wto.org/imrd/directdoc.asp?DDFDocuments/u/G/SPS/NUSA2617.DOC","FR")</f>
      </c>
      <c r="J5625" s="15">
        <f>HYPERLINK("https://docs.wto.org/imrd/directdoc.asp?DDFDocuments/v/G/SPS/NUSA2617.DOC","ES")</f>
      </c>
    </row>
    <row r="5626">
      <c r="A5626" s="10" t="s">
        <v>9605</v>
      </c>
      <c r="B5626" s="11" t="s">
        <v>145</v>
      </c>
      <c r="C5626" s="10" t="s">
        <v>12</v>
      </c>
      <c r="D5626" s="12">
        <v>41649</v>
      </c>
      <c r="E5626" s="13" t="s">
        <v>9364</v>
      </c>
      <c r="F5626" s="13" t="s">
        <v>36</v>
      </c>
      <c r="G5626" s="14" t="s">
        <v>9370</v>
      </c>
      <c r="H5626" s="15">
        <f>HYPERLINK("https://docs.wto.org/imrd/directdoc.asp?DDFDocuments/q/G/SPS/NPHL245.pdf","EN")</f>
      </c>
      <c r="I5626" s="15">
        <f>HYPERLINK("https://docs.wto.org/imrd/directdoc.asp?DDFDocuments/r/G/SPS/NPHL245.pdf","FR")</f>
      </c>
      <c r="J5626" s="15">
        <f>HYPERLINK("https://docs.wto.org/imrd/directdoc.asp?DDFDocuments/s/G/SPS/NPHL245.pdf","ES")</f>
      </c>
    </row>
    <row r="5627">
      <c r="A5627" s="10" t="s">
        <v>9606</v>
      </c>
      <c r="B5627" s="11" t="s">
        <v>59</v>
      </c>
      <c r="C5627" s="10" t="s">
        <v>18</v>
      </c>
      <c r="D5627" s="12">
        <v>41649</v>
      </c>
      <c r="E5627" s="13" t="s">
        <v>4217</v>
      </c>
      <c r="F5627" s="13" t="s">
        <v>733</v>
      </c>
      <c r="G5627" s="14"/>
      <c r="H5627" s="15">
        <f>HYPERLINK("https://docs.wto.org/imrd/directdoc.asp?DDFDocuments/t/G/SPS/NTPKM303.DOC","EN")</f>
      </c>
      <c r="I5627" s="15">
        <f>HYPERLINK("https://docs.wto.org/imrd/directdoc.asp?DDFDocuments/u/G/SPS/NTPKM303.DOC","FR")</f>
      </c>
      <c r="J5627" s="15">
        <f>HYPERLINK("https://docs.wto.org/imrd/directdoc.asp?DDFDocuments/v/G/SPS/NTPKM303.DOC","ES")</f>
      </c>
    </row>
    <row r="5628">
      <c r="A5628" s="10" t="s">
        <v>9607</v>
      </c>
      <c r="B5628" s="11" t="s">
        <v>72</v>
      </c>
      <c r="C5628" s="10" t="s">
        <v>40</v>
      </c>
      <c r="D5628" s="12">
        <v>41648</v>
      </c>
      <c r="E5628" s="13" t="s">
        <v>19</v>
      </c>
      <c r="F5628" s="13" t="s">
        <v>5150</v>
      </c>
      <c r="G5628" s="14"/>
      <c r="H5628" s="15">
        <f>HYPERLINK("https://docs.wto.org/imrd/directdoc.asp?DDFDocuments/t/G/SPS/NCAN730A1.DOC","EN")</f>
      </c>
      <c r="I5628" s="15">
        <f>HYPERLINK("https://docs.wto.org/imrd/directdoc.asp?DDFDocuments/u/G/SPS/NCAN730A1.DOC","FR")</f>
      </c>
      <c r="J5628" s="15">
        <f>HYPERLINK("https://docs.wto.org/imrd/directdoc.asp?DDFDocuments/v/G/SPS/NCAN730A1.DOC","ES")</f>
      </c>
    </row>
    <row r="5629">
      <c r="A5629" s="10" t="s">
        <v>9608</v>
      </c>
      <c r="B5629" s="11" t="s">
        <v>72</v>
      </c>
      <c r="C5629" s="10" t="s">
        <v>40</v>
      </c>
      <c r="D5629" s="12">
        <v>41648</v>
      </c>
      <c r="E5629" s="13" t="s">
        <v>19</v>
      </c>
      <c r="F5629" s="13" t="s">
        <v>32</v>
      </c>
      <c r="G5629" s="14"/>
      <c r="H5629" s="15">
        <f>HYPERLINK("https://docs.wto.org/imrd/directdoc.asp?DDFDocuments/t/G/SPS/NCAN786.DOC","EN")</f>
      </c>
      <c r="I5629" s="15">
        <f>HYPERLINK("https://docs.wto.org/imrd/directdoc.asp?DDFDocuments/u/G/SPS/NCAN786.DOC","FR")</f>
      </c>
      <c r="J5629" s="15">
        <f>HYPERLINK("https://docs.wto.org/imrd/directdoc.asp?DDFDocuments/v/G/SPS/NCAN786.DOC","ES")</f>
      </c>
    </row>
    <row r="5630">
      <c r="A5630" s="10" t="s">
        <v>9609</v>
      </c>
      <c r="B5630" s="11" t="s">
        <v>95</v>
      </c>
      <c r="C5630" s="10" t="s">
        <v>40</v>
      </c>
      <c r="D5630" s="12">
        <v>41647</v>
      </c>
      <c r="E5630" s="13" t="s">
        <v>19</v>
      </c>
      <c r="F5630" s="13" t="s">
        <v>5150</v>
      </c>
      <c r="G5630" s="14"/>
      <c r="H5630" s="15">
        <f>HYPERLINK("https://docs.wto.org/imrd/directdoc.asp?DDFDocuments/t/G/SPS/NBRA483R1A1.DOC","EN")</f>
      </c>
      <c r="I5630" s="15">
        <f>HYPERLINK("https://docs.wto.org/imrd/directdoc.asp?DDFDocuments/u/G/SPS/NBRA483R1A1.DOC","FR")</f>
      </c>
      <c r="J5630" s="15">
        <f>HYPERLINK("https://docs.wto.org/imrd/directdoc.asp?DDFDocuments/v/G/SPS/NBRA483R1A1.DOC","ES")</f>
      </c>
    </row>
    <row r="5631">
      <c r="A5631" s="10" t="s">
        <v>9610</v>
      </c>
      <c r="B5631" s="11" t="s">
        <v>95</v>
      </c>
      <c r="C5631" s="10" t="s">
        <v>40</v>
      </c>
      <c r="D5631" s="12">
        <v>41647</v>
      </c>
      <c r="E5631" s="13" t="s">
        <v>19</v>
      </c>
      <c r="F5631" s="13" t="s">
        <v>5150</v>
      </c>
      <c r="G5631" s="14"/>
      <c r="H5631" s="15">
        <f>HYPERLINK("https://docs.wto.org/imrd/directdoc.asp?DDFDocuments/t/G/SPS/NBRA877A1.DOC","EN")</f>
      </c>
      <c r="I5631" s="15">
        <f>HYPERLINK("https://docs.wto.org/imrd/directdoc.asp?DDFDocuments/u/G/SPS/NBRA877A1.DOC","FR")</f>
      </c>
      <c r="J5631" s="15">
        <f>HYPERLINK("https://docs.wto.org/imrd/directdoc.asp?DDFDocuments/v/G/SPS/NBRA877A1.DOC","ES")</f>
      </c>
    </row>
    <row r="5632">
      <c r="A5632" s="10" t="s">
        <v>9611</v>
      </c>
      <c r="B5632" s="11" t="s">
        <v>153</v>
      </c>
      <c r="C5632" s="10" t="s">
        <v>18</v>
      </c>
      <c r="D5632" s="12">
        <v>41647</v>
      </c>
      <c r="E5632" s="13" t="s">
        <v>7881</v>
      </c>
      <c r="F5632" s="13" t="s">
        <v>3331</v>
      </c>
      <c r="G5632" s="14"/>
      <c r="H5632" s="15">
        <f>HYPERLINK("https://docs.wto.org/imrd/directdoc.asp?DDFDocuments/q/G/SPS/NKOR465.pdf","EN")</f>
      </c>
      <c r="I5632" s="15">
        <f>HYPERLINK("https://docs.wto.org/imrd/directdoc.asp?DDFDocuments/r/G/SPS/NKOR465.pdf","FR")</f>
      </c>
      <c r="J5632" s="15">
        <f>HYPERLINK("https://docs.wto.org/imrd/directdoc.asp?DDFDocuments/s/G/SPS/NKOR465.pdf","ES")</f>
      </c>
    </row>
    <row r="5633">
      <c r="A5633" s="10" t="s">
        <v>9612</v>
      </c>
      <c r="B5633" s="11" t="s">
        <v>153</v>
      </c>
      <c r="C5633" s="10" t="s">
        <v>18</v>
      </c>
      <c r="D5633" s="12">
        <v>41647</v>
      </c>
      <c r="E5633" s="13" t="s">
        <v>7881</v>
      </c>
      <c r="F5633" s="13" t="s">
        <v>3331</v>
      </c>
      <c r="G5633" s="14"/>
      <c r="H5633" s="15">
        <f>HYPERLINK("https://docs.wto.org/imrd/directdoc.asp?DDFDocuments/q/G/SPS/NKOR466.pdf","EN")</f>
      </c>
      <c r="I5633" s="15">
        <f>HYPERLINK("https://docs.wto.org/imrd/directdoc.asp?DDFDocuments/r/G/SPS/NKOR466.pdf","FR")</f>
      </c>
      <c r="J5633" s="15">
        <f>HYPERLINK("https://docs.wto.org/imrd/directdoc.asp?DDFDocuments/s/G/SPS/NKOR466.pdf","ES")</f>
      </c>
    </row>
    <row r="5634">
      <c r="A5634" s="10" t="s">
        <v>9613</v>
      </c>
      <c r="B5634" s="11" t="s">
        <v>87</v>
      </c>
      <c r="C5634" s="10" t="s">
        <v>18</v>
      </c>
      <c r="D5634" s="12">
        <v>41647</v>
      </c>
      <c r="E5634" s="13" t="s">
        <v>9614</v>
      </c>
      <c r="F5634" s="13" t="s">
        <v>1151</v>
      </c>
      <c r="G5634" s="14" t="s">
        <v>9615</v>
      </c>
      <c r="H5634" s="15">
        <f>HYPERLINK("https://docs.wto.org/imrd/directdoc.asp?DDFDocuments/t/G/SPS/NMEX248.DOC","EN")</f>
      </c>
      <c r="I5634" s="15">
        <f>HYPERLINK("https://docs.wto.org/imrd/directdoc.asp?DDFDocuments/u/G/SPS/NMEX248.DOC","FR")</f>
      </c>
      <c r="J5634" s="15">
        <f>HYPERLINK("https://docs.wto.org/imrd/directdoc.asp?DDFDocuments/v/G/SPS/NMEX248.DOC","ES")</f>
      </c>
    </row>
    <row r="5635">
      <c r="A5635" s="10" t="s">
        <v>9616</v>
      </c>
      <c r="B5635" s="11" t="s">
        <v>59</v>
      </c>
      <c r="C5635" s="10" t="s">
        <v>40</v>
      </c>
      <c r="D5635" s="12">
        <v>41647</v>
      </c>
      <c r="E5635" s="13" t="s">
        <v>19</v>
      </c>
      <c r="F5635" s="13" t="s">
        <v>5150</v>
      </c>
      <c r="G5635" s="14"/>
      <c r="H5635" s="15">
        <f>HYPERLINK("https://docs.wto.org/imrd/directdoc.asp?DDFDocuments/t/G/SPS/NTPKM301A1.DOC","EN")</f>
      </c>
      <c r="I5635" s="15">
        <f>HYPERLINK("https://docs.wto.org/imrd/directdoc.asp?DDFDocuments/u/G/SPS/NTPKM301A1.DOC","FR")</f>
      </c>
      <c r="J5635" s="15">
        <f>HYPERLINK("https://docs.wto.org/imrd/directdoc.asp?DDFDocuments/v/G/SPS/NTPKM301A1.DOC","ES")</f>
      </c>
    </row>
    <row r="5636">
      <c r="A5636" s="10" t="s">
        <v>9617</v>
      </c>
      <c r="B5636" s="11" t="s">
        <v>365</v>
      </c>
      <c r="C5636" s="10" t="s">
        <v>18</v>
      </c>
      <c r="D5636" s="12">
        <v>41645</v>
      </c>
      <c r="E5636" s="13" t="s">
        <v>9618</v>
      </c>
      <c r="F5636" s="13" t="s">
        <v>223</v>
      </c>
      <c r="G5636" s="14"/>
      <c r="H5636" s="15">
        <f>HYPERLINK("https://docs.wto.org/imrd/directdoc.asp?DDFDocuments/t/G/SPS/NCHL454.DOC","EN")</f>
      </c>
      <c r="I5636" s="15">
        <f>HYPERLINK("https://docs.wto.org/imrd/directdoc.asp?DDFDocuments/u/G/SPS/NCHL454.DOC","FR")</f>
      </c>
      <c r="J5636" s="15">
        <f>HYPERLINK("https://docs.wto.org/imrd/directdoc.asp?DDFDocuments/v/G/SPS/NCHL454.DOC","ES")</f>
      </c>
    </row>
    <row r="5637">
      <c r="A5637" s="10" t="s">
        <v>9619</v>
      </c>
      <c r="B5637" s="11" t="s">
        <v>365</v>
      </c>
      <c r="C5637" s="10" t="s">
        <v>18</v>
      </c>
      <c r="D5637" s="12">
        <v>41645</v>
      </c>
      <c r="E5637" s="13" t="s">
        <v>9620</v>
      </c>
      <c r="F5637" s="13" t="s">
        <v>158</v>
      </c>
      <c r="G5637" s="14"/>
      <c r="H5637" s="15">
        <f>HYPERLINK("https://docs.wto.org/imrd/directdoc.asp?DDFDocuments/t/G/SPS/NCHL455.DOC","EN")</f>
      </c>
      <c r="I5637" s="15">
        <f>HYPERLINK("https://docs.wto.org/imrd/directdoc.asp?DDFDocuments/u/G/SPS/NCHL455.DOC","FR")</f>
      </c>
      <c r="J5637" s="15">
        <f>HYPERLINK("https://docs.wto.org/imrd/directdoc.asp?DDFDocuments/v/G/SPS/NCHL455.DOC","ES")</f>
      </c>
    </row>
    <row r="5638">
      <c r="A5638" s="10" t="s">
        <v>9621</v>
      </c>
      <c r="B5638" s="11" t="s">
        <v>365</v>
      </c>
      <c r="C5638" s="10" t="s">
        <v>18</v>
      </c>
      <c r="D5638" s="12">
        <v>41628</v>
      </c>
      <c r="E5638" s="13" t="s">
        <v>9622</v>
      </c>
      <c r="F5638" s="13" t="s">
        <v>2192</v>
      </c>
      <c r="G5638" s="14"/>
      <c r="H5638" s="15">
        <f>HYPERLINK("https://docs.wto.org/imrd/directdoc.asp?DDFDocuments/t/G/SPS/NCHL453.DOC","EN")</f>
      </c>
      <c r="I5638" s="15">
        <f>HYPERLINK("https://docs.wto.org/imrd/directdoc.asp?DDFDocuments/u/G/SPS/NCHL453.DOC","FR")</f>
      </c>
      <c r="J5638" s="15">
        <f>HYPERLINK("https://docs.wto.org/imrd/directdoc.asp?DDFDocuments/v/G/SPS/NCHL453.DOC","ES")</f>
      </c>
    </row>
    <row r="5639">
      <c r="A5639" s="10" t="s">
        <v>9623</v>
      </c>
      <c r="B5639" s="11" t="s">
        <v>153</v>
      </c>
      <c r="C5639" s="10" t="s">
        <v>18</v>
      </c>
      <c r="D5639" s="12">
        <v>41628</v>
      </c>
      <c r="E5639" s="13" t="s">
        <v>4901</v>
      </c>
      <c r="F5639" s="13" t="s">
        <v>166</v>
      </c>
      <c r="G5639" s="14"/>
      <c r="H5639" s="15">
        <f>HYPERLINK("https://docs.wto.org/imrd/directdoc.asp?DDFDocuments/t/G/SPS/NKOR464.DOC","EN")</f>
      </c>
      <c r="I5639" s="15">
        <f>HYPERLINK("https://docs.wto.org/imrd/directdoc.asp?DDFDocuments/u/G/SPS/NKOR464.DOC","FR")</f>
      </c>
      <c r="J5639" s="15">
        <f>HYPERLINK("https://docs.wto.org/imrd/directdoc.asp?DDFDocuments/v/G/SPS/NKOR464.DOC","ES")</f>
      </c>
    </row>
    <row r="5640">
      <c r="A5640" s="10" t="s">
        <v>9624</v>
      </c>
      <c r="B5640" s="11" t="s">
        <v>145</v>
      </c>
      <c r="C5640" s="10" t="s">
        <v>18</v>
      </c>
      <c r="D5640" s="12">
        <v>41628</v>
      </c>
      <c r="E5640" s="13" t="s">
        <v>7441</v>
      </c>
      <c r="F5640" s="13" t="s">
        <v>1146</v>
      </c>
      <c r="G5640" s="14"/>
      <c r="H5640" s="15">
        <f>HYPERLINK("https://docs.wto.org/imrd/directdoc.asp?DDFDocuments/t/G/SPS/NPHL244.DOC","EN")</f>
      </c>
      <c r="I5640" s="15">
        <f>HYPERLINK("https://docs.wto.org/imrd/directdoc.asp?DDFDocuments/u/G/SPS/NPHL244.DOC","FR")</f>
      </c>
      <c r="J5640" s="15">
        <f>HYPERLINK("https://docs.wto.org/imrd/directdoc.asp?DDFDocuments/v/G/SPS/NPHL244.DOC","ES")</f>
      </c>
    </row>
    <row r="5641">
      <c r="A5641" s="10" t="s">
        <v>9625</v>
      </c>
      <c r="B5641" s="11" t="s">
        <v>7589</v>
      </c>
      <c r="C5641" s="10" t="s">
        <v>18</v>
      </c>
      <c r="D5641" s="12">
        <v>41627</v>
      </c>
      <c r="E5641" s="13" t="s">
        <v>19</v>
      </c>
      <c r="F5641" s="13" t="s">
        <v>199</v>
      </c>
      <c r="G5641" s="14"/>
      <c r="H5641" s="15">
        <f>HYPERLINK("https://docs.wto.org/imrd/directdoc.asp?DDFDocuments/t/G/SPS/NCPV1.DOC","EN")</f>
      </c>
      <c r="I5641" s="15">
        <f>HYPERLINK("https://docs.wto.org/imrd/directdoc.asp?DDFDocuments/u/G/SPS/NCPV1.DOC","FR")</f>
      </c>
      <c r="J5641" s="15">
        <f>HYPERLINK("https://docs.wto.org/imrd/directdoc.asp?DDFDocuments/v/G/SPS/NCPV1.DOC","ES")</f>
      </c>
    </row>
    <row r="5642">
      <c r="A5642" s="10" t="s">
        <v>9626</v>
      </c>
      <c r="B5642" s="11" t="s">
        <v>82</v>
      </c>
      <c r="C5642" s="10" t="s">
        <v>18</v>
      </c>
      <c r="D5642" s="12">
        <v>41627</v>
      </c>
      <c r="E5642" s="13" t="s">
        <v>603</v>
      </c>
      <c r="F5642" s="13" t="s">
        <v>74</v>
      </c>
      <c r="G5642" s="14"/>
      <c r="H5642" s="15">
        <f>HYPERLINK("https://docs.wto.org/imrd/directdoc.asp?DDFDocuments/q/G/SPS/NEU63.pdf","EN")</f>
      </c>
      <c r="I5642" s="15">
        <f>HYPERLINK("https://docs.wto.org/imrd/directdoc.asp?DDFDocuments/r/G/SPS/NEU63.pdf","FR")</f>
      </c>
      <c r="J5642" s="15">
        <f>HYPERLINK("https://docs.wto.org/imrd/directdoc.asp?DDFDocuments/s/G/SPS/NEU63.pdf","ES")</f>
      </c>
    </row>
    <row r="5643">
      <c r="A5643" s="10" t="s">
        <v>9627</v>
      </c>
      <c r="B5643" s="11" t="s">
        <v>87</v>
      </c>
      <c r="C5643" s="10" t="s">
        <v>18</v>
      </c>
      <c r="D5643" s="12">
        <v>41627</v>
      </c>
      <c r="E5643" s="13" t="s">
        <v>9628</v>
      </c>
      <c r="F5643" s="13" t="s">
        <v>9629</v>
      </c>
      <c r="G5643" s="14" t="s">
        <v>95</v>
      </c>
      <c r="H5643" s="15">
        <f>HYPERLINK("https://docs.wto.org/imrd/directdoc.asp?DDFDocuments/t/G/SPS/NMEX247.DOC","EN")</f>
      </c>
      <c r="I5643" s="15">
        <f>HYPERLINK("https://docs.wto.org/imrd/directdoc.asp?DDFDocuments/u/G/SPS/NMEX247.DOC","FR")</f>
      </c>
      <c r="J5643" s="15">
        <f>HYPERLINK("https://docs.wto.org/imrd/directdoc.asp?DDFDocuments/v/G/SPS/NMEX247.DOC","ES")</f>
      </c>
    </row>
    <row r="5644">
      <c r="A5644" s="10" t="s">
        <v>9630</v>
      </c>
      <c r="B5644" s="11" t="s">
        <v>11</v>
      </c>
      <c r="C5644" s="10" t="s">
        <v>12</v>
      </c>
      <c r="D5644" s="12">
        <v>41627</v>
      </c>
      <c r="E5644" s="13" t="s">
        <v>6968</v>
      </c>
      <c r="F5644" s="13" t="s">
        <v>24</v>
      </c>
      <c r="G5644" s="14" t="s">
        <v>1093</v>
      </c>
      <c r="H5644" s="15">
        <f>HYPERLINK("https://docs.wto.org/imrd/directdoc.asp?DDFDocuments/t/G/SPS/NRUS40.DOC","EN")</f>
      </c>
      <c r="I5644" s="15">
        <f>HYPERLINK("https://docs.wto.org/imrd/directdoc.asp?DDFDocuments/u/G/SPS/NRUS40.DOC","FR")</f>
      </c>
      <c r="J5644" s="15">
        <f>HYPERLINK("https://docs.wto.org/imrd/directdoc.asp?DDFDocuments/v/G/SPS/NRUS40.DOC","ES")</f>
      </c>
    </row>
    <row r="5645">
      <c r="A5645" s="10" t="s">
        <v>9631</v>
      </c>
      <c r="B5645" s="11" t="s">
        <v>11</v>
      </c>
      <c r="C5645" s="10" t="s">
        <v>12</v>
      </c>
      <c r="D5645" s="12">
        <v>41627</v>
      </c>
      <c r="E5645" s="13" t="s">
        <v>9221</v>
      </c>
      <c r="F5645" s="13" t="s">
        <v>250</v>
      </c>
      <c r="G5645" s="14" t="s">
        <v>9222</v>
      </c>
      <c r="H5645" s="15">
        <f>HYPERLINK("https://docs.wto.org/imrd/directdoc.asp?DDFDocuments/t/G/SPS/NRUS41.DOC","EN")</f>
      </c>
      <c r="I5645" s="15">
        <f>HYPERLINK("https://docs.wto.org/imrd/directdoc.asp?DDFDocuments/u/G/SPS/NRUS41.DOC","FR")</f>
      </c>
      <c r="J5645" s="15">
        <f>HYPERLINK("https://docs.wto.org/imrd/directdoc.asp?DDFDocuments/v/G/SPS/NRUS41.DOC","ES")</f>
      </c>
    </row>
    <row r="5646">
      <c r="A5646" s="10" t="s">
        <v>9632</v>
      </c>
      <c r="B5646" s="11" t="s">
        <v>27</v>
      </c>
      <c r="C5646" s="10" t="s">
        <v>12</v>
      </c>
      <c r="D5646" s="12">
        <v>41625</v>
      </c>
      <c r="E5646" s="13" t="s">
        <v>9633</v>
      </c>
      <c r="F5646" s="13" t="s">
        <v>158</v>
      </c>
      <c r="G5646" s="14"/>
      <c r="H5646" s="15">
        <f>HYPERLINK("https://docs.wto.org/imrd/directdoc.asp?DDFDocuments/q/G/SPS/NCRI145.pdf","EN")</f>
      </c>
      <c r="I5646" s="15">
        <f>HYPERLINK("https://docs.wto.org/imrd/directdoc.asp?DDFDocuments/r/G/SPS/NCRI145.pdf","FR")</f>
      </c>
      <c r="J5646" s="15">
        <f>HYPERLINK("https://docs.wto.org/imrd/directdoc.asp?DDFDocuments/s/G/SPS/NCRI145.pdf","ES")</f>
      </c>
    </row>
    <row r="5647">
      <c r="A5647" s="10" t="s">
        <v>9634</v>
      </c>
      <c r="B5647" s="11" t="s">
        <v>82</v>
      </c>
      <c r="C5647" s="10" t="s">
        <v>12</v>
      </c>
      <c r="D5647" s="12">
        <v>41625</v>
      </c>
      <c r="E5647" s="13" t="s">
        <v>9635</v>
      </c>
      <c r="F5647" s="13" t="s">
        <v>32</v>
      </c>
      <c r="G5647" s="14" t="s">
        <v>168</v>
      </c>
      <c r="H5647" s="15">
        <f>HYPERLINK("https://docs.wto.org/imrd/directdoc.asp?DDFDocuments/t/G/SPS/NEU62.DOC","EN")</f>
      </c>
      <c r="I5647" s="15">
        <f>HYPERLINK("https://docs.wto.org/imrd/directdoc.asp?DDFDocuments/u/G/SPS/NEU62.DOC","FR")</f>
      </c>
      <c r="J5647" s="15">
        <f>HYPERLINK("https://docs.wto.org/imrd/directdoc.asp?DDFDocuments/v/G/SPS/NEU62.DOC","ES")</f>
      </c>
    </row>
    <row r="5648">
      <c r="A5648" s="10" t="s">
        <v>9636</v>
      </c>
      <c r="B5648" s="11" t="s">
        <v>168</v>
      </c>
      <c r="C5648" s="10" t="s">
        <v>18</v>
      </c>
      <c r="D5648" s="12">
        <v>41625</v>
      </c>
      <c r="E5648" s="13" t="s">
        <v>9637</v>
      </c>
      <c r="F5648" s="13" t="s">
        <v>158</v>
      </c>
      <c r="G5648" s="14"/>
      <c r="H5648" s="15">
        <f>HYPERLINK("https://docs.wto.org/imrd/directdoc.asp?DDFDocuments/t/G/SPS/NZAF33.DOC","EN")</f>
      </c>
      <c r="I5648" s="15">
        <f>HYPERLINK("https://docs.wto.org/imrd/directdoc.asp?DDFDocuments/u/G/SPS/NZAF33.DOC","FR")</f>
      </c>
      <c r="J5648" s="15">
        <f>HYPERLINK("https://docs.wto.org/imrd/directdoc.asp?DDFDocuments/v/G/SPS/NZAF33.DOC","ES")</f>
      </c>
    </row>
    <row r="5649">
      <c r="A5649" s="10" t="s">
        <v>9638</v>
      </c>
      <c r="B5649" s="11" t="s">
        <v>214</v>
      </c>
      <c r="C5649" s="10" t="s">
        <v>18</v>
      </c>
      <c r="D5649" s="12">
        <v>41624</v>
      </c>
      <c r="E5649" s="13" t="s">
        <v>627</v>
      </c>
      <c r="F5649" s="13" t="s">
        <v>3427</v>
      </c>
      <c r="G5649" s="14" t="s">
        <v>629</v>
      </c>
      <c r="H5649" s="15">
        <f>HYPERLINK("https://docs.wto.org/imrd/directdoc.asp?DDFDocuments/t/G/SPS/NARE30.DOC","EN")</f>
      </c>
      <c r="I5649" s="15">
        <f>HYPERLINK("https://docs.wto.org/imrd/directdoc.asp?DDFDocuments/u/G/SPS/NARE30.DOC","FR")</f>
      </c>
      <c r="J5649" s="15">
        <f>HYPERLINK("https://docs.wto.org/imrd/directdoc.asp?DDFDocuments/v/G/SPS/NARE30.DOC","ES")</f>
      </c>
    </row>
    <row r="5650">
      <c r="A5650" s="10" t="s">
        <v>9639</v>
      </c>
      <c r="B5650" s="11" t="s">
        <v>95</v>
      </c>
      <c r="C5650" s="10" t="s">
        <v>40</v>
      </c>
      <c r="D5650" s="12">
        <v>41624</v>
      </c>
      <c r="E5650" s="13" t="s">
        <v>8726</v>
      </c>
      <c r="F5650" s="13" t="s">
        <v>925</v>
      </c>
      <c r="G5650" s="14"/>
      <c r="H5650" s="15">
        <f>HYPERLINK("https://docs.wto.org/imrd/directdoc.asp?DDFDocuments/t/G/SPS/NBRA115A24.DOC","EN")</f>
      </c>
      <c r="I5650" s="15">
        <f>HYPERLINK("https://docs.wto.org/imrd/directdoc.asp?DDFDocuments/u/G/SPS/NBRA115A24.DOC","FR")</f>
      </c>
      <c r="J5650" s="15">
        <f>HYPERLINK("https://docs.wto.org/imrd/directdoc.asp?DDFDocuments/v/G/SPS/NBRA115A24.DOC","ES")</f>
      </c>
    </row>
    <row r="5651">
      <c r="A5651" s="10" t="s">
        <v>9640</v>
      </c>
      <c r="B5651" s="11" t="s">
        <v>95</v>
      </c>
      <c r="C5651" s="10" t="s">
        <v>40</v>
      </c>
      <c r="D5651" s="12">
        <v>41624</v>
      </c>
      <c r="E5651" s="13" t="s">
        <v>3925</v>
      </c>
      <c r="F5651" s="13" t="s">
        <v>9641</v>
      </c>
      <c r="G5651" s="14"/>
      <c r="H5651" s="15">
        <f>HYPERLINK("https://docs.wto.org/imrd/directdoc.asp?DDFDocuments/t/G/SPS/NBRA632A1.DOC","EN")</f>
      </c>
      <c r="I5651" s="15">
        <f>HYPERLINK("https://docs.wto.org/imrd/directdoc.asp?DDFDocuments/u/G/SPS/NBRA632A1.DOC","FR")</f>
      </c>
      <c r="J5651" s="15">
        <f>HYPERLINK("https://docs.wto.org/imrd/directdoc.asp?DDFDocuments/v/G/SPS/NBRA632A1.DOC","ES")</f>
      </c>
    </row>
    <row r="5652">
      <c r="A5652" s="10" t="s">
        <v>9642</v>
      </c>
      <c r="B5652" s="11" t="s">
        <v>161</v>
      </c>
      <c r="C5652" s="10" t="s">
        <v>40</v>
      </c>
      <c r="D5652" s="12">
        <v>41624</v>
      </c>
      <c r="E5652" s="13" t="s">
        <v>9643</v>
      </c>
      <c r="F5652" s="13" t="s">
        <v>5150</v>
      </c>
      <c r="G5652" s="14"/>
      <c r="H5652" s="15">
        <f>HYPERLINK("https://docs.wto.org/imrd/directdoc.asp?DDFDocuments/t/G/SPS/NUSA2340A1.DOC","EN")</f>
      </c>
      <c r="I5652" s="15">
        <f>HYPERLINK("https://docs.wto.org/imrd/directdoc.asp?DDFDocuments/u/G/SPS/NUSA2340A1.DOC","FR")</f>
      </c>
      <c r="J5652" s="15">
        <f>HYPERLINK("https://docs.wto.org/imrd/directdoc.asp?DDFDocuments/v/G/SPS/NUSA2340A1.DOC","ES")</f>
      </c>
    </row>
    <row r="5653">
      <c r="A5653" s="10" t="s">
        <v>9644</v>
      </c>
      <c r="B5653" s="11" t="s">
        <v>161</v>
      </c>
      <c r="C5653" s="10" t="s">
        <v>18</v>
      </c>
      <c r="D5653" s="12">
        <v>41624</v>
      </c>
      <c r="E5653" s="13" t="s">
        <v>3881</v>
      </c>
      <c r="F5653" s="13" t="s">
        <v>3303</v>
      </c>
      <c r="G5653" s="14"/>
      <c r="H5653" s="15">
        <f>HYPERLINK("https://docs.wto.org/imrd/directdoc.asp?DDFDocuments/t/G/SPS/NUSA2606.DOC","EN")</f>
      </c>
      <c r="I5653" s="15">
        <f>HYPERLINK("https://docs.wto.org/imrd/directdoc.asp?DDFDocuments/u/G/SPS/NUSA2606.DOC","FR")</f>
      </c>
      <c r="J5653" s="15">
        <f>HYPERLINK("https://docs.wto.org/imrd/directdoc.asp?DDFDocuments/v/G/SPS/NUSA2606.DOC","ES")</f>
      </c>
    </row>
    <row r="5654">
      <c r="A5654" s="10" t="s">
        <v>9645</v>
      </c>
      <c r="B5654" s="11" t="s">
        <v>95</v>
      </c>
      <c r="C5654" s="10" t="s">
        <v>40</v>
      </c>
      <c r="D5654" s="12">
        <v>41621</v>
      </c>
      <c r="E5654" s="13" t="s">
        <v>8726</v>
      </c>
      <c r="F5654" s="13" t="s">
        <v>5150</v>
      </c>
      <c r="G5654" s="14"/>
      <c r="H5654" s="15">
        <f>HYPERLINK("https://docs.wto.org/imrd/directdoc.asp?DDFDocuments/t/G/SPS/NBRA115A23.DOC","EN")</f>
      </c>
      <c r="I5654" s="15">
        <f>HYPERLINK("https://docs.wto.org/imrd/directdoc.asp?DDFDocuments/u/G/SPS/NBRA115A23.DOC","FR")</f>
      </c>
      <c r="J5654" s="15">
        <f>HYPERLINK("https://docs.wto.org/imrd/directdoc.asp?DDFDocuments/v/G/SPS/NBRA115A23.DOC","ES")</f>
      </c>
    </row>
    <row r="5655">
      <c r="A5655" s="10" t="s">
        <v>9646</v>
      </c>
      <c r="B5655" s="11" t="s">
        <v>95</v>
      </c>
      <c r="C5655" s="10" t="s">
        <v>40</v>
      </c>
      <c r="D5655" s="12">
        <v>41621</v>
      </c>
      <c r="E5655" s="13" t="s">
        <v>19</v>
      </c>
      <c r="F5655" s="13" t="s">
        <v>310</v>
      </c>
      <c r="G5655" s="14"/>
      <c r="H5655" s="15">
        <f>HYPERLINK("https://docs.wto.org/imrd/directdoc.asp?DDFDocuments/t/G/SPS/NBRA623A1.DOC","EN")</f>
      </c>
      <c r="I5655" s="15">
        <f>HYPERLINK("https://docs.wto.org/imrd/directdoc.asp?DDFDocuments/u/G/SPS/NBRA623A1.DOC","FR")</f>
      </c>
      <c r="J5655" s="15">
        <f>HYPERLINK("https://docs.wto.org/imrd/directdoc.asp?DDFDocuments/v/G/SPS/NBRA623A1.DOC","ES")</f>
      </c>
    </row>
    <row r="5656">
      <c r="A5656" s="10" t="s">
        <v>9647</v>
      </c>
      <c r="B5656" s="11" t="s">
        <v>95</v>
      </c>
      <c r="C5656" s="10" t="s">
        <v>18</v>
      </c>
      <c r="D5656" s="12">
        <v>41621</v>
      </c>
      <c r="E5656" s="13" t="s">
        <v>9648</v>
      </c>
      <c r="F5656" s="13" t="s">
        <v>1282</v>
      </c>
      <c r="G5656" s="14" t="s">
        <v>72</v>
      </c>
      <c r="H5656" s="15">
        <f>HYPERLINK("https://docs.wto.org/imrd/directdoc.asp?DDFDocuments/t/G/SPS/NBRA912.DOC","EN")</f>
      </c>
      <c r="I5656" s="15">
        <f>HYPERLINK("https://docs.wto.org/imrd/directdoc.asp?DDFDocuments/u/G/SPS/NBRA912.DOC","FR")</f>
      </c>
      <c r="J5656" s="15">
        <f>HYPERLINK("https://docs.wto.org/imrd/directdoc.asp?DDFDocuments/v/G/SPS/NBRA912.DOC","ES")</f>
      </c>
    </row>
    <row r="5657">
      <c r="A5657" s="10" t="s">
        <v>9649</v>
      </c>
      <c r="B5657" s="11" t="s">
        <v>27</v>
      </c>
      <c r="C5657" s="10" t="s">
        <v>18</v>
      </c>
      <c r="D5657" s="12">
        <v>41621</v>
      </c>
      <c r="E5657" s="13" t="s">
        <v>9650</v>
      </c>
      <c r="F5657" s="13" t="s">
        <v>1282</v>
      </c>
      <c r="G5657" s="14"/>
      <c r="H5657" s="15">
        <f>HYPERLINK("https://docs.wto.org/imrd/directdoc.asp?DDFDocuments/t/G/SPS/NCRI144.DOC","EN")</f>
      </c>
      <c r="I5657" s="15">
        <f>HYPERLINK("https://docs.wto.org/imrd/directdoc.asp?DDFDocuments/u/G/SPS/NCRI144.DOC","FR")</f>
      </c>
      <c r="J5657" s="15">
        <f>HYPERLINK("https://docs.wto.org/imrd/directdoc.asp?DDFDocuments/v/G/SPS/NCRI144.DOC","ES")</f>
      </c>
    </row>
    <row r="5658">
      <c r="A5658" s="10" t="s">
        <v>9651</v>
      </c>
      <c r="B5658" s="11" t="s">
        <v>82</v>
      </c>
      <c r="C5658" s="10" t="s">
        <v>18</v>
      </c>
      <c r="D5658" s="12">
        <v>41621</v>
      </c>
      <c r="E5658" s="13" t="s">
        <v>603</v>
      </c>
      <c r="F5658" s="13" t="s">
        <v>74</v>
      </c>
      <c r="G5658" s="14"/>
      <c r="H5658" s="15">
        <f>HYPERLINK("https://docs.wto.org/imrd/directdoc.asp?DDFDocuments/q/G/SPS/NEU61.pdf","EN")</f>
      </c>
      <c r="I5658" s="15">
        <f>HYPERLINK("https://docs.wto.org/imrd/directdoc.asp?DDFDocuments/r/G/SPS/NEU61.pdf","FR")</f>
      </c>
      <c r="J5658" s="15">
        <f>HYPERLINK("https://docs.wto.org/imrd/directdoc.asp?DDFDocuments/s/G/SPS/NEU61.pdf","ES")</f>
      </c>
    </row>
    <row r="5659">
      <c r="A5659" s="10" t="s">
        <v>9652</v>
      </c>
      <c r="B5659" s="11" t="s">
        <v>11</v>
      </c>
      <c r="C5659" s="10" t="s">
        <v>54</v>
      </c>
      <c r="D5659" s="12">
        <v>41621</v>
      </c>
      <c r="E5659" s="13" t="s">
        <v>9653</v>
      </c>
      <c r="F5659" s="13" t="s">
        <v>925</v>
      </c>
      <c r="G5659" s="14" t="s">
        <v>781</v>
      </c>
      <c r="H5659" s="15">
        <f>HYPERLINK("https://docs.wto.org/imrd/directdoc.asp?DDFDocuments/t/G/SPS/NRUS2A1.DOC","EN")</f>
      </c>
      <c r="I5659" s="15">
        <f>HYPERLINK("https://docs.wto.org/imrd/directdoc.asp?DDFDocuments/u/G/SPS/NRUS2A1.DOC","FR")</f>
      </c>
      <c r="J5659" s="15">
        <f>HYPERLINK("https://docs.wto.org/imrd/directdoc.asp?DDFDocuments/v/G/SPS/NRUS2A1.DOC","ES")</f>
      </c>
    </row>
    <row r="5660">
      <c r="A5660" s="10" t="s">
        <v>9654</v>
      </c>
      <c r="B5660" s="11" t="s">
        <v>351</v>
      </c>
      <c r="C5660" s="10" t="s">
        <v>18</v>
      </c>
      <c r="D5660" s="12">
        <v>41620</v>
      </c>
      <c r="E5660" s="13" t="s">
        <v>9655</v>
      </c>
      <c r="F5660" s="13" t="s">
        <v>32</v>
      </c>
      <c r="G5660" s="14"/>
      <c r="H5660" s="15">
        <f>HYPERLINK("https://docs.wto.org/imrd/directdoc.asp?DDFDocuments/t/G/SPS/NJOR25.DOC","EN")</f>
      </c>
      <c r="I5660" s="15">
        <f>HYPERLINK("https://docs.wto.org/imrd/directdoc.asp?DDFDocuments/u/G/SPS/NJOR25.DOC","FR")</f>
      </c>
      <c r="J5660" s="15">
        <f>HYPERLINK("https://docs.wto.org/imrd/directdoc.asp?DDFDocuments/v/G/SPS/NJOR25.DOC","ES")</f>
      </c>
    </row>
    <row r="5661">
      <c r="A5661" s="10" t="s">
        <v>9656</v>
      </c>
      <c r="B5661" s="11" t="s">
        <v>11</v>
      </c>
      <c r="C5661" s="10" t="s">
        <v>54</v>
      </c>
      <c r="D5661" s="12">
        <v>41620</v>
      </c>
      <c r="E5661" s="13" t="s">
        <v>9653</v>
      </c>
      <c r="F5661" s="13" t="s">
        <v>925</v>
      </c>
      <c r="G5661" s="14" t="s">
        <v>5123</v>
      </c>
      <c r="H5661" s="15">
        <f>HYPERLINK("https://docs.wto.org/imrd/directdoc.asp?DDFDocuments/t/G/SPS/NRUS1A1.DOC","EN")</f>
      </c>
      <c r="I5661" s="15">
        <f>HYPERLINK("https://docs.wto.org/imrd/directdoc.asp?DDFDocuments/u/G/SPS/NRUS1A1.DOC","FR")</f>
      </c>
      <c r="J5661" s="15">
        <f>HYPERLINK("https://docs.wto.org/imrd/directdoc.asp?DDFDocuments/v/G/SPS/NRUS1A1.DOC","ES")</f>
      </c>
    </row>
    <row r="5662">
      <c r="A5662" s="10" t="s">
        <v>9657</v>
      </c>
      <c r="B5662" s="11" t="s">
        <v>11</v>
      </c>
      <c r="C5662" s="10" t="s">
        <v>54</v>
      </c>
      <c r="D5662" s="12">
        <v>41620</v>
      </c>
      <c r="E5662" s="13" t="s">
        <v>9653</v>
      </c>
      <c r="F5662" s="13" t="s">
        <v>925</v>
      </c>
      <c r="G5662" s="14" t="s">
        <v>2556</v>
      </c>
      <c r="H5662" s="15">
        <f>HYPERLINK("https://docs.wto.org/imrd/directdoc.asp?DDFDocuments/t/G/SPS/NRUS7A1.DOC","EN")</f>
      </c>
      <c r="I5662" s="15">
        <f>HYPERLINK("https://docs.wto.org/imrd/directdoc.asp?DDFDocuments/u/G/SPS/NRUS7A1.DOC","FR")</f>
      </c>
      <c r="J5662" s="15">
        <f>HYPERLINK("https://docs.wto.org/imrd/directdoc.asp?DDFDocuments/v/G/SPS/NRUS7A1.DOC","ES")</f>
      </c>
    </row>
    <row r="5663">
      <c r="A5663" s="10" t="s">
        <v>9658</v>
      </c>
      <c r="B5663" s="11" t="s">
        <v>161</v>
      </c>
      <c r="C5663" s="10" t="s">
        <v>40</v>
      </c>
      <c r="D5663" s="12">
        <v>41620</v>
      </c>
      <c r="E5663" s="13" t="s">
        <v>9659</v>
      </c>
      <c r="F5663" s="13" t="s">
        <v>5150</v>
      </c>
      <c r="G5663" s="14"/>
      <c r="H5663" s="15">
        <f>HYPERLINK("https://docs.wto.org/imrd/directdoc.asp?DDFDocuments/t/G/SPS/NUSA2316A1.DOC","EN")</f>
      </c>
      <c r="I5663" s="15">
        <f>HYPERLINK("https://docs.wto.org/imrd/directdoc.asp?DDFDocuments/u/G/SPS/NUSA2316A1.DOC","FR")</f>
      </c>
      <c r="J5663" s="15">
        <f>HYPERLINK("https://docs.wto.org/imrd/directdoc.asp?DDFDocuments/v/G/SPS/NUSA2316A1.DOC","ES")</f>
      </c>
    </row>
    <row r="5664">
      <c r="A5664" s="10" t="s">
        <v>9660</v>
      </c>
      <c r="B5664" s="11" t="s">
        <v>214</v>
      </c>
      <c r="C5664" s="10" t="s">
        <v>12</v>
      </c>
      <c r="D5664" s="12">
        <v>41619</v>
      </c>
      <c r="E5664" s="13" t="s">
        <v>9661</v>
      </c>
      <c r="F5664" s="13" t="s">
        <v>138</v>
      </c>
      <c r="G5664" s="14" t="s">
        <v>188</v>
      </c>
      <c r="H5664" s="15">
        <f>HYPERLINK("https://docs.wto.org/imrd/directdoc.asp?DDFDocuments/t/G/SPS/NARE26.DOC","EN")</f>
      </c>
      <c r="I5664" s="15">
        <f>HYPERLINK("https://docs.wto.org/imrd/directdoc.asp?DDFDocuments/u/G/SPS/NARE26.DOC","FR")</f>
      </c>
      <c r="J5664" s="15">
        <f>HYPERLINK("https://docs.wto.org/imrd/directdoc.asp?DDFDocuments/v/G/SPS/NARE26.DOC","ES")</f>
      </c>
    </row>
    <row r="5665">
      <c r="A5665" s="10" t="s">
        <v>9662</v>
      </c>
      <c r="B5665" s="11" t="s">
        <v>214</v>
      </c>
      <c r="C5665" s="10" t="s">
        <v>12</v>
      </c>
      <c r="D5665" s="12">
        <v>41619</v>
      </c>
      <c r="E5665" s="13" t="s">
        <v>9663</v>
      </c>
      <c r="F5665" s="13" t="s">
        <v>138</v>
      </c>
      <c r="G5665" s="14" t="s">
        <v>195</v>
      </c>
      <c r="H5665" s="15">
        <f>HYPERLINK("https://docs.wto.org/imrd/directdoc.asp?DDFDocuments/t/G/SPS/NARE27.DOC","EN")</f>
      </c>
      <c r="I5665" s="15">
        <f>HYPERLINK("https://docs.wto.org/imrd/directdoc.asp?DDFDocuments/u/G/SPS/NARE27.DOC","FR")</f>
      </c>
      <c r="J5665" s="15">
        <f>HYPERLINK("https://docs.wto.org/imrd/directdoc.asp?DDFDocuments/v/G/SPS/NARE27.DOC","ES")</f>
      </c>
    </row>
    <row r="5666">
      <c r="A5666" s="10" t="s">
        <v>9664</v>
      </c>
      <c r="B5666" s="11" t="s">
        <v>214</v>
      </c>
      <c r="C5666" s="10" t="s">
        <v>12</v>
      </c>
      <c r="D5666" s="12">
        <v>41619</v>
      </c>
      <c r="E5666" s="13" t="s">
        <v>9665</v>
      </c>
      <c r="F5666" s="13" t="s">
        <v>2192</v>
      </c>
      <c r="G5666" s="14" t="s">
        <v>286</v>
      </c>
      <c r="H5666" s="15">
        <f>HYPERLINK("https://docs.wto.org/imrd/directdoc.asp?DDFDocuments/t/G/SPS/NARE28.DOC","EN")</f>
      </c>
      <c r="I5666" s="15">
        <f>HYPERLINK("https://docs.wto.org/imrd/directdoc.asp?DDFDocuments/u/G/SPS/NARE28.DOC","FR")</f>
      </c>
      <c r="J5666" s="15">
        <f>HYPERLINK("https://docs.wto.org/imrd/directdoc.asp?DDFDocuments/v/G/SPS/NARE28.DOC","ES")</f>
      </c>
    </row>
    <row r="5667">
      <c r="A5667" s="10" t="s">
        <v>9666</v>
      </c>
      <c r="B5667" s="11" t="s">
        <v>214</v>
      </c>
      <c r="C5667" s="10" t="s">
        <v>12</v>
      </c>
      <c r="D5667" s="12">
        <v>41619</v>
      </c>
      <c r="E5667" s="13" t="s">
        <v>9667</v>
      </c>
      <c r="F5667" s="13" t="s">
        <v>6521</v>
      </c>
      <c r="G5667" s="14" t="s">
        <v>9668</v>
      </c>
      <c r="H5667" s="15">
        <f>HYPERLINK("https://docs.wto.org/imrd/directdoc.asp?DDFDocuments/t/G/SPS/NARE29.DOC","EN")</f>
      </c>
      <c r="I5667" s="15">
        <f>HYPERLINK("https://docs.wto.org/imrd/directdoc.asp?DDFDocuments/u/G/SPS/NARE29.DOC","FR")</f>
      </c>
      <c r="J5667" s="15">
        <f>HYPERLINK("https://docs.wto.org/imrd/directdoc.asp?DDFDocuments/v/G/SPS/NARE29.DOC","ES")</f>
      </c>
    </row>
    <row r="5668">
      <c r="A5668" s="10" t="s">
        <v>9669</v>
      </c>
      <c r="B5668" s="11" t="s">
        <v>161</v>
      </c>
      <c r="C5668" s="10" t="s">
        <v>40</v>
      </c>
      <c r="D5668" s="12">
        <v>41614</v>
      </c>
      <c r="E5668" s="13" t="s">
        <v>1526</v>
      </c>
      <c r="F5668" s="13" t="s">
        <v>5163</v>
      </c>
      <c r="G5668" s="14"/>
      <c r="H5668" s="15">
        <f>HYPERLINK("https://docs.wto.org/imrd/directdoc.asp?DDFDocuments/t/G/SPS/NUSA2556A2.DOC","EN")</f>
      </c>
      <c r="I5668" s="15">
        <f>HYPERLINK("https://docs.wto.org/imrd/directdoc.asp?DDFDocuments/u/G/SPS/NUSA2556A2.DOC","FR")</f>
      </c>
      <c r="J5668" s="15">
        <f>HYPERLINK("https://docs.wto.org/imrd/directdoc.asp?DDFDocuments/v/G/SPS/NUSA2556A2.DOC","ES")</f>
      </c>
    </row>
    <row r="5669">
      <c r="A5669" s="10" t="s">
        <v>9670</v>
      </c>
      <c r="B5669" s="11" t="s">
        <v>87</v>
      </c>
      <c r="C5669" s="10" t="s">
        <v>18</v>
      </c>
      <c r="D5669" s="12">
        <v>41613</v>
      </c>
      <c r="E5669" s="13" t="s">
        <v>9614</v>
      </c>
      <c r="F5669" s="13" t="s">
        <v>9671</v>
      </c>
      <c r="G5669" s="14" t="s">
        <v>1412</v>
      </c>
      <c r="H5669" s="15">
        <f>HYPERLINK("https://docs.wto.org/imrd/directdoc.asp?DDFDocuments/t/G/SPS/NMEX246.DOC","EN")</f>
      </c>
      <c r="I5669" s="15">
        <f>HYPERLINK("https://docs.wto.org/imrd/directdoc.asp?DDFDocuments/u/G/SPS/NMEX246.DOC","FR")</f>
      </c>
      <c r="J5669" s="15">
        <f>HYPERLINK("https://docs.wto.org/imrd/directdoc.asp?DDFDocuments/v/G/SPS/NMEX246.DOC","ES")</f>
      </c>
    </row>
    <row r="5670">
      <c r="A5670" s="10" t="s">
        <v>9672</v>
      </c>
      <c r="B5670" s="11" t="s">
        <v>11</v>
      </c>
      <c r="C5670" s="10" t="s">
        <v>54</v>
      </c>
      <c r="D5670" s="12">
        <v>41613</v>
      </c>
      <c r="E5670" s="13" t="s">
        <v>9673</v>
      </c>
      <c r="F5670" s="13" t="s">
        <v>925</v>
      </c>
      <c r="G5670" s="14" t="s">
        <v>9674</v>
      </c>
      <c r="H5670" s="15">
        <f>HYPERLINK("https://docs.wto.org/imrd/directdoc.asp?DDFDocuments/t/G/SPS/NRUS16A1.DOC","EN")</f>
      </c>
      <c r="I5670" s="15">
        <f>HYPERLINK("https://docs.wto.org/imrd/directdoc.asp?DDFDocuments/u/G/SPS/NRUS16A1.DOC","FR")</f>
      </c>
      <c r="J5670" s="15">
        <f>HYPERLINK("https://docs.wto.org/imrd/directdoc.asp?DDFDocuments/v/G/SPS/NRUS16A1.DOC","ES")</f>
      </c>
    </row>
    <row r="5671">
      <c r="A5671" s="10" t="s">
        <v>9675</v>
      </c>
      <c r="B5671" s="11" t="s">
        <v>149</v>
      </c>
      <c r="C5671" s="10" t="s">
        <v>18</v>
      </c>
      <c r="D5671" s="12">
        <v>41612</v>
      </c>
      <c r="E5671" s="13" t="s">
        <v>9676</v>
      </c>
      <c r="F5671" s="13" t="s">
        <v>24</v>
      </c>
      <c r="G5671" s="14"/>
      <c r="H5671" s="15">
        <f>HYPERLINK("https://docs.wto.org/imrd/directdoc.asp?DDFDocuments/t/G/SPS/NCHN634.DOC","EN")</f>
      </c>
      <c r="I5671" s="15">
        <f>HYPERLINK("https://docs.wto.org/imrd/directdoc.asp?DDFDocuments/u/G/SPS/NCHN634.DOC","FR")</f>
      </c>
      <c r="J5671" s="15">
        <f>HYPERLINK("https://docs.wto.org/imrd/directdoc.asp?DDFDocuments/v/G/SPS/NCHN634.DOC","ES")</f>
      </c>
    </row>
    <row r="5672">
      <c r="A5672" s="10" t="s">
        <v>9677</v>
      </c>
      <c r="B5672" s="11" t="s">
        <v>149</v>
      </c>
      <c r="C5672" s="10" t="s">
        <v>18</v>
      </c>
      <c r="D5672" s="12">
        <v>41611</v>
      </c>
      <c r="E5672" s="13" t="s">
        <v>2415</v>
      </c>
      <c r="F5672" s="13" t="s">
        <v>24</v>
      </c>
      <c r="G5672" s="14"/>
      <c r="H5672" s="15">
        <f>HYPERLINK("https://docs.wto.org/imrd/directdoc.asp?DDFDocuments/t/G/SPS/NCHN633.DOC","EN")</f>
      </c>
      <c r="I5672" s="15">
        <f>HYPERLINK("https://docs.wto.org/imrd/directdoc.asp?DDFDocuments/u/G/SPS/NCHN633.DOC","FR")</f>
      </c>
      <c r="J5672" s="15">
        <f>HYPERLINK("https://docs.wto.org/imrd/directdoc.asp?DDFDocuments/v/G/SPS/NCHN633.DOC","ES")</f>
      </c>
    </row>
    <row r="5673">
      <c r="A5673" s="10" t="s">
        <v>9678</v>
      </c>
      <c r="B5673" s="11" t="s">
        <v>27</v>
      </c>
      <c r="C5673" s="10" t="s">
        <v>12</v>
      </c>
      <c r="D5673" s="12">
        <v>41611</v>
      </c>
      <c r="E5673" s="13" t="s">
        <v>9679</v>
      </c>
      <c r="F5673" s="13" t="s">
        <v>158</v>
      </c>
      <c r="G5673" s="14" t="s">
        <v>9680</v>
      </c>
      <c r="H5673" s="15">
        <f>HYPERLINK("https://docs.wto.org/imrd/directdoc.asp?DDFDocuments/t/G/SPS/NCRI143.DOC","EN")</f>
      </c>
      <c r="I5673" s="15">
        <f>HYPERLINK("https://docs.wto.org/imrd/directdoc.asp?DDFDocuments/u/G/SPS/NCRI143.DOC","FR")</f>
      </c>
      <c r="J5673" s="15">
        <f>HYPERLINK("https://docs.wto.org/imrd/directdoc.asp?DDFDocuments/v/G/SPS/NCRI143.DOC","ES")</f>
      </c>
    </row>
    <row r="5674">
      <c r="A5674" s="10" t="s">
        <v>9681</v>
      </c>
      <c r="B5674" s="11" t="s">
        <v>34</v>
      </c>
      <c r="C5674" s="10" t="s">
        <v>18</v>
      </c>
      <c r="D5674" s="12">
        <v>41611</v>
      </c>
      <c r="E5674" s="13" t="s">
        <v>9682</v>
      </c>
      <c r="F5674" s="13" t="s">
        <v>74</v>
      </c>
      <c r="G5674" s="14"/>
      <c r="H5674" s="15">
        <f>HYPERLINK("https://docs.wto.org/imrd/directdoc.asp?DDFDocuments/t/G/SPS/NJPN326.DOC","EN")</f>
      </c>
      <c r="I5674" s="15">
        <f>HYPERLINK("https://docs.wto.org/imrd/directdoc.asp?DDFDocuments/u/G/SPS/NJPN326.DOC","FR")</f>
      </c>
      <c r="J5674" s="15">
        <f>HYPERLINK("https://docs.wto.org/imrd/directdoc.asp?DDFDocuments/v/G/SPS/NJPN326.DOC","ES")</f>
      </c>
    </row>
    <row r="5675">
      <c r="A5675" s="10" t="s">
        <v>9683</v>
      </c>
      <c r="B5675" s="11" t="s">
        <v>720</v>
      </c>
      <c r="C5675" s="10" t="s">
        <v>18</v>
      </c>
      <c r="D5675" s="12">
        <v>41611</v>
      </c>
      <c r="E5675" s="13" t="s">
        <v>9684</v>
      </c>
      <c r="F5675" s="13" t="s">
        <v>24</v>
      </c>
      <c r="G5675" s="14"/>
      <c r="H5675" s="15">
        <f>HYPERLINK("https://docs.wto.org/imrd/directdoc.asp?DDFDocuments/t/G/SPS/NSLV111.DOC","EN")</f>
      </c>
      <c r="I5675" s="15">
        <f>HYPERLINK("https://docs.wto.org/imrd/directdoc.asp?DDFDocuments/u/G/SPS/NSLV111.DOC","FR")</f>
      </c>
      <c r="J5675" s="15">
        <f>HYPERLINK("https://docs.wto.org/imrd/directdoc.asp?DDFDocuments/v/G/SPS/NSLV111.DOC","ES")</f>
      </c>
    </row>
    <row r="5676">
      <c r="A5676" s="10" t="s">
        <v>9685</v>
      </c>
      <c r="B5676" s="11" t="s">
        <v>349</v>
      </c>
      <c r="C5676" s="10" t="s">
        <v>18</v>
      </c>
      <c r="D5676" s="12">
        <v>41610</v>
      </c>
      <c r="E5676" s="13" t="s">
        <v>9686</v>
      </c>
      <c r="F5676" s="13" t="s">
        <v>32</v>
      </c>
      <c r="G5676" s="14"/>
      <c r="H5676" s="15">
        <f>HYPERLINK("https://docs.wto.org/imrd/directdoc.asp?DDFDocuments/t/G/SPS/NECU133.DOC","EN")</f>
      </c>
      <c r="I5676" s="15">
        <f>HYPERLINK("https://docs.wto.org/imrd/directdoc.asp?DDFDocuments/u/G/SPS/NECU133.DOC","FR")</f>
      </c>
      <c r="J5676" s="15">
        <f>HYPERLINK("https://docs.wto.org/imrd/directdoc.asp?DDFDocuments/v/G/SPS/NECU133.DOC","ES")</f>
      </c>
    </row>
    <row r="5677">
      <c r="A5677" s="10" t="s">
        <v>9687</v>
      </c>
      <c r="B5677" s="11" t="s">
        <v>145</v>
      </c>
      <c r="C5677" s="10" t="s">
        <v>12</v>
      </c>
      <c r="D5677" s="12">
        <v>41610</v>
      </c>
      <c r="E5677" s="13" t="s">
        <v>9260</v>
      </c>
      <c r="F5677" s="13" t="s">
        <v>36</v>
      </c>
      <c r="G5677" s="14" t="s">
        <v>9261</v>
      </c>
      <c r="H5677" s="15">
        <f>HYPERLINK("https://docs.wto.org/imrd/directdoc.asp?DDFDocuments/q/G/SPS/NPHL243.pdf","EN")</f>
      </c>
      <c r="I5677" s="15">
        <f>HYPERLINK("https://docs.wto.org/imrd/directdoc.asp?DDFDocuments/r/G/SPS/NPHL243.pdf","FR")</f>
      </c>
      <c r="J5677" s="15">
        <f>HYPERLINK("https://docs.wto.org/imrd/directdoc.asp?DDFDocuments/s/G/SPS/NPHL243.pdf","ES")</f>
      </c>
    </row>
    <row r="5678">
      <c r="A5678" s="10" t="s">
        <v>9688</v>
      </c>
      <c r="B5678" s="11" t="s">
        <v>11</v>
      </c>
      <c r="C5678" s="10" t="s">
        <v>40</v>
      </c>
      <c r="D5678" s="12">
        <v>41610</v>
      </c>
      <c r="E5678" s="13" t="s">
        <v>9689</v>
      </c>
      <c r="F5678" s="13" t="s">
        <v>5150</v>
      </c>
      <c r="G5678" s="14"/>
      <c r="H5678" s="15">
        <f>HYPERLINK("https://docs.wto.org/imrd/directdoc.asp?DDFDocuments/q/G/SPS/NRUS28A1.pdf","EN")</f>
      </c>
      <c r="I5678" s="15">
        <f>HYPERLINK("https://docs.wto.org/imrd/directdoc.asp?DDFDocuments/r/G/SPS/NRUS28A1.pdf","FR")</f>
      </c>
      <c r="J5678" s="15">
        <f>HYPERLINK("https://docs.wto.org/imrd/directdoc.asp?DDFDocuments/s/G/SPS/NRUS28A1.pdf","ES")</f>
      </c>
    </row>
    <row r="5679">
      <c r="A5679" s="10" t="s">
        <v>9690</v>
      </c>
      <c r="B5679" s="11" t="s">
        <v>5038</v>
      </c>
      <c r="C5679" s="10" t="s">
        <v>12</v>
      </c>
      <c r="D5679" s="12">
        <v>41607</v>
      </c>
      <c r="E5679" s="13" t="s">
        <v>9691</v>
      </c>
      <c r="F5679" s="13" t="s">
        <v>4395</v>
      </c>
      <c r="G5679" s="14" t="s">
        <v>9692</v>
      </c>
      <c r="H5679" s="15">
        <f>HYPERLINK("https://docs.wto.org/imrd/directdoc.asp?DDFDocuments/t/G/SPS/NALB169.DOC","EN")</f>
      </c>
      <c r="I5679" s="15">
        <f>HYPERLINK("https://docs.wto.org/imrd/directdoc.asp?DDFDocuments/u/G/SPS/NALB169.DOC","FR")</f>
      </c>
      <c r="J5679" s="15">
        <f>HYPERLINK("https://docs.wto.org/imrd/directdoc.asp?DDFDocuments/v/G/SPS/NALB169.DOC","ES")</f>
      </c>
    </row>
    <row r="5680">
      <c r="A5680" s="10" t="s">
        <v>9693</v>
      </c>
      <c r="B5680" s="11" t="s">
        <v>214</v>
      </c>
      <c r="C5680" s="10" t="s">
        <v>18</v>
      </c>
      <c r="D5680" s="12">
        <v>41607</v>
      </c>
      <c r="E5680" s="13" t="s">
        <v>9694</v>
      </c>
      <c r="F5680" s="13" t="s">
        <v>992</v>
      </c>
      <c r="G5680" s="14"/>
      <c r="H5680" s="15">
        <f>HYPERLINK("https://docs.wto.org/imrd/directdoc.asp?DDFDocuments/t/G/SPS/NARE25.DOC","EN")</f>
      </c>
      <c r="I5680" s="15">
        <f>HYPERLINK("https://docs.wto.org/imrd/directdoc.asp?DDFDocuments/u/G/SPS/NARE25.DOC","FR")</f>
      </c>
      <c r="J5680" s="15">
        <f>HYPERLINK("https://docs.wto.org/imrd/directdoc.asp?DDFDocuments/v/G/SPS/NARE25.DOC","ES")</f>
      </c>
    </row>
    <row r="5681">
      <c r="A5681" s="10" t="s">
        <v>9695</v>
      </c>
      <c r="B5681" s="11" t="s">
        <v>149</v>
      </c>
      <c r="C5681" s="10" t="s">
        <v>12</v>
      </c>
      <c r="D5681" s="12">
        <v>41607</v>
      </c>
      <c r="E5681" s="13" t="s">
        <v>9696</v>
      </c>
      <c r="F5681" s="13" t="s">
        <v>9697</v>
      </c>
      <c r="G5681" s="14" t="s">
        <v>9698</v>
      </c>
      <c r="H5681" s="15">
        <f>HYPERLINK("https://docs.wto.org/imrd/directdoc.asp?DDFDocuments/q/G/SPS/NCHN632.pdf","EN")</f>
      </c>
      <c r="I5681" s="15">
        <f>HYPERLINK("https://docs.wto.org/imrd/directdoc.asp?DDFDocuments/r/G/SPS/NCHN632.pdf","FR")</f>
      </c>
      <c r="J5681" s="15">
        <f>HYPERLINK("https://docs.wto.org/imrd/directdoc.asp?DDFDocuments/s/G/SPS/NCHN632.pdf","ES")</f>
      </c>
    </row>
    <row r="5682">
      <c r="A5682" s="10" t="s">
        <v>9699</v>
      </c>
      <c r="B5682" s="11" t="s">
        <v>349</v>
      </c>
      <c r="C5682" s="10" t="s">
        <v>40</v>
      </c>
      <c r="D5682" s="12">
        <v>41607</v>
      </c>
      <c r="E5682" s="13" t="s">
        <v>19</v>
      </c>
      <c r="F5682" s="13" t="s">
        <v>5150</v>
      </c>
      <c r="G5682" s="14"/>
      <c r="H5682" s="15">
        <f>HYPERLINK("https://docs.wto.org/imrd/directdoc.asp?DDFDocuments/q/G/SPS/NECU120A1.pdf","EN")</f>
      </c>
      <c r="I5682" s="15">
        <f>HYPERLINK("https://docs.wto.org/imrd/directdoc.asp?DDFDocuments/r/G/SPS/NECU120A1.pdf","FR")</f>
      </c>
      <c r="J5682" s="15">
        <f>HYPERLINK("https://docs.wto.org/imrd/directdoc.asp?DDFDocuments/s/G/SPS/NECU120A1.pdf","ES")</f>
      </c>
    </row>
    <row r="5683">
      <c r="A5683" s="10" t="s">
        <v>9700</v>
      </c>
      <c r="B5683" s="11" t="s">
        <v>349</v>
      </c>
      <c r="C5683" s="10" t="s">
        <v>40</v>
      </c>
      <c r="D5683" s="12">
        <v>41607</v>
      </c>
      <c r="E5683" s="13" t="s">
        <v>19</v>
      </c>
      <c r="F5683" s="13" t="s">
        <v>5150</v>
      </c>
      <c r="G5683" s="14"/>
      <c r="H5683" s="15">
        <f>HYPERLINK("https://docs.wto.org/imrd/directdoc.asp?DDFDocuments/t/G/SPS/NECU128A1.DOC","EN")</f>
      </c>
      <c r="I5683" s="15">
        <f>HYPERLINK("https://docs.wto.org/imrd/directdoc.asp?DDFDocuments/u/G/SPS/NECU128A1.DOC","FR")</f>
      </c>
      <c r="J5683" s="15">
        <f>HYPERLINK("https://docs.wto.org/imrd/directdoc.asp?DDFDocuments/v/G/SPS/NECU128A1.DOC","ES")</f>
      </c>
    </row>
    <row r="5684">
      <c r="A5684" s="10" t="s">
        <v>9701</v>
      </c>
      <c r="B5684" s="11" t="s">
        <v>82</v>
      </c>
      <c r="C5684" s="10" t="s">
        <v>40</v>
      </c>
      <c r="D5684" s="12">
        <v>41607</v>
      </c>
      <c r="E5684" s="13" t="s">
        <v>603</v>
      </c>
      <c r="F5684" s="13" t="s">
        <v>5150</v>
      </c>
      <c r="G5684" s="14"/>
      <c r="H5684" s="15">
        <f>HYPERLINK("https://docs.wto.org/imrd/directdoc.asp?DDFDocuments/q/G/SPS/NEU41A1.pdf","EN")</f>
      </c>
      <c r="I5684" s="15">
        <f>HYPERLINK("https://docs.wto.org/imrd/directdoc.asp?DDFDocuments/r/G/SPS/NEU41A1.pdf","FR")</f>
      </c>
      <c r="J5684" s="15">
        <f>HYPERLINK("https://docs.wto.org/imrd/directdoc.asp?DDFDocuments/s/G/SPS/NEU41A1.pdf","ES")</f>
      </c>
    </row>
    <row r="5685">
      <c r="A5685" s="10" t="s">
        <v>9702</v>
      </c>
      <c r="B5685" s="11" t="s">
        <v>145</v>
      </c>
      <c r="C5685" s="10" t="s">
        <v>12</v>
      </c>
      <c r="D5685" s="12">
        <v>41607</v>
      </c>
      <c r="E5685" s="13" t="s">
        <v>9703</v>
      </c>
      <c r="F5685" s="13" t="s">
        <v>36</v>
      </c>
      <c r="G5685" s="14" t="s">
        <v>9368</v>
      </c>
      <c r="H5685" s="15">
        <f>HYPERLINK("https://docs.wto.org/imrd/directdoc.asp?DDFDocuments/t/G/SPS/NPHL242.DOC","EN")</f>
      </c>
      <c r="I5685" s="15">
        <f>HYPERLINK("https://docs.wto.org/imrd/directdoc.asp?DDFDocuments/u/G/SPS/NPHL242.DOC","FR")</f>
      </c>
      <c r="J5685" s="15">
        <f>HYPERLINK("https://docs.wto.org/imrd/directdoc.asp?DDFDocuments/v/G/SPS/NPHL242.DOC","ES")</f>
      </c>
    </row>
    <row r="5686">
      <c r="A5686" s="10" t="s">
        <v>9704</v>
      </c>
      <c r="B5686" s="11" t="s">
        <v>53</v>
      </c>
      <c r="C5686" s="10" t="s">
        <v>18</v>
      </c>
      <c r="D5686" s="12">
        <v>41607</v>
      </c>
      <c r="E5686" s="13" t="s">
        <v>9705</v>
      </c>
      <c r="F5686" s="13" t="s">
        <v>166</v>
      </c>
      <c r="G5686" s="14"/>
      <c r="H5686" s="15">
        <f>HYPERLINK("https://docs.wto.org/imrd/directdoc.asp?DDFDocuments/t/G/SPS/NSAU89.DOC","EN")</f>
      </c>
      <c r="I5686" s="15">
        <f>HYPERLINK("https://docs.wto.org/imrd/directdoc.asp?DDFDocuments/u/G/SPS/NSAU89.DOC","FR")</f>
      </c>
      <c r="J5686" s="15">
        <f>HYPERLINK("https://docs.wto.org/imrd/directdoc.asp?DDFDocuments/v/G/SPS/NSAU89.DOC","ES")</f>
      </c>
    </row>
    <row r="5687">
      <c r="A5687" s="10" t="s">
        <v>9706</v>
      </c>
      <c r="B5687" s="11" t="s">
        <v>161</v>
      </c>
      <c r="C5687" s="10" t="s">
        <v>40</v>
      </c>
      <c r="D5687" s="12">
        <v>41607</v>
      </c>
      <c r="E5687" s="13" t="s">
        <v>9707</v>
      </c>
      <c r="F5687" s="13" t="s">
        <v>5150</v>
      </c>
      <c r="G5687" s="14" t="s">
        <v>79</v>
      </c>
      <c r="H5687" s="15">
        <f>HYPERLINK("https://docs.wto.org/imrd/directdoc.asp?DDFDocuments/q/G/SPS/NUSA2563A1.pdf","EN")</f>
      </c>
      <c r="I5687" s="15">
        <f>HYPERLINK("https://docs.wto.org/imrd/directdoc.asp?DDFDocuments/r/G/SPS/NUSA2563A1.pdf","FR")</f>
      </c>
      <c r="J5687" s="15">
        <f>HYPERLINK("https://docs.wto.org/imrd/directdoc.asp?DDFDocuments/s/G/SPS/NUSA2563A1.pdf","ES")</f>
      </c>
    </row>
    <row r="5688">
      <c r="A5688" s="10" t="s">
        <v>9708</v>
      </c>
      <c r="B5688" s="11" t="s">
        <v>145</v>
      </c>
      <c r="C5688" s="10" t="s">
        <v>54</v>
      </c>
      <c r="D5688" s="12">
        <v>41605</v>
      </c>
      <c r="E5688" s="13" t="s">
        <v>9364</v>
      </c>
      <c r="F5688" s="13" t="s">
        <v>925</v>
      </c>
      <c r="G5688" s="14" t="s">
        <v>9365</v>
      </c>
      <c r="H5688" s="15">
        <f>HYPERLINK("https://docs.wto.org/imrd/directdoc.asp?DDFDocuments/t/G/SPS/NPHL236A1.DOC","EN")</f>
      </c>
      <c r="I5688" s="15">
        <f>HYPERLINK("https://docs.wto.org/imrd/directdoc.asp?DDFDocuments/u/G/SPS/NPHL236A1.DOC","FR")</f>
      </c>
      <c r="J5688" s="15">
        <f>HYPERLINK("https://docs.wto.org/imrd/directdoc.asp?DDFDocuments/v/G/SPS/NPHL236A1.DOC","ES")</f>
      </c>
    </row>
    <row r="5689">
      <c r="A5689" s="10" t="s">
        <v>9709</v>
      </c>
      <c r="B5689" s="11" t="s">
        <v>145</v>
      </c>
      <c r="C5689" s="10" t="s">
        <v>12</v>
      </c>
      <c r="D5689" s="12">
        <v>41605</v>
      </c>
      <c r="E5689" s="13" t="s">
        <v>9394</v>
      </c>
      <c r="F5689" s="13" t="s">
        <v>36</v>
      </c>
      <c r="G5689" s="14" t="s">
        <v>9395</v>
      </c>
      <c r="H5689" s="15">
        <f>HYPERLINK("https://docs.wto.org/imrd/directdoc.asp?DDFDocuments/t/G/SPS/NPHL241.DOC","EN")</f>
      </c>
      <c r="I5689" s="15">
        <f>HYPERLINK("https://docs.wto.org/imrd/directdoc.asp?DDFDocuments/u/G/SPS/NPHL241.DOC","FR")</f>
      </c>
      <c r="J5689" s="15">
        <f>HYPERLINK("https://docs.wto.org/imrd/directdoc.asp?DDFDocuments/v/G/SPS/NPHL241.DOC","ES")</f>
      </c>
    </row>
    <row r="5690">
      <c r="A5690" s="10" t="s">
        <v>9710</v>
      </c>
      <c r="B5690" s="11" t="s">
        <v>161</v>
      </c>
      <c r="C5690" s="10" t="s">
        <v>40</v>
      </c>
      <c r="D5690" s="12">
        <v>41605</v>
      </c>
      <c r="E5690" s="13" t="s">
        <v>9711</v>
      </c>
      <c r="F5690" s="13" t="s">
        <v>5150</v>
      </c>
      <c r="G5690" s="14" t="s">
        <v>351</v>
      </c>
      <c r="H5690" s="15">
        <f>HYPERLINK("https://docs.wto.org/imrd/directdoc.asp?DDFDocuments/q/G/SPS/NUSA2540A1.pdf","EN")</f>
      </c>
      <c r="I5690" s="15">
        <f>HYPERLINK("https://docs.wto.org/imrd/directdoc.asp?DDFDocuments/r/G/SPS/NUSA2540A1.pdf","FR")</f>
      </c>
      <c r="J5690" s="15">
        <f>HYPERLINK("https://docs.wto.org/imrd/directdoc.asp?DDFDocuments/s/G/SPS/NUSA2540A1.pdf","ES")</f>
      </c>
    </row>
    <row r="5691">
      <c r="A5691" s="10" t="s">
        <v>9712</v>
      </c>
      <c r="B5691" s="11" t="s">
        <v>161</v>
      </c>
      <c r="C5691" s="10" t="s">
        <v>40</v>
      </c>
      <c r="D5691" s="12">
        <v>41603</v>
      </c>
      <c r="E5691" s="13" t="s">
        <v>6950</v>
      </c>
      <c r="F5691" s="13" t="s">
        <v>5163</v>
      </c>
      <c r="G5691" s="14"/>
      <c r="H5691" s="15">
        <f>HYPERLINK("https://docs.wto.org/imrd/directdoc.asp?DDFDocuments/t/G/SPS/NUSA2569A1.DOC","EN")</f>
      </c>
      <c r="I5691" s="15">
        <f>HYPERLINK("https://docs.wto.org/imrd/directdoc.asp?DDFDocuments/u/G/SPS/NUSA2569A1.DOC","FR")</f>
      </c>
      <c r="J5691" s="15">
        <f>HYPERLINK("https://docs.wto.org/imrd/directdoc.asp?DDFDocuments/v/G/SPS/NUSA2569A1.DOC","ES")</f>
      </c>
    </row>
    <row r="5692">
      <c r="A5692" s="10" t="s">
        <v>9713</v>
      </c>
      <c r="B5692" s="11" t="s">
        <v>161</v>
      </c>
      <c r="C5692" s="10" t="s">
        <v>40</v>
      </c>
      <c r="D5692" s="12">
        <v>41603</v>
      </c>
      <c r="E5692" s="13" t="s">
        <v>5561</v>
      </c>
      <c r="F5692" s="13" t="s">
        <v>5163</v>
      </c>
      <c r="G5692" s="14"/>
      <c r="H5692" s="15">
        <f>HYPERLINK("https://docs.wto.org/imrd/directdoc.asp?DDFDocuments/t/G/SPS/NUSA2570A1.DOC","EN")</f>
      </c>
      <c r="I5692" s="15">
        <f>HYPERLINK("https://docs.wto.org/imrd/directdoc.asp?DDFDocuments/u/G/SPS/NUSA2570A1.DOC","FR")</f>
      </c>
      <c r="J5692" s="15">
        <f>HYPERLINK("https://docs.wto.org/imrd/directdoc.asp?DDFDocuments/v/G/SPS/NUSA2570A1.DOC","ES")</f>
      </c>
    </row>
    <row r="5693">
      <c r="A5693" s="10" t="s">
        <v>9714</v>
      </c>
      <c r="B5693" s="11" t="s">
        <v>153</v>
      </c>
      <c r="C5693" s="10" t="s">
        <v>54</v>
      </c>
      <c r="D5693" s="12">
        <v>41599</v>
      </c>
      <c r="E5693" s="13" t="s">
        <v>9715</v>
      </c>
      <c r="F5693" s="13" t="s">
        <v>9716</v>
      </c>
      <c r="G5693" s="14" t="s">
        <v>9717</v>
      </c>
      <c r="H5693" s="15">
        <f>HYPERLINK("https://docs.wto.org/imrd/directdoc.asp?DDFDocuments/q/G/SPS/NKOR98A21.pdf","EN")</f>
      </c>
      <c r="I5693" s="15">
        <f>HYPERLINK("https://docs.wto.org/imrd/directdoc.asp?DDFDocuments/r/G/SPS/NKOR98A21.pdf","FR")</f>
      </c>
      <c r="J5693" s="15">
        <f>HYPERLINK("https://docs.wto.org/imrd/directdoc.asp?DDFDocuments/s/G/SPS/NKOR98A21.pdf","ES")</f>
      </c>
    </row>
    <row r="5694">
      <c r="A5694" s="10" t="s">
        <v>9718</v>
      </c>
      <c r="B5694" s="11" t="s">
        <v>27</v>
      </c>
      <c r="C5694" s="10" t="s">
        <v>18</v>
      </c>
      <c r="D5694" s="12">
        <v>41598</v>
      </c>
      <c r="E5694" s="13" t="s">
        <v>9719</v>
      </c>
      <c r="F5694" s="13" t="s">
        <v>9720</v>
      </c>
      <c r="G5694" s="14"/>
      <c r="H5694" s="15">
        <f>HYPERLINK("https://docs.wto.org/imrd/directdoc.asp?DDFDocuments/t/G/SPS/NCRI142.DOC","EN")</f>
      </c>
      <c r="I5694" s="15">
        <f>HYPERLINK("https://docs.wto.org/imrd/directdoc.asp?DDFDocuments/u/G/SPS/NCRI142.DOC","FR")</f>
      </c>
      <c r="J5694" s="15">
        <f>HYPERLINK("https://docs.wto.org/imrd/directdoc.asp?DDFDocuments/v/G/SPS/NCRI142.DOC","ES")</f>
      </c>
    </row>
    <row r="5695">
      <c r="A5695" s="10" t="s">
        <v>9721</v>
      </c>
      <c r="B5695" s="11" t="s">
        <v>161</v>
      </c>
      <c r="C5695" s="10" t="s">
        <v>40</v>
      </c>
      <c r="D5695" s="12">
        <v>41598</v>
      </c>
      <c r="E5695" s="13" t="s">
        <v>5857</v>
      </c>
      <c r="F5695" s="13" t="s">
        <v>5163</v>
      </c>
      <c r="G5695" s="14"/>
      <c r="H5695" s="15">
        <f>HYPERLINK("https://docs.wto.org/imrd/directdoc.asp?DDFDocuments/t/G/SPS/NUSA2502A4.DOC","EN")</f>
      </c>
      <c r="I5695" s="15">
        <f>HYPERLINK("https://docs.wto.org/imrd/directdoc.asp?DDFDocuments/u/G/SPS/NUSA2502A4.DOC","FR")</f>
      </c>
      <c r="J5695" s="15">
        <f>HYPERLINK("https://docs.wto.org/imrd/directdoc.asp?DDFDocuments/v/G/SPS/NUSA2502A4.DOC","ES")</f>
      </c>
    </row>
    <row r="5696">
      <c r="A5696" s="10" t="s">
        <v>9722</v>
      </c>
      <c r="B5696" s="11" t="s">
        <v>161</v>
      </c>
      <c r="C5696" s="10" t="s">
        <v>40</v>
      </c>
      <c r="D5696" s="12">
        <v>41598</v>
      </c>
      <c r="E5696" s="13" t="s">
        <v>9723</v>
      </c>
      <c r="F5696" s="13" t="s">
        <v>5163</v>
      </c>
      <c r="G5696" s="14"/>
      <c r="H5696" s="15">
        <f>HYPERLINK("https://docs.wto.org/imrd/directdoc.asp?DDFDocuments/t/G/SPS/NUSA2503A4.DOC","EN")</f>
      </c>
      <c r="I5696" s="15">
        <f>HYPERLINK("https://docs.wto.org/imrd/directdoc.asp?DDFDocuments/u/G/SPS/NUSA2503A4.DOC","FR")</f>
      </c>
      <c r="J5696" s="15">
        <f>HYPERLINK("https://docs.wto.org/imrd/directdoc.asp?DDFDocuments/v/G/SPS/NUSA2503A4.DOC","ES")</f>
      </c>
    </row>
    <row r="5697">
      <c r="A5697" s="10" t="s">
        <v>9724</v>
      </c>
      <c r="B5697" s="11" t="s">
        <v>365</v>
      </c>
      <c r="C5697" s="10" t="s">
        <v>18</v>
      </c>
      <c r="D5697" s="12">
        <v>41597</v>
      </c>
      <c r="E5697" s="13" t="s">
        <v>9725</v>
      </c>
      <c r="F5697" s="13" t="s">
        <v>158</v>
      </c>
      <c r="G5697" s="14" t="s">
        <v>82</v>
      </c>
      <c r="H5697" s="15">
        <f>HYPERLINK("https://docs.wto.org/imrd/directdoc.asp?DDFDocuments/t/G/SPS/NCHL449.DOC","EN")</f>
      </c>
      <c r="I5697" s="15">
        <f>HYPERLINK("https://docs.wto.org/imrd/directdoc.asp?DDFDocuments/u/G/SPS/NCHL449.DOC","FR")</f>
      </c>
      <c r="J5697" s="15">
        <f>HYPERLINK("https://docs.wto.org/imrd/directdoc.asp?DDFDocuments/v/G/SPS/NCHL449.DOC","ES")</f>
      </c>
    </row>
    <row r="5698">
      <c r="A5698" s="10" t="s">
        <v>9726</v>
      </c>
      <c r="B5698" s="11" t="s">
        <v>365</v>
      </c>
      <c r="C5698" s="10" t="s">
        <v>18</v>
      </c>
      <c r="D5698" s="12">
        <v>41597</v>
      </c>
      <c r="E5698" s="13" t="s">
        <v>9727</v>
      </c>
      <c r="F5698" s="13" t="s">
        <v>3476</v>
      </c>
      <c r="G5698" s="14" t="s">
        <v>82</v>
      </c>
      <c r="H5698" s="15">
        <f>HYPERLINK("https://docs.wto.org/imrd/directdoc.asp?DDFDocuments/q/G/SPS/NCHL451.pdf","EN")</f>
      </c>
      <c r="I5698" s="15">
        <f>HYPERLINK("https://docs.wto.org/imrd/directdoc.asp?DDFDocuments/r/G/SPS/NCHL451.pdf","FR")</f>
      </c>
      <c r="J5698" s="15">
        <f>HYPERLINK("https://docs.wto.org/imrd/directdoc.asp?DDFDocuments/s/G/SPS/NCHL451.pdf","ES")</f>
      </c>
    </row>
    <row r="5699">
      <c r="A5699" s="10" t="s">
        <v>9728</v>
      </c>
      <c r="B5699" s="11" t="s">
        <v>161</v>
      </c>
      <c r="C5699" s="10" t="s">
        <v>18</v>
      </c>
      <c r="D5699" s="12">
        <v>41597</v>
      </c>
      <c r="E5699" s="13" t="s">
        <v>3159</v>
      </c>
      <c r="F5699" s="13" t="s">
        <v>158</v>
      </c>
      <c r="G5699" s="14"/>
      <c r="H5699" s="15">
        <f>HYPERLINK("https://docs.wto.org/imrd/directdoc.asp?DDFDocuments/t/G/SPS/NUSA2598.DOC","EN")</f>
      </c>
      <c r="I5699" s="15">
        <f>HYPERLINK("https://docs.wto.org/imrd/directdoc.asp?DDFDocuments/u/G/SPS/NUSA2598.DOC","FR")</f>
      </c>
      <c r="J5699" s="15">
        <f>HYPERLINK("https://docs.wto.org/imrd/directdoc.asp?DDFDocuments/v/G/SPS/NUSA2598.DOC","ES")</f>
      </c>
    </row>
    <row r="5700">
      <c r="A5700" s="10" t="s">
        <v>9729</v>
      </c>
      <c r="B5700" s="11" t="s">
        <v>59</v>
      </c>
      <c r="C5700" s="10" t="s">
        <v>40</v>
      </c>
      <c r="D5700" s="12">
        <v>41596</v>
      </c>
      <c r="E5700" s="13" t="s">
        <v>4217</v>
      </c>
      <c r="F5700" s="13" t="s">
        <v>5150</v>
      </c>
      <c r="G5700" s="14"/>
      <c r="H5700" s="15">
        <f>HYPERLINK("https://docs.wto.org/imrd/directdoc.asp?DDFDocuments/t/G/SPS/NTPKM297A1.DOC","EN")</f>
      </c>
      <c r="I5700" s="15">
        <f>HYPERLINK("https://docs.wto.org/imrd/directdoc.asp?DDFDocuments/u/G/SPS/NTPKM297A1.DOC","FR")</f>
      </c>
      <c r="J5700" s="15">
        <f>HYPERLINK("https://docs.wto.org/imrd/directdoc.asp?DDFDocuments/v/G/SPS/NTPKM297A1.DOC","ES")</f>
      </c>
    </row>
    <row r="5701">
      <c r="A5701" s="10" t="s">
        <v>9730</v>
      </c>
      <c r="B5701" s="11" t="s">
        <v>161</v>
      </c>
      <c r="C5701" s="10" t="s">
        <v>40</v>
      </c>
      <c r="D5701" s="12">
        <v>41596</v>
      </c>
      <c r="E5701" s="13" t="s">
        <v>4493</v>
      </c>
      <c r="F5701" s="13" t="s">
        <v>5150</v>
      </c>
      <c r="G5701" s="14" t="s">
        <v>779</v>
      </c>
      <c r="H5701" s="15">
        <f>HYPERLINK("https://docs.wto.org/imrd/directdoc.asp?DDFDocuments/q/G/SPS/NUSA2174A1.pdf","EN")</f>
      </c>
      <c r="I5701" s="15">
        <f>HYPERLINK("https://docs.wto.org/imrd/directdoc.asp?DDFDocuments/r/G/SPS/NUSA2174A1.pdf","FR")</f>
      </c>
      <c r="J5701" s="15">
        <f>HYPERLINK("https://docs.wto.org/imrd/directdoc.asp?DDFDocuments/s/G/SPS/NUSA2174A1.pdf","ES")</f>
      </c>
    </row>
    <row r="5702">
      <c r="A5702" s="10" t="s">
        <v>9731</v>
      </c>
      <c r="B5702" s="11" t="s">
        <v>11</v>
      </c>
      <c r="C5702" s="10" t="s">
        <v>40</v>
      </c>
      <c r="D5702" s="12">
        <v>41593</v>
      </c>
      <c r="E5702" s="13" t="s">
        <v>9732</v>
      </c>
      <c r="F5702" s="13" t="s">
        <v>5150</v>
      </c>
      <c r="G5702" s="14"/>
      <c r="H5702" s="15">
        <f>HYPERLINK("https://docs.wto.org/imrd/directdoc.asp?DDFDocuments/t/G/SPS/NRUS27A1.DOC","EN")</f>
      </c>
      <c r="I5702" s="15">
        <f>HYPERLINK("https://docs.wto.org/imrd/directdoc.asp?DDFDocuments/u/G/SPS/NRUS27A1.DOC","FR")</f>
      </c>
      <c r="J5702" s="15">
        <f>HYPERLINK("https://docs.wto.org/imrd/directdoc.asp?DDFDocuments/v/G/SPS/NRUS27A1.DOC","ES")</f>
      </c>
    </row>
    <row r="5703">
      <c r="A5703" s="10" t="s">
        <v>9733</v>
      </c>
      <c r="B5703" s="11" t="s">
        <v>720</v>
      </c>
      <c r="C5703" s="10" t="s">
        <v>18</v>
      </c>
      <c r="D5703" s="12">
        <v>41593</v>
      </c>
      <c r="E5703" s="13" t="s">
        <v>9734</v>
      </c>
      <c r="F5703" s="13" t="s">
        <v>24</v>
      </c>
      <c r="G5703" s="14"/>
      <c r="H5703" s="15">
        <f>HYPERLINK("https://docs.wto.org/imrd/directdoc.asp?DDFDocuments/t/G/SPS/NSLV110.DOC","EN")</f>
      </c>
      <c r="I5703" s="15">
        <f>HYPERLINK("https://docs.wto.org/imrd/directdoc.asp?DDFDocuments/u/G/SPS/NSLV110.DOC","FR")</f>
      </c>
      <c r="J5703" s="15">
        <f>HYPERLINK("https://docs.wto.org/imrd/directdoc.asp?DDFDocuments/v/G/SPS/NSLV110.DOC","ES")</f>
      </c>
    </row>
    <row r="5704">
      <c r="A5704" s="10" t="s">
        <v>9735</v>
      </c>
      <c r="B5704" s="11" t="s">
        <v>82</v>
      </c>
      <c r="C5704" s="10" t="s">
        <v>18</v>
      </c>
      <c r="D5704" s="12">
        <v>41591</v>
      </c>
      <c r="E5704" s="13" t="s">
        <v>9313</v>
      </c>
      <c r="F5704" s="13" t="s">
        <v>2192</v>
      </c>
      <c r="G5704" s="14"/>
      <c r="H5704" s="15">
        <f>HYPERLINK("https://docs.wto.org/imrd/directdoc.asp?DDFDocuments/t/G/SPS/NEU59.DOC","EN")</f>
      </c>
      <c r="I5704" s="15">
        <f>HYPERLINK("https://docs.wto.org/imrd/directdoc.asp?DDFDocuments/u/G/SPS/NEU59.DOC","FR")</f>
      </c>
      <c r="J5704" s="15">
        <f>HYPERLINK("https://docs.wto.org/imrd/directdoc.asp?DDFDocuments/v/G/SPS/NEU59.DOC","ES")</f>
      </c>
    </row>
    <row r="5705">
      <c r="A5705" s="10" t="s">
        <v>9736</v>
      </c>
      <c r="B5705" s="11" t="s">
        <v>72</v>
      </c>
      <c r="C5705" s="10" t="s">
        <v>40</v>
      </c>
      <c r="D5705" s="12">
        <v>41589</v>
      </c>
      <c r="E5705" s="13" t="s">
        <v>9737</v>
      </c>
      <c r="F5705" s="13" t="s">
        <v>5150</v>
      </c>
      <c r="G5705" s="14"/>
      <c r="H5705" s="15">
        <f>HYPERLINK("https://docs.wto.org/imrd/directdoc.asp?DDFDocuments/t/G/SPS/NCAN631A1.DOC","EN")</f>
      </c>
      <c r="I5705" s="15">
        <f>HYPERLINK("https://docs.wto.org/imrd/directdoc.asp?DDFDocuments/u/G/SPS/NCAN631A1.DOC","FR")</f>
      </c>
      <c r="J5705" s="15">
        <f>HYPERLINK("https://docs.wto.org/imrd/directdoc.asp?DDFDocuments/v/G/SPS/NCAN631A1.DOC","ES")</f>
      </c>
    </row>
    <row r="5706">
      <c r="A5706" s="10" t="s">
        <v>9738</v>
      </c>
      <c r="B5706" s="11" t="s">
        <v>34</v>
      </c>
      <c r="C5706" s="10" t="s">
        <v>18</v>
      </c>
      <c r="D5706" s="12">
        <v>41589</v>
      </c>
      <c r="E5706" s="13" t="s">
        <v>9424</v>
      </c>
      <c r="F5706" s="13" t="s">
        <v>74</v>
      </c>
      <c r="G5706" s="14"/>
      <c r="H5706" s="15">
        <f>HYPERLINK("https://docs.wto.org/imrd/directdoc.asp?DDFDocuments/q/G/SPS/NJPN325.pdf","EN")</f>
      </c>
      <c r="I5706" s="15">
        <f>HYPERLINK("https://docs.wto.org/imrd/directdoc.asp?DDFDocuments/r/G/SPS/NJPN325.pdf","FR")</f>
      </c>
      <c r="J5706" s="15">
        <f>HYPERLINK("https://docs.wto.org/imrd/directdoc.asp?DDFDocuments/s/G/SPS/NJPN325.pdf","ES")</f>
      </c>
    </row>
    <row r="5707">
      <c r="A5707" s="10" t="s">
        <v>9739</v>
      </c>
      <c r="B5707" s="11" t="s">
        <v>53</v>
      </c>
      <c r="C5707" s="10" t="s">
        <v>18</v>
      </c>
      <c r="D5707" s="12">
        <v>41589</v>
      </c>
      <c r="E5707" s="13" t="s">
        <v>9740</v>
      </c>
      <c r="F5707" s="13" t="s">
        <v>24</v>
      </c>
      <c r="G5707" s="14"/>
      <c r="H5707" s="15">
        <f>HYPERLINK("https://docs.wto.org/imrd/directdoc.asp?DDFDocuments/t/G/SPS/NSAU88.DOC","EN")</f>
      </c>
      <c r="I5707" s="15">
        <f>HYPERLINK("https://docs.wto.org/imrd/directdoc.asp?DDFDocuments/u/G/SPS/NSAU88.DOC","FR")</f>
      </c>
      <c r="J5707" s="15">
        <f>HYPERLINK("https://docs.wto.org/imrd/directdoc.asp?DDFDocuments/v/G/SPS/NSAU88.DOC","ES")</f>
      </c>
    </row>
    <row r="5708">
      <c r="A5708" s="10" t="s">
        <v>9741</v>
      </c>
      <c r="B5708" s="11" t="s">
        <v>188</v>
      </c>
      <c r="C5708" s="10" t="s">
        <v>40</v>
      </c>
      <c r="D5708" s="12">
        <v>41586</v>
      </c>
      <c r="E5708" s="13" t="s">
        <v>9742</v>
      </c>
      <c r="F5708" s="13" t="s">
        <v>6184</v>
      </c>
      <c r="G5708" s="14" t="s">
        <v>9743</v>
      </c>
      <c r="H5708" s="15">
        <f>HYPERLINK("https://docs.wto.org/imrd/directdoc.asp?DDFDocuments/t/G/SPS/NAUS301A1.DOC","EN")</f>
      </c>
      <c r="I5708" s="15">
        <f>HYPERLINK("https://docs.wto.org/imrd/directdoc.asp?DDFDocuments/u/G/SPS/NAUS301A1.DOC","FR")</f>
      </c>
      <c r="J5708" s="15">
        <f>HYPERLINK("https://docs.wto.org/imrd/directdoc.asp?DDFDocuments/v/G/SPS/NAUS301A1.DOC","ES")</f>
      </c>
    </row>
    <row r="5709">
      <c r="A5709" s="10" t="s">
        <v>9744</v>
      </c>
      <c r="B5709" s="11" t="s">
        <v>365</v>
      </c>
      <c r="C5709" s="10" t="s">
        <v>18</v>
      </c>
      <c r="D5709" s="12">
        <v>41586</v>
      </c>
      <c r="E5709" s="13" t="s">
        <v>9745</v>
      </c>
      <c r="F5709" s="13" t="s">
        <v>992</v>
      </c>
      <c r="G5709" s="14"/>
      <c r="H5709" s="15">
        <f>HYPERLINK("https://docs.wto.org/imrd/directdoc.asp?DDFDocuments/q/G/SPS/NCHL446.pdf","EN")</f>
      </c>
      <c r="I5709" s="15">
        <f>HYPERLINK("https://docs.wto.org/imrd/directdoc.asp?DDFDocuments/r/G/SPS/NCHL446.pdf","FR")</f>
      </c>
      <c r="J5709" s="15">
        <f>HYPERLINK("https://docs.wto.org/imrd/directdoc.asp?DDFDocuments/s/G/SPS/NCHL446.pdf","ES")</f>
      </c>
    </row>
    <row r="5710">
      <c r="A5710" s="10" t="s">
        <v>9746</v>
      </c>
      <c r="B5710" s="11" t="s">
        <v>349</v>
      </c>
      <c r="C5710" s="10" t="s">
        <v>54</v>
      </c>
      <c r="D5710" s="12">
        <v>41586</v>
      </c>
      <c r="E5710" s="13" t="s">
        <v>19</v>
      </c>
      <c r="F5710" s="13" t="s">
        <v>310</v>
      </c>
      <c r="G5710" s="14"/>
      <c r="H5710" s="15">
        <f>HYPERLINK("https://docs.wto.org/imrd/directdoc.asp?DDFDocuments/t/G/SPS/NECU118A1.DOC","EN")</f>
      </c>
      <c r="I5710" s="15">
        <f>HYPERLINK("https://docs.wto.org/imrd/directdoc.asp?DDFDocuments/u/G/SPS/NECU118A1.DOC","FR")</f>
      </c>
      <c r="J5710" s="15">
        <f>HYPERLINK("https://docs.wto.org/imrd/directdoc.asp?DDFDocuments/v/G/SPS/NECU118A1.DOC","ES")</f>
      </c>
    </row>
    <row r="5711">
      <c r="A5711" s="10" t="s">
        <v>9747</v>
      </c>
      <c r="B5711" s="11" t="s">
        <v>72</v>
      </c>
      <c r="C5711" s="10" t="s">
        <v>18</v>
      </c>
      <c r="D5711" s="12">
        <v>41585</v>
      </c>
      <c r="E5711" s="13" t="s">
        <v>9457</v>
      </c>
      <c r="F5711" s="13" t="s">
        <v>74</v>
      </c>
      <c r="G5711" s="14"/>
      <c r="H5711" s="15">
        <f>HYPERLINK("https://docs.wto.org/imrd/directdoc.asp?DDFDocuments/q/G/SPS/NCAN750.pdf","EN")</f>
      </c>
      <c r="I5711" s="15">
        <f>HYPERLINK("https://docs.wto.org/imrd/directdoc.asp?DDFDocuments/r/G/SPS/NCAN750.pdf","FR")</f>
      </c>
      <c r="J5711" s="15">
        <f>HYPERLINK("https://docs.wto.org/imrd/directdoc.asp?DDFDocuments/s/G/SPS/NCAN750.pdf","ES")</f>
      </c>
    </row>
    <row r="5712">
      <c r="A5712" s="10" t="s">
        <v>9748</v>
      </c>
      <c r="B5712" s="11" t="s">
        <v>233</v>
      </c>
      <c r="C5712" s="10" t="s">
        <v>18</v>
      </c>
      <c r="D5712" s="12">
        <v>41585</v>
      </c>
      <c r="E5712" s="13" t="s">
        <v>19</v>
      </c>
      <c r="F5712" s="13" t="s">
        <v>992</v>
      </c>
      <c r="G5712" s="14"/>
      <c r="H5712" s="15">
        <f>HYPERLINK("https://docs.wto.org/imrd/directdoc.asp?DDFDocuments/q/G/SPS/NPER500.pdf","EN")</f>
      </c>
      <c r="I5712" s="15">
        <f>HYPERLINK("https://docs.wto.org/imrd/directdoc.asp?DDFDocuments/r/G/SPS/NPER500.pdf","FR")</f>
      </c>
      <c r="J5712" s="15">
        <f>HYPERLINK("https://docs.wto.org/imrd/directdoc.asp?DDFDocuments/s/G/SPS/NPER500.pdf","ES")</f>
      </c>
    </row>
    <row r="5713">
      <c r="A5713" s="10" t="s">
        <v>9749</v>
      </c>
      <c r="B5713" s="11" t="s">
        <v>233</v>
      </c>
      <c r="C5713" s="10" t="s">
        <v>18</v>
      </c>
      <c r="D5713" s="12">
        <v>41585</v>
      </c>
      <c r="E5713" s="13" t="s">
        <v>19</v>
      </c>
      <c r="F5713" s="13" t="s">
        <v>992</v>
      </c>
      <c r="G5713" s="14"/>
      <c r="H5713" s="15">
        <f>HYPERLINK("https://docs.wto.org/imrd/directdoc.asp?DDFDocuments/q/G/SPS/NPER501.pdf","EN")</f>
      </c>
      <c r="I5713" s="15">
        <f>HYPERLINK("https://docs.wto.org/imrd/directdoc.asp?DDFDocuments/r/G/SPS/NPER501.pdf","FR")</f>
      </c>
      <c r="J5713" s="15">
        <f>HYPERLINK("https://docs.wto.org/imrd/directdoc.asp?DDFDocuments/s/G/SPS/NPER501.pdf","ES")</f>
      </c>
    </row>
    <row r="5714">
      <c r="A5714" s="10" t="s">
        <v>9750</v>
      </c>
      <c r="B5714" s="11" t="s">
        <v>233</v>
      </c>
      <c r="C5714" s="10" t="s">
        <v>18</v>
      </c>
      <c r="D5714" s="12">
        <v>41585</v>
      </c>
      <c r="E5714" s="13" t="s">
        <v>19</v>
      </c>
      <c r="F5714" s="13" t="s">
        <v>992</v>
      </c>
      <c r="G5714" s="14"/>
      <c r="H5714" s="15">
        <f>HYPERLINK("https://docs.wto.org/imrd/directdoc.asp?DDFDocuments/q/G/SPS/NPER502.pdf","EN")</f>
      </c>
      <c r="I5714" s="15">
        <f>HYPERLINK("https://docs.wto.org/imrd/directdoc.asp?DDFDocuments/r/G/SPS/NPER502.pdf","FR")</f>
      </c>
      <c r="J5714" s="15">
        <f>HYPERLINK("https://docs.wto.org/imrd/directdoc.asp?DDFDocuments/s/G/SPS/NPER502.pdf","ES")</f>
      </c>
    </row>
    <row r="5715">
      <c r="A5715" s="10" t="s">
        <v>9751</v>
      </c>
      <c r="B5715" s="11" t="s">
        <v>233</v>
      </c>
      <c r="C5715" s="10" t="s">
        <v>18</v>
      </c>
      <c r="D5715" s="12">
        <v>41585</v>
      </c>
      <c r="E5715" s="13" t="s">
        <v>19</v>
      </c>
      <c r="F5715" s="13" t="s">
        <v>2449</v>
      </c>
      <c r="G5715" s="14"/>
      <c r="H5715" s="15">
        <f>HYPERLINK("https://docs.wto.org/imrd/directdoc.asp?DDFDocuments/q/G/SPS/NPER503.pdf","EN")</f>
      </c>
      <c r="I5715" s="15">
        <f>HYPERLINK("https://docs.wto.org/imrd/directdoc.asp?DDFDocuments/r/G/SPS/NPER503.pdf","FR")</f>
      </c>
      <c r="J5715" s="15">
        <f>HYPERLINK("https://docs.wto.org/imrd/directdoc.asp?DDFDocuments/s/G/SPS/NPER503.pdf","ES")</f>
      </c>
    </row>
    <row r="5716">
      <c r="A5716" s="10" t="s">
        <v>9752</v>
      </c>
      <c r="B5716" s="11" t="s">
        <v>27</v>
      </c>
      <c r="C5716" s="10" t="s">
        <v>201</v>
      </c>
      <c r="D5716" s="12">
        <v>41584</v>
      </c>
      <c r="E5716" s="13" t="s">
        <v>19</v>
      </c>
      <c r="F5716" s="13" t="s">
        <v>1550</v>
      </c>
      <c r="G5716" s="14"/>
      <c r="H5716" s="15">
        <f>HYPERLINK("https://docs.wto.org/imrd/directdoc.asp?DDFDocuments/t/G/SPS/NCRI141C1.DOC","EN")</f>
      </c>
      <c r="I5716" s="15">
        <f>HYPERLINK("https://docs.wto.org/imrd/directdoc.asp?DDFDocuments/u/G/SPS/NCRI141C1.DOC","FR")</f>
      </c>
      <c r="J5716" s="15">
        <f>HYPERLINK("https://docs.wto.org/imrd/directdoc.asp?DDFDocuments/v/G/SPS/NCRI141C1.DOC","ES")</f>
      </c>
    </row>
    <row r="5717">
      <c r="A5717" s="10" t="s">
        <v>9753</v>
      </c>
      <c r="B5717" s="11" t="s">
        <v>161</v>
      </c>
      <c r="C5717" s="10" t="s">
        <v>18</v>
      </c>
      <c r="D5717" s="12">
        <v>41583</v>
      </c>
      <c r="E5717" s="13" t="s">
        <v>7134</v>
      </c>
      <c r="F5717" s="13" t="s">
        <v>3442</v>
      </c>
      <c r="G5717" s="14"/>
      <c r="H5717" s="15">
        <f>HYPERLINK("https://docs.wto.org/imrd/directdoc.asp?DDFDocuments/t/G/SPS/NUSA2594.DOC","EN")</f>
      </c>
      <c r="I5717" s="15">
        <f>HYPERLINK("https://docs.wto.org/imrd/directdoc.asp?DDFDocuments/u/G/SPS/NUSA2594.DOC","FR")</f>
      </c>
      <c r="J5717" s="15">
        <f>HYPERLINK("https://docs.wto.org/imrd/directdoc.asp?DDFDocuments/v/G/SPS/NUSA2594.DOC","ES")</f>
      </c>
    </row>
    <row r="5718">
      <c r="A5718" s="10" t="s">
        <v>9754</v>
      </c>
      <c r="B5718" s="11" t="s">
        <v>183</v>
      </c>
      <c r="C5718" s="10" t="s">
        <v>18</v>
      </c>
      <c r="D5718" s="12">
        <v>41582</v>
      </c>
      <c r="E5718" s="13" t="s">
        <v>19</v>
      </c>
      <c r="F5718" s="13" t="s">
        <v>1282</v>
      </c>
      <c r="G5718" s="14"/>
      <c r="H5718" s="15">
        <f>HYPERLINK("https://docs.wto.org/imrd/directdoc.asp?DDFDocuments/q/G/SPS/NARG174.pdf","EN")</f>
      </c>
      <c r="I5718" s="15">
        <f>HYPERLINK("https://docs.wto.org/imrd/directdoc.asp?DDFDocuments/r/G/SPS/NARG174.pdf","FR")</f>
      </c>
      <c r="J5718" s="15">
        <f>HYPERLINK("https://docs.wto.org/imrd/directdoc.asp?DDFDocuments/s/G/SPS/NARG174.pdf","ES")</f>
      </c>
    </row>
    <row r="5719">
      <c r="A5719" s="10" t="s">
        <v>9755</v>
      </c>
      <c r="B5719" s="11" t="s">
        <v>153</v>
      </c>
      <c r="C5719" s="10" t="s">
        <v>18</v>
      </c>
      <c r="D5719" s="12">
        <v>41582</v>
      </c>
      <c r="E5719" s="13" t="s">
        <v>4901</v>
      </c>
      <c r="F5719" s="13" t="s">
        <v>24</v>
      </c>
      <c r="G5719" s="14"/>
      <c r="H5719" s="15">
        <f>HYPERLINK("https://docs.wto.org/imrd/directdoc.asp?DDFDocuments/t/G/SPS/NKOR460.DOC","EN")</f>
      </c>
      <c r="I5719" s="15">
        <f>HYPERLINK("https://docs.wto.org/imrd/directdoc.asp?DDFDocuments/u/G/SPS/NKOR460.DOC","FR")</f>
      </c>
      <c r="J5719" s="15">
        <f>HYPERLINK("https://docs.wto.org/imrd/directdoc.asp?DDFDocuments/v/G/SPS/NKOR460.DOC","ES")</f>
      </c>
    </row>
    <row r="5720">
      <c r="A5720" s="10" t="s">
        <v>9756</v>
      </c>
      <c r="B5720" s="11" t="s">
        <v>79</v>
      </c>
      <c r="C5720" s="10" t="s">
        <v>12</v>
      </c>
      <c r="D5720" s="12">
        <v>41577</v>
      </c>
      <c r="E5720" s="13" t="s">
        <v>9757</v>
      </c>
      <c r="F5720" s="13" t="s">
        <v>4353</v>
      </c>
      <c r="G5720" s="14"/>
      <c r="H5720" s="15">
        <f>HYPERLINK("https://docs.wto.org/imrd/directdoc.asp?DDFDocuments/t/G/SPS/NCOL251.DOC","EN")</f>
      </c>
      <c r="I5720" s="15">
        <f>HYPERLINK("https://docs.wto.org/imrd/directdoc.asp?DDFDocuments/u/G/SPS/NCOL251.DOC","FR")</f>
      </c>
      <c r="J5720" s="15">
        <f>HYPERLINK("https://docs.wto.org/imrd/directdoc.asp?DDFDocuments/v/G/SPS/NCOL251.DOC","ES")</f>
      </c>
    </row>
    <row r="5721">
      <c r="A5721" s="10" t="s">
        <v>9758</v>
      </c>
      <c r="B5721" s="11" t="s">
        <v>349</v>
      </c>
      <c r="C5721" s="10" t="s">
        <v>18</v>
      </c>
      <c r="D5721" s="12">
        <v>41577</v>
      </c>
      <c r="E5721" s="13" t="s">
        <v>19</v>
      </c>
      <c r="F5721" s="13" t="s">
        <v>88</v>
      </c>
      <c r="G5721" s="14"/>
      <c r="H5721" s="15">
        <f>HYPERLINK("https://docs.wto.org/imrd/directdoc.asp?DDFDocuments/q/G/SPS/NECU131.pdf","EN")</f>
      </c>
      <c r="I5721" s="15">
        <f>HYPERLINK("https://docs.wto.org/imrd/directdoc.asp?DDFDocuments/r/G/SPS/NECU131.pdf","FR")</f>
      </c>
      <c r="J5721" s="15">
        <f>HYPERLINK("https://docs.wto.org/imrd/directdoc.asp?DDFDocuments/s/G/SPS/NECU131.pdf","ES")</f>
      </c>
    </row>
    <row r="5722">
      <c r="A5722" s="10" t="s">
        <v>9759</v>
      </c>
      <c r="B5722" s="11" t="s">
        <v>82</v>
      </c>
      <c r="C5722" s="10" t="s">
        <v>40</v>
      </c>
      <c r="D5722" s="12">
        <v>41577</v>
      </c>
      <c r="E5722" s="13" t="s">
        <v>8575</v>
      </c>
      <c r="F5722" s="13" t="s">
        <v>310</v>
      </c>
      <c r="G5722" s="14"/>
      <c r="H5722" s="15">
        <f>HYPERLINK("https://docs.wto.org/imrd/directdoc.asp?DDFDocuments/q/G/SPS/NEEC384A1.pdf","EN")</f>
      </c>
      <c r="I5722" s="15">
        <f>HYPERLINK("https://docs.wto.org/imrd/directdoc.asp?DDFDocuments/r/G/SPS/NEEC384A1.pdf","FR")</f>
      </c>
      <c r="J5722" s="15">
        <f>HYPERLINK("https://docs.wto.org/imrd/directdoc.asp?DDFDocuments/s/G/SPS/NEEC384A1.pdf","ES")</f>
      </c>
    </row>
    <row r="5723">
      <c r="A5723" s="10" t="s">
        <v>9760</v>
      </c>
      <c r="B5723" s="11" t="s">
        <v>161</v>
      </c>
      <c r="C5723" s="10" t="s">
        <v>18</v>
      </c>
      <c r="D5723" s="12">
        <v>41577</v>
      </c>
      <c r="E5723" s="13" t="s">
        <v>7134</v>
      </c>
      <c r="F5723" s="13" t="s">
        <v>9761</v>
      </c>
      <c r="G5723" s="14"/>
      <c r="H5723" s="15">
        <f>HYPERLINK("https://docs.wto.org/imrd/directdoc.asp?DDFDocuments/t/G/SPS/NUSA2593.DOC","EN")</f>
      </c>
      <c r="I5723" s="15">
        <f>HYPERLINK("https://docs.wto.org/imrd/directdoc.asp?DDFDocuments/u/G/SPS/NUSA2593.DOC","FR")</f>
      </c>
      <c r="J5723" s="15">
        <f>HYPERLINK("https://docs.wto.org/imrd/directdoc.asp?DDFDocuments/v/G/SPS/NUSA2593.DOC","ES")</f>
      </c>
    </row>
    <row r="5724">
      <c r="A5724" s="10" t="s">
        <v>9762</v>
      </c>
      <c r="B5724" s="11" t="s">
        <v>82</v>
      </c>
      <c r="C5724" s="10" t="s">
        <v>18</v>
      </c>
      <c r="D5724" s="12">
        <v>41576</v>
      </c>
      <c r="E5724" s="13" t="s">
        <v>8344</v>
      </c>
      <c r="F5724" s="13" t="s">
        <v>6504</v>
      </c>
      <c r="G5724" s="14"/>
      <c r="H5724" s="15">
        <f>HYPERLINK("https://docs.wto.org/imrd/directdoc.asp?DDFDocuments/q/G/SPS/NEU58.pdf","EN")</f>
      </c>
      <c r="I5724" s="15">
        <f>HYPERLINK("https://docs.wto.org/imrd/directdoc.asp?DDFDocuments/r/G/SPS/NEU58.pdf","FR")</f>
      </c>
      <c r="J5724" s="15">
        <f>HYPERLINK("https://docs.wto.org/imrd/directdoc.asp?DDFDocuments/s/G/SPS/NEU58.pdf","ES")</f>
      </c>
    </row>
    <row r="5725">
      <c r="A5725" s="10" t="s">
        <v>9763</v>
      </c>
      <c r="B5725" s="11" t="s">
        <v>11</v>
      </c>
      <c r="C5725" s="10" t="s">
        <v>18</v>
      </c>
      <c r="D5725" s="12">
        <v>41576</v>
      </c>
      <c r="E5725" s="13" t="s">
        <v>8446</v>
      </c>
      <c r="F5725" s="13" t="s">
        <v>9764</v>
      </c>
      <c r="G5725" s="14"/>
      <c r="H5725" s="15">
        <f>HYPERLINK("https://docs.wto.org/imrd/directdoc.asp?DDFDocuments/t/G/SPS/NRUS38.DOC","EN")</f>
      </c>
      <c r="I5725" s="15">
        <f>HYPERLINK("https://docs.wto.org/imrd/directdoc.asp?DDFDocuments/u/G/SPS/NRUS38.DOC","FR")</f>
      </c>
      <c r="J5725" s="15">
        <f>HYPERLINK("https://docs.wto.org/imrd/directdoc.asp?DDFDocuments/v/G/SPS/NRUS38.DOC","ES")</f>
      </c>
    </row>
    <row r="5726">
      <c r="A5726" s="10" t="s">
        <v>9765</v>
      </c>
      <c r="B5726" s="11" t="s">
        <v>365</v>
      </c>
      <c r="C5726" s="10" t="s">
        <v>18</v>
      </c>
      <c r="D5726" s="12">
        <v>41575</v>
      </c>
      <c r="E5726" s="13" t="s">
        <v>19</v>
      </c>
      <c r="F5726" s="13" t="s">
        <v>144</v>
      </c>
      <c r="G5726" s="14"/>
      <c r="H5726" s="15">
        <f>HYPERLINK("https://docs.wto.org/imrd/directdoc.asp?DDFDocuments/t/G/SPS/NCHL445.DOC","EN")</f>
      </c>
      <c r="I5726" s="15">
        <f>HYPERLINK("https://docs.wto.org/imrd/directdoc.asp?DDFDocuments/u/G/SPS/NCHL445.DOC","FR")</f>
      </c>
      <c r="J5726" s="15">
        <f>HYPERLINK("https://docs.wto.org/imrd/directdoc.asp?DDFDocuments/v/G/SPS/NCHL445.DOC","ES")</f>
      </c>
    </row>
    <row r="5727">
      <c r="A5727" s="10" t="s">
        <v>9766</v>
      </c>
      <c r="B5727" s="11" t="s">
        <v>27</v>
      </c>
      <c r="C5727" s="10" t="s">
        <v>18</v>
      </c>
      <c r="D5727" s="12">
        <v>41575</v>
      </c>
      <c r="E5727" s="13" t="s">
        <v>19</v>
      </c>
      <c r="F5727" s="13" t="s">
        <v>144</v>
      </c>
      <c r="G5727" s="14"/>
      <c r="H5727" s="15">
        <f>HYPERLINK("https://docs.wto.org/imrd/directdoc.asp?DDFDocuments/q/G/SPS/NCRI140.pdf","EN")</f>
      </c>
      <c r="I5727" s="15">
        <f>HYPERLINK("https://docs.wto.org/imrd/directdoc.asp?DDFDocuments/r/G/SPS/NCRI140.pdf","FR")</f>
      </c>
      <c r="J5727" s="15">
        <f>HYPERLINK("https://docs.wto.org/imrd/directdoc.asp?DDFDocuments/s/G/SPS/NCRI140.pdf","ES")</f>
      </c>
    </row>
    <row r="5728">
      <c r="A5728" s="10" t="s">
        <v>9767</v>
      </c>
      <c r="B5728" s="11" t="s">
        <v>27</v>
      </c>
      <c r="C5728" s="10" t="s">
        <v>18</v>
      </c>
      <c r="D5728" s="12">
        <v>41575</v>
      </c>
      <c r="E5728" s="13" t="s">
        <v>19</v>
      </c>
      <c r="F5728" s="13" t="s">
        <v>1550</v>
      </c>
      <c r="G5728" s="14"/>
      <c r="H5728" s="15">
        <f>HYPERLINK("https://docs.wto.org/imrd/directdoc.asp?DDFDocuments/t/G/SPS/NCRI141.DOC","EN")</f>
      </c>
      <c r="I5728" s="15">
        <f>HYPERLINK("https://docs.wto.org/imrd/directdoc.asp?DDFDocuments/u/G/SPS/NCRI141.DOC","FR")</f>
      </c>
      <c r="J5728" s="15">
        <f>HYPERLINK("https://docs.wto.org/imrd/directdoc.asp?DDFDocuments/v/G/SPS/NCRI141.DOC","ES")</f>
      </c>
    </row>
    <row r="5729">
      <c r="A5729" s="10" t="s">
        <v>9768</v>
      </c>
      <c r="B5729" s="11" t="s">
        <v>153</v>
      </c>
      <c r="C5729" s="10" t="s">
        <v>54</v>
      </c>
      <c r="D5729" s="12">
        <v>41575</v>
      </c>
      <c r="E5729" s="13" t="s">
        <v>62</v>
      </c>
      <c r="F5729" s="13" t="s">
        <v>310</v>
      </c>
      <c r="G5729" s="14" t="s">
        <v>34</v>
      </c>
      <c r="H5729" s="15">
        <f>HYPERLINK("https://docs.wto.org/imrd/directdoc.asp?DDFDocuments/q/G/SPS/NKOR454A1.pdf","EN")</f>
      </c>
      <c r="I5729" s="15">
        <f>HYPERLINK("https://docs.wto.org/imrd/directdoc.asp?DDFDocuments/r/G/SPS/NKOR454A1.pdf","FR")</f>
      </c>
      <c r="J5729" s="15">
        <f>HYPERLINK("https://docs.wto.org/imrd/directdoc.asp?DDFDocuments/s/G/SPS/NKOR454A1.pdf","ES")</f>
      </c>
    </row>
    <row r="5730">
      <c r="A5730" s="10" t="s">
        <v>9769</v>
      </c>
      <c r="B5730" s="11" t="s">
        <v>11</v>
      </c>
      <c r="C5730" s="10" t="s">
        <v>40</v>
      </c>
      <c r="D5730" s="12">
        <v>41575</v>
      </c>
      <c r="E5730" s="13" t="s">
        <v>6929</v>
      </c>
      <c r="F5730" s="13" t="s">
        <v>5150</v>
      </c>
      <c r="G5730" s="14"/>
      <c r="H5730" s="15">
        <f>HYPERLINK("https://docs.wto.org/imrd/directdoc.asp?DDFDocuments/t/G/SPS/NRUS18A1.DOC","EN")</f>
      </c>
      <c r="I5730" s="15">
        <f>HYPERLINK("https://docs.wto.org/imrd/directdoc.asp?DDFDocuments/u/G/SPS/NRUS18A1.DOC","FR")</f>
      </c>
      <c r="J5730" s="15">
        <f>HYPERLINK("https://docs.wto.org/imrd/directdoc.asp?DDFDocuments/v/G/SPS/NRUS18A1.DOC","ES")</f>
      </c>
    </row>
    <row r="5731">
      <c r="A5731" s="10" t="s">
        <v>9770</v>
      </c>
      <c r="B5731" s="11" t="s">
        <v>11</v>
      </c>
      <c r="C5731" s="10" t="s">
        <v>40</v>
      </c>
      <c r="D5731" s="12">
        <v>41575</v>
      </c>
      <c r="E5731" s="13" t="s">
        <v>898</v>
      </c>
      <c r="F5731" s="13" t="s">
        <v>5150</v>
      </c>
      <c r="G5731" s="14"/>
      <c r="H5731" s="15">
        <f>HYPERLINK("https://docs.wto.org/imrd/directdoc.asp?DDFDocuments/t/G/SPS/NRUS19A1.DOC","EN")</f>
      </c>
      <c r="I5731" s="15">
        <f>HYPERLINK("https://docs.wto.org/imrd/directdoc.asp?DDFDocuments/u/G/SPS/NRUS19A1.DOC","FR")</f>
      </c>
      <c r="J5731" s="15">
        <f>HYPERLINK("https://docs.wto.org/imrd/directdoc.asp?DDFDocuments/v/G/SPS/NRUS19A1.DOC","ES")</f>
      </c>
    </row>
    <row r="5732">
      <c r="A5732" s="10" t="s">
        <v>9771</v>
      </c>
      <c r="B5732" s="11" t="s">
        <v>349</v>
      </c>
      <c r="C5732" s="10" t="s">
        <v>18</v>
      </c>
      <c r="D5732" s="12">
        <v>41571</v>
      </c>
      <c r="E5732" s="13" t="s">
        <v>19</v>
      </c>
      <c r="F5732" s="13" t="s">
        <v>4831</v>
      </c>
      <c r="G5732" s="14"/>
      <c r="H5732" s="15">
        <f>HYPERLINK("https://docs.wto.org/imrd/directdoc.asp?DDFDocuments/t/G/SPS/NECU129.DOC","EN")</f>
      </c>
      <c r="I5732" s="15">
        <f>HYPERLINK("https://docs.wto.org/imrd/directdoc.asp?DDFDocuments/u/G/SPS/NECU129.DOC","FR")</f>
      </c>
      <c r="J5732" s="15">
        <f>HYPERLINK("https://docs.wto.org/imrd/directdoc.asp?DDFDocuments/v/G/SPS/NECU129.DOC","ES")</f>
      </c>
    </row>
    <row r="5733">
      <c r="A5733" s="10" t="s">
        <v>9772</v>
      </c>
      <c r="B5733" s="11" t="s">
        <v>349</v>
      </c>
      <c r="C5733" s="10" t="s">
        <v>18</v>
      </c>
      <c r="D5733" s="12">
        <v>41571</v>
      </c>
      <c r="E5733" s="13" t="s">
        <v>19</v>
      </c>
      <c r="F5733" s="13" t="s">
        <v>4831</v>
      </c>
      <c r="G5733" s="14"/>
      <c r="H5733" s="15">
        <f>HYPERLINK("https://docs.wto.org/imrd/directdoc.asp?DDFDocuments/t/G/SPS/NECU130.DOC","EN")</f>
      </c>
      <c r="I5733" s="15">
        <f>HYPERLINK("https://docs.wto.org/imrd/directdoc.asp?DDFDocuments/u/G/SPS/NECU130.DOC","FR")</f>
      </c>
      <c r="J5733" s="15">
        <f>HYPERLINK("https://docs.wto.org/imrd/directdoc.asp?DDFDocuments/v/G/SPS/NECU130.DOC","ES")</f>
      </c>
    </row>
    <row r="5734">
      <c r="A5734" s="10" t="s">
        <v>9773</v>
      </c>
      <c r="B5734" s="11" t="s">
        <v>204</v>
      </c>
      <c r="C5734" s="10" t="s">
        <v>40</v>
      </c>
      <c r="D5734" s="12">
        <v>41571</v>
      </c>
      <c r="E5734" s="13" t="s">
        <v>1514</v>
      </c>
      <c r="F5734" s="13" t="s">
        <v>310</v>
      </c>
      <c r="G5734" s="14" t="s">
        <v>1516</v>
      </c>
      <c r="H5734" s="15">
        <f>HYPERLINK("https://docs.wto.org/imrd/directdoc.asp?DDFDocuments/t/G/SPS/NEGY50A1.DOC","EN")</f>
      </c>
      <c r="I5734" s="15">
        <f>HYPERLINK("https://docs.wto.org/imrd/directdoc.asp?DDFDocuments/u/G/SPS/NEGY50A1.DOC","FR")</f>
      </c>
      <c r="J5734" s="15">
        <f>HYPERLINK("https://docs.wto.org/imrd/directdoc.asp?DDFDocuments/v/G/SPS/NEGY50A1.DOC","ES")</f>
      </c>
    </row>
    <row r="5735">
      <c r="A5735" s="10" t="s">
        <v>9774</v>
      </c>
      <c r="B5735" s="11" t="s">
        <v>79</v>
      </c>
      <c r="C5735" s="10" t="s">
        <v>40</v>
      </c>
      <c r="D5735" s="12">
        <v>41570</v>
      </c>
      <c r="E5735" s="13" t="s">
        <v>19</v>
      </c>
      <c r="F5735" s="13" t="s">
        <v>310</v>
      </c>
      <c r="G5735" s="14"/>
      <c r="H5735" s="15">
        <f>HYPERLINK("https://docs.wto.org/imrd/directdoc.asp?DDFDocuments/t/G/SPS/NCOL101A8.DOC","EN")</f>
      </c>
      <c r="I5735" s="15">
        <f>HYPERLINK("https://docs.wto.org/imrd/directdoc.asp?DDFDocuments/u/G/SPS/NCOL101A8.DOC","FR")</f>
      </c>
      <c r="J5735" s="15">
        <f>HYPERLINK("https://docs.wto.org/imrd/directdoc.asp?DDFDocuments/v/G/SPS/NCOL101A8.DOC","ES")</f>
      </c>
    </row>
    <row r="5736">
      <c r="A5736" s="10" t="s">
        <v>9775</v>
      </c>
      <c r="B5736" s="11" t="s">
        <v>11</v>
      </c>
      <c r="C5736" s="10" t="s">
        <v>18</v>
      </c>
      <c r="D5736" s="12">
        <v>41569</v>
      </c>
      <c r="E5736" s="13" t="s">
        <v>8446</v>
      </c>
      <c r="F5736" s="13" t="s">
        <v>24</v>
      </c>
      <c r="G5736" s="14"/>
      <c r="H5736" s="15">
        <f>HYPERLINK("https://docs.wto.org/imrd/directdoc.asp?DDFDocuments/t/G/SPS/NRUS37.DOC","EN")</f>
      </c>
      <c r="I5736" s="15">
        <f>HYPERLINK("https://docs.wto.org/imrd/directdoc.asp?DDFDocuments/u/G/SPS/NRUS37.DOC","FR")</f>
      </c>
      <c r="J5736" s="15">
        <f>HYPERLINK("https://docs.wto.org/imrd/directdoc.asp?DDFDocuments/v/G/SPS/NRUS37.DOC","ES")</f>
      </c>
    </row>
    <row r="5737">
      <c r="A5737" s="10" t="s">
        <v>9776</v>
      </c>
      <c r="B5737" s="11" t="s">
        <v>59</v>
      </c>
      <c r="C5737" s="10" t="s">
        <v>18</v>
      </c>
      <c r="D5737" s="12">
        <v>41569</v>
      </c>
      <c r="E5737" s="13" t="s">
        <v>4217</v>
      </c>
      <c r="F5737" s="13" t="s">
        <v>733</v>
      </c>
      <c r="G5737" s="14"/>
      <c r="H5737" s="15">
        <f>HYPERLINK("https://docs.wto.org/imrd/directdoc.asp?DDFDocuments/q/G/SPS/NTPKM301.pdf","EN")</f>
      </c>
      <c r="I5737" s="15">
        <f>HYPERLINK("https://docs.wto.org/imrd/directdoc.asp?DDFDocuments/r/G/SPS/NTPKM301.pdf","FR")</f>
      </c>
      <c r="J5737" s="15">
        <f>HYPERLINK("https://docs.wto.org/imrd/directdoc.asp?DDFDocuments/s/G/SPS/NTPKM301.pdf","ES")</f>
      </c>
    </row>
    <row r="5738">
      <c r="A5738" s="10" t="s">
        <v>9777</v>
      </c>
      <c r="B5738" s="11" t="s">
        <v>183</v>
      </c>
      <c r="C5738" s="10" t="s">
        <v>18</v>
      </c>
      <c r="D5738" s="12">
        <v>41568</v>
      </c>
      <c r="E5738" s="13" t="s">
        <v>19</v>
      </c>
      <c r="F5738" s="13" t="s">
        <v>1417</v>
      </c>
      <c r="G5738" s="14"/>
      <c r="H5738" s="15">
        <f>HYPERLINK("https://docs.wto.org/imrd/directdoc.asp?DDFDocuments/q/G/SPS/NARG173.pdf","EN")</f>
      </c>
      <c r="I5738" s="15">
        <f>HYPERLINK("https://docs.wto.org/imrd/directdoc.asp?DDFDocuments/r/G/SPS/NARG173.pdf","FR")</f>
      </c>
      <c r="J5738" s="15">
        <f>HYPERLINK("https://docs.wto.org/imrd/directdoc.asp?DDFDocuments/s/G/SPS/NARG173.pdf","ES")</f>
      </c>
    </row>
    <row r="5739">
      <c r="A5739" s="10" t="s">
        <v>9778</v>
      </c>
      <c r="B5739" s="11" t="s">
        <v>365</v>
      </c>
      <c r="C5739" s="10" t="s">
        <v>54</v>
      </c>
      <c r="D5739" s="12">
        <v>41568</v>
      </c>
      <c r="E5739" s="13" t="s">
        <v>19</v>
      </c>
      <c r="F5739" s="13" t="s">
        <v>925</v>
      </c>
      <c r="G5739" s="14"/>
      <c r="H5739" s="15">
        <f>HYPERLINK("https://docs.wto.org/imrd/directdoc.asp?DDFDocuments/t/G/SPS/NCHL432A1.DOC","EN")</f>
      </c>
      <c r="I5739" s="15">
        <f>HYPERLINK("https://docs.wto.org/imrd/directdoc.asp?DDFDocuments/u/G/SPS/NCHL432A1.DOC","FR")</f>
      </c>
      <c r="J5739" s="15">
        <f>HYPERLINK("https://docs.wto.org/imrd/directdoc.asp?DDFDocuments/v/G/SPS/NCHL432A1.DOC","ES")</f>
      </c>
    </row>
    <row r="5740">
      <c r="A5740" s="10" t="s">
        <v>9779</v>
      </c>
      <c r="B5740" s="11" t="s">
        <v>87</v>
      </c>
      <c r="C5740" s="10" t="s">
        <v>18</v>
      </c>
      <c r="D5740" s="12">
        <v>41568</v>
      </c>
      <c r="E5740" s="13" t="s">
        <v>19</v>
      </c>
      <c r="F5740" s="13" t="s">
        <v>2928</v>
      </c>
      <c r="G5740" s="14"/>
      <c r="H5740" s="15">
        <f>HYPERLINK("https://docs.wto.org/imrd/directdoc.asp?DDFDocuments/q/G/SPS/NMEX240.pdf","EN")</f>
      </c>
      <c r="I5740" s="15">
        <f>HYPERLINK("https://docs.wto.org/imrd/directdoc.asp?DDFDocuments/r/G/SPS/NMEX240.pdf","FR")</f>
      </c>
      <c r="J5740" s="15">
        <f>HYPERLINK("https://docs.wto.org/imrd/directdoc.asp?DDFDocuments/s/G/SPS/NMEX240.pdf","ES")</f>
      </c>
    </row>
    <row r="5741">
      <c r="A5741" s="10" t="s">
        <v>9780</v>
      </c>
      <c r="B5741" s="11" t="s">
        <v>87</v>
      </c>
      <c r="C5741" s="10" t="s">
        <v>18</v>
      </c>
      <c r="D5741" s="12">
        <v>41568</v>
      </c>
      <c r="E5741" s="13" t="s">
        <v>19</v>
      </c>
      <c r="F5741" s="13" t="s">
        <v>5491</v>
      </c>
      <c r="G5741" s="14"/>
      <c r="H5741" s="15">
        <f>HYPERLINK("https://docs.wto.org/imrd/directdoc.asp?DDFDocuments/t/G/SPS/NMEX242.DOC","EN")</f>
      </c>
      <c r="I5741" s="15">
        <f>HYPERLINK("https://docs.wto.org/imrd/directdoc.asp?DDFDocuments/u/G/SPS/NMEX242.DOC","FR")</f>
      </c>
      <c r="J5741" s="15">
        <f>HYPERLINK("https://docs.wto.org/imrd/directdoc.asp?DDFDocuments/v/G/SPS/NMEX242.DOC","ES")</f>
      </c>
    </row>
    <row r="5742">
      <c r="A5742" s="10" t="s">
        <v>9781</v>
      </c>
      <c r="B5742" s="11" t="s">
        <v>87</v>
      </c>
      <c r="C5742" s="10" t="s">
        <v>18</v>
      </c>
      <c r="D5742" s="12">
        <v>41568</v>
      </c>
      <c r="E5742" s="13" t="s">
        <v>19</v>
      </c>
      <c r="F5742" s="13" t="s">
        <v>9782</v>
      </c>
      <c r="G5742" s="14"/>
      <c r="H5742" s="15">
        <f>HYPERLINK("https://docs.wto.org/imrd/directdoc.asp?DDFDocuments/q/G/SPS/NMEX243.pdf","EN")</f>
      </c>
      <c r="I5742" s="15">
        <f>HYPERLINK("https://docs.wto.org/imrd/directdoc.asp?DDFDocuments/r/G/SPS/NMEX243.pdf","FR")</f>
      </c>
      <c r="J5742" s="15">
        <f>HYPERLINK("https://docs.wto.org/imrd/directdoc.asp?DDFDocuments/s/G/SPS/NMEX243.pdf","ES")</f>
      </c>
    </row>
    <row r="5743">
      <c r="A5743" s="10" t="s">
        <v>9783</v>
      </c>
      <c r="B5743" s="11" t="s">
        <v>87</v>
      </c>
      <c r="C5743" s="10" t="s">
        <v>18</v>
      </c>
      <c r="D5743" s="12">
        <v>41568</v>
      </c>
      <c r="E5743" s="13" t="s">
        <v>19</v>
      </c>
      <c r="F5743" s="13" t="s">
        <v>9784</v>
      </c>
      <c r="G5743" s="14"/>
      <c r="H5743" s="15">
        <f>HYPERLINK("https://docs.wto.org/imrd/directdoc.asp?DDFDocuments/q/G/SPS/NMEX244.pdf","EN")</f>
      </c>
      <c r="I5743" s="15">
        <f>HYPERLINK("https://docs.wto.org/imrd/directdoc.asp?DDFDocuments/r/G/SPS/NMEX244.pdf","FR")</f>
      </c>
      <c r="J5743" s="15">
        <f>HYPERLINK("https://docs.wto.org/imrd/directdoc.asp?DDFDocuments/s/G/SPS/NMEX244.pdf","ES")</f>
      </c>
    </row>
    <row r="5744">
      <c r="A5744" s="10" t="s">
        <v>9785</v>
      </c>
      <c r="B5744" s="11" t="s">
        <v>87</v>
      </c>
      <c r="C5744" s="10" t="s">
        <v>18</v>
      </c>
      <c r="D5744" s="12">
        <v>41568</v>
      </c>
      <c r="E5744" s="13" t="s">
        <v>19</v>
      </c>
      <c r="F5744" s="13" t="s">
        <v>9786</v>
      </c>
      <c r="G5744" s="14"/>
      <c r="H5744" s="15">
        <f>HYPERLINK("https://docs.wto.org/imrd/directdoc.asp?DDFDocuments/q/G/SPS/NMEX245.pdf","EN")</f>
      </c>
      <c r="I5744" s="15">
        <f>HYPERLINK("https://docs.wto.org/imrd/directdoc.asp?DDFDocuments/r/G/SPS/NMEX245.pdf","FR")</f>
      </c>
      <c r="J5744" s="15">
        <f>HYPERLINK("https://docs.wto.org/imrd/directdoc.asp?DDFDocuments/s/G/SPS/NMEX245.pdf","ES")</f>
      </c>
    </row>
    <row r="5745">
      <c r="A5745" s="10" t="s">
        <v>9787</v>
      </c>
      <c r="B5745" s="11" t="s">
        <v>195</v>
      </c>
      <c r="C5745" s="10" t="s">
        <v>18</v>
      </c>
      <c r="D5745" s="12">
        <v>41568</v>
      </c>
      <c r="E5745" s="13" t="s">
        <v>9788</v>
      </c>
      <c r="F5745" s="13" t="s">
        <v>158</v>
      </c>
      <c r="G5745" s="14" t="s">
        <v>149</v>
      </c>
      <c r="H5745" s="15">
        <f>HYPERLINK("https://docs.wto.org/imrd/directdoc.asp?DDFDocuments/t/G/SPS/NNZL499.DOC","EN")</f>
      </c>
      <c r="I5745" s="15">
        <f>HYPERLINK("https://docs.wto.org/imrd/directdoc.asp?DDFDocuments/u/G/SPS/NNZL499.DOC","FR")</f>
      </c>
      <c r="J5745" s="15">
        <f>HYPERLINK("https://docs.wto.org/imrd/directdoc.asp?DDFDocuments/v/G/SPS/NNZL499.DOC","ES")</f>
      </c>
    </row>
    <row r="5746">
      <c r="A5746" s="10" t="s">
        <v>9789</v>
      </c>
      <c r="B5746" s="11" t="s">
        <v>11</v>
      </c>
      <c r="C5746" s="10" t="s">
        <v>2295</v>
      </c>
      <c r="D5746" s="12">
        <v>41568</v>
      </c>
      <c r="E5746" s="13" t="s">
        <v>9446</v>
      </c>
      <c r="F5746" s="13" t="s">
        <v>6907</v>
      </c>
      <c r="G5746" s="14" t="s">
        <v>2349</v>
      </c>
      <c r="H5746" s="15">
        <f>HYPERLINK("https://docs.wto.org/imrd/directdoc.asp?DDFDocuments/t/G/SPS/NRUS35C1.DOC","EN")</f>
      </c>
      <c r="I5746" s="15">
        <f>HYPERLINK("https://docs.wto.org/imrd/directdoc.asp?DDFDocuments/u/G/SPS/NRUS35C1.DOC","FR")</f>
      </c>
      <c r="J5746" s="15">
        <f>HYPERLINK("https://docs.wto.org/imrd/directdoc.asp?DDFDocuments/v/G/SPS/NRUS35C1.DOC","ES")</f>
      </c>
    </row>
    <row r="5747">
      <c r="A5747" s="10" t="s">
        <v>9790</v>
      </c>
      <c r="B5747" s="11" t="s">
        <v>87</v>
      </c>
      <c r="C5747" s="10" t="s">
        <v>18</v>
      </c>
      <c r="D5747" s="12">
        <v>41564</v>
      </c>
      <c r="E5747" s="13" t="s">
        <v>19</v>
      </c>
      <c r="F5747" s="13" t="s">
        <v>32</v>
      </c>
      <c r="G5747" s="14"/>
      <c r="H5747" s="15">
        <f>HYPERLINK("https://docs.wto.org/imrd/directdoc.asp?DDFDocuments/q/G/SPS/NMEX239.pdf","EN")</f>
      </c>
      <c r="I5747" s="15">
        <f>HYPERLINK("https://docs.wto.org/imrd/directdoc.asp?DDFDocuments/r/G/SPS/NMEX239.pdf","FR")</f>
      </c>
      <c r="J5747" s="15">
        <f>HYPERLINK("https://docs.wto.org/imrd/directdoc.asp?DDFDocuments/s/G/SPS/NMEX239.pdf","ES")</f>
      </c>
    </row>
    <row r="5748">
      <c r="A5748" s="10" t="s">
        <v>9791</v>
      </c>
      <c r="B5748" s="11" t="s">
        <v>195</v>
      </c>
      <c r="C5748" s="10" t="s">
        <v>18</v>
      </c>
      <c r="D5748" s="12">
        <v>41563</v>
      </c>
      <c r="E5748" s="13" t="s">
        <v>9792</v>
      </c>
      <c r="F5748" s="13" t="s">
        <v>9793</v>
      </c>
      <c r="G5748" s="14" t="s">
        <v>188</v>
      </c>
      <c r="H5748" s="15">
        <f>HYPERLINK("https://docs.wto.org/imrd/directdoc.asp?DDFDocuments/t/G/SPS/NNZL498.DOC","EN")</f>
      </c>
      <c r="I5748" s="15">
        <f>HYPERLINK("https://docs.wto.org/imrd/directdoc.asp?DDFDocuments/u/G/SPS/NNZL498.DOC","FR")</f>
      </c>
      <c r="J5748" s="15">
        <f>HYPERLINK("https://docs.wto.org/imrd/directdoc.asp?DDFDocuments/v/G/SPS/NNZL498.DOC","ES")</f>
      </c>
    </row>
    <row r="5749">
      <c r="A5749" s="10" t="s">
        <v>9794</v>
      </c>
      <c r="B5749" s="11" t="s">
        <v>233</v>
      </c>
      <c r="C5749" s="10" t="s">
        <v>18</v>
      </c>
      <c r="D5749" s="12">
        <v>41563</v>
      </c>
      <c r="E5749" s="13" t="s">
        <v>19</v>
      </c>
      <c r="F5749" s="13" t="s">
        <v>992</v>
      </c>
      <c r="G5749" s="14"/>
      <c r="H5749" s="15">
        <f>HYPERLINK("https://docs.wto.org/imrd/directdoc.asp?DDFDocuments/q/G/SPS/NPER495.pdf","EN")</f>
      </c>
      <c r="I5749" s="15">
        <f>HYPERLINK("https://docs.wto.org/imrd/directdoc.asp?DDFDocuments/r/G/SPS/NPER495.pdf","FR")</f>
      </c>
      <c r="J5749" s="15">
        <f>HYPERLINK("https://docs.wto.org/imrd/directdoc.asp?DDFDocuments/s/G/SPS/NPER495.pdf","ES")</f>
      </c>
    </row>
    <row r="5750">
      <c r="A5750" s="10" t="s">
        <v>9795</v>
      </c>
      <c r="B5750" s="11" t="s">
        <v>233</v>
      </c>
      <c r="C5750" s="10" t="s">
        <v>18</v>
      </c>
      <c r="D5750" s="12">
        <v>41563</v>
      </c>
      <c r="E5750" s="13" t="s">
        <v>19</v>
      </c>
      <c r="F5750" s="13" t="s">
        <v>2449</v>
      </c>
      <c r="G5750" s="14"/>
      <c r="H5750" s="15">
        <f>HYPERLINK("https://docs.wto.org/imrd/directdoc.asp?DDFDocuments/q/G/SPS/NPER496.pdf","EN")</f>
      </c>
      <c r="I5750" s="15">
        <f>HYPERLINK("https://docs.wto.org/imrd/directdoc.asp?DDFDocuments/r/G/SPS/NPER496.pdf","FR")</f>
      </c>
      <c r="J5750" s="15">
        <f>HYPERLINK("https://docs.wto.org/imrd/directdoc.asp?DDFDocuments/s/G/SPS/NPER496.pdf","ES")</f>
      </c>
    </row>
    <row r="5751">
      <c r="A5751" s="10" t="s">
        <v>9796</v>
      </c>
      <c r="B5751" s="11" t="s">
        <v>233</v>
      </c>
      <c r="C5751" s="10" t="s">
        <v>18</v>
      </c>
      <c r="D5751" s="12">
        <v>41563</v>
      </c>
      <c r="E5751" s="13" t="s">
        <v>19</v>
      </c>
      <c r="F5751" s="13" t="s">
        <v>992</v>
      </c>
      <c r="G5751" s="14"/>
      <c r="H5751" s="15">
        <f>HYPERLINK("https://docs.wto.org/imrd/directdoc.asp?DDFDocuments/q/G/SPS/NPER497.pdf","EN")</f>
      </c>
      <c r="I5751" s="15">
        <f>HYPERLINK("https://docs.wto.org/imrd/directdoc.asp?DDFDocuments/r/G/SPS/NPER497.pdf","FR")</f>
      </c>
      <c r="J5751" s="15">
        <f>HYPERLINK("https://docs.wto.org/imrd/directdoc.asp?DDFDocuments/s/G/SPS/NPER497.pdf","ES")</f>
      </c>
    </row>
    <row r="5752">
      <c r="A5752" s="10" t="s">
        <v>9797</v>
      </c>
      <c r="B5752" s="11" t="s">
        <v>233</v>
      </c>
      <c r="C5752" s="10" t="s">
        <v>18</v>
      </c>
      <c r="D5752" s="12">
        <v>41563</v>
      </c>
      <c r="E5752" s="13" t="s">
        <v>19</v>
      </c>
      <c r="F5752" s="13" t="s">
        <v>992</v>
      </c>
      <c r="G5752" s="14"/>
      <c r="H5752" s="15">
        <f>HYPERLINK("https://docs.wto.org/imrd/directdoc.asp?DDFDocuments/q/G/SPS/NPER498.pdf","EN")</f>
      </c>
      <c r="I5752" s="15">
        <f>HYPERLINK("https://docs.wto.org/imrd/directdoc.asp?DDFDocuments/r/G/SPS/NPER498.pdf","FR")</f>
      </c>
      <c r="J5752" s="15">
        <f>HYPERLINK("https://docs.wto.org/imrd/directdoc.asp?DDFDocuments/s/G/SPS/NPER498.pdf","ES")</f>
      </c>
    </row>
    <row r="5753">
      <c r="A5753" s="10" t="s">
        <v>9798</v>
      </c>
      <c r="B5753" s="11" t="s">
        <v>233</v>
      </c>
      <c r="C5753" s="10" t="s">
        <v>18</v>
      </c>
      <c r="D5753" s="12">
        <v>41563</v>
      </c>
      <c r="E5753" s="13" t="s">
        <v>19</v>
      </c>
      <c r="F5753" s="13" t="s">
        <v>992</v>
      </c>
      <c r="G5753" s="14"/>
      <c r="H5753" s="15">
        <f>HYPERLINK("https://docs.wto.org/imrd/directdoc.asp?DDFDocuments/q/G/SPS/NPER499.pdf","EN")</f>
      </c>
      <c r="I5753" s="15">
        <f>HYPERLINK("https://docs.wto.org/imrd/directdoc.asp?DDFDocuments/r/G/SPS/NPER499.pdf","FR")</f>
      </c>
      <c r="J5753" s="15">
        <f>HYPERLINK("https://docs.wto.org/imrd/directdoc.asp?DDFDocuments/s/G/SPS/NPER499.pdf","ES")</f>
      </c>
    </row>
    <row r="5754">
      <c r="A5754" s="10" t="s">
        <v>9799</v>
      </c>
      <c r="B5754" s="11" t="s">
        <v>95</v>
      </c>
      <c r="C5754" s="10" t="s">
        <v>18</v>
      </c>
      <c r="D5754" s="12">
        <v>41558</v>
      </c>
      <c r="E5754" s="13" t="s">
        <v>6018</v>
      </c>
      <c r="F5754" s="13" t="s">
        <v>1550</v>
      </c>
      <c r="G5754" s="14"/>
      <c r="H5754" s="15">
        <f>HYPERLINK("https://docs.wto.org/imrd/directdoc.asp?DDFDocuments/q/G/SPS/NBRA901.pdf","EN")</f>
      </c>
      <c r="I5754" s="15">
        <f>HYPERLINK("https://docs.wto.org/imrd/directdoc.asp?DDFDocuments/r/G/SPS/NBRA901.pdf","FR")</f>
      </c>
      <c r="J5754" s="15">
        <f>HYPERLINK("https://docs.wto.org/imrd/directdoc.asp?DDFDocuments/s/G/SPS/NBRA901.pdf","ES")</f>
      </c>
    </row>
    <row r="5755">
      <c r="A5755" s="10" t="s">
        <v>9800</v>
      </c>
      <c r="B5755" s="11" t="s">
        <v>11</v>
      </c>
      <c r="C5755" s="10" t="s">
        <v>12</v>
      </c>
      <c r="D5755" s="12">
        <v>41558</v>
      </c>
      <c r="E5755" s="13" t="s">
        <v>9446</v>
      </c>
      <c r="F5755" s="13" t="s">
        <v>6907</v>
      </c>
      <c r="G5755" s="14" t="s">
        <v>2349</v>
      </c>
      <c r="H5755" s="15">
        <f>HYPERLINK("https://docs.wto.org/imrd/directdoc.asp?DDFDocuments/t/G/SPS/NRUS35.DOC","EN")</f>
      </c>
      <c r="I5755" s="15">
        <f>HYPERLINK("https://docs.wto.org/imrd/directdoc.asp?DDFDocuments/u/G/SPS/NRUS35.DOC","FR")</f>
      </c>
      <c r="J5755" s="15">
        <f>HYPERLINK("https://docs.wto.org/imrd/directdoc.asp?DDFDocuments/v/G/SPS/NRUS35.DOC","ES")</f>
      </c>
    </row>
    <row r="5756">
      <c r="A5756" s="10" t="s">
        <v>9801</v>
      </c>
      <c r="B5756" s="11" t="s">
        <v>53</v>
      </c>
      <c r="C5756" s="10" t="s">
        <v>18</v>
      </c>
      <c r="D5756" s="12">
        <v>41558</v>
      </c>
      <c r="E5756" s="13" t="s">
        <v>9802</v>
      </c>
      <c r="F5756" s="13" t="s">
        <v>24</v>
      </c>
      <c r="G5756" s="14"/>
      <c r="H5756" s="15">
        <f>HYPERLINK("https://docs.wto.org/imrd/directdoc.asp?DDFDocuments/q/G/SPS/NSAU79.pdf","EN")</f>
      </c>
      <c r="I5756" s="15">
        <f>HYPERLINK("https://docs.wto.org/imrd/directdoc.asp?DDFDocuments/r/G/SPS/NSAU79.pdf","FR")</f>
      </c>
      <c r="J5756" s="15">
        <f>HYPERLINK("https://docs.wto.org/imrd/directdoc.asp?DDFDocuments/s/G/SPS/NSAU79.pdf","ES")</f>
      </c>
    </row>
    <row r="5757">
      <c r="A5757" s="10" t="s">
        <v>9803</v>
      </c>
      <c r="B5757" s="11" t="s">
        <v>53</v>
      </c>
      <c r="C5757" s="10" t="s">
        <v>18</v>
      </c>
      <c r="D5757" s="12">
        <v>41558</v>
      </c>
      <c r="E5757" s="13" t="s">
        <v>9804</v>
      </c>
      <c r="F5757" s="13" t="s">
        <v>24</v>
      </c>
      <c r="G5757" s="14"/>
      <c r="H5757" s="15">
        <f>HYPERLINK("https://docs.wto.org/imrd/directdoc.asp?DDFDocuments/q/G/SPS/NSAU84.pdf","EN")</f>
      </c>
      <c r="I5757" s="15">
        <f>HYPERLINK("https://docs.wto.org/imrd/directdoc.asp?DDFDocuments/r/G/SPS/NSAU84.pdf","FR")</f>
      </c>
      <c r="J5757" s="15">
        <f>HYPERLINK("https://docs.wto.org/imrd/directdoc.asp?DDFDocuments/s/G/SPS/NSAU84.pdf","ES")</f>
      </c>
    </row>
    <row r="5758">
      <c r="A5758" s="10" t="s">
        <v>9805</v>
      </c>
      <c r="B5758" s="11" t="s">
        <v>53</v>
      </c>
      <c r="C5758" s="10" t="s">
        <v>18</v>
      </c>
      <c r="D5758" s="12">
        <v>41558</v>
      </c>
      <c r="E5758" s="13" t="s">
        <v>9806</v>
      </c>
      <c r="F5758" s="13" t="s">
        <v>24</v>
      </c>
      <c r="G5758" s="14"/>
      <c r="H5758" s="15">
        <f>HYPERLINK("https://docs.wto.org/imrd/directdoc.asp?DDFDocuments/q/G/SPS/NSAU85.pdf","EN")</f>
      </c>
      <c r="I5758" s="15">
        <f>HYPERLINK("https://docs.wto.org/imrd/directdoc.asp?DDFDocuments/r/G/SPS/NSAU85.pdf","FR")</f>
      </c>
      <c r="J5758" s="15">
        <f>HYPERLINK("https://docs.wto.org/imrd/directdoc.asp?DDFDocuments/s/G/SPS/NSAU85.pdf","ES")</f>
      </c>
    </row>
    <row r="5759">
      <c r="A5759" s="10" t="s">
        <v>9807</v>
      </c>
      <c r="B5759" s="11" t="s">
        <v>365</v>
      </c>
      <c r="C5759" s="10" t="s">
        <v>18</v>
      </c>
      <c r="D5759" s="12">
        <v>41557</v>
      </c>
      <c r="E5759" s="13" t="s">
        <v>9808</v>
      </c>
      <c r="F5759" s="13" t="s">
        <v>1282</v>
      </c>
      <c r="G5759" s="14"/>
      <c r="H5759" s="15">
        <f>HYPERLINK("https://docs.wto.org/imrd/directdoc.asp?DDFDocuments/t/G/SPS/NCHL341R1.DOC","EN")</f>
      </c>
      <c r="I5759" s="15">
        <f>HYPERLINK("https://docs.wto.org/imrd/directdoc.asp?DDFDocuments/u/G/SPS/NCHL341R1.DOC","FR")</f>
      </c>
      <c r="J5759" s="15">
        <f>HYPERLINK("https://docs.wto.org/imrd/directdoc.asp?DDFDocuments/v/G/SPS/NCHL341R1.DOC","ES")</f>
      </c>
    </row>
    <row r="5760">
      <c r="A5760" s="10" t="s">
        <v>9809</v>
      </c>
      <c r="B5760" s="11" t="s">
        <v>365</v>
      </c>
      <c r="C5760" s="10" t="s">
        <v>18</v>
      </c>
      <c r="D5760" s="12">
        <v>41557</v>
      </c>
      <c r="E5760" s="13" t="s">
        <v>4059</v>
      </c>
      <c r="F5760" s="13" t="s">
        <v>144</v>
      </c>
      <c r="G5760" s="14"/>
      <c r="H5760" s="15">
        <f>HYPERLINK("https://docs.wto.org/imrd/directdoc.asp?DDFDocuments/q/G/SPS/NCHL443.pdf","EN")</f>
      </c>
      <c r="I5760" s="15">
        <f>HYPERLINK("https://docs.wto.org/imrd/directdoc.asp?DDFDocuments/r/G/SPS/NCHL443.pdf","FR")</f>
      </c>
      <c r="J5760" s="15">
        <f>HYPERLINK("https://docs.wto.org/imrd/directdoc.asp?DDFDocuments/s/G/SPS/NCHL443.pdf","ES")</f>
      </c>
    </row>
    <row r="5761">
      <c r="A5761" s="10" t="s">
        <v>9810</v>
      </c>
      <c r="B5761" s="11" t="s">
        <v>95</v>
      </c>
      <c r="C5761" s="10" t="s">
        <v>18</v>
      </c>
      <c r="D5761" s="12">
        <v>41556</v>
      </c>
      <c r="E5761" s="13" t="s">
        <v>222</v>
      </c>
      <c r="F5761" s="13" t="s">
        <v>1515</v>
      </c>
      <c r="G5761" s="14"/>
      <c r="H5761" s="15">
        <f>HYPERLINK("https://docs.wto.org/imrd/directdoc.asp?DDFDocuments/t/G/SPS/NBRA900.DOC","EN")</f>
      </c>
      <c r="I5761" s="15">
        <f>HYPERLINK("https://docs.wto.org/imrd/directdoc.asp?DDFDocuments/u/G/SPS/NBRA900.DOC","FR")</f>
      </c>
      <c r="J5761" s="15">
        <f>HYPERLINK("https://docs.wto.org/imrd/directdoc.asp?DDFDocuments/v/G/SPS/NBRA900.DOC","ES")</f>
      </c>
    </row>
    <row r="5762">
      <c r="A5762" s="10" t="s">
        <v>9811</v>
      </c>
      <c r="B5762" s="11" t="s">
        <v>153</v>
      </c>
      <c r="C5762" s="10" t="s">
        <v>18</v>
      </c>
      <c r="D5762" s="12">
        <v>41556</v>
      </c>
      <c r="E5762" s="13" t="s">
        <v>62</v>
      </c>
      <c r="F5762" s="13" t="s">
        <v>9812</v>
      </c>
      <c r="G5762" s="14"/>
      <c r="H5762" s="15">
        <f>HYPERLINK("https://docs.wto.org/imrd/directdoc.asp?DDFDocuments/q/G/SPS/NKOR458.pdf","EN")</f>
      </c>
      <c r="I5762" s="15">
        <f>HYPERLINK("https://docs.wto.org/imrd/directdoc.asp?DDFDocuments/r/G/SPS/NKOR458.pdf","FR")</f>
      </c>
      <c r="J5762" s="15">
        <f>HYPERLINK("https://docs.wto.org/imrd/directdoc.asp?DDFDocuments/s/G/SPS/NKOR458.pdf","ES")</f>
      </c>
    </row>
    <row r="5763">
      <c r="A5763" s="10" t="s">
        <v>9813</v>
      </c>
      <c r="B5763" s="11" t="s">
        <v>145</v>
      </c>
      <c r="C5763" s="10" t="s">
        <v>12</v>
      </c>
      <c r="D5763" s="12">
        <v>41555</v>
      </c>
      <c r="E5763" s="13" t="s">
        <v>8649</v>
      </c>
      <c r="F5763" s="13" t="s">
        <v>2192</v>
      </c>
      <c r="G5763" s="14" t="s">
        <v>4783</v>
      </c>
      <c r="H5763" s="15">
        <f>HYPERLINK("https://docs.wto.org/imrd/directdoc.asp?DDFDocuments/t/G/SPS/NPHL240.DOC","EN")</f>
      </c>
      <c r="I5763" s="15">
        <f>HYPERLINK("https://docs.wto.org/imrd/directdoc.asp?DDFDocuments/u/G/SPS/NPHL240.DOC","FR")</f>
      </c>
      <c r="J5763" s="15">
        <f>HYPERLINK("https://docs.wto.org/imrd/directdoc.asp?DDFDocuments/v/G/SPS/NPHL240.DOC","ES")</f>
      </c>
    </row>
    <row r="5764">
      <c r="A5764" s="10" t="s">
        <v>9814</v>
      </c>
      <c r="B5764" s="11" t="s">
        <v>95</v>
      </c>
      <c r="C5764" s="10" t="s">
        <v>40</v>
      </c>
      <c r="D5764" s="12">
        <v>41554</v>
      </c>
      <c r="E5764" s="13" t="s">
        <v>9815</v>
      </c>
      <c r="F5764" s="13" t="s">
        <v>5150</v>
      </c>
      <c r="G5764" s="14"/>
      <c r="H5764" s="15">
        <f>HYPERLINK("https://docs.wto.org/imrd/directdoc.asp?DDFDocuments/q/G/SPS/NBRA831R1A1.pdf","EN")</f>
      </c>
      <c r="I5764" s="15">
        <f>HYPERLINK("https://docs.wto.org/imrd/directdoc.asp?DDFDocuments/r/G/SPS/NBRA831R1A1.pdf","FR")</f>
      </c>
      <c r="J5764" s="15">
        <f>HYPERLINK("https://docs.wto.org/imrd/directdoc.asp?DDFDocuments/s/G/SPS/NBRA831R1A1.pdf","ES")</f>
      </c>
    </row>
    <row r="5765">
      <c r="A5765" s="10" t="s">
        <v>9816</v>
      </c>
      <c r="B5765" s="11" t="s">
        <v>365</v>
      </c>
      <c r="C5765" s="10" t="s">
        <v>40</v>
      </c>
      <c r="D5765" s="12">
        <v>41554</v>
      </c>
      <c r="E5765" s="13" t="s">
        <v>19</v>
      </c>
      <c r="F5765" s="13" t="s">
        <v>5163</v>
      </c>
      <c r="G5765" s="14"/>
      <c r="H5765" s="15">
        <f>HYPERLINK("https://docs.wto.org/imrd/directdoc.asp?DDFDocuments/t/G/SPS/NCHL439A1.DOC","EN")</f>
      </c>
      <c r="I5765" s="15">
        <f>HYPERLINK("https://docs.wto.org/imrd/directdoc.asp?DDFDocuments/u/G/SPS/NCHL439A1.DOC","FR")</f>
      </c>
      <c r="J5765" s="15">
        <f>HYPERLINK("https://docs.wto.org/imrd/directdoc.asp?DDFDocuments/v/G/SPS/NCHL439A1.DOC","ES")</f>
      </c>
    </row>
    <row r="5766">
      <c r="A5766" s="10" t="s">
        <v>9817</v>
      </c>
      <c r="B5766" s="11" t="s">
        <v>145</v>
      </c>
      <c r="C5766" s="10" t="s">
        <v>12</v>
      </c>
      <c r="D5766" s="12">
        <v>41554</v>
      </c>
      <c r="E5766" s="13" t="s">
        <v>9260</v>
      </c>
      <c r="F5766" s="13" t="s">
        <v>229</v>
      </c>
      <c r="G5766" s="14" t="s">
        <v>59</v>
      </c>
      <c r="H5766" s="15">
        <f>HYPERLINK("https://docs.wto.org/imrd/directdoc.asp?DDFDocuments/t/G/SPS/NPHL238R1.DOC","EN")</f>
      </c>
      <c r="I5766" s="15">
        <f>HYPERLINK("https://docs.wto.org/imrd/directdoc.asp?DDFDocuments/u/G/SPS/NPHL238R1.DOC","FR")</f>
      </c>
      <c r="J5766" s="15">
        <f>HYPERLINK("https://docs.wto.org/imrd/directdoc.asp?DDFDocuments/v/G/SPS/NPHL238R1.DOC","ES")</f>
      </c>
    </row>
    <row r="5767">
      <c r="A5767" s="10" t="s">
        <v>9818</v>
      </c>
      <c r="B5767" s="11" t="s">
        <v>11</v>
      </c>
      <c r="C5767" s="10" t="s">
        <v>12</v>
      </c>
      <c r="D5767" s="12">
        <v>41554</v>
      </c>
      <c r="E5767" s="13" t="s">
        <v>9263</v>
      </c>
      <c r="F5767" s="13" t="s">
        <v>577</v>
      </c>
      <c r="G5767" s="14" t="s">
        <v>4781</v>
      </c>
      <c r="H5767" s="15">
        <f>HYPERLINK("https://docs.wto.org/imrd/directdoc.asp?DDFDocuments/q/G/SPS/NRUS34.pdf","EN")</f>
      </c>
      <c r="I5767" s="15">
        <f>HYPERLINK("https://docs.wto.org/imrd/directdoc.asp?DDFDocuments/r/G/SPS/NRUS34.pdf","FR")</f>
      </c>
      <c r="J5767" s="15">
        <f>HYPERLINK("https://docs.wto.org/imrd/directdoc.asp?DDFDocuments/s/G/SPS/NRUS34.pdf","ES")</f>
      </c>
    </row>
    <row r="5768">
      <c r="A5768" s="10" t="s">
        <v>9819</v>
      </c>
      <c r="B5768" s="11" t="s">
        <v>5038</v>
      </c>
      <c r="C5768" s="10" t="s">
        <v>12</v>
      </c>
      <c r="D5768" s="12">
        <v>41551</v>
      </c>
      <c r="E5768" s="13" t="s">
        <v>9820</v>
      </c>
      <c r="F5768" s="13" t="s">
        <v>7572</v>
      </c>
      <c r="G5768" s="14" t="s">
        <v>9821</v>
      </c>
      <c r="H5768" s="15">
        <f>HYPERLINK("https://docs.wto.org/imrd/directdoc.asp?DDFDocuments/t/G/SPS/NALB166.DOC","EN")</f>
      </c>
      <c r="I5768" s="15">
        <f>HYPERLINK("https://docs.wto.org/imrd/directdoc.asp?DDFDocuments/u/G/SPS/NALB166.DOC","FR")</f>
      </c>
      <c r="J5768" s="15">
        <f>HYPERLINK("https://docs.wto.org/imrd/directdoc.asp?DDFDocuments/v/G/SPS/NALB166.DOC","ES")</f>
      </c>
    </row>
    <row r="5769">
      <c r="A5769" s="10" t="s">
        <v>9822</v>
      </c>
      <c r="B5769" s="11" t="s">
        <v>5038</v>
      </c>
      <c r="C5769" s="10" t="s">
        <v>12</v>
      </c>
      <c r="D5769" s="12">
        <v>41551</v>
      </c>
      <c r="E5769" s="13" t="s">
        <v>7840</v>
      </c>
      <c r="F5769" s="13" t="s">
        <v>6521</v>
      </c>
      <c r="G5769" s="14" t="s">
        <v>9823</v>
      </c>
      <c r="H5769" s="15">
        <f>HYPERLINK("https://docs.wto.org/imrd/directdoc.asp?DDFDocuments/t/G/SPS/NALB167.DOC","EN")</f>
      </c>
      <c r="I5769" s="15">
        <f>HYPERLINK("https://docs.wto.org/imrd/directdoc.asp?DDFDocuments/u/G/SPS/NALB167.DOC","FR")</f>
      </c>
      <c r="J5769" s="15">
        <f>HYPERLINK("https://docs.wto.org/imrd/directdoc.asp?DDFDocuments/v/G/SPS/NALB167.DOC","ES")</f>
      </c>
    </row>
    <row r="5770">
      <c r="A5770" s="10" t="s">
        <v>9824</v>
      </c>
      <c r="B5770" s="11" t="s">
        <v>5038</v>
      </c>
      <c r="C5770" s="10" t="s">
        <v>12</v>
      </c>
      <c r="D5770" s="12">
        <v>41551</v>
      </c>
      <c r="E5770" s="13" t="s">
        <v>9820</v>
      </c>
      <c r="F5770" s="13" t="s">
        <v>92</v>
      </c>
      <c r="G5770" s="14" t="s">
        <v>9825</v>
      </c>
      <c r="H5770" s="15">
        <f>HYPERLINK("https://docs.wto.org/imrd/directdoc.asp?DDFDocuments/t/G/SPS/NALB168.DOC","EN")</f>
      </c>
      <c r="I5770" s="15">
        <f>HYPERLINK("https://docs.wto.org/imrd/directdoc.asp?DDFDocuments/u/G/SPS/NALB168.DOC","FR")</f>
      </c>
      <c r="J5770" s="15">
        <f>HYPERLINK("https://docs.wto.org/imrd/directdoc.asp?DDFDocuments/v/G/SPS/NALB168.DOC","ES")</f>
      </c>
    </row>
    <row r="5771">
      <c r="A5771" s="10" t="s">
        <v>9826</v>
      </c>
      <c r="B5771" s="11" t="s">
        <v>82</v>
      </c>
      <c r="C5771" s="10" t="s">
        <v>40</v>
      </c>
      <c r="D5771" s="12">
        <v>41549</v>
      </c>
      <c r="E5771" s="13" t="s">
        <v>3328</v>
      </c>
      <c r="F5771" s="13" t="s">
        <v>5150</v>
      </c>
      <c r="G5771" s="14"/>
      <c r="H5771" s="15">
        <f>HYPERLINK("https://docs.wto.org/imrd/directdoc.asp?DDFDocuments/q/G/SPS/NEEC341A15.pdf","EN")</f>
      </c>
      <c r="I5771" s="15">
        <f>HYPERLINK("https://docs.wto.org/imrd/directdoc.asp?DDFDocuments/r/G/SPS/NEEC341A15.pdf","FR")</f>
      </c>
      <c r="J5771" s="15">
        <f>HYPERLINK("https://docs.wto.org/imrd/directdoc.asp?DDFDocuments/s/G/SPS/NEEC341A15.pdf","ES")</f>
      </c>
    </row>
    <row r="5772">
      <c r="A5772" s="10" t="s">
        <v>9827</v>
      </c>
      <c r="B5772" s="11" t="s">
        <v>53</v>
      </c>
      <c r="C5772" s="10" t="s">
        <v>18</v>
      </c>
      <c r="D5772" s="12">
        <v>41549</v>
      </c>
      <c r="E5772" s="13" t="s">
        <v>9828</v>
      </c>
      <c r="F5772" s="13" t="s">
        <v>24</v>
      </c>
      <c r="G5772" s="14"/>
      <c r="H5772" s="15">
        <f>HYPERLINK("https://docs.wto.org/imrd/directdoc.asp?DDFDocuments/q/G/SPS/NSAU76.pdf","EN")</f>
      </c>
      <c r="I5772" s="15">
        <f>HYPERLINK("https://docs.wto.org/imrd/directdoc.asp?DDFDocuments/r/G/SPS/NSAU76.pdf","FR")</f>
      </c>
      <c r="J5772" s="15"/>
    </row>
    <row r="5773">
      <c r="A5773" s="10" t="s">
        <v>9829</v>
      </c>
      <c r="B5773" s="11" t="s">
        <v>53</v>
      </c>
      <c r="C5773" s="10" t="s">
        <v>18</v>
      </c>
      <c r="D5773" s="12">
        <v>41548</v>
      </c>
      <c r="E5773" s="13" t="s">
        <v>9830</v>
      </c>
      <c r="F5773" s="13" t="s">
        <v>24</v>
      </c>
      <c r="G5773" s="14"/>
      <c r="H5773" s="15">
        <f>HYPERLINK("https://docs.wto.org/imrd/directdoc.asp?DDFDocuments/t/G/SPS/NSAU74.DOC","EN")</f>
      </c>
      <c r="I5773" s="15">
        <f>HYPERLINK("https://docs.wto.org/imrd/directdoc.asp?DDFDocuments/u/G/SPS/NSAU74.DOC","FR")</f>
      </c>
      <c r="J5773" s="15">
        <f>HYPERLINK("https://docs.wto.org/imrd/directdoc.asp?DDFDocuments/v/G/SPS/NSAU74.DOC","ES")</f>
      </c>
    </row>
    <row r="5774">
      <c r="A5774" s="10" t="s">
        <v>9831</v>
      </c>
      <c r="B5774" s="11" t="s">
        <v>53</v>
      </c>
      <c r="C5774" s="10" t="s">
        <v>18</v>
      </c>
      <c r="D5774" s="12">
        <v>41548</v>
      </c>
      <c r="E5774" s="13" t="s">
        <v>9832</v>
      </c>
      <c r="F5774" s="13" t="s">
        <v>24</v>
      </c>
      <c r="G5774" s="14"/>
      <c r="H5774" s="15">
        <f>HYPERLINK("https://docs.wto.org/imrd/directdoc.asp?DDFDocuments/t/G/SPS/NSAU75.DOC","EN")</f>
      </c>
      <c r="I5774" s="15">
        <f>HYPERLINK("https://docs.wto.org/imrd/directdoc.asp?DDFDocuments/u/G/SPS/NSAU75.DOC","FR")</f>
      </c>
      <c r="J5774" s="15">
        <f>HYPERLINK("https://docs.wto.org/imrd/directdoc.asp?DDFDocuments/v/G/SPS/NSAU75.DOC","ES")</f>
      </c>
    </row>
    <row r="5775">
      <c r="A5775" s="10" t="s">
        <v>9833</v>
      </c>
      <c r="B5775" s="11" t="s">
        <v>53</v>
      </c>
      <c r="C5775" s="10" t="s">
        <v>18</v>
      </c>
      <c r="D5775" s="12">
        <v>41548</v>
      </c>
      <c r="E5775" s="13" t="s">
        <v>9834</v>
      </c>
      <c r="F5775" s="13" t="s">
        <v>908</v>
      </c>
      <c r="G5775" s="14"/>
      <c r="H5775" s="15">
        <f>HYPERLINK("https://docs.wto.org/imrd/directdoc.asp?DDFDocuments/q/G/SPS/NSAU77.pdf","EN")</f>
      </c>
      <c r="I5775" s="15">
        <f>HYPERLINK("https://docs.wto.org/imrd/directdoc.asp?DDFDocuments/r/G/SPS/NSAU77.pdf","FR")</f>
      </c>
      <c r="J5775" s="15">
        <f>HYPERLINK("https://docs.wto.org/imrd/directdoc.asp?DDFDocuments/s/G/SPS/NSAU77.pdf","ES")</f>
      </c>
    </row>
    <row r="5776">
      <c r="A5776" s="10" t="s">
        <v>9835</v>
      </c>
      <c r="B5776" s="11" t="s">
        <v>214</v>
      </c>
      <c r="C5776" s="10" t="s">
        <v>12</v>
      </c>
      <c r="D5776" s="12">
        <v>41547</v>
      </c>
      <c r="E5776" s="13" t="s">
        <v>8419</v>
      </c>
      <c r="F5776" s="13" t="s">
        <v>56</v>
      </c>
      <c r="G5776" s="14" t="s">
        <v>572</v>
      </c>
      <c r="H5776" s="15">
        <f>HYPERLINK("https://docs.wto.org/imrd/directdoc.asp?DDFDocuments/q/G/SPS/NARE24.pdf","EN")</f>
      </c>
      <c r="I5776" s="15">
        <f>HYPERLINK("https://docs.wto.org/imrd/directdoc.asp?DDFDocuments/r/G/SPS/NARE24.pdf","FR")</f>
      </c>
      <c r="J5776" s="15">
        <f>HYPERLINK("https://docs.wto.org/imrd/directdoc.asp?DDFDocuments/s/G/SPS/NARE24.pdf","ES")</f>
      </c>
    </row>
    <row r="5777">
      <c r="A5777" s="10" t="s">
        <v>9836</v>
      </c>
      <c r="B5777" s="11" t="s">
        <v>349</v>
      </c>
      <c r="C5777" s="10" t="s">
        <v>40</v>
      </c>
      <c r="D5777" s="12">
        <v>41547</v>
      </c>
      <c r="E5777" s="13" t="s">
        <v>19</v>
      </c>
      <c r="F5777" s="13" t="s">
        <v>5150</v>
      </c>
      <c r="G5777" s="14"/>
      <c r="H5777" s="15">
        <f>HYPERLINK("https://docs.wto.org/imrd/directdoc.asp?DDFDocuments/t/G/SPS/NECU115A1.DOC","EN")</f>
      </c>
      <c r="I5777" s="15">
        <f>HYPERLINK("https://docs.wto.org/imrd/directdoc.asp?DDFDocuments/u/G/SPS/NECU115A1.DOC","FR")</f>
      </c>
      <c r="J5777" s="15">
        <f>HYPERLINK("https://docs.wto.org/imrd/directdoc.asp?DDFDocuments/v/G/SPS/NECU115A1.DOC","ES")</f>
      </c>
    </row>
    <row r="5778">
      <c r="A5778" s="10" t="s">
        <v>9837</v>
      </c>
      <c r="B5778" s="11" t="s">
        <v>349</v>
      </c>
      <c r="C5778" s="10" t="s">
        <v>40</v>
      </c>
      <c r="D5778" s="12">
        <v>41547</v>
      </c>
      <c r="E5778" s="13" t="s">
        <v>19</v>
      </c>
      <c r="F5778" s="13" t="s">
        <v>5150</v>
      </c>
      <c r="G5778" s="14"/>
      <c r="H5778" s="15">
        <f>HYPERLINK("https://docs.wto.org/imrd/directdoc.asp?DDFDocuments/t/G/SPS/NECU116A1.DOC","EN")</f>
      </c>
      <c r="I5778" s="15">
        <f>HYPERLINK("https://docs.wto.org/imrd/directdoc.asp?DDFDocuments/u/G/SPS/NECU116A1.DOC","FR")</f>
      </c>
      <c r="J5778" s="15">
        <f>HYPERLINK("https://docs.wto.org/imrd/directdoc.asp?DDFDocuments/v/G/SPS/NECU116A1.DOC","ES")</f>
      </c>
    </row>
    <row r="5779">
      <c r="A5779" s="10" t="s">
        <v>9838</v>
      </c>
      <c r="B5779" s="11" t="s">
        <v>349</v>
      </c>
      <c r="C5779" s="10" t="s">
        <v>54</v>
      </c>
      <c r="D5779" s="12">
        <v>41547</v>
      </c>
      <c r="E5779" s="13" t="s">
        <v>19</v>
      </c>
      <c r="F5779" s="13" t="s">
        <v>925</v>
      </c>
      <c r="G5779" s="14"/>
      <c r="H5779" s="15">
        <f>HYPERLINK("https://docs.wto.org/imrd/directdoc.asp?DDFDocuments/t/G/SPS/NECU123A1.DOC","EN")</f>
      </c>
      <c r="I5779" s="15">
        <f>HYPERLINK("https://docs.wto.org/imrd/directdoc.asp?DDFDocuments/u/G/SPS/NECU123A1.DOC","FR")</f>
      </c>
      <c r="J5779" s="15">
        <f>HYPERLINK("https://docs.wto.org/imrd/directdoc.asp?DDFDocuments/v/G/SPS/NECU123A1.DOC","ES")</f>
      </c>
    </row>
    <row r="5780">
      <c r="A5780" s="10" t="s">
        <v>9839</v>
      </c>
      <c r="B5780" s="11" t="s">
        <v>72</v>
      </c>
      <c r="C5780" s="10" t="s">
        <v>18</v>
      </c>
      <c r="D5780" s="12">
        <v>41544</v>
      </c>
      <c r="E5780" s="13" t="s">
        <v>9840</v>
      </c>
      <c r="F5780" s="13" t="s">
        <v>9841</v>
      </c>
      <c r="G5780" s="14"/>
      <c r="H5780" s="15">
        <f>HYPERLINK("https://docs.wto.org/imrd/directdoc.asp?DDFDocuments/q/G/SPS/NCAN730.pdf","EN")</f>
      </c>
      <c r="I5780" s="15">
        <f>HYPERLINK("https://docs.wto.org/imrd/directdoc.asp?DDFDocuments/r/G/SPS/NCAN730.pdf","FR")</f>
      </c>
      <c r="J5780" s="15">
        <f>HYPERLINK("https://docs.wto.org/imrd/directdoc.asp?DDFDocuments/s/G/SPS/NCAN730.pdf","ES")</f>
      </c>
    </row>
    <row r="5781">
      <c r="A5781" s="10" t="s">
        <v>9842</v>
      </c>
      <c r="B5781" s="11" t="s">
        <v>153</v>
      </c>
      <c r="C5781" s="10" t="s">
        <v>18</v>
      </c>
      <c r="D5781" s="12">
        <v>41544</v>
      </c>
      <c r="E5781" s="13" t="s">
        <v>4901</v>
      </c>
      <c r="F5781" s="13" t="s">
        <v>3287</v>
      </c>
      <c r="G5781" s="14"/>
      <c r="H5781" s="15">
        <f>HYPERLINK("https://docs.wto.org/imrd/directdoc.asp?DDFDocuments/t/G/SPS/NKOR457.DOC","EN")</f>
      </c>
      <c r="I5781" s="15">
        <f>HYPERLINK("https://docs.wto.org/imrd/directdoc.asp?DDFDocuments/u/G/SPS/NKOR457.DOC","FR")</f>
      </c>
      <c r="J5781" s="15">
        <f>HYPERLINK("https://docs.wto.org/imrd/directdoc.asp?DDFDocuments/v/G/SPS/NKOR457.DOC","ES")</f>
      </c>
    </row>
    <row r="5782">
      <c r="A5782" s="10" t="s">
        <v>9843</v>
      </c>
      <c r="B5782" s="11" t="s">
        <v>161</v>
      </c>
      <c r="C5782" s="10" t="s">
        <v>40</v>
      </c>
      <c r="D5782" s="12">
        <v>41544</v>
      </c>
      <c r="E5782" s="13" t="s">
        <v>4254</v>
      </c>
      <c r="F5782" s="13" t="s">
        <v>5150</v>
      </c>
      <c r="G5782" s="14" t="s">
        <v>188</v>
      </c>
      <c r="H5782" s="15">
        <f>HYPERLINK("https://docs.wto.org/imrd/directdoc.asp?DDFDocuments/t/G/SPS/NUSA2294A1.DOC","EN")</f>
      </c>
      <c r="I5782" s="15">
        <f>HYPERLINK("https://docs.wto.org/imrd/directdoc.asp?DDFDocuments/u/G/SPS/NUSA2294A1.DOC","FR")</f>
      </c>
      <c r="J5782" s="15">
        <f>HYPERLINK("https://docs.wto.org/imrd/directdoc.asp?DDFDocuments/v/G/SPS/NUSA2294A1.DOC","ES")</f>
      </c>
    </row>
    <row r="5783">
      <c r="A5783" s="10" t="s">
        <v>9844</v>
      </c>
      <c r="B5783" s="11" t="s">
        <v>161</v>
      </c>
      <c r="C5783" s="10" t="s">
        <v>40</v>
      </c>
      <c r="D5783" s="12">
        <v>41544</v>
      </c>
      <c r="E5783" s="13" t="s">
        <v>9845</v>
      </c>
      <c r="F5783" s="13" t="s">
        <v>5150</v>
      </c>
      <c r="G5783" s="14" t="s">
        <v>188</v>
      </c>
      <c r="H5783" s="15">
        <f>HYPERLINK("https://docs.wto.org/imrd/directdoc.asp?DDFDocuments/t/G/SPS/NUSA2322A1.DOC","EN")</f>
      </c>
      <c r="I5783" s="15">
        <f>HYPERLINK("https://docs.wto.org/imrd/directdoc.asp?DDFDocuments/u/G/SPS/NUSA2322A1.DOC","FR")</f>
      </c>
      <c r="J5783" s="15">
        <f>HYPERLINK("https://docs.wto.org/imrd/directdoc.asp?DDFDocuments/v/G/SPS/NUSA2322A1.DOC","ES")</f>
      </c>
    </row>
    <row r="5784">
      <c r="A5784" s="10" t="s">
        <v>9846</v>
      </c>
      <c r="B5784" s="11" t="s">
        <v>27</v>
      </c>
      <c r="C5784" s="10" t="s">
        <v>201</v>
      </c>
      <c r="D5784" s="12">
        <v>41543</v>
      </c>
      <c r="E5784" s="13" t="s">
        <v>19</v>
      </c>
      <c r="F5784" s="13" t="s">
        <v>32</v>
      </c>
      <c r="G5784" s="14"/>
      <c r="H5784" s="15">
        <f>HYPERLINK("https://docs.wto.org/imrd/directdoc.asp?DDFDocuments/t/G/SPS/NCRI122C1.DOC","EN")</f>
      </c>
      <c r="I5784" s="15">
        <f>HYPERLINK("https://docs.wto.org/imrd/directdoc.asp?DDFDocuments/u/G/SPS/NCRI122C1.DOC","FR")</f>
      </c>
      <c r="J5784" s="15">
        <f>HYPERLINK("https://docs.wto.org/imrd/directdoc.asp?DDFDocuments/v/G/SPS/NCRI122C1.DOC","ES")</f>
      </c>
    </row>
    <row r="5785">
      <c r="A5785" s="10" t="s">
        <v>9847</v>
      </c>
      <c r="B5785" s="11" t="s">
        <v>82</v>
      </c>
      <c r="C5785" s="10" t="s">
        <v>40</v>
      </c>
      <c r="D5785" s="12">
        <v>41542</v>
      </c>
      <c r="E5785" s="13" t="s">
        <v>5036</v>
      </c>
      <c r="F5785" s="13" t="s">
        <v>5163</v>
      </c>
      <c r="G5785" s="14"/>
      <c r="H5785" s="15">
        <f>HYPERLINK("https://docs.wto.org/imrd/directdoc.asp?DDFDocuments/t/G/SPS/NEU43A1.DOC","EN")</f>
      </c>
      <c r="I5785" s="15">
        <f>HYPERLINK("https://docs.wto.org/imrd/directdoc.asp?DDFDocuments/u/G/SPS/NEU43A1.DOC","FR")</f>
      </c>
      <c r="J5785" s="15">
        <f>HYPERLINK("https://docs.wto.org/imrd/directdoc.asp?DDFDocuments/v/G/SPS/NEU43A1.DOC","ES")</f>
      </c>
    </row>
    <row r="5786">
      <c r="A5786" s="10" t="s">
        <v>9848</v>
      </c>
      <c r="B5786" s="11" t="s">
        <v>82</v>
      </c>
      <c r="C5786" s="10" t="s">
        <v>40</v>
      </c>
      <c r="D5786" s="12">
        <v>41542</v>
      </c>
      <c r="E5786" s="13" t="s">
        <v>5433</v>
      </c>
      <c r="F5786" s="13" t="s">
        <v>5163</v>
      </c>
      <c r="G5786" s="14"/>
      <c r="H5786" s="15">
        <f>HYPERLINK("https://docs.wto.org/imrd/directdoc.asp?DDFDocuments/t/G/SPS/NEU44A1.DOC","EN")</f>
      </c>
      <c r="I5786" s="15">
        <f>HYPERLINK("https://docs.wto.org/imrd/directdoc.asp?DDFDocuments/u/G/SPS/NEU44A1.DOC","FR")</f>
      </c>
      <c r="J5786" s="15">
        <f>HYPERLINK("https://docs.wto.org/imrd/directdoc.asp?DDFDocuments/v/G/SPS/NEU44A1.DOC","ES")</f>
      </c>
    </row>
    <row r="5787">
      <c r="A5787" s="10" t="s">
        <v>9849</v>
      </c>
      <c r="B5787" s="11" t="s">
        <v>82</v>
      </c>
      <c r="C5787" s="10" t="s">
        <v>40</v>
      </c>
      <c r="D5787" s="12">
        <v>41542</v>
      </c>
      <c r="E5787" s="13" t="s">
        <v>6350</v>
      </c>
      <c r="F5787" s="13" t="s">
        <v>5163</v>
      </c>
      <c r="G5787" s="14"/>
      <c r="H5787" s="15">
        <f>HYPERLINK("https://docs.wto.org/imrd/directdoc.asp?DDFDocuments/t/G/SPS/NEU45A1.DOC","EN")</f>
      </c>
      <c r="I5787" s="15">
        <f>HYPERLINK("https://docs.wto.org/imrd/directdoc.asp?DDFDocuments/u/G/SPS/NEU45A1.DOC","FR")</f>
      </c>
      <c r="J5787" s="15">
        <f>HYPERLINK("https://docs.wto.org/imrd/directdoc.asp?DDFDocuments/v/G/SPS/NEU45A1.DOC","ES")</f>
      </c>
    </row>
    <row r="5788">
      <c r="A5788" s="10" t="s">
        <v>9850</v>
      </c>
      <c r="B5788" s="11" t="s">
        <v>82</v>
      </c>
      <c r="C5788" s="10" t="s">
        <v>40</v>
      </c>
      <c r="D5788" s="12">
        <v>41542</v>
      </c>
      <c r="E5788" s="13" t="s">
        <v>4232</v>
      </c>
      <c r="F5788" s="13" t="s">
        <v>5163</v>
      </c>
      <c r="G5788" s="14"/>
      <c r="H5788" s="15">
        <f>HYPERLINK("https://docs.wto.org/imrd/directdoc.asp?DDFDocuments/t/G/SPS/NEU46A1.DOC","EN")</f>
      </c>
      <c r="I5788" s="15">
        <f>HYPERLINK("https://docs.wto.org/imrd/directdoc.asp?DDFDocuments/u/G/SPS/NEU46A1.DOC","FR")</f>
      </c>
      <c r="J5788" s="15">
        <f>HYPERLINK("https://docs.wto.org/imrd/directdoc.asp?DDFDocuments/v/G/SPS/NEU46A1.DOC","ES")</f>
      </c>
    </row>
    <row r="5789">
      <c r="A5789" s="10" t="s">
        <v>9851</v>
      </c>
      <c r="B5789" s="11" t="s">
        <v>164</v>
      </c>
      <c r="C5789" s="10" t="s">
        <v>18</v>
      </c>
      <c r="D5789" s="12">
        <v>41542</v>
      </c>
      <c r="E5789" s="13" t="s">
        <v>857</v>
      </c>
      <c r="F5789" s="13" t="s">
        <v>9852</v>
      </c>
      <c r="G5789" s="14"/>
      <c r="H5789" s="15">
        <f>HYPERLINK("https://docs.wto.org/imrd/directdoc.asp?DDFDocuments/t/G/SPS/NUKR92.DOC","EN")</f>
      </c>
      <c r="I5789" s="15">
        <f>HYPERLINK("https://docs.wto.org/imrd/directdoc.asp?DDFDocuments/u/G/SPS/NUKR92.DOC","FR")</f>
      </c>
      <c r="J5789" s="15">
        <f>HYPERLINK("https://docs.wto.org/imrd/directdoc.asp?DDFDocuments/v/G/SPS/NUKR92.DOC","ES")</f>
      </c>
    </row>
    <row r="5790">
      <c r="A5790" s="10" t="s">
        <v>9853</v>
      </c>
      <c r="B5790" s="11" t="s">
        <v>523</v>
      </c>
      <c r="C5790" s="10" t="s">
        <v>40</v>
      </c>
      <c r="D5790" s="12">
        <v>41541</v>
      </c>
      <c r="E5790" s="13" t="s">
        <v>1938</v>
      </c>
      <c r="F5790" s="13" t="s">
        <v>9169</v>
      </c>
      <c r="G5790" s="14"/>
      <c r="H5790" s="15">
        <f>HYPERLINK("https://docs.wto.org/imrd/directdoc.asp?DDFDocuments/t/G/SPS/NTUR16A1.DOC","EN")</f>
      </c>
      <c r="I5790" s="15">
        <f>HYPERLINK("https://docs.wto.org/imrd/directdoc.asp?DDFDocuments/u/G/SPS/NTUR16A1.DOC","FR")</f>
      </c>
      <c r="J5790" s="15">
        <f>HYPERLINK("https://docs.wto.org/imrd/directdoc.asp?DDFDocuments/v/G/SPS/NTUR16A1.DOC","ES")</f>
      </c>
    </row>
    <row r="5791">
      <c r="A5791" s="10" t="s">
        <v>9854</v>
      </c>
      <c r="B5791" s="11" t="s">
        <v>233</v>
      </c>
      <c r="C5791" s="10" t="s">
        <v>201</v>
      </c>
      <c r="D5791" s="12">
        <v>41540</v>
      </c>
      <c r="E5791" s="13" t="s">
        <v>19</v>
      </c>
      <c r="F5791" s="13" t="s">
        <v>992</v>
      </c>
      <c r="G5791" s="14"/>
      <c r="H5791" s="15">
        <f>HYPERLINK("https://docs.wto.org/imrd/directdoc.asp?DDFDocuments/t/G/SPS/NPER494C1.DOC","EN")</f>
      </c>
      <c r="I5791" s="15">
        <f>HYPERLINK("https://docs.wto.org/imrd/directdoc.asp?DDFDocuments/u/G/SPS/NPER494C1.DOC","FR")</f>
      </c>
      <c r="J5791" s="15">
        <f>HYPERLINK("https://docs.wto.org/imrd/directdoc.asp?DDFDocuments/v/G/SPS/NPER494C1.DOC","ES")</f>
      </c>
    </row>
    <row r="5792">
      <c r="A5792" s="10" t="s">
        <v>9855</v>
      </c>
      <c r="B5792" s="11" t="s">
        <v>204</v>
      </c>
      <c r="C5792" s="10" t="s">
        <v>40</v>
      </c>
      <c r="D5792" s="12">
        <v>41537</v>
      </c>
      <c r="E5792" s="13" t="s">
        <v>9856</v>
      </c>
      <c r="F5792" s="13" t="s">
        <v>1601</v>
      </c>
      <c r="G5792" s="14" t="s">
        <v>9857</v>
      </c>
      <c r="H5792" s="15">
        <f>HYPERLINK("https://docs.wto.org/imrd/directdoc.asp?DDFDocuments/t/G/SPS/NEGY55A1.DOC","EN")</f>
      </c>
      <c r="I5792" s="15">
        <f>HYPERLINK("https://docs.wto.org/imrd/directdoc.asp?DDFDocuments/u/G/SPS/NEGY55A1.DOC","FR")</f>
      </c>
      <c r="J5792" s="15">
        <f>HYPERLINK("https://docs.wto.org/imrd/directdoc.asp?DDFDocuments/v/G/SPS/NEGY55A1.DOC","ES")</f>
      </c>
    </row>
    <row r="5793">
      <c r="A5793" s="10" t="s">
        <v>9858</v>
      </c>
      <c r="B5793" s="11" t="s">
        <v>145</v>
      </c>
      <c r="C5793" s="10" t="s">
        <v>12</v>
      </c>
      <c r="D5793" s="12">
        <v>41537</v>
      </c>
      <c r="E5793" s="13" t="s">
        <v>9260</v>
      </c>
      <c r="F5793" s="13" t="s">
        <v>229</v>
      </c>
      <c r="G5793" s="14" t="s">
        <v>59</v>
      </c>
      <c r="H5793" s="15">
        <f>HYPERLINK("https://docs.wto.org/imrd/directdoc.asp?DDFDocuments/t/G/SPS/NPHL238.DOC","EN")</f>
      </c>
      <c r="I5793" s="15">
        <f>HYPERLINK("https://docs.wto.org/imrd/directdoc.asp?DDFDocuments/u/G/SPS/NPHL238.DOC","FR")</f>
      </c>
      <c r="J5793" s="15">
        <f>HYPERLINK("https://docs.wto.org/imrd/directdoc.asp?DDFDocuments/v/G/SPS/NPHL238.DOC","ES")</f>
      </c>
    </row>
    <row r="5794">
      <c r="A5794" s="10" t="s">
        <v>9859</v>
      </c>
      <c r="B5794" s="11" t="s">
        <v>53</v>
      </c>
      <c r="C5794" s="10" t="s">
        <v>12</v>
      </c>
      <c r="D5794" s="12">
        <v>41537</v>
      </c>
      <c r="E5794" s="13" t="s">
        <v>55</v>
      </c>
      <c r="F5794" s="13" t="s">
        <v>56</v>
      </c>
      <c r="G5794" s="14" t="s">
        <v>9860</v>
      </c>
      <c r="H5794" s="15">
        <f>HYPERLINK("https://docs.wto.org/imrd/directdoc.asp?DDFDocuments/q/G/SPS/NSAU71.pdf","EN")</f>
      </c>
      <c r="I5794" s="15">
        <f>HYPERLINK("https://docs.wto.org/imrd/directdoc.asp?DDFDocuments/r/G/SPS/NSAU71.pdf","FR")</f>
      </c>
      <c r="J5794" s="15">
        <f>HYPERLINK("https://docs.wto.org/imrd/directdoc.asp?DDFDocuments/s/G/SPS/NSAU71.pdf","ES")</f>
      </c>
    </row>
    <row r="5795">
      <c r="A5795" s="10" t="s">
        <v>9861</v>
      </c>
      <c r="B5795" s="11" t="s">
        <v>53</v>
      </c>
      <c r="C5795" s="10" t="s">
        <v>18</v>
      </c>
      <c r="D5795" s="12">
        <v>41537</v>
      </c>
      <c r="E5795" s="13" t="s">
        <v>9862</v>
      </c>
      <c r="F5795" s="13" t="s">
        <v>24</v>
      </c>
      <c r="G5795" s="14"/>
      <c r="H5795" s="15">
        <f>HYPERLINK("https://docs.wto.org/imrd/directdoc.asp?DDFDocuments/q/G/SPS/NSAU72.pdf","EN")</f>
      </c>
      <c r="I5795" s="15">
        <f>HYPERLINK("https://docs.wto.org/imrd/directdoc.asp?DDFDocuments/r/G/SPS/NSAU72.pdf","FR")</f>
      </c>
      <c r="J5795" s="15">
        <f>HYPERLINK("https://docs.wto.org/imrd/directdoc.asp?DDFDocuments/s/G/SPS/NSAU72.pdf","ES")</f>
      </c>
    </row>
    <row r="5796">
      <c r="A5796" s="10" t="s">
        <v>9863</v>
      </c>
      <c r="B5796" s="11" t="s">
        <v>164</v>
      </c>
      <c r="C5796" s="10" t="s">
        <v>18</v>
      </c>
      <c r="D5796" s="12">
        <v>41537</v>
      </c>
      <c r="E5796" s="13" t="s">
        <v>3006</v>
      </c>
      <c r="F5796" s="13" t="s">
        <v>2120</v>
      </c>
      <c r="G5796" s="14"/>
      <c r="H5796" s="15">
        <f>HYPERLINK("https://docs.wto.org/imrd/directdoc.asp?DDFDocuments/q/G/SPS/NUKR91.pdf","EN")</f>
      </c>
      <c r="I5796" s="15">
        <f>HYPERLINK("https://docs.wto.org/imrd/directdoc.asp?DDFDocuments/r/G/SPS/NUKR91.pdf","FR")</f>
      </c>
      <c r="J5796" s="15"/>
    </row>
    <row r="5797">
      <c r="A5797" s="10" t="s">
        <v>9864</v>
      </c>
      <c r="B5797" s="11" t="s">
        <v>27</v>
      </c>
      <c r="C5797" s="10" t="s">
        <v>18</v>
      </c>
      <c r="D5797" s="12">
        <v>41536</v>
      </c>
      <c r="E5797" s="13" t="s">
        <v>9865</v>
      </c>
      <c r="F5797" s="13" t="s">
        <v>144</v>
      </c>
      <c r="G5797" s="14"/>
      <c r="H5797" s="15">
        <f>HYPERLINK("https://docs.wto.org/imrd/directdoc.asp?DDFDocuments/t/G/SPS/NCRI139.DOC","EN")</f>
      </c>
      <c r="I5797" s="15">
        <f>HYPERLINK("https://docs.wto.org/imrd/directdoc.asp?DDFDocuments/u/G/SPS/NCRI139.DOC","FR")</f>
      </c>
      <c r="J5797" s="15">
        <f>HYPERLINK("https://docs.wto.org/imrd/directdoc.asp?DDFDocuments/v/G/SPS/NCRI139.DOC","ES")</f>
      </c>
    </row>
    <row r="5798">
      <c r="A5798" s="10" t="s">
        <v>9866</v>
      </c>
      <c r="B5798" s="11" t="s">
        <v>82</v>
      </c>
      <c r="C5798" s="10" t="s">
        <v>18</v>
      </c>
      <c r="D5798" s="12">
        <v>41536</v>
      </c>
      <c r="E5798" s="13" t="s">
        <v>8404</v>
      </c>
      <c r="F5798" s="13" t="s">
        <v>9867</v>
      </c>
      <c r="G5798" s="14"/>
      <c r="H5798" s="15">
        <f>HYPERLINK("https://docs.wto.org/imrd/directdoc.asp?DDFDocuments/t/G/SPS/NEU56.DOC","EN")</f>
      </c>
      <c r="I5798" s="15">
        <f>HYPERLINK("https://docs.wto.org/imrd/directdoc.asp?DDFDocuments/u/G/SPS/NEU56.DOC","FR")</f>
      </c>
      <c r="J5798" s="15">
        <f>HYPERLINK("https://docs.wto.org/imrd/directdoc.asp?DDFDocuments/v/G/SPS/NEU56.DOC","ES")</f>
      </c>
    </row>
    <row r="5799">
      <c r="A5799" s="10" t="s">
        <v>9868</v>
      </c>
      <c r="B5799" s="11" t="s">
        <v>11</v>
      </c>
      <c r="C5799" s="10" t="s">
        <v>40</v>
      </c>
      <c r="D5799" s="12">
        <v>41536</v>
      </c>
      <c r="E5799" s="13" t="s">
        <v>9869</v>
      </c>
      <c r="F5799" s="13" t="s">
        <v>925</v>
      </c>
      <c r="G5799" s="14"/>
      <c r="H5799" s="15">
        <f>HYPERLINK("https://docs.wto.org/imrd/directdoc.asp?DDFDocuments/t/G/SPS/NRUS15A2.DOC","EN")</f>
      </c>
      <c r="I5799" s="15">
        <f>HYPERLINK("https://docs.wto.org/imrd/directdoc.asp?DDFDocuments/u/G/SPS/NRUS15A2.DOC","FR")</f>
      </c>
      <c r="J5799" s="15">
        <f>HYPERLINK("https://docs.wto.org/imrd/directdoc.asp?DDFDocuments/v/G/SPS/NRUS15A2.DOC","ES")</f>
      </c>
    </row>
    <row r="5800">
      <c r="A5800" s="10" t="s">
        <v>9870</v>
      </c>
      <c r="B5800" s="11" t="s">
        <v>11</v>
      </c>
      <c r="C5800" s="10" t="s">
        <v>40</v>
      </c>
      <c r="D5800" s="12">
        <v>41536</v>
      </c>
      <c r="E5800" s="13" t="s">
        <v>6231</v>
      </c>
      <c r="F5800" s="13" t="s">
        <v>5150</v>
      </c>
      <c r="G5800" s="14"/>
      <c r="H5800" s="15">
        <f>HYPERLINK("https://docs.wto.org/imrd/directdoc.asp?DDFDocuments/t/G/SPS/NRUS23A1.DOC","EN")</f>
      </c>
      <c r="I5800" s="15">
        <f>HYPERLINK("https://docs.wto.org/imrd/directdoc.asp?DDFDocuments/u/G/SPS/NRUS23A1.DOC","FR")</f>
      </c>
      <c r="J5800" s="15">
        <f>HYPERLINK("https://docs.wto.org/imrd/directdoc.asp?DDFDocuments/v/G/SPS/NRUS23A1.DOC","ES")</f>
      </c>
    </row>
    <row r="5801">
      <c r="A5801" s="10" t="s">
        <v>9871</v>
      </c>
      <c r="B5801" s="11" t="s">
        <v>11</v>
      </c>
      <c r="C5801" s="10" t="s">
        <v>54</v>
      </c>
      <c r="D5801" s="12">
        <v>41534</v>
      </c>
      <c r="E5801" s="13" t="s">
        <v>9872</v>
      </c>
      <c r="F5801" s="13" t="s">
        <v>925</v>
      </c>
      <c r="G5801" s="14" t="s">
        <v>195</v>
      </c>
      <c r="H5801" s="15">
        <f>HYPERLINK("https://docs.wto.org/imrd/directdoc.asp?DDFDocuments/t/G/SPS/NRUS30A1.DOC","EN")</f>
      </c>
      <c r="I5801" s="15">
        <f>HYPERLINK("https://docs.wto.org/imrd/directdoc.asp?DDFDocuments/u/G/SPS/NRUS30A1.DOC","FR")</f>
      </c>
      <c r="J5801" s="15">
        <f>HYPERLINK("https://docs.wto.org/imrd/directdoc.asp?DDFDocuments/v/G/SPS/NRUS30A1.DOC","ES")</f>
      </c>
    </row>
    <row r="5802">
      <c r="A5802" s="10" t="s">
        <v>9873</v>
      </c>
      <c r="B5802" s="11" t="s">
        <v>153</v>
      </c>
      <c r="C5802" s="10" t="s">
        <v>12</v>
      </c>
      <c r="D5802" s="12">
        <v>41533</v>
      </c>
      <c r="E5802" s="13" t="s">
        <v>62</v>
      </c>
      <c r="F5802" s="13" t="s">
        <v>868</v>
      </c>
      <c r="G5802" s="14" t="s">
        <v>34</v>
      </c>
      <c r="H5802" s="15">
        <f>HYPERLINK("https://docs.wto.org/imrd/directdoc.asp?DDFDocuments/q/G/SPS/NKOR454.pdf","EN")</f>
      </c>
      <c r="I5802" s="15">
        <f>HYPERLINK("https://docs.wto.org/imrd/directdoc.asp?DDFDocuments/r/G/SPS/NKOR454.pdf","FR")</f>
      </c>
      <c r="J5802" s="15">
        <f>HYPERLINK("https://docs.wto.org/imrd/directdoc.asp?DDFDocuments/s/G/SPS/NKOR454.pdf","ES")</f>
      </c>
    </row>
    <row r="5803">
      <c r="A5803" s="10" t="s">
        <v>9874</v>
      </c>
      <c r="B5803" s="11" t="s">
        <v>145</v>
      </c>
      <c r="C5803" s="10" t="s">
        <v>12</v>
      </c>
      <c r="D5803" s="12">
        <v>41533</v>
      </c>
      <c r="E5803" s="13" t="s">
        <v>8560</v>
      </c>
      <c r="F5803" s="13" t="s">
        <v>36</v>
      </c>
      <c r="G5803" s="14" t="s">
        <v>8561</v>
      </c>
      <c r="H5803" s="15">
        <f>HYPERLINK("https://docs.wto.org/imrd/directdoc.asp?DDFDocuments/t/G/SPS/NPHL239.DOC","EN")</f>
      </c>
      <c r="I5803" s="15">
        <f>HYPERLINK("https://docs.wto.org/imrd/directdoc.asp?DDFDocuments/u/G/SPS/NPHL239.DOC","FR")</f>
      </c>
      <c r="J5803" s="15">
        <f>HYPERLINK("https://docs.wto.org/imrd/directdoc.asp?DDFDocuments/v/G/SPS/NPHL239.DOC","ES")</f>
      </c>
    </row>
    <row r="5804">
      <c r="A5804" s="10" t="s">
        <v>9875</v>
      </c>
      <c r="B5804" s="11" t="s">
        <v>95</v>
      </c>
      <c r="C5804" s="10" t="s">
        <v>18</v>
      </c>
      <c r="D5804" s="12">
        <v>41530</v>
      </c>
      <c r="E5804" s="13" t="s">
        <v>9876</v>
      </c>
      <c r="F5804" s="13" t="s">
        <v>2192</v>
      </c>
      <c r="G5804" s="14"/>
      <c r="H5804" s="15">
        <f>HYPERLINK("https://docs.wto.org/imrd/directdoc.asp?DDFDocuments/t/G/SPS/NBRA898.DOC","EN")</f>
      </c>
      <c r="I5804" s="15">
        <f>HYPERLINK("https://docs.wto.org/imrd/directdoc.asp?DDFDocuments/u/G/SPS/NBRA898.DOC","FR")</f>
      </c>
      <c r="J5804" s="15">
        <f>HYPERLINK("https://docs.wto.org/imrd/directdoc.asp?DDFDocuments/v/G/SPS/NBRA898.DOC","ES")</f>
      </c>
    </row>
    <row r="5805">
      <c r="A5805" s="10" t="s">
        <v>9877</v>
      </c>
      <c r="B5805" s="11" t="s">
        <v>145</v>
      </c>
      <c r="C5805" s="10" t="s">
        <v>54</v>
      </c>
      <c r="D5805" s="12">
        <v>41530</v>
      </c>
      <c r="E5805" s="13" t="s">
        <v>9379</v>
      </c>
      <c r="F5805" s="13" t="s">
        <v>925</v>
      </c>
      <c r="G5805" s="14" t="s">
        <v>9878</v>
      </c>
      <c r="H5805" s="15">
        <f>HYPERLINK("https://docs.wto.org/imrd/directdoc.asp?DDFDocuments/t/G/SPS/NPHL223A1.DOC","EN")</f>
      </c>
      <c r="I5805" s="15">
        <f>HYPERLINK("https://docs.wto.org/imrd/directdoc.asp?DDFDocuments/u/G/SPS/NPHL223A1.DOC","FR")</f>
      </c>
      <c r="J5805" s="15">
        <f>HYPERLINK("https://docs.wto.org/imrd/directdoc.asp?DDFDocuments/v/G/SPS/NPHL223A1.DOC","ES")</f>
      </c>
    </row>
    <row r="5806">
      <c r="A5806" s="10" t="s">
        <v>9879</v>
      </c>
      <c r="B5806" s="11" t="s">
        <v>145</v>
      </c>
      <c r="C5806" s="10" t="s">
        <v>54</v>
      </c>
      <c r="D5806" s="12">
        <v>41530</v>
      </c>
      <c r="E5806" s="13" t="s">
        <v>9379</v>
      </c>
      <c r="F5806" s="13" t="s">
        <v>925</v>
      </c>
      <c r="G5806" s="14" t="s">
        <v>9880</v>
      </c>
      <c r="H5806" s="15">
        <f>HYPERLINK("https://docs.wto.org/imrd/directdoc.asp?DDFDocuments/t/G/SPS/NPHL224A1.DOC","EN")</f>
      </c>
      <c r="I5806" s="15">
        <f>HYPERLINK("https://docs.wto.org/imrd/directdoc.asp?DDFDocuments/u/G/SPS/NPHL224A1.DOC","FR")</f>
      </c>
      <c r="J5806" s="15">
        <f>HYPERLINK("https://docs.wto.org/imrd/directdoc.asp?DDFDocuments/v/G/SPS/NPHL224A1.DOC","ES")</f>
      </c>
    </row>
    <row r="5807">
      <c r="A5807" s="10" t="s">
        <v>9881</v>
      </c>
      <c r="B5807" s="11" t="s">
        <v>145</v>
      </c>
      <c r="C5807" s="10" t="s">
        <v>12</v>
      </c>
      <c r="D5807" s="12">
        <v>41530</v>
      </c>
      <c r="E5807" s="13" t="s">
        <v>9364</v>
      </c>
      <c r="F5807" s="13" t="s">
        <v>36</v>
      </c>
      <c r="G5807" s="14" t="s">
        <v>9392</v>
      </c>
      <c r="H5807" s="15">
        <f>HYPERLINK("https://docs.wto.org/imrd/directdoc.asp?DDFDocuments/t/G/SPS/NPHL237.DOC","EN")</f>
      </c>
      <c r="I5807" s="15">
        <f>HYPERLINK("https://docs.wto.org/imrd/directdoc.asp?DDFDocuments/u/G/SPS/NPHL237.DOC","FR")</f>
      </c>
      <c r="J5807" s="15">
        <f>HYPERLINK("https://docs.wto.org/imrd/directdoc.asp?DDFDocuments/v/G/SPS/NPHL237.DOC","ES")</f>
      </c>
    </row>
    <row r="5808">
      <c r="A5808" s="10" t="s">
        <v>9882</v>
      </c>
      <c r="B5808" s="11" t="s">
        <v>95</v>
      </c>
      <c r="C5808" s="10" t="s">
        <v>18</v>
      </c>
      <c r="D5808" s="12">
        <v>41529</v>
      </c>
      <c r="E5808" s="13" t="s">
        <v>9876</v>
      </c>
      <c r="F5808" s="13" t="s">
        <v>9883</v>
      </c>
      <c r="G5808" s="14"/>
      <c r="H5808" s="15">
        <f>HYPERLINK("https://docs.wto.org/imrd/directdoc.asp?DDFDocuments/q/G/SPS/NBRA892.pdf","EN")</f>
      </c>
      <c r="I5808" s="15">
        <f>HYPERLINK("https://docs.wto.org/imrd/directdoc.asp?DDFDocuments/r/G/SPS/NBRA892.pdf","FR")</f>
      </c>
      <c r="J5808" s="15">
        <f>HYPERLINK("https://docs.wto.org/imrd/directdoc.asp?DDFDocuments/s/G/SPS/NBRA892.pdf","ES")</f>
      </c>
    </row>
    <row r="5809">
      <c r="A5809" s="10" t="s">
        <v>9884</v>
      </c>
      <c r="B5809" s="11" t="s">
        <v>95</v>
      </c>
      <c r="C5809" s="10" t="s">
        <v>18</v>
      </c>
      <c r="D5809" s="12">
        <v>41529</v>
      </c>
      <c r="E5809" s="13" t="s">
        <v>9876</v>
      </c>
      <c r="F5809" s="13" t="s">
        <v>2192</v>
      </c>
      <c r="G5809" s="14"/>
      <c r="H5809" s="15">
        <f>HYPERLINK("https://docs.wto.org/imrd/directdoc.asp?DDFDocuments/t/G/SPS/NBRA893.DOC","EN")</f>
      </c>
      <c r="I5809" s="15">
        <f>HYPERLINK("https://docs.wto.org/imrd/directdoc.asp?DDFDocuments/u/G/SPS/NBRA893.DOC","FR")</f>
      </c>
      <c r="J5809" s="15">
        <f>HYPERLINK("https://docs.wto.org/imrd/directdoc.asp?DDFDocuments/v/G/SPS/NBRA893.DOC","ES")</f>
      </c>
    </row>
    <row r="5810">
      <c r="A5810" s="10" t="s">
        <v>9885</v>
      </c>
      <c r="B5810" s="11" t="s">
        <v>95</v>
      </c>
      <c r="C5810" s="10" t="s">
        <v>18</v>
      </c>
      <c r="D5810" s="12">
        <v>41529</v>
      </c>
      <c r="E5810" s="13" t="s">
        <v>9876</v>
      </c>
      <c r="F5810" s="13" t="s">
        <v>2192</v>
      </c>
      <c r="G5810" s="14"/>
      <c r="H5810" s="15">
        <f>HYPERLINK("https://docs.wto.org/imrd/directdoc.asp?DDFDocuments/t/G/SPS/NBRA894.DOC","EN")</f>
      </c>
      <c r="I5810" s="15">
        <f>HYPERLINK("https://docs.wto.org/imrd/directdoc.asp?DDFDocuments/u/G/SPS/NBRA894.DOC","FR")</f>
      </c>
      <c r="J5810" s="15">
        <f>HYPERLINK("https://docs.wto.org/imrd/directdoc.asp?DDFDocuments/v/G/SPS/NBRA894.DOC","ES")</f>
      </c>
    </row>
    <row r="5811">
      <c r="A5811" s="10" t="s">
        <v>9886</v>
      </c>
      <c r="B5811" s="11" t="s">
        <v>95</v>
      </c>
      <c r="C5811" s="10" t="s">
        <v>18</v>
      </c>
      <c r="D5811" s="12">
        <v>41529</v>
      </c>
      <c r="E5811" s="13" t="s">
        <v>9876</v>
      </c>
      <c r="F5811" s="13" t="s">
        <v>2192</v>
      </c>
      <c r="G5811" s="14"/>
      <c r="H5811" s="15">
        <f>HYPERLINK("https://docs.wto.org/imrd/directdoc.asp?DDFDocuments/t/G/SPS/NBRA895.DOC","EN")</f>
      </c>
      <c r="I5811" s="15">
        <f>HYPERLINK("https://docs.wto.org/imrd/directdoc.asp?DDFDocuments/u/G/SPS/NBRA895.DOC","FR")</f>
      </c>
      <c r="J5811" s="15">
        <f>HYPERLINK("https://docs.wto.org/imrd/directdoc.asp?DDFDocuments/v/G/SPS/NBRA895.DOC","ES")</f>
      </c>
    </row>
    <row r="5812">
      <c r="A5812" s="10" t="s">
        <v>9887</v>
      </c>
      <c r="B5812" s="11" t="s">
        <v>95</v>
      </c>
      <c r="C5812" s="10" t="s">
        <v>18</v>
      </c>
      <c r="D5812" s="12">
        <v>41529</v>
      </c>
      <c r="E5812" s="13" t="s">
        <v>9876</v>
      </c>
      <c r="F5812" s="13" t="s">
        <v>2192</v>
      </c>
      <c r="G5812" s="14"/>
      <c r="H5812" s="15">
        <f>HYPERLINK("https://docs.wto.org/imrd/directdoc.asp?DDFDocuments/q/G/SPS/NBRA896.pdf","EN")</f>
      </c>
      <c r="I5812" s="15">
        <f>HYPERLINK("https://docs.wto.org/imrd/directdoc.asp?DDFDocuments/r/G/SPS/NBRA896.pdf","FR")</f>
      </c>
      <c r="J5812" s="15">
        <f>HYPERLINK("https://docs.wto.org/imrd/directdoc.asp?DDFDocuments/s/G/SPS/NBRA896.pdf","ES")</f>
      </c>
    </row>
    <row r="5813">
      <c r="A5813" s="10" t="s">
        <v>9888</v>
      </c>
      <c r="B5813" s="11" t="s">
        <v>95</v>
      </c>
      <c r="C5813" s="10" t="s">
        <v>18</v>
      </c>
      <c r="D5813" s="12">
        <v>41529</v>
      </c>
      <c r="E5813" s="13" t="s">
        <v>9876</v>
      </c>
      <c r="F5813" s="13" t="s">
        <v>2192</v>
      </c>
      <c r="G5813" s="14"/>
      <c r="H5813" s="15">
        <f>HYPERLINK("https://docs.wto.org/imrd/directdoc.asp?DDFDocuments/t/G/SPS/NBRA897.DOC","EN")</f>
      </c>
      <c r="I5813" s="15">
        <f>HYPERLINK("https://docs.wto.org/imrd/directdoc.asp?DDFDocuments/u/G/SPS/NBRA897.DOC","FR")</f>
      </c>
      <c r="J5813" s="15">
        <f>HYPERLINK("https://docs.wto.org/imrd/directdoc.asp?DDFDocuments/v/G/SPS/NBRA897.DOC","ES")</f>
      </c>
    </row>
    <row r="5814">
      <c r="A5814" s="10" t="s">
        <v>9889</v>
      </c>
      <c r="B5814" s="11" t="s">
        <v>365</v>
      </c>
      <c r="C5814" s="10" t="s">
        <v>18</v>
      </c>
      <c r="D5814" s="12">
        <v>41529</v>
      </c>
      <c r="E5814" s="13" t="s">
        <v>9890</v>
      </c>
      <c r="F5814" s="13" t="s">
        <v>158</v>
      </c>
      <c r="G5814" s="14" t="s">
        <v>82</v>
      </c>
      <c r="H5814" s="15">
        <f>HYPERLINK("https://docs.wto.org/imrd/directdoc.asp?DDFDocuments/q/G/SPS/NCHL442.pdf","EN")</f>
      </c>
      <c r="I5814" s="15">
        <f>HYPERLINK("https://docs.wto.org/imrd/directdoc.asp?DDFDocuments/r/G/SPS/NCHL442.pdf","FR")</f>
      </c>
      <c r="J5814" s="15">
        <f>HYPERLINK("https://docs.wto.org/imrd/directdoc.asp?DDFDocuments/s/G/SPS/NCHL442.pdf","ES")</f>
      </c>
    </row>
    <row r="5815">
      <c r="A5815" s="10" t="s">
        <v>9891</v>
      </c>
      <c r="B5815" s="11" t="s">
        <v>34</v>
      </c>
      <c r="C5815" s="10" t="s">
        <v>18</v>
      </c>
      <c r="D5815" s="12">
        <v>41529</v>
      </c>
      <c r="E5815" s="13" t="s">
        <v>9892</v>
      </c>
      <c r="F5815" s="13" t="s">
        <v>74</v>
      </c>
      <c r="G5815" s="14"/>
      <c r="H5815" s="15">
        <f>HYPERLINK("https://docs.wto.org/imrd/directdoc.asp?DDFDocuments/q/G/SPS/NJPN322.pdf","EN")</f>
      </c>
      <c r="I5815" s="15">
        <f>HYPERLINK("https://docs.wto.org/imrd/directdoc.asp?DDFDocuments/r/G/SPS/NJPN322.pdf","FR")</f>
      </c>
      <c r="J5815" s="15">
        <f>HYPERLINK("https://docs.wto.org/imrd/directdoc.asp?DDFDocuments/s/G/SPS/NJPN322.pdf","ES")</f>
      </c>
    </row>
    <row r="5816">
      <c r="A5816" s="10" t="s">
        <v>9893</v>
      </c>
      <c r="B5816" s="11" t="s">
        <v>365</v>
      </c>
      <c r="C5816" s="10" t="s">
        <v>18</v>
      </c>
      <c r="D5816" s="12">
        <v>41527</v>
      </c>
      <c r="E5816" s="13" t="s">
        <v>9894</v>
      </c>
      <c r="F5816" s="13" t="s">
        <v>158</v>
      </c>
      <c r="G5816" s="14" t="s">
        <v>82</v>
      </c>
      <c r="H5816" s="15">
        <f>HYPERLINK("https://docs.wto.org/imrd/directdoc.asp?DDFDocuments/q/G/SPS/NCHL441.pdf","EN")</f>
      </c>
      <c r="I5816" s="15">
        <f>HYPERLINK("https://docs.wto.org/imrd/directdoc.asp?DDFDocuments/r/G/SPS/NCHL441.pdf","FR")</f>
      </c>
      <c r="J5816" s="15">
        <f>HYPERLINK("https://docs.wto.org/imrd/directdoc.asp?DDFDocuments/s/G/SPS/NCHL441.pdf","ES")</f>
      </c>
    </row>
    <row r="5817">
      <c r="A5817" s="10" t="s">
        <v>9895</v>
      </c>
      <c r="B5817" s="11" t="s">
        <v>349</v>
      </c>
      <c r="C5817" s="10" t="s">
        <v>18</v>
      </c>
      <c r="D5817" s="12">
        <v>41527</v>
      </c>
      <c r="E5817" s="13" t="s">
        <v>9896</v>
      </c>
      <c r="F5817" s="13" t="s">
        <v>6686</v>
      </c>
      <c r="G5817" s="14" t="s">
        <v>1374</v>
      </c>
      <c r="H5817" s="15">
        <f>HYPERLINK("https://docs.wto.org/imrd/directdoc.asp?DDFDocuments/t/G/SPS/NECU127.DOC","EN")</f>
      </c>
      <c r="I5817" s="15">
        <f>HYPERLINK("https://docs.wto.org/imrd/directdoc.asp?DDFDocuments/u/G/SPS/NECU127.DOC","FR")</f>
      </c>
      <c r="J5817" s="15">
        <f>HYPERLINK("https://docs.wto.org/imrd/directdoc.asp?DDFDocuments/v/G/SPS/NECU127.DOC","ES")</f>
      </c>
    </row>
    <row r="5818">
      <c r="A5818" s="10" t="s">
        <v>9897</v>
      </c>
      <c r="B5818" s="11" t="s">
        <v>349</v>
      </c>
      <c r="C5818" s="10" t="s">
        <v>18</v>
      </c>
      <c r="D5818" s="12">
        <v>41527</v>
      </c>
      <c r="E5818" s="13" t="s">
        <v>9898</v>
      </c>
      <c r="F5818" s="13" t="s">
        <v>158</v>
      </c>
      <c r="G5818" s="14" t="s">
        <v>2110</v>
      </c>
      <c r="H5818" s="15">
        <f>HYPERLINK("https://docs.wto.org/imrd/directdoc.asp?DDFDocuments/t/G/SPS/NECU128.DOC","EN")</f>
      </c>
      <c r="I5818" s="15">
        <f>HYPERLINK("https://docs.wto.org/imrd/directdoc.asp?DDFDocuments/u/G/SPS/NECU128.DOC","FR")</f>
      </c>
      <c r="J5818" s="15">
        <f>HYPERLINK("https://docs.wto.org/imrd/directdoc.asp?DDFDocuments/v/G/SPS/NECU128.DOC","ES")</f>
      </c>
    </row>
    <row r="5819">
      <c r="A5819" s="10" t="s">
        <v>9899</v>
      </c>
      <c r="B5819" s="11" t="s">
        <v>82</v>
      </c>
      <c r="C5819" s="10" t="s">
        <v>40</v>
      </c>
      <c r="D5819" s="12">
        <v>41527</v>
      </c>
      <c r="E5819" s="13" t="s">
        <v>603</v>
      </c>
      <c r="F5819" s="13" t="s">
        <v>5150</v>
      </c>
      <c r="G5819" s="14"/>
      <c r="H5819" s="15">
        <f>HYPERLINK("https://docs.wto.org/imrd/directdoc.asp?DDFDocuments/q/G/SPS/NEU21A1.pdf","EN")</f>
      </c>
      <c r="I5819" s="15">
        <f>HYPERLINK("https://docs.wto.org/imrd/directdoc.asp?DDFDocuments/r/G/SPS/NEU21A1.pdf","FR")</f>
      </c>
      <c r="J5819" s="15">
        <f>HYPERLINK("https://docs.wto.org/imrd/directdoc.asp?DDFDocuments/s/G/SPS/NEU21A1.pdf","ES")</f>
      </c>
    </row>
    <row r="5820">
      <c r="A5820" s="10" t="s">
        <v>9900</v>
      </c>
      <c r="B5820" s="11" t="s">
        <v>82</v>
      </c>
      <c r="C5820" s="10" t="s">
        <v>18</v>
      </c>
      <c r="D5820" s="12">
        <v>41527</v>
      </c>
      <c r="E5820" s="13" t="s">
        <v>8404</v>
      </c>
      <c r="F5820" s="13" t="s">
        <v>4681</v>
      </c>
      <c r="G5820" s="14"/>
      <c r="H5820" s="15">
        <f>HYPERLINK("https://docs.wto.org/imrd/directdoc.asp?DDFDocuments/t/G/SPS/NEU52.DOC","EN")</f>
      </c>
      <c r="I5820" s="15">
        <f>HYPERLINK("https://docs.wto.org/imrd/directdoc.asp?DDFDocuments/u/G/SPS/NEU52.DOC","FR")</f>
      </c>
      <c r="J5820" s="15">
        <f>HYPERLINK("https://docs.wto.org/imrd/directdoc.asp?DDFDocuments/v/G/SPS/NEU52.DOC","ES")</f>
      </c>
    </row>
    <row r="5821">
      <c r="A5821" s="10" t="s">
        <v>9901</v>
      </c>
      <c r="B5821" s="11" t="s">
        <v>82</v>
      </c>
      <c r="C5821" s="10" t="s">
        <v>18</v>
      </c>
      <c r="D5821" s="12">
        <v>41527</v>
      </c>
      <c r="E5821" s="13" t="s">
        <v>8791</v>
      </c>
      <c r="F5821" s="13" t="s">
        <v>74</v>
      </c>
      <c r="G5821" s="14"/>
      <c r="H5821" s="15">
        <f>HYPERLINK("https://docs.wto.org/imrd/directdoc.asp?DDFDocuments/q/G/SPS/NEU53.pdf","EN")</f>
      </c>
      <c r="I5821" s="15">
        <f>HYPERLINK("https://docs.wto.org/imrd/directdoc.asp?DDFDocuments/r/G/SPS/NEU53.pdf","FR")</f>
      </c>
      <c r="J5821" s="15">
        <f>HYPERLINK("https://docs.wto.org/imrd/directdoc.asp?DDFDocuments/s/G/SPS/NEU53.pdf","ES")</f>
      </c>
    </row>
    <row r="5822">
      <c r="A5822" s="10" t="s">
        <v>9902</v>
      </c>
      <c r="B5822" s="11" t="s">
        <v>82</v>
      </c>
      <c r="C5822" s="10" t="s">
        <v>18</v>
      </c>
      <c r="D5822" s="12">
        <v>41527</v>
      </c>
      <c r="E5822" s="13" t="s">
        <v>603</v>
      </c>
      <c r="F5822" s="13" t="s">
        <v>74</v>
      </c>
      <c r="G5822" s="14"/>
      <c r="H5822" s="15">
        <f>HYPERLINK("https://docs.wto.org/imrd/directdoc.asp?DDFDocuments/q/G/SPS/NEU54.pdf","EN")</f>
      </c>
      <c r="I5822" s="15">
        <f>HYPERLINK("https://docs.wto.org/imrd/directdoc.asp?DDFDocuments/r/G/SPS/NEU54.pdf","FR")</f>
      </c>
      <c r="J5822" s="15">
        <f>HYPERLINK("https://docs.wto.org/imrd/directdoc.asp?DDFDocuments/s/G/SPS/NEU54.pdf","ES")</f>
      </c>
    </row>
    <row r="5823">
      <c r="A5823" s="10" t="s">
        <v>9903</v>
      </c>
      <c r="B5823" s="11" t="s">
        <v>233</v>
      </c>
      <c r="C5823" s="10" t="s">
        <v>18</v>
      </c>
      <c r="D5823" s="12">
        <v>41527</v>
      </c>
      <c r="E5823" s="13" t="s">
        <v>19</v>
      </c>
      <c r="F5823" s="13" t="s">
        <v>992</v>
      </c>
      <c r="G5823" s="14"/>
      <c r="H5823" s="15">
        <f>HYPERLINK("https://docs.wto.org/imrd/directdoc.asp?DDFDocuments/q/G/SPS/NPER489.pdf","EN")</f>
      </c>
      <c r="I5823" s="15">
        <f>HYPERLINK("https://docs.wto.org/imrd/directdoc.asp?DDFDocuments/r/G/SPS/NPER489.pdf","FR")</f>
      </c>
      <c r="J5823" s="15">
        <f>HYPERLINK("https://docs.wto.org/imrd/directdoc.asp?DDFDocuments/s/G/SPS/NPER489.pdf","ES")</f>
      </c>
    </row>
    <row r="5824">
      <c r="A5824" s="10" t="s">
        <v>9904</v>
      </c>
      <c r="B5824" s="11" t="s">
        <v>233</v>
      </c>
      <c r="C5824" s="10" t="s">
        <v>18</v>
      </c>
      <c r="D5824" s="12">
        <v>41527</v>
      </c>
      <c r="E5824" s="13" t="s">
        <v>9905</v>
      </c>
      <c r="F5824" s="13" t="s">
        <v>992</v>
      </c>
      <c r="G5824" s="14" t="s">
        <v>349</v>
      </c>
      <c r="H5824" s="15">
        <f>HYPERLINK("https://docs.wto.org/imrd/directdoc.asp?DDFDocuments/q/G/SPS/NPER490.pdf","EN")</f>
      </c>
      <c r="I5824" s="15">
        <f>HYPERLINK("https://docs.wto.org/imrd/directdoc.asp?DDFDocuments/r/G/SPS/NPER490.pdf","FR")</f>
      </c>
      <c r="J5824" s="15">
        <f>HYPERLINK("https://docs.wto.org/imrd/directdoc.asp?DDFDocuments/s/G/SPS/NPER490.pdf","ES")</f>
      </c>
    </row>
    <row r="5825">
      <c r="A5825" s="10" t="s">
        <v>9906</v>
      </c>
      <c r="B5825" s="11" t="s">
        <v>233</v>
      </c>
      <c r="C5825" s="10" t="s">
        <v>18</v>
      </c>
      <c r="D5825" s="12">
        <v>41527</v>
      </c>
      <c r="E5825" s="13" t="s">
        <v>9056</v>
      </c>
      <c r="F5825" s="13" t="s">
        <v>1089</v>
      </c>
      <c r="G5825" s="14" t="s">
        <v>95</v>
      </c>
      <c r="H5825" s="15">
        <f>HYPERLINK("https://docs.wto.org/imrd/directdoc.asp?DDFDocuments/q/G/SPS/NPER491.pdf","EN")</f>
      </c>
      <c r="I5825" s="15">
        <f>HYPERLINK("https://docs.wto.org/imrd/directdoc.asp?DDFDocuments/r/G/SPS/NPER491.pdf","FR")</f>
      </c>
      <c r="J5825" s="15">
        <f>HYPERLINK("https://docs.wto.org/imrd/directdoc.asp?DDFDocuments/s/G/SPS/NPER491.pdf","ES")</f>
      </c>
    </row>
    <row r="5826">
      <c r="A5826" s="10" t="s">
        <v>9907</v>
      </c>
      <c r="B5826" s="11" t="s">
        <v>233</v>
      </c>
      <c r="C5826" s="10" t="s">
        <v>18</v>
      </c>
      <c r="D5826" s="12">
        <v>41527</v>
      </c>
      <c r="E5826" s="13" t="s">
        <v>9056</v>
      </c>
      <c r="F5826" s="13" t="s">
        <v>1089</v>
      </c>
      <c r="G5826" s="14" t="s">
        <v>27</v>
      </c>
      <c r="H5826" s="15">
        <f>HYPERLINK("https://docs.wto.org/imrd/directdoc.asp?DDFDocuments/q/G/SPS/NPER492.pdf","EN")</f>
      </c>
      <c r="I5826" s="15">
        <f>HYPERLINK("https://docs.wto.org/imrd/directdoc.asp?DDFDocuments/r/G/SPS/NPER492.pdf","FR")</f>
      </c>
      <c r="J5826" s="15">
        <f>HYPERLINK("https://docs.wto.org/imrd/directdoc.asp?DDFDocuments/s/G/SPS/NPER492.pdf","ES")</f>
      </c>
    </row>
    <row r="5827">
      <c r="A5827" s="10" t="s">
        <v>9908</v>
      </c>
      <c r="B5827" s="11" t="s">
        <v>233</v>
      </c>
      <c r="C5827" s="10" t="s">
        <v>18</v>
      </c>
      <c r="D5827" s="12">
        <v>41527</v>
      </c>
      <c r="E5827" s="13" t="s">
        <v>9056</v>
      </c>
      <c r="F5827" s="13" t="s">
        <v>1089</v>
      </c>
      <c r="G5827" s="14" t="s">
        <v>79</v>
      </c>
      <c r="H5827" s="15">
        <f>HYPERLINK("https://docs.wto.org/imrd/directdoc.asp?DDFDocuments/q/G/SPS/NPER493.pdf","EN")</f>
      </c>
      <c r="I5827" s="15">
        <f>HYPERLINK("https://docs.wto.org/imrd/directdoc.asp?DDFDocuments/r/G/SPS/NPER493.pdf","FR")</f>
      </c>
      <c r="J5827" s="15">
        <f>HYPERLINK("https://docs.wto.org/imrd/directdoc.asp?DDFDocuments/s/G/SPS/NPER493.pdf","ES")</f>
      </c>
    </row>
    <row r="5828">
      <c r="A5828" s="10" t="s">
        <v>9909</v>
      </c>
      <c r="B5828" s="11" t="s">
        <v>233</v>
      </c>
      <c r="C5828" s="10" t="s">
        <v>18</v>
      </c>
      <c r="D5828" s="12">
        <v>41527</v>
      </c>
      <c r="E5828" s="13" t="s">
        <v>19</v>
      </c>
      <c r="F5828" s="13" t="s">
        <v>992</v>
      </c>
      <c r="G5828" s="14"/>
      <c r="H5828" s="15">
        <f>HYPERLINK("https://docs.wto.org/imrd/directdoc.asp?DDFDocuments/t/G/SPS/NPER494.DOC","EN")</f>
      </c>
      <c r="I5828" s="15">
        <f>HYPERLINK("https://docs.wto.org/imrd/directdoc.asp?DDFDocuments/u/G/SPS/NPER494.DOC","FR")</f>
      </c>
      <c r="J5828" s="15">
        <f>HYPERLINK("https://docs.wto.org/imrd/directdoc.asp?DDFDocuments/v/G/SPS/NPER494.DOC","ES")</f>
      </c>
    </row>
    <row r="5829">
      <c r="A5829" s="10" t="s">
        <v>9910</v>
      </c>
      <c r="B5829" s="11" t="s">
        <v>59</v>
      </c>
      <c r="C5829" s="10" t="s">
        <v>18</v>
      </c>
      <c r="D5829" s="12">
        <v>41521</v>
      </c>
      <c r="E5829" s="13" t="s">
        <v>4217</v>
      </c>
      <c r="F5829" s="13" t="s">
        <v>733</v>
      </c>
      <c r="G5829" s="14"/>
      <c r="H5829" s="15">
        <f>HYPERLINK("https://docs.wto.org/imrd/directdoc.asp?DDFDocuments/t/G/SPS/NTPKM297.DOC","EN")</f>
      </c>
      <c r="I5829" s="15">
        <f>HYPERLINK("https://docs.wto.org/imrd/directdoc.asp?DDFDocuments/u/G/SPS/NTPKM297.DOC","FR")</f>
      </c>
      <c r="J5829" s="15">
        <f>HYPERLINK("https://docs.wto.org/imrd/directdoc.asp?DDFDocuments/v/G/SPS/NTPKM297.DOC","ES")</f>
      </c>
    </row>
    <row r="5830">
      <c r="A5830" s="10" t="s">
        <v>9911</v>
      </c>
      <c r="B5830" s="11" t="s">
        <v>214</v>
      </c>
      <c r="C5830" s="10" t="s">
        <v>12</v>
      </c>
      <c r="D5830" s="12">
        <v>41520</v>
      </c>
      <c r="E5830" s="13" t="s">
        <v>9912</v>
      </c>
      <c r="F5830" s="13" t="s">
        <v>36</v>
      </c>
      <c r="G5830" s="14" t="s">
        <v>147</v>
      </c>
      <c r="H5830" s="15">
        <f>HYPERLINK("https://docs.wto.org/imrd/directdoc.asp?DDFDocuments/q/G/SPS/NARE23.pdf","EN")</f>
      </c>
      <c r="I5830" s="15">
        <f>HYPERLINK("https://docs.wto.org/imrd/directdoc.asp?DDFDocuments/r/G/SPS/NARE23.pdf","FR")</f>
      </c>
      <c r="J5830" s="15">
        <f>HYPERLINK("https://docs.wto.org/imrd/directdoc.asp?DDFDocuments/s/G/SPS/NARE23.pdf","ES")</f>
      </c>
    </row>
    <row r="5831">
      <c r="A5831" s="10" t="s">
        <v>9913</v>
      </c>
      <c r="B5831" s="11" t="s">
        <v>183</v>
      </c>
      <c r="C5831" s="10" t="s">
        <v>18</v>
      </c>
      <c r="D5831" s="12">
        <v>41519</v>
      </c>
      <c r="E5831" s="13" t="s">
        <v>9914</v>
      </c>
      <c r="F5831" s="13" t="s">
        <v>158</v>
      </c>
      <c r="G5831" s="14" t="s">
        <v>87</v>
      </c>
      <c r="H5831" s="15">
        <f>HYPERLINK("https://docs.wto.org/imrd/directdoc.asp?DDFDocuments/t/G/SPS/NARG172.DOC","EN")</f>
      </c>
      <c r="I5831" s="15">
        <f>HYPERLINK("https://docs.wto.org/imrd/directdoc.asp?DDFDocuments/u/G/SPS/NARG172.DOC","FR")</f>
      </c>
      <c r="J5831" s="15">
        <f>HYPERLINK("https://docs.wto.org/imrd/directdoc.asp?DDFDocuments/v/G/SPS/NARG172.DOC","ES")</f>
      </c>
    </row>
    <row r="5832">
      <c r="A5832" s="10" t="s">
        <v>9915</v>
      </c>
      <c r="B5832" s="11" t="s">
        <v>365</v>
      </c>
      <c r="C5832" s="10" t="s">
        <v>40</v>
      </c>
      <c r="D5832" s="12">
        <v>41519</v>
      </c>
      <c r="E5832" s="13" t="s">
        <v>19</v>
      </c>
      <c r="F5832" s="13" t="s">
        <v>5163</v>
      </c>
      <c r="G5832" s="14"/>
      <c r="H5832" s="15">
        <f>HYPERLINK("https://docs.wto.org/imrd/directdoc.asp?DDFDocuments/t/G/SPS/NCHL435A1.DOC","EN")</f>
      </c>
      <c r="I5832" s="15">
        <f>HYPERLINK("https://docs.wto.org/imrd/directdoc.asp?DDFDocuments/u/G/SPS/NCHL435A1.DOC","FR")</f>
      </c>
      <c r="J5832" s="15">
        <f>HYPERLINK("https://docs.wto.org/imrd/directdoc.asp?DDFDocuments/v/G/SPS/NCHL435A1.DOC","ES")</f>
      </c>
    </row>
    <row r="5833">
      <c r="A5833" s="10" t="s">
        <v>9916</v>
      </c>
      <c r="B5833" s="11" t="s">
        <v>365</v>
      </c>
      <c r="C5833" s="10" t="s">
        <v>40</v>
      </c>
      <c r="D5833" s="12">
        <v>41519</v>
      </c>
      <c r="E5833" s="13" t="s">
        <v>19</v>
      </c>
      <c r="F5833" s="13" t="s">
        <v>5163</v>
      </c>
      <c r="G5833" s="14"/>
      <c r="H5833" s="15">
        <f>HYPERLINK("https://docs.wto.org/imrd/directdoc.asp?DDFDocuments/q/G/SPS/NCHL436A1.pdf","EN")</f>
      </c>
      <c r="I5833" s="15">
        <f>HYPERLINK("https://docs.wto.org/imrd/directdoc.asp?DDFDocuments/r/G/SPS/NCHL436A1.pdf","FR")</f>
      </c>
      <c r="J5833" s="15">
        <f>HYPERLINK("https://docs.wto.org/imrd/directdoc.asp?DDFDocuments/s/G/SPS/NCHL436A1.pdf","ES")</f>
      </c>
    </row>
    <row r="5834">
      <c r="A5834" s="10" t="s">
        <v>9917</v>
      </c>
      <c r="B5834" s="11" t="s">
        <v>233</v>
      </c>
      <c r="C5834" s="10" t="s">
        <v>18</v>
      </c>
      <c r="D5834" s="12">
        <v>41519</v>
      </c>
      <c r="E5834" s="13" t="s">
        <v>19</v>
      </c>
      <c r="F5834" s="13" t="s">
        <v>992</v>
      </c>
      <c r="G5834" s="14"/>
      <c r="H5834" s="15">
        <f>HYPERLINK("https://docs.wto.org/imrd/directdoc.asp?DDFDocuments/q/G/SPS/NPER487.pdf","EN")</f>
      </c>
      <c r="I5834" s="15">
        <f>HYPERLINK("https://docs.wto.org/imrd/directdoc.asp?DDFDocuments/r/G/SPS/NPER487.pdf","FR")</f>
      </c>
      <c r="J5834" s="15">
        <f>HYPERLINK("https://docs.wto.org/imrd/directdoc.asp?DDFDocuments/s/G/SPS/NPER487.pdf","ES")</f>
      </c>
    </row>
    <row r="5835">
      <c r="A5835" s="10" t="s">
        <v>9918</v>
      </c>
      <c r="B5835" s="11" t="s">
        <v>233</v>
      </c>
      <c r="C5835" s="10" t="s">
        <v>18</v>
      </c>
      <c r="D5835" s="12">
        <v>41519</v>
      </c>
      <c r="E5835" s="13" t="s">
        <v>19</v>
      </c>
      <c r="F5835" s="13" t="s">
        <v>992</v>
      </c>
      <c r="G5835" s="14"/>
      <c r="H5835" s="15">
        <f>HYPERLINK("https://docs.wto.org/imrd/directdoc.asp?DDFDocuments/t/G/SPS/NPER488.DOC","EN")</f>
      </c>
      <c r="I5835" s="15">
        <f>HYPERLINK("https://docs.wto.org/imrd/directdoc.asp?DDFDocuments/u/G/SPS/NPER488.DOC","FR")</f>
      </c>
      <c r="J5835" s="15">
        <f>HYPERLINK("https://docs.wto.org/imrd/directdoc.asp?DDFDocuments/v/G/SPS/NPER488.DOC","ES")</f>
      </c>
    </row>
    <row r="5836">
      <c r="A5836" s="10" t="s">
        <v>9919</v>
      </c>
      <c r="B5836" s="11" t="s">
        <v>161</v>
      </c>
      <c r="C5836" s="10" t="s">
        <v>18</v>
      </c>
      <c r="D5836" s="12">
        <v>41519</v>
      </c>
      <c r="E5836" s="13" t="s">
        <v>1786</v>
      </c>
      <c r="F5836" s="13" t="s">
        <v>9920</v>
      </c>
      <c r="G5836" s="14"/>
      <c r="H5836" s="15">
        <f>HYPERLINK("https://docs.wto.org/imrd/directdoc.asp?DDFDocuments/t/G/SPS/NUSA2580.DOC","EN")</f>
      </c>
      <c r="I5836" s="15">
        <f>HYPERLINK("https://docs.wto.org/imrd/directdoc.asp?DDFDocuments/u/G/SPS/NUSA2580.DOC","FR")</f>
      </c>
      <c r="J5836" s="15">
        <f>HYPERLINK("https://docs.wto.org/imrd/directdoc.asp?DDFDocuments/v/G/SPS/NUSA2580.DOC","ES")</f>
      </c>
    </row>
    <row r="5837">
      <c r="A5837" s="10" t="s">
        <v>9921</v>
      </c>
      <c r="B5837" s="11" t="s">
        <v>151</v>
      </c>
      <c r="C5837" s="10" t="s">
        <v>18</v>
      </c>
      <c r="D5837" s="12">
        <v>41519</v>
      </c>
      <c r="E5837" s="13" t="s">
        <v>9922</v>
      </c>
      <c r="F5837" s="13" t="s">
        <v>9923</v>
      </c>
      <c r="G5837" s="14"/>
      <c r="H5837" s="15">
        <f>HYPERLINK("https://docs.wto.org/imrd/directdoc.asp?DDFDocuments/t/G/SPS/NVNM51.DOC","EN")</f>
      </c>
      <c r="I5837" s="15">
        <f>HYPERLINK("https://docs.wto.org/imrd/directdoc.asp?DDFDocuments/u/G/SPS/NVNM51.DOC","FR")</f>
      </c>
      <c r="J5837" s="15">
        <f>HYPERLINK("https://docs.wto.org/imrd/directdoc.asp?DDFDocuments/v/G/SPS/NVNM51.DOC","ES")</f>
      </c>
    </row>
    <row r="5838">
      <c r="A5838" s="10" t="s">
        <v>9924</v>
      </c>
      <c r="B5838" s="11" t="s">
        <v>188</v>
      </c>
      <c r="C5838" s="10" t="s">
        <v>40</v>
      </c>
      <c r="D5838" s="12">
        <v>41516</v>
      </c>
      <c r="E5838" s="13" t="s">
        <v>9925</v>
      </c>
      <c r="F5838" s="13" t="s">
        <v>5150</v>
      </c>
      <c r="G5838" s="14"/>
      <c r="H5838" s="15">
        <f>HYPERLINK("https://docs.wto.org/imrd/directdoc.asp?DDFDocuments/t/G/SPS/NAUS294A1.DOC","EN")</f>
      </c>
      <c r="I5838" s="15">
        <f>HYPERLINK("https://docs.wto.org/imrd/directdoc.asp?DDFDocuments/u/G/SPS/NAUS294A1.DOC","FR")</f>
      </c>
      <c r="J5838" s="15">
        <f>HYPERLINK("https://docs.wto.org/imrd/directdoc.asp?DDFDocuments/v/G/SPS/NAUS294A1.DOC","ES")</f>
      </c>
    </row>
    <row r="5839">
      <c r="A5839" s="10" t="s">
        <v>9926</v>
      </c>
      <c r="B5839" s="11" t="s">
        <v>82</v>
      </c>
      <c r="C5839" s="10" t="s">
        <v>18</v>
      </c>
      <c r="D5839" s="12">
        <v>41516</v>
      </c>
      <c r="E5839" s="13" t="s">
        <v>603</v>
      </c>
      <c r="F5839" s="13" t="s">
        <v>74</v>
      </c>
      <c r="G5839" s="14"/>
      <c r="H5839" s="15">
        <f>HYPERLINK("https://docs.wto.org/imrd/directdoc.asp?DDFDocuments/q/G/SPS/NEU51.pdf","EN")</f>
      </c>
      <c r="I5839" s="15">
        <f>HYPERLINK("https://docs.wto.org/imrd/directdoc.asp?DDFDocuments/r/G/SPS/NEU51.pdf","FR")</f>
      </c>
      <c r="J5839" s="15">
        <f>HYPERLINK("https://docs.wto.org/imrd/directdoc.asp?DDFDocuments/s/G/SPS/NEU51.pdf","ES")</f>
      </c>
    </row>
    <row r="5840">
      <c r="A5840" s="10" t="s">
        <v>9927</v>
      </c>
      <c r="B5840" s="11" t="s">
        <v>365</v>
      </c>
      <c r="C5840" s="10" t="s">
        <v>18</v>
      </c>
      <c r="D5840" s="12">
        <v>41514</v>
      </c>
      <c r="E5840" s="13" t="s">
        <v>19</v>
      </c>
      <c r="F5840" s="13" t="s">
        <v>158</v>
      </c>
      <c r="G5840" s="14"/>
      <c r="H5840" s="15">
        <f>HYPERLINK("https://docs.wto.org/imrd/directdoc.asp?DDFDocuments/t/G/SPS/NCHL440.DOC","EN")</f>
      </c>
      <c r="I5840" s="15">
        <f>HYPERLINK("https://docs.wto.org/imrd/directdoc.asp?DDFDocuments/u/G/SPS/NCHL440.DOC","FR")</f>
      </c>
      <c r="J5840" s="15">
        <f>HYPERLINK("https://docs.wto.org/imrd/directdoc.asp?DDFDocuments/v/G/SPS/NCHL440.DOC","ES")</f>
      </c>
    </row>
    <row r="5841">
      <c r="A5841" s="10" t="s">
        <v>9928</v>
      </c>
      <c r="B5841" s="11" t="s">
        <v>82</v>
      </c>
      <c r="C5841" s="10" t="s">
        <v>40</v>
      </c>
      <c r="D5841" s="12">
        <v>41514</v>
      </c>
      <c r="E5841" s="13" t="s">
        <v>9929</v>
      </c>
      <c r="F5841" s="13" t="s">
        <v>5150</v>
      </c>
      <c r="G5841" s="14" t="s">
        <v>9930</v>
      </c>
      <c r="H5841" s="15">
        <f>HYPERLINK("https://docs.wto.org/imrd/directdoc.asp?DDFDocuments/t/G/SPS/NEEC356A3.DOC","EN")</f>
      </c>
      <c r="I5841" s="15">
        <f>HYPERLINK("https://docs.wto.org/imrd/directdoc.asp?DDFDocuments/u/G/SPS/NEEC356A3.DOC","FR")</f>
      </c>
      <c r="J5841" s="15">
        <f>HYPERLINK("https://docs.wto.org/imrd/directdoc.asp?DDFDocuments/v/G/SPS/NEEC356A3.DOC","ES")</f>
      </c>
    </row>
    <row r="5842">
      <c r="A5842" s="10" t="s">
        <v>9931</v>
      </c>
      <c r="B5842" s="11" t="s">
        <v>95</v>
      </c>
      <c r="C5842" s="10" t="s">
        <v>18</v>
      </c>
      <c r="D5842" s="12">
        <v>41513</v>
      </c>
      <c r="E5842" s="13" t="s">
        <v>9932</v>
      </c>
      <c r="F5842" s="13" t="s">
        <v>3331</v>
      </c>
      <c r="G5842" s="14"/>
      <c r="H5842" s="15">
        <f>HYPERLINK("https://docs.wto.org/imrd/directdoc.asp?DDFDocuments/t/G/SPS/NBRA889.DOC","EN")</f>
      </c>
      <c r="I5842" s="15">
        <f>HYPERLINK("https://docs.wto.org/imrd/directdoc.asp?DDFDocuments/u/G/SPS/NBRA889.DOC","FR")</f>
      </c>
      <c r="J5842" s="15">
        <f>HYPERLINK("https://docs.wto.org/imrd/directdoc.asp?DDFDocuments/v/G/SPS/NBRA889.DOC","ES")</f>
      </c>
    </row>
    <row r="5843">
      <c r="A5843" s="10" t="s">
        <v>9933</v>
      </c>
      <c r="B5843" s="11" t="s">
        <v>95</v>
      </c>
      <c r="C5843" s="10" t="s">
        <v>18</v>
      </c>
      <c r="D5843" s="12">
        <v>41513</v>
      </c>
      <c r="E5843" s="13" t="s">
        <v>3475</v>
      </c>
      <c r="F5843" s="13" t="s">
        <v>158</v>
      </c>
      <c r="G5843" s="14"/>
      <c r="H5843" s="15">
        <f>HYPERLINK("https://docs.wto.org/imrd/directdoc.asp?DDFDocuments/t/G/SPS/NBRA890.DOC","EN")</f>
      </c>
      <c r="I5843" s="15">
        <f>HYPERLINK("https://docs.wto.org/imrd/directdoc.asp?DDFDocuments/u/G/SPS/NBRA890.DOC","FR")</f>
      </c>
      <c r="J5843" s="15">
        <f>HYPERLINK("https://docs.wto.org/imrd/directdoc.asp?DDFDocuments/v/G/SPS/NBRA890.DOC","ES")</f>
      </c>
    </row>
    <row r="5844">
      <c r="A5844" s="10" t="s">
        <v>9934</v>
      </c>
      <c r="B5844" s="11" t="s">
        <v>153</v>
      </c>
      <c r="C5844" s="10" t="s">
        <v>18</v>
      </c>
      <c r="D5844" s="12">
        <v>41513</v>
      </c>
      <c r="E5844" s="13" t="s">
        <v>9935</v>
      </c>
      <c r="F5844" s="13" t="s">
        <v>3331</v>
      </c>
      <c r="G5844" s="14"/>
      <c r="H5844" s="15">
        <f>HYPERLINK("https://docs.wto.org/imrd/directdoc.asp?DDFDocuments/q/G/SPS/NKOR450.pdf","EN")</f>
      </c>
      <c r="I5844" s="15">
        <f>HYPERLINK("https://docs.wto.org/imrd/directdoc.asp?DDFDocuments/r/G/SPS/NKOR450.pdf","FR")</f>
      </c>
      <c r="J5844" s="15">
        <f>HYPERLINK("https://docs.wto.org/imrd/directdoc.asp?DDFDocuments/s/G/SPS/NKOR450.pdf","ES")</f>
      </c>
    </row>
    <row r="5845">
      <c r="A5845" s="10" t="s">
        <v>9936</v>
      </c>
      <c r="B5845" s="11" t="s">
        <v>59</v>
      </c>
      <c r="C5845" s="10" t="s">
        <v>40</v>
      </c>
      <c r="D5845" s="12">
        <v>41513</v>
      </c>
      <c r="E5845" s="13" t="s">
        <v>9937</v>
      </c>
      <c r="F5845" s="13" t="s">
        <v>5150</v>
      </c>
      <c r="G5845" s="14"/>
      <c r="H5845" s="15">
        <f>HYPERLINK("https://docs.wto.org/imrd/directdoc.asp?DDFDocuments/q/G/SPS/NTPKM288A1.pdf","EN")</f>
      </c>
      <c r="I5845" s="15">
        <f>HYPERLINK("https://docs.wto.org/imrd/directdoc.asp?DDFDocuments/r/G/SPS/NTPKM288A1.pdf","FR")</f>
      </c>
      <c r="J5845" s="15">
        <f>HYPERLINK("https://docs.wto.org/imrd/directdoc.asp?DDFDocuments/s/G/SPS/NTPKM288A1.pdf","ES")</f>
      </c>
    </row>
    <row r="5846">
      <c r="A5846" s="10" t="s">
        <v>9938</v>
      </c>
      <c r="B5846" s="11" t="s">
        <v>95</v>
      </c>
      <c r="C5846" s="10" t="s">
        <v>40</v>
      </c>
      <c r="D5846" s="12">
        <v>41512</v>
      </c>
      <c r="E5846" s="13" t="s">
        <v>8082</v>
      </c>
      <c r="F5846" s="13" t="s">
        <v>5150</v>
      </c>
      <c r="G5846" s="14"/>
      <c r="H5846" s="15">
        <f>HYPERLINK("https://docs.wto.org/imrd/directdoc.asp?DDFDocuments/q/G/SPS/NBRA444A2.pdf","EN")</f>
      </c>
      <c r="I5846" s="15">
        <f>HYPERLINK("https://docs.wto.org/imrd/directdoc.asp?DDFDocuments/r/G/SPS/NBRA444A2.pdf","FR")</f>
      </c>
      <c r="J5846" s="15">
        <f>HYPERLINK("https://docs.wto.org/imrd/directdoc.asp?DDFDocuments/s/G/SPS/NBRA444A2.pdf","ES")</f>
      </c>
    </row>
    <row r="5847">
      <c r="A5847" s="10" t="s">
        <v>9939</v>
      </c>
      <c r="B5847" s="11" t="s">
        <v>95</v>
      </c>
      <c r="C5847" s="10" t="s">
        <v>40</v>
      </c>
      <c r="D5847" s="12">
        <v>41512</v>
      </c>
      <c r="E5847" s="13" t="s">
        <v>9940</v>
      </c>
      <c r="F5847" s="13" t="s">
        <v>310</v>
      </c>
      <c r="G5847" s="14" t="s">
        <v>365</v>
      </c>
      <c r="H5847" s="15">
        <f>HYPERLINK("https://docs.wto.org/imrd/directdoc.asp?DDFDocuments/t/G/SPS/NBRA641A2.DOC","EN")</f>
      </c>
      <c r="I5847" s="15">
        <f>HYPERLINK("https://docs.wto.org/imrd/directdoc.asp?DDFDocuments/u/G/SPS/NBRA641A2.DOC","FR")</f>
      </c>
      <c r="J5847" s="15">
        <f>HYPERLINK("https://docs.wto.org/imrd/directdoc.asp?DDFDocuments/v/G/SPS/NBRA641A2.DOC","ES")</f>
      </c>
    </row>
    <row r="5848">
      <c r="A5848" s="10" t="s">
        <v>9941</v>
      </c>
      <c r="B5848" s="11" t="s">
        <v>95</v>
      </c>
      <c r="C5848" s="10" t="s">
        <v>40</v>
      </c>
      <c r="D5848" s="12">
        <v>41512</v>
      </c>
      <c r="E5848" s="13" t="s">
        <v>9942</v>
      </c>
      <c r="F5848" s="13" t="s">
        <v>5150</v>
      </c>
      <c r="G5848" s="14" t="s">
        <v>149</v>
      </c>
      <c r="H5848" s="15">
        <f>HYPERLINK("https://docs.wto.org/imrd/directdoc.asp?DDFDocuments/q/G/SPS/NBRA76R1A1.pdf","EN")</f>
      </c>
      <c r="I5848" s="15">
        <f>HYPERLINK("https://docs.wto.org/imrd/directdoc.asp?DDFDocuments/r/G/SPS/NBRA76R1A1.pdf","FR")</f>
      </c>
      <c r="J5848" s="15">
        <f>HYPERLINK("https://docs.wto.org/imrd/directdoc.asp?DDFDocuments/s/G/SPS/NBRA76R1A1.pdf","ES")</f>
      </c>
    </row>
    <row r="5849">
      <c r="A5849" s="10" t="s">
        <v>9943</v>
      </c>
      <c r="B5849" s="11" t="s">
        <v>95</v>
      </c>
      <c r="C5849" s="10" t="s">
        <v>40</v>
      </c>
      <c r="D5849" s="12">
        <v>41512</v>
      </c>
      <c r="E5849" s="13" t="s">
        <v>9944</v>
      </c>
      <c r="F5849" s="13" t="s">
        <v>5150</v>
      </c>
      <c r="G5849" s="14" t="s">
        <v>349</v>
      </c>
      <c r="H5849" s="15">
        <f>HYPERLINK("https://docs.wto.org/imrd/directdoc.asp?DDFDocuments/t/G/SPS/NBRA835A1.DOC","EN")</f>
      </c>
      <c r="I5849" s="15">
        <f>HYPERLINK("https://docs.wto.org/imrd/directdoc.asp?DDFDocuments/u/G/SPS/NBRA835A1.DOC","FR")</f>
      </c>
      <c r="J5849" s="15">
        <f>HYPERLINK("https://docs.wto.org/imrd/directdoc.asp?DDFDocuments/v/G/SPS/NBRA835A1.DOC","ES")</f>
      </c>
    </row>
    <row r="5850">
      <c r="A5850" s="10" t="s">
        <v>9945</v>
      </c>
      <c r="B5850" s="11" t="s">
        <v>95</v>
      </c>
      <c r="C5850" s="10" t="s">
        <v>18</v>
      </c>
      <c r="D5850" s="12">
        <v>41512</v>
      </c>
      <c r="E5850" s="13" t="s">
        <v>9946</v>
      </c>
      <c r="F5850" s="13" t="s">
        <v>6521</v>
      </c>
      <c r="G5850" s="14"/>
      <c r="H5850" s="15">
        <f>HYPERLINK("https://docs.wto.org/imrd/directdoc.asp?DDFDocuments/t/G/SPS/NBRA888.DOC","EN")</f>
      </c>
      <c r="I5850" s="15">
        <f>HYPERLINK("https://docs.wto.org/imrd/directdoc.asp?DDFDocuments/u/G/SPS/NBRA888.DOC","FR")</f>
      </c>
      <c r="J5850" s="15">
        <f>HYPERLINK("https://docs.wto.org/imrd/directdoc.asp?DDFDocuments/v/G/SPS/NBRA888.DOC","ES")</f>
      </c>
    </row>
    <row r="5851">
      <c r="A5851" s="10" t="s">
        <v>9947</v>
      </c>
      <c r="B5851" s="11" t="s">
        <v>365</v>
      </c>
      <c r="C5851" s="10" t="s">
        <v>40</v>
      </c>
      <c r="D5851" s="12">
        <v>41512</v>
      </c>
      <c r="E5851" s="13" t="s">
        <v>19</v>
      </c>
      <c r="F5851" s="13" t="s">
        <v>925</v>
      </c>
      <c r="G5851" s="14"/>
      <c r="H5851" s="15">
        <f>HYPERLINK("https://docs.wto.org/imrd/directdoc.asp?DDFDocuments/t/G/SPS/NCHL400A2.DOC","EN")</f>
      </c>
      <c r="I5851" s="15">
        <f>HYPERLINK("https://docs.wto.org/imrd/directdoc.asp?DDFDocuments/u/G/SPS/NCHL400A2.DOC","FR")</f>
      </c>
      <c r="J5851" s="15">
        <f>HYPERLINK("https://docs.wto.org/imrd/directdoc.asp?DDFDocuments/v/G/SPS/NCHL400A2.DOC","ES")</f>
      </c>
    </row>
    <row r="5852">
      <c r="A5852" s="10" t="s">
        <v>9948</v>
      </c>
      <c r="B5852" s="11" t="s">
        <v>204</v>
      </c>
      <c r="C5852" s="10" t="s">
        <v>18</v>
      </c>
      <c r="D5852" s="12">
        <v>41509</v>
      </c>
      <c r="E5852" s="13" t="s">
        <v>9856</v>
      </c>
      <c r="F5852" s="13" t="s">
        <v>32</v>
      </c>
      <c r="G5852" s="14" t="s">
        <v>9857</v>
      </c>
      <c r="H5852" s="15">
        <f>HYPERLINK("https://docs.wto.org/imrd/directdoc.asp?DDFDocuments/t/G/SPS/NEGY55.DOC","EN")</f>
      </c>
      <c r="I5852" s="15">
        <f>HYPERLINK("https://docs.wto.org/imrd/directdoc.asp?DDFDocuments/u/G/SPS/NEGY55.DOC","FR")</f>
      </c>
      <c r="J5852" s="15">
        <f>HYPERLINK("https://docs.wto.org/imrd/directdoc.asp?DDFDocuments/v/G/SPS/NEGY55.DOC","ES")</f>
      </c>
    </row>
    <row r="5853">
      <c r="A5853" s="10" t="s">
        <v>9949</v>
      </c>
      <c r="B5853" s="11" t="s">
        <v>17</v>
      </c>
      <c r="C5853" s="10" t="s">
        <v>18</v>
      </c>
      <c r="D5853" s="12">
        <v>41507</v>
      </c>
      <c r="E5853" s="13" t="s">
        <v>19</v>
      </c>
      <c r="F5853" s="13" t="s">
        <v>20</v>
      </c>
      <c r="G5853" s="14"/>
      <c r="H5853" s="15">
        <f>HYPERLINK("https://docs.wto.org/imrd/directdoc.asp?DDFDocuments/q/G/SPS/NNIC80.pdf","EN")</f>
      </c>
      <c r="I5853" s="15">
        <f>HYPERLINK("https://docs.wto.org/imrd/directdoc.asp?DDFDocuments/r/G/SPS/NNIC80.pdf","FR")</f>
      </c>
      <c r="J5853" s="15">
        <f>HYPERLINK("https://docs.wto.org/imrd/directdoc.asp?DDFDocuments/s/G/SPS/NNIC80.pdf","ES")</f>
      </c>
    </row>
    <row r="5854">
      <c r="A5854" s="10" t="s">
        <v>9950</v>
      </c>
      <c r="B5854" s="11" t="s">
        <v>161</v>
      </c>
      <c r="C5854" s="10" t="s">
        <v>40</v>
      </c>
      <c r="D5854" s="12">
        <v>41507</v>
      </c>
      <c r="E5854" s="13" t="s">
        <v>9951</v>
      </c>
      <c r="F5854" s="13" t="s">
        <v>5150</v>
      </c>
      <c r="G5854" s="14" t="s">
        <v>204</v>
      </c>
      <c r="H5854" s="15">
        <f>HYPERLINK("https://docs.wto.org/imrd/directdoc.asp?DDFDocuments/t/G/SPS/NUSA2535A1.DOC","EN")</f>
      </c>
      <c r="I5854" s="15">
        <f>HYPERLINK("https://docs.wto.org/imrd/directdoc.asp?DDFDocuments/u/G/SPS/NUSA2535A1.DOC","FR")</f>
      </c>
      <c r="J5854" s="15">
        <f>HYPERLINK("https://docs.wto.org/imrd/directdoc.asp?DDFDocuments/v/G/SPS/NUSA2535A1.DOC","ES")</f>
      </c>
    </row>
    <row r="5855">
      <c r="A5855" s="10" t="s">
        <v>9952</v>
      </c>
      <c r="B5855" s="11" t="s">
        <v>161</v>
      </c>
      <c r="C5855" s="10" t="s">
        <v>18</v>
      </c>
      <c r="D5855" s="12">
        <v>41507</v>
      </c>
      <c r="E5855" s="13" t="s">
        <v>9093</v>
      </c>
      <c r="F5855" s="13" t="s">
        <v>9953</v>
      </c>
      <c r="G5855" s="14" t="s">
        <v>79</v>
      </c>
      <c r="H5855" s="15">
        <f>HYPERLINK("https://docs.wto.org/imrd/directdoc.asp?DDFDocuments/t/G/SPS/NUSA2576.DOC","EN")</f>
      </c>
      <c r="I5855" s="15">
        <f>HYPERLINK("https://docs.wto.org/imrd/directdoc.asp?DDFDocuments/u/G/SPS/NUSA2576.DOC","FR")</f>
      </c>
      <c r="J5855" s="15">
        <f>HYPERLINK("https://docs.wto.org/imrd/directdoc.asp?DDFDocuments/v/G/SPS/NUSA2576.DOC","ES")</f>
      </c>
    </row>
    <row r="5856">
      <c r="A5856" s="10" t="s">
        <v>9954</v>
      </c>
      <c r="B5856" s="11" t="s">
        <v>188</v>
      </c>
      <c r="C5856" s="10" t="s">
        <v>18</v>
      </c>
      <c r="D5856" s="12">
        <v>41506</v>
      </c>
      <c r="E5856" s="13" t="s">
        <v>9955</v>
      </c>
      <c r="F5856" s="13" t="s">
        <v>3926</v>
      </c>
      <c r="G5856" s="14" t="s">
        <v>9956</v>
      </c>
      <c r="H5856" s="15">
        <f>HYPERLINK("https://docs.wto.org/imrd/directdoc.asp?DDFDocuments/t/G/SPS/NAUS327.DOC","EN")</f>
      </c>
      <c r="I5856" s="15">
        <f>HYPERLINK("https://docs.wto.org/imrd/directdoc.asp?DDFDocuments/u/G/SPS/NAUS327.DOC","FR")</f>
      </c>
      <c r="J5856" s="15">
        <f>HYPERLINK("https://docs.wto.org/imrd/directdoc.asp?DDFDocuments/v/G/SPS/NAUS327.DOC","ES")</f>
      </c>
    </row>
    <row r="5857">
      <c r="A5857" s="10" t="s">
        <v>9957</v>
      </c>
      <c r="B5857" s="11" t="s">
        <v>195</v>
      </c>
      <c r="C5857" s="10" t="s">
        <v>18</v>
      </c>
      <c r="D5857" s="12">
        <v>41506</v>
      </c>
      <c r="E5857" s="13" t="s">
        <v>9958</v>
      </c>
      <c r="F5857" s="13" t="s">
        <v>158</v>
      </c>
      <c r="G5857" s="14" t="s">
        <v>151</v>
      </c>
      <c r="H5857" s="15">
        <f>HYPERLINK("https://docs.wto.org/imrd/directdoc.asp?DDFDocuments/t/G/SPS/NNZL496.DOC","EN")</f>
      </c>
      <c r="I5857" s="15">
        <f>HYPERLINK("https://docs.wto.org/imrd/directdoc.asp?DDFDocuments/u/G/SPS/NNZL496.DOC","FR")</f>
      </c>
      <c r="J5857" s="15">
        <f>HYPERLINK("https://docs.wto.org/imrd/directdoc.asp?DDFDocuments/v/G/SPS/NNZL496.DOC","ES")</f>
      </c>
    </row>
    <row r="5858">
      <c r="A5858" s="10" t="s">
        <v>9959</v>
      </c>
      <c r="B5858" s="11" t="s">
        <v>59</v>
      </c>
      <c r="C5858" s="10" t="s">
        <v>18</v>
      </c>
      <c r="D5858" s="12">
        <v>41506</v>
      </c>
      <c r="E5858" s="13" t="s">
        <v>9960</v>
      </c>
      <c r="F5858" s="13" t="s">
        <v>229</v>
      </c>
      <c r="G5858" s="14" t="s">
        <v>161</v>
      </c>
      <c r="H5858" s="15">
        <f>HYPERLINK("https://docs.wto.org/imrd/directdoc.asp?DDFDocuments/t/G/SPS/NTPKM295.DOC","EN")</f>
      </c>
      <c r="I5858" s="15">
        <f>HYPERLINK("https://docs.wto.org/imrd/directdoc.asp?DDFDocuments/u/G/SPS/NTPKM295.DOC","FR")</f>
      </c>
      <c r="J5858" s="15">
        <f>HYPERLINK("https://docs.wto.org/imrd/directdoc.asp?DDFDocuments/v/G/SPS/NTPKM295.DOC","ES")</f>
      </c>
    </row>
    <row r="5859">
      <c r="A5859" s="10" t="s">
        <v>9961</v>
      </c>
      <c r="B5859" s="11" t="s">
        <v>53</v>
      </c>
      <c r="C5859" s="10" t="s">
        <v>54</v>
      </c>
      <c r="D5859" s="12">
        <v>41505</v>
      </c>
      <c r="E5859" s="13" t="s">
        <v>9962</v>
      </c>
      <c r="F5859" s="13" t="s">
        <v>925</v>
      </c>
      <c r="G5859" s="14" t="s">
        <v>623</v>
      </c>
      <c r="H5859" s="15">
        <f>HYPERLINK("https://docs.wto.org/imrd/directdoc.asp?DDFDocuments/t/G/SPS/NSAU31A1.DOC","EN")</f>
      </c>
      <c r="I5859" s="15">
        <f>HYPERLINK("https://docs.wto.org/imrd/directdoc.asp?DDFDocuments/u/G/SPS/NSAU31A1.DOC","FR")</f>
      </c>
      <c r="J5859" s="15">
        <f>HYPERLINK("https://docs.wto.org/imrd/directdoc.asp?DDFDocuments/v/G/SPS/NSAU31A1.DOC","ES")</f>
      </c>
    </row>
    <row r="5860">
      <c r="A5860" s="10" t="s">
        <v>9963</v>
      </c>
      <c r="B5860" s="11" t="s">
        <v>5038</v>
      </c>
      <c r="C5860" s="10" t="s">
        <v>12</v>
      </c>
      <c r="D5860" s="12">
        <v>41502</v>
      </c>
      <c r="E5860" s="13" t="s">
        <v>7840</v>
      </c>
      <c r="F5860" s="13" t="s">
        <v>6521</v>
      </c>
      <c r="G5860" s="14" t="s">
        <v>9964</v>
      </c>
      <c r="H5860" s="15">
        <f>HYPERLINK("https://docs.wto.org/imrd/directdoc.asp?DDFDocuments/t/G/SPS/NALB165.DOC","EN")</f>
      </c>
      <c r="I5860" s="15">
        <f>HYPERLINK("https://docs.wto.org/imrd/directdoc.asp?DDFDocuments/u/G/SPS/NALB165.DOC","FR")</f>
      </c>
      <c r="J5860" s="15">
        <f>HYPERLINK("https://docs.wto.org/imrd/directdoc.asp?DDFDocuments/v/G/SPS/NALB165.DOC","ES")</f>
      </c>
    </row>
    <row r="5861">
      <c r="A5861" s="10" t="s">
        <v>9965</v>
      </c>
      <c r="B5861" s="11" t="s">
        <v>34</v>
      </c>
      <c r="C5861" s="10" t="s">
        <v>18</v>
      </c>
      <c r="D5861" s="12">
        <v>41502</v>
      </c>
      <c r="E5861" s="13" t="s">
        <v>9966</v>
      </c>
      <c r="F5861" s="13" t="s">
        <v>8469</v>
      </c>
      <c r="G5861" s="14"/>
      <c r="H5861" s="15">
        <f>HYPERLINK("https://docs.wto.org/imrd/directdoc.asp?DDFDocuments/q/G/SPS/NJPN321.pdf","EN")</f>
      </c>
      <c r="I5861" s="15">
        <f>HYPERLINK("https://docs.wto.org/imrd/directdoc.asp?DDFDocuments/r/G/SPS/NJPN321.pdf","FR")</f>
      </c>
      <c r="J5861" s="15">
        <f>HYPERLINK("https://docs.wto.org/imrd/directdoc.asp?DDFDocuments/s/G/SPS/NJPN321.pdf","ES")</f>
      </c>
    </row>
    <row r="5862">
      <c r="A5862" s="10" t="s">
        <v>9967</v>
      </c>
      <c r="B5862" s="11" t="s">
        <v>11</v>
      </c>
      <c r="C5862" s="10" t="s">
        <v>12</v>
      </c>
      <c r="D5862" s="12">
        <v>41502</v>
      </c>
      <c r="E5862" s="13" t="s">
        <v>9872</v>
      </c>
      <c r="F5862" s="13" t="s">
        <v>4378</v>
      </c>
      <c r="G5862" s="14" t="s">
        <v>195</v>
      </c>
      <c r="H5862" s="15">
        <f>HYPERLINK("https://docs.wto.org/imrd/directdoc.asp?DDFDocuments/t/G/SPS/NRUS30.DOC","EN")</f>
      </c>
      <c r="I5862" s="15">
        <f>HYPERLINK("https://docs.wto.org/imrd/directdoc.asp?DDFDocuments/u/G/SPS/NRUS30.DOC","FR")</f>
      </c>
      <c r="J5862" s="15">
        <f>HYPERLINK("https://docs.wto.org/imrd/directdoc.asp?DDFDocuments/v/G/SPS/NRUS30.DOC","ES")</f>
      </c>
    </row>
    <row r="5863">
      <c r="A5863" s="10" t="s">
        <v>9968</v>
      </c>
      <c r="B5863" s="11" t="s">
        <v>134</v>
      </c>
      <c r="C5863" s="10" t="s">
        <v>18</v>
      </c>
      <c r="D5863" s="12">
        <v>41500</v>
      </c>
      <c r="E5863" s="13" t="s">
        <v>9969</v>
      </c>
      <c r="F5863" s="13" t="s">
        <v>9970</v>
      </c>
      <c r="G5863" s="14"/>
      <c r="H5863" s="15">
        <f>HYPERLINK("https://docs.wto.org/imrd/directdoc.asp?DDFDocuments/t/G/SPS/NTHA218.DOC","EN")</f>
      </c>
      <c r="I5863" s="15">
        <f>HYPERLINK("https://docs.wto.org/imrd/directdoc.asp?DDFDocuments/u/G/SPS/NTHA218.DOC","FR")</f>
      </c>
      <c r="J5863" s="15">
        <f>HYPERLINK("https://docs.wto.org/imrd/directdoc.asp?DDFDocuments/v/G/SPS/NTHA218.DOC","ES")</f>
      </c>
    </row>
    <row r="5864">
      <c r="A5864" s="10" t="s">
        <v>9971</v>
      </c>
      <c r="B5864" s="11" t="s">
        <v>161</v>
      </c>
      <c r="C5864" s="10" t="s">
        <v>40</v>
      </c>
      <c r="D5864" s="12">
        <v>41500</v>
      </c>
      <c r="E5864" s="13" t="s">
        <v>9972</v>
      </c>
      <c r="F5864" s="13" t="s">
        <v>5150</v>
      </c>
      <c r="G5864" s="14" t="s">
        <v>87</v>
      </c>
      <c r="H5864" s="15">
        <f>HYPERLINK("https://docs.wto.org/imrd/directdoc.asp?DDFDocuments/t/G/SPS/NUSA2253A1.DOC","EN")</f>
      </c>
      <c r="I5864" s="15">
        <f>HYPERLINK("https://docs.wto.org/imrd/directdoc.asp?DDFDocuments/u/G/SPS/NUSA2253A1.DOC","FR")</f>
      </c>
      <c r="J5864" s="15">
        <f>HYPERLINK("https://docs.wto.org/imrd/directdoc.asp?DDFDocuments/v/G/SPS/NUSA2253A1.DOC","ES")</f>
      </c>
    </row>
    <row r="5865">
      <c r="A5865" s="10" t="s">
        <v>9973</v>
      </c>
      <c r="B5865" s="11" t="s">
        <v>161</v>
      </c>
      <c r="C5865" s="10" t="s">
        <v>40</v>
      </c>
      <c r="D5865" s="12">
        <v>41500</v>
      </c>
      <c r="E5865" s="13" t="s">
        <v>1526</v>
      </c>
      <c r="F5865" s="13" t="s">
        <v>5163</v>
      </c>
      <c r="G5865" s="14"/>
      <c r="H5865" s="15">
        <f>HYPERLINK("https://docs.wto.org/imrd/directdoc.asp?DDFDocuments/t/G/SPS/NUSA2556A1.DOC","EN")</f>
      </c>
      <c r="I5865" s="15">
        <f>HYPERLINK("https://docs.wto.org/imrd/directdoc.asp?DDFDocuments/u/G/SPS/NUSA2556A1.DOC","FR")</f>
      </c>
      <c r="J5865" s="15">
        <f>HYPERLINK("https://docs.wto.org/imrd/directdoc.asp?DDFDocuments/v/G/SPS/NUSA2556A1.DOC","ES")</f>
      </c>
    </row>
    <row r="5866">
      <c r="A5866" s="10" t="s">
        <v>9974</v>
      </c>
      <c r="B5866" s="11" t="s">
        <v>161</v>
      </c>
      <c r="C5866" s="10" t="s">
        <v>18</v>
      </c>
      <c r="D5866" s="12">
        <v>41500</v>
      </c>
      <c r="E5866" s="13" t="s">
        <v>7682</v>
      </c>
      <c r="F5866" s="13" t="s">
        <v>8985</v>
      </c>
      <c r="G5866" s="14" t="s">
        <v>233</v>
      </c>
      <c r="H5866" s="15">
        <f>HYPERLINK("https://docs.wto.org/imrd/directdoc.asp?DDFDocuments/t/G/SPS/NUSA2575.DOC","EN")</f>
      </c>
      <c r="I5866" s="15">
        <f>HYPERLINK("https://docs.wto.org/imrd/directdoc.asp?DDFDocuments/u/G/SPS/NUSA2575.DOC","FR")</f>
      </c>
      <c r="J5866" s="15">
        <f>HYPERLINK("https://docs.wto.org/imrd/directdoc.asp?DDFDocuments/v/G/SPS/NUSA2575.DOC","ES")</f>
      </c>
    </row>
    <row r="5867">
      <c r="A5867" s="10" t="s">
        <v>9975</v>
      </c>
      <c r="B5867" s="11" t="s">
        <v>188</v>
      </c>
      <c r="C5867" s="10" t="s">
        <v>18</v>
      </c>
      <c r="D5867" s="12">
        <v>41499</v>
      </c>
      <c r="E5867" s="13" t="s">
        <v>8172</v>
      </c>
      <c r="F5867" s="13" t="s">
        <v>36</v>
      </c>
      <c r="G5867" s="14" t="s">
        <v>8173</v>
      </c>
      <c r="H5867" s="15">
        <f>HYPERLINK("https://docs.wto.org/imrd/directdoc.asp?DDFDocuments/t/G/SPS/NAUS326.DOC","EN")</f>
      </c>
      <c r="I5867" s="15">
        <f>HYPERLINK("https://docs.wto.org/imrd/directdoc.asp?DDFDocuments/u/G/SPS/NAUS326.DOC","FR")</f>
      </c>
      <c r="J5867" s="15">
        <f>HYPERLINK("https://docs.wto.org/imrd/directdoc.asp?DDFDocuments/v/G/SPS/NAUS326.DOC","ES")</f>
      </c>
    </row>
    <row r="5868">
      <c r="A5868" s="10" t="s">
        <v>9976</v>
      </c>
      <c r="B5868" s="11" t="s">
        <v>365</v>
      </c>
      <c r="C5868" s="10" t="s">
        <v>18</v>
      </c>
      <c r="D5868" s="12">
        <v>41499</v>
      </c>
      <c r="E5868" s="13" t="s">
        <v>19</v>
      </c>
      <c r="F5868" s="13" t="s">
        <v>2192</v>
      </c>
      <c r="G5868" s="14"/>
      <c r="H5868" s="15">
        <f>HYPERLINK("https://docs.wto.org/imrd/directdoc.asp?DDFDocuments/t/G/SPS/NCHL439.DOC","EN")</f>
      </c>
      <c r="I5868" s="15">
        <f>HYPERLINK("https://docs.wto.org/imrd/directdoc.asp?DDFDocuments/u/G/SPS/NCHL439.DOC","FR")</f>
      </c>
      <c r="J5868" s="15">
        <f>HYPERLINK("https://docs.wto.org/imrd/directdoc.asp?DDFDocuments/v/G/SPS/NCHL439.DOC","ES")</f>
      </c>
    </row>
    <row r="5869">
      <c r="A5869" s="10" t="s">
        <v>9977</v>
      </c>
      <c r="B5869" s="11" t="s">
        <v>124</v>
      </c>
      <c r="C5869" s="10" t="s">
        <v>201</v>
      </c>
      <c r="D5869" s="12">
        <v>41499</v>
      </c>
      <c r="E5869" s="13" t="s">
        <v>9978</v>
      </c>
      <c r="F5869" s="13" t="s">
        <v>20</v>
      </c>
      <c r="G5869" s="14"/>
      <c r="H5869" s="15">
        <f>HYPERLINK("https://docs.wto.org/imrd/directdoc.asp?DDFDocuments/t/G/SPS/NIDN63C1.DOC","EN")</f>
      </c>
      <c r="I5869" s="15">
        <f>HYPERLINK("https://docs.wto.org/imrd/directdoc.asp?DDFDocuments/u/G/SPS/NIDN63C1.DOC","FR")</f>
      </c>
      <c r="J5869" s="15">
        <f>HYPERLINK("https://docs.wto.org/imrd/directdoc.asp?DDFDocuments/v/G/SPS/NIDN63C1.DOC","ES")</f>
      </c>
    </row>
    <row r="5870">
      <c r="A5870" s="10" t="s">
        <v>9979</v>
      </c>
      <c r="B5870" s="11" t="s">
        <v>9980</v>
      </c>
      <c r="C5870" s="10" t="s">
        <v>40</v>
      </c>
      <c r="D5870" s="12">
        <v>41499</v>
      </c>
      <c r="E5870" s="13" t="s">
        <v>19</v>
      </c>
      <c r="F5870" s="13" t="s">
        <v>310</v>
      </c>
      <c r="G5870" s="14"/>
      <c r="H5870" s="15">
        <f>HYPERLINK("https://docs.wto.org/imrd/directdoc.asp?DDFDocuments/t/G/SPS/NMLI14A1.DOC","EN")</f>
      </c>
      <c r="I5870" s="15">
        <f>HYPERLINK("https://docs.wto.org/imrd/directdoc.asp?DDFDocuments/u/G/SPS/NMLI14A1.DOC","FR")</f>
      </c>
      <c r="J5870" s="15">
        <f>HYPERLINK("https://docs.wto.org/imrd/directdoc.asp?DDFDocuments/v/G/SPS/NMLI14A1.DOC","ES")</f>
      </c>
    </row>
    <row r="5871">
      <c r="A5871" s="10" t="s">
        <v>9981</v>
      </c>
      <c r="B5871" s="11" t="s">
        <v>9980</v>
      </c>
      <c r="C5871" s="10" t="s">
        <v>40</v>
      </c>
      <c r="D5871" s="12">
        <v>41499</v>
      </c>
      <c r="E5871" s="13" t="s">
        <v>19</v>
      </c>
      <c r="F5871" s="13" t="s">
        <v>310</v>
      </c>
      <c r="G5871" s="14"/>
      <c r="H5871" s="15">
        <f>HYPERLINK("https://docs.wto.org/imrd/directdoc.asp?DDFDocuments/t/G/SPS/NMLI16A1.DOC","EN")</f>
      </c>
      <c r="I5871" s="15">
        <f>HYPERLINK("https://docs.wto.org/imrd/directdoc.asp?DDFDocuments/u/G/SPS/NMLI16A1.DOC","FR")</f>
      </c>
      <c r="J5871" s="15">
        <f>HYPERLINK("https://docs.wto.org/imrd/directdoc.asp?DDFDocuments/v/G/SPS/NMLI16A1.DOC","ES")</f>
      </c>
    </row>
    <row r="5872">
      <c r="A5872" s="10" t="s">
        <v>9982</v>
      </c>
      <c r="B5872" s="11" t="s">
        <v>9980</v>
      </c>
      <c r="C5872" s="10" t="s">
        <v>40</v>
      </c>
      <c r="D5872" s="12">
        <v>41499</v>
      </c>
      <c r="E5872" s="13" t="s">
        <v>19</v>
      </c>
      <c r="F5872" s="13" t="s">
        <v>310</v>
      </c>
      <c r="G5872" s="14"/>
      <c r="H5872" s="15">
        <f>HYPERLINK("https://docs.wto.org/imrd/directdoc.asp?DDFDocuments/t/G/SPS/NMLI21A1.DOC","EN")</f>
      </c>
      <c r="I5872" s="15">
        <f>HYPERLINK("https://docs.wto.org/imrd/directdoc.asp?DDFDocuments/u/G/SPS/NMLI21A1.DOC","FR")</f>
      </c>
      <c r="J5872" s="15">
        <f>HYPERLINK("https://docs.wto.org/imrd/directdoc.asp?DDFDocuments/v/G/SPS/NMLI21A1.DOC","ES")</f>
      </c>
    </row>
    <row r="5873">
      <c r="A5873" s="10" t="s">
        <v>9983</v>
      </c>
      <c r="B5873" s="11" t="s">
        <v>161</v>
      </c>
      <c r="C5873" s="10" t="s">
        <v>40</v>
      </c>
      <c r="D5873" s="12">
        <v>41499</v>
      </c>
      <c r="E5873" s="13" t="s">
        <v>5857</v>
      </c>
      <c r="F5873" s="13" t="s">
        <v>5163</v>
      </c>
      <c r="G5873" s="14"/>
      <c r="H5873" s="15">
        <f>HYPERLINK("https://docs.wto.org/imrd/directdoc.asp?DDFDocuments/t/G/SPS/NUSA2502A3.DOC","EN")</f>
      </c>
      <c r="I5873" s="15">
        <f>HYPERLINK("https://docs.wto.org/imrd/directdoc.asp?DDFDocuments/u/G/SPS/NUSA2502A3.DOC","FR")</f>
      </c>
      <c r="J5873" s="15">
        <f>HYPERLINK("https://docs.wto.org/imrd/directdoc.asp?DDFDocuments/v/G/SPS/NUSA2502A3.DOC","ES")</f>
      </c>
    </row>
    <row r="5874">
      <c r="A5874" s="10" t="s">
        <v>9984</v>
      </c>
      <c r="B5874" s="11" t="s">
        <v>161</v>
      </c>
      <c r="C5874" s="10" t="s">
        <v>40</v>
      </c>
      <c r="D5874" s="12">
        <v>41499</v>
      </c>
      <c r="E5874" s="13" t="s">
        <v>9985</v>
      </c>
      <c r="F5874" s="13" t="s">
        <v>5163</v>
      </c>
      <c r="G5874" s="14"/>
      <c r="H5874" s="15">
        <f>HYPERLINK("https://docs.wto.org/imrd/directdoc.asp?DDFDocuments/q/G/SPS/NUSA2503A3.pdf","EN")</f>
      </c>
      <c r="I5874" s="15">
        <f>HYPERLINK("https://docs.wto.org/imrd/directdoc.asp?DDFDocuments/r/G/SPS/NUSA2503A3.pdf","FR")</f>
      </c>
      <c r="J5874" s="15">
        <f>HYPERLINK("https://docs.wto.org/imrd/directdoc.asp?DDFDocuments/s/G/SPS/NUSA2503A3.pdf","ES")</f>
      </c>
    </row>
    <row r="5875">
      <c r="A5875" s="10" t="s">
        <v>9986</v>
      </c>
      <c r="B5875" s="11" t="s">
        <v>149</v>
      </c>
      <c r="C5875" s="10" t="s">
        <v>18</v>
      </c>
      <c r="D5875" s="12">
        <v>41498</v>
      </c>
      <c r="E5875" s="13" t="s">
        <v>7966</v>
      </c>
      <c r="F5875" s="13" t="s">
        <v>24</v>
      </c>
      <c r="G5875" s="14"/>
      <c r="H5875" s="15">
        <f>HYPERLINK("https://docs.wto.org/imrd/directdoc.asp?DDFDocuments/t/G/SPS/NCHN627.DOC","EN")</f>
      </c>
      <c r="I5875" s="15">
        <f>HYPERLINK("https://docs.wto.org/imrd/directdoc.asp?DDFDocuments/u/G/SPS/NCHN627.DOC","FR")</f>
      </c>
      <c r="J5875" s="15">
        <f>HYPERLINK("https://docs.wto.org/imrd/directdoc.asp?DDFDocuments/v/G/SPS/NCHN627.DOC","ES")</f>
      </c>
    </row>
    <row r="5876">
      <c r="A5876" s="10" t="s">
        <v>9987</v>
      </c>
      <c r="B5876" s="11" t="s">
        <v>149</v>
      </c>
      <c r="C5876" s="10" t="s">
        <v>18</v>
      </c>
      <c r="D5876" s="12">
        <v>41498</v>
      </c>
      <c r="E5876" s="13" t="s">
        <v>9988</v>
      </c>
      <c r="F5876" s="13" t="s">
        <v>9989</v>
      </c>
      <c r="G5876" s="14"/>
      <c r="H5876" s="15">
        <f>HYPERLINK("https://docs.wto.org/imrd/directdoc.asp?DDFDocuments/q/G/SPS/NCHN630.pdf","EN")</f>
      </c>
      <c r="I5876" s="15">
        <f>HYPERLINK("https://docs.wto.org/imrd/directdoc.asp?DDFDocuments/r/G/SPS/NCHN630.pdf","FR")</f>
      </c>
      <c r="J5876" s="15">
        <f>HYPERLINK("https://docs.wto.org/imrd/directdoc.asp?DDFDocuments/s/G/SPS/NCHN630.pdf","ES")</f>
      </c>
    </row>
    <row r="5877">
      <c r="A5877" s="10" t="s">
        <v>9990</v>
      </c>
      <c r="B5877" s="11" t="s">
        <v>9980</v>
      </c>
      <c r="C5877" s="10" t="s">
        <v>18</v>
      </c>
      <c r="D5877" s="12">
        <v>41495</v>
      </c>
      <c r="E5877" s="13" t="s">
        <v>9991</v>
      </c>
      <c r="F5877" s="13" t="s">
        <v>24</v>
      </c>
      <c r="G5877" s="14"/>
      <c r="H5877" s="15">
        <f>HYPERLINK("https://docs.wto.org/imrd/directdoc.asp?DDFDocuments/t/G/SPS/NMLI10.DOC","EN")</f>
      </c>
      <c r="I5877" s="15">
        <f>HYPERLINK("https://docs.wto.org/imrd/directdoc.asp?DDFDocuments/u/G/SPS/NMLI10.DOC","FR")</f>
      </c>
      <c r="J5877" s="15">
        <f>HYPERLINK("https://docs.wto.org/imrd/directdoc.asp?DDFDocuments/v/G/SPS/NMLI10.DOC","ES")</f>
      </c>
    </row>
    <row r="5878">
      <c r="A5878" s="10" t="s">
        <v>9992</v>
      </c>
      <c r="B5878" s="11" t="s">
        <v>9980</v>
      </c>
      <c r="C5878" s="10" t="s">
        <v>18</v>
      </c>
      <c r="D5878" s="12">
        <v>41495</v>
      </c>
      <c r="E5878" s="13" t="s">
        <v>9993</v>
      </c>
      <c r="F5878" s="13" t="s">
        <v>1282</v>
      </c>
      <c r="G5878" s="14"/>
      <c r="H5878" s="15">
        <f>HYPERLINK("https://docs.wto.org/imrd/directdoc.asp?DDFDocuments/t/G/SPS/NMLI11.DOC","EN")</f>
      </c>
      <c r="I5878" s="15">
        <f>HYPERLINK("https://docs.wto.org/imrd/directdoc.asp?DDFDocuments/u/G/SPS/NMLI11.DOC","FR")</f>
      </c>
      <c r="J5878" s="15">
        <f>HYPERLINK("https://docs.wto.org/imrd/directdoc.asp?DDFDocuments/v/G/SPS/NMLI11.DOC","ES")</f>
      </c>
    </row>
    <row r="5879">
      <c r="A5879" s="10" t="s">
        <v>9994</v>
      </c>
      <c r="B5879" s="11" t="s">
        <v>9980</v>
      </c>
      <c r="C5879" s="10" t="s">
        <v>18</v>
      </c>
      <c r="D5879" s="12">
        <v>41495</v>
      </c>
      <c r="E5879" s="13" t="s">
        <v>9995</v>
      </c>
      <c r="F5879" s="13" t="s">
        <v>138</v>
      </c>
      <c r="G5879" s="14" t="s">
        <v>9996</v>
      </c>
      <c r="H5879" s="15">
        <f>HYPERLINK("https://docs.wto.org/imrd/directdoc.asp?DDFDocuments/t/G/SPS/NMLI12.DOC","EN")</f>
      </c>
      <c r="I5879" s="15">
        <f>HYPERLINK("https://docs.wto.org/imrd/directdoc.asp?DDFDocuments/u/G/SPS/NMLI12.DOC","FR")</f>
      </c>
      <c r="J5879" s="15">
        <f>HYPERLINK("https://docs.wto.org/imrd/directdoc.asp?DDFDocuments/v/G/SPS/NMLI12.DOC","ES")</f>
      </c>
    </row>
    <row r="5880">
      <c r="A5880" s="10" t="s">
        <v>9997</v>
      </c>
      <c r="B5880" s="11" t="s">
        <v>9980</v>
      </c>
      <c r="C5880" s="10" t="s">
        <v>18</v>
      </c>
      <c r="D5880" s="12">
        <v>41495</v>
      </c>
      <c r="E5880" s="13" t="s">
        <v>9998</v>
      </c>
      <c r="F5880" s="13" t="s">
        <v>1146</v>
      </c>
      <c r="G5880" s="14"/>
      <c r="H5880" s="15">
        <f>HYPERLINK("https://docs.wto.org/imrd/directdoc.asp?DDFDocuments/t/G/SPS/NMLI13.DOC","EN")</f>
      </c>
      <c r="I5880" s="15">
        <f>HYPERLINK("https://docs.wto.org/imrd/directdoc.asp?DDFDocuments/u/G/SPS/NMLI13.DOC","FR")</f>
      </c>
      <c r="J5880" s="15">
        <f>HYPERLINK("https://docs.wto.org/imrd/directdoc.asp?DDFDocuments/v/G/SPS/NMLI13.DOC","ES")</f>
      </c>
    </row>
    <row r="5881">
      <c r="A5881" s="10" t="s">
        <v>9999</v>
      </c>
      <c r="B5881" s="11" t="s">
        <v>9980</v>
      </c>
      <c r="C5881" s="10" t="s">
        <v>18</v>
      </c>
      <c r="D5881" s="12">
        <v>41495</v>
      </c>
      <c r="E5881" s="13" t="s">
        <v>10000</v>
      </c>
      <c r="F5881" s="13" t="s">
        <v>3204</v>
      </c>
      <c r="G5881" s="14"/>
      <c r="H5881" s="15">
        <f>HYPERLINK("https://docs.wto.org/imrd/directdoc.asp?DDFDocuments/t/G/SPS/NMLI14.DOC","EN")</f>
      </c>
      <c r="I5881" s="15">
        <f>HYPERLINK("https://docs.wto.org/imrd/directdoc.asp?DDFDocuments/u/G/SPS/NMLI14.DOC","FR")</f>
      </c>
      <c r="J5881" s="15">
        <f>HYPERLINK("https://docs.wto.org/imrd/directdoc.asp?DDFDocuments/v/G/SPS/NMLI14.DOC","ES")</f>
      </c>
    </row>
    <row r="5882">
      <c r="A5882" s="10" t="s">
        <v>10001</v>
      </c>
      <c r="B5882" s="11" t="s">
        <v>9980</v>
      </c>
      <c r="C5882" s="10" t="s">
        <v>18</v>
      </c>
      <c r="D5882" s="12">
        <v>41495</v>
      </c>
      <c r="E5882" s="13" t="s">
        <v>10000</v>
      </c>
      <c r="F5882" s="13" t="s">
        <v>10002</v>
      </c>
      <c r="G5882" s="14"/>
      <c r="H5882" s="15">
        <f>HYPERLINK("https://docs.wto.org/imrd/directdoc.asp?DDFDocuments/q/G/SPS/NMLI15.pdf","EN")</f>
      </c>
      <c r="I5882" s="15">
        <f>HYPERLINK("https://docs.wto.org/imrd/directdoc.asp?DDFDocuments/r/G/SPS/NMLI15.pdf","FR")</f>
      </c>
      <c r="J5882" s="15">
        <f>HYPERLINK("https://docs.wto.org/imrd/directdoc.asp?DDFDocuments/s/G/SPS/NMLI15.pdf","ES")</f>
      </c>
    </row>
    <row r="5883">
      <c r="A5883" s="10" t="s">
        <v>10003</v>
      </c>
      <c r="B5883" s="11" t="s">
        <v>9980</v>
      </c>
      <c r="C5883" s="10" t="s">
        <v>18</v>
      </c>
      <c r="D5883" s="12">
        <v>41495</v>
      </c>
      <c r="E5883" s="13" t="s">
        <v>10004</v>
      </c>
      <c r="F5883" s="13" t="s">
        <v>3204</v>
      </c>
      <c r="G5883" s="14"/>
      <c r="H5883" s="15">
        <f>HYPERLINK("https://docs.wto.org/imrd/directdoc.asp?DDFDocuments/t/G/SPS/NMLI16.DOC","EN")</f>
      </c>
      <c r="I5883" s="15">
        <f>HYPERLINK("https://docs.wto.org/imrd/directdoc.asp?DDFDocuments/u/G/SPS/NMLI16.DOC","FR")</f>
      </c>
      <c r="J5883" s="15">
        <f>HYPERLINK("https://docs.wto.org/imrd/directdoc.asp?DDFDocuments/v/G/SPS/NMLI16.DOC","ES")</f>
      </c>
    </row>
    <row r="5884">
      <c r="A5884" s="10" t="s">
        <v>10005</v>
      </c>
      <c r="B5884" s="11" t="s">
        <v>9980</v>
      </c>
      <c r="C5884" s="10" t="s">
        <v>18</v>
      </c>
      <c r="D5884" s="12">
        <v>41495</v>
      </c>
      <c r="E5884" s="13" t="s">
        <v>10004</v>
      </c>
      <c r="F5884" s="13" t="s">
        <v>1550</v>
      </c>
      <c r="G5884" s="14"/>
      <c r="H5884" s="15">
        <f>HYPERLINK("https://docs.wto.org/imrd/directdoc.asp?DDFDocuments/t/G/SPS/NMLI17.DOC","EN")</f>
      </c>
      <c r="I5884" s="15">
        <f>HYPERLINK("https://docs.wto.org/imrd/directdoc.asp?DDFDocuments/u/G/SPS/NMLI17.DOC","FR")</f>
      </c>
      <c r="J5884" s="15">
        <f>HYPERLINK("https://docs.wto.org/imrd/directdoc.asp?DDFDocuments/v/G/SPS/NMLI17.DOC","ES")</f>
      </c>
    </row>
    <row r="5885">
      <c r="A5885" s="10" t="s">
        <v>10006</v>
      </c>
      <c r="B5885" s="11" t="s">
        <v>9980</v>
      </c>
      <c r="C5885" s="10" t="s">
        <v>18</v>
      </c>
      <c r="D5885" s="12">
        <v>41495</v>
      </c>
      <c r="E5885" s="13" t="s">
        <v>10000</v>
      </c>
      <c r="F5885" s="13" t="s">
        <v>1550</v>
      </c>
      <c r="G5885" s="14"/>
      <c r="H5885" s="15">
        <f>HYPERLINK("https://docs.wto.org/imrd/directdoc.asp?DDFDocuments/t/G/SPS/NMLI18.DOC","EN")</f>
      </c>
      <c r="I5885" s="15">
        <f>HYPERLINK("https://docs.wto.org/imrd/directdoc.asp?DDFDocuments/u/G/SPS/NMLI18.DOC","FR")</f>
      </c>
      <c r="J5885" s="15">
        <f>HYPERLINK("https://docs.wto.org/imrd/directdoc.asp?DDFDocuments/v/G/SPS/NMLI18.DOC","ES")</f>
      </c>
    </row>
    <row r="5886">
      <c r="A5886" s="10" t="s">
        <v>10007</v>
      </c>
      <c r="B5886" s="11" t="s">
        <v>9980</v>
      </c>
      <c r="C5886" s="10" t="s">
        <v>18</v>
      </c>
      <c r="D5886" s="12">
        <v>41495</v>
      </c>
      <c r="E5886" s="13" t="s">
        <v>10008</v>
      </c>
      <c r="F5886" s="13" t="s">
        <v>4894</v>
      </c>
      <c r="G5886" s="14"/>
      <c r="H5886" s="15">
        <f>HYPERLINK("https://docs.wto.org/imrd/directdoc.asp?DDFDocuments/t/G/SPS/NMLI19.DOC","EN")</f>
      </c>
      <c r="I5886" s="15">
        <f>HYPERLINK("https://docs.wto.org/imrd/directdoc.asp?DDFDocuments/u/G/SPS/NMLI19.DOC","FR")</f>
      </c>
      <c r="J5886" s="15">
        <f>HYPERLINK("https://docs.wto.org/imrd/directdoc.asp?DDFDocuments/v/G/SPS/NMLI19.DOC","ES")</f>
      </c>
    </row>
    <row r="5887">
      <c r="A5887" s="10" t="s">
        <v>10009</v>
      </c>
      <c r="B5887" s="11" t="s">
        <v>9980</v>
      </c>
      <c r="C5887" s="10" t="s">
        <v>18</v>
      </c>
      <c r="D5887" s="12">
        <v>41495</v>
      </c>
      <c r="E5887" s="13" t="s">
        <v>10010</v>
      </c>
      <c r="F5887" s="13" t="s">
        <v>1550</v>
      </c>
      <c r="G5887" s="14"/>
      <c r="H5887" s="15">
        <f>HYPERLINK("https://docs.wto.org/imrd/directdoc.asp?DDFDocuments/t/G/SPS/NMLI20.DOC","EN")</f>
      </c>
      <c r="I5887" s="15">
        <f>HYPERLINK("https://docs.wto.org/imrd/directdoc.asp?DDFDocuments/u/G/SPS/NMLI20.DOC","FR")</f>
      </c>
      <c r="J5887" s="15">
        <f>HYPERLINK("https://docs.wto.org/imrd/directdoc.asp?DDFDocuments/v/G/SPS/NMLI20.DOC","ES")</f>
      </c>
    </row>
    <row r="5888">
      <c r="A5888" s="10" t="s">
        <v>10011</v>
      </c>
      <c r="B5888" s="11" t="s">
        <v>9980</v>
      </c>
      <c r="C5888" s="10" t="s">
        <v>18</v>
      </c>
      <c r="D5888" s="12">
        <v>41495</v>
      </c>
      <c r="E5888" s="13" t="s">
        <v>10010</v>
      </c>
      <c r="F5888" s="13" t="s">
        <v>1550</v>
      </c>
      <c r="G5888" s="14"/>
      <c r="H5888" s="15">
        <f>HYPERLINK("https://docs.wto.org/imrd/directdoc.asp?DDFDocuments/t/G/SPS/NMLI21.DOC","EN")</f>
      </c>
      <c r="I5888" s="15">
        <f>HYPERLINK("https://docs.wto.org/imrd/directdoc.asp?DDFDocuments/u/G/SPS/NMLI21.DOC","FR")</f>
      </c>
      <c r="J5888" s="15">
        <f>HYPERLINK("https://docs.wto.org/imrd/directdoc.asp?DDFDocuments/v/G/SPS/NMLI21.DOC","ES")</f>
      </c>
    </row>
    <row r="5889">
      <c r="A5889" s="10" t="s">
        <v>10012</v>
      </c>
      <c r="B5889" s="11" t="s">
        <v>365</v>
      </c>
      <c r="C5889" s="10" t="s">
        <v>18</v>
      </c>
      <c r="D5889" s="12">
        <v>41494</v>
      </c>
      <c r="E5889" s="13" t="s">
        <v>19</v>
      </c>
      <c r="F5889" s="13" t="s">
        <v>144</v>
      </c>
      <c r="G5889" s="14"/>
      <c r="H5889" s="15">
        <f>HYPERLINK("https://docs.wto.org/imrd/directdoc.asp?DDFDocuments/t/G/SPS/NCHL438.DOC","EN")</f>
      </c>
      <c r="I5889" s="15">
        <f>HYPERLINK("https://docs.wto.org/imrd/directdoc.asp?DDFDocuments/u/G/SPS/NCHL438.DOC","FR")</f>
      </c>
      <c r="J5889" s="15">
        <f>HYPERLINK("https://docs.wto.org/imrd/directdoc.asp?DDFDocuments/v/G/SPS/NCHL438.DOC","ES")</f>
      </c>
    </row>
    <row r="5890">
      <c r="A5890" s="10" t="s">
        <v>10013</v>
      </c>
      <c r="B5890" s="11" t="s">
        <v>1389</v>
      </c>
      <c r="C5890" s="10" t="s">
        <v>12</v>
      </c>
      <c r="D5890" s="12">
        <v>41494</v>
      </c>
      <c r="E5890" s="13" t="s">
        <v>10014</v>
      </c>
      <c r="F5890" s="13" t="s">
        <v>144</v>
      </c>
      <c r="G5890" s="14" t="s">
        <v>10015</v>
      </c>
      <c r="H5890" s="15">
        <f>HYPERLINK("https://docs.wto.org/imrd/directdoc.asp?DDFDocuments/q/G/SPS/NDOM50.pdf","EN")</f>
      </c>
      <c r="I5890" s="15">
        <f>HYPERLINK("https://docs.wto.org/imrd/directdoc.asp?DDFDocuments/r/G/SPS/NDOM50.pdf","FR")</f>
      </c>
      <c r="J5890" s="15">
        <f>HYPERLINK("https://docs.wto.org/imrd/directdoc.asp?DDFDocuments/s/G/SPS/NDOM50.pdf","ES")</f>
      </c>
    </row>
    <row r="5891">
      <c r="A5891" s="10" t="s">
        <v>10016</v>
      </c>
      <c r="B5891" s="11" t="s">
        <v>9980</v>
      </c>
      <c r="C5891" s="10" t="s">
        <v>18</v>
      </c>
      <c r="D5891" s="12">
        <v>41494</v>
      </c>
      <c r="E5891" s="13" t="s">
        <v>10017</v>
      </c>
      <c r="F5891" s="13" t="s">
        <v>3442</v>
      </c>
      <c r="G5891" s="14"/>
      <c r="H5891" s="15">
        <f>HYPERLINK("https://docs.wto.org/imrd/directdoc.asp?DDFDocuments/q/G/SPS/NMLI1.pdf","EN")</f>
      </c>
      <c r="I5891" s="15">
        <f>HYPERLINK("https://docs.wto.org/imrd/directdoc.asp?DDFDocuments/r/G/SPS/NMLI1.pdf","FR")</f>
      </c>
      <c r="J5891" s="15">
        <f>HYPERLINK("https://docs.wto.org/imrd/directdoc.asp?DDFDocuments/s/G/SPS/NMLI1.pdf","ES")</f>
      </c>
    </row>
    <row r="5892">
      <c r="A5892" s="10" t="s">
        <v>10018</v>
      </c>
      <c r="B5892" s="11" t="s">
        <v>9980</v>
      </c>
      <c r="C5892" s="10" t="s">
        <v>18</v>
      </c>
      <c r="D5892" s="12">
        <v>41494</v>
      </c>
      <c r="E5892" s="13" t="s">
        <v>10017</v>
      </c>
      <c r="F5892" s="13" t="s">
        <v>1550</v>
      </c>
      <c r="G5892" s="14"/>
      <c r="H5892" s="15">
        <f>HYPERLINK("https://docs.wto.org/imrd/directdoc.asp?DDFDocuments/t/G/SPS/NMLI2.DOC","EN")</f>
      </c>
      <c r="I5892" s="15">
        <f>HYPERLINK("https://docs.wto.org/imrd/directdoc.asp?DDFDocuments/u/G/SPS/NMLI2.DOC","FR")</f>
      </c>
      <c r="J5892" s="15">
        <f>HYPERLINK("https://docs.wto.org/imrd/directdoc.asp?DDFDocuments/v/G/SPS/NMLI2.DOC","ES")</f>
      </c>
    </row>
    <row r="5893">
      <c r="A5893" s="10" t="s">
        <v>10019</v>
      </c>
      <c r="B5893" s="11" t="s">
        <v>9980</v>
      </c>
      <c r="C5893" s="10" t="s">
        <v>18</v>
      </c>
      <c r="D5893" s="12">
        <v>41494</v>
      </c>
      <c r="E5893" s="13" t="s">
        <v>10020</v>
      </c>
      <c r="F5893" s="13" t="s">
        <v>1550</v>
      </c>
      <c r="G5893" s="14"/>
      <c r="H5893" s="15">
        <f>HYPERLINK("https://docs.wto.org/imrd/directdoc.asp?DDFDocuments/q/G/SPS/NMLI3.pdf","EN")</f>
      </c>
      <c r="I5893" s="15">
        <f>HYPERLINK("https://docs.wto.org/imrd/directdoc.asp?DDFDocuments/r/G/SPS/NMLI3.pdf","FR")</f>
      </c>
      <c r="J5893" s="15">
        <f>HYPERLINK("https://docs.wto.org/imrd/directdoc.asp?DDFDocuments/s/G/SPS/NMLI3.pdf","ES")</f>
      </c>
    </row>
    <row r="5894">
      <c r="A5894" s="10" t="s">
        <v>10021</v>
      </c>
      <c r="B5894" s="11" t="s">
        <v>9980</v>
      </c>
      <c r="C5894" s="10" t="s">
        <v>18</v>
      </c>
      <c r="D5894" s="12">
        <v>41494</v>
      </c>
      <c r="E5894" s="13" t="s">
        <v>10017</v>
      </c>
      <c r="F5894" s="13" t="s">
        <v>1550</v>
      </c>
      <c r="G5894" s="14"/>
      <c r="H5894" s="15">
        <f>HYPERLINK("https://docs.wto.org/imrd/directdoc.asp?DDFDocuments/t/G/SPS/NMLI4.DOC","EN")</f>
      </c>
      <c r="I5894" s="15">
        <f>HYPERLINK("https://docs.wto.org/imrd/directdoc.asp?DDFDocuments/u/G/SPS/NMLI4.DOC","FR")</f>
      </c>
      <c r="J5894" s="15">
        <f>HYPERLINK("https://docs.wto.org/imrd/directdoc.asp?DDFDocuments/v/G/SPS/NMLI4.DOC","ES")</f>
      </c>
    </row>
    <row r="5895">
      <c r="A5895" s="10" t="s">
        <v>10022</v>
      </c>
      <c r="B5895" s="11" t="s">
        <v>9980</v>
      </c>
      <c r="C5895" s="10" t="s">
        <v>18</v>
      </c>
      <c r="D5895" s="12">
        <v>41494</v>
      </c>
      <c r="E5895" s="13" t="s">
        <v>10023</v>
      </c>
      <c r="F5895" s="13" t="s">
        <v>1550</v>
      </c>
      <c r="G5895" s="14"/>
      <c r="H5895" s="15">
        <f>HYPERLINK("https://docs.wto.org/imrd/directdoc.asp?DDFDocuments/t/G/SPS/NMLI5.DOC","EN")</f>
      </c>
      <c r="I5895" s="15">
        <f>HYPERLINK("https://docs.wto.org/imrd/directdoc.asp?DDFDocuments/u/G/SPS/NMLI5.DOC","FR")</f>
      </c>
      <c r="J5895" s="15">
        <f>HYPERLINK("https://docs.wto.org/imrd/directdoc.asp?DDFDocuments/v/G/SPS/NMLI5.DOC","ES")</f>
      </c>
    </row>
    <row r="5896">
      <c r="A5896" s="10" t="s">
        <v>10024</v>
      </c>
      <c r="B5896" s="11" t="s">
        <v>9980</v>
      </c>
      <c r="C5896" s="10" t="s">
        <v>18</v>
      </c>
      <c r="D5896" s="12">
        <v>41494</v>
      </c>
      <c r="E5896" s="13" t="s">
        <v>10023</v>
      </c>
      <c r="F5896" s="13" t="s">
        <v>1550</v>
      </c>
      <c r="G5896" s="14"/>
      <c r="H5896" s="15">
        <f>HYPERLINK("https://docs.wto.org/imrd/directdoc.asp?DDFDocuments/t/G/SPS/NMLI6.DOC","EN")</f>
      </c>
      <c r="I5896" s="15">
        <f>HYPERLINK("https://docs.wto.org/imrd/directdoc.asp?DDFDocuments/u/G/SPS/NMLI6.DOC","FR")</f>
      </c>
      <c r="J5896" s="15">
        <f>HYPERLINK("https://docs.wto.org/imrd/directdoc.asp?DDFDocuments/v/G/SPS/NMLI6.DOC","ES")</f>
      </c>
    </row>
    <row r="5897">
      <c r="A5897" s="10" t="s">
        <v>10025</v>
      </c>
      <c r="B5897" s="11" t="s">
        <v>9980</v>
      </c>
      <c r="C5897" s="10" t="s">
        <v>18</v>
      </c>
      <c r="D5897" s="12">
        <v>41494</v>
      </c>
      <c r="E5897" s="13" t="s">
        <v>10026</v>
      </c>
      <c r="F5897" s="13" t="s">
        <v>3442</v>
      </c>
      <c r="G5897" s="14"/>
      <c r="H5897" s="15">
        <f>HYPERLINK("https://docs.wto.org/imrd/directdoc.asp?DDFDocuments/t/G/SPS/NMLI7.DOC","EN")</f>
      </c>
      <c r="I5897" s="15">
        <f>HYPERLINK("https://docs.wto.org/imrd/directdoc.asp?DDFDocuments/u/G/SPS/NMLI7.DOC","FR")</f>
      </c>
      <c r="J5897" s="15">
        <f>HYPERLINK("https://docs.wto.org/imrd/directdoc.asp?DDFDocuments/v/G/SPS/NMLI7.DOC","ES")</f>
      </c>
    </row>
    <row r="5898">
      <c r="A5898" s="10" t="s">
        <v>10027</v>
      </c>
      <c r="B5898" s="11" t="s">
        <v>9980</v>
      </c>
      <c r="C5898" s="10" t="s">
        <v>18</v>
      </c>
      <c r="D5898" s="12">
        <v>41494</v>
      </c>
      <c r="E5898" s="13" t="s">
        <v>10026</v>
      </c>
      <c r="F5898" s="13" t="s">
        <v>3442</v>
      </c>
      <c r="G5898" s="14"/>
      <c r="H5898" s="15">
        <f>HYPERLINK("https://docs.wto.org/imrd/directdoc.asp?DDFDocuments/t/G/SPS/NMLI8.DOC","EN")</f>
      </c>
      <c r="I5898" s="15">
        <f>HYPERLINK("https://docs.wto.org/imrd/directdoc.asp?DDFDocuments/u/G/SPS/NMLI8.DOC","FR")</f>
      </c>
      <c r="J5898" s="15">
        <f>HYPERLINK("https://docs.wto.org/imrd/directdoc.asp?DDFDocuments/v/G/SPS/NMLI8.DOC","ES")</f>
      </c>
    </row>
    <row r="5899">
      <c r="A5899" s="10" t="s">
        <v>10028</v>
      </c>
      <c r="B5899" s="11" t="s">
        <v>9980</v>
      </c>
      <c r="C5899" s="10" t="s">
        <v>18</v>
      </c>
      <c r="D5899" s="12">
        <v>41494</v>
      </c>
      <c r="E5899" s="13" t="s">
        <v>10029</v>
      </c>
      <c r="F5899" s="13" t="s">
        <v>24</v>
      </c>
      <c r="G5899" s="14"/>
      <c r="H5899" s="15">
        <f>HYPERLINK("https://docs.wto.org/imrd/directdoc.asp?DDFDocuments/t/G/SPS/NMLI9.DOC","EN")</f>
      </c>
      <c r="I5899" s="15">
        <f>HYPERLINK("https://docs.wto.org/imrd/directdoc.asp?DDFDocuments/u/G/SPS/NMLI9.DOC","FR")</f>
      </c>
      <c r="J5899" s="15">
        <f>HYPERLINK("https://docs.wto.org/imrd/directdoc.asp?DDFDocuments/v/G/SPS/NMLI9.DOC","ES")</f>
      </c>
    </row>
    <row r="5900">
      <c r="A5900" s="10" t="s">
        <v>10030</v>
      </c>
      <c r="B5900" s="11" t="s">
        <v>161</v>
      </c>
      <c r="C5900" s="10" t="s">
        <v>40</v>
      </c>
      <c r="D5900" s="12">
        <v>41494</v>
      </c>
      <c r="E5900" s="13" t="s">
        <v>10031</v>
      </c>
      <c r="F5900" s="13" t="s">
        <v>5150</v>
      </c>
      <c r="G5900" s="14"/>
      <c r="H5900" s="15">
        <f>HYPERLINK("https://docs.wto.org/imrd/directdoc.asp?DDFDocuments/t/G/SPS/NUSA1499A1.DOC","EN")</f>
      </c>
      <c r="I5900" s="15">
        <f>HYPERLINK("https://docs.wto.org/imrd/directdoc.asp?DDFDocuments/u/G/SPS/NUSA1499A1.DOC","FR")</f>
      </c>
      <c r="J5900" s="15">
        <f>HYPERLINK("https://docs.wto.org/imrd/directdoc.asp?DDFDocuments/v/G/SPS/NUSA1499A1.DOC","ES")</f>
      </c>
    </row>
    <row r="5901">
      <c r="A5901" s="10" t="s">
        <v>10032</v>
      </c>
      <c r="B5901" s="11" t="s">
        <v>79</v>
      </c>
      <c r="C5901" s="10" t="s">
        <v>18</v>
      </c>
      <c r="D5901" s="12">
        <v>41493</v>
      </c>
      <c r="E5901" s="13" t="s">
        <v>19</v>
      </c>
      <c r="F5901" s="13" t="s">
        <v>223</v>
      </c>
      <c r="G5901" s="14"/>
      <c r="H5901" s="15">
        <f>HYPERLINK("https://docs.wto.org/imrd/directdoc.asp?DDFDocuments/t/G/SPS/NCOL250.DOC","EN")</f>
      </c>
      <c r="I5901" s="15">
        <f>HYPERLINK("https://docs.wto.org/imrd/directdoc.asp?DDFDocuments/u/G/SPS/NCOL250.DOC","FR")</f>
      </c>
      <c r="J5901" s="15">
        <f>HYPERLINK("https://docs.wto.org/imrd/directdoc.asp?DDFDocuments/v/G/SPS/NCOL250.DOC","ES")</f>
      </c>
    </row>
    <row r="5902">
      <c r="A5902" s="10" t="s">
        <v>10033</v>
      </c>
      <c r="B5902" s="11" t="s">
        <v>349</v>
      </c>
      <c r="C5902" s="10" t="s">
        <v>12</v>
      </c>
      <c r="D5902" s="12">
        <v>41493</v>
      </c>
      <c r="E5902" s="13" t="s">
        <v>19</v>
      </c>
      <c r="F5902" s="13" t="s">
        <v>10034</v>
      </c>
      <c r="G5902" s="14"/>
      <c r="H5902" s="15">
        <f>HYPERLINK("https://docs.wto.org/imrd/directdoc.asp?DDFDocuments/q/G/SPS/NECU124.pdf","EN")</f>
      </c>
      <c r="I5902" s="15">
        <f>HYPERLINK("https://docs.wto.org/imrd/directdoc.asp?DDFDocuments/r/G/SPS/NECU124.pdf","FR")</f>
      </c>
      <c r="J5902" s="15">
        <f>HYPERLINK("https://docs.wto.org/imrd/directdoc.asp?DDFDocuments/s/G/SPS/NECU124.pdf","ES")</f>
      </c>
    </row>
    <row r="5903">
      <c r="A5903" s="10" t="s">
        <v>10035</v>
      </c>
      <c r="B5903" s="11" t="s">
        <v>349</v>
      </c>
      <c r="C5903" s="10" t="s">
        <v>18</v>
      </c>
      <c r="D5903" s="12">
        <v>41493</v>
      </c>
      <c r="E5903" s="13" t="s">
        <v>19</v>
      </c>
      <c r="F5903" s="13" t="s">
        <v>223</v>
      </c>
      <c r="G5903" s="14"/>
      <c r="H5903" s="15">
        <f>HYPERLINK("https://docs.wto.org/imrd/directdoc.asp?DDFDocuments/t/G/SPS/NECU125.DOC","EN")</f>
      </c>
      <c r="I5903" s="15">
        <f>HYPERLINK("https://docs.wto.org/imrd/directdoc.asp?DDFDocuments/u/G/SPS/NECU125.DOC","FR")</f>
      </c>
      <c r="J5903" s="15">
        <f>HYPERLINK("https://docs.wto.org/imrd/directdoc.asp?DDFDocuments/v/G/SPS/NECU125.DOC","ES")</f>
      </c>
    </row>
    <row r="5904">
      <c r="A5904" s="10" t="s">
        <v>10036</v>
      </c>
      <c r="B5904" s="11" t="s">
        <v>349</v>
      </c>
      <c r="C5904" s="10" t="s">
        <v>18</v>
      </c>
      <c r="D5904" s="12">
        <v>41493</v>
      </c>
      <c r="E5904" s="13" t="s">
        <v>19</v>
      </c>
      <c r="F5904" s="13" t="s">
        <v>223</v>
      </c>
      <c r="G5904" s="14"/>
      <c r="H5904" s="15">
        <f>HYPERLINK("https://docs.wto.org/imrd/directdoc.asp?DDFDocuments/t/G/SPS/NECU126.DOC","EN")</f>
      </c>
      <c r="I5904" s="15">
        <f>HYPERLINK("https://docs.wto.org/imrd/directdoc.asp?DDFDocuments/u/G/SPS/NECU126.DOC","FR")</f>
      </c>
      <c r="J5904" s="15">
        <f>HYPERLINK("https://docs.wto.org/imrd/directdoc.asp?DDFDocuments/v/G/SPS/NECU126.DOC","ES")</f>
      </c>
    </row>
    <row r="5905">
      <c r="A5905" s="10" t="s">
        <v>10037</v>
      </c>
      <c r="B5905" s="11" t="s">
        <v>87</v>
      </c>
      <c r="C5905" s="10" t="s">
        <v>40</v>
      </c>
      <c r="D5905" s="12">
        <v>41493</v>
      </c>
      <c r="E5905" s="13" t="s">
        <v>19</v>
      </c>
      <c r="F5905" s="13" t="s">
        <v>310</v>
      </c>
      <c r="G5905" s="14"/>
      <c r="H5905" s="15">
        <f>HYPERLINK("https://docs.wto.org/imrd/directdoc.asp?DDFDocuments/t/G/SPS/NMEX230A1.DOC","EN")</f>
      </c>
      <c r="I5905" s="15">
        <f>HYPERLINK("https://docs.wto.org/imrd/directdoc.asp?DDFDocuments/u/G/SPS/NMEX230A1.DOC","FR")</f>
      </c>
      <c r="J5905" s="15">
        <f>HYPERLINK("https://docs.wto.org/imrd/directdoc.asp?DDFDocuments/v/G/SPS/NMEX230A1.DOC","ES")</f>
      </c>
    </row>
    <row r="5906">
      <c r="A5906" s="10" t="s">
        <v>10038</v>
      </c>
      <c r="B5906" s="11" t="s">
        <v>188</v>
      </c>
      <c r="C5906" s="10" t="s">
        <v>40</v>
      </c>
      <c r="D5906" s="12">
        <v>41492</v>
      </c>
      <c r="E5906" s="13" t="s">
        <v>10039</v>
      </c>
      <c r="F5906" s="13" t="s">
        <v>10040</v>
      </c>
      <c r="G5906" s="14" t="s">
        <v>10041</v>
      </c>
      <c r="H5906" s="15">
        <f>HYPERLINK("https://docs.wto.org/imrd/directdoc.asp?DDFDocuments/t/G/SPS/NAUS242A2.DOC","EN")</f>
      </c>
      <c r="I5906" s="15">
        <f>HYPERLINK("https://docs.wto.org/imrd/directdoc.asp?DDFDocuments/u/G/SPS/NAUS242A2.DOC","FR")</f>
      </c>
      <c r="J5906" s="15">
        <f>HYPERLINK("https://docs.wto.org/imrd/directdoc.asp?DDFDocuments/v/G/SPS/NAUS242A2.DOC","ES")</f>
      </c>
    </row>
    <row r="5907">
      <c r="A5907" s="10" t="s">
        <v>10042</v>
      </c>
      <c r="B5907" s="11" t="s">
        <v>124</v>
      </c>
      <c r="C5907" s="10" t="s">
        <v>18</v>
      </c>
      <c r="D5907" s="12">
        <v>41488</v>
      </c>
      <c r="E5907" s="13" t="s">
        <v>9978</v>
      </c>
      <c r="F5907" s="13" t="s">
        <v>20</v>
      </c>
      <c r="G5907" s="14"/>
      <c r="H5907" s="15">
        <f>HYPERLINK("https://docs.wto.org/imrd/directdoc.asp?DDFDocuments/t/G/SPS/NIDN63.DOC","EN")</f>
      </c>
      <c r="I5907" s="15">
        <f>HYPERLINK("https://docs.wto.org/imrd/directdoc.asp?DDFDocuments/u/G/SPS/NIDN63.DOC","FR")</f>
      </c>
      <c r="J5907" s="15">
        <f>HYPERLINK("https://docs.wto.org/imrd/directdoc.asp?DDFDocuments/v/G/SPS/NIDN63.DOC","ES")</f>
      </c>
    </row>
    <row r="5908">
      <c r="A5908" s="10" t="s">
        <v>10043</v>
      </c>
      <c r="B5908" s="11" t="s">
        <v>153</v>
      </c>
      <c r="C5908" s="10" t="s">
        <v>40</v>
      </c>
      <c r="D5908" s="12">
        <v>41488</v>
      </c>
      <c r="E5908" s="13" t="s">
        <v>185</v>
      </c>
      <c r="F5908" s="13" t="s">
        <v>186</v>
      </c>
      <c r="G5908" s="14"/>
      <c r="H5908" s="15">
        <f>HYPERLINK("https://docs.wto.org/imrd/directdoc.asp?DDFDocuments/q/G/SPS/NKOR212A7.pdf","EN")</f>
      </c>
      <c r="I5908" s="15">
        <f>HYPERLINK("https://docs.wto.org/imrd/directdoc.asp?DDFDocuments/r/G/SPS/NKOR212A7.pdf","FR")</f>
      </c>
      <c r="J5908" s="15">
        <f>HYPERLINK("https://docs.wto.org/imrd/directdoc.asp?DDFDocuments/s/G/SPS/NKOR212A7.pdf","ES")</f>
      </c>
    </row>
    <row r="5909">
      <c r="A5909" s="10" t="s">
        <v>10044</v>
      </c>
      <c r="B5909" s="11" t="s">
        <v>523</v>
      </c>
      <c r="C5909" s="10" t="s">
        <v>201</v>
      </c>
      <c r="D5909" s="12">
        <v>41488</v>
      </c>
      <c r="E5909" s="13" t="s">
        <v>10045</v>
      </c>
      <c r="F5909" s="13" t="s">
        <v>10046</v>
      </c>
      <c r="G5909" s="14"/>
      <c r="H5909" s="15">
        <f>HYPERLINK("https://docs.wto.org/imrd/directdoc.asp?DDFDocuments/t/G/SPS/NTUR28C1.DOC","EN")</f>
      </c>
      <c r="I5909" s="15">
        <f>HYPERLINK("https://docs.wto.org/imrd/directdoc.asp?DDFDocuments/u/G/SPS/NTUR28C1.DOC","FR")</f>
      </c>
      <c r="J5909" s="15">
        <f>HYPERLINK("https://docs.wto.org/imrd/directdoc.asp?DDFDocuments/v/G/SPS/NTUR28C1.DOC","ES")</f>
      </c>
    </row>
    <row r="5910">
      <c r="A5910" s="10" t="s">
        <v>10047</v>
      </c>
      <c r="B5910" s="11" t="s">
        <v>95</v>
      </c>
      <c r="C5910" s="10" t="s">
        <v>18</v>
      </c>
      <c r="D5910" s="12">
        <v>41487</v>
      </c>
      <c r="E5910" s="13" t="s">
        <v>10048</v>
      </c>
      <c r="F5910" s="13" t="s">
        <v>32</v>
      </c>
      <c r="G5910" s="14" t="s">
        <v>124</v>
      </c>
      <c r="H5910" s="15">
        <f>HYPERLINK("https://docs.wto.org/imrd/directdoc.asp?DDFDocuments/q/G/SPS/NBRA884.pdf","EN")</f>
      </c>
      <c r="I5910" s="15">
        <f>HYPERLINK("https://docs.wto.org/imrd/directdoc.asp?DDFDocuments/r/G/SPS/NBRA884.pdf","FR")</f>
      </c>
      <c r="J5910" s="15">
        <f>HYPERLINK("https://docs.wto.org/imrd/directdoc.asp?DDFDocuments/s/G/SPS/NBRA884.pdf","ES")</f>
      </c>
    </row>
    <row r="5911">
      <c r="A5911" s="10" t="s">
        <v>10049</v>
      </c>
      <c r="B5911" s="11" t="s">
        <v>95</v>
      </c>
      <c r="C5911" s="10" t="s">
        <v>18</v>
      </c>
      <c r="D5911" s="12">
        <v>41487</v>
      </c>
      <c r="E5911" s="13" t="s">
        <v>10050</v>
      </c>
      <c r="F5911" s="13" t="s">
        <v>117</v>
      </c>
      <c r="G5911" s="14" t="s">
        <v>161</v>
      </c>
      <c r="H5911" s="15">
        <f>HYPERLINK("https://docs.wto.org/imrd/directdoc.asp?DDFDocuments/q/G/SPS/NBRA885.pdf","EN")</f>
      </c>
      <c r="I5911" s="15">
        <f>HYPERLINK("https://docs.wto.org/imrd/directdoc.asp?DDFDocuments/r/G/SPS/NBRA885.pdf","FR")</f>
      </c>
      <c r="J5911" s="15">
        <f>HYPERLINK("https://docs.wto.org/imrd/directdoc.asp?DDFDocuments/s/G/SPS/NBRA885.pdf","ES")</f>
      </c>
    </row>
    <row r="5912">
      <c r="A5912" s="10" t="s">
        <v>10051</v>
      </c>
      <c r="B5912" s="11" t="s">
        <v>95</v>
      </c>
      <c r="C5912" s="10" t="s">
        <v>18</v>
      </c>
      <c r="D5912" s="12">
        <v>41487</v>
      </c>
      <c r="E5912" s="13" t="s">
        <v>10052</v>
      </c>
      <c r="F5912" s="13" t="s">
        <v>32</v>
      </c>
      <c r="G5912" s="14" t="s">
        <v>349</v>
      </c>
      <c r="H5912" s="15">
        <f>HYPERLINK("https://docs.wto.org/imrd/directdoc.asp?DDFDocuments/t/G/SPS/NBRA886.DOC","EN")</f>
      </c>
      <c r="I5912" s="15">
        <f>HYPERLINK("https://docs.wto.org/imrd/directdoc.asp?DDFDocuments/u/G/SPS/NBRA886.DOC","FR")</f>
      </c>
      <c r="J5912" s="15">
        <f>HYPERLINK("https://docs.wto.org/imrd/directdoc.asp?DDFDocuments/v/G/SPS/NBRA886.DOC","ES")</f>
      </c>
    </row>
    <row r="5913">
      <c r="A5913" s="10" t="s">
        <v>10053</v>
      </c>
      <c r="B5913" s="11" t="s">
        <v>82</v>
      </c>
      <c r="C5913" s="10" t="s">
        <v>40</v>
      </c>
      <c r="D5913" s="12">
        <v>41487</v>
      </c>
      <c r="E5913" s="13" t="s">
        <v>603</v>
      </c>
      <c r="F5913" s="13" t="s">
        <v>5150</v>
      </c>
      <c r="G5913" s="14"/>
      <c r="H5913" s="15">
        <f>HYPERLINK("https://docs.wto.org/imrd/directdoc.asp?DDFDocuments/q/G/SPS/NEU20A1.pdf","EN")</f>
      </c>
      <c r="I5913" s="15">
        <f>HYPERLINK("https://docs.wto.org/imrd/directdoc.asp?DDFDocuments/r/G/SPS/NEU20A1.pdf","FR")</f>
      </c>
      <c r="J5913" s="15">
        <f>HYPERLINK("https://docs.wto.org/imrd/directdoc.asp?DDFDocuments/s/G/SPS/NEU20A1.pdf","ES")</f>
      </c>
    </row>
    <row r="5914">
      <c r="A5914" s="10" t="s">
        <v>10054</v>
      </c>
      <c r="B5914" s="11" t="s">
        <v>161</v>
      </c>
      <c r="C5914" s="10" t="s">
        <v>18</v>
      </c>
      <c r="D5914" s="12">
        <v>41485</v>
      </c>
      <c r="E5914" s="13" t="s">
        <v>6950</v>
      </c>
      <c r="F5914" s="13" t="s">
        <v>10055</v>
      </c>
      <c r="G5914" s="14"/>
      <c r="H5914" s="15">
        <f>HYPERLINK("https://docs.wto.org/imrd/directdoc.asp?DDFDocuments/t/G/SPS/NUSA2569.DOC","EN")</f>
      </c>
      <c r="I5914" s="15">
        <f>HYPERLINK("https://docs.wto.org/imrd/directdoc.asp?DDFDocuments/u/G/SPS/NUSA2569.DOC","FR")</f>
      </c>
      <c r="J5914" s="15">
        <f>HYPERLINK("https://docs.wto.org/imrd/directdoc.asp?DDFDocuments/v/G/SPS/NUSA2569.DOC","ES")</f>
      </c>
    </row>
    <row r="5915">
      <c r="A5915" s="10" t="s">
        <v>10056</v>
      </c>
      <c r="B5915" s="11" t="s">
        <v>161</v>
      </c>
      <c r="C5915" s="10" t="s">
        <v>40</v>
      </c>
      <c r="D5915" s="12">
        <v>41485</v>
      </c>
      <c r="E5915" s="13" t="s">
        <v>5561</v>
      </c>
      <c r="F5915" s="13" t="s">
        <v>10057</v>
      </c>
      <c r="G5915" s="14"/>
      <c r="H5915" s="15">
        <f>HYPERLINK("https://docs.wto.org/imrd/directdoc.asp?DDFDocuments/t/G/SPS/NUSA2570.DOC","EN")</f>
      </c>
      <c r="I5915" s="15">
        <f>HYPERLINK("https://docs.wto.org/imrd/directdoc.asp?DDFDocuments/u/G/SPS/NUSA2570.DOC","FR")</f>
      </c>
      <c r="J5915" s="15">
        <f>HYPERLINK("https://docs.wto.org/imrd/directdoc.asp?DDFDocuments/v/G/SPS/NUSA2570.DOC","ES")</f>
      </c>
    </row>
    <row r="5916">
      <c r="A5916" s="10" t="s">
        <v>10058</v>
      </c>
      <c r="B5916" s="11" t="s">
        <v>233</v>
      </c>
      <c r="C5916" s="10" t="s">
        <v>18</v>
      </c>
      <c r="D5916" s="12">
        <v>41481</v>
      </c>
      <c r="E5916" s="13" t="s">
        <v>19</v>
      </c>
      <c r="F5916" s="13" t="s">
        <v>1089</v>
      </c>
      <c r="G5916" s="14"/>
      <c r="H5916" s="15">
        <f>HYPERLINK("https://docs.wto.org/imrd/directdoc.asp?DDFDocuments/q/G/SPS/NPER484.pdf","EN")</f>
      </c>
      <c r="I5916" s="15">
        <f>HYPERLINK("https://docs.wto.org/imrd/directdoc.asp?DDFDocuments/r/G/SPS/NPER484.pdf","FR")</f>
      </c>
      <c r="J5916" s="15">
        <f>HYPERLINK("https://docs.wto.org/imrd/directdoc.asp?DDFDocuments/s/G/SPS/NPER484.pdf","ES")</f>
      </c>
    </row>
    <row r="5917">
      <c r="A5917" s="10" t="s">
        <v>10059</v>
      </c>
      <c r="B5917" s="11" t="s">
        <v>233</v>
      </c>
      <c r="C5917" s="10" t="s">
        <v>18</v>
      </c>
      <c r="D5917" s="12">
        <v>41481</v>
      </c>
      <c r="E5917" s="13" t="s">
        <v>19</v>
      </c>
      <c r="F5917" s="13" t="s">
        <v>158</v>
      </c>
      <c r="G5917" s="14"/>
      <c r="H5917" s="15">
        <f>HYPERLINK("https://docs.wto.org/imrd/directdoc.asp?DDFDocuments/q/G/SPS/NPER485.pdf","EN")</f>
      </c>
      <c r="I5917" s="15">
        <f>HYPERLINK("https://docs.wto.org/imrd/directdoc.asp?DDFDocuments/r/G/SPS/NPER485.pdf","FR")</f>
      </c>
      <c r="J5917" s="15">
        <f>HYPERLINK("https://docs.wto.org/imrd/directdoc.asp?DDFDocuments/s/G/SPS/NPER485.pdf","ES")</f>
      </c>
    </row>
    <row r="5918">
      <c r="A5918" s="10" t="s">
        <v>10060</v>
      </c>
      <c r="B5918" s="11" t="s">
        <v>233</v>
      </c>
      <c r="C5918" s="10" t="s">
        <v>18</v>
      </c>
      <c r="D5918" s="12">
        <v>41481</v>
      </c>
      <c r="E5918" s="13" t="s">
        <v>19</v>
      </c>
      <c r="F5918" s="13" t="s">
        <v>158</v>
      </c>
      <c r="G5918" s="14"/>
      <c r="H5918" s="15">
        <f>HYPERLINK("https://docs.wto.org/imrd/directdoc.asp?DDFDocuments/q/G/SPS/NPER486.pdf","EN")</f>
      </c>
      <c r="I5918" s="15">
        <f>HYPERLINK("https://docs.wto.org/imrd/directdoc.asp?DDFDocuments/r/G/SPS/NPER486.pdf","FR")</f>
      </c>
      <c r="J5918" s="15">
        <f>HYPERLINK("https://docs.wto.org/imrd/directdoc.asp?DDFDocuments/s/G/SPS/NPER486.pdf","ES")</f>
      </c>
    </row>
    <row r="5919">
      <c r="A5919" s="10" t="s">
        <v>10061</v>
      </c>
      <c r="B5919" s="11" t="s">
        <v>365</v>
      </c>
      <c r="C5919" s="10" t="s">
        <v>18</v>
      </c>
      <c r="D5919" s="12">
        <v>41480</v>
      </c>
      <c r="E5919" s="13" t="s">
        <v>19</v>
      </c>
      <c r="F5919" s="13" t="s">
        <v>158</v>
      </c>
      <c r="G5919" s="14"/>
      <c r="H5919" s="15">
        <f>HYPERLINK("https://docs.wto.org/imrd/directdoc.asp?DDFDocuments/t/G/SPS/NCHL437.DOC","EN")</f>
      </c>
      <c r="I5919" s="15">
        <f>HYPERLINK("https://docs.wto.org/imrd/directdoc.asp?DDFDocuments/u/G/SPS/NCHL437.DOC","FR")</f>
      </c>
      <c r="J5919" s="15">
        <f>HYPERLINK("https://docs.wto.org/imrd/directdoc.asp?DDFDocuments/v/G/SPS/NCHL437.DOC","ES")</f>
      </c>
    </row>
    <row r="5920">
      <c r="A5920" s="10" t="s">
        <v>10062</v>
      </c>
      <c r="B5920" s="11" t="s">
        <v>291</v>
      </c>
      <c r="C5920" s="10" t="s">
        <v>18</v>
      </c>
      <c r="D5920" s="12">
        <v>41480</v>
      </c>
      <c r="E5920" s="13" t="s">
        <v>10063</v>
      </c>
      <c r="F5920" s="13" t="s">
        <v>24</v>
      </c>
      <c r="G5920" s="14"/>
      <c r="H5920" s="15">
        <f>HYPERLINK("https://docs.wto.org/imrd/directdoc.asp?DDFDocuments/q/G/SPS/NUGA2.pdf","EN")</f>
      </c>
      <c r="I5920" s="15">
        <f>HYPERLINK("https://docs.wto.org/imrd/directdoc.asp?DDFDocuments/r/G/SPS/NUGA2.pdf","FR")</f>
      </c>
      <c r="J5920" s="15">
        <f>HYPERLINK("https://docs.wto.org/imrd/directdoc.asp?DDFDocuments/s/G/SPS/NUGA2.pdf","ES")</f>
      </c>
    </row>
    <row r="5921">
      <c r="A5921" s="10" t="s">
        <v>10064</v>
      </c>
      <c r="B5921" s="11" t="s">
        <v>1096</v>
      </c>
      <c r="C5921" s="10" t="s">
        <v>12</v>
      </c>
      <c r="D5921" s="12">
        <v>41479</v>
      </c>
      <c r="E5921" s="13" t="s">
        <v>3925</v>
      </c>
      <c r="F5921" s="13" t="s">
        <v>144</v>
      </c>
      <c r="G5921" s="14" t="s">
        <v>59</v>
      </c>
      <c r="H5921" s="15">
        <f>HYPERLINK("https://docs.wto.org/imrd/directdoc.asp?DDFDocuments/t/G/SPS/NSGP51.DOC","EN")</f>
      </c>
      <c r="I5921" s="15">
        <f>HYPERLINK("https://docs.wto.org/imrd/directdoc.asp?DDFDocuments/u/G/SPS/NSGP51.DOC","FR")</f>
      </c>
      <c r="J5921" s="15">
        <f>HYPERLINK("https://docs.wto.org/imrd/directdoc.asp?DDFDocuments/v/G/SPS/NSGP51.DOC","ES")</f>
      </c>
    </row>
    <row r="5922">
      <c r="A5922" s="10" t="s">
        <v>10065</v>
      </c>
      <c r="B5922" s="11" t="s">
        <v>34</v>
      </c>
      <c r="C5922" s="10" t="s">
        <v>201</v>
      </c>
      <c r="D5922" s="12">
        <v>41478</v>
      </c>
      <c r="E5922" s="13" t="s">
        <v>3475</v>
      </c>
      <c r="F5922" s="13" t="s">
        <v>10066</v>
      </c>
      <c r="G5922" s="14"/>
      <c r="H5922" s="15">
        <f>HYPERLINK("https://docs.wto.org/imrd/directdoc.asp?DDFDocuments/t/G/SPS/NJPN316C1.DOC","EN")</f>
      </c>
      <c r="I5922" s="15">
        <f>HYPERLINK("https://docs.wto.org/imrd/directdoc.asp?DDFDocuments/u/G/SPS/NJPN316C1.DOC","FR")</f>
      </c>
      <c r="J5922" s="15">
        <f>HYPERLINK("https://docs.wto.org/imrd/directdoc.asp?DDFDocuments/v/G/SPS/NJPN316C1.DOC","ES")</f>
      </c>
    </row>
    <row r="5923">
      <c r="A5923" s="10" t="s">
        <v>10067</v>
      </c>
      <c r="B5923" s="11" t="s">
        <v>34</v>
      </c>
      <c r="C5923" s="10" t="s">
        <v>18</v>
      </c>
      <c r="D5923" s="12">
        <v>41478</v>
      </c>
      <c r="E5923" s="13" t="s">
        <v>10068</v>
      </c>
      <c r="F5923" s="13" t="s">
        <v>74</v>
      </c>
      <c r="G5923" s="14"/>
      <c r="H5923" s="15">
        <f>HYPERLINK("https://docs.wto.org/imrd/directdoc.asp?DDFDocuments/q/G/SPS/NJPN319.pdf","EN")</f>
      </c>
      <c r="I5923" s="15">
        <f>HYPERLINK("https://docs.wto.org/imrd/directdoc.asp?DDFDocuments/r/G/SPS/NJPN319.pdf","FR")</f>
      </c>
      <c r="J5923" s="15">
        <f>HYPERLINK("https://docs.wto.org/imrd/directdoc.asp?DDFDocuments/s/G/SPS/NJPN319.pdf","ES")</f>
      </c>
    </row>
    <row r="5924">
      <c r="A5924" s="10" t="s">
        <v>10069</v>
      </c>
      <c r="B5924" s="11" t="s">
        <v>134</v>
      </c>
      <c r="C5924" s="10" t="s">
        <v>18</v>
      </c>
      <c r="D5924" s="12">
        <v>41478</v>
      </c>
      <c r="E5924" s="13" t="s">
        <v>6659</v>
      </c>
      <c r="F5924" s="13" t="s">
        <v>3688</v>
      </c>
      <c r="G5924" s="14"/>
      <c r="H5924" s="15">
        <f>HYPERLINK("https://docs.wto.org/imrd/directdoc.asp?DDFDocuments/q/G/SPS/NTHA216.pdf","EN")</f>
      </c>
      <c r="I5924" s="15">
        <f>HYPERLINK("https://docs.wto.org/imrd/directdoc.asp?DDFDocuments/r/G/SPS/NTHA216.pdf","FR")</f>
      </c>
      <c r="J5924" s="15">
        <f>HYPERLINK("https://docs.wto.org/imrd/directdoc.asp?DDFDocuments/s/G/SPS/NTHA216.pdf","ES")</f>
      </c>
    </row>
    <row r="5925">
      <c r="A5925" s="10" t="s">
        <v>10070</v>
      </c>
      <c r="B5925" s="11" t="s">
        <v>59</v>
      </c>
      <c r="C5925" s="10" t="s">
        <v>18</v>
      </c>
      <c r="D5925" s="12">
        <v>41478</v>
      </c>
      <c r="E5925" s="13" t="s">
        <v>8874</v>
      </c>
      <c r="F5925" s="13" t="s">
        <v>10071</v>
      </c>
      <c r="G5925" s="14"/>
      <c r="H5925" s="15">
        <f>HYPERLINK("https://docs.wto.org/imrd/directdoc.asp?DDFDocuments/t/G/SPS/NTPKM293.DOC","EN")</f>
      </c>
      <c r="I5925" s="15">
        <f>HYPERLINK("https://docs.wto.org/imrd/directdoc.asp?DDFDocuments/u/G/SPS/NTPKM293.DOC","FR")</f>
      </c>
      <c r="J5925" s="15">
        <f>HYPERLINK("https://docs.wto.org/imrd/directdoc.asp?DDFDocuments/v/G/SPS/NTPKM293.DOC","ES")</f>
      </c>
    </row>
    <row r="5926">
      <c r="A5926" s="10" t="s">
        <v>10072</v>
      </c>
      <c r="B5926" s="11" t="s">
        <v>349</v>
      </c>
      <c r="C5926" s="10" t="s">
        <v>201</v>
      </c>
      <c r="D5926" s="12">
        <v>41473</v>
      </c>
      <c r="E5926" s="13" t="s">
        <v>19</v>
      </c>
      <c r="F5926" s="13" t="s">
        <v>117</v>
      </c>
      <c r="G5926" s="14"/>
      <c r="H5926" s="15">
        <f>HYPERLINK("https://docs.wto.org/imrd/directdoc.asp?DDFDocuments/q/G/SPS/NECU122C1.pdf","EN")</f>
      </c>
      <c r="I5926" s="15">
        <f>HYPERLINK("https://docs.wto.org/imrd/directdoc.asp?DDFDocuments/r/G/SPS/NECU122C1.pdf","FR")</f>
      </c>
      <c r="J5926" s="15">
        <f>HYPERLINK("https://docs.wto.org/imrd/directdoc.asp?DDFDocuments/s/G/SPS/NECU122C1.pdf","ES")</f>
      </c>
    </row>
    <row r="5927">
      <c r="A5927" s="10" t="s">
        <v>10073</v>
      </c>
      <c r="B5927" s="11" t="s">
        <v>349</v>
      </c>
      <c r="C5927" s="10" t="s">
        <v>12</v>
      </c>
      <c r="D5927" s="12">
        <v>41473</v>
      </c>
      <c r="E5927" s="13" t="s">
        <v>19</v>
      </c>
      <c r="F5927" s="13" t="s">
        <v>10074</v>
      </c>
      <c r="G5927" s="14"/>
      <c r="H5927" s="15">
        <f>HYPERLINK("https://docs.wto.org/imrd/directdoc.asp?DDFDocuments/t/G/SPS/NECU123.DOC","EN")</f>
      </c>
      <c r="I5927" s="15">
        <f>HYPERLINK("https://docs.wto.org/imrd/directdoc.asp?DDFDocuments/u/G/SPS/NECU123.DOC","FR")</f>
      </c>
      <c r="J5927" s="15">
        <f>HYPERLINK("https://docs.wto.org/imrd/directdoc.asp?DDFDocuments/v/G/SPS/NECU123.DOC","ES")</f>
      </c>
    </row>
    <row r="5928">
      <c r="A5928" s="10" t="s">
        <v>10075</v>
      </c>
      <c r="B5928" s="11" t="s">
        <v>233</v>
      </c>
      <c r="C5928" s="10" t="s">
        <v>18</v>
      </c>
      <c r="D5928" s="12">
        <v>41471</v>
      </c>
      <c r="E5928" s="13" t="s">
        <v>19</v>
      </c>
      <c r="F5928" s="13" t="s">
        <v>992</v>
      </c>
      <c r="G5928" s="14"/>
      <c r="H5928" s="15">
        <f>HYPERLINK("https://docs.wto.org/imrd/directdoc.asp?DDFDocuments/t/G/SPS/NPER479.DOC","EN")</f>
      </c>
      <c r="I5928" s="15">
        <f>HYPERLINK("https://docs.wto.org/imrd/directdoc.asp?DDFDocuments/u/G/SPS/NPER479.DOC","FR")</f>
      </c>
      <c r="J5928" s="15">
        <f>HYPERLINK("https://docs.wto.org/imrd/directdoc.asp?DDFDocuments/v/G/SPS/NPER479.DOC","ES")</f>
      </c>
    </row>
    <row r="5929">
      <c r="A5929" s="10" t="s">
        <v>10076</v>
      </c>
      <c r="B5929" s="11" t="s">
        <v>233</v>
      </c>
      <c r="C5929" s="10" t="s">
        <v>18</v>
      </c>
      <c r="D5929" s="12">
        <v>41471</v>
      </c>
      <c r="E5929" s="13" t="s">
        <v>19</v>
      </c>
      <c r="F5929" s="13" t="s">
        <v>2449</v>
      </c>
      <c r="G5929" s="14"/>
      <c r="H5929" s="15">
        <f>HYPERLINK("https://docs.wto.org/imrd/directdoc.asp?DDFDocuments/q/G/SPS/NPER480.pdf","EN")</f>
      </c>
      <c r="I5929" s="15">
        <f>HYPERLINK("https://docs.wto.org/imrd/directdoc.asp?DDFDocuments/r/G/SPS/NPER480.pdf","FR")</f>
      </c>
      <c r="J5929" s="15">
        <f>HYPERLINK("https://docs.wto.org/imrd/directdoc.asp?DDFDocuments/s/G/SPS/NPER480.pdf","ES")</f>
      </c>
    </row>
    <row r="5930">
      <c r="A5930" s="10" t="s">
        <v>10077</v>
      </c>
      <c r="B5930" s="11" t="s">
        <v>233</v>
      </c>
      <c r="C5930" s="10" t="s">
        <v>18</v>
      </c>
      <c r="D5930" s="12">
        <v>41471</v>
      </c>
      <c r="E5930" s="13" t="s">
        <v>19</v>
      </c>
      <c r="F5930" s="13" t="s">
        <v>158</v>
      </c>
      <c r="G5930" s="14"/>
      <c r="H5930" s="15">
        <f>HYPERLINK("https://docs.wto.org/imrd/directdoc.asp?DDFDocuments/q/G/SPS/NPER481.pdf","EN")</f>
      </c>
      <c r="I5930" s="15">
        <f>HYPERLINK("https://docs.wto.org/imrd/directdoc.asp?DDFDocuments/r/G/SPS/NPER481.pdf","FR")</f>
      </c>
      <c r="J5930" s="15">
        <f>HYPERLINK("https://docs.wto.org/imrd/directdoc.asp?DDFDocuments/s/G/SPS/NPER481.pdf","ES")</f>
      </c>
    </row>
    <row r="5931">
      <c r="A5931" s="10" t="s">
        <v>10078</v>
      </c>
      <c r="B5931" s="11" t="s">
        <v>233</v>
      </c>
      <c r="C5931" s="10" t="s">
        <v>18</v>
      </c>
      <c r="D5931" s="12">
        <v>41471</v>
      </c>
      <c r="E5931" s="13" t="s">
        <v>19</v>
      </c>
      <c r="F5931" s="13" t="s">
        <v>992</v>
      </c>
      <c r="G5931" s="14"/>
      <c r="H5931" s="15">
        <f>HYPERLINK("https://docs.wto.org/imrd/directdoc.asp?DDFDocuments/q/G/SPS/NPER482.pdf","EN")</f>
      </c>
      <c r="I5931" s="15">
        <f>HYPERLINK("https://docs.wto.org/imrd/directdoc.asp?DDFDocuments/r/G/SPS/NPER482.pdf","FR")</f>
      </c>
      <c r="J5931" s="15">
        <f>HYPERLINK("https://docs.wto.org/imrd/directdoc.asp?DDFDocuments/s/G/SPS/NPER482.pdf","ES")</f>
      </c>
    </row>
    <row r="5932">
      <c r="A5932" s="10" t="s">
        <v>10079</v>
      </c>
      <c r="B5932" s="11" t="s">
        <v>145</v>
      </c>
      <c r="C5932" s="10" t="s">
        <v>12</v>
      </c>
      <c r="D5932" s="12">
        <v>41471</v>
      </c>
      <c r="E5932" s="13" t="s">
        <v>9364</v>
      </c>
      <c r="F5932" s="13" t="s">
        <v>36</v>
      </c>
      <c r="G5932" s="14" t="s">
        <v>9365</v>
      </c>
      <c r="H5932" s="15">
        <f>HYPERLINK("https://docs.wto.org/imrd/directdoc.asp?DDFDocuments/t/G/SPS/NPHL236.DOC","EN")</f>
      </c>
      <c r="I5932" s="15">
        <f>HYPERLINK("https://docs.wto.org/imrd/directdoc.asp?DDFDocuments/u/G/SPS/NPHL236.DOC","FR")</f>
      </c>
      <c r="J5932" s="15">
        <f>HYPERLINK("https://docs.wto.org/imrd/directdoc.asp?DDFDocuments/v/G/SPS/NPHL236.DOC","ES")</f>
      </c>
    </row>
    <row r="5933">
      <c r="A5933" s="10" t="s">
        <v>10080</v>
      </c>
      <c r="B5933" s="11" t="s">
        <v>161</v>
      </c>
      <c r="C5933" s="10" t="s">
        <v>40</v>
      </c>
      <c r="D5933" s="12">
        <v>41471</v>
      </c>
      <c r="E5933" s="13" t="s">
        <v>969</v>
      </c>
      <c r="F5933" s="13" t="s">
        <v>5150</v>
      </c>
      <c r="G5933" s="14" t="s">
        <v>779</v>
      </c>
      <c r="H5933" s="15">
        <f>HYPERLINK("https://docs.wto.org/imrd/directdoc.asp?DDFDocuments/t/G/SPS/NUSA2518A1.DOC","EN")</f>
      </c>
      <c r="I5933" s="15">
        <f>HYPERLINK("https://docs.wto.org/imrd/directdoc.asp?DDFDocuments/u/G/SPS/NUSA2518A1.DOC","FR")</f>
      </c>
      <c r="J5933" s="15">
        <f>HYPERLINK("https://docs.wto.org/imrd/directdoc.asp?DDFDocuments/v/G/SPS/NUSA2518A1.DOC","ES")</f>
      </c>
    </row>
    <row r="5934">
      <c r="A5934" s="10" t="s">
        <v>10081</v>
      </c>
      <c r="B5934" s="11" t="s">
        <v>153</v>
      </c>
      <c r="C5934" s="10" t="s">
        <v>40</v>
      </c>
      <c r="D5934" s="12">
        <v>41470</v>
      </c>
      <c r="E5934" s="13" t="s">
        <v>62</v>
      </c>
      <c r="F5934" s="13" t="s">
        <v>5150</v>
      </c>
      <c r="G5934" s="14"/>
      <c r="H5934" s="15">
        <f>HYPERLINK("https://docs.wto.org/imrd/directdoc.asp?DDFDocuments/q/G/SPS/NKOR320A1.pdf","EN")</f>
      </c>
      <c r="I5934" s="15">
        <f>HYPERLINK("https://docs.wto.org/imrd/directdoc.asp?DDFDocuments/r/G/SPS/NKOR320A1.pdf","FR")</f>
      </c>
      <c r="J5934" s="15">
        <f>HYPERLINK("https://docs.wto.org/imrd/directdoc.asp?DDFDocuments/s/G/SPS/NKOR320A1.pdf","ES")</f>
      </c>
    </row>
    <row r="5935">
      <c r="A5935" s="10" t="s">
        <v>10082</v>
      </c>
      <c r="B5935" s="11" t="s">
        <v>82</v>
      </c>
      <c r="C5935" s="10" t="s">
        <v>18</v>
      </c>
      <c r="D5935" s="12">
        <v>41467</v>
      </c>
      <c r="E5935" s="13" t="s">
        <v>603</v>
      </c>
      <c r="F5935" s="13" t="s">
        <v>74</v>
      </c>
      <c r="G5935" s="14"/>
      <c r="H5935" s="15">
        <f>HYPERLINK("https://docs.wto.org/imrd/directdoc.asp?DDFDocuments/q/G/SPS/NEU50.pdf","EN")</f>
      </c>
      <c r="I5935" s="15">
        <f>HYPERLINK("https://docs.wto.org/imrd/directdoc.asp?DDFDocuments/r/G/SPS/NEU50.pdf","FR")</f>
      </c>
      <c r="J5935" s="15">
        <f>HYPERLINK("https://docs.wto.org/imrd/directdoc.asp?DDFDocuments/s/G/SPS/NEU50.pdf","ES")</f>
      </c>
    </row>
    <row r="5936">
      <c r="A5936" s="10" t="s">
        <v>10083</v>
      </c>
      <c r="B5936" s="11" t="s">
        <v>161</v>
      </c>
      <c r="C5936" s="10" t="s">
        <v>18</v>
      </c>
      <c r="D5936" s="12">
        <v>41467</v>
      </c>
      <c r="E5936" s="13" t="s">
        <v>9707</v>
      </c>
      <c r="F5936" s="13" t="s">
        <v>158</v>
      </c>
      <c r="G5936" s="14" t="s">
        <v>79</v>
      </c>
      <c r="H5936" s="15">
        <f>HYPERLINK("https://docs.wto.org/imrd/directdoc.asp?DDFDocuments/q/G/SPS/NUSA2563.pdf","EN")</f>
      </c>
      <c r="I5936" s="15">
        <f>HYPERLINK("https://docs.wto.org/imrd/directdoc.asp?DDFDocuments/r/G/SPS/NUSA2563.pdf","FR")</f>
      </c>
      <c r="J5936" s="15">
        <f>HYPERLINK("https://docs.wto.org/imrd/directdoc.asp?DDFDocuments/s/G/SPS/NUSA2563.pdf","ES")</f>
      </c>
    </row>
    <row r="5937">
      <c r="A5937" s="10" t="s">
        <v>10084</v>
      </c>
      <c r="B5937" s="11" t="s">
        <v>161</v>
      </c>
      <c r="C5937" s="10" t="s">
        <v>18</v>
      </c>
      <c r="D5937" s="12">
        <v>41467</v>
      </c>
      <c r="E5937" s="13" t="s">
        <v>10085</v>
      </c>
      <c r="F5937" s="13" t="s">
        <v>186</v>
      </c>
      <c r="G5937" s="14"/>
      <c r="H5937" s="15">
        <f>HYPERLINK("https://docs.wto.org/imrd/directdoc.asp?DDFDocuments/q/G/SPS/NUSA2564.pdf","EN")</f>
      </c>
      <c r="I5937" s="15">
        <f>HYPERLINK("https://docs.wto.org/imrd/directdoc.asp?DDFDocuments/r/G/SPS/NUSA2564.pdf","FR")</f>
      </c>
      <c r="J5937" s="15">
        <f>HYPERLINK("https://docs.wto.org/imrd/directdoc.asp?DDFDocuments/s/G/SPS/NUSA2564.pdf","ES")</f>
      </c>
    </row>
    <row r="5938">
      <c r="A5938" s="10" t="s">
        <v>10086</v>
      </c>
      <c r="B5938" s="11" t="s">
        <v>188</v>
      </c>
      <c r="C5938" s="10" t="s">
        <v>18</v>
      </c>
      <c r="D5938" s="12">
        <v>41465</v>
      </c>
      <c r="E5938" s="13" t="s">
        <v>10087</v>
      </c>
      <c r="F5938" s="13" t="s">
        <v>817</v>
      </c>
      <c r="G5938" s="14" t="s">
        <v>10088</v>
      </c>
      <c r="H5938" s="15">
        <f>HYPERLINK("https://docs.wto.org/imrd/directdoc.asp?DDFDocuments/t/G/SPS/NAUS320.DOC","EN")</f>
      </c>
      <c r="I5938" s="15">
        <f>HYPERLINK("https://docs.wto.org/imrd/directdoc.asp?DDFDocuments/u/G/SPS/NAUS320.DOC","FR")</f>
      </c>
      <c r="J5938" s="15">
        <f>HYPERLINK("https://docs.wto.org/imrd/directdoc.asp?DDFDocuments/v/G/SPS/NAUS320.DOC","ES")</f>
      </c>
    </row>
    <row r="5939">
      <c r="A5939" s="10" t="s">
        <v>10089</v>
      </c>
      <c r="B5939" s="11" t="s">
        <v>11</v>
      </c>
      <c r="C5939" s="10" t="s">
        <v>40</v>
      </c>
      <c r="D5939" s="12">
        <v>41465</v>
      </c>
      <c r="E5939" s="13" t="s">
        <v>10090</v>
      </c>
      <c r="F5939" s="13" t="s">
        <v>5150</v>
      </c>
      <c r="G5939" s="14" t="s">
        <v>82</v>
      </c>
      <c r="H5939" s="15">
        <f>HYPERLINK("https://docs.wto.org/imrd/directdoc.asp?DDFDocuments/q/G/SPS/NRUS22A2.pdf","EN")</f>
      </c>
      <c r="I5939" s="15">
        <f>HYPERLINK("https://docs.wto.org/imrd/directdoc.asp?DDFDocuments/r/G/SPS/NRUS22A2.pdf","FR")</f>
      </c>
      <c r="J5939" s="15">
        <f>HYPERLINK("https://docs.wto.org/imrd/directdoc.asp?DDFDocuments/s/G/SPS/NRUS22A2.pdf","ES")</f>
      </c>
    </row>
    <row r="5940">
      <c r="A5940" s="10" t="s">
        <v>10091</v>
      </c>
      <c r="B5940" s="11" t="s">
        <v>5038</v>
      </c>
      <c r="C5940" s="10" t="s">
        <v>12</v>
      </c>
      <c r="D5940" s="12">
        <v>41464</v>
      </c>
      <c r="E5940" s="13" t="s">
        <v>7840</v>
      </c>
      <c r="F5940" s="13" t="s">
        <v>6521</v>
      </c>
      <c r="G5940" s="14" t="s">
        <v>10092</v>
      </c>
      <c r="H5940" s="15">
        <f>HYPERLINK("https://docs.wto.org/imrd/directdoc.asp?DDFDocuments/t/G/SPS/NALB163.DOC","EN")</f>
      </c>
      <c r="I5940" s="15">
        <f>HYPERLINK("https://docs.wto.org/imrd/directdoc.asp?DDFDocuments/u/G/SPS/NALB163.DOC","FR")</f>
      </c>
      <c r="J5940" s="15">
        <f>HYPERLINK("https://docs.wto.org/imrd/directdoc.asp?DDFDocuments/v/G/SPS/NALB163.DOC","ES")</f>
      </c>
    </row>
    <row r="5941">
      <c r="A5941" s="10" t="s">
        <v>10093</v>
      </c>
      <c r="B5941" s="11" t="s">
        <v>5038</v>
      </c>
      <c r="C5941" s="10" t="s">
        <v>12</v>
      </c>
      <c r="D5941" s="12">
        <v>41464</v>
      </c>
      <c r="E5941" s="13" t="s">
        <v>7840</v>
      </c>
      <c r="F5941" s="13" t="s">
        <v>6521</v>
      </c>
      <c r="G5941" s="14" t="s">
        <v>10094</v>
      </c>
      <c r="H5941" s="15">
        <f>HYPERLINK("https://docs.wto.org/imrd/directdoc.asp?DDFDocuments/t/G/SPS/NALB164.DOC","EN")</f>
      </c>
      <c r="I5941" s="15">
        <f>HYPERLINK("https://docs.wto.org/imrd/directdoc.asp?DDFDocuments/u/G/SPS/NALB164.DOC","FR")</f>
      </c>
      <c r="J5941" s="15">
        <f>HYPERLINK("https://docs.wto.org/imrd/directdoc.asp?DDFDocuments/v/G/SPS/NALB164.DOC","ES")</f>
      </c>
    </row>
    <row r="5942">
      <c r="A5942" s="10" t="s">
        <v>10095</v>
      </c>
      <c r="B5942" s="11" t="s">
        <v>365</v>
      </c>
      <c r="C5942" s="10" t="s">
        <v>18</v>
      </c>
      <c r="D5942" s="12">
        <v>41464</v>
      </c>
      <c r="E5942" s="13" t="s">
        <v>19</v>
      </c>
      <c r="F5942" s="13" t="s">
        <v>223</v>
      </c>
      <c r="G5942" s="14"/>
      <c r="H5942" s="15">
        <f>HYPERLINK("https://docs.wto.org/imrd/directdoc.asp?DDFDocuments/t/G/SPS/NCHL435.DOC","EN")</f>
      </c>
      <c r="I5942" s="15">
        <f>HYPERLINK("https://docs.wto.org/imrd/directdoc.asp?DDFDocuments/u/G/SPS/NCHL435.DOC","FR")</f>
      </c>
      <c r="J5942" s="15">
        <f>HYPERLINK("https://docs.wto.org/imrd/directdoc.asp?DDFDocuments/v/G/SPS/NCHL435.DOC","ES")</f>
      </c>
    </row>
    <row r="5943">
      <c r="A5943" s="10" t="s">
        <v>10096</v>
      </c>
      <c r="B5943" s="11" t="s">
        <v>365</v>
      </c>
      <c r="C5943" s="10" t="s">
        <v>18</v>
      </c>
      <c r="D5943" s="12">
        <v>41464</v>
      </c>
      <c r="E5943" s="13" t="s">
        <v>19</v>
      </c>
      <c r="F5943" s="13" t="s">
        <v>158</v>
      </c>
      <c r="G5943" s="14"/>
      <c r="H5943" s="15">
        <f>HYPERLINK("https://docs.wto.org/imrd/directdoc.asp?DDFDocuments/q/G/SPS/NCHL436.pdf","EN")</f>
      </c>
      <c r="I5943" s="15">
        <f>HYPERLINK("https://docs.wto.org/imrd/directdoc.asp?DDFDocuments/r/G/SPS/NCHL436.pdf","FR")</f>
      </c>
      <c r="J5943" s="15">
        <f>HYPERLINK("https://docs.wto.org/imrd/directdoc.asp?DDFDocuments/s/G/SPS/NCHL436.pdf","ES")</f>
      </c>
    </row>
    <row r="5944">
      <c r="A5944" s="10" t="s">
        <v>10097</v>
      </c>
      <c r="B5944" s="11" t="s">
        <v>82</v>
      </c>
      <c r="C5944" s="10" t="s">
        <v>40</v>
      </c>
      <c r="D5944" s="12">
        <v>41464</v>
      </c>
      <c r="E5944" s="13" t="s">
        <v>10098</v>
      </c>
      <c r="F5944" s="13" t="s">
        <v>5150</v>
      </c>
      <c r="G5944" s="14"/>
      <c r="H5944" s="15">
        <f>HYPERLINK("https://docs.wto.org/imrd/directdoc.asp?DDFDocuments/q/G/SPS/NEU34A1.pdf","EN")</f>
      </c>
      <c r="I5944" s="15">
        <f>HYPERLINK("https://docs.wto.org/imrd/directdoc.asp?DDFDocuments/r/G/SPS/NEU34A1.pdf","FR")</f>
      </c>
      <c r="J5944" s="15">
        <f>HYPERLINK("https://docs.wto.org/imrd/directdoc.asp?DDFDocuments/s/G/SPS/NEU34A1.pdf","ES")</f>
      </c>
    </row>
    <row r="5945">
      <c r="A5945" s="10" t="s">
        <v>10099</v>
      </c>
      <c r="B5945" s="11" t="s">
        <v>145</v>
      </c>
      <c r="C5945" s="10" t="s">
        <v>18</v>
      </c>
      <c r="D5945" s="12">
        <v>41464</v>
      </c>
      <c r="E5945" s="13" t="s">
        <v>10100</v>
      </c>
      <c r="F5945" s="13" t="s">
        <v>992</v>
      </c>
      <c r="G5945" s="14" t="s">
        <v>10101</v>
      </c>
      <c r="H5945" s="15">
        <f>HYPERLINK("https://docs.wto.org/imrd/directdoc.asp?DDFDocuments/q/G/SPS/NPHL235.pdf","EN")</f>
      </c>
      <c r="I5945" s="15">
        <f>HYPERLINK("https://docs.wto.org/imrd/directdoc.asp?DDFDocuments/r/G/SPS/NPHL235.pdf","FR")</f>
      </c>
      <c r="J5945" s="15">
        <f>HYPERLINK("https://docs.wto.org/imrd/directdoc.asp?DDFDocuments/s/G/SPS/NPHL235.pdf","ES")</f>
      </c>
    </row>
    <row r="5946">
      <c r="A5946" s="10" t="s">
        <v>10102</v>
      </c>
      <c r="B5946" s="11" t="s">
        <v>59</v>
      </c>
      <c r="C5946" s="10" t="s">
        <v>18</v>
      </c>
      <c r="D5946" s="12">
        <v>41464</v>
      </c>
      <c r="E5946" s="13" t="s">
        <v>60</v>
      </c>
      <c r="F5946" s="13" t="s">
        <v>607</v>
      </c>
      <c r="G5946" s="14" t="s">
        <v>9570</v>
      </c>
      <c r="H5946" s="15">
        <f>HYPERLINK("https://docs.wto.org/imrd/directdoc.asp?DDFDocuments/t/G/SPS/NTPKM292.DOC","EN")</f>
      </c>
      <c r="I5946" s="15">
        <f>HYPERLINK("https://docs.wto.org/imrd/directdoc.asp?DDFDocuments/u/G/SPS/NTPKM292.DOC","FR")</f>
      </c>
      <c r="J5946" s="15">
        <f>HYPERLINK("https://docs.wto.org/imrd/directdoc.asp?DDFDocuments/v/G/SPS/NTPKM292.DOC","ES")</f>
      </c>
    </row>
    <row r="5947">
      <c r="A5947" s="10" t="s">
        <v>10103</v>
      </c>
      <c r="B5947" s="11" t="s">
        <v>188</v>
      </c>
      <c r="C5947" s="10" t="s">
        <v>40</v>
      </c>
      <c r="D5947" s="12">
        <v>41463</v>
      </c>
      <c r="E5947" s="13" t="s">
        <v>10104</v>
      </c>
      <c r="F5947" s="13" t="s">
        <v>5150</v>
      </c>
      <c r="G5947" s="14" t="s">
        <v>10105</v>
      </c>
      <c r="H5947" s="15">
        <f>HYPERLINK("https://docs.wto.org/imrd/directdoc.asp?DDFDocuments/t/G/SPS/NAUS312A1.DOC","EN")</f>
      </c>
      <c r="I5947" s="15">
        <f>HYPERLINK("https://docs.wto.org/imrd/directdoc.asp?DDFDocuments/u/G/SPS/NAUS312A1.DOC","FR")</f>
      </c>
      <c r="J5947" s="15">
        <f>HYPERLINK("https://docs.wto.org/imrd/directdoc.asp?DDFDocuments/v/G/SPS/NAUS312A1.DOC","ES")</f>
      </c>
    </row>
    <row r="5948">
      <c r="A5948" s="10" t="s">
        <v>10106</v>
      </c>
      <c r="B5948" s="11" t="s">
        <v>82</v>
      </c>
      <c r="C5948" s="10" t="s">
        <v>40</v>
      </c>
      <c r="D5948" s="12">
        <v>41463</v>
      </c>
      <c r="E5948" s="13" t="s">
        <v>3328</v>
      </c>
      <c r="F5948" s="13" t="s">
        <v>5150</v>
      </c>
      <c r="G5948" s="14"/>
      <c r="H5948" s="15">
        <f>HYPERLINK("https://docs.wto.org/imrd/directdoc.asp?DDFDocuments/q/G/SPS/NEEC341A14.pdf","EN")</f>
      </c>
      <c r="I5948" s="15">
        <f>HYPERLINK("https://docs.wto.org/imrd/directdoc.asp?DDFDocuments/r/G/SPS/NEEC341A14.pdf","FR")</f>
      </c>
      <c r="J5948" s="15">
        <f>HYPERLINK("https://docs.wto.org/imrd/directdoc.asp?DDFDocuments/s/G/SPS/NEEC341A14.pdf","ES")</f>
      </c>
    </row>
    <row r="5949">
      <c r="A5949" s="10" t="s">
        <v>10107</v>
      </c>
      <c r="B5949" s="11" t="s">
        <v>82</v>
      </c>
      <c r="C5949" s="10" t="s">
        <v>54</v>
      </c>
      <c r="D5949" s="12">
        <v>41463</v>
      </c>
      <c r="E5949" s="13" t="s">
        <v>10108</v>
      </c>
      <c r="F5949" s="13" t="s">
        <v>5150</v>
      </c>
      <c r="G5949" s="14" t="s">
        <v>149</v>
      </c>
      <c r="H5949" s="15">
        <f>HYPERLINK("https://docs.wto.org/imrd/directdoc.asp?DDFDocuments/t/G/SPS/NEU2A1.DOC","EN")</f>
      </c>
      <c r="I5949" s="15">
        <f>HYPERLINK("https://docs.wto.org/imrd/directdoc.asp?DDFDocuments/u/G/SPS/NEU2A1.DOC","FR")</f>
      </c>
      <c r="J5949" s="15">
        <f>HYPERLINK("https://docs.wto.org/imrd/directdoc.asp?DDFDocuments/v/G/SPS/NEU2A1.DOC","ES")</f>
      </c>
    </row>
    <row r="5950">
      <c r="A5950" s="10" t="s">
        <v>10109</v>
      </c>
      <c r="B5950" s="11" t="s">
        <v>11</v>
      </c>
      <c r="C5950" s="10" t="s">
        <v>18</v>
      </c>
      <c r="D5950" s="12">
        <v>41463</v>
      </c>
      <c r="E5950" s="13" t="s">
        <v>9732</v>
      </c>
      <c r="F5950" s="13" t="s">
        <v>3627</v>
      </c>
      <c r="G5950" s="14"/>
      <c r="H5950" s="15">
        <f>HYPERLINK("https://docs.wto.org/imrd/directdoc.asp?DDFDocuments/t/G/SPS/NRUS27.DOC","EN")</f>
      </c>
      <c r="I5950" s="15">
        <f>HYPERLINK("https://docs.wto.org/imrd/directdoc.asp?DDFDocuments/u/G/SPS/NRUS27.DOC","FR")</f>
      </c>
      <c r="J5950" s="15">
        <f>HYPERLINK("https://docs.wto.org/imrd/directdoc.asp?DDFDocuments/v/G/SPS/NRUS27.DOC","ES")</f>
      </c>
    </row>
    <row r="5951">
      <c r="A5951" s="10" t="s">
        <v>10110</v>
      </c>
      <c r="B5951" s="11" t="s">
        <v>11</v>
      </c>
      <c r="C5951" s="10" t="s">
        <v>18</v>
      </c>
      <c r="D5951" s="12">
        <v>41463</v>
      </c>
      <c r="E5951" s="13" t="s">
        <v>9689</v>
      </c>
      <c r="F5951" s="13" t="s">
        <v>10111</v>
      </c>
      <c r="G5951" s="14"/>
      <c r="H5951" s="15">
        <f>HYPERLINK("https://docs.wto.org/imrd/directdoc.asp?DDFDocuments/q/G/SPS/NRUS28.pdf","EN")</f>
      </c>
      <c r="I5951" s="15">
        <f>HYPERLINK("https://docs.wto.org/imrd/directdoc.asp?DDFDocuments/r/G/SPS/NRUS28.pdf","FR")</f>
      </c>
      <c r="J5951" s="15">
        <f>HYPERLINK("https://docs.wto.org/imrd/directdoc.asp?DDFDocuments/s/G/SPS/NRUS28.pdf","ES")</f>
      </c>
    </row>
    <row r="5952">
      <c r="A5952" s="10" t="s">
        <v>10112</v>
      </c>
      <c r="B5952" s="11" t="s">
        <v>95</v>
      </c>
      <c r="C5952" s="10" t="s">
        <v>18</v>
      </c>
      <c r="D5952" s="12">
        <v>41458</v>
      </c>
      <c r="E5952" s="13" t="s">
        <v>10113</v>
      </c>
      <c r="F5952" s="13" t="s">
        <v>1550</v>
      </c>
      <c r="G5952" s="14"/>
      <c r="H5952" s="15">
        <f>HYPERLINK("https://docs.wto.org/imrd/directdoc.asp?DDFDocuments/t/G/SPS/NBRA487R1.DOC","EN")</f>
      </c>
      <c r="I5952" s="15">
        <f>HYPERLINK("https://docs.wto.org/imrd/directdoc.asp?DDFDocuments/u/G/SPS/NBRA487R1.DOC","FR")</f>
      </c>
      <c r="J5952" s="15">
        <f>HYPERLINK("https://docs.wto.org/imrd/directdoc.asp?DDFDocuments/v/G/SPS/NBRA487R1.DOC","ES")</f>
      </c>
    </row>
    <row r="5953">
      <c r="A5953" s="10" t="s">
        <v>10114</v>
      </c>
      <c r="B5953" s="11" t="s">
        <v>95</v>
      </c>
      <c r="C5953" s="10" t="s">
        <v>18</v>
      </c>
      <c r="D5953" s="12">
        <v>41458</v>
      </c>
      <c r="E5953" s="13" t="s">
        <v>10115</v>
      </c>
      <c r="F5953" s="13" t="s">
        <v>2521</v>
      </c>
      <c r="G5953" s="14"/>
      <c r="H5953" s="15">
        <f>HYPERLINK("https://docs.wto.org/imrd/directdoc.asp?DDFDocuments/t/G/SPS/NBRA490R1.DOC","EN")</f>
      </c>
      <c r="I5953" s="15">
        <f>HYPERLINK("https://docs.wto.org/imrd/directdoc.asp?DDFDocuments/u/G/SPS/NBRA490R1.DOC","FR")</f>
      </c>
      <c r="J5953" s="15">
        <f>HYPERLINK("https://docs.wto.org/imrd/directdoc.asp?DDFDocuments/v/G/SPS/NBRA490R1.DOC","ES")</f>
      </c>
    </row>
    <row r="5954">
      <c r="A5954" s="10" t="s">
        <v>10116</v>
      </c>
      <c r="B5954" s="11" t="s">
        <v>95</v>
      </c>
      <c r="C5954" s="10" t="s">
        <v>18</v>
      </c>
      <c r="D5954" s="12">
        <v>41458</v>
      </c>
      <c r="E5954" s="13" t="s">
        <v>10117</v>
      </c>
      <c r="F5954" s="13" t="s">
        <v>2521</v>
      </c>
      <c r="G5954" s="14"/>
      <c r="H5954" s="15">
        <f>HYPERLINK("https://docs.wto.org/imrd/directdoc.asp?DDFDocuments/t/G/SPS/NBRA491R1.DOC","EN")</f>
      </c>
      <c r="I5954" s="15">
        <f>HYPERLINK("https://docs.wto.org/imrd/directdoc.asp?DDFDocuments/u/G/SPS/NBRA491R1.DOC","FR")</f>
      </c>
      <c r="J5954" s="15">
        <f>HYPERLINK("https://docs.wto.org/imrd/directdoc.asp?DDFDocuments/v/G/SPS/NBRA491R1.DOC","ES")</f>
      </c>
    </row>
    <row r="5955">
      <c r="A5955" s="10" t="s">
        <v>10118</v>
      </c>
      <c r="B5955" s="11" t="s">
        <v>95</v>
      </c>
      <c r="C5955" s="10" t="s">
        <v>18</v>
      </c>
      <c r="D5955" s="12">
        <v>41458</v>
      </c>
      <c r="E5955" s="13" t="s">
        <v>10119</v>
      </c>
      <c r="F5955" s="13" t="s">
        <v>24</v>
      </c>
      <c r="G5955" s="14"/>
      <c r="H5955" s="15">
        <f>HYPERLINK("https://docs.wto.org/imrd/directdoc.asp?DDFDocuments/t/G/SPS/NBRA876.DOC","EN")</f>
      </c>
      <c r="I5955" s="15">
        <f>HYPERLINK("https://docs.wto.org/imrd/directdoc.asp?DDFDocuments/u/G/SPS/NBRA876.DOC","FR")</f>
      </c>
      <c r="J5955" s="15">
        <f>HYPERLINK("https://docs.wto.org/imrd/directdoc.asp?DDFDocuments/v/G/SPS/NBRA876.DOC","ES")</f>
      </c>
    </row>
    <row r="5956">
      <c r="A5956" s="10" t="s">
        <v>10120</v>
      </c>
      <c r="B5956" s="11" t="s">
        <v>95</v>
      </c>
      <c r="C5956" s="10" t="s">
        <v>18</v>
      </c>
      <c r="D5956" s="12">
        <v>41458</v>
      </c>
      <c r="E5956" s="13" t="s">
        <v>10121</v>
      </c>
      <c r="F5956" s="13" t="s">
        <v>1550</v>
      </c>
      <c r="G5956" s="14"/>
      <c r="H5956" s="15">
        <f>HYPERLINK("https://docs.wto.org/imrd/directdoc.asp?DDFDocuments/t/G/SPS/NBRA881.DOC","EN")</f>
      </c>
      <c r="I5956" s="15">
        <f>HYPERLINK("https://docs.wto.org/imrd/directdoc.asp?DDFDocuments/u/G/SPS/NBRA881.DOC","FR")</f>
      </c>
      <c r="J5956" s="15">
        <f>HYPERLINK("https://docs.wto.org/imrd/directdoc.asp?DDFDocuments/v/G/SPS/NBRA881.DOC","ES")</f>
      </c>
    </row>
    <row r="5957">
      <c r="A5957" s="10" t="s">
        <v>10122</v>
      </c>
      <c r="B5957" s="11" t="s">
        <v>145</v>
      </c>
      <c r="C5957" s="10" t="s">
        <v>2295</v>
      </c>
      <c r="D5957" s="12">
        <v>41458</v>
      </c>
      <c r="E5957" s="13" t="s">
        <v>10123</v>
      </c>
      <c r="F5957" s="13" t="s">
        <v>229</v>
      </c>
      <c r="G5957" s="14" t="s">
        <v>149</v>
      </c>
      <c r="H5957" s="15">
        <f>HYPERLINK("https://docs.wto.org/imrd/directdoc.asp?DDFDocuments/t/G/SPS/NPHL228C1.DOC","EN")</f>
      </c>
      <c r="I5957" s="15">
        <f>HYPERLINK("https://docs.wto.org/imrd/directdoc.asp?DDFDocuments/u/G/SPS/NPHL228C1.DOC","FR")</f>
      </c>
      <c r="J5957" s="15">
        <f>HYPERLINK("https://docs.wto.org/imrd/directdoc.asp?DDFDocuments/v/G/SPS/NPHL228C1.DOC","ES")</f>
      </c>
    </row>
    <row r="5958">
      <c r="A5958" s="10" t="s">
        <v>10124</v>
      </c>
      <c r="B5958" s="11" t="s">
        <v>145</v>
      </c>
      <c r="C5958" s="10" t="s">
        <v>12</v>
      </c>
      <c r="D5958" s="12">
        <v>41458</v>
      </c>
      <c r="E5958" s="13" t="s">
        <v>10125</v>
      </c>
      <c r="F5958" s="13" t="s">
        <v>2192</v>
      </c>
      <c r="G5958" s="14" t="s">
        <v>1176</v>
      </c>
      <c r="H5958" s="15">
        <f>HYPERLINK("https://docs.wto.org/imrd/directdoc.asp?DDFDocuments/t/G/SPS/NPHL233.DOC","EN")</f>
      </c>
      <c r="I5958" s="15">
        <f>HYPERLINK("https://docs.wto.org/imrd/directdoc.asp?DDFDocuments/u/G/SPS/NPHL233.DOC","FR")</f>
      </c>
      <c r="J5958" s="15">
        <f>HYPERLINK("https://docs.wto.org/imrd/directdoc.asp?DDFDocuments/v/G/SPS/NPHL233.DOC","ES")</f>
      </c>
    </row>
    <row r="5959">
      <c r="A5959" s="10" t="s">
        <v>10126</v>
      </c>
      <c r="B5959" s="11" t="s">
        <v>145</v>
      </c>
      <c r="C5959" s="10" t="s">
        <v>12</v>
      </c>
      <c r="D5959" s="12">
        <v>41458</v>
      </c>
      <c r="E5959" s="13" t="s">
        <v>10125</v>
      </c>
      <c r="F5959" s="13" t="s">
        <v>2192</v>
      </c>
      <c r="G5959" s="14" t="s">
        <v>156</v>
      </c>
      <c r="H5959" s="15">
        <f>HYPERLINK("https://docs.wto.org/imrd/directdoc.asp?DDFDocuments/t/G/SPS/NPHL234.DOC","EN")</f>
      </c>
      <c r="I5959" s="15">
        <f>HYPERLINK("https://docs.wto.org/imrd/directdoc.asp?DDFDocuments/u/G/SPS/NPHL234.DOC","FR")</f>
      </c>
      <c r="J5959" s="15">
        <f>HYPERLINK("https://docs.wto.org/imrd/directdoc.asp?DDFDocuments/v/G/SPS/NPHL234.DOC","ES")</f>
      </c>
    </row>
    <row r="5960">
      <c r="A5960" s="10" t="s">
        <v>10127</v>
      </c>
      <c r="B5960" s="11" t="s">
        <v>95</v>
      </c>
      <c r="C5960" s="10" t="s">
        <v>18</v>
      </c>
      <c r="D5960" s="12">
        <v>41457</v>
      </c>
      <c r="E5960" s="13" t="s">
        <v>10128</v>
      </c>
      <c r="F5960" s="13" t="s">
        <v>1550</v>
      </c>
      <c r="G5960" s="14"/>
      <c r="H5960" s="15">
        <f>HYPERLINK("https://docs.wto.org/imrd/directdoc.asp?DDFDocuments/t/G/SPS/NBRA483R1.DOC","EN")</f>
      </c>
      <c r="I5960" s="15">
        <f>HYPERLINK("https://docs.wto.org/imrd/directdoc.asp?DDFDocuments/u/G/SPS/NBRA483R1.DOC","FR")</f>
      </c>
      <c r="J5960" s="15">
        <f>HYPERLINK("https://docs.wto.org/imrd/directdoc.asp?DDFDocuments/v/G/SPS/NBRA483R1.DOC","ES")</f>
      </c>
    </row>
    <row r="5961">
      <c r="A5961" s="10" t="s">
        <v>10129</v>
      </c>
      <c r="B5961" s="11" t="s">
        <v>95</v>
      </c>
      <c r="C5961" s="10" t="s">
        <v>18</v>
      </c>
      <c r="D5961" s="12">
        <v>41457</v>
      </c>
      <c r="E5961" s="13" t="s">
        <v>10130</v>
      </c>
      <c r="F5961" s="13" t="s">
        <v>1550</v>
      </c>
      <c r="G5961" s="14"/>
      <c r="H5961" s="15">
        <f>HYPERLINK("https://docs.wto.org/imrd/directdoc.asp?DDFDocuments/q/G/SPS/NBRA484R1.pdf","EN")</f>
      </c>
      <c r="I5961" s="15">
        <f>HYPERLINK("https://docs.wto.org/imrd/directdoc.asp?DDFDocuments/r/G/SPS/NBRA484R1.pdf","FR")</f>
      </c>
      <c r="J5961" s="15">
        <f>HYPERLINK("https://docs.wto.org/imrd/directdoc.asp?DDFDocuments/s/G/SPS/NBRA484R1.pdf","ES")</f>
      </c>
    </row>
    <row r="5962">
      <c r="A5962" s="10" t="s">
        <v>10131</v>
      </c>
      <c r="B5962" s="11" t="s">
        <v>95</v>
      </c>
      <c r="C5962" s="10" t="s">
        <v>18</v>
      </c>
      <c r="D5962" s="12">
        <v>41457</v>
      </c>
      <c r="E5962" s="13" t="s">
        <v>10132</v>
      </c>
      <c r="F5962" s="13" t="s">
        <v>1550</v>
      </c>
      <c r="G5962" s="14"/>
      <c r="H5962" s="15">
        <f>HYPERLINK("https://docs.wto.org/imrd/directdoc.asp?DDFDocuments/t/G/SPS/NBRA485R1.DOC","EN")</f>
      </c>
      <c r="I5962" s="15">
        <f>HYPERLINK("https://docs.wto.org/imrd/directdoc.asp?DDFDocuments/u/G/SPS/NBRA485R1.DOC","FR")</f>
      </c>
      <c r="J5962" s="15">
        <f>HYPERLINK("https://docs.wto.org/imrd/directdoc.asp?DDFDocuments/v/G/SPS/NBRA485R1.DOC","ES")</f>
      </c>
    </row>
    <row r="5963">
      <c r="A5963" s="10" t="s">
        <v>10133</v>
      </c>
      <c r="B5963" s="11" t="s">
        <v>95</v>
      </c>
      <c r="C5963" s="10" t="s">
        <v>18</v>
      </c>
      <c r="D5963" s="12">
        <v>41457</v>
      </c>
      <c r="E5963" s="13" t="s">
        <v>10134</v>
      </c>
      <c r="F5963" s="13" t="s">
        <v>1550</v>
      </c>
      <c r="G5963" s="14"/>
      <c r="H5963" s="15">
        <f>HYPERLINK("https://docs.wto.org/imrd/directdoc.asp?DDFDocuments/t/G/SPS/NBRA877.DOC","EN")</f>
      </c>
      <c r="I5963" s="15">
        <f>HYPERLINK("https://docs.wto.org/imrd/directdoc.asp?DDFDocuments/u/G/SPS/NBRA877.DOC","FR")</f>
      </c>
      <c r="J5963" s="15">
        <f>HYPERLINK("https://docs.wto.org/imrd/directdoc.asp?DDFDocuments/v/G/SPS/NBRA877.DOC","ES")</f>
      </c>
    </row>
    <row r="5964">
      <c r="A5964" s="10" t="s">
        <v>10135</v>
      </c>
      <c r="B5964" s="11" t="s">
        <v>95</v>
      </c>
      <c r="C5964" s="10" t="s">
        <v>18</v>
      </c>
      <c r="D5964" s="12">
        <v>41457</v>
      </c>
      <c r="E5964" s="13" t="s">
        <v>10136</v>
      </c>
      <c r="F5964" s="13" t="s">
        <v>2521</v>
      </c>
      <c r="G5964" s="14"/>
      <c r="H5964" s="15">
        <f>HYPERLINK("https://docs.wto.org/imrd/directdoc.asp?DDFDocuments/t/G/SPS/NBRA878.DOC","EN")</f>
      </c>
      <c r="I5964" s="15">
        <f>HYPERLINK("https://docs.wto.org/imrd/directdoc.asp?DDFDocuments/u/G/SPS/NBRA878.DOC","FR")</f>
      </c>
      <c r="J5964" s="15">
        <f>HYPERLINK("https://docs.wto.org/imrd/directdoc.asp?DDFDocuments/v/G/SPS/NBRA878.DOC","ES")</f>
      </c>
    </row>
    <row r="5965">
      <c r="A5965" s="10" t="s">
        <v>10137</v>
      </c>
      <c r="B5965" s="11" t="s">
        <v>95</v>
      </c>
      <c r="C5965" s="10" t="s">
        <v>18</v>
      </c>
      <c r="D5965" s="12">
        <v>41457</v>
      </c>
      <c r="E5965" s="13" t="s">
        <v>10138</v>
      </c>
      <c r="F5965" s="13" t="s">
        <v>1550</v>
      </c>
      <c r="G5965" s="14"/>
      <c r="H5965" s="15">
        <f>HYPERLINK("https://docs.wto.org/imrd/directdoc.asp?DDFDocuments/t/G/SPS/NBRA880.DOC","EN")</f>
      </c>
      <c r="I5965" s="15">
        <f>HYPERLINK("https://docs.wto.org/imrd/directdoc.asp?DDFDocuments/u/G/SPS/NBRA880.DOC","FR")</f>
      </c>
      <c r="J5965" s="15">
        <f>HYPERLINK("https://docs.wto.org/imrd/directdoc.asp?DDFDocuments/v/G/SPS/NBRA880.DOC","ES")</f>
      </c>
    </row>
    <row r="5966">
      <c r="A5966" s="10" t="s">
        <v>10139</v>
      </c>
      <c r="B5966" s="11" t="s">
        <v>72</v>
      </c>
      <c r="C5966" s="10" t="s">
        <v>40</v>
      </c>
      <c r="D5966" s="12">
        <v>41457</v>
      </c>
      <c r="E5966" s="13" t="s">
        <v>10140</v>
      </c>
      <c r="F5966" s="13" t="s">
        <v>5150</v>
      </c>
      <c r="G5966" s="14"/>
      <c r="H5966" s="15">
        <f>HYPERLINK("https://docs.wto.org/imrd/directdoc.asp?DDFDocuments/q/G/SPS/NCAN635A2.pdf","EN")</f>
      </c>
      <c r="I5966" s="15">
        <f>HYPERLINK("https://docs.wto.org/imrd/directdoc.asp?DDFDocuments/r/G/SPS/NCAN635A2.pdf","FR")</f>
      </c>
      <c r="J5966" s="15">
        <f>HYPERLINK("https://docs.wto.org/imrd/directdoc.asp?DDFDocuments/s/G/SPS/NCAN635A2.pdf","ES")</f>
      </c>
    </row>
    <row r="5967">
      <c r="A5967" s="10" t="s">
        <v>10141</v>
      </c>
      <c r="B5967" s="11" t="s">
        <v>95</v>
      </c>
      <c r="C5967" s="10" t="s">
        <v>40</v>
      </c>
      <c r="D5967" s="12">
        <v>41456</v>
      </c>
      <c r="E5967" s="13" t="s">
        <v>10142</v>
      </c>
      <c r="F5967" s="13" t="s">
        <v>5150</v>
      </c>
      <c r="G5967" s="14"/>
      <c r="H5967" s="15">
        <f>HYPERLINK("https://docs.wto.org/imrd/directdoc.asp?DDFDocuments/t/G/SPS/NBRA757A1.DOC","EN")</f>
      </c>
      <c r="I5967" s="15">
        <f>HYPERLINK("https://docs.wto.org/imrd/directdoc.asp?DDFDocuments/u/G/SPS/NBRA757A1.DOC","FR")</f>
      </c>
      <c r="J5967" s="15">
        <f>HYPERLINK("https://docs.wto.org/imrd/directdoc.asp?DDFDocuments/v/G/SPS/NBRA757A1.DOC","ES")</f>
      </c>
    </row>
    <row r="5968">
      <c r="A5968" s="10" t="s">
        <v>10143</v>
      </c>
      <c r="B5968" s="11" t="s">
        <v>95</v>
      </c>
      <c r="C5968" s="10" t="s">
        <v>40</v>
      </c>
      <c r="D5968" s="12">
        <v>41456</v>
      </c>
      <c r="E5968" s="13" t="s">
        <v>10144</v>
      </c>
      <c r="F5968" s="13" t="s">
        <v>5150</v>
      </c>
      <c r="G5968" s="14" t="s">
        <v>349</v>
      </c>
      <c r="H5968" s="15">
        <f>HYPERLINK("https://docs.wto.org/imrd/directdoc.asp?DDFDocuments/t/G/SPS/NBRA834A1.DOC","EN")</f>
      </c>
      <c r="I5968" s="15">
        <f>HYPERLINK("https://docs.wto.org/imrd/directdoc.asp?DDFDocuments/u/G/SPS/NBRA834A1.DOC","FR")</f>
      </c>
      <c r="J5968" s="15">
        <f>HYPERLINK("https://docs.wto.org/imrd/directdoc.asp?DDFDocuments/v/G/SPS/NBRA834A1.DOC","ES")</f>
      </c>
    </row>
    <row r="5969">
      <c r="A5969" s="10" t="s">
        <v>10145</v>
      </c>
      <c r="B5969" s="11" t="s">
        <v>95</v>
      </c>
      <c r="C5969" s="10" t="s">
        <v>18</v>
      </c>
      <c r="D5969" s="12">
        <v>41453</v>
      </c>
      <c r="E5969" s="13" t="s">
        <v>10146</v>
      </c>
      <c r="F5969" s="13" t="s">
        <v>1282</v>
      </c>
      <c r="G5969" s="14"/>
      <c r="H5969" s="15">
        <f>HYPERLINK("https://docs.wto.org/imrd/directdoc.asp?DDFDocuments/t/G/SPS/NBRA875.DOC","EN")</f>
      </c>
      <c r="I5969" s="15"/>
      <c r="J5969" s="15"/>
    </row>
    <row r="5970">
      <c r="A5970" s="10" t="s">
        <v>10147</v>
      </c>
      <c r="B5970" s="11" t="s">
        <v>34</v>
      </c>
      <c r="C5970" s="10" t="s">
        <v>18</v>
      </c>
      <c r="D5970" s="12">
        <v>41453</v>
      </c>
      <c r="E5970" s="13" t="s">
        <v>3475</v>
      </c>
      <c r="F5970" s="13" t="s">
        <v>10066</v>
      </c>
      <c r="G5970" s="14"/>
      <c r="H5970" s="15">
        <f>HYPERLINK("https://docs.wto.org/imrd/directdoc.asp?DDFDocuments/t/G/SPS/NJPN316.DOC","EN")</f>
      </c>
      <c r="I5970" s="15">
        <f>HYPERLINK("https://docs.wto.org/imrd/directdoc.asp?DDFDocuments/u/G/SPS/NJPN316.DOC","FR")</f>
      </c>
      <c r="J5970" s="15">
        <f>HYPERLINK("https://docs.wto.org/imrd/directdoc.asp?DDFDocuments/v/G/SPS/NJPN316.DOC","ES")</f>
      </c>
    </row>
    <row r="5971">
      <c r="A5971" s="10" t="s">
        <v>10148</v>
      </c>
      <c r="B5971" s="11" t="s">
        <v>34</v>
      </c>
      <c r="C5971" s="10" t="s">
        <v>18</v>
      </c>
      <c r="D5971" s="12">
        <v>41453</v>
      </c>
      <c r="E5971" s="13" t="s">
        <v>9542</v>
      </c>
      <c r="F5971" s="13" t="s">
        <v>10149</v>
      </c>
      <c r="G5971" s="14" t="s">
        <v>10150</v>
      </c>
      <c r="H5971" s="15">
        <f>HYPERLINK("https://docs.wto.org/imrd/directdoc.asp?DDFDocuments/t/G/SPS/NJPN317.DOC","EN")</f>
      </c>
      <c r="I5971" s="15">
        <f>HYPERLINK("https://docs.wto.org/imrd/directdoc.asp?DDFDocuments/u/G/SPS/NJPN317.DOC","FR")</f>
      </c>
      <c r="J5971" s="15">
        <f>HYPERLINK("https://docs.wto.org/imrd/directdoc.asp?DDFDocuments/v/G/SPS/NJPN317.DOC","ES")</f>
      </c>
    </row>
    <row r="5972">
      <c r="A5972" s="10" t="s">
        <v>10151</v>
      </c>
      <c r="B5972" s="11" t="s">
        <v>34</v>
      </c>
      <c r="C5972" s="10" t="s">
        <v>18</v>
      </c>
      <c r="D5972" s="12">
        <v>41453</v>
      </c>
      <c r="E5972" s="13" t="s">
        <v>10152</v>
      </c>
      <c r="F5972" s="13" t="s">
        <v>74</v>
      </c>
      <c r="G5972" s="14"/>
      <c r="H5972" s="15">
        <f>HYPERLINK("https://docs.wto.org/imrd/directdoc.asp?DDFDocuments/q/G/SPS/NJPN318.pdf","EN")</f>
      </c>
      <c r="I5972" s="15">
        <f>HYPERLINK("https://docs.wto.org/imrd/directdoc.asp?DDFDocuments/r/G/SPS/NJPN318.pdf","FR")</f>
      </c>
      <c r="J5972" s="15">
        <f>HYPERLINK("https://docs.wto.org/imrd/directdoc.asp?DDFDocuments/s/G/SPS/NJPN318.pdf","ES")</f>
      </c>
    </row>
    <row r="5973">
      <c r="A5973" s="10" t="s">
        <v>10153</v>
      </c>
      <c r="B5973" s="11" t="s">
        <v>195</v>
      </c>
      <c r="C5973" s="10" t="s">
        <v>18</v>
      </c>
      <c r="D5973" s="12">
        <v>41452</v>
      </c>
      <c r="E5973" s="13" t="s">
        <v>10154</v>
      </c>
      <c r="F5973" s="13" t="s">
        <v>158</v>
      </c>
      <c r="G5973" s="14" t="s">
        <v>124</v>
      </c>
      <c r="H5973" s="15">
        <f>HYPERLINK("https://docs.wto.org/imrd/directdoc.asp?DDFDocuments/t/G/SPS/NNZL494.DOC","EN")</f>
      </c>
      <c r="I5973" s="15">
        <f>HYPERLINK("https://docs.wto.org/imrd/directdoc.asp?DDFDocuments/u/G/SPS/NNZL494.DOC","FR")</f>
      </c>
      <c r="J5973" s="15">
        <f>HYPERLINK("https://docs.wto.org/imrd/directdoc.asp?DDFDocuments/v/G/SPS/NNZL494.DOC","ES")</f>
      </c>
    </row>
    <row r="5974">
      <c r="A5974" s="10" t="s">
        <v>10155</v>
      </c>
      <c r="B5974" s="11" t="s">
        <v>145</v>
      </c>
      <c r="C5974" s="10" t="s">
        <v>12</v>
      </c>
      <c r="D5974" s="12">
        <v>41452</v>
      </c>
      <c r="E5974" s="13" t="s">
        <v>9367</v>
      </c>
      <c r="F5974" s="13" t="s">
        <v>36</v>
      </c>
      <c r="G5974" s="14" t="s">
        <v>9388</v>
      </c>
      <c r="H5974" s="15">
        <f>HYPERLINK("https://docs.wto.org/imrd/directdoc.asp?DDFDocuments/t/G/SPS/NPHL231.DOC","EN")</f>
      </c>
      <c r="I5974" s="15">
        <f>HYPERLINK("https://docs.wto.org/imrd/directdoc.asp?DDFDocuments/u/G/SPS/NPHL231.DOC","FR")</f>
      </c>
      <c r="J5974" s="15">
        <f>HYPERLINK("https://docs.wto.org/imrd/directdoc.asp?DDFDocuments/v/G/SPS/NPHL231.DOC","ES")</f>
      </c>
    </row>
    <row r="5975">
      <c r="A5975" s="10" t="s">
        <v>10156</v>
      </c>
      <c r="B5975" s="11" t="s">
        <v>145</v>
      </c>
      <c r="C5975" s="10" t="s">
        <v>12</v>
      </c>
      <c r="D5975" s="12">
        <v>41452</v>
      </c>
      <c r="E5975" s="13" t="s">
        <v>9367</v>
      </c>
      <c r="F5975" s="13" t="s">
        <v>36</v>
      </c>
      <c r="G5975" s="14" t="s">
        <v>9390</v>
      </c>
      <c r="H5975" s="15">
        <f>HYPERLINK("https://docs.wto.org/imrd/directdoc.asp?DDFDocuments/t/G/SPS/NPHL232.DOC","EN")</f>
      </c>
      <c r="I5975" s="15">
        <f>HYPERLINK("https://docs.wto.org/imrd/directdoc.asp?DDFDocuments/u/G/SPS/NPHL232.DOC","FR")</f>
      </c>
      <c r="J5975" s="15">
        <f>HYPERLINK("https://docs.wto.org/imrd/directdoc.asp?DDFDocuments/v/G/SPS/NPHL232.DOC","ES")</f>
      </c>
    </row>
    <row r="5976">
      <c r="A5976" s="10" t="s">
        <v>10157</v>
      </c>
      <c r="B5976" s="11" t="s">
        <v>365</v>
      </c>
      <c r="C5976" s="10" t="s">
        <v>18</v>
      </c>
      <c r="D5976" s="12">
        <v>41451</v>
      </c>
      <c r="E5976" s="13" t="s">
        <v>19</v>
      </c>
      <c r="F5976" s="13" t="s">
        <v>5438</v>
      </c>
      <c r="G5976" s="14"/>
      <c r="H5976" s="15">
        <f>HYPERLINK("https://docs.wto.org/imrd/directdoc.asp?DDFDocuments/t/G/SPS/NCHL416R1.DOC","EN")</f>
      </c>
      <c r="I5976" s="15">
        <f>HYPERLINK("https://docs.wto.org/imrd/directdoc.asp?DDFDocuments/u/G/SPS/NCHL416R1.DOC","FR")</f>
      </c>
      <c r="J5976" s="15">
        <f>HYPERLINK("https://docs.wto.org/imrd/directdoc.asp?DDFDocuments/v/G/SPS/NCHL416R1.DOC","ES")</f>
      </c>
    </row>
    <row r="5977">
      <c r="A5977" s="10" t="s">
        <v>10158</v>
      </c>
      <c r="B5977" s="11" t="s">
        <v>195</v>
      </c>
      <c r="C5977" s="10" t="s">
        <v>18</v>
      </c>
      <c r="D5977" s="12">
        <v>41451</v>
      </c>
      <c r="E5977" s="13" t="s">
        <v>10159</v>
      </c>
      <c r="F5977" s="13" t="s">
        <v>1282</v>
      </c>
      <c r="G5977" s="14"/>
      <c r="H5977" s="15">
        <f>HYPERLINK("https://docs.wto.org/imrd/directdoc.asp?DDFDocuments/t/G/SPS/NNZL493.DOC","EN")</f>
      </c>
      <c r="I5977" s="15">
        <f>HYPERLINK("https://docs.wto.org/imrd/directdoc.asp?DDFDocuments/u/G/SPS/NNZL493.DOC","FR")</f>
      </c>
      <c r="J5977" s="15">
        <f>HYPERLINK("https://docs.wto.org/imrd/directdoc.asp?DDFDocuments/v/G/SPS/NNZL493.DOC","ES")</f>
      </c>
    </row>
    <row r="5978">
      <c r="A5978" s="10" t="s">
        <v>10160</v>
      </c>
      <c r="B5978" s="11" t="s">
        <v>145</v>
      </c>
      <c r="C5978" s="10" t="s">
        <v>12</v>
      </c>
      <c r="D5978" s="12">
        <v>41451</v>
      </c>
      <c r="E5978" s="13" t="s">
        <v>10161</v>
      </c>
      <c r="F5978" s="13" t="s">
        <v>4961</v>
      </c>
      <c r="G5978" s="14" t="s">
        <v>10162</v>
      </c>
      <c r="H5978" s="15">
        <f>HYPERLINK("https://docs.wto.org/imrd/directdoc.asp?DDFDocuments/t/G/SPS/NPHL226.DOC","EN")</f>
      </c>
      <c r="I5978" s="15">
        <f>HYPERLINK("https://docs.wto.org/imrd/directdoc.asp?DDFDocuments/u/G/SPS/NPHL226.DOC","FR")</f>
      </c>
      <c r="J5978" s="15">
        <f>HYPERLINK("https://docs.wto.org/imrd/directdoc.asp?DDFDocuments/v/G/SPS/NPHL226.DOC","ES")</f>
      </c>
    </row>
    <row r="5979">
      <c r="A5979" s="10" t="s">
        <v>10163</v>
      </c>
      <c r="B5979" s="11" t="s">
        <v>145</v>
      </c>
      <c r="C5979" s="10" t="s">
        <v>12</v>
      </c>
      <c r="D5979" s="12">
        <v>41451</v>
      </c>
      <c r="E5979" s="13" t="s">
        <v>10164</v>
      </c>
      <c r="F5979" s="13" t="s">
        <v>2192</v>
      </c>
      <c r="G5979" s="14" t="s">
        <v>11</v>
      </c>
      <c r="H5979" s="15">
        <f>HYPERLINK("https://docs.wto.org/imrd/directdoc.asp?DDFDocuments/t/G/SPS/NPHL227.DOC","EN")</f>
      </c>
      <c r="I5979" s="15">
        <f>HYPERLINK("https://docs.wto.org/imrd/directdoc.asp?DDFDocuments/u/G/SPS/NPHL227.DOC","FR")</f>
      </c>
      <c r="J5979" s="15">
        <f>HYPERLINK("https://docs.wto.org/imrd/directdoc.asp?DDFDocuments/v/G/SPS/NPHL227.DOC","ES")</f>
      </c>
    </row>
    <row r="5980">
      <c r="A5980" s="10" t="s">
        <v>10165</v>
      </c>
      <c r="B5980" s="11" t="s">
        <v>145</v>
      </c>
      <c r="C5980" s="10" t="s">
        <v>12</v>
      </c>
      <c r="D5980" s="12">
        <v>41451</v>
      </c>
      <c r="E5980" s="13" t="s">
        <v>10161</v>
      </c>
      <c r="F5980" s="13" t="s">
        <v>229</v>
      </c>
      <c r="G5980" s="14" t="s">
        <v>149</v>
      </c>
      <c r="H5980" s="15">
        <f>HYPERLINK("https://docs.wto.org/imrd/directdoc.asp?DDFDocuments/t/G/SPS/NPHL228.DOC","EN")</f>
      </c>
      <c r="I5980" s="15">
        <f>HYPERLINK("https://docs.wto.org/imrd/directdoc.asp?DDFDocuments/u/G/SPS/NPHL228.DOC","FR")</f>
      </c>
      <c r="J5980" s="15">
        <f>HYPERLINK("https://docs.wto.org/imrd/directdoc.asp?DDFDocuments/v/G/SPS/NPHL228.DOC","ES")</f>
      </c>
    </row>
    <row r="5981">
      <c r="A5981" s="10" t="s">
        <v>10166</v>
      </c>
      <c r="B5981" s="11" t="s">
        <v>145</v>
      </c>
      <c r="C5981" s="10" t="s">
        <v>12</v>
      </c>
      <c r="D5981" s="12">
        <v>41451</v>
      </c>
      <c r="E5981" s="13" t="s">
        <v>9367</v>
      </c>
      <c r="F5981" s="13" t="s">
        <v>36</v>
      </c>
      <c r="G5981" s="14" t="s">
        <v>9386</v>
      </c>
      <c r="H5981" s="15">
        <f>HYPERLINK("https://docs.wto.org/imrd/directdoc.asp?DDFDocuments/t/G/SPS/NPHL229.DOC","EN")</f>
      </c>
      <c r="I5981" s="15">
        <f>HYPERLINK("https://docs.wto.org/imrd/directdoc.asp?DDFDocuments/u/G/SPS/NPHL229.DOC","FR")</f>
      </c>
      <c r="J5981" s="15">
        <f>HYPERLINK("https://docs.wto.org/imrd/directdoc.asp?DDFDocuments/v/G/SPS/NPHL229.DOC","ES")</f>
      </c>
    </row>
    <row r="5982">
      <c r="A5982" s="10" t="s">
        <v>10167</v>
      </c>
      <c r="B5982" s="11" t="s">
        <v>145</v>
      </c>
      <c r="C5982" s="10" t="s">
        <v>18</v>
      </c>
      <c r="D5982" s="12">
        <v>41451</v>
      </c>
      <c r="E5982" s="13" t="s">
        <v>10168</v>
      </c>
      <c r="F5982" s="13" t="s">
        <v>20</v>
      </c>
      <c r="G5982" s="14" t="s">
        <v>161</v>
      </c>
      <c r="H5982" s="15">
        <f>HYPERLINK("https://docs.wto.org/imrd/directdoc.asp?DDFDocuments/t/G/SPS/NPHL230.DOC","EN")</f>
      </c>
      <c r="I5982" s="15">
        <f>HYPERLINK("https://docs.wto.org/imrd/directdoc.asp?DDFDocuments/u/G/SPS/NPHL230.DOC","FR")</f>
      </c>
      <c r="J5982" s="15">
        <f>HYPERLINK("https://docs.wto.org/imrd/directdoc.asp?DDFDocuments/v/G/SPS/NPHL230.DOC","ES")</f>
      </c>
    </row>
    <row r="5983">
      <c r="A5983" s="10" t="s">
        <v>10169</v>
      </c>
      <c r="B5983" s="11" t="s">
        <v>349</v>
      </c>
      <c r="C5983" s="10" t="s">
        <v>18</v>
      </c>
      <c r="D5983" s="12">
        <v>41449</v>
      </c>
      <c r="E5983" s="13" t="s">
        <v>19</v>
      </c>
      <c r="F5983" s="13" t="s">
        <v>117</v>
      </c>
      <c r="G5983" s="14"/>
      <c r="H5983" s="15">
        <f>HYPERLINK("https://docs.wto.org/imrd/directdoc.asp?DDFDocuments/q/G/SPS/NECU122.pdf","EN")</f>
      </c>
      <c r="I5983" s="15">
        <f>HYPERLINK("https://docs.wto.org/imrd/directdoc.asp?DDFDocuments/r/G/SPS/NECU122.pdf","FR")</f>
      </c>
      <c r="J5983" s="15">
        <f>HYPERLINK("https://docs.wto.org/imrd/directdoc.asp?DDFDocuments/s/G/SPS/NECU122.pdf","ES")</f>
      </c>
    </row>
    <row r="5984">
      <c r="A5984" s="10" t="s">
        <v>10170</v>
      </c>
      <c r="B5984" s="11" t="s">
        <v>82</v>
      </c>
      <c r="C5984" s="10" t="s">
        <v>18</v>
      </c>
      <c r="D5984" s="12">
        <v>41449</v>
      </c>
      <c r="E5984" s="13" t="s">
        <v>603</v>
      </c>
      <c r="F5984" s="13" t="s">
        <v>74</v>
      </c>
      <c r="G5984" s="14"/>
      <c r="H5984" s="15">
        <f>HYPERLINK("https://docs.wto.org/imrd/directdoc.asp?DDFDocuments/q/G/SPS/NEU47.pdf","EN")</f>
      </c>
      <c r="I5984" s="15">
        <f>HYPERLINK("https://docs.wto.org/imrd/directdoc.asp?DDFDocuments/r/G/SPS/NEU47.pdf","FR")</f>
      </c>
      <c r="J5984" s="15">
        <f>HYPERLINK("https://docs.wto.org/imrd/directdoc.asp?DDFDocuments/s/G/SPS/NEU47.pdf","ES")</f>
      </c>
    </row>
    <row r="5985">
      <c r="A5985" s="10" t="s">
        <v>10171</v>
      </c>
      <c r="B5985" s="11" t="s">
        <v>1096</v>
      </c>
      <c r="C5985" s="10" t="s">
        <v>18</v>
      </c>
      <c r="D5985" s="12">
        <v>41449</v>
      </c>
      <c r="E5985" s="13" t="s">
        <v>971</v>
      </c>
      <c r="F5985" s="13" t="s">
        <v>144</v>
      </c>
      <c r="G5985" s="14"/>
      <c r="H5985" s="15">
        <f>HYPERLINK("https://docs.wto.org/imrd/directdoc.asp?DDFDocuments/t/G/SPS/NSGP50.DOC","EN")</f>
      </c>
      <c r="I5985" s="15">
        <f>HYPERLINK("https://docs.wto.org/imrd/directdoc.asp?DDFDocuments/u/G/SPS/NSGP50.DOC","FR")</f>
      </c>
      <c r="J5985" s="15">
        <f>HYPERLINK("https://docs.wto.org/imrd/directdoc.asp?DDFDocuments/v/G/SPS/NSGP50.DOC","ES")</f>
      </c>
    </row>
    <row r="5986">
      <c r="A5986" s="10" t="s">
        <v>10172</v>
      </c>
      <c r="B5986" s="11" t="s">
        <v>17</v>
      </c>
      <c r="C5986" s="10" t="s">
        <v>18</v>
      </c>
      <c r="D5986" s="12">
        <v>41446</v>
      </c>
      <c r="E5986" s="13" t="s">
        <v>19</v>
      </c>
      <c r="F5986" s="13" t="s">
        <v>262</v>
      </c>
      <c r="G5986" s="14"/>
      <c r="H5986" s="15">
        <f>HYPERLINK("https://docs.wto.org/imrd/directdoc.asp?DDFDocuments/t/G/SPS/NNIC77.DOC","EN")</f>
      </c>
      <c r="I5986" s="15">
        <f>HYPERLINK("https://docs.wto.org/imrd/directdoc.asp?DDFDocuments/u/G/SPS/NNIC77.DOC","FR")</f>
      </c>
      <c r="J5986" s="15">
        <f>HYPERLINK("https://docs.wto.org/imrd/directdoc.asp?DDFDocuments/v/G/SPS/NNIC77.DOC","ES")</f>
      </c>
    </row>
    <row r="5987">
      <c r="A5987" s="10" t="s">
        <v>10173</v>
      </c>
      <c r="B5987" s="11" t="s">
        <v>153</v>
      </c>
      <c r="C5987" s="10" t="s">
        <v>18</v>
      </c>
      <c r="D5987" s="12">
        <v>41444</v>
      </c>
      <c r="E5987" s="13" t="s">
        <v>4901</v>
      </c>
      <c r="F5987" s="13" t="s">
        <v>24</v>
      </c>
      <c r="G5987" s="14"/>
      <c r="H5987" s="15">
        <f>HYPERLINK("https://docs.wto.org/imrd/directdoc.asp?DDFDocuments/t/G/SPS/NKOR446.DOC","EN")</f>
      </c>
      <c r="I5987" s="15">
        <f>HYPERLINK("https://docs.wto.org/imrd/directdoc.asp?DDFDocuments/u/G/SPS/NKOR446.DOC","FR")</f>
      </c>
      <c r="J5987" s="15">
        <f>HYPERLINK("https://docs.wto.org/imrd/directdoc.asp?DDFDocuments/v/G/SPS/NKOR446.DOC","ES")</f>
      </c>
    </row>
    <row r="5988">
      <c r="A5988" s="10" t="s">
        <v>10174</v>
      </c>
      <c r="B5988" s="11" t="s">
        <v>82</v>
      </c>
      <c r="C5988" s="10" t="s">
        <v>40</v>
      </c>
      <c r="D5988" s="12">
        <v>41443</v>
      </c>
      <c r="E5988" s="13" t="s">
        <v>10175</v>
      </c>
      <c r="F5988" s="13" t="s">
        <v>5150</v>
      </c>
      <c r="G5988" s="14"/>
      <c r="H5988" s="15">
        <f>HYPERLINK("https://docs.wto.org/imrd/directdoc.asp?DDFDocuments/t/G/SPS/NEU32A1.DOC","EN")</f>
      </c>
      <c r="I5988" s="15">
        <f>HYPERLINK("https://docs.wto.org/imrd/directdoc.asp?DDFDocuments/u/G/SPS/NEU32A1.DOC","FR")</f>
      </c>
      <c r="J5988" s="15">
        <f>HYPERLINK("https://docs.wto.org/imrd/directdoc.asp?DDFDocuments/v/G/SPS/NEU32A1.DOC","ES")</f>
      </c>
    </row>
    <row r="5989">
      <c r="A5989" s="10" t="s">
        <v>10176</v>
      </c>
      <c r="B5989" s="11" t="s">
        <v>34</v>
      </c>
      <c r="C5989" s="10" t="s">
        <v>18</v>
      </c>
      <c r="D5989" s="12">
        <v>41439</v>
      </c>
      <c r="E5989" s="13" t="s">
        <v>10177</v>
      </c>
      <c r="F5989" s="13" t="s">
        <v>122</v>
      </c>
      <c r="G5989" s="14"/>
      <c r="H5989" s="15">
        <f>HYPERLINK("https://docs.wto.org/imrd/directdoc.asp?DDFDocuments/t/G/SPS/NJPN315.DOC","EN")</f>
      </c>
      <c r="I5989" s="15">
        <f>HYPERLINK("https://docs.wto.org/imrd/directdoc.asp?DDFDocuments/u/G/SPS/NJPN315.DOC","FR")</f>
      </c>
      <c r="J5989" s="15">
        <f>HYPERLINK("https://docs.wto.org/imrd/directdoc.asp?DDFDocuments/v/G/SPS/NJPN315.DOC","ES")</f>
      </c>
    </row>
    <row r="5990">
      <c r="A5990" s="10" t="s">
        <v>10178</v>
      </c>
      <c r="B5990" s="11" t="s">
        <v>161</v>
      </c>
      <c r="C5990" s="10" t="s">
        <v>18</v>
      </c>
      <c r="D5990" s="12">
        <v>41438</v>
      </c>
      <c r="E5990" s="13" t="s">
        <v>1526</v>
      </c>
      <c r="F5990" s="13" t="s">
        <v>166</v>
      </c>
      <c r="G5990" s="14"/>
      <c r="H5990" s="15">
        <f>HYPERLINK("https://docs.wto.org/imrd/directdoc.asp?DDFDocuments/q/G/SPS/NUSA2556.pdf","EN")</f>
      </c>
      <c r="I5990" s="15">
        <f>HYPERLINK("https://docs.wto.org/imrd/directdoc.asp?DDFDocuments/r/G/SPS/NUSA2556.pdf","FR")</f>
      </c>
      <c r="J5990" s="15">
        <f>HYPERLINK("https://docs.wto.org/imrd/directdoc.asp?DDFDocuments/s/G/SPS/NUSA2556.pdf","ES")</f>
      </c>
    </row>
    <row r="5991">
      <c r="A5991" s="10" t="s">
        <v>10179</v>
      </c>
      <c r="B5991" s="11" t="s">
        <v>59</v>
      </c>
      <c r="C5991" s="10" t="s">
        <v>40</v>
      </c>
      <c r="D5991" s="12">
        <v>41437</v>
      </c>
      <c r="E5991" s="13" t="s">
        <v>10180</v>
      </c>
      <c r="F5991" s="13" t="s">
        <v>5150</v>
      </c>
      <c r="G5991" s="14"/>
      <c r="H5991" s="15">
        <f>HYPERLINK("https://docs.wto.org/imrd/directdoc.asp?DDFDocuments/q/G/SPS/NTPKM283A1.pdf","EN")</f>
      </c>
      <c r="I5991" s="15">
        <f>HYPERLINK("https://docs.wto.org/imrd/directdoc.asp?DDFDocuments/r/G/SPS/NTPKM283A1.pdf","FR")</f>
      </c>
      <c r="J5991" s="15">
        <f>HYPERLINK("https://docs.wto.org/imrd/directdoc.asp?DDFDocuments/s/G/SPS/NTPKM283A1.pdf","ES")</f>
      </c>
    </row>
    <row r="5992">
      <c r="A5992" s="10" t="s">
        <v>10181</v>
      </c>
      <c r="B5992" s="11" t="s">
        <v>5038</v>
      </c>
      <c r="C5992" s="10" t="s">
        <v>12</v>
      </c>
      <c r="D5992" s="12">
        <v>41436</v>
      </c>
      <c r="E5992" s="13" t="s">
        <v>7840</v>
      </c>
      <c r="F5992" s="13" t="s">
        <v>6521</v>
      </c>
      <c r="G5992" s="14" t="s">
        <v>10182</v>
      </c>
      <c r="H5992" s="15">
        <f>HYPERLINK("https://docs.wto.org/imrd/directdoc.asp?DDFDocuments/t/G/SPS/NALB162.DOC","EN")</f>
      </c>
      <c r="I5992" s="15">
        <f>HYPERLINK("https://docs.wto.org/imrd/directdoc.asp?DDFDocuments/u/G/SPS/NALB162.DOC","FR")</f>
      </c>
      <c r="J5992" s="15">
        <f>HYPERLINK("https://docs.wto.org/imrd/directdoc.asp?DDFDocuments/v/G/SPS/NALB162.DOC","ES")</f>
      </c>
    </row>
    <row r="5993">
      <c r="A5993" s="10" t="s">
        <v>10183</v>
      </c>
      <c r="B5993" s="11" t="s">
        <v>2054</v>
      </c>
      <c r="C5993" s="10" t="s">
        <v>18</v>
      </c>
      <c r="D5993" s="12">
        <v>41436</v>
      </c>
      <c r="E5993" s="13" t="s">
        <v>10184</v>
      </c>
      <c r="F5993" s="13" t="s">
        <v>32</v>
      </c>
      <c r="G5993" s="14"/>
      <c r="H5993" s="15">
        <f>HYPERLINK("https://docs.wto.org/imrd/directdoc.asp?DDFDocuments/q/G/SPS/NNPL18.pdf","EN")</f>
      </c>
      <c r="I5993" s="15">
        <f>HYPERLINK("https://docs.wto.org/imrd/directdoc.asp?DDFDocuments/r/G/SPS/NNPL18.pdf","FR")</f>
      </c>
      <c r="J5993" s="15">
        <f>HYPERLINK("https://docs.wto.org/imrd/directdoc.asp?DDFDocuments/s/G/SPS/NNPL18.pdf","ES")</f>
      </c>
    </row>
    <row r="5994">
      <c r="A5994" s="10" t="s">
        <v>10185</v>
      </c>
      <c r="B5994" s="11" t="s">
        <v>59</v>
      </c>
      <c r="C5994" s="10" t="s">
        <v>18</v>
      </c>
      <c r="D5994" s="12">
        <v>41435</v>
      </c>
      <c r="E5994" s="13" t="s">
        <v>9937</v>
      </c>
      <c r="F5994" s="13" t="s">
        <v>24</v>
      </c>
      <c r="G5994" s="14"/>
      <c r="H5994" s="15">
        <f>HYPERLINK("https://docs.wto.org/imrd/directdoc.asp?DDFDocuments/q/G/SPS/NTPKM288.pdf","EN")</f>
      </c>
      <c r="I5994" s="15">
        <f>HYPERLINK("https://docs.wto.org/imrd/directdoc.asp?DDFDocuments/r/G/SPS/NTPKM288.pdf","FR")</f>
      </c>
      <c r="J5994" s="15">
        <f>HYPERLINK("https://docs.wto.org/imrd/directdoc.asp?DDFDocuments/s/G/SPS/NTPKM288.pdf","ES")</f>
      </c>
    </row>
    <row r="5995">
      <c r="A5995" s="10" t="s">
        <v>10186</v>
      </c>
      <c r="B5995" s="11" t="s">
        <v>53</v>
      </c>
      <c r="C5995" s="10" t="s">
        <v>12</v>
      </c>
      <c r="D5995" s="12">
        <v>41431</v>
      </c>
      <c r="E5995" s="13" t="s">
        <v>55</v>
      </c>
      <c r="F5995" s="13" t="s">
        <v>138</v>
      </c>
      <c r="G5995" s="14" t="s">
        <v>10187</v>
      </c>
      <c r="H5995" s="15">
        <f>HYPERLINK("https://docs.wto.org/imrd/directdoc.asp?DDFDocuments/q/G/SPS/NSAU69.pdf","EN")</f>
      </c>
      <c r="I5995" s="15">
        <f>HYPERLINK("https://docs.wto.org/imrd/directdoc.asp?DDFDocuments/r/G/SPS/NSAU69.pdf","FR")</f>
      </c>
      <c r="J5995" s="15">
        <f>HYPERLINK("https://docs.wto.org/imrd/directdoc.asp?DDFDocuments/s/G/SPS/NSAU69.pdf","ES")</f>
      </c>
    </row>
    <row r="5996">
      <c r="A5996" s="10" t="s">
        <v>10188</v>
      </c>
      <c r="B5996" s="11" t="s">
        <v>11</v>
      </c>
      <c r="C5996" s="10" t="s">
        <v>40</v>
      </c>
      <c r="D5996" s="12">
        <v>41430</v>
      </c>
      <c r="E5996" s="13" t="s">
        <v>10090</v>
      </c>
      <c r="F5996" s="13" t="s">
        <v>5150</v>
      </c>
      <c r="G5996" s="14" t="s">
        <v>82</v>
      </c>
      <c r="H5996" s="15">
        <f>HYPERLINK("https://docs.wto.org/imrd/directdoc.asp?DDFDocuments/q/G/SPS/NRUS22A1.pdf","EN")</f>
      </c>
      <c r="I5996" s="15">
        <f>HYPERLINK("https://docs.wto.org/imrd/directdoc.asp?DDFDocuments/r/G/SPS/NRUS22A1.pdf","FR")</f>
      </c>
      <c r="J5996" s="15">
        <f>HYPERLINK("https://docs.wto.org/imrd/directdoc.asp?DDFDocuments/s/G/SPS/NRUS22A1.pdf","ES")</f>
      </c>
    </row>
    <row r="5997">
      <c r="A5997" s="10" t="s">
        <v>10189</v>
      </c>
      <c r="B5997" s="11" t="s">
        <v>53</v>
      </c>
      <c r="C5997" s="10" t="s">
        <v>18</v>
      </c>
      <c r="D5997" s="12">
        <v>41430</v>
      </c>
      <c r="E5997" s="13" t="s">
        <v>10190</v>
      </c>
      <c r="F5997" s="13" t="s">
        <v>2120</v>
      </c>
      <c r="G5997" s="14"/>
      <c r="H5997" s="15">
        <f>HYPERLINK("https://docs.wto.org/imrd/directdoc.asp?DDFDocuments/q/G/SPS/NSAU58.pdf","EN")</f>
      </c>
      <c r="I5997" s="15">
        <f>HYPERLINK("https://docs.wto.org/imrd/directdoc.asp?DDFDocuments/r/G/SPS/NSAU58.pdf","FR")</f>
      </c>
      <c r="J5997" s="15">
        <f>HYPERLINK("https://docs.wto.org/imrd/directdoc.asp?DDFDocuments/s/G/SPS/NSAU58.pdf","ES")</f>
      </c>
    </row>
    <row r="5998">
      <c r="A5998" s="10" t="s">
        <v>10191</v>
      </c>
      <c r="B5998" s="11" t="s">
        <v>53</v>
      </c>
      <c r="C5998" s="10" t="s">
        <v>18</v>
      </c>
      <c r="D5998" s="12">
        <v>41430</v>
      </c>
      <c r="E5998" s="13" t="s">
        <v>10192</v>
      </c>
      <c r="F5998" s="13" t="s">
        <v>2120</v>
      </c>
      <c r="G5998" s="14"/>
      <c r="H5998" s="15">
        <f>HYPERLINK("https://docs.wto.org/imrd/directdoc.asp?DDFDocuments/q/G/SPS/NSAU59.pdf","EN")</f>
      </c>
      <c r="I5998" s="15">
        <f>HYPERLINK("https://docs.wto.org/imrd/directdoc.asp?DDFDocuments/r/G/SPS/NSAU59.pdf","FR")</f>
      </c>
      <c r="J5998" s="15">
        <f>HYPERLINK("https://docs.wto.org/imrd/directdoc.asp?DDFDocuments/s/G/SPS/NSAU59.pdf","ES")</f>
      </c>
    </row>
    <row r="5999">
      <c r="A5999" s="10" t="s">
        <v>10193</v>
      </c>
      <c r="B5999" s="11" t="s">
        <v>53</v>
      </c>
      <c r="C5999" s="10" t="s">
        <v>18</v>
      </c>
      <c r="D5999" s="12">
        <v>41430</v>
      </c>
      <c r="E5999" s="13" t="s">
        <v>10194</v>
      </c>
      <c r="F5999" s="13" t="s">
        <v>2120</v>
      </c>
      <c r="G5999" s="14"/>
      <c r="H5999" s="15">
        <f>HYPERLINK("https://docs.wto.org/imrd/directdoc.asp?DDFDocuments/q/G/SPS/NSAU60.pdf","EN")</f>
      </c>
      <c r="I5999" s="15">
        <f>HYPERLINK("https://docs.wto.org/imrd/directdoc.asp?DDFDocuments/r/G/SPS/NSAU60.pdf","FR")</f>
      </c>
      <c r="J5999" s="15">
        <f>HYPERLINK("https://docs.wto.org/imrd/directdoc.asp?DDFDocuments/s/G/SPS/NSAU60.pdf","ES")</f>
      </c>
    </row>
    <row r="6000">
      <c r="A6000" s="10" t="s">
        <v>10195</v>
      </c>
      <c r="B6000" s="11" t="s">
        <v>53</v>
      </c>
      <c r="C6000" s="10" t="s">
        <v>18</v>
      </c>
      <c r="D6000" s="12">
        <v>41430</v>
      </c>
      <c r="E6000" s="13" t="s">
        <v>10196</v>
      </c>
      <c r="F6000" s="13" t="s">
        <v>3169</v>
      </c>
      <c r="G6000" s="14"/>
      <c r="H6000" s="15">
        <f>HYPERLINK("https://docs.wto.org/imrd/directdoc.asp?DDFDocuments/q/G/SPS/NSAU62.pdf","EN")</f>
      </c>
      <c r="I6000" s="15">
        <f>HYPERLINK("https://docs.wto.org/imrd/directdoc.asp?DDFDocuments/r/G/SPS/NSAU62.pdf","FR")</f>
      </c>
      <c r="J6000" s="15">
        <f>HYPERLINK("https://docs.wto.org/imrd/directdoc.asp?DDFDocuments/s/G/SPS/NSAU62.pdf","ES")</f>
      </c>
    </row>
    <row r="6001">
      <c r="A6001" s="10" t="s">
        <v>10197</v>
      </c>
      <c r="B6001" s="11" t="s">
        <v>53</v>
      </c>
      <c r="C6001" s="10" t="s">
        <v>18</v>
      </c>
      <c r="D6001" s="12">
        <v>41430</v>
      </c>
      <c r="E6001" s="13" t="s">
        <v>10198</v>
      </c>
      <c r="F6001" s="13" t="s">
        <v>2120</v>
      </c>
      <c r="G6001" s="14"/>
      <c r="H6001" s="15">
        <f>HYPERLINK("https://docs.wto.org/imrd/directdoc.asp?DDFDocuments/t/G/SPS/NSAU63.DOC","EN")</f>
      </c>
      <c r="I6001" s="15">
        <f>HYPERLINK("https://docs.wto.org/imrd/directdoc.asp?DDFDocuments/u/G/SPS/NSAU63.DOC","FR")</f>
      </c>
      <c r="J6001" s="15">
        <f>HYPERLINK("https://docs.wto.org/imrd/directdoc.asp?DDFDocuments/v/G/SPS/NSAU63.DOC","ES")</f>
      </c>
    </row>
    <row r="6002">
      <c r="A6002" s="10" t="s">
        <v>10199</v>
      </c>
      <c r="B6002" s="11" t="s">
        <v>53</v>
      </c>
      <c r="C6002" s="10" t="s">
        <v>18</v>
      </c>
      <c r="D6002" s="12">
        <v>41430</v>
      </c>
      <c r="E6002" s="13" t="s">
        <v>10200</v>
      </c>
      <c r="F6002" s="13" t="s">
        <v>2120</v>
      </c>
      <c r="G6002" s="14"/>
      <c r="H6002" s="15">
        <f>HYPERLINK("https://docs.wto.org/imrd/directdoc.asp?DDFDocuments/q/G/SPS/NSAU64.pdf","EN")</f>
      </c>
      <c r="I6002" s="15">
        <f>HYPERLINK("https://docs.wto.org/imrd/directdoc.asp?DDFDocuments/r/G/SPS/NSAU64.pdf","FR")</f>
      </c>
      <c r="J6002" s="15">
        <f>HYPERLINK("https://docs.wto.org/imrd/directdoc.asp?DDFDocuments/s/G/SPS/NSAU64.pdf","ES")</f>
      </c>
    </row>
    <row r="6003">
      <c r="A6003" s="10" t="s">
        <v>10201</v>
      </c>
      <c r="B6003" s="11" t="s">
        <v>53</v>
      </c>
      <c r="C6003" s="10" t="s">
        <v>18</v>
      </c>
      <c r="D6003" s="12">
        <v>41430</v>
      </c>
      <c r="E6003" s="13" t="s">
        <v>10202</v>
      </c>
      <c r="F6003" s="13" t="s">
        <v>908</v>
      </c>
      <c r="G6003" s="14"/>
      <c r="H6003" s="15">
        <f>HYPERLINK("https://docs.wto.org/imrd/directdoc.asp?DDFDocuments/t/G/SPS/NSAU68.DOC","EN")</f>
      </c>
      <c r="I6003" s="15">
        <f>HYPERLINK("https://docs.wto.org/imrd/directdoc.asp?DDFDocuments/u/G/SPS/NSAU68.DOC","FR")</f>
      </c>
      <c r="J6003" s="15">
        <f>HYPERLINK("https://docs.wto.org/imrd/directdoc.asp?DDFDocuments/v/G/SPS/NSAU68.DOC","ES")</f>
      </c>
    </row>
    <row r="6004">
      <c r="A6004" s="10" t="s">
        <v>10203</v>
      </c>
      <c r="B6004" s="11" t="s">
        <v>161</v>
      </c>
      <c r="C6004" s="10" t="s">
        <v>18</v>
      </c>
      <c r="D6004" s="12">
        <v>41430</v>
      </c>
      <c r="E6004" s="13" t="s">
        <v>2329</v>
      </c>
      <c r="F6004" s="13" t="s">
        <v>992</v>
      </c>
      <c r="G6004" s="14"/>
      <c r="H6004" s="15">
        <f>HYPERLINK("https://docs.wto.org/imrd/directdoc.asp?DDFDocuments/t/G/SPS/NUSA2551.DOC","EN")</f>
      </c>
      <c r="I6004" s="15">
        <f>HYPERLINK("https://docs.wto.org/imrd/directdoc.asp?DDFDocuments/u/G/SPS/NUSA2551.DOC","FR")</f>
      </c>
      <c r="J6004" s="15">
        <f>HYPERLINK("https://docs.wto.org/imrd/directdoc.asp?DDFDocuments/v/G/SPS/NUSA2551.DOC","ES")</f>
      </c>
    </row>
    <row r="6005">
      <c r="A6005" s="10" t="s">
        <v>10204</v>
      </c>
      <c r="B6005" s="11" t="s">
        <v>204</v>
      </c>
      <c r="C6005" s="10" t="s">
        <v>18</v>
      </c>
      <c r="D6005" s="12">
        <v>41429</v>
      </c>
      <c r="E6005" s="13" t="s">
        <v>2329</v>
      </c>
      <c r="F6005" s="13" t="s">
        <v>158</v>
      </c>
      <c r="G6005" s="14"/>
      <c r="H6005" s="15">
        <f>HYPERLINK("https://docs.wto.org/imrd/directdoc.asp?DDFDocuments/t/G/SPS/NEGY54.DOC","EN")</f>
      </c>
      <c r="I6005" s="15">
        <f>HYPERLINK("https://docs.wto.org/imrd/directdoc.asp?DDFDocuments/u/G/SPS/NEGY54.DOC","FR")</f>
      </c>
      <c r="J6005" s="15">
        <f>HYPERLINK("https://docs.wto.org/imrd/directdoc.asp?DDFDocuments/v/G/SPS/NEGY54.DOC","ES")</f>
      </c>
    </row>
    <row r="6006">
      <c r="A6006" s="10" t="s">
        <v>10205</v>
      </c>
      <c r="B6006" s="11" t="s">
        <v>161</v>
      </c>
      <c r="C6006" s="10" t="s">
        <v>40</v>
      </c>
      <c r="D6006" s="12">
        <v>41429</v>
      </c>
      <c r="E6006" s="13" t="s">
        <v>10206</v>
      </c>
      <c r="F6006" s="13" t="s">
        <v>19</v>
      </c>
      <c r="G6006" s="14"/>
      <c r="H6006" s="15">
        <f>HYPERLINK("https://docs.wto.org/imrd/directdoc.asp?DDFDocuments/t/G/SPS/NUSA2372A1.DOC","EN")</f>
      </c>
      <c r="I6006" s="15">
        <f>HYPERLINK("https://docs.wto.org/imrd/directdoc.asp?DDFDocuments/u/G/SPS/NUSA2372A1.DOC","FR")</f>
      </c>
      <c r="J6006" s="15">
        <f>HYPERLINK("https://docs.wto.org/imrd/directdoc.asp?DDFDocuments/v/G/SPS/NUSA2372A1.DOC","ES")</f>
      </c>
    </row>
    <row r="6007">
      <c r="A6007" s="10" t="s">
        <v>10207</v>
      </c>
      <c r="B6007" s="11" t="s">
        <v>349</v>
      </c>
      <c r="C6007" s="10" t="s">
        <v>18</v>
      </c>
      <c r="D6007" s="12">
        <v>41424</v>
      </c>
      <c r="E6007" s="13" t="s">
        <v>10208</v>
      </c>
      <c r="F6007" s="13" t="s">
        <v>32</v>
      </c>
      <c r="G6007" s="14" t="s">
        <v>233</v>
      </c>
      <c r="H6007" s="15">
        <f>HYPERLINK("https://docs.wto.org/imrd/directdoc.asp?DDFDocuments/q/G/SPS/NECU120.pdf","EN")</f>
      </c>
      <c r="I6007" s="15">
        <f>HYPERLINK("https://docs.wto.org/imrd/directdoc.asp?DDFDocuments/r/G/SPS/NECU120.pdf","FR")</f>
      </c>
      <c r="J6007" s="15">
        <f>HYPERLINK("https://docs.wto.org/imrd/directdoc.asp?DDFDocuments/s/G/SPS/NECU120.pdf","ES")</f>
      </c>
    </row>
    <row r="6008">
      <c r="A6008" s="10" t="s">
        <v>10209</v>
      </c>
      <c r="B6008" s="11" t="s">
        <v>349</v>
      </c>
      <c r="C6008" s="10" t="s">
        <v>18</v>
      </c>
      <c r="D6008" s="12">
        <v>41424</v>
      </c>
      <c r="E6008" s="13" t="s">
        <v>10208</v>
      </c>
      <c r="F6008" s="13" t="s">
        <v>32</v>
      </c>
      <c r="G6008" s="14" t="s">
        <v>365</v>
      </c>
      <c r="H6008" s="15">
        <f>HYPERLINK("https://docs.wto.org/imrd/directdoc.asp?DDFDocuments/q/G/SPS/NECU121.pdf","EN")</f>
      </c>
      <c r="I6008" s="15">
        <f>HYPERLINK("https://docs.wto.org/imrd/directdoc.asp?DDFDocuments/r/G/SPS/NECU121.pdf","FR")</f>
      </c>
      <c r="J6008" s="15">
        <f>HYPERLINK("https://docs.wto.org/imrd/directdoc.asp?DDFDocuments/s/G/SPS/NECU121.pdf","ES")</f>
      </c>
    </row>
    <row r="6009">
      <c r="A6009" s="10" t="s">
        <v>10210</v>
      </c>
      <c r="B6009" s="11" t="s">
        <v>82</v>
      </c>
      <c r="C6009" s="10" t="s">
        <v>40</v>
      </c>
      <c r="D6009" s="12">
        <v>41424</v>
      </c>
      <c r="E6009" s="13" t="s">
        <v>10211</v>
      </c>
      <c r="F6009" s="13" t="s">
        <v>6617</v>
      </c>
      <c r="G6009" s="14"/>
      <c r="H6009" s="15">
        <f>HYPERLINK("https://docs.wto.org/imrd/directdoc.asp?DDFDocuments/t/G/SPS/NEU39A1.DOC","EN")</f>
      </c>
      <c r="I6009" s="15">
        <f>HYPERLINK("https://docs.wto.org/imrd/directdoc.asp?DDFDocuments/u/G/SPS/NEU39A1.DOC","FR")</f>
      </c>
      <c r="J6009" s="15">
        <f>HYPERLINK("https://docs.wto.org/imrd/directdoc.asp?DDFDocuments/v/G/SPS/NEU39A1.DOC","ES")</f>
      </c>
    </row>
    <row r="6010">
      <c r="A6010" s="10" t="s">
        <v>10212</v>
      </c>
      <c r="B6010" s="11" t="s">
        <v>637</v>
      </c>
      <c r="C6010" s="10" t="s">
        <v>12</v>
      </c>
      <c r="D6010" s="12">
        <v>41424</v>
      </c>
      <c r="E6010" s="13" t="s">
        <v>10213</v>
      </c>
      <c r="F6010" s="13" t="s">
        <v>868</v>
      </c>
      <c r="G6010" s="14"/>
      <c r="H6010" s="15">
        <f>HYPERLINK("https://docs.wto.org/imrd/directdoc.asp?DDFDocuments/t/G/SPS/NLKA35.DOC","EN")</f>
      </c>
      <c r="I6010" s="15">
        <f>HYPERLINK("https://docs.wto.org/imrd/directdoc.asp?DDFDocuments/u/G/SPS/NLKA35.DOC","FR")</f>
      </c>
      <c r="J6010" s="15">
        <f>HYPERLINK("https://docs.wto.org/imrd/directdoc.asp?DDFDocuments/v/G/SPS/NLKA35.DOC","ES")</f>
      </c>
    </row>
    <row r="6011">
      <c r="A6011" s="10" t="s">
        <v>10214</v>
      </c>
      <c r="B6011" s="11" t="s">
        <v>145</v>
      </c>
      <c r="C6011" s="10" t="s">
        <v>18</v>
      </c>
      <c r="D6011" s="12">
        <v>41424</v>
      </c>
      <c r="E6011" s="13" t="s">
        <v>10215</v>
      </c>
      <c r="F6011" s="13" t="s">
        <v>992</v>
      </c>
      <c r="G6011" s="14"/>
      <c r="H6011" s="15">
        <f>HYPERLINK("https://docs.wto.org/imrd/directdoc.asp?DDFDocuments/t/G/SPS/NPHL225.DOC","EN")</f>
      </c>
      <c r="I6011" s="15">
        <f>HYPERLINK("https://docs.wto.org/imrd/directdoc.asp?DDFDocuments/u/G/SPS/NPHL225.DOC","FR")</f>
      </c>
      <c r="J6011" s="15">
        <f>HYPERLINK("https://docs.wto.org/imrd/directdoc.asp?DDFDocuments/v/G/SPS/NPHL225.DOC","ES")</f>
      </c>
    </row>
    <row r="6012">
      <c r="A6012" s="10" t="s">
        <v>10216</v>
      </c>
      <c r="B6012" s="11" t="s">
        <v>95</v>
      </c>
      <c r="C6012" s="10" t="s">
        <v>18</v>
      </c>
      <c r="D6012" s="12">
        <v>41422</v>
      </c>
      <c r="E6012" s="13" t="s">
        <v>10217</v>
      </c>
      <c r="F6012" s="13" t="s">
        <v>144</v>
      </c>
      <c r="G6012" s="14"/>
      <c r="H6012" s="15">
        <f>HYPERLINK("https://docs.wto.org/imrd/directdoc.asp?DDFDocuments/q/G/SPS/NBRA871.pdf","EN")</f>
      </c>
      <c r="I6012" s="15">
        <f>HYPERLINK("https://docs.wto.org/imrd/directdoc.asp?DDFDocuments/r/G/SPS/NBRA871.pdf","FR")</f>
      </c>
      <c r="J6012" s="15">
        <f>HYPERLINK("https://docs.wto.org/imrd/directdoc.asp?DDFDocuments/s/G/SPS/NBRA871.pdf","ES")</f>
      </c>
    </row>
    <row r="6013">
      <c r="A6013" s="10" t="s">
        <v>10218</v>
      </c>
      <c r="B6013" s="11" t="s">
        <v>153</v>
      </c>
      <c r="C6013" s="10" t="s">
        <v>54</v>
      </c>
      <c r="D6013" s="12">
        <v>41422</v>
      </c>
      <c r="E6013" s="13" t="s">
        <v>5861</v>
      </c>
      <c r="F6013" s="13" t="s">
        <v>1300</v>
      </c>
      <c r="G6013" s="14" t="s">
        <v>10219</v>
      </c>
      <c r="H6013" s="15">
        <f>HYPERLINK("https://docs.wto.org/imrd/directdoc.asp?DDFDocuments/q/G/SPS/NKOR248A4.pdf","EN")</f>
      </c>
      <c r="I6013" s="15">
        <f>HYPERLINK("https://docs.wto.org/imrd/directdoc.asp?DDFDocuments/r/G/SPS/NKOR248A4.pdf","FR")</f>
      </c>
      <c r="J6013" s="15">
        <f>HYPERLINK("https://docs.wto.org/imrd/directdoc.asp?DDFDocuments/s/G/SPS/NKOR248A4.pdf","ES")</f>
      </c>
    </row>
    <row r="6014">
      <c r="A6014" s="10" t="s">
        <v>10220</v>
      </c>
      <c r="B6014" s="11" t="s">
        <v>195</v>
      </c>
      <c r="C6014" s="10" t="s">
        <v>18</v>
      </c>
      <c r="D6014" s="12">
        <v>41422</v>
      </c>
      <c r="E6014" s="13" t="s">
        <v>10221</v>
      </c>
      <c r="F6014" s="13" t="s">
        <v>158</v>
      </c>
      <c r="G6014" s="14" t="s">
        <v>188</v>
      </c>
      <c r="H6014" s="15">
        <f>HYPERLINK("https://docs.wto.org/imrd/directdoc.asp?DDFDocuments/q/G/SPS/NNZL492.pdf","EN")</f>
      </c>
      <c r="I6014" s="15">
        <f>HYPERLINK("https://docs.wto.org/imrd/directdoc.asp?DDFDocuments/r/G/SPS/NNZL492.pdf","FR")</f>
      </c>
      <c r="J6014" s="15">
        <f>HYPERLINK("https://docs.wto.org/imrd/directdoc.asp?DDFDocuments/s/G/SPS/NNZL492.pdf","ES")</f>
      </c>
    </row>
    <row r="6015">
      <c r="A6015" s="10" t="s">
        <v>10222</v>
      </c>
      <c r="B6015" s="11" t="s">
        <v>5038</v>
      </c>
      <c r="C6015" s="10" t="s">
        <v>12</v>
      </c>
      <c r="D6015" s="12">
        <v>41418</v>
      </c>
      <c r="E6015" s="13" t="s">
        <v>7840</v>
      </c>
      <c r="F6015" s="13" t="s">
        <v>10223</v>
      </c>
      <c r="G6015" s="14" t="s">
        <v>10224</v>
      </c>
      <c r="H6015" s="15">
        <f>HYPERLINK("https://docs.wto.org/imrd/directdoc.asp?DDFDocuments/t/G/SPS/NALB161.DOC","EN")</f>
      </c>
      <c r="I6015" s="15">
        <f>HYPERLINK("https://docs.wto.org/imrd/directdoc.asp?DDFDocuments/u/G/SPS/NALB161.DOC","FR")</f>
      </c>
      <c r="J6015" s="15">
        <f>HYPERLINK("https://docs.wto.org/imrd/directdoc.asp?DDFDocuments/v/G/SPS/NALB161.DOC","ES")</f>
      </c>
    </row>
    <row r="6016">
      <c r="A6016" s="10" t="s">
        <v>10225</v>
      </c>
      <c r="B6016" s="11" t="s">
        <v>149</v>
      </c>
      <c r="C6016" s="10" t="s">
        <v>18</v>
      </c>
      <c r="D6016" s="12">
        <v>41418</v>
      </c>
      <c r="E6016" s="13" t="s">
        <v>10226</v>
      </c>
      <c r="F6016" s="13" t="s">
        <v>122</v>
      </c>
      <c r="G6016" s="14"/>
      <c r="H6016" s="15">
        <f>HYPERLINK("https://docs.wto.org/imrd/directdoc.asp?DDFDocuments/q/G/SPS/NCHN619.pdf","EN")</f>
      </c>
      <c r="I6016" s="15">
        <f>HYPERLINK("https://docs.wto.org/imrd/directdoc.asp?DDFDocuments/r/G/SPS/NCHN619.pdf","FR")</f>
      </c>
      <c r="J6016" s="15">
        <f>HYPERLINK("https://docs.wto.org/imrd/directdoc.asp?DDFDocuments/s/G/SPS/NCHN619.pdf","ES")</f>
      </c>
    </row>
    <row r="6017">
      <c r="A6017" s="10" t="s">
        <v>10227</v>
      </c>
      <c r="B6017" s="11" t="s">
        <v>149</v>
      </c>
      <c r="C6017" s="10" t="s">
        <v>18</v>
      </c>
      <c r="D6017" s="12">
        <v>41418</v>
      </c>
      <c r="E6017" s="13" t="s">
        <v>10228</v>
      </c>
      <c r="F6017" s="13" t="s">
        <v>122</v>
      </c>
      <c r="G6017" s="14"/>
      <c r="H6017" s="15">
        <f>HYPERLINK("https://docs.wto.org/imrd/directdoc.asp?DDFDocuments/q/G/SPS/NCHN620.pdf","EN")</f>
      </c>
      <c r="I6017" s="15">
        <f>HYPERLINK("https://docs.wto.org/imrd/directdoc.asp?DDFDocuments/r/G/SPS/NCHN620.pdf","FR")</f>
      </c>
      <c r="J6017" s="15">
        <f>HYPERLINK("https://docs.wto.org/imrd/directdoc.asp?DDFDocuments/s/G/SPS/NCHN620.pdf","ES")</f>
      </c>
    </row>
    <row r="6018">
      <c r="A6018" s="10" t="s">
        <v>10229</v>
      </c>
      <c r="B6018" s="11" t="s">
        <v>79</v>
      </c>
      <c r="C6018" s="10" t="s">
        <v>40</v>
      </c>
      <c r="D6018" s="12">
        <v>41418</v>
      </c>
      <c r="E6018" s="13" t="s">
        <v>19</v>
      </c>
      <c r="F6018" s="13" t="s">
        <v>19</v>
      </c>
      <c r="G6018" s="14"/>
      <c r="H6018" s="15">
        <f>HYPERLINK("https://docs.wto.org/imrd/directdoc.asp?DDFDocuments/t/G/SPS/NCOL127A2.DOC","EN")</f>
      </c>
      <c r="I6018" s="15">
        <f>HYPERLINK("https://docs.wto.org/imrd/directdoc.asp?DDFDocuments/u/G/SPS/NCOL127A2.DOC","FR")</f>
      </c>
      <c r="J6018" s="15">
        <f>HYPERLINK("https://docs.wto.org/imrd/directdoc.asp?DDFDocuments/v/G/SPS/NCOL127A2.DOC","ES")</f>
      </c>
    </row>
    <row r="6019">
      <c r="A6019" s="10" t="s">
        <v>10230</v>
      </c>
      <c r="B6019" s="11" t="s">
        <v>79</v>
      </c>
      <c r="C6019" s="10" t="s">
        <v>40</v>
      </c>
      <c r="D6019" s="12">
        <v>41418</v>
      </c>
      <c r="E6019" s="13" t="s">
        <v>19</v>
      </c>
      <c r="F6019" s="13" t="s">
        <v>19</v>
      </c>
      <c r="G6019" s="14"/>
      <c r="H6019" s="15">
        <f>HYPERLINK("https://docs.wto.org/imrd/directdoc.asp?DDFDocuments/t/G/SPS/NCOL134A2.DOC","EN")</f>
      </c>
      <c r="I6019" s="15">
        <f>HYPERLINK("https://docs.wto.org/imrd/directdoc.asp?DDFDocuments/u/G/SPS/NCOL134A2.DOC","FR")</f>
      </c>
      <c r="J6019" s="15">
        <f>HYPERLINK("https://docs.wto.org/imrd/directdoc.asp?DDFDocuments/v/G/SPS/NCOL134A2.DOC","ES")</f>
      </c>
    </row>
    <row r="6020">
      <c r="A6020" s="10" t="s">
        <v>10231</v>
      </c>
      <c r="B6020" s="11" t="s">
        <v>79</v>
      </c>
      <c r="C6020" s="10" t="s">
        <v>40</v>
      </c>
      <c r="D6020" s="12">
        <v>41418</v>
      </c>
      <c r="E6020" s="13" t="s">
        <v>19</v>
      </c>
      <c r="F6020" s="13" t="s">
        <v>19</v>
      </c>
      <c r="G6020" s="14"/>
      <c r="H6020" s="15">
        <f>HYPERLINK("https://docs.wto.org/imrd/directdoc.asp?DDFDocuments/t/G/SPS/NCOL137A2.DOC","EN")</f>
      </c>
      <c r="I6020" s="15">
        <f>HYPERLINK("https://docs.wto.org/imrd/directdoc.asp?DDFDocuments/u/G/SPS/NCOL137A2.DOC","FR")</f>
      </c>
      <c r="J6020" s="15">
        <f>HYPERLINK("https://docs.wto.org/imrd/directdoc.asp?DDFDocuments/v/G/SPS/NCOL137A2.DOC","ES")</f>
      </c>
    </row>
    <row r="6021">
      <c r="A6021" s="10" t="s">
        <v>10232</v>
      </c>
      <c r="B6021" s="11" t="s">
        <v>79</v>
      </c>
      <c r="C6021" s="10" t="s">
        <v>40</v>
      </c>
      <c r="D6021" s="12">
        <v>41418</v>
      </c>
      <c r="E6021" s="13" t="s">
        <v>19</v>
      </c>
      <c r="F6021" s="13" t="s">
        <v>19</v>
      </c>
      <c r="G6021" s="14"/>
      <c r="H6021" s="15">
        <f>HYPERLINK("https://docs.wto.org/imrd/directdoc.asp?DDFDocuments/t/G/SPS/NCOL184A2.DOC","EN")</f>
      </c>
      <c r="I6021" s="15">
        <f>HYPERLINK("https://docs.wto.org/imrd/directdoc.asp?DDFDocuments/u/G/SPS/NCOL184A2.DOC","FR")</f>
      </c>
      <c r="J6021" s="15">
        <f>HYPERLINK("https://docs.wto.org/imrd/directdoc.asp?DDFDocuments/v/G/SPS/NCOL184A2.DOC","ES")</f>
      </c>
    </row>
    <row r="6022">
      <c r="A6022" s="10" t="s">
        <v>10233</v>
      </c>
      <c r="B6022" s="11" t="s">
        <v>153</v>
      </c>
      <c r="C6022" s="10" t="s">
        <v>18</v>
      </c>
      <c r="D6022" s="12">
        <v>41418</v>
      </c>
      <c r="E6022" s="13" t="s">
        <v>62</v>
      </c>
      <c r="F6022" s="13" t="s">
        <v>10234</v>
      </c>
      <c r="G6022" s="14"/>
      <c r="H6022" s="15">
        <f>HYPERLINK("https://docs.wto.org/imrd/directdoc.asp?DDFDocuments/t/G/SPS/NKOR443.DOC","EN")</f>
      </c>
      <c r="I6022" s="15">
        <f>HYPERLINK("https://docs.wto.org/imrd/directdoc.asp?DDFDocuments/u/G/SPS/NKOR443.DOC","FR")</f>
      </c>
      <c r="J6022" s="15">
        <f>HYPERLINK("https://docs.wto.org/imrd/directdoc.asp?DDFDocuments/v/G/SPS/NKOR443.DOC","ES")</f>
      </c>
    </row>
    <row r="6023">
      <c r="A6023" s="10" t="s">
        <v>10235</v>
      </c>
      <c r="B6023" s="11" t="s">
        <v>153</v>
      </c>
      <c r="C6023" s="10" t="s">
        <v>18</v>
      </c>
      <c r="D6023" s="12">
        <v>41418</v>
      </c>
      <c r="E6023" s="13" t="s">
        <v>10236</v>
      </c>
      <c r="F6023" s="13" t="s">
        <v>992</v>
      </c>
      <c r="G6023" s="14"/>
      <c r="H6023" s="15">
        <f>HYPERLINK("https://docs.wto.org/imrd/directdoc.asp?DDFDocuments/t/G/SPS/NKOR444.DOC","EN")</f>
      </c>
      <c r="I6023" s="15">
        <f>HYPERLINK("https://docs.wto.org/imrd/directdoc.asp?DDFDocuments/u/G/SPS/NKOR444.DOC","FR")</f>
      </c>
      <c r="J6023" s="15">
        <f>HYPERLINK("https://docs.wto.org/imrd/directdoc.asp?DDFDocuments/v/G/SPS/NKOR444.DOC","ES")</f>
      </c>
    </row>
    <row r="6024">
      <c r="A6024" s="10" t="s">
        <v>10237</v>
      </c>
      <c r="B6024" s="11" t="s">
        <v>59</v>
      </c>
      <c r="C6024" s="10" t="s">
        <v>40</v>
      </c>
      <c r="D6024" s="12">
        <v>41417</v>
      </c>
      <c r="E6024" s="13" t="s">
        <v>4217</v>
      </c>
      <c r="F6024" s="13" t="s">
        <v>5150</v>
      </c>
      <c r="G6024" s="14"/>
      <c r="H6024" s="15">
        <f>HYPERLINK("https://docs.wto.org/imrd/directdoc.asp?DDFDocuments/q/G/SPS/NTPKM280A1.pdf","EN")</f>
      </c>
      <c r="I6024" s="15">
        <f>HYPERLINK("https://docs.wto.org/imrd/directdoc.asp?DDFDocuments/r/G/SPS/NTPKM280A1.pdf","FR")</f>
      </c>
      <c r="J6024" s="15">
        <f>HYPERLINK("https://docs.wto.org/imrd/directdoc.asp?DDFDocuments/s/G/SPS/NTPKM280A1.pdf","ES")</f>
      </c>
    </row>
    <row r="6025">
      <c r="A6025" s="10" t="s">
        <v>10238</v>
      </c>
      <c r="B6025" s="11" t="s">
        <v>349</v>
      </c>
      <c r="C6025" s="10" t="s">
        <v>18</v>
      </c>
      <c r="D6025" s="12">
        <v>41415</v>
      </c>
      <c r="E6025" s="13" t="s">
        <v>19</v>
      </c>
      <c r="F6025" s="13" t="s">
        <v>223</v>
      </c>
      <c r="G6025" s="14"/>
      <c r="H6025" s="15">
        <f>HYPERLINK("https://docs.wto.org/imrd/directdoc.asp?DDFDocuments/q/G/SPS/NECU119.pdf","EN")</f>
      </c>
      <c r="I6025" s="15">
        <f>HYPERLINK("https://docs.wto.org/imrd/directdoc.asp?DDFDocuments/r/G/SPS/NECU119.pdf","FR")</f>
      </c>
      <c r="J6025" s="15">
        <f>HYPERLINK("https://docs.wto.org/imrd/directdoc.asp?DDFDocuments/s/G/SPS/NECU119.pdf","ES")</f>
      </c>
    </row>
    <row r="6026">
      <c r="A6026" s="10" t="s">
        <v>10239</v>
      </c>
      <c r="B6026" s="11" t="s">
        <v>82</v>
      </c>
      <c r="C6026" s="10" t="s">
        <v>40</v>
      </c>
      <c r="D6026" s="12">
        <v>41415</v>
      </c>
      <c r="E6026" s="13" t="s">
        <v>5433</v>
      </c>
      <c r="F6026" s="13" t="s">
        <v>7610</v>
      </c>
      <c r="G6026" s="14"/>
      <c r="H6026" s="15">
        <f>HYPERLINK("https://docs.wto.org/imrd/directdoc.asp?DDFDocuments/t/G/SPS/NEU44.DOC","EN")</f>
      </c>
      <c r="I6026" s="15">
        <f>HYPERLINK("https://docs.wto.org/imrd/directdoc.asp?DDFDocuments/u/G/SPS/NEU44.DOC","FR")</f>
      </c>
      <c r="J6026" s="15">
        <f>HYPERLINK("https://docs.wto.org/imrd/directdoc.asp?DDFDocuments/v/G/SPS/NEU44.DOC","ES")</f>
      </c>
    </row>
    <row r="6027">
      <c r="A6027" s="10" t="s">
        <v>10240</v>
      </c>
      <c r="B6027" s="11" t="s">
        <v>82</v>
      </c>
      <c r="C6027" s="10" t="s">
        <v>18</v>
      </c>
      <c r="D6027" s="12">
        <v>41415</v>
      </c>
      <c r="E6027" s="13" t="s">
        <v>6350</v>
      </c>
      <c r="F6027" s="13" t="s">
        <v>3926</v>
      </c>
      <c r="G6027" s="14"/>
      <c r="H6027" s="15">
        <f>HYPERLINK("https://docs.wto.org/imrd/directdoc.asp?DDFDocuments/t/G/SPS/NEU45.DOC","EN")</f>
      </c>
      <c r="I6027" s="15">
        <f>HYPERLINK("https://docs.wto.org/imrd/directdoc.asp?DDFDocuments/u/G/SPS/NEU45.DOC","FR")</f>
      </c>
      <c r="J6027" s="15">
        <f>HYPERLINK("https://docs.wto.org/imrd/directdoc.asp?DDFDocuments/v/G/SPS/NEU45.DOC","ES")</f>
      </c>
    </row>
    <row r="6028">
      <c r="A6028" s="10" t="s">
        <v>10241</v>
      </c>
      <c r="B6028" s="11" t="s">
        <v>82</v>
      </c>
      <c r="C6028" s="10" t="s">
        <v>18</v>
      </c>
      <c r="D6028" s="12">
        <v>41415</v>
      </c>
      <c r="E6028" s="13" t="s">
        <v>4232</v>
      </c>
      <c r="F6028" s="13" t="s">
        <v>10242</v>
      </c>
      <c r="G6028" s="14"/>
      <c r="H6028" s="15">
        <f>HYPERLINK("https://docs.wto.org/imrd/directdoc.asp?DDFDocuments/t/G/SPS/NEU46.DOC","EN")</f>
      </c>
      <c r="I6028" s="15">
        <f>HYPERLINK("https://docs.wto.org/imrd/directdoc.asp?DDFDocuments/u/G/SPS/NEU46.DOC","FR")</f>
      </c>
      <c r="J6028" s="15">
        <f>HYPERLINK("https://docs.wto.org/imrd/directdoc.asp?DDFDocuments/v/G/SPS/NEU46.DOC","ES")</f>
      </c>
    </row>
    <row r="6029">
      <c r="A6029" s="10" t="s">
        <v>10243</v>
      </c>
      <c r="B6029" s="11" t="s">
        <v>82</v>
      </c>
      <c r="C6029" s="10" t="s">
        <v>18</v>
      </c>
      <c r="D6029" s="12">
        <v>41411</v>
      </c>
      <c r="E6029" s="13" t="s">
        <v>5036</v>
      </c>
      <c r="F6029" s="13" t="s">
        <v>199</v>
      </c>
      <c r="G6029" s="14"/>
      <c r="H6029" s="15">
        <f>HYPERLINK("https://docs.wto.org/imrd/directdoc.asp?DDFDocuments/t/G/SPS/NEU43.DOC","EN")</f>
      </c>
      <c r="I6029" s="15">
        <f>HYPERLINK("https://docs.wto.org/imrd/directdoc.asp?DDFDocuments/u/G/SPS/NEU43.DOC","FR")</f>
      </c>
      <c r="J6029" s="15">
        <f>HYPERLINK("https://docs.wto.org/imrd/directdoc.asp?DDFDocuments/v/G/SPS/NEU43.DOC","ES")</f>
      </c>
    </row>
    <row r="6030">
      <c r="A6030" s="10" t="s">
        <v>10244</v>
      </c>
      <c r="B6030" s="11" t="s">
        <v>1331</v>
      </c>
      <c r="C6030" s="10" t="s">
        <v>40</v>
      </c>
      <c r="D6030" s="12">
        <v>41411</v>
      </c>
      <c r="E6030" s="13" t="s">
        <v>19</v>
      </c>
      <c r="F6030" s="13" t="s">
        <v>5163</v>
      </c>
      <c r="G6030" s="14"/>
      <c r="H6030" s="15">
        <f>HYPERLINK("https://docs.wto.org/imrd/directdoc.asp?DDFDocuments/t/G/SPS/NHND49A1.DOC","EN")</f>
      </c>
      <c r="I6030" s="15">
        <f>HYPERLINK("https://docs.wto.org/imrd/directdoc.asp?DDFDocuments/u/G/SPS/NHND49A1.DOC","FR")</f>
      </c>
      <c r="J6030" s="15">
        <f>HYPERLINK("https://docs.wto.org/imrd/directdoc.asp?DDFDocuments/v/G/SPS/NHND49A1.DOC","ES")</f>
      </c>
    </row>
    <row r="6031">
      <c r="A6031" s="10" t="s">
        <v>10245</v>
      </c>
      <c r="B6031" s="11" t="s">
        <v>11</v>
      </c>
      <c r="C6031" s="10" t="s">
        <v>40</v>
      </c>
      <c r="D6031" s="12">
        <v>41410</v>
      </c>
      <c r="E6031" s="13" t="s">
        <v>7202</v>
      </c>
      <c r="F6031" s="13" t="s">
        <v>5163</v>
      </c>
      <c r="G6031" s="14"/>
      <c r="H6031" s="15">
        <f>HYPERLINK("https://docs.wto.org/imrd/directdoc.asp?DDFDocuments/t/G/SPS/NRUS26A1.DOC","EN")</f>
      </c>
      <c r="I6031" s="15">
        <f>HYPERLINK("https://docs.wto.org/imrd/directdoc.asp?DDFDocuments/u/G/SPS/NRUS26A1.DOC","FR")</f>
      </c>
      <c r="J6031" s="15">
        <f>HYPERLINK("https://docs.wto.org/imrd/directdoc.asp?DDFDocuments/v/G/SPS/NRUS26A1.DOC","ES")</f>
      </c>
    </row>
    <row r="6032">
      <c r="A6032" s="10" t="s">
        <v>10246</v>
      </c>
      <c r="B6032" s="11" t="s">
        <v>53</v>
      </c>
      <c r="C6032" s="10" t="s">
        <v>18</v>
      </c>
      <c r="D6032" s="12">
        <v>41410</v>
      </c>
      <c r="E6032" s="13" t="s">
        <v>10247</v>
      </c>
      <c r="F6032" s="13" t="s">
        <v>24</v>
      </c>
      <c r="G6032" s="14"/>
      <c r="H6032" s="15">
        <f>HYPERLINK("https://docs.wto.org/imrd/directdoc.asp?DDFDocuments/q/G/SPS/NSAU51.pdf","EN")</f>
      </c>
      <c r="I6032" s="15">
        <f>HYPERLINK("https://docs.wto.org/imrd/directdoc.asp?DDFDocuments/r/G/SPS/NSAU51.pdf","FR")</f>
      </c>
      <c r="J6032" s="15">
        <f>HYPERLINK("https://docs.wto.org/imrd/directdoc.asp?DDFDocuments/s/G/SPS/NSAU51.pdf","ES")</f>
      </c>
    </row>
    <row r="6033">
      <c r="A6033" s="10" t="s">
        <v>10248</v>
      </c>
      <c r="B6033" s="11" t="s">
        <v>53</v>
      </c>
      <c r="C6033" s="10" t="s">
        <v>18</v>
      </c>
      <c r="D6033" s="12">
        <v>41410</v>
      </c>
      <c r="E6033" s="13" t="s">
        <v>9460</v>
      </c>
      <c r="F6033" s="13" t="s">
        <v>24</v>
      </c>
      <c r="G6033" s="14"/>
      <c r="H6033" s="15">
        <f>HYPERLINK("https://docs.wto.org/imrd/directdoc.asp?DDFDocuments/t/G/SPS/NSAU54.DOC","EN")</f>
      </c>
      <c r="I6033" s="15">
        <f>HYPERLINK("https://docs.wto.org/imrd/directdoc.asp?DDFDocuments/u/G/SPS/NSAU54.DOC","FR")</f>
      </c>
      <c r="J6033" s="15">
        <f>HYPERLINK("https://docs.wto.org/imrd/directdoc.asp?DDFDocuments/v/G/SPS/NSAU54.DOC","ES")</f>
      </c>
    </row>
    <row r="6034">
      <c r="A6034" s="10" t="s">
        <v>10249</v>
      </c>
      <c r="B6034" s="11" t="s">
        <v>351</v>
      </c>
      <c r="C6034" s="10" t="s">
        <v>12</v>
      </c>
      <c r="D6034" s="12">
        <v>41409</v>
      </c>
      <c r="E6034" s="13" t="s">
        <v>8466</v>
      </c>
      <c r="F6034" s="13" t="s">
        <v>56</v>
      </c>
      <c r="G6034" s="14" t="s">
        <v>1093</v>
      </c>
      <c r="H6034" s="15">
        <f>HYPERLINK("https://docs.wto.org/imrd/directdoc.asp?DDFDocuments/q/G/SPS/NJOR24.pdf","EN")</f>
      </c>
      <c r="I6034" s="15">
        <f>HYPERLINK("https://docs.wto.org/imrd/directdoc.asp?DDFDocuments/r/G/SPS/NJOR24.pdf","FR")</f>
      </c>
      <c r="J6034" s="15">
        <f>HYPERLINK("https://docs.wto.org/imrd/directdoc.asp?DDFDocuments/s/G/SPS/NJOR24.pdf","ES")</f>
      </c>
    </row>
    <row r="6035">
      <c r="A6035" s="10" t="s">
        <v>10250</v>
      </c>
      <c r="B6035" s="11" t="s">
        <v>95</v>
      </c>
      <c r="C6035" s="10" t="s">
        <v>40</v>
      </c>
      <c r="D6035" s="12">
        <v>41408</v>
      </c>
      <c r="E6035" s="13" t="s">
        <v>8726</v>
      </c>
      <c r="F6035" s="13" t="s">
        <v>5150</v>
      </c>
      <c r="G6035" s="14"/>
      <c r="H6035" s="15">
        <f>HYPERLINK("https://docs.wto.org/imrd/directdoc.asp?DDFDocuments/t/G/SPS/NBRA115A22.DOC","EN")</f>
      </c>
      <c r="I6035" s="15">
        <f>HYPERLINK("https://docs.wto.org/imrd/directdoc.asp?DDFDocuments/u/G/SPS/NBRA115A22.DOC","FR")</f>
      </c>
      <c r="J6035" s="15">
        <f>HYPERLINK("https://docs.wto.org/imrd/directdoc.asp?DDFDocuments/v/G/SPS/NBRA115A22.DOC","ES")</f>
      </c>
    </row>
    <row r="6036">
      <c r="A6036" s="10" t="s">
        <v>10251</v>
      </c>
      <c r="B6036" s="11" t="s">
        <v>95</v>
      </c>
      <c r="C6036" s="10" t="s">
        <v>18</v>
      </c>
      <c r="D6036" s="12">
        <v>41408</v>
      </c>
      <c r="E6036" s="13" t="s">
        <v>10252</v>
      </c>
      <c r="F6036" s="13" t="s">
        <v>117</v>
      </c>
      <c r="G6036" s="14" t="s">
        <v>183</v>
      </c>
      <c r="H6036" s="15">
        <f>HYPERLINK("https://docs.wto.org/imrd/directdoc.asp?DDFDocuments/t/G/SPS/NBRA870.DOC","EN")</f>
      </c>
      <c r="I6036" s="15">
        <f>HYPERLINK("https://docs.wto.org/imrd/directdoc.asp?DDFDocuments/u/G/SPS/NBRA870.DOC","FR")</f>
      </c>
      <c r="J6036" s="15">
        <f>HYPERLINK("https://docs.wto.org/imrd/directdoc.asp?DDFDocuments/v/G/SPS/NBRA870.DOC","ES")</f>
      </c>
    </row>
    <row r="6037">
      <c r="A6037" s="10" t="s">
        <v>10253</v>
      </c>
      <c r="B6037" s="11" t="s">
        <v>17</v>
      </c>
      <c r="C6037" s="10" t="s">
        <v>40</v>
      </c>
      <c r="D6037" s="12">
        <v>41407</v>
      </c>
      <c r="E6037" s="13" t="s">
        <v>19</v>
      </c>
      <c r="F6037" s="13" t="s">
        <v>5163</v>
      </c>
      <c r="G6037" s="14"/>
      <c r="H6037" s="15">
        <f>HYPERLINK("https://docs.wto.org/imrd/directdoc.asp?DDFDocuments/t/G/SPS/NNIC76A1.DOC","EN")</f>
      </c>
      <c r="I6037" s="15">
        <f>HYPERLINK("https://docs.wto.org/imrd/directdoc.asp?DDFDocuments/u/G/SPS/NNIC76A1.DOC","FR")</f>
      </c>
      <c r="J6037" s="15">
        <f>HYPERLINK("https://docs.wto.org/imrd/directdoc.asp?DDFDocuments/v/G/SPS/NNIC76A1.DOC","ES")</f>
      </c>
    </row>
    <row r="6038">
      <c r="A6038" s="10" t="s">
        <v>10254</v>
      </c>
      <c r="B6038" s="11" t="s">
        <v>11</v>
      </c>
      <c r="C6038" s="10" t="s">
        <v>40</v>
      </c>
      <c r="D6038" s="12">
        <v>41407</v>
      </c>
      <c r="E6038" s="13" t="s">
        <v>10255</v>
      </c>
      <c r="F6038" s="13" t="s">
        <v>1601</v>
      </c>
      <c r="G6038" s="14"/>
      <c r="H6038" s="15">
        <f>HYPERLINK("https://docs.wto.org/imrd/directdoc.asp?DDFDocuments/t/G/SPS/NRUS14A2.DOC","EN")</f>
      </c>
      <c r="I6038" s="15">
        <f>HYPERLINK("https://docs.wto.org/imrd/directdoc.asp?DDFDocuments/u/G/SPS/NRUS14A2.DOC","FR")</f>
      </c>
      <c r="J6038" s="15">
        <f>HYPERLINK("https://docs.wto.org/imrd/directdoc.asp?DDFDocuments/v/G/SPS/NRUS14A2.DOC","ES")</f>
      </c>
    </row>
    <row r="6039">
      <c r="A6039" s="10" t="s">
        <v>10256</v>
      </c>
      <c r="B6039" s="11" t="s">
        <v>11</v>
      </c>
      <c r="C6039" s="10" t="s">
        <v>18</v>
      </c>
      <c r="D6039" s="12">
        <v>41407</v>
      </c>
      <c r="E6039" s="13" t="s">
        <v>7202</v>
      </c>
      <c r="F6039" s="13" t="s">
        <v>10257</v>
      </c>
      <c r="G6039" s="14"/>
      <c r="H6039" s="15">
        <f>HYPERLINK("https://docs.wto.org/imrd/directdoc.asp?DDFDocuments/q/G/SPS/NRUS26.pdf","EN")</f>
      </c>
      <c r="I6039" s="15">
        <f>HYPERLINK("https://docs.wto.org/imrd/directdoc.asp?DDFDocuments/r/G/SPS/NRUS26.pdf","FR")</f>
      </c>
      <c r="J6039" s="15">
        <f>HYPERLINK("https://docs.wto.org/imrd/directdoc.asp?DDFDocuments/s/G/SPS/NRUS26.pdf","ES")</f>
      </c>
    </row>
    <row r="6040">
      <c r="A6040" s="10" t="s">
        <v>10258</v>
      </c>
      <c r="B6040" s="11" t="s">
        <v>11</v>
      </c>
      <c r="C6040" s="10" t="s">
        <v>40</v>
      </c>
      <c r="D6040" s="12">
        <v>41407</v>
      </c>
      <c r="E6040" s="13" t="s">
        <v>10259</v>
      </c>
      <c r="F6040" s="13" t="s">
        <v>925</v>
      </c>
      <c r="G6040" s="14"/>
      <c r="H6040" s="15">
        <f>HYPERLINK("https://docs.wto.org/imrd/directdoc.asp?DDFDocuments/t/G/SPS/NRUS6A1.DOC","EN")</f>
      </c>
      <c r="I6040" s="15">
        <f>HYPERLINK("https://docs.wto.org/imrd/directdoc.asp?DDFDocuments/u/G/SPS/NRUS6A1.DOC","FR")</f>
      </c>
      <c r="J6040" s="15">
        <f>HYPERLINK("https://docs.wto.org/imrd/directdoc.asp?DDFDocuments/v/G/SPS/NRUS6A1.DOC","ES")</f>
      </c>
    </row>
    <row r="6041">
      <c r="A6041" s="10" t="s">
        <v>10260</v>
      </c>
      <c r="B6041" s="11" t="s">
        <v>161</v>
      </c>
      <c r="C6041" s="10" t="s">
        <v>18</v>
      </c>
      <c r="D6041" s="12">
        <v>41407</v>
      </c>
      <c r="E6041" s="13" t="s">
        <v>9246</v>
      </c>
      <c r="F6041" s="13" t="s">
        <v>158</v>
      </c>
      <c r="G6041" s="14" t="s">
        <v>1129</v>
      </c>
      <c r="H6041" s="15">
        <f>HYPERLINK("https://docs.wto.org/imrd/directdoc.asp?DDFDocuments/t/G/SPS/NUSA2542.DOC","EN")</f>
      </c>
      <c r="I6041" s="15">
        <f>HYPERLINK("https://docs.wto.org/imrd/directdoc.asp?DDFDocuments/u/G/SPS/NUSA2542.DOC","FR")</f>
      </c>
      <c r="J6041" s="15">
        <f>HYPERLINK("https://docs.wto.org/imrd/directdoc.asp?DDFDocuments/v/G/SPS/NUSA2542.DOC","ES")</f>
      </c>
    </row>
    <row r="6042">
      <c r="A6042" s="10" t="s">
        <v>10261</v>
      </c>
      <c r="B6042" s="11" t="s">
        <v>161</v>
      </c>
      <c r="C6042" s="10" t="s">
        <v>18</v>
      </c>
      <c r="D6042" s="12">
        <v>41402</v>
      </c>
      <c r="E6042" s="13" t="s">
        <v>8956</v>
      </c>
      <c r="F6042" s="13" t="s">
        <v>186</v>
      </c>
      <c r="G6042" s="14" t="s">
        <v>2110</v>
      </c>
      <c r="H6042" s="15">
        <f>HYPERLINK("https://docs.wto.org/imrd/directdoc.asp?DDFDocuments/q/G/SPS/NUSA2541.pdf","EN")</f>
      </c>
      <c r="I6042" s="15">
        <f>HYPERLINK("https://docs.wto.org/imrd/directdoc.asp?DDFDocuments/r/G/SPS/NUSA2541.pdf","FR")</f>
      </c>
      <c r="J6042" s="15">
        <f>HYPERLINK("https://docs.wto.org/imrd/directdoc.asp?DDFDocuments/s/G/SPS/NUSA2541.pdf","ES")</f>
      </c>
    </row>
    <row r="6043">
      <c r="A6043" s="10" t="s">
        <v>10262</v>
      </c>
      <c r="B6043" s="11" t="s">
        <v>87</v>
      </c>
      <c r="C6043" s="10" t="s">
        <v>18</v>
      </c>
      <c r="D6043" s="12">
        <v>41401</v>
      </c>
      <c r="E6043" s="13" t="s">
        <v>3225</v>
      </c>
      <c r="F6043" s="13" t="s">
        <v>2928</v>
      </c>
      <c r="G6043" s="14" t="s">
        <v>8076</v>
      </c>
      <c r="H6043" s="15">
        <f>HYPERLINK("https://docs.wto.org/imrd/directdoc.asp?DDFDocuments/q/G/SPS/NMEX237.pdf","EN")</f>
      </c>
      <c r="I6043" s="15">
        <f>HYPERLINK("https://docs.wto.org/imrd/directdoc.asp?DDFDocuments/r/G/SPS/NMEX237.pdf","FR")</f>
      </c>
      <c r="J6043" s="15">
        <f>HYPERLINK("https://docs.wto.org/imrd/directdoc.asp?DDFDocuments/s/G/SPS/NMEX237.pdf","ES")</f>
      </c>
    </row>
    <row r="6044">
      <c r="A6044" s="10" t="s">
        <v>10263</v>
      </c>
      <c r="B6044" s="11" t="s">
        <v>1129</v>
      </c>
      <c r="C6044" s="10" t="s">
        <v>40</v>
      </c>
      <c r="D6044" s="12">
        <v>41401</v>
      </c>
      <c r="E6044" s="13" t="s">
        <v>10264</v>
      </c>
      <c r="F6044" s="13" t="s">
        <v>310</v>
      </c>
      <c r="G6044" s="14"/>
      <c r="H6044" s="15">
        <f>HYPERLINK("https://docs.wto.org/imrd/directdoc.asp?DDFDocuments/t/G/SPS/NMYS26A3.DOC","EN")</f>
      </c>
      <c r="I6044" s="15">
        <f>HYPERLINK("https://docs.wto.org/imrd/directdoc.asp?DDFDocuments/u/G/SPS/NMYS26A3.DOC","FR")</f>
      </c>
      <c r="J6044" s="15">
        <f>HYPERLINK("https://docs.wto.org/imrd/directdoc.asp?DDFDocuments/v/G/SPS/NMYS26A3.DOC","ES")</f>
      </c>
    </row>
    <row r="6045">
      <c r="A6045" s="10" t="s">
        <v>10265</v>
      </c>
      <c r="B6045" s="11" t="s">
        <v>11</v>
      </c>
      <c r="C6045" s="10" t="s">
        <v>12</v>
      </c>
      <c r="D6045" s="12">
        <v>41401</v>
      </c>
      <c r="E6045" s="13" t="s">
        <v>10266</v>
      </c>
      <c r="F6045" s="13" t="s">
        <v>455</v>
      </c>
      <c r="G6045" s="14" t="s">
        <v>204</v>
      </c>
      <c r="H6045" s="15">
        <f>HYPERLINK("https://docs.wto.org/imrd/directdoc.asp?DDFDocuments/t/G/SPS/NRUS24.DOC","EN")</f>
      </c>
      <c r="I6045" s="15">
        <f>HYPERLINK("https://docs.wto.org/imrd/directdoc.asp?DDFDocuments/u/G/SPS/NRUS24.DOC","FR")</f>
      </c>
      <c r="J6045" s="15">
        <f>HYPERLINK("https://docs.wto.org/imrd/directdoc.asp?DDFDocuments/v/G/SPS/NRUS24.DOC","ES")</f>
      </c>
    </row>
    <row r="6046">
      <c r="A6046" s="10" t="s">
        <v>10267</v>
      </c>
      <c r="B6046" s="11" t="s">
        <v>153</v>
      </c>
      <c r="C6046" s="10" t="s">
        <v>18</v>
      </c>
      <c r="D6046" s="12">
        <v>41400</v>
      </c>
      <c r="E6046" s="13" t="s">
        <v>4901</v>
      </c>
      <c r="F6046" s="13" t="s">
        <v>335</v>
      </c>
      <c r="G6046" s="14"/>
      <c r="H6046" s="15">
        <f>HYPERLINK("https://docs.wto.org/imrd/directdoc.asp?DDFDocuments/t/G/SPS/NKOR441.DOC","EN")</f>
      </c>
      <c r="I6046" s="15">
        <f>HYPERLINK("https://docs.wto.org/imrd/directdoc.asp?DDFDocuments/u/G/SPS/NKOR441.DOC","FR")</f>
      </c>
      <c r="J6046" s="15">
        <f>HYPERLINK("https://docs.wto.org/imrd/directdoc.asp?DDFDocuments/v/G/SPS/NKOR441.DOC","ES")</f>
      </c>
    </row>
    <row r="6047">
      <c r="A6047" s="10" t="s">
        <v>10268</v>
      </c>
      <c r="B6047" s="11" t="s">
        <v>59</v>
      </c>
      <c r="C6047" s="10" t="s">
        <v>18</v>
      </c>
      <c r="D6047" s="12">
        <v>41400</v>
      </c>
      <c r="E6047" s="13" t="s">
        <v>3925</v>
      </c>
      <c r="F6047" s="13" t="s">
        <v>144</v>
      </c>
      <c r="G6047" s="14"/>
      <c r="H6047" s="15">
        <f>HYPERLINK("https://docs.wto.org/imrd/directdoc.asp?DDFDocuments/t/G/SPS/NTPKM286.DOC","EN")</f>
      </c>
      <c r="I6047" s="15">
        <f>HYPERLINK("https://docs.wto.org/imrd/directdoc.asp?DDFDocuments/u/G/SPS/NTPKM286.DOC","FR")</f>
      </c>
      <c r="J6047" s="15">
        <f>HYPERLINK("https://docs.wto.org/imrd/directdoc.asp?DDFDocuments/v/G/SPS/NTPKM286.DOC","ES")</f>
      </c>
    </row>
    <row r="6048">
      <c r="A6048" s="10" t="s">
        <v>10269</v>
      </c>
      <c r="B6048" s="11" t="s">
        <v>161</v>
      </c>
      <c r="C6048" s="10" t="s">
        <v>18</v>
      </c>
      <c r="D6048" s="12">
        <v>41400</v>
      </c>
      <c r="E6048" s="13" t="s">
        <v>9711</v>
      </c>
      <c r="F6048" s="13" t="s">
        <v>10270</v>
      </c>
      <c r="G6048" s="14" t="s">
        <v>351</v>
      </c>
      <c r="H6048" s="15">
        <f>HYPERLINK("https://docs.wto.org/imrd/directdoc.asp?DDFDocuments/q/G/SPS/NUSA2540.pdf","EN")</f>
      </c>
      <c r="I6048" s="15">
        <f>HYPERLINK("https://docs.wto.org/imrd/directdoc.asp?DDFDocuments/r/G/SPS/NUSA2540.pdf","FR")</f>
      </c>
      <c r="J6048" s="15">
        <f>HYPERLINK("https://docs.wto.org/imrd/directdoc.asp?DDFDocuments/s/G/SPS/NUSA2540.pdf","ES")</f>
      </c>
    </row>
    <row r="6049">
      <c r="A6049" s="10" t="s">
        <v>10271</v>
      </c>
      <c r="B6049" s="11" t="s">
        <v>161</v>
      </c>
      <c r="C6049" s="10" t="s">
        <v>40</v>
      </c>
      <c r="D6049" s="12">
        <v>41397</v>
      </c>
      <c r="E6049" s="13" t="s">
        <v>5241</v>
      </c>
      <c r="F6049" s="13" t="s">
        <v>5150</v>
      </c>
      <c r="G6049" s="14" t="s">
        <v>2110</v>
      </c>
      <c r="H6049" s="15">
        <f>HYPERLINK("https://docs.wto.org/imrd/directdoc.asp?DDFDocuments/q/G/SPS/NUSA2507A1.pdf","EN")</f>
      </c>
      <c r="I6049" s="15">
        <f>HYPERLINK("https://docs.wto.org/imrd/directdoc.asp?DDFDocuments/r/G/SPS/NUSA2507A1.pdf","FR")</f>
      </c>
      <c r="J6049" s="15">
        <f>HYPERLINK("https://docs.wto.org/imrd/directdoc.asp?DDFDocuments/s/G/SPS/NUSA2507A1.pdf","ES")</f>
      </c>
    </row>
    <row r="6050">
      <c r="A6050" s="10" t="s">
        <v>10272</v>
      </c>
      <c r="B6050" s="11" t="s">
        <v>188</v>
      </c>
      <c r="C6050" s="10" t="s">
        <v>40</v>
      </c>
      <c r="D6050" s="12">
        <v>41396</v>
      </c>
      <c r="E6050" s="13" t="s">
        <v>10273</v>
      </c>
      <c r="F6050" s="13" t="s">
        <v>5150</v>
      </c>
      <c r="G6050" s="14"/>
      <c r="H6050" s="15">
        <f>HYPERLINK("https://docs.wto.org/imrd/directdoc.asp?DDFDocuments/q/G/SPS/NAUS314A1.pdf","EN")</f>
      </c>
      <c r="I6050" s="15">
        <f>HYPERLINK("https://docs.wto.org/imrd/directdoc.asp?DDFDocuments/r/G/SPS/NAUS314A1.pdf","FR")</f>
      </c>
      <c r="J6050" s="15">
        <f>HYPERLINK("https://docs.wto.org/imrd/directdoc.asp?DDFDocuments/s/G/SPS/NAUS314A1.pdf","ES")</f>
      </c>
    </row>
    <row r="6051">
      <c r="A6051" s="10" t="s">
        <v>10274</v>
      </c>
      <c r="B6051" s="11" t="s">
        <v>153</v>
      </c>
      <c r="C6051" s="10" t="s">
        <v>40</v>
      </c>
      <c r="D6051" s="12">
        <v>41395</v>
      </c>
      <c r="E6051" s="13" t="s">
        <v>10275</v>
      </c>
      <c r="F6051" s="13" t="s">
        <v>6184</v>
      </c>
      <c r="G6051" s="14" t="s">
        <v>10276</v>
      </c>
      <c r="H6051" s="15">
        <f>HYPERLINK("https://docs.wto.org/imrd/directdoc.asp?DDFDocuments/t/G/SPS/NKOR437A1.DOC","EN")</f>
      </c>
      <c r="I6051" s="15">
        <f>HYPERLINK("https://docs.wto.org/imrd/directdoc.asp?DDFDocuments/u/G/SPS/NKOR437A1.DOC","FR")</f>
      </c>
      <c r="J6051" s="15">
        <f>HYPERLINK("https://docs.wto.org/imrd/directdoc.asp?DDFDocuments/v/G/SPS/NKOR437A1.DOC","ES")</f>
      </c>
    </row>
    <row r="6052">
      <c r="A6052" s="10" t="s">
        <v>10277</v>
      </c>
      <c r="B6052" s="11" t="s">
        <v>161</v>
      </c>
      <c r="C6052" s="10" t="s">
        <v>40</v>
      </c>
      <c r="D6052" s="12">
        <v>41395</v>
      </c>
      <c r="E6052" s="13" t="s">
        <v>4630</v>
      </c>
      <c r="F6052" s="13" t="s">
        <v>5150</v>
      </c>
      <c r="G6052" s="14" t="s">
        <v>572</v>
      </c>
      <c r="H6052" s="15">
        <f>HYPERLINK("https://docs.wto.org/imrd/directdoc.asp?DDFDocuments/t/G/SPS/NUSA2501A1.DOC","EN")</f>
      </c>
      <c r="I6052" s="15">
        <f>HYPERLINK("https://docs.wto.org/imrd/directdoc.asp?DDFDocuments/u/G/SPS/NUSA2501A1.DOC","FR")</f>
      </c>
      <c r="J6052" s="15">
        <f>HYPERLINK("https://docs.wto.org/imrd/directdoc.asp?DDFDocuments/v/G/SPS/NUSA2501A1.DOC","ES")</f>
      </c>
    </row>
    <row r="6053">
      <c r="A6053" s="10" t="s">
        <v>10278</v>
      </c>
      <c r="B6053" s="11" t="s">
        <v>161</v>
      </c>
      <c r="C6053" s="10" t="s">
        <v>18</v>
      </c>
      <c r="D6053" s="12">
        <v>41395</v>
      </c>
      <c r="E6053" s="13" t="s">
        <v>4863</v>
      </c>
      <c r="F6053" s="13" t="s">
        <v>992</v>
      </c>
      <c r="G6053" s="14"/>
      <c r="H6053" s="15">
        <f>HYPERLINK("https://docs.wto.org/imrd/directdoc.asp?DDFDocuments/t/G/SPS/NUSA2536.DOC","EN")</f>
      </c>
      <c r="I6053" s="15">
        <f>HYPERLINK("https://docs.wto.org/imrd/directdoc.asp?DDFDocuments/u/G/SPS/NUSA2536.DOC","FR")</f>
      </c>
      <c r="J6053" s="15">
        <f>HYPERLINK("https://docs.wto.org/imrd/directdoc.asp?DDFDocuments/v/G/SPS/NUSA2536.DOC","ES")</f>
      </c>
    </row>
    <row r="6054">
      <c r="A6054" s="10" t="s">
        <v>10279</v>
      </c>
      <c r="B6054" s="11" t="s">
        <v>161</v>
      </c>
      <c r="C6054" s="10" t="s">
        <v>18</v>
      </c>
      <c r="D6054" s="12">
        <v>41395</v>
      </c>
      <c r="E6054" s="13" t="s">
        <v>4863</v>
      </c>
      <c r="F6054" s="13" t="s">
        <v>158</v>
      </c>
      <c r="G6054" s="14"/>
      <c r="H6054" s="15">
        <f>HYPERLINK("https://docs.wto.org/imrd/directdoc.asp?DDFDocuments/t/G/SPS/NUSA2537.DOC","EN")</f>
      </c>
      <c r="I6054" s="15">
        <f>HYPERLINK("https://docs.wto.org/imrd/directdoc.asp?DDFDocuments/u/G/SPS/NUSA2537.DOC","FR")</f>
      </c>
      <c r="J6054" s="15">
        <f>HYPERLINK("https://docs.wto.org/imrd/directdoc.asp?DDFDocuments/v/G/SPS/NUSA2537.DOC","ES")</f>
      </c>
    </row>
    <row r="6055">
      <c r="A6055" s="10" t="s">
        <v>10280</v>
      </c>
      <c r="B6055" s="11" t="s">
        <v>161</v>
      </c>
      <c r="C6055" s="10" t="s">
        <v>40</v>
      </c>
      <c r="D6055" s="12">
        <v>41394</v>
      </c>
      <c r="E6055" s="13" t="s">
        <v>5857</v>
      </c>
      <c r="F6055" s="13" t="s">
        <v>5163</v>
      </c>
      <c r="G6055" s="14"/>
      <c r="H6055" s="15">
        <f>HYPERLINK("https://docs.wto.org/imrd/directdoc.asp?DDFDocuments/t/G/SPS/NUSA2502A2.DOC","EN")</f>
      </c>
      <c r="I6055" s="15">
        <f>HYPERLINK("https://docs.wto.org/imrd/directdoc.asp?DDFDocuments/u/G/SPS/NUSA2502A2.DOC","FR")</f>
      </c>
      <c r="J6055" s="15">
        <f>HYPERLINK("https://docs.wto.org/imrd/directdoc.asp?DDFDocuments/v/G/SPS/NUSA2502A2.DOC","ES")</f>
      </c>
    </row>
    <row r="6056">
      <c r="A6056" s="10" t="s">
        <v>10281</v>
      </c>
      <c r="B6056" s="11" t="s">
        <v>161</v>
      </c>
      <c r="C6056" s="10" t="s">
        <v>40</v>
      </c>
      <c r="D6056" s="12">
        <v>41394</v>
      </c>
      <c r="E6056" s="13" t="s">
        <v>6948</v>
      </c>
      <c r="F6056" s="13" t="s">
        <v>5163</v>
      </c>
      <c r="G6056" s="14"/>
      <c r="H6056" s="15">
        <f>HYPERLINK("https://docs.wto.org/imrd/directdoc.asp?DDFDocuments/q/G/SPS/NUSA2503A2.pdf","EN")</f>
      </c>
      <c r="I6056" s="15">
        <f>HYPERLINK("https://docs.wto.org/imrd/directdoc.asp?DDFDocuments/r/G/SPS/NUSA2503A2.pdf","FR")</f>
      </c>
      <c r="J6056" s="15">
        <f>HYPERLINK("https://docs.wto.org/imrd/directdoc.asp?DDFDocuments/s/G/SPS/NUSA2503A2.pdf","ES")</f>
      </c>
    </row>
    <row r="6057">
      <c r="A6057" s="10" t="s">
        <v>10282</v>
      </c>
      <c r="B6057" s="11" t="s">
        <v>161</v>
      </c>
      <c r="C6057" s="10" t="s">
        <v>40</v>
      </c>
      <c r="D6057" s="12">
        <v>41394</v>
      </c>
      <c r="E6057" s="13" t="s">
        <v>10283</v>
      </c>
      <c r="F6057" s="13" t="s">
        <v>5163</v>
      </c>
      <c r="G6057" s="14"/>
      <c r="H6057" s="15">
        <f>HYPERLINK("https://docs.wto.org/imrd/directdoc.asp?DDFDocuments/t/G/SPS/NUSA2508A2.DOC","EN")</f>
      </c>
      <c r="I6057" s="15">
        <f>HYPERLINK("https://docs.wto.org/imrd/directdoc.asp?DDFDocuments/u/G/SPS/NUSA2508A2.DOC","FR")</f>
      </c>
      <c r="J6057" s="15">
        <f>HYPERLINK("https://docs.wto.org/imrd/directdoc.asp?DDFDocuments/v/G/SPS/NUSA2508A2.DOC","ES")</f>
      </c>
    </row>
    <row r="6058">
      <c r="A6058" s="10" t="s">
        <v>10284</v>
      </c>
      <c r="B6058" s="11" t="s">
        <v>87</v>
      </c>
      <c r="C6058" s="10" t="s">
        <v>12</v>
      </c>
      <c r="D6058" s="12">
        <v>41390</v>
      </c>
      <c r="E6058" s="13" t="s">
        <v>19</v>
      </c>
      <c r="F6058" s="13" t="s">
        <v>144</v>
      </c>
      <c r="G6058" s="14"/>
      <c r="H6058" s="15">
        <f>HYPERLINK("https://docs.wto.org/imrd/directdoc.asp?DDFDocuments/q/G/SPS/NMEX236.pdf","EN")</f>
      </c>
      <c r="I6058" s="15">
        <f>HYPERLINK("https://docs.wto.org/imrd/directdoc.asp?DDFDocuments/r/G/SPS/NMEX236.pdf","FR")</f>
      </c>
      <c r="J6058" s="15">
        <f>HYPERLINK("https://docs.wto.org/imrd/directdoc.asp?DDFDocuments/s/G/SPS/NMEX236.pdf","ES")</f>
      </c>
    </row>
    <row r="6059">
      <c r="A6059" s="10" t="s">
        <v>10285</v>
      </c>
      <c r="B6059" s="11" t="s">
        <v>164</v>
      </c>
      <c r="C6059" s="10" t="s">
        <v>12</v>
      </c>
      <c r="D6059" s="12">
        <v>41390</v>
      </c>
      <c r="E6059" s="13" t="s">
        <v>10286</v>
      </c>
      <c r="F6059" s="13" t="s">
        <v>92</v>
      </c>
      <c r="G6059" s="14" t="s">
        <v>10287</v>
      </c>
      <c r="H6059" s="15">
        <f>HYPERLINK("https://docs.wto.org/imrd/directdoc.asp?DDFDocuments/t/G/SPS/NUKR89.DOC","EN")</f>
      </c>
      <c r="I6059" s="15">
        <f>HYPERLINK("https://docs.wto.org/imrd/directdoc.asp?DDFDocuments/u/G/SPS/NUKR89.DOC","FR")</f>
      </c>
      <c r="J6059" s="15">
        <f>HYPERLINK("https://docs.wto.org/imrd/directdoc.asp?DDFDocuments/v/G/SPS/NUKR89.DOC","ES")</f>
      </c>
    </row>
    <row r="6060">
      <c r="A6060" s="10" t="s">
        <v>10288</v>
      </c>
      <c r="B6060" s="11" t="s">
        <v>183</v>
      </c>
      <c r="C6060" s="10" t="s">
        <v>18</v>
      </c>
      <c r="D6060" s="12">
        <v>41388</v>
      </c>
      <c r="E6060" s="13" t="s">
        <v>10289</v>
      </c>
      <c r="F6060" s="13" t="s">
        <v>1282</v>
      </c>
      <c r="G6060" s="14"/>
      <c r="H6060" s="15">
        <f>HYPERLINK("https://docs.wto.org/imrd/directdoc.asp?DDFDocuments/t/G/SPS/NARG170.DOC","EN")</f>
      </c>
      <c r="I6060" s="15">
        <f>HYPERLINK("https://docs.wto.org/imrd/directdoc.asp?DDFDocuments/u/G/SPS/NARG170.DOC","FR")</f>
      </c>
      <c r="J6060" s="15">
        <f>HYPERLINK("https://docs.wto.org/imrd/directdoc.asp?DDFDocuments/v/G/SPS/NARG170.DOC","ES")</f>
      </c>
    </row>
    <row r="6061">
      <c r="A6061" s="10" t="s">
        <v>10290</v>
      </c>
      <c r="B6061" s="11" t="s">
        <v>349</v>
      </c>
      <c r="C6061" s="10" t="s">
        <v>12</v>
      </c>
      <c r="D6061" s="12">
        <v>41388</v>
      </c>
      <c r="E6061" s="13" t="s">
        <v>19</v>
      </c>
      <c r="F6061" s="13" t="s">
        <v>32</v>
      </c>
      <c r="G6061" s="14" t="s">
        <v>10291</v>
      </c>
      <c r="H6061" s="15">
        <f>HYPERLINK("https://docs.wto.org/imrd/directdoc.asp?DDFDocuments/t/G/SPS/NECU118.DOC","EN")</f>
      </c>
      <c r="I6061" s="15">
        <f>HYPERLINK("https://docs.wto.org/imrd/directdoc.asp?DDFDocuments/u/G/SPS/NECU118.DOC","FR")</f>
      </c>
      <c r="J6061" s="15">
        <f>HYPERLINK("https://docs.wto.org/imrd/directdoc.asp?DDFDocuments/v/G/SPS/NECU118.DOC","ES")</f>
      </c>
    </row>
    <row r="6062">
      <c r="A6062" s="10" t="s">
        <v>10292</v>
      </c>
      <c r="B6062" s="11" t="s">
        <v>1600</v>
      </c>
      <c r="C6062" s="10" t="s">
        <v>18</v>
      </c>
      <c r="D6062" s="12">
        <v>41388</v>
      </c>
      <c r="E6062" s="13" t="s">
        <v>10293</v>
      </c>
      <c r="F6062" s="13" t="s">
        <v>24</v>
      </c>
      <c r="G6062" s="14"/>
      <c r="H6062" s="15">
        <f>HYPERLINK("https://docs.wto.org/imrd/directdoc.asp?DDFDocuments/t/G/SPS/NMAR35.DOC","EN")</f>
      </c>
      <c r="I6062" s="15">
        <f>HYPERLINK("https://docs.wto.org/imrd/directdoc.asp?DDFDocuments/u/G/SPS/NMAR35.DOC","FR")</f>
      </c>
      <c r="J6062" s="15">
        <f>HYPERLINK("https://docs.wto.org/imrd/directdoc.asp?DDFDocuments/v/G/SPS/NMAR35.DOC","ES")</f>
      </c>
    </row>
    <row r="6063">
      <c r="A6063" s="10" t="s">
        <v>10294</v>
      </c>
      <c r="B6063" s="11" t="s">
        <v>82</v>
      </c>
      <c r="C6063" s="10" t="s">
        <v>40</v>
      </c>
      <c r="D6063" s="12">
        <v>41387</v>
      </c>
      <c r="E6063" s="13" t="s">
        <v>603</v>
      </c>
      <c r="F6063" s="13" t="s">
        <v>5150</v>
      </c>
      <c r="G6063" s="14"/>
      <c r="H6063" s="15">
        <f>HYPERLINK("https://docs.wto.org/imrd/directdoc.asp?DDFDocuments/q/G/SPS/NEU31A1.pdf","EN")</f>
      </c>
      <c r="I6063" s="15">
        <f>HYPERLINK("https://docs.wto.org/imrd/directdoc.asp?DDFDocuments/r/G/SPS/NEU31A1.pdf","FR")</f>
      </c>
      <c r="J6063" s="15">
        <f>HYPERLINK("https://docs.wto.org/imrd/directdoc.asp?DDFDocuments/s/G/SPS/NEU31A1.pdf","ES")</f>
      </c>
    </row>
    <row r="6064">
      <c r="A6064" s="10" t="s">
        <v>10295</v>
      </c>
      <c r="B6064" s="11" t="s">
        <v>34</v>
      </c>
      <c r="C6064" s="10" t="s">
        <v>18</v>
      </c>
      <c r="D6064" s="12">
        <v>41387</v>
      </c>
      <c r="E6064" s="13" t="s">
        <v>10296</v>
      </c>
      <c r="F6064" s="13" t="s">
        <v>4970</v>
      </c>
      <c r="G6064" s="14"/>
      <c r="H6064" s="15">
        <f>HYPERLINK("https://docs.wto.org/imrd/directdoc.asp?DDFDocuments/q/G/SPS/NJPN313.pdf","EN")</f>
      </c>
      <c r="I6064" s="15">
        <f>HYPERLINK("https://docs.wto.org/imrd/directdoc.asp?DDFDocuments/r/G/SPS/NJPN313.pdf","FR")</f>
      </c>
      <c r="J6064" s="15">
        <f>HYPERLINK("https://docs.wto.org/imrd/directdoc.asp?DDFDocuments/s/G/SPS/NJPN313.pdf","ES")</f>
      </c>
    </row>
    <row r="6065">
      <c r="A6065" s="10" t="s">
        <v>10297</v>
      </c>
      <c r="B6065" s="11" t="s">
        <v>87</v>
      </c>
      <c r="C6065" s="10" t="s">
        <v>18</v>
      </c>
      <c r="D6065" s="12">
        <v>41387</v>
      </c>
      <c r="E6065" s="13" t="s">
        <v>10298</v>
      </c>
      <c r="F6065" s="13" t="s">
        <v>10299</v>
      </c>
      <c r="G6065" s="14"/>
      <c r="H6065" s="15">
        <f>HYPERLINK("https://docs.wto.org/imrd/directdoc.asp?DDFDocuments/t/G/SPS/NMEX235.DOC","EN")</f>
      </c>
      <c r="I6065" s="15">
        <f>HYPERLINK("https://docs.wto.org/imrd/directdoc.asp?DDFDocuments/u/G/SPS/NMEX235.DOC","FR")</f>
      </c>
      <c r="J6065" s="15">
        <f>HYPERLINK("https://docs.wto.org/imrd/directdoc.asp?DDFDocuments/v/G/SPS/NMEX235.DOC","ES")</f>
      </c>
    </row>
    <row r="6066">
      <c r="A6066" s="10" t="s">
        <v>10300</v>
      </c>
      <c r="B6066" s="11" t="s">
        <v>161</v>
      </c>
      <c r="C6066" s="10" t="s">
        <v>40</v>
      </c>
      <c r="D6066" s="12">
        <v>41387</v>
      </c>
      <c r="E6066" s="13" t="s">
        <v>4863</v>
      </c>
      <c r="F6066" s="13" t="s">
        <v>5150</v>
      </c>
      <c r="G6066" s="14"/>
      <c r="H6066" s="15">
        <f>HYPERLINK("https://docs.wto.org/imrd/directdoc.asp?DDFDocuments/t/G/SPS/NUSA1941A2.DOC","EN")</f>
      </c>
      <c r="I6066" s="15">
        <f>HYPERLINK("https://docs.wto.org/imrd/directdoc.asp?DDFDocuments/u/G/SPS/NUSA1941A2.DOC","FR")</f>
      </c>
      <c r="J6066" s="15">
        <f>HYPERLINK("https://docs.wto.org/imrd/directdoc.asp?DDFDocuments/v/G/SPS/NUSA1941A2.DOC","ES")</f>
      </c>
    </row>
    <row r="6067">
      <c r="A6067" s="10" t="s">
        <v>10301</v>
      </c>
      <c r="B6067" s="11" t="s">
        <v>161</v>
      </c>
      <c r="C6067" s="10" t="s">
        <v>18</v>
      </c>
      <c r="D6067" s="12">
        <v>41387</v>
      </c>
      <c r="E6067" s="13" t="s">
        <v>9951</v>
      </c>
      <c r="F6067" s="13" t="s">
        <v>186</v>
      </c>
      <c r="G6067" s="14" t="s">
        <v>204</v>
      </c>
      <c r="H6067" s="15">
        <f>HYPERLINK("https://docs.wto.org/imrd/directdoc.asp?DDFDocuments/t/G/SPS/NUSA2535.DOC","EN")</f>
      </c>
      <c r="I6067" s="15">
        <f>HYPERLINK("https://docs.wto.org/imrd/directdoc.asp?DDFDocuments/u/G/SPS/NUSA2535.DOC","FR")</f>
      </c>
      <c r="J6067" s="15">
        <f>HYPERLINK("https://docs.wto.org/imrd/directdoc.asp?DDFDocuments/v/G/SPS/NUSA2535.DOC","ES")</f>
      </c>
    </row>
    <row r="6068">
      <c r="A6068" s="10" t="s">
        <v>10302</v>
      </c>
      <c r="B6068" s="11" t="s">
        <v>151</v>
      </c>
      <c r="C6068" s="10" t="s">
        <v>18</v>
      </c>
      <c r="D6068" s="12">
        <v>41386</v>
      </c>
      <c r="E6068" s="13" t="s">
        <v>10303</v>
      </c>
      <c r="F6068" s="13" t="s">
        <v>24</v>
      </c>
      <c r="G6068" s="14"/>
      <c r="H6068" s="15">
        <f>HYPERLINK("https://docs.wto.org/imrd/directdoc.asp?DDFDocuments/q/G/SPS/NVNM45.pdf","EN")</f>
      </c>
      <c r="I6068" s="15">
        <f>HYPERLINK("https://docs.wto.org/imrd/directdoc.asp?DDFDocuments/r/G/SPS/NVNM45.pdf","FR")</f>
      </c>
      <c r="J6068" s="15"/>
    </row>
    <row r="6069">
      <c r="A6069" s="10" t="s">
        <v>10304</v>
      </c>
      <c r="B6069" s="11" t="s">
        <v>365</v>
      </c>
      <c r="C6069" s="10" t="s">
        <v>40</v>
      </c>
      <c r="D6069" s="12">
        <v>41383</v>
      </c>
      <c r="E6069" s="13" t="s">
        <v>19</v>
      </c>
      <c r="F6069" s="13" t="s">
        <v>5163</v>
      </c>
      <c r="G6069" s="14"/>
      <c r="H6069" s="15">
        <f>HYPERLINK("https://docs.wto.org/imrd/directdoc.asp?DDFDocuments/t/G/SPS/NCHL430A1.DOC","EN")</f>
      </c>
      <c r="I6069" s="15">
        <f>HYPERLINK("https://docs.wto.org/imrd/directdoc.asp?DDFDocuments/u/G/SPS/NCHL430A1.DOC","FR")</f>
      </c>
      <c r="J6069" s="15">
        <f>HYPERLINK("https://docs.wto.org/imrd/directdoc.asp?DDFDocuments/v/G/SPS/NCHL430A1.DOC","ES")</f>
      </c>
    </row>
    <row r="6070">
      <c r="A6070" s="10" t="s">
        <v>10305</v>
      </c>
      <c r="B6070" s="11" t="s">
        <v>124</v>
      </c>
      <c r="C6070" s="10" t="s">
        <v>12</v>
      </c>
      <c r="D6070" s="12">
        <v>41383</v>
      </c>
      <c r="E6070" s="13" t="s">
        <v>10306</v>
      </c>
      <c r="F6070" s="13" t="s">
        <v>138</v>
      </c>
      <c r="G6070" s="14" t="s">
        <v>10307</v>
      </c>
      <c r="H6070" s="15">
        <f>HYPERLINK("https://docs.wto.org/imrd/directdoc.asp?DDFDocuments/t/G/SPS/NIDN62.DOC","EN")</f>
      </c>
      <c r="I6070" s="15">
        <f>HYPERLINK("https://docs.wto.org/imrd/directdoc.asp?DDFDocuments/u/G/SPS/NIDN62.DOC","FR")</f>
      </c>
      <c r="J6070" s="15">
        <f>HYPERLINK("https://docs.wto.org/imrd/directdoc.asp?DDFDocuments/v/G/SPS/NIDN62.DOC","ES")</f>
      </c>
    </row>
    <row r="6071">
      <c r="A6071" s="10" t="s">
        <v>10308</v>
      </c>
      <c r="B6071" s="11" t="s">
        <v>11</v>
      </c>
      <c r="C6071" s="10" t="s">
        <v>40</v>
      </c>
      <c r="D6071" s="12">
        <v>41383</v>
      </c>
      <c r="E6071" s="13" t="s">
        <v>10255</v>
      </c>
      <c r="F6071" s="13" t="s">
        <v>1601</v>
      </c>
      <c r="G6071" s="14"/>
      <c r="H6071" s="15">
        <f>HYPERLINK("https://docs.wto.org/imrd/directdoc.asp?DDFDocuments/t/G/SPS/NRUS14A1.DOC","EN")</f>
      </c>
      <c r="I6071" s="15">
        <f>HYPERLINK("https://docs.wto.org/imrd/directdoc.asp?DDFDocuments/u/G/SPS/NRUS14A1.DOC","FR")</f>
      </c>
      <c r="J6071" s="15">
        <f>HYPERLINK("https://docs.wto.org/imrd/directdoc.asp?DDFDocuments/v/G/SPS/NRUS14A1.DOC","ES")</f>
      </c>
    </row>
    <row r="6072">
      <c r="A6072" s="10" t="s">
        <v>10309</v>
      </c>
      <c r="B6072" s="11" t="s">
        <v>11</v>
      </c>
      <c r="C6072" s="10" t="s">
        <v>40</v>
      </c>
      <c r="D6072" s="12">
        <v>41383</v>
      </c>
      <c r="E6072" s="13" t="s">
        <v>9869</v>
      </c>
      <c r="F6072" s="13" t="s">
        <v>1601</v>
      </c>
      <c r="G6072" s="14"/>
      <c r="H6072" s="15">
        <f>HYPERLINK("https://docs.wto.org/imrd/directdoc.asp?DDFDocuments/t/G/SPS/NRUS15A1.DOC","EN")</f>
      </c>
      <c r="I6072" s="15">
        <f>HYPERLINK("https://docs.wto.org/imrd/directdoc.asp?DDFDocuments/u/G/SPS/NRUS15A1.DOC","FR")</f>
      </c>
      <c r="J6072" s="15">
        <f>HYPERLINK("https://docs.wto.org/imrd/directdoc.asp?DDFDocuments/v/G/SPS/NRUS15A1.DOC","ES")</f>
      </c>
    </row>
    <row r="6073">
      <c r="A6073" s="10" t="s">
        <v>10310</v>
      </c>
      <c r="B6073" s="11" t="s">
        <v>11</v>
      </c>
      <c r="C6073" s="10" t="s">
        <v>10311</v>
      </c>
      <c r="D6073" s="12">
        <v>41383</v>
      </c>
      <c r="E6073" s="13" t="s">
        <v>19</v>
      </c>
      <c r="F6073" s="13" t="s">
        <v>19</v>
      </c>
      <c r="G6073" s="14"/>
      <c r="H6073" s="15">
        <f>HYPERLINK("https://docs.wto.org/imrd/directdoc.asp?DDFDocuments/t/G/SPS/NRUS18S1.DOC","EN")</f>
      </c>
      <c r="I6073" s="15">
        <f>HYPERLINK("https://docs.wto.org/imrd/directdoc.asp?DDFDocuments/u/G/SPS/NRUS18S1.DOC","FR")</f>
      </c>
      <c r="J6073" s="15">
        <f>HYPERLINK("https://docs.wto.org/imrd/directdoc.asp?DDFDocuments/v/G/SPS/NRUS18S1.DOC","ES")</f>
      </c>
    </row>
    <row r="6074">
      <c r="A6074" s="10" t="s">
        <v>10312</v>
      </c>
      <c r="B6074" s="11" t="s">
        <v>11</v>
      </c>
      <c r="C6074" s="10" t="s">
        <v>18</v>
      </c>
      <c r="D6074" s="12">
        <v>41383</v>
      </c>
      <c r="E6074" s="13" t="s">
        <v>6231</v>
      </c>
      <c r="F6074" s="13" t="s">
        <v>2521</v>
      </c>
      <c r="G6074" s="14"/>
      <c r="H6074" s="15">
        <f>HYPERLINK("https://docs.wto.org/imrd/directdoc.asp?DDFDocuments/t/G/SPS/NRUS23.DOC","EN")</f>
      </c>
      <c r="I6074" s="15">
        <f>HYPERLINK("https://docs.wto.org/imrd/directdoc.asp?DDFDocuments/u/G/SPS/NRUS23.DOC","FR")</f>
      </c>
      <c r="J6074" s="15">
        <f>HYPERLINK("https://docs.wto.org/imrd/directdoc.asp?DDFDocuments/v/G/SPS/NRUS23.DOC","ES")</f>
      </c>
    </row>
    <row r="6075">
      <c r="A6075" s="10" t="s">
        <v>10313</v>
      </c>
      <c r="B6075" s="11" t="s">
        <v>1096</v>
      </c>
      <c r="C6075" s="10" t="s">
        <v>18</v>
      </c>
      <c r="D6075" s="12">
        <v>41383</v>
      </c>
      <c r="E6075" s="13" t="s">
        <v>971</v>
      </c>
      <c r="F6075" s="13" t="s">
        <v>144</v>
      </c>
      <c r="G6075" s="14"/>
      <c r="H6075" s="15">
        <f>HYPERLINK("https://docs.wto.org/imrd/directdoc.asp?DDFDocuments/t/G/SPS/NSGP49.DOC","EN")</f>
      </c>
      <c r="I6075" s="15">
        <f>HYPERLINK("https://docs.wto.org/imrd/directdoc.asp?DDFDocuments/u/G/SPS/NSGP49.DOC","FR")</f>
      </c>
      <c r="J6075" s="15">
        <f>HYPERLINK("https://docs.wto.org/imrd/directdoc.asp?DDFDocuments/v/G/SPS/NSGP49.DOC","ES")</f>
      </c>
    </row>
    <row r="6076">
      <c r="A6076" s="10" t="s">
        <v>10314</v>
      </c>
      <c r="B6076" s="11" t="s">
        <v>188</v>
      </c>
      <c r="C6076" s="10" t="s">
        <v>40</v>
      </c>
      <c r="D6076" s="12">
        <v>41382</v>
      </c>
      <c r="E6076" s="13" t="s">
        <v>10315</v>
      </c>
      <c r="F6076" s="13" t="s">
        <v>5150</v>
      </c>
      <c r="G6076" s="14" t="s">
        <v>10316</v>
      </c>
      <c r="H6076" s="15">
        <f>HYPERLINK("https://docs.wto.org/imrd/directdoc.asp?DDFDocuments/t/G/SPS/NAUS310A1.DOC","EN")</f>
      </c>
      <c r="I6076" s="15">
        <f>HYPERLINK("https://docs.wto.org/imrd/directdoc.asp?DDFDocuments/u/G/SPS/NAUS310A1.DOC","FR")</f>
      </c>
      <c r="J6076" s="15">
        <f>HYPERLINK("https://docs.wto.org/imrd/directdoc.asp?DDFDocuments/v/G/SPS/NAUS310A1.DOC","ES")</f>
      </c>
    </row>
    <row r="6077">
      <c r="A6077" s="10" t="s">
        <v>10317</v>
      </c>
      <c r="B6077" s="11" t="s">
        <v>365</v>
      </c>
      <c r="C6077" s="10" t="s">
        <v>12</v>
      </c>
      <c r="D6077" s="12">
        <v>41382</v>
      </c>
      <c r="E6077" s="13" t="s">
        <v>19</v>
      </c>
      <c r="F6077" s="13" t="s">
        <v>144</v>
      </c>
      <c r="G6077" s="14"/>
      <c r="H6077" s="15">
        <f>HYPERLINK("https://docs.wto.org/imrd/directdoc.asp?DDFDocuments/t/G/SPS/NCHL432.DOC","EN")</f>
      </c>
      <c r="I6077" s="15">
        <f>HYPERLINK("https://docs.wto.org/imrd/directdoc.asp?DDFDocuments/u/G/SPS/NCHL432.DOC","FR")</f>
      </c>
      <c r="J6077" s="15">
        <f>HYPERLINK("https://docs.wto.org/imrd/directdoc.asp?DDFDocuments/v/G/SPS/NCHL432.DOC","ES")</f>
      </c>
    </row>
    <row r="6078">
      <c r="A6078" s="10" t="s">
        <v>10318</v>
      </c>
      <c r="B6078" s="11" t="s">
        <v>5038</v>
      </c>
      <c r="C6078" s="10" t="s">
        <v>18</v>
      </c>
      <c r="D6078" s="12">
        <v>41376</v>
      </c>
      <c r="E6078" s="13" t="s">
        <v>10319</v>
      </c>
      <c r="F6078" s="13" t="s">
        <v>144</v>
      </c>
      <c r="G6078" s="14" t="s">
        <v>10320</v>
      </c>
      <c r="H6078" s="15">
        <f>HYPERLINK("https://docs.wto.org/imrd/directdoc.asp?DDFDocuments/t/G/SPS/NALB160.DOC","EN")</f>
      </c>
      <c r="I6078" s="15">
        <f>HYPERLINK("https://docs.wto.org/imrd/directdoc.asp?DDFDocuments/u/G/SPS/NALB160.DOC","FR")</f>
      </c>
      <c r="J6078" s="15">
        <f>HYPERLINK("https://docs.wto.org/imrd/directdoc.asp?DDFDocuments/v/G/SPS/NALB160.DOC","ES")</f>
      </c>
    </row>
    <row r="6079">
      <c r="A6079" s="10" t="s">
        <v>10321</v>
      </c>
      <c r="B6079" s="11" t="s">
        <v>134</v>
      </c>
      <c r="C6079" s="10" t="s">
        <v>18</v>
      </c>
      <c r="D6079" s="12">
        <v>41376</v>
      </c>
      <c r="E6079" s="13" t="s">
        <v>10322</v>
      </c>
      <c r="F6079" s="13" t="s">
        <v>10323</v>
      </c>
      <c r="G6079" s="14"/>
      <c r="H6079" s="15">
        <f>HYPERLINK("https://docs.wto.org/imrd/directdoc.asp?DDFDocuments/t/G/SPS/NTHA215.DOC","EN")</f>
      </c>
      <c r="I6079" s="15">
        <f>HYPERLINK("https://docs.wto.org/imrd/directdoc.asp?DDFDocuments/u/G/SPS/NTHA215.DOC","FR")</f>
      </c>
      <c r="J6079" s="15">
        <f>HYPERLINK("https://docs.wto.org/imrd/directdoc.asp?DDFDocuments/v/G/SPS/NTHA215.DOC","ES")</f>
      </c>
    </row>
    <row r="6080">
      <c r="A6080" s="10" t="s">
        <v>10324</v>
      </c>
      <c r="B6080" s="11" t="s">
        <v>164</v>
      </c>
      <c r="C6080" s="10" t="s">
        <v>18</v>
      </c>
      <c r="D6080" s="12">
        <v>41376</v>
      </c>
      <c r="E6080" s="13" t="s">
        <v>8340</v>
      </c>
      <c r="F6080" s="13" t="s">
        <v>10325</v>
      </c>
      <c r="G6080" s="14" t="s">
        <v>4071</v>
      </c>
      <c r="H6080" s="15">
        <f>HYPERLINK("https://docs.wto.org/imrd/directdoc.asp?DDFDocuments/t/G/SPS/NUKR87.DOC","EN")</f>
      </c>
      <c r="I6080" s="15">
        <f>HYPERLINK("https://docs.wto.org/imrd/directdoc.asp?DDFDocuments/u/G/SPS/NUKR87.DOC","FR")</f>
      </c>
      <c r="J6080" s="15">
        <f>HYPERLINK("https://docs.wto.org/imrd/directdoc.asp?DDFDocuments/v/G/SPS/NUKR87.DOC","ES")</f>
      </c>
    </row>
    <row r="6081">
      <c r="A6081" s="10" t="s">
        <v>10326</v>
      </c>
      <c r="B6081" s="11" t="s">
        <v>164</v>
      </c>
      <c r="C6081" s="10" t="s">
        <v>18</v>
      </c>
      <c r="D6081" s="12">
        <v>41376</v>
      </c>
      <c r="E6081" s="13" t="s">
        <v>8340</v>
      </c>
      <c r="F6081" s="13" t="s">
        <v>10325</v>
      </c>
      <c r="G6081" s="14" t="s">
        <v>147</v>
      </c>
      <c r="H6081" s="15">
        <f>HYPERLINK("https://docs.wto.org/imrd/directdoc.asp?DDFDocuments/t/G/SPS/NUKR88.DOC","EN")</f>
      </c>
      <c r="I6081" s="15">
        <f>HYPERLINK("https://docs.wto.org/imrd/directdoc.asp?DDFDocuments/u/G/SPS/NUKR88.DOC","FR")</f>
      </c>
      <c r="J6081" s="15">
        <f>HYPERLINK("https://docs.wto.org/imrd/directdoc.asp?DDFDocuments/v/G/SPS/NUKR88.DOC","ES")</f>
      </c>
    </row>
    <row r="6082">
      <c r="A6082" s="10" t="s">
        <v>10327</v>
      </c>
      <c r="B6082" s="11" t="s">
        <v>365</v>
      </c>
      <c r="C6082" s="10" t="s">
        <v>18</v>
      </c>
      <c r="D6082" s="12">
        <v>41373</v>
      </c>
      <c r="E6082" s="13" t="s">
        <v>1165</v>
      </c>
      <c r="F6082" s="13" t="s">
        <v>158</v>
      </c>
      <c r="G6082" s="14" t="s">
        <v>779</v>
      </c>
      <c r="H6082" s="15">
        <f>HYPERLINK("https://docs.wto.org/imrd/directdoc.asp?DDFDocuments/t/G/SPS/NCHL431.DOC","EN")</f>
      </c>
      <c r="I6082" s="15">
        <f>HYPERLINK("https://docs.wto.org/imrd/directdoc.asp?DDFDocuments/u/G/SPS/NCHL431.DOC","FR")</f>
      </c>
      <c r="J6082" s="15">
        <f>HYPERLINK("https://docs.wto.org/imrd/directdoc.asp?DDFDocuments/v/G/SPS/NCHL431.DOC","ES")</f>
      </c>
    </row>
    <row r="6083">
      <c r="A6083" s="10" t="s">
        <v>10328</v>
      </c>
      <c r="B6083" s="11" t="s">
        <v>82</v>
      </c>
      <c r="C6083" s="10" t="s">
        <v>18</v>
      </c>
      <c r="D6083" s="12">
        <v>41373</v>
      </c>
      <c r="E6083" s="13" t="s">
        <v>603</v>
      </c>
      <c r="F6083" s="13" t="s">
        <v>74</v>
      </c>
      <c r="G6083" s="14"/>
      <c r="H6083" s="15">
        <f>HYPERLINK("https://docs.wto.org/imrd/directdoc.asp?DDFDocuments/q/G/SPS/NEU42.pdf","EN")</f>
      </c>
      <c r="I6083" s="15">
        <f>HYPERLINK("https://docs.wto.org/imrd/directdoc.asp?DDFDocuments/r/G/SPS/NEU42.pdf","FR")</f>
      </c>
      <c r="J6083" s="15">
        <f>HYPERLINK("https://docs.wto.org/imrd/directdoc.asp?DDFDocuments/s/G/SPS/NEU42.pdf","ES")</f>
      </c>
    </row>
    <row r="6084">
      <c r="A6084" s="10" t="s">
        <v>10329</v>
      </c>
      <c r="B6084" s="11" t="s">
        <v>145</v>
      </c>
      <c r="C6084" s="10" t="s">
        <v>12</v>
      </c>
      <c r="D6084" s="12">
        <v>41373</v>
      </c>
      <c r="E6084" s="13" t="s">
        <v>9379</v>
      </c>
      <c r="F6084" s="13" t="s">
        <v>36</v>
      </c>
      <c r="G6084" s="14" t="s">
        <v>9880</v>
      </c>
      <c r="H6084" s="15">
        <f>HYPERLINK("https://docs.wto.org/imrd/directdoc.asp?DDFDocuments/t/G/SPS/NPHL224.DOC","EN")</f>
      </c>
      <c r="I6084" s="15">
        <f>HYPERLINK("https://docs.wto.org/imrd/directdoc.asp?DDFDocuments/u/G/SPS/NPHL224.DOC","FR")</f>
      </c>
      <c r="J6084" s="15">
        <f>HYPERLINK("https://docs.wto.org/imrd/directdoc.asp?DDFDocuments/v/G/SPS/NPHL224.DOC","ES")</f>
      </c>
    </row>
    <row r="6085">
      <c r="A6085" s="10" t="s">
        <v>10330</v>
      </c>
      <c r="B6085" s="11" t="s">
        <v>183</v>
      </c>
      <c r="C6085" s="10" t="s">
        <v>18</v>
      </c>
      <c r="D6085" s="12">
        <v>41369</v>
      </c>
      <c r="E6085" s="13" t="s">
        <v>10331</v>
      </c>
      <c r="F6085" s="13" t="s">
        <v>2192</v>
      </c>
      <c r="G6085" s="14"/>
      <c r="H6085" s="15">
        <f>HYPERLINK("https://docs.wto.org/imrd/directdoc.asp?DDFDocuments/t/G/SPS/NARG169.DOC","EN")</f>
      </c>
      <c r="I6085" s="15">
        <f>HYPERLINK("https://docs.wto.org/imrd/directdoc.asp?DDFDocuments/u/G/SPS/NARG169.DOC","FR")</f>
      </c>
      <c r="J6085" s="15">
        <f>HYPERLINK("https://docs.wto.org/imrd/directdoc.asp?DDFDocuments/v/G/SPS/NARG169.DOC","ES")</f>
      </c>
    </row>
    <row r="6086">
      <c r="A6086" s="10" t="s">
        <v>10332</v>
      </c>
      <c r="B6086" s="11" t="s">
        <v>145</v>
      </c>
      <c r="C6086" s="10" t="s">
        <v>12</v>
      </c>
      <c r="D6086" s="12">
        <v>41369</v>
      </c>
      <c r="E6086" s="13" t="s">
        <v>9379</v>
      </c>
      <c r="F6086" s="13" t="s">
        <v>36</v>
      </c>
      <c r="G6086" s="14" t="s">
        <v>9380</v>
      </c>
      <c r="H6086" s="15">
        <f>HYPERLINK("https://docs.wto.org/imrd/directdoc.asp?DDFDocuments/t/G/SPS/NPHL219.DOC","EN")</f>
      </c>
      <c r="I6086" s="15">
        <f>HYPERLINK("https://docs.wto.org/imrd/directdoc.asp?DDFDocuments/u/G/SPS/NPHL219.DOC","FR")</f>
      </c>
      <c r="J6086" s="15">
        <f>HYPERLINK("https://docs.wto.org/imrd/directdoc.asp?DDFDocuments/v/G/SPS/NPHL219.DOC","ES")</f>
      </c>
    </row>
    <row r="6087">
      <c r="A6087" s="10" t="s">
        <v>10333</v>
      </c>
      <c r="B6087" s="11" t="s">
        <v>145</v>
      </c>
      <c r="C6087" s="10" t="s">
        <v>12</v>
      </c>
      <c r="D6087" s="12">
        <v>41369</v>
      </c>
      <c r="E6087" s="13" t="s">
        <v>9379</v>
      </c>
      <c r="F6087" s="13" t="s">
        <v>36</v>
      </c>
      <c r="G6087" s="14" t="s">
        <v>9382</v>
      </c>
      <c r="H6087" s="15">
        <f>HYPERLINK("https://docs.wto.org/imrd/directdoc.asp?DDFDocuments/q/G/SPS/NPHL220.pdf","EN")</f>
      </c>
      <c r="I6087" s="15">
        <f>HYPERLINK("https://docs.wto.org/imrd/directdoc.asp?DDFDocuments/r/G/SPS/NPHL220.pdf","FR")</f>
      </c>
      <c r="J6087" s="15">
        <f>HYPERLINK("https://docs.wto.org/imrd/directdoc.asp?DDFDocuments/s/G/SPS/NPHL220.pdf","ES")</f>
      </c>
    </row>
    <row r="6088">
      <c r="A6088" s="10" t="s">
        <v>10334</v>
      </c>
      <c r="B6088" s="11" t="s">
        <v>145</v>
      </c>
      <c r="C6088" s="10" t="s">
        <v>12</v>
      </c>
      <c r="D6088" s="12">
        <v>41369</v>
      </c>
      <c r="E6088" s="13" t="s">
        <v>9379</v>
      </c>
      <c r="F6088" s="13" t="s">
        <v>36</v>
      </c>
      <c r="G6088" s="14" t="s">
        <v>10335</v>
      </c>
      <c r="H6088" s="15">
        <f>HYPERLINK("https://docs.wto.org/imrd/directdoc.asp?DDFDocuments/t/G/SPS/NPHL221.DOC","EN")</f>
      </c>
      <c r="I6088" s="15">
        <f>HYPERLINK("https://docs.wto.org/imrd/directdoc.asp?DDFDocuments/u/G/SPS/NPHL221.DOC","FR")</f>
      </c>
      <c r="J6088" s="15">
        <f>HYPERLINK("https://docs.wto.org/imrd/directdoc.asp?DDFDocuments/v/G/SPS/NPHL221.DOC","ES")</f>
      </c>
    </row>
    <row r="6089">
      <c r="A6089" s="10" t="s">
        <v>10336</v>
      </c>
      <c r="B6089" s="11" t="s">
        <v>145</v>
      </c>
      <c r="C6089" s="10" t="s">
        <v>12</v>
      </c>
      <c r="D6089" s="12">
        <v>41369</v>
      </c>
      <c r="E6089" s="13" t="s">
        <v>9379</v>
      </c>
      <c r="F6089" s="13" t="s">
        <v>2553</v>
      </c>
      <c r="G6089" s="14" t="s">
        <v>9384</v>
      </c>
      <c r="H6089" s="15">
        <f>HYPERLINK("https://docs.wto.org/imrd/directdoc.asp?DDFDocuments/t/G/SPS/NPHL222.DOC","EN")</f>
      </c>
      <c r="I6089" s="15">
        <f>HYPERLINK("https://docs.wto.org/imrd/directdoc.asp?DDFDocuments/u/G/SPS/NPHL222.DOC","FR")</f>
      </c>
      <c r="J6089" s="15">
        <f>HYPERLINK("https://docs.wto.org/imrd/directdoc.asp?DDFDocuments/v/G/SPS/NPHL222.DOC","ES")</f>
      </c>
    </row>
    <row r="6090">
      <c r="A6090" s="10" t="s">
        <v>10337</v>
      </c>
      <c r="B6090" s="11" t="s">
        <v>145</v>
      </c>
      <c r="C6090" s="10" t="s">
        <v>12</v>
      </c>
      <c r="D6090" s="12">
        <v>41369</v>
      </c>
      <c r="E6090" s="13" t="s">
        <v>9379</v>
      </c>
      <c r="F6090" s="13" t="s">
        <v>36</v>
      </c>
      <c r="G6090" s="14" t="s">
        <v>9878</v>
      </c>
      <c r="H6090" s="15">
        <f>HYPERLINK("https://docs.wto.org/imrd/directdoc.asp?DDFDocuments/t/G/SPS/NPHL223.DOC","EN")</f>
      </c>
      <c r="I6090" s="15">
        <f>HYPERLINK("https://docs.wto.org/imrd/directdoc.asp?DDFDocuments/u/G/SPS/NPHL223.DOC","FR")</f>
      </c>
      <c r="J6090" s="15">
        <f>HYPERLINK("https://docs.wto.org/imrd/directdoc.asp?DDFDocuments/v/G/SPS/NPHL223.DOC","ES")</f>
      </c>
    </row>
    <row r="6091">
      <c r="A6091" s="10" t="s">
        <v>10338</v>
      </c>
      <c r="B6091" s="11" t="s">
        <v>349</v>
      </c>
      <c r="C6091" s="10" t="s">
        <v>12</v>
      </c>
      <c r="D6091" s="12">
        <v>41368</v>
      </c>
      <c r="E6091" s="13" t="s">
        <v>10339</v>
      </c>
      <c r="F6091" s="13" t="s">
        <v>10340</v>
      </c>
      <c r="G6091" s="14" t="s">
        <v>87</v>
      </c>
      <c r="H6091" s="15">
        <f>HYPERLINK("https://docs.wto.org/imrd/directdoc.asp?DDFDocuments/t/G/SPS/NECU117.DOC","EN")</f>
      </c>
      <c r="I6091" s="15">
        <f>HYPERLINK("https://docs.wto.org/imrd/directdoc.asp?DDFDocuments/u/G/SPS/NECU117.DOC","FR")</f>
      </c>
      <c r="J6091" s="15">
        <f>HYPERLINK("https://docs.wto.org/imrd/directdoc.asp?DDFDocuments/v/G/SPS/NECU117.DOC","ES")</f>
      </c>
    </row>
    <row r="6092">
      <c r="A6092" s="10" t="s">
        <v>10341</v>
      </c>
      <c r="B6092" s="11" t="s">
        <v>95</v>
      </c>
      <c r="C6092" s="10" t="s">
        <v>40</v>
      </c>
      <c r="D6092" s="12">
        <v>41367</v>
      </c>
      <c r="E6092" s="13" t="s">
        <v>10342</v>
      </c>
      <c r="F6092" s="13" t="s">
        <v>5150</v>
      </c>
      <c r="G6092" s="14" t="s">
        <v>572</v>
      </c>
      <c r="H6092" s="15">
        <f>HYPERLINK("https://docs.wto.org/imrd/directdoc.asp?DDFDocuments/q/G/SPS/NBRA806A1.pdf","EN")</f>
      </c>
      <c r="I6092" s="15">
        <f>HYPERLINK("https://docs.wto.org/imrd/directdoc.asp?DDFDocuments/r/G/SPS/NBRA806A1.pdf","FR")</f>
      </c>
      <c r="J6092" s="15">
        <f>HYPERLINK("https://docs.wto.org/imrd/directdoc.asp?DDFDocuments/s/G/SPS/NBRA806A1.pdf","ES")</f>
      </c>
    </row>
    <row r="6093">
      <c r="A6093" s="10" t="s">
        <v>10343</v>
      </c>
      <c r="B6093" s="11" t="s">
        <v>95</v>
      </c>
      <c r="C6093" s="10" t="s">
        <v>18</v>
      </c>
      <c r="D6093" s="12">
        <v>41367</v>
      </c>
      <c r="E6093" s="13" t="s">
        <v>10344</v>
      </c>
      <c r="F6093" s="13" t="s">
        <v>117</v>
      </c>
      <c r="G6093" s="14" t="s">
        <v>866</v>
      </c>
      <c r="H6093" s="15">
        <f>HYPERLINK("https://docs.wto.org/imrd/directdoc.asp?DDFDocuments/t/G/SPS/NBRA869.DOC","EN")</f>
      </c>
      <c r="I6093" s="15">
        <f>HYPERLINK("https://docs.wto.org/imrd/directdoc.asp?DDFDocuments/u/G/SPS/NBRA869.DOC","FR")</f>
      </c>
      <c r="J6093" s="15">
        <f>HYPERLINK("https://docs.wto.org/imrd/directdoc.asp?DDFDocuments/v/G/SPS/NBRA869.DOC","ES")</f>
      </c>
    </row>
    <row r="6094">
      <c r="A6094" s="10" t="s">
        <v>10345</v>
      </c>
      <c r="B6094" s="11" t="s">
        <v>11</v>
      </c>
      <c r="C6094" s="10" t="s">
        <v>18</v>
      </c>
      <c r="D6094" s="12">
        <v>41367</v>
      </c>
      <c r="E6094" s="13" t="s">
        <v>10090</v>
      </c>
      <c r="F6094" s="13" t="s">
        <v>10346</v>
      </c>
      <c r="G6094" s="14" t="s">
        <v>82</v>
      </c>
      <c r="H6094" s="15">
        <f>HYPERLINK("https://docs.wto.org/imrd/directdoc.asp?DDFDocuments/q/G/SPS/NRUS22.pdf","EN")</f>
      </c>
      <c r="I6094" s="15">
        <f>HYPERLINK("https://docs.wto.org/imrd/directdoc.asp?DDFDocuments/r/G/SPS/NRUS22.pdf","FR")</f>
      </c>
      <c r="J6094" s="15">
        <f>HYPERLINK("https://docs.wto.org/imrd/directdoc.asp?DDFDocuments/s/G/SPS/NRUS22.pdf","ES")</f>
      </c>
    </row>
    <row r="6095">
      <c r="A6095" s="10" t="s">
        <v>10347</v>
      </c>
      <c r="B6095" s="11" t="s">
        <v>523</v>
      </c>
      <c r="C6095" s="10" t="s">
        <v>18</v>
      </c>
      <c r="D6095" s="12">
        <v>41367</v>
      </c>
      <c r="E6095" s="13" t="s">
        <v>10045</v>
      </c>
      <c r="F6095" s="13" t="s">
        <v>10046</v>
      </c>
      <c r="G6095" s="14"/>
      <c r="H6095" s="15">
        <f>HYPERLINK("https://docs.wto.org/imrd/directdoc.asp?DDFDocuments/t/G/SPS/NTUR28.DOC","EN")</f>
      </c>
      <c r="I6095" s="15">
        <f>HYPERLINK("https://docs.wto.org/imrd/directdoc.asp?DDFDocuments/u/G/SPS/NTUR28.DOC","FR")</f>
      </c>
      <c r="J6095" s="15">
        <f>HYPERLINK("https://docs.wto.org/imrd/directdoc.asp?DDFDocuments/v/G/SPS/NTUR28.DOC","ES")</f>
      </c>
    </row>
    <row r="6096">
      <c r="A6096" s="10" t="s">
        <v>10348</v>
      </c>
      <c r="B6096" s="11" t="s">
        <v>161</v>
      </c>
      <c r="C6096" s="10" t="s">
        <v>40</v>
      </c>
      <c r="D6096" s="12">
        <v>41367</v>
      </c>
      <c r="E6096" s="13" t="s">
        <v>9428</v>
      </c>
      <c r="F6096" s="13" t="s">
        <v>5150</v>
      </c>
      <c r="G6096" s="14" t="s">
        <v>82</v>
      </c>
      <c r="H6096" s="15">
        <f>HYPERLINK("https://docs.wto.org/imrd/directdoc.asp?DDFDocuments/q/G/SPS/NUSA2247A1.pdf","EN")</f>
      </c>
      <c r="I6096" s="15">
        <f>HYPERLINK("https://docs.wto.org/imrd/directdoc.asp?DDFDocuments/r/G/SPS/NUSA2247A1.pdf","FR")</f>
      </c>
      <c r="J6096" s="15">
        <f>HYPERLINK("https://docs.wto.org/imrd/directdoc.asp?DDFDocuments/s/G/SPS/NUSA2247A1.pdf","ES")</f>
      </c>
    </row>
    <row r="6097">
      <c r="A6097" s="10" t="s">
        <v>10349</v>
      </c>
      <c r="B6097" s="11" t="s">
        <v>5038</v>
      </c>
      <c r="C6097" s="10" t="s">
        <v>12</v>
      </c>
      <c r="D6097" s="12">
        <v>41366</v>
      </c>
      <c r="E6097" s="13" t="s">
        <v>7840</v>
      </c>
      <c r="F6097" s="13" t="s">
        <v>2192</v>
      </c>
      <c r="G6097" s="14" t="s">
        <v>10350</v>
      </c>
      <c r="H6097" s="15">
        <f>HYPERLINK("https://docs.wto.org/imrd/directdoc.asp?DDFDocuments/t/G/SPS/NALB159.DOC","EN")</f>
      </c>
      <c r="I6097" s="15">
        <f>HYPERLINK("https://docs.wto.org/imrd/directdoc.asp?DDFDocuments/u/G/SPS/NALB159.DOC","FR")</f>
      </c>
      <c r="J6097" s="15">
        <f>HYPERLINK("https://docs.wto.org/imrd/directdoc.asp?DDFDocuments/v/G/SPS/NALB159.DOC","ES")</f>
      </c>
    </row>
    <row r="6098">
      <c r="A6098" s="10" t="s">
        <v>10351</v>
      </c>
      <c r="B6098" s="11" t="s">
        <v>95</v>
      </c>
      <c r="C6098" s="10" t="s">
        <v>18</v>
      </c>
      <c r="D6098" s="12">
        <v>41366</v>
      </c>
      <c r="E6098" s="13" t="s">
        <v>10352</v>
      </c>
      <c r="F6098" s="13" t="s">
        <v>144</v>
      </c>
      <c r="G6098" s="14"/>
      <c r="H6098" s="15">
        <f>HYPERLINK("https://docs.wto.org/imrd/directdoc.asp?DDFDocuments/q/G/SPS/NBRA798R1.pdf","EN")</f>
      </c>
      <c r="I6098" s="15">
        <f>HYPERLINK("https://docs.wto.org/imrd/directdoc.asp?DDFDocuments/r/G/SPS/NBRA798R1.pdf","FR")</f>
      </c>
      <c r="J6098" s="15">
        <f>HYPERLINK("https://docs.wto.org/imrd/directdoc.asp?DDFDocuments/s/G/SPS/NBRA798R1.pdf","ES")</f>
      </c>
    </row>
    <row r="6099">
      <c r="A6099" s="10" t="s">
        <v>10353</v>
      </c>
      <c r="B6099" s="11" t="s">
        <v>72</v>
      </c>
      <c r="C6099" s="10" t="s">
        <v>18</v>
      </c>
      <c r="D6099" s="12">
        <v>41366</v>
      </c>
      <c r="E6099" s="13" t="s">
        <v>10354</v>
      </c>
      <c r="F6099" s="13" t="s">
        <v>122</v>
      </c>
      <c r="G6099" s="14"/>
      <c r="H6099" s="15">
        <f>HYPERLINK("https://docs.wto.org/imrd/directdoc.asp?DDFDocuments/q/G/SPS/NCAN668.pdf","EN")</f>
      </c>
      <c r="I6099" s="15">
        <f>HYPERLINK("https://docs.wto.org/imrd/directdoc.asp?DDFDocuments/r/G/SPS/NCAN668.pdf","FR")</f>
      </c>
      <c r="J6099" s="15">
        <f>HYPERLINK("https://docs.wto.org/imrd/directdoc.asp?DDFDocuments/s/G/SPS/NCAN668.pdf","ES")</f>
      </c>
    </row>
    <row r="6100">
      <c r="A6100" s="10" t="s">
        <v>10355</v>
      </c>
      <c r="B6100" s="11" t="s">
        <v>183</v>
      </c>
      <c r="C6100" s="10" t="s">
        <v>18</v>
      </c>
      <c r="D6100" s="12">
        <v>41360</v>
      </c>
      <c r="E6100" s="13" t="s">
        <v>10356</v>
      </c>
      <c r="F6100" s="13" t="s">
        <v>1282</v>
      </c>
      <c r="G6100" s="14"/>
      <c r="H6100" s="15">
        <f>HYPERLINK("https://docs.wto.org/imrd/directdoc.asp?DDFDocuments/t/G/SPS/NARG168.DOC","EN")</f>
      </c>
      <c r="I6100" s="15">
        <f>HYPERLINK("https://docs.wto.org/imrd/directdoc.asp?DDFDocuments/u/G/SPS/NARG168.DOC","FR")</f>
      </c>
      <c r="J6100" s="15">
        <f>HYPERLINK("https://docs.wto.org/imrd/directdoc.asp?DDFDocuments/v/G/SPS/NARG168.DOC","ES")</f>
      </c>
    </row>
    <row r="6101">
      <c r="A6101" s="10" t="s">
        <v>10357</v>
      </c>
      <c r="B6101" s="11" t="s">
        <v>149</v>
      </c>
      <c r="C6101" s="10" t="s">
        <v>12</v>
      </c>
      <c r="D6101" s="12">
        <v>41360</v>
      </c>
      <c r="E6101" s="13" t="s">
        <v>9696</v>
      </c>
      <c r="F6101" s="13" t="s">
        <v>10358</v>
      </c>
      <c r="G6101" s="14" t="s">
        <v>10359</v>
      </c>
      <c r="H6101" s="15">
        <f>HYPERLINK("https://docs.wto.org/imrd/directdoc.asp?DDFDocuments/q/G/SPS/NCHN601.pdf","EN")</f>
      </c>
      <c r="I6101" s="15">
        <f>HYPERLINK("https://docs.wto.org/imrd/directdoc.asp?DDFDocuments/r/G/SPS/NCHN601.pdf","FR")</f>
      </c>
      <c r="J6101" s="15">
        <f>HYPERLINK("https://docs.wto.org/imrd/directdoc.asp?DDFDocuments/s/G/SPS/NCHN601.pdf","ES")</f>
      </c>
    </row>
    <row r="6102">
      <c r="A6102" s="10" t="s">
        <v>10360</v>
      </c>
      <c r="B6102" s="11" t="s">
        <v>82</v>
      </c>
      <c r="C6102" s="10" t="s">
        <v>40</v>
      </c>
      <c r="D6102" s="12">
        <v>41360</v>
      </c>
      <c r="E6102" s="13" t="s">
        <v>3328</v>
      </c>
      <c r="F6102" s="13" t="s">
        <v>5150</v>
      </c>
      <c r="G6102" s="14"/>
      <c r="H6102" s="15">
        <f>HYPERLINK("https://docs.wto.org/imrd/directdoc.asp?DDFDocuments/t/G/SPS/NEEC341A13.DOC","EN")</f>
      </c>
      <c r="I6102" s="15">
        <f>HYPERLINK("https://docs.wto.org/imrd/directdoc.asp?DDFDocuments/u/G/SPS/NEEC341A13.DOC","FR")</f>
      </c>
      <c r="J6102" s="15">
        <f>HYPERLINK("https://docs.wto.org/imrd/directdoc.asp?DDFDocuments/v/G/SPS/NEEC341A13.DOC","ES")</f>
      </c>
    </row>
    <row r="6103">
      <c r="A6103" s="10" t="s">
        <v>10361</v>
      </c>
      <c r="B6103" s="11" t="s">
        <v>82</v>
      </c>
      <c r="C6103" s="10" t="s">
        <v>18</v>
      </c>
      <c r="D6103" s="12">
        <v>41360</v>
      </c>
      <c r="E6103" s="13" t="s">
        <v>603</v>
      </c>
      <c r="F6103" s="13" t="s">
        <v>74</v>
      </c>
      <c r="G6103" s="14"/>
      <c r="H6103" s="15">
        <f>HYPERLINK("https://docs.wto.org/imrd/directdoc.asp?DDFDocuments/q/G/SPS/NEU41.pdf","EN")</f>
      </c>
      <c r="I6103" s="15">
        <f>HYPERLINK("https://docs.wto.org/imrd/directdoc.asp?DDFDocuments/r/G/SPS/NEU41.pdf","FR")</f>
      </c>
      <c r="J6103" s="15">
        <f>HYPERLINK("https://docs.wto.org/imrd/directdoc.asp?DDFDocuments/s/G/SPS/NEU41.pdf","ES")</f>
      </c>
    </row>
    <row r="6104">
      <c r="A6104" s="10" t="s">
        <v>10362</v>
      </c>
      <c r="B6104" s="11" t="s">
        <v>59</v>
      </c>
      <c r="C6104" s="10" t="s">
        <v>40</v>
      </c>
      <c r="D6104" s="12">
        <v>41358</v>
      </c>
      <c r="E6104" s="13" t="s">
        <v>60</v>
      </c>
      <c r="F6104" s="13" t="s">
        <v>5150</v>
      </c>
      <c r="G6104" s="14"/>
      <c r="H6104" s="15">
        <f>HYPERLINK("https://docs.wto.org/imrd/directdoc.asp?DDFDocuments/t/G/SPS/NTPKM277A1.DOC","EN")</f>
      </c>
      <c r="I6104" s="15">
        <f>HYPERLINK("https://docs.wto.org/imrd/directdoc.asp?DDFDocuments/u/G/SPS/NTPKM277A1.DOC","FR")</f>
      </c>
      <c r="J6104" s="15">
        <f>HYPERLINK("https://docs.wto.org/imrd/directdoc.asp?DDFDocuments/v/G/SPS/NTPKM277A1.DOC","ES")</f>
      </c>
    </row>
    <row r="6105">
      <c r="A6105" s="10" t="s">
        <v>10363</v>
      </c>
      <c r="B6105" s="11" t="s">
        <v>161</v>
      </c>
      <c r="C6105" s="10" t="s">
        <v>201</v>
      </c>
      <c r="D6105" s="12">
        <v>41358</v>
      </c>
      <c r="E6105" s="13" t="s">
        <v>9985</v>
      </c>
      <c r="F6105" s="13" t="s">
        <v>10364</v>
      </c>
      <c r="G6105" s="14"/>
      <c r="H6105" s="15">
        <f>HYPERLINK("https://docs.wto.org/imrd/directdoc.asp?DDFDocuments/q/G/SPS/NUSA2503C1.pdf","EN")</f>
      </c>
      <c r="I6105" s="15">
        <f>HYPERLINK("https://docs.wto.org/imrd/directdoc.asp?DDFDocuments/r/G/SPS/NUSA2503C1.pdf","FR")</f>
      </c>
      <c r="J6105" s="15">
        <f>HYPERLINK("https://docs.wto.org/imrd/directdoc.asp?DDFDocuments/s/G/SPS/NUSA2503C1.pdf","ES")</f>
      </c>
    </row>
    <row r="6106">
      <c r="A6106" s="10" t="s">
        <v>10365</v>
      </c>
      <c r="B6106" s="11" t="s">
        <v>95</v>
      </c>
      <c r="C6106" s="10" t="s">
        <v>40</v>
      </c>
      <c r="D6106" s="12">
        <v>41355</v>
      </c>
      <c r="E6106" s="13" t="s">
        <v>9165</v>
      </c>
      <c r="F6106" s="13" t="s">
        <v>310</v>
      </c>
      <c r="G6106" s="14"/>
      <c r="H6106" s="15">
        <f>HYPERLINK("https://docs.wto.org/imrd/directdoc.asp?DDFDocuments/q/G/SPS/NBRA211A3.pdf","EN")</f>
      </c>
      <c r="I6106" s="15">
        <f>HYPERLINK("https://docs.wto.org/imrd/directdoc.asp?DDFDocuments/r/G/SPS/NBRA211A3.pdf","FR")</f>
      </c>
      <c r="J6106" s="15">
        <f>HYPERLINK("https://docs.wto.org/imrd/directdoc.asp?DDFDocuments/s/G/SPS/NBRA211A3.pdf","ES")</f>
      </c>
    </row>
    <row r="6107">
      <c r="A6107" s="10" t="s">
        <v>10366</v>
      </c>
      <c r="B6107" s="11" t="s">
        <v>87</v>
      </c>
      <c r="C6107" s="10" t="s">
        <v>40</v>
      </c>
      <c r="D6107" s="12">
        <v>41355</v>
      </c>
      <c r="E6107" s="13" t="s">
        <v>19</v>
      </c>
      <c r="F6107" s="13" t="s">
        <v>925</v>
      </c>
      <c r="G6107" s="14"/>
      <c r="H6107" s="15">
        <f>HYPERLINK("https://docs.wto.org/imrd/directdoc.asp?DDFDocuments/t/G/SPS/NMEX108A1.DOC","EN")</f>
      </c>
      <c r="I6107" s="15">
        <f>HYPERLINK("https://docs.wto.org/imrd/directdoc.asp?DDFDocuments/u/G/SPS/NMEX108A1.DOC","FR")</f>
      </c>
      <c r="J6107" s="15">
        <f>HYPERLINK("https://docs.wto.org/imrd/directdoc.asp?DDFDocuments/v/G/SPS/NMEX108A1.DOC","ES")</f>
      </c>
    </row>
    <row r="6108">
      <c r="A6108" s="10" t="s">
        <v>10367</v>
      </c>
      <c r="B6108" s="11" t="s">
        <v>161</v>
      </c>
      <c r="C6108" s="10" t="s">
        <v>201</v>
      </c>
      <c r="D6108" s="12">
        <v>41355</v>
      </c>
      <c r="E6108" s="13" t="s">
        <v>5857</v>
      </c>
      <c r="F6108" s="13" t="s">
        <v>1146</v>
      </c>
      <c r="G6108" s="14"/>
      <c r="H6108" s="15">
        <f>HYPERLINK("https://docs.wto.org/imrd/directdoc.asp?DDFDocuments/t/G/SPS/NUSA2502C1.DOC","EN")</f>
      </c>
      <c r="I6108" s="15">
        <f>HYPERLINK("https://docs.wto.org/imrd/directdoc.asp?DDFDocuments/u/G/SPS/NUSA2502C1.DOC","FR")</f>
      </c>
      <c r="J6108" s="15">
        <f>HYPERLINK("https://docs.wto.org/imrd/directdoc.asp?DDFDocuments/v/G/SPS/NUSA2502C1.DOC","ES")</f>
      </c>
    </row>
    <row r="6109">
      <c r="A6109" s="10" t="s">
        <v>10368</v>
      </c>
      <c r="B6109" s="11" t="s">
        <v>82</v>
      </c>
      <c r="C6109" s="10" t="s">
        <v>40</v>
      </c>
      <c r="D6109" s="12">
        <v>41354</v>
      </c>
      <c r="E6109" s="13" t="s">
        <v>10369</v>
      </c>
      <c r="F6109" s="13" t="s">
        <v>5150</v>
      </c>
      <c r="G6109" s="14"/>
      <c r="H6109" s="15">
        <f>HYPERLINK("https://docs.wto.org/imrd/directdoc.asp?DDFDocuments/q/G/SPS/NEU22A1.pdf","EN")</f>
      </c>
      <c r="I6109" s="15">
        <f>HYPERLINK("https://docs.wto.org/imrd/directdoc.asp?DDFDocuments/r/G/SPS/NEU22A1.pdf","FR")</f>
      </c>
      <c r="J6109" s="15">
        <f>HYPERLINK("https://docs.wto.org/imrd/directdoc.asp?DDFDocuments/s/G/SPS/NEU22A1.pdf","ES")</f>
      </c>
    </row>
    <row r="6110">
      <c r="A6110" s="10" t="s">
        <v>10370</v>
      </c>
      <c r="B6110" s="11" t="s">
        <v>82</v>
      </c>
      <c r="C6110" s="10" t="s">
        <v>40</v>
      </c>
      <c r="D6110" s="12">
        <v>41354</v>
      </c>
      <c r="E6110" s="13" t="s">
        <v>10371</v>
      </c>
      <c r="F6110" s="13" t="s">
        <v>5150</v>
      </c>
      <c r="G6110" s="14"/>
      <c r="H6110" s="15">
        <f>HYPERLINK("https://docs.wto.org/imrd/directdoc.asp?DDFDocuments/t/G/SPS/NEU29A1.DOC","EN")</f>
      </c>
      <c r="I6110" s="15">
        <f>HYPERLINK("https://docs.wto.org/imrd/directdoc.asp?DDFDocuments/u/G/SPS/NEU29A1.DOC","FR")</f>
      </c>
      <c r="J6110" s="15">
        <f>HYPERLINK("https://docs.wto.org/imrd/directdoc.asp?DDFDocuments/v/G/SPS/NEU29A1.DOC","ES")</f>
      </c>
    </row>
    <row r="6111">
      <c r="A6111" s="10" t="s">
        <v>10372</v>
      </c>
      <c r="B6111" s="11" t="s">
        <v>11</v>
      </c>
      <c r="C6111" s="10" t="s">
        <v>18</v>
      </c>
      <c r="D6111" s="12">
        <v>41354</v>
      </c>
      <c r="E6111" s="13" t="s">
        <v>7178</v>
      </c>
      <c r="F6111" s="13" t="s">
        <v>24</v>
      </c>
      <c r="G6111" s="14"/>
      <c r="H6111" s="15">
        <f>HYPERLINK("https://docs.wto.org/imrd/directdoc.asp?DDFDocuments/t/G/SPS/NRUS21.DOC","EN")</f>
      </c>
      <c r="I6111" s="15">
        <f>HYPERLINK("https://docs.wto.org/imrd/directdoc.asp?DDFDocuments/u/G/SPS/NRUS21.DOC","FR")</f>
      </c>
      <c r="J6111" s="15">
        <f>HYPERLINK("https://docs.wto.org/imrd/directdoc.asp?DDFDocuments/v/G/SPS/NRUS21.DOC","ES")</f>
      </c>
    </row>
    <row r="6112">
      <c r="A6112" s="10" t="s">
        <v>10373</v>
      </c>
      <c r="B6112" s="11" t="s">
        <v>11</v>
      </c>
      <c r="C6112" s="10" t="s">
        <v>18</v>
      </c>
      <c r="D6112" s="12">
        <v>41353</v>
      </c>
      <c r="E6112" s="13" t="s">
        <v>6929</v>
      </c>
      <c r="F6112" s="13" t="s">
        <v>24</v>
      </c>
      <c r="G6112" s="14"/>
      <c r="H6112" s="15">
        <f>HYPERLINK("https://docs.wto.org/imrd/directdoc.asp?DDFDocuments/t/G/SPS/NRUS18.DOC","EN")</f>
      </c>
      <c r="I6112" s="15">
        <f>HYPERLINK("https://docs.wto.org/imrd/directdoc.asp?DDFDocuments/u/G/SPS/NRUS18.DOC","FR")</f>
      </c>
      <c r="J6112" s="15">
        <f>HYPERLINK("https://docs.wto.org/imrd/directdoc.asp?DDFDocuments/v/G/SPS/NRUS18.DOC","ES")</f>
      </c>
    </row>
    <row r="6113">
      <c r="A6113" s="10" t="s">
        <v>10374</v>
      </c>
      <c r="B6113" s="11" t="s">
        <v>11</v>
      </c>
      <c r="C6113" s="10" t="s">
        <v>18</v>
      </c>
      <c r="D6113" s="12">
        <v>41353</v>
      </c>
      <c r="E6113" s="13" t="s">
        <v>898</v>
      </c>
      <c r="F6113" s="13" t="s">
        <v>24</v>
      </c>
      <c r="G6113" s="14"/>
      <c r="H6113" s="15">
        <f>HYPERLINK("https://docs.wto.org/imrd/directdoc.asp?DDFDocuments/t/G/SPS/NRUS19.DOC","EN")</f>
      </c>
      <c r="I6113" s="15">
        <f>HYPERLINK("https://docs.wto.org/imrd/directdoc.asp?DDFDocuments/u/G/SPS/NRUS19.DOC","FR")</f>
      </c>
      <c r="J6113" s="15">
        <f>HYPERLINK("https://docs.wto.org/imrd/directdoc.asp?DDFDocuments/v/G/SPS/NRUS19.DOC","ES")</f>
      </c>
    </row>
    <row r="6114">
      <c r="A6114" s="10" t="s">
        <v>10375</v>
      </c>
      <c r="B6114" s="11" t="s">
        <v>151</v>
      </c>
      <c r="C6114" s="10" t="s">
        <v>40</v>
      </c>
      <c r="D6114" s="12">
        <v>41353</v>
      </c>
      <c r="E6114" s="13" t="s">
        <v>3475</v>
      </c>
      <c r="F6114" s="13" t="s">
        <v>5163</v>
      </c>
      <c r="G6114" s="14"/>
      <c r="H6114" s="15">
        <f>HYPERLINK("https://docs.wto.org/imrd/directdoc.asp?DDFDocuments/t/G/SPS/NVNM41A1.DOC","EN")</f>
      </c>
      <c r="I6114" s="15">
        <f>HYPERLINK("https://docs.wto.org/imrd/directdoc.asp?DDFDocuments/u/G/SPS/NVNM41A1.DOC","FR")</f>
      </c>
      <c r="J6114" s="15">
        <f>HYPERLINK("https://docs.wto.org/imrd/directdoc.asp?DDFDocuments/v/G/SPS/NVNM41A1.DOC","ES")</f>
      </c>
    </row>
    <row r="6115">
      <c r="A6115" s="10" t="s">
        <v>10376</v>
      </c>
      <c r="B6115" s="11" t="s">
        <v>34</v>
      </c>
      <c r="C6115" s="10" t="s">
        <v>18</v>
      </c>
      <c r="D6115" s="12">
        <v>41352</v>
      </c>
      <c r="E6115" s="13" t="s">
        <v>10377</v>
      </c>
      <c r="F6115" s="13" t="s">
        <v>74</v>
      </c>
      <c r="G6115" s="14"/>
      <c r="H6115" s="15">
        <f>HYPERLINK("https://docs.wto.org/imrd/directdoc.asp?DDFDocuments/q/G/SPS/NJPN311.pdf","EN")</f>
      </c>
      <c r="I6115" s="15">
        <f>HYPERLINK("https://docs.wto.org/imrd/directdoc.asp?DDFDocuments/r/G/SPS/NJPN311.pdf","FR")</f>
      </c>
      <c r="J6115" s="15">
        <f>HYPERLINK("https://docs.wto.org/imrd/directdoc.asp?DDFDocuments/s/G/SPS/NJPN311.pdf","ES")</f>
      </c>
    </row>
    <row r="6116">
      <c r="A6116" s="10" t="s">
        <v>10378</v>
      </c>
      <c r="B6116" s="11" t="s">
        <v>34</v>
      </c>
      <c r="C6116" s="10" t="s">
        <v>18</v>
      </c>
      <c r="D6116" s="12">
        <v>41352</v>
      </c>
      <c r="E6116" s="13" t="s">
        <v>10379</v>
      </c>
      <c r="F6116" s="13" t="s">
        <v>2005</v>
      </c>
      <c r="G6116" s="14"/>
      <c r="H6116" s="15">
        <f>HYPERLINK("https://docs.wto.org/imrd/directdoc.asp?DDFDocuments/t/G/SPS/NJPN312.DOC","EN")</f>
      </c>
      <c r="I6116" s="15">
        <f>HYPERLINK("https://docs.wto.org/imrd/directdoc.asp?DDFDocuments/u/G/SPS/NJPN312.DOC","FR")</f>
      </c>
      <c r="J6116" s="15">
        <f>HYPERLINK("https://docs.wto.org/imrd/directdoc.asp?DDFDocuments/v/G/SPS/NJPN312.DOC","ES")</f>
      </c>
    </row>
    <row r="6117">
      <c r="A6117" s="10" t="s">
        <v>10380</v>
      </c>
      <c r="B6117" s="11" t="s">
        <v>59</v>
      </c>
      <c r="C6117" s="10" t="s">
        <v>40</v>
      </c>
      <c r="D6117" s="12">
        <v>41352</v>
      </c>
      <c r="E6117" s="13" t="s">
        <v>10381</v>
      </c>
      <c r="F6117" s="13" t="s">
        <v>5150</v>
      </c>
      <c r="G6117" s="14"/>
      <c r="H6117" s="15">
        <f>HYPERLINK("https://docs.wto.org/imrd/directdoc.asp?DDFDocuments/q/G/SPS/NTPKM273A1.pdf","EN")</f>
      </c>
      <c r="I6117" s="15">
        <f>HYPERLINK("https://docs.wto.org/imrd/directdoc.asp?DDFDocuments/r/G/SPS/NTPKM273A1.pdf","FR")</f>
      </c>
      <c r="J6117" s="15">
        <f>HYPERLINK("https://docs.wto.org/imrd/directdoc.asp?DDFDocuments/s/G/SPS/NTPKM273A1.pdf","ES")</f>
      </c>
    </row>
    <row r="6118">
      <c r="A6118" s="10" t="s">
        <v>10382</v>
      </c>
      <c r="B6118" s="11" t="s">
        <v>59</v>
      </c>
      <c r="C6118" s="10" t="s">
        <v>40</v>
      </c>
      <c r="D6118" s="12">
        <v>41352</v>
      </c>
      <c r="E6118" s="13" t="s">
        <v>4217</v>
      </c>
      <c r="F6118" s="13" t="s">
        <v>5150</v>
      </c>
      <c r="G6118" s="14"/>
      <c r="H6118" s="15">
        <f>HYPERLINK("https://docs.wto.org/imrd/directdoc.asp?DDFDocuments/t/G/SPS/NTPKM274A1.DOC","EN")</f>
      </c>
      <c r="I6118" s="15">
        <f>HYPERLINK("https://docs.wto.org/imrd/directdoc.asp?DDFDocuments/u/G/SPS/NTPKM274A1.DOC","FR")</f>
      </c>
      <c r="J6118" s="15">
        <f>HYPERLINK("https://docs.wto.org/imrd/directdoc.asp?DDFDocuments/v/G/SPS/NTPKM274A1.DOC","ES")</f>
      </c>
    </row>
    <row r="6119">
      <c r="A6119" s="10" t="s">
        <v>10383</v>
      </c>
      <c r="B6119" s="11" t="s">
        <v>59</v>
      </c>
      <c r="C6119" s="10" t="s">
        <v>18</v>
      </c>
      <c r="D6119" s="12">
        <v>41352</v>
      </c>
      <c r="E6119" s="13" t="s">
        <v>10180</v>
      </c>
      <c r="F6119" s="13" t="s">
        <v>74</v>
      </c>
      <c r="G6119" s="14"/>
      <c r="H6119" s="15">
        <f>HYPERLINK("https://docs.wto.org/imrd/directdoc.asp?DDFDocuments/q/G/SPS/NTPKM283.pdf","EN")</f>
      </c>
      <c r="I6119" s="15">
        <f>HYPERLINK("https://docs.wto.org/imrd/directdoc.asp?DDFDocuments/r/G/SPS/NTPKM283.pdf","FR")</f>
      </c>
      <c r="J6119" s="15">
        <f>HYPERLINK("https://docs.wto.org/imrd/directdoc.asp?DDFDocuments/s/G/SPS/NTPKM283.pdf","ES")</f>
      </c>
    </row>
    <row r="6120">
      <c r="A6120" s="10" t="s">
        <v>10384</v>
      </c>
      <c r="B6120" s="11" t="s">
        <v>161</v>
      </c>
      <c r="C6120" s="10" t="s">
        <v>40</v>
      </c>
      <c r="D6120" s="12">
        <v>41352</v>
      </c>
      <c r="E6120" s="13" t="s">
        <v>10283</v>
      </c>
      <c r="F6120" s="13" t="s">
        <v>5163</v>
      </c>
      <c r="G6120" s="14"/>
      <c r="H6120" s="15">
        <f>HYPERLINK("https://docs.wto.org/imrd/directdoc.asp?DDFDocuments/t/G/SPS/NUSA2508A1.DOC","EN")</f>
      </c>
      <c r="I6120" s="15">
        <f>HYPERLINK("https://docs.wto.org/imrd/directdoc.asp?DDFDocuments/u/G/SPS/NUSA2508A1.DOC","FR")</f>
      </c>
      <c r="J6120" s="15">
        <f>HYPERLINK("https://docs.wto.org/imrd/directdoc.asp?DDFDocuments/v/G/SPS/NUSA2508A1.DOC","ES")</f>
      </c>
    </row>
    <row r="6121">
      <c r="A6121" s="10" t="s">
        <v>10385</v>
      </c>
      <c r="B6121" s="11" t="s">
        <v>624</v>
      </c>
      <c r="C6121" s="10" t="s">
        <v>18</v>
      </c>
      <c r="D6121" s="12">
        <v>41351</v>
      </c>
      <c r="E6121" s="13" t="s">
        <v>9475</v>
      </c>
      <c r="F6121" s="13" t="s">
        <v>2120</v>
      </c>
      <c r="G6121" s="14"/>
      <c r="H6121" s="15">
        <f>HYPERLINK("https://docs.wto.org/imrd/directdoc.asp?DDFDocuments/q/G/SPS/NQAT39.pdf","EN")</f>
      </c>
      <c r="I6121" s="15">
        <f>HYPERLINK("https://docs.wto.org/imrd/directdoc.asp?DDFDocuments/r/G/SPS/NQAT39.pdf","FR")</f>
      </c>
      <c r="J6121" s="15">
        <f>HYPERLINK("https://docs.wto.org/imrd/directdoc.asp?DDFDocuments/s/G/SPS/NQAT39.pdf","ES")</f>
      </c>
    </row>
    <row r="6122">
      <c r="A6122" s="10" t="s">
        <v>10386</v>
      </c>
      <c r="B6122" s="11" t="s">
        <v>5038</v>
      </c>
      <c r="C6122" s="10" t="s">
        <v>12</v>
      </c>
      <c r="D6122" s="12">
        <v>41348</v>
      </c>
      <c r="E6122" s="13" t="s">
        <v>7840</v>
      </c>
      <c r="F6122" s="13" t="s">
        <v>6521</v>
      </c>
      <c r="G6122" s="14" t="s">
        <v>10387</v>
      </c>
      <c r="H6122" s="15">
        <f>HYPERLINK("https://docs.wto.org/imrd/directdoc.asp?DDFDocuments/t/G/SPS/NALB158.DOC","EN")</f>
      </c>
      <c r="I6122" s="15">
        <f>HYPERLINK("https://docs.wto.org/imrd/directdoc.asp?DDFDocuments/u/G/SPS/NALB158.DOC","FR")</f>
      </c>
      <c r="J6122" s="15">
        <f>HYPERLINK("https://docs.wto.org/imrd/directdoc.asp?DDFDocuments/v/G/SPS/NALB158.DOC","ES")</f>
      </c>
    </row>
    <row r="6123">
      <c r="A6123" s="10" t="s">
        <v>10388</v>
      </c>
      <c r="B6123" s="11" t="s">
        <v>233</v>
      </c>
      <c r="C6123" s="10" t="s">
        <v>18</v>
      </c>
      <c r="D6123" s="12">
        <v>41347</v>
      </c>
      <c r="E6123" s="13" t="s">
        <v>19</v>
      </c>
      <c r="F6123" s="13" t="s">
        <v>992</v>
      </c>
      <c r="G6123" s="14"/>
      <c r="H6123" s="15">
        <f>HYPERLINK("https://docs.wto.org/imrd/directdoc.asp?DDFDocuments/q/G/SPS/NPER477.pdf","EN")</f>
      </c>
      <c r="I6123" s="15">
        <f>HYPERLINK("https://docs.wto.org/imrd/directdoc.asp?DDFDocuments/r/G/SPS/NPER477.pdf","FR")</f>
      </c>
      <c r="J6123" s="15">
        <f>HYPERLINK("https://docs.wto.org/imrd/directdoc.asp?DDFDocuments/s/G/SPS/NPER477.pdf","ES")</f>
      </c>
    </row>
    <row r="6124">
      <c r="A6124" s="10" t="s">
        <v>10389</v>
      </c>
      <c r="B6124" s="11" t="s">
        <v>161</v>
      </c>
      <c r="C6124" s="10" t="s">
        <v>40</v>
      </c>
      <c r="D6124" s="12">
        <v>41347</v>
      </c>
      <c r="E6124" s="13" t="s">
        <v>10390</v>
      </c>
      <c r="F6124" s="13" t="s">
        <v>5150</v>
      </c>
      <c r="G6124" s="14"/>
      <c r="H6124" s="15">
        <f>HYPERLINK("https://docs.wto.org/imrd/directdoc.asp?DDFDocuments/t/G/SPS/NUSA2374A1.DOC","EN")</f>
      </c>
      <c r="I6124" s="15">
        <f>HYPERLINK("https://docs.wto.org/imrd/directdoc.asp?DDFDocuments/u/G/SPS/NUSA2374A1.DOC","FR")</f>
      </c>
      <c r="J6124" s="15">
        <f>HYPERLINK("https://docs.wto.org/imrd/directdoc.asp?DDFDocuments/v/G/SPS/NUSA2374A1.DOC","ES")</f>
      </c>
    </row>
    <row r="6125">
      <c r="A6125" s="10" t="s">
        <v>10391</v>
      </c>
      <c r="B6125" s="11" t="s">
        <v>161</v>
      </c>
      <c r="C6125" s="10" t="s">
        <v>40</v>
      </c>
      <c r="D6125" s="12">
        <v>41347</v>
      </c>
      <c r="E6125" s="13" t="s">
        <v>857</v>
      </c>
      <c r="F6125" s="13" t="s">
        <v>5163</v>
      </c>
      <c r="G6125" s="14"/>
      <c r="H6125" s="15">
        <f>HYPERLINK("https://docs.wto.org/imrd/directdoc.asp?DDFDocuments/t/G/SPS/NUSA2488A1.DOC","EN")</f>
      </c>
      <c r="I6125" s="15">
        <f>HYPERLINK("https://docs.wto.org/imrd/directdoc.asp?DDFDocuments/u/G/SPS/NUSA2488A1.DOC","FR")</f>
      </c>
      <c r="J6125" s="15">
        <f>HYPERLINK("https://docs.wto.org/imrd/directdoc.asp?DDFDocuments/v/G/SPS/NUSA2488A1.DOC","ES")</f>
      </c>
    </row>
    <row r="6126">
      <c r="A6126" s="10" t="s">
        <v>10392</v>
      </c>
      <c r="B6126" s="11" t="s">
        <v>183</v>
      </c>
      <c r="C6126" s="10" t="s">
        <v>18</v>
      </c>
      <c r="D6126" s="12">
        <v>41346</v>
      </c>
      <c r="E6126" s="13" t="s">
        <v>19</v>
      </c>
      <c r="F6126" s="13" t="s">
        <v>1282</v>
      </c>
      <c r="G6126" s="14"/>
      <c r="H6126" s="15">
        <f>HYPERLINK("https://docs.wto.org/imrd/directdoc.asp?DDFDocuments/t/G/SPS/NARG167.DOC","EN")</f>
      </c>
      <c r="I6126" s="15">
        <f>HYPERLINK("https://docs.wto.org/imrd/directdoc.asp?DDFDocuments/u/G/SPS/NARG167.DOC","FR")</f>
      </c>
      <c r="J6126" s="15">
        <f>HYPERLINK("https://docs.wto.org/imrd/directdoc.asp?DDFDocuments/v/G/SPS/NARG167.DOC","ES")</f>
      </c>
    </row>
    <row r="6127">
      <c r="A6127" s="10" t="s">
        <v>10393</v>
      </c>
      <c r="B6127" s="11" t="s">
        <v>79</v>
      </c>
      <c r="C6127" s="10" t="s">
        <v>40</v>
      </c>
      <c r="D6127" s="12">
        <v>41346</v>
      </c>
      <c r="E6127" s="13" t="s">
        <v>19</v>
      </c>
      <c r="F6127" s="13" t="s">
        <v>1268</v>
      </c>
      <c r="G6127" s="14"/>
      <c r="H6127" s="15">
        <f>HYPERLINK("https://docs.wto.org/imrd/directdoc.asp?DDFDocuments/t/G/SPS/NCOL232A2.DOC","EN")</f>
      </c>
      <c r="I6127" s="15">
        <f>HYPERLINK("https://docs.wto.org/imrd/directdoc.asp?DDFDocuments/u/G/SPS/NCOL232A2.DOC","FR")</f>
      </c>
      <c r="J6127" s="15">
        <f>HYPERLINK("https://docs.wto.org/imrd/directdoc.asp?DDFDocuments/v/G/SPS/NCOL232A2.DOC","ES")</f>
      </c>
    </row>
    <row r="6128">
      <c r="A6128" s="10" t="s">
        <v>10394</v>
      </c>
      <c r="B6128" s="11" t="s">
        <v>79</v>
      </c>
      <c r="C6128" s="10" t="s">
        <v>40</v>
      </c>
      <c r="D6128" s="12">
        <v>41346</v>
      </c>
      <c r="E6128" s="13" t="s">
        <v>19</v>
      </c>
      <c r="F6128" s="13" t="s">
        <v>5150</v>
      </c>
      <c r="G6128" s="14"/>
      <c r="H6128" s="15">
        <f>HYPERLINK("https://docs.wto.org/imrd/directdoc.asp?DDFDocuments/t/G/SPS/NCOL240A1.DOC","EN")</f>
      </c>
      <c r="I6128" s="15">
        <f>HYPERLINK("https://docs.wto.org/imrd/directdoc.asp?DDFDocuments/u/G/SPS/NCOL240A1.DOC","FR")</f>
      </c>
      <c r="J6128" s="15">
        <f>HYPERLINK("https://docs.wto.org/imrd/directdoc.asp?DDFDocuments/v/G/SPS/NCOL240A1.DOC","ES")</f>
      </c>
    </row>
    <row r="6129">
      <c r="A6129" s="10" t="s">
        <v>10395</v>
      </c>
      <c r="B6129" s="11" t="s">
        <v>349</v>
      </c>
      <c r="C6129" s="10" t="s">
        <v>18</v>
      </c>
      <c r="D6129" s="12">
        <v>41345</v>
      </c>
      <c r="E6129" s="13" t="s">
        <v>10396</v>
      </c>
      <c r="F6129" s="13" t="s">
        <v>32</v>
      </c>
      <c r="G6129" s="14" t="s">
        <v>2110</v>
      </c>
      <c r="H6129" s="15">
        <f>HYPERLINK("https://docs.wto.org/imrd/directdoc.asp?DDFDocuments/t/G/SPS/NECU116.DOC","EN")</f>
      </c>
      <c r="I6129" s="15">
        <f>HYPERLINK("https://docs.wto.org/imrd/directdoc.asp?DDFDocuments/u/G/SPS/NECU116.DOC","FR")</f>
      </c>
      <c r="J6129" s="15">
        <f>HYPERLINK("https://docs.wto.org/imrd/directdoc.asp?DDFDocuments/v/G/SPS/NECU116.DOC","ES")</f>
      </c>
    </row>
    <row r="6130">
      <c r="A6130" s="10" t="s">
        <v>10397</v>
      </c>
      <c r="B6130" s="11" t="s">
        <v>349</v>
      </c>
      <c r="C6130" s="10" t="s">
        <v>18</v>
      </c>
      <c r="D6130" s="12">
        <v>41344</v>
      </c>
      <c r="E6130" s="13" t="s">
        <v>10398</v>
      </c>
      <c r="F6130" s="13" t="s">
        <v>32</v>
      </c>
      <c r="G6130" s="14" t="s">
        <v>7942</v>
      </c>
      <c r="H6130" s="15">
        <f>HYPERLINK("https://docs.wto.org/imrd/directdoc.asp?DDFDocuments/t/G/SPS/NECU115.DOC","EN")</f>
      </c>
      <c r="I6130" s="15">
        <f>HYPERLINK("https://docs.wto.org/imrd/directdoc.asp?DDFDocuments/u/G/SPS/NECU115.DOC","FR")</f>
      </c>
      <c r="J6130" s="15">
        <f>HYPERLINK("https://docs.wto.org/imrd/directdoc.asp?DDFDocuments/v/G/SPS/NECU115.DOC","ES")</f>
      </c>
    </row>
    <row r="6131">
      <c r="A6131" s="10" t="s">
        <v>10399</v>
      </c>
      <c r="B6131" s="11" t="s">
        <v>183</v>
      </c>
      <c r="C6131" s="10" t="s">
        <v>18</v>
      </c>
      <c r="D6131" s="12">
        <v>41341</v>
      </c>
      <c r="E6131" s="13" t="s">
        <v>19</v>
      </c>
      <c r="F6131" s="13" t="s">
        <v>3926</v>
      </c>
      <c r="G6131" s="14"/>
      <c r="H6131" s="15">
        <f>HYPERLINK("https://docs.wto.org/imrd/directdoc.asp?DDFDocuments/t/G/SPS/NARG166.DOC","EN")</f>
      </c>
      <c r="I6131" s="15">
        <f>HYPERLINK("https://docs.wto.org/imrd/directdoc.asp?DDFDocuments/u/G/SPS/NARG166.DOC","FR")</f>
      </c>
      <c r="J6131" s="15">
        <f>HYPERLINK("https://docs.wto.org/imrd/directdoc.asp?DDFDocuments/v/G/SPS/NARG166.DOC","ES")</f>
      </c>
    </row>
    <row r="6132">
      <c r="A6132" s="10" t="s">
        <v>10400</v>
      </c>
      <c r="B6132" s="11" t="s">
        <v>82</v>
      </c>
      <c r="C6132" s="10" t="s">
        <v>18</v>
      </c>
      <c r="D6132" s="12">
        <v>41341</v>
      </c>
      <c r="E6132" s="13" t="s">
        <v>10401</v>
      </c>
      <c r="F6132" s="13" t="s">
        <v>6907</v>
      </c>
      <c r="G6132" s="14"/>
      <c r="H6132" s="15">
        <f>HYPERLINK("https://docs.wto.org/imrd/directdoc.asp?DDFDocuments/t/G/SPS/NEU40.DOC","EN")</f>
      </c>
      <c r="I6132" s="15">
        <f>HYPERLINK("https://docs.wto.org/imrd/directdoc.asp?DDFDocuments/u/G/SPS/NEU40.DOC","FR")</f>
      </c>
      <c r="J6132" s="15">
        <f>HYPERLINK("https://docs.wto.org/imrd/directdoc.asp?DDFDocuments/v/G/SPS/NEU40.DOC","ES")</f>
      </c>
    </row>
    <row r="6133">
      <c r="A6133" s="10" t="s">
        <v>10402</v>
      </c>
      <c r="B6133" s="11" t="s">
        <v>233</v>
      </c>
      <c r="C6133" s="10" t="s">
        <v>18</v>
      </c>
      <c r="D6133" s="12">
        <v>41341</v>
      </c>
      <c r="E6133" s="13" t="s">
        <v>19</v>
      </c>
      <c r="F6133" s="13" t="s">
        <v>992</v>
      </c>
      <c r="G6133" s="14"/>
      <c r="H6133" s="15">
        <f>HYPERLINK("https://docs.wto.org/imrd/directdoc.asp?DDFDocuments/t/G/SPS/NPER475.DOC","EN")</f>
      </c>
      <c r="I6133" s="15">
        <f>HYPERLINK("https://docs.wto.org/imrd/directdoc.asp?DDFDocuments/u/G/SPS/NPER475.DOC","FR")</f>
      </c>
      <c r="J6133" s="15">
        <f>HYPERLINK("https://docs.wto.org/imrd/directdoc.asp?DDFDocuments/v/G/SPS/NPER475.DOC","ES")</f>
      </c>
    </row>
    <row r="6134">
      <c r="A6134" s="10" t="s">
        <v>10403</v>
      </c>
      <c r="B6134" s="11" t="s">
        <v>233</v>
      </c>
      <c r="C6134" s="10" t="s">
        <v>18</v>
      </c>
      <c r="D6134" s="12">
        <v>41341</v>
      </c>
      <c r="E6134" s="13" t="s">
        <v>10404</v>
      </c>
      <c r="F6134" s="13" t="s">
        <v>1089</v>
      </c>
      <c r="G6134" s="14" t="s">
        <v>188</v>
      </c>
      <c r="H6134" s="15">
        <f>HYPERLINK("https://docs.wto.org/imrd/directdoc.asp?DDFDocuments/q/G/SPS/NPER476.pdf","EN")</f>
      </c>
      <c r="I6134" s="15">
        <f>HYPERLINK("https://docs.wto.org/imrd/directdoc.asp?DDFDocuments/r/G/SPS/NPER476.pdf","FR")</f>
      </c>
      <c r="J6134" s="15">
        <f>HYPERLINK("https://docs.wto.org/imrd/directdoc.asp?DDFDocuments/s/G/SPS/NPER476.pdf","ES")</f>
      </c>
    </row>
    <row r="6135">
      <c r="A6135" s="10" t="s">
        <v>10405</v>
      </c>
      <c r="B6135" s="11" t="s">
        <v>11</v>
      </c>
      <c r="C6135" s="10" t="s">
        <v>12</v>
      </c>
      <c r="D6135" s="12">
        <v>41341</v>
      </c>
      <c r="E6135" s="13" t="s">
        <v>9673</v>
      </c>
      <c r="F6135" s="13" t="s">
        <v>250</v>
      </c>
      <c r="G6135" s="14" t="s">
        <v>9674</v>
      </c>
      <c r="H6135" s="15">
        <f>HYPERLINK("https://docs.wto.org/imrd/directdoc.asp?DDFDocuments/q/G/SPS/NRUS16.pdf","EN")</f>
      </c>
      <c r="I6135" s="15">
        <f>HYPERLINK("https://docs.wto.org/imrd/directdoc.asp?DDFDocuments/r/G/SPS/NRUS16.pdf","FR")</f>
      </c>
      <c r="J6135" s="15">
        <f>HYPERLINK("https://docs.wto.org/imrd/directdoc.asp?DDFDocuments/s/G/SPS/NRUS16.pdf","ES")</f>
      </c>
    </row>
    <row r="6136">
      <c r="A6136" s="10" t="s">
        <v>10406</v>
      </c>
      <c r="B6136" s="11" t="s">
        <v>11</v>
      </c>
      <c r="C6136" s="10" t="s">
        <v>18</v>
      </c>
      <c r="D6136" s="12">
        <v>41341</v>
      </c>
      <c r="E6136" s="13" t="s">
        <v>10407</v>
      </c>
      <c r="F6136" s="13" t="s">
        <v>24</v>
      </c>
      <c r="G6136" s="14"/>
      <c r="H6136" s="15">
        <f>HYPERLINK("https://docs.wto.org/imrd/directdoc.asp?DDFDocuments/t/G/SPS/NRUS17.DOC","EN")</f>
      </c>
      <c r="I6136" s="15">
        <f>HYPERLINK("https://docs.wto.org/imrd/directdoc.asp?DDFDocuments/u/G/SPS/NRUS17.DOC","FR")</f>
      </c>
      <c r="J6136" s="15">
        <f>HYPERLINK("https://docs.wto.org/imrd/directdoc.asp?DDFDocuments/v/G/SPS/NRUS17.DOC","ES")</f>
      </c>
    </row>
    <row r="6137">
      <c r="A6137" s="10" t="s">
        <v>10408</v>
      </c>
      <c r="B6137" s="11" t="s">
        <v>161</v>
      </c>
      <c r="C6137" s="10" t="s">
        <v>40</v>
      </c>
      <c r="D6137" s="12">
        <v>41341</v>
      </c>
      <c r="E6137" s="13" t="s">
        <v>10409</v>
      </c>
      <c r="F6137" s="13" t="s">
        <v>5150</v>
      </c>
      <c r="G6137" s="14" t="s">
        <v>204</v>
      </c>
      <c r="H6137" s="15">
        <f>HYPERLINK("https://docs.wto.org/imrd/directdoc.asp?DDFDocuments/t/G/SPS/NUSA2361A1.DOC","EN")</f>
      </c>
      <c r="I6137" s="15">
        <f>HYPERLINK("https://docs.wto.org/imrd/directdoc.asp?DDFDocuments/u/G/SPS/NUSA2361A1.DOC","FR")</f>
      </c>
      <c r="J6137" s="15">
        <f>HYPERLINK("https://docs.wto.org/imrd/directdoc.asp?DDFDocuments/v/G/SPS/NUSA2361A1.DOC","ES")</f>
      </c>
    </row>
    <row r="6138">
      <c r="A6138" s="10" t="s">
        <v>10410</v>
      </c>
      <c r="B6138" s="11" t="s">
        <v>161</v>
      </c>
      <c r="C6138" s="10" t="s">
        <v>40</v>
      </c>
      <c r="D6138" s="12">
        <v>41341</v>
      </c>
      <c r="E6138" s="13" t="s">
        <v>6470</v>
      </c>
      <c r="F6138" s="13" t="s">
        <v>5163</v>
      </c>
      <c r="G6138" s="14"/>
      <c r="H6138" s="15">
        <f>HYPERLINK("https://docs.wto.org/imrd/directdoc.asp?DDFDocuments/t/G/SPS/NUSA933A4.DOC","EN")</f>
      </c>
      <c r="I6138" s="15">
        <f>HYPERLINK("https://docs.wto.org/imrd/directdoc.asp?DDFDocuments/u/G/SPS/NUSA933A4.DOC","FR")</f>
      </c>
      <c r="J6138" s="15">
        <f>HYPERLINK("https://docs.wto.org/imrd/directdoc.asp?DDFDocuments/v/G/SPS/NUSA933A4.DOC","ES")</f>
      </c>
    </row>
    <row r="6139">
      <c r="A6139" s="10" t="s">
        <v>10411</v>
      </c>
      <c r="B6139" s="11" t="s">
        <v>286</v>
      </c>
      <c r="C6139" s="10" t="s">
        <v>12</v>
      </c>
      <c r="D6139" s="12">
        <v>41339</v>
      </c>
      <c r="E6139" s="13" t="s">
        <v>19</v>
      </c>
      <c r="F6139" s="13" t="s">
        <v>368</v>
      </c>
      <c r="G6139" s="14"/>
      <c r="H6139" s="15">
        <f>HYPERLINK("https://docs.wto.org/imrd/directdoc.asp?DDFDocuments/q/G/SPS/NPRY25.pdf","EN")</f>
      </c>
      <c r="I6139" s="15">
        <f>HYPERLINK("https://docs.wto.org/imrd/directdoc.asp?DDFDocuments/r/G/SPS/NPRY25.pdf","FR")</f>
      </c>
      <c r="J6139" s="15">
        <f>HYPERLINK("https://docs.wto.org/imrd/directdoc.asp?DDFDocuments/s/G/SPS/NPRY25.pdf","ES")</f>
      </c>
    </row>
    <row r="6140">
      <c r="A6140" s="10" t="s">
        <v>10412</v>
      </c>
      <c r="B6140" s="11" t="s">
        <v>11</v>
      </c>
      <c r="C6140" s="10" t="s">
        <v>18</v>
      </c>
      <c r="D6140" s="12">
        <v>41339</v>
      </c>
      <c r="E6140" s="13" t="s">
        <v>9869</v>
      </c>
      <c r="F6140" s="13" t="s">
        <v>733</v>
      </c>
      <c r="G6140" s="14"/>
      <c r="H6140" s="15">
        <f>HYPERLINK("https://docs.wto.org/imrd/directdoc.asp?DDFDocuments/t/G/SPS/NRUS15.DOC","EN")</f>
      </c>
      <c r="I6140" s="15">
        <f>HYPERLINK("https://docs.wto.org/imrd/directdoc.asp?DDFDocuments/u/G/SPS/NRUS15.DOC","FR")</f>
      </c>
      <c r="J6140" s="15">
        <f>HYPERLINK("https://docs.wto.org/imrd/directdoc.asp?DDFDocuments/v/G/SPS/NRUS15.DOC","ES")</f>
      </c>
    </row>
    <row r="6141">
      <c r="A6141" s="10" t="s">
        <v>10413</v>
      </c>
      <c r="B6141" s="11" t="s">
        <v>1331</v>
      </c>
      <c r="C6141" s="10" t="s">
        <v>18</v>
      </c>
      <c r="D6141" s="12">
        <v>41338</v>
      </c>
      <c r="E6141" s="13" t="s">
        <v>19</v>
      </c>
      <c r="F6141" s="13" t="s">
        <v>24</v>
      </c>
      <c r="G6141" s="14"/>
      <c r="H6141" s="15">
        <f>HYPERLINK("https://docs.wto.org/imrd/directdoc.asp?DDFDocuments/t/G/SPS/NHND49.DOC","EN")</f>
      </c>
      <c r="I6141" s="15">
        <f>HYPERLINK("https://docs.wto.org/imrd/directdoc.asp?DDFDocuments/u/G/SPS/NHND49.DOC","FR")</f>
      </c>
      <c r="J6141" s="15">
        <f>HYPERLINK("https://docs.wto.org/imrd/directdoc.asp?DDFDocuments/v/G/SPS/NHND49.DOC","ES")</f>
      </c>
    </row>
    <row r="6142">
      <c r="A6142" s="10" t="s">
        <v>10414</v>
      </c>
      <c r="B6142" s="11" t="s">
        <v>17</v>
      </c>
      <c r="C6142" s="10" t="s">
        <v>18</v>
      </c>
      <c r="D6142" s="12">
        <v>41338</v>
      </c>
      <c r="E6142" s="13" t="s">
        <v>19</v>
      </c>
      <c r="F6142" s="13" t="s">
        <v>24</v>
      </c>
      <c r="G6142" s="14"/>
      <c r="H6142" s="15">
        <f>HYPERLINK("https://docs.wto.org/imrd/directdoc.asp?DDFDocuments/t/G/SPS/NNIC76.DOC","EN")</f>
      </c>
      <c r="I6142" s="15">
        <f>HYPERLINK("https://docs.wto.org/imrd/directdoc.asp?DDFDocuments/u/G/SPS/NNIC76.DOC","FR")</f>
      </c>
      <c r="J6142" s="15">
        <f>HYPERLINK("https://docs.wto.org/imrd/directdoc.asp?DDFDocuments/v/G/SPS/NNIC76.DOC","ES")</f>
      </c>
    </row>
    <row r="6143">
      <c r="A6143" s="10" t="s">
        <v>10415</v>
      </c>
      <c r="B6143" s="11" t="s">
        <v>195</v>
      </c>
      <c r="C6143" s="10" t="s">
        <v>40</v>
      </c>
      <c r="D6143" s="12">
        <v>41337</v>
      </c>
      <c r="E6143" s="13" t="s">
        <v>4729</v>
      </c>
      <c r="F6143" s="13" t="s">
        <v>310</v>
      </c>
      <c r="G6143" s="14"/>
      <c r="H6143" s="15">
        <f>HYPERLINK("https://docs.wto.org/imrd/directdoc.asp?DDFDocuments/t/G/SPS/NNZL474A1.DOC","EN")</f>
      </c>
      <c r="I6143" s="15">
        <f>HYPERLINK("https://docs.wto.org/imrd/directdoc.asp?DDFDocuments/u/G/SPS/NNZL474A1.DOC","FR")</f>
      </c>
      <c r="J6143" s="15">
        <f>HYPERLINK("https://docs.wto.org/imrd/directdoc.asp?DDFDocuments/v/G/SPS/NNZL474A1.DOC","ES")</f>
      </c>
    </row>
    <row r="6144">
      <c r="A6144" s="10" t="s">
        <v>10416</v>
      </c>
      <c r="B6144" s="11" t="s">
        <v>183</v>
      </c>
      <c r="C6144" s="10" t="s">
        <v>18</v>
      </c>
      <c r="D6144" s="12">
        <v>41334</v>
      </c>
      <c r="E6144" s="13" t="s">
        <v>19</v>
      </c>
      <c r="F6144" s="13" t="s">
        <v>3926</v>
      </c>
      <c r="G6144" s="14"/>
      <c r="H6144" s="15">
        <f>HYPERLINK("https://docs.wto.org/imrd/directdoc.asp?DDFDocuments/t/G/SPS/NARG165.DOC","EN")</f>
      </c>
      <c r="I6144" s="15">
        <f>HYPERLINK("https://docs.wto.org/imrd/directdoc.asp?DDFDocuments/u/G/SPS/NARG165.DOC","FR")</f>
      </c>
      <c r="J6144" s="15">
        <f>HYPERLINK("https://docs.wto.org/imrd/directdoc.asp?DDFDocuments/v/G/SPS/NARG165.DOC","ES")</f>
      </c>
    </row>
    <row r="6145">
      <c r="A6145" s="10" t="s">
        <v>10417</v>
      </c>
      <c r="B6145" s="11" t="s">
        <v>82</v>
      </c>
      <c r="C6145" s="10" t="s">
        <v>18</v>
      </c>
      <c r="D6145" s="12">
        <v>41334</v>
      </c>
      <c r="E6145" s="13" t="s">
        <v>10211</v>
      </c>
      <c r="F6145" s="13" t="s">
        <v>10418</v>
      </c>
      <c r="G6145" s="14"/>
      <c r="H6145" s="15">
        <f>HYPERLINK("https://docs.wto.org/imrd/directdoc.asp?DDFDocuments/t/G/SPS/NEU39.DOC","EN")</f>
      </c>
      <c r="I6145" s="15">
        <f>HYPERLINK("https://docs.wto.org/imrd/directdoc.asp?DDFDocuments/u/G/SPS/NEU39.DOC","FR")</f>
      </c>
      <c r="J6145" s="15">
        <f>HYPERLINK("https://docs.wto.org/imrd/directdoc.asp?DDFDocuments/v/G/SPS/NEU39.DOC","ES")</f>
      </c>
    </row>
    <row r="6146">
      <c r="A6146" s="10" t="s">
        <v>10419</v>
      </c>
      <c r="B6146" s="11" t="s">
        <v>365</v>
      </c>
      <c r="C6146" s="10" t="s">
        <v>18</v>
      </c>
      <c r="D6146" s="12">
        <v>41332</v>
      </c>
      <c r="E6146" s="13" t="s">
        <v>19</v>
      </c>
      <c r="F6146" s="13" t="s">
        <v>158</v>
      </c>
      <c r="G6146" s="14"/>
      <c r="H6146" s="15">
        <f>HYPERLINK("https://docs.wto.org/imrd/directdoc.asp?DDFDocuments/t/G/SPS/NCHL430.DOC","EN")</f>
      </c>
      <c r="I6146" s="15">
        <f>HYPERLINK("https://docs.wto.org/imrd/directdoc.asp?DDFDocuments/u/G/SPS/NCHL430.DOC","FR")</f>
      </c>
      <c r="J6146" s="15">
        <f>HYPERLINK("https://docs.wto.org/imrd/directdoc.asp?DDFDocuments/v/G/SPS/NCHL430.DOC","ES")</f>
      </c>
    </row>
    <row r="6147">
      <c r="A6147" s="10" t="s">
        <v>10420</v>
      </c>
      <c r="B6147" s="11" t="s">
        <v>11</v>
      </c>
      <c r="C6147" s="10" t="s">
        <v>18</v>
      </c>
      <c r="D6147" s="12">
        <v>41332</v>
      </c>
      <c r="E6147" s="13" t="s">
        <v>10255</v>
      </c>
      <c r="F6147" s="13" t="s">
        <v>24</v>
      </c>
      <c r="G6147" s="14"/>
      <c r="H6147" s="15">
        <f>HYPERLINK("https://docs.wto.org/imrd/directdoc.asp?DDFDocuments/t/G/SPS/NRUS14.DOC","EN")</f>
      </c>
      <c r="I6147" s="15">
        <f>HYPERLINK("https://docs.wto.org/imrd/directdoc.asp?DDFDocuments/u/G/SPS/NRUS14.DOC","FR")</f>
      </c>
      <c r="J6147" s="15">
        <f>HYPERLINK("https://docs.wto.org/imrd/directdoc.asp?DDFDocuments/v/G/SPS/NRUS14.DOC","ES")</f>
      </c>
    </row>
    <row r="6148">
      <c r="A6148" s="10" t="s">
        <v>10421</v>
      </c>
      <c r="B6148" s="11" t="s">
        <v>59</v>
      </c>
      <c r="C6148" s="10" t="s">
        <v>18</v>
      </c>
      <c r="D6148" s="12">
        <v>41332</v>
      </c>
      <c r="E6148" s="13" t="s">
        <v>4217</v>
      </c>
      <c r="F6148" s="13" t="s">
        <v>733</v>
      </c>
      <c r="G6148" s="14"/>
      <c r="H6148" s="15">
        <f>HYPERLINK("https://docs.wto.org/imrd/directdoc.asp?DDFDocuments/q/G/SPS/NTPKM280.pdf","EN")</f>
      </c>
      <c r="I6148" s="15">
        <f>HYPERLINK("https://docs.wto.org/imrd/directdoc.asp?DDFDocuments/r/G/SPS/NTPKM280.pdf","FR")</f>
      </c>
      <c r="J6148" s="15">
        <f>HYPERLINK("https://docs.wto.org/imrd/directdoc.asp?DDFDocuments/s/G/SPS/NTPKM280.pdf","ES")</f>
      </c>
    </row>
    <row r="6149">
      <c r="A6149" s="10" t="s">
        <v>10422</v>
      </c>
      <c r="B6149" s="11" t="s">
        <v>11</v>
      </c>
      <c r="C6149" s="10" t="s">
        <v>12</v>
      </c>
      <c r="D6149" s="12">
        <v>41331</v>
      </c>
      <c r="E6149" s="13" t="s">
        <v>10423</v>
      </c>
      <c r="F6149" s="13" t="s">
        <v>24</v>
      </c>
      <c r="G6149" s="14" t="s">
        <v>10424</v>
      </c>
      <c r="H6149" s="15">
        <f>HYPERLINK("https://docs.wto.org/imrd/directdoc.asp?DDFDocuments/t/G/SPS/NRUS13.DOC","EN")</f>
      </c>
      <c r="I6149" s="15">
        <f>HYPERLINK("https://docs.wto.org/imrd/directdoc.asp?DDFDocuments/u/G/SPS/NRUS13.DOC","FR")</f>
      </c>
      <c r="J6149" s="15">
        <f>HYPERLINK("https://docs.wto.org/imrd/directdoc.asp?DDFDocuments/v/G/SPS/NRUS13.DOC","ES")</f>
      </c>
    </row>
    <row r="6150">
      <c r="A6150" s="10" t="s">
        <v>10425</v>
      </c>
      <c r="B6150" s="11" t="s">
        <v>59</v>
      </c>
      <c r="C6150" s="10" t="s">
        <v>18</v>
      </c>
      <c r="D6150" s="12">
        <v>41331</v>
      </c>
      <c r="E6150" s="13" t="s">
        <v>10426</v>
      </c>
      <c r="F6150" s="13" t="s">
        <v>10427</v>
      </c>
      <c r="G6150" s="14" t="s">
        <v>161</v>
      </c>
      <c r="H6150" s="15">
        <f>HYPERLINK("https://docs.wto.org/imrd/directdoc.asp?DDFDocuments/t/G/SPS/NTPKM279.DOC","EN")</f>
      </c>
      <c r="I6150" s="15">
        <f>HYPERLINK("https://docs.wto.org/imrd/directdoc.asp?DDFDocuments/u/G/SPS/NTPKM279.DOC","FR")</f>
      </c>
      <c r="J6150" s="15">
        <f>HYPERLINK("https://docs.wto.org/imrd/directdoc.asp?DDFDocuments/v/G/SPS/NTPKM279.DOC","ES")</f>
      </c>
    </row>
    <row r="6151">
      <c r="A6151" s="10" t="s">
        <v>10428</v>
      </c>
      <c r="B6151" s="11" t="s">
        <v>195</v>
      </c>
      <c r="C6151" s="10" t="s">
        <v>40</v>
      </c>
      <c r="D6151" s="12">
        <v>41330</v>
      </c>
      <c r="E6151" s="13" t="s">
        <v>7310</v>
      </c>
      <c r="F6151" s="13" t="s">
        <v>5150</v>
      </c>
      <c r="G6151" s="14"/>
      <c r="H6151" s="15">
        <f>HYPERLINK("https://docs.wto.org/imrd/directdoc.asp?DDFDocuments/t/G/SPS/NNZL482A1.DOC","EN")</f>
      </c>
      <c r="I6151" s="15">
        <f>HYPERLINK("https://docs.wto.org/imrd/directdoc.asp?DDFDocuments/u/G/SPS/NNZL482A1.DOC","FR")</f>
      </c>
      <c r="J6151" s="15">
        <f>HYPERLINK("https://docs.wto.org/imrd/directdoc.asp?DDFDocuments/v/G/SPS/NNZL482A1.DOC","ES")</f>
      </c>
    </row>
    <row r="6152">
      <c r="A6152" s="10" t="s">
        <v>10429</v>
      </c>
      <c r="B6152" s="11" t="s">
        <v>11</v>
      </c>
      <c r="C6152" s="10" t="s">
        <v>18</v>
      </c>
      <c r="D6152" s="12">
        <v>41330</v>
      </c>
      <c r="E6152" s="13" t="s">
        <v>10430</v>
      </c>
      <c r="F6152" s="13" t="s">
        <v>9169</v>
      </c>
      <c r="G6152" s="14"/>
      <c r="H6152" s="15">
        <f>HYPERLINK("https://docs.wto.org/imrd/directdoc.asp?DDFDocuments/q/G/SPS/NRUS12.pdf","EN")</f>
      </c>
      <c r="I6152" s="15">
        <f>HYPERLINK("https://docs.wto.org/imrd/directdoc.asp?DDFDocuments/r/G/SPS/NRUS12.pdf","FR")</f>
      </c>
      <c r="J6152" s="15">
        <f>HYPERLINK("https://docs.wto.org/imrd/directdoc.asp?DDFDocuments/s/G/SPS/NRUS12.pdf","ES")</f>
      </c>
    </row>
    <row r="6153">
      <c r="A6153" s="10" t="s">
        <v>10431</v>
      </c>
      <c r="B6153" s="11" t="s">
        <v>168</v>
      </c>
      <c r="C6153" s="10" t="s">
        <v>40</v>
      </c>
      <c r="D6153" s="12">
        <v>41330</v>
      </c>
      <c r="E6153" s="13" t="s">
        <v>10432</v>
      </c>
      <c r="F6153" s="13" t="s">
        <v>1268</v>
      </c>
      <c r="G6153" s="14" t="s">
        <v>10433</v>
      </c>
      <c r="H6153" s="15">
        <f>HYPERLINK("https://docs.wto.org/imrd/directdoc.asp?DDFDocuments/t/G/SPS/NZAF31A2.DOC","EN")</f>
      </c>
      <c r="I6153" s="15">
        <f>HYPERLINK("https://docs.wto.org/imrd/directdoc.asp?DDFDocuments/u/G/SPS/NZAF31A2.DOC","FR")</f>
      </c>
      <c r="J6153" s="15">
        <f>HYPERLINK("https://docs.wto.org/imrd/directdoc.asp?DDFDocuments/v/G/SPS/NZAF31A2.DOC","ES")</f>
      </c>
    </row>
    <row r="6154">
      <c r="A6154" s="10" t="s">
        <v>10434</v>
      </c>
      <c r="B6154" s="11" t="s">
        <v>11</v>
      </c>
      <c r="C6154" s="10" t="s">
        <v>12</v>
      </c>
      <c r="D6154" s="12">
        <v>41327</v>
      </c>
      <c r="E6154" s="13" t="s">
        <v>10435</v>
      </c>
      <c r="F6154" s="13" t="s">
        <v>3997</v>
      </c>
      <c r="G6154" s="14" t="s">
        <v>139</v>
      </c>
      <c r="H6154" s="15">
        <f>HYPERLINK("https://docs.wto.org/imrd/directdoc.asp?DDFDocuments/t/G/SPS/NRUS11.DOC","EN")</f>
      </c>
      <c r="I6154" s="15">
        <f>HYPERLINK("https://docs.wto.org/imrd/directdoc.asp?DDFDocuments/u/G/SPS/NRUS11.DOC","FR")</f>
      </c>
      <c r="J6154" s="15">
        <f>HYPERLINK("https://docs.wto.org/imrd/directdoc.asp?DDFDocuments/v/G/SPS/NRUS11.DOC","ES")</f>
      </c>
    </row>
    <row r="6155">
      <c r="A6155" s="10" t="s">
        <v>10436</v>
      </c>
      <c r="B6155" s="11" t="s">
        <v>95</v>
      </c>
      <c r="C6155" s="10" t="s">
        <v>18</v>
      </c>
      <c r="D6155" s="12">
        <v>41326</v>
      </c>
      <c r="E6155" s="13" t="s">
        <v>19</v>
      </c>
      <c r="F6155" s="13" t="s">
        <v>1282</v>
      </c>
      <c r="G6155" s="14"/>
      <c r="H6155" s="15">
        <f>HYPERLINK("https://docs.wto.org/imrd/directdoc.asp?DDFDocuments/t/G/SPS/NBRA867.DOC","EN")</f>
      </c>
      <c r="I6155" s="15">
        <f>HYPERLINK("https://docs.wto.org/imrd/directdoc.asp?DDFDocuments/u/G/SPS/NBRA867.DOC","FR")</f>
      </c>
      <c r="J6155" s="15">
        <f>HYPERLINK("https://docs.wto.org/imrd/directdoc.asp?DDFDocuments/v/G/SPS/NBRA867.DOC","ES")</f>
      </c>
    </row>
    <row r="6156">
      <c r="A6156" s="10" t="s">
        <v>10437</v>
      </c>
      <c r="B6156" s="11" t="s">
        <v>95</v>
      </c>
      <c r="C6156" s="10" t="s">
        <v>18</v>
      </c>
      <c r="D6156" s="12">
        <v>41326</v>
      </c>
      <c r="E6156" s="13" t="s">
        <v>19</v>
      </c>
      <c r="F6156" s="13" t="s">
        <v>1282</v>
      </c>
      <c r="G6156" s="14"/>
      <c r="H6156" s="15"/>
      <c r="I6156" s="15"/>
      <c r="J6156" s="15">
        <f>HYPERLINK("https://docs.wto.org/imrd/directdoc.asp?DDFDocuments/s/G/SPS/NBRA868.pdf","ES")</f>
      </c>
    </row>
    <row r="6157">
      <c r="A6157" s="10" t="s">
        <v>10438</v>
      </c>
      <c r="B6157" s="11" t="s">
        <v>183</v>
      </c>
      <c r="C6157" s="10" t="s">
        <v>18</v>
      </c>
      <c r="D6157" s="12">
        <v>41324</v>
      </c>
      <c r="E6157" s="13" t="s">
        <v>19</v>
      </c>
      <c r="F6157" s="13" t="s">
        <v>144</v>
      </c>
      <c r="G6157" s="14"/>
      <c r="H6157" s="15">
        <f>HYPERLINK("https://docs.wto.org/imrd/directdoc.asp?DDFDocuments/t/G/SPS/NARG164.DOC","EN")</f>
      </c>
      <c r="I6157" s="15">
        <f>HYPERLINK("https://docs.wto.org/imrd/directdoc.asp?DDFDocuments/u/G/SPS/NARG164.DOC","FR")</f>
      </c>
      <c r="J6157" s="15">
        <f>HYPERLINK("https://docs.wto.org/imrd/directdoc.asp?DDFDocuments/v/G/SPS/NARG164.DOC","ES")</f>
      </c>
    </row>
    <row r="6158">
      <c r="A6158" s="10" t="s">
        <v>10439</v>
      </c>
      <c r="B6158" s="11" t="s">
        <v>233</v>
      </c>
      <c r="C6158" s="10" t="s">
        <v>18</v>
      </c>
      <c r="D6158" s="12">
        <v>41324</v>
      </c>
      <c r="E6158" s="13" t="s">
        <v>19</v>
      </c>
      <c r="F6158" s="13" t="s">
        <v>992</v>
      </c>
      <c r="G6158" s="14"/>
      <c r="H6158" s="15">
        <f>HYPERLINK("https://docs.wto.org/imrd/directdoc.asp?DDFDocuments/q/G/SPS/NPER473.pdf","EN")</f>
      </c>
      <c r="I6158" s="15">
        <f>HYPERLINK("https://docs.wto.org/imrd/directdoc.asp?DDFDocuments/r/G/SPS/NPER473.pdf","FR")</f>
      </c>
      <c r="J6158" s="15">
        <f>HYPERLINK("https://docs.wto.org/imrd/directdoc.asp?DDFDocuments/s/G/SPS/NPER473.pdf","ES")</f>
      </c>
    </row>
    <row r="6159">
      <c r="A6159" s="10" t="s">
        <v>10440</v>
      </c>
      <c r="B6159" s="11" t="s">
        <v>233</v>
      </c>
      <c r="C6159" s="10" t="s">
        <v>18</v>
      </c>
      <c r="D6159" s="12">
        <v>41324</v>
      </c>
      <c r="E6159" s="13" t="s">
        <v>19</v>
      </c>
      <c r="F6159" s="13" t="s">
        <v>992</v>
      </c>
      <c r="G6159" s="14"/>
      <c r="H6159" s="15">
        <f>HYPERLINK("https://docs.wto.org/imrd/directdoc.asp?DDFDocuments/q/G/SPS/NPER474.pdf","EN")</f>
      </c>
      <c r="I6159" s="15">
        <f>HYPERLINK("https://docs.wto.org/imrd/directdoc.asp?DDFDocuments/r/G/SPS/NPER474.pdf","FR")</f>
      </c>
      <c r="J6159" s="15">
        <f>HYPERLINK("https://docs.wto.org/imrd/directdoc.asp?DDFDocuments/s/G/SPS/NPER474.pdf","ES")</f>
      </c>
    </row>
    <row r="6160">
      <c r="A6160" s="10" t="s">
        <v>10441</v>
      </c>
      <c r="B6160" s="11" t="s">
        <v>79</v>
      </c>
      <c r="C6160" s="10" t="s">
        <v>40</v>
      </c>
      <c r="D6160" s="12">
        <v>41323</v>
      </c>
      <c r="E6160" s="13" t="s">
        <v>19</v>
      </c>
      <c r="F6160" s="13" t="s">
        <v>5150</v>
      </c>
      <c r="G6160" s="14"/>
      <c r="H6160" s="15">
        <f>HYPERLINK("https://docs.wto.org/imrd/directdoc.asp?DDFDocuments/t/G/SPS/NCOL237A1.DOC","EN")</f>
      </c>
      <c r="I6160" s="15">
        <f>HYPERLINK("https://docs.wto.org/imrd/directdoc.asp?DDFDocuments/u/G/SPS/NCOL237A1.DOC","FR")</f>
      </c>
      <c r="J6160" s="15">
        <f>HYPERLINK("https://docs.wto.org/imrd/directdoc.asp?DDFDocuments/v/G/SPS/NCOL237A1.DOC","ES")</f>
      </c>
    </row>
    <row r="6161">
      <c r="A6161" s="10" t="s">
        <v>10442</v>
      </c>
      <c r="B6161" s="11" t="s">
        <v>79</v>
      </c>
      <c r="C6161" s="10" t="s">
        <v>40</v>
      </c>
      <c r="D6161" s="12">
        <v>41323</v>
      </c>
      <c r="E6161" s="13" t="s">
        <v>19</v>
      </c>
      <c r="F6161" s="13" t="s">
        <v>5150</v>
      </c>
      <c r="G6161" s="14"/>
      <c r="H6161" s="15">
        <f>HYPERLINK("https://docs.wto.org/imrd/directdoc.asp?DDFDocuments/t/G/SPS/NCOL238A1.DOC","EN")</f>
      </c>
      <c r="I6161" s="15">
        <f>HYPERLINK("https://docs.wto.org/imrd/directdoc.asp?DDFDocuments/u/G/SPS/NCOL238A1.DOC","FR")</f>
      </c>
      <c r="J6161" s="15">
        <f>HYPERLINK("https://docs.wto.org/imrd/directdoc.asp?DDFDocuments/v/G/SPS/NCOL238A1.DOC","ES")</f>
      </c>
    </row>
    <row r="6162">
      <c r="A6162" s="10" t="s">
        <v>10443</v>
      </c>
      <c r="B6162" s="11" t="s">
        <v>79</v>
      </c>
      <c r="C6162" s="10" t="s">
        <v>40</v>
      </c>
      <c r="D6162" s="12">
        <v>41323</v>
      </c>
      <c r="E6162" s="13" t="s">
        <v>19</v>
      </c>
      <c r="F6162" s="13" t="s">
        <v>5150</v>
      </c>
      <c r="G6162" s="14"/>
      <c r="H6162" s="15">
        <f>HYPERLINK("https://docs.wto.org/imrd/directdoc.asp?DDFDocuments/t/G/SPS/NCOL239A1.DOC","EN")</f>
      </c>
      <c r="I6162" s="15">
        <f>HYPERLINK("https://docs.wto.org/imrd/directdoc.asp?DDFDocuments/u/G/SPS/NCOL239A1.DOC","FR")</f>
      </c>
      <c r="J6162" s="15">
        <f>HYPERLINK("https://docs.wto.org/imrd/directdoc.asp?DDFDocuments/v/G/SPS/NCOL239A1.DOC","ES")</f>
      </c>
    </row>
    <row r="6163">
      <c r="A6163" s="10" t="s">
        <v>10444</v>
      </c>
      <c r="B6163" s="11" t="s">
        <v>286</v>
      </c>
      <c r="C6163" s="10" t="s">
        <v>12</v>
      </c>
      <c r="D6163" s="12">
        <v>41323</v>
      </c>
      <c r="E6163" s="13" t="s">
        <v>19</v>
      </c>
      <c r="F6163" s="13" t="s">
        <v>80</v>
      </c>
      <c r="G6163" s="14"/>
      <c r="H6163" s="15">
        <f>HYPERLINK("https://docs.wto.org/imrd/directdoc.asp?DDFDocuments/t/G/SPS/NPRY24.DOC","EN")</f>
      </c>
      <c r="I6163" s="15">
        <f>HYPERLINK("https://docs.wto.org/imrd/directdoc.asp?DDFDocuments/u/G/SPS/NPRY24.DOC","FR")</f>
      </c>
      <c r="J6163" s="15">
        <f>HYPERLINK("https://docs.wto.org/imrd/directdoc.asp?DDFDocuments/v/G/SPS/NPRY24.DOC","ES")</f>
      </c>
    </row>
    <row r="6164">
      <c r="A6164" s="10" t="s">
        <v>10445</v>
      </c>
      <c r="B6164" s="11" t="s">
        <v>161</v>
      </c>
      <c r="C6164" s="10" t="s">
        <v>18</v>
      </c>
      <c r="D6164" s="12">
        <v>41323</v>
      </c>
      <c r="E6164" s="13" t="s">
        <v>2329</v>
      </c>
      <c r="F6164" s="13" t="s">
        <v>10446</v>
      </c>
      <c r="G6164" s="14"/>
      <c r="H6164" s="15">
        <f>HYPERLINK("https://docs.wto.org/imrd/directdoc.asp?DDFDocuments/t/G/SPS/NUSA2521.DOC","EN")</f>
      </c>
      <c r="I6164" s="15">
        <f>HYPERLINK("https://docs.wto.org/imrd/directdoc.asp?DDFDocuments/u/G/SPS/NUSA2521.DOC","FR")</f>
      </c>
      <c r="J6164" s="15">
        <f>HYPERLINK("https://docs.wto.org/imrd/directdoc.asp?DDFDocuments/v/G/SPS/NUSA2521.DOC","ES")</f>
      </c>
    </row>
    <row r="6165">
      <c r="A6165" s="10" t="s">
        <v>10447</v>
      </c>
      <c r="B6165" s="11" t="s">
        <v>365</v>
      </c>
      <c r="C6165" s="10" t="s">
        <v>18</v>
      </c>
      <c r="D6165" s="12">
        <v>41319</v>
      </c>
      <c r="E6165" s="13" t="s">
        <v>19</v>
      </c>
      <c r="F6165" s="13" t="s">
        <v>158</v>
      </c>
      <c r="G6165" s="14"/>
      <c r="H6165" s="15">
        <f>HYPERLINK("https://docs.wto.org/imrd/directdoc.asp?DDFDocuments/t/G/SPS/NCHL429.DOC","EN")</f>
      </c>
      <c r="I6165" s="15">
        <f>HYPERLINK("https://docs.wto.org/imrd/directdoc.asp?DDFDocuments/u/G/SPS/NCHL429.DOC","FR")</f>
      </c>
      <c r="J6165" s="15">
        <f>HYPERLINK("https://docs.wto.org/imrd/directdoc.asp?DDFDocuments/v/G/SPS/NCHL429.DOC","ES")</f>
      </c>
    </row>
    <row r="6166">
      <c r="A6166" s="10" t="s">
        <v>10448</v>
      </c>
      <c r="B6166" s="11" t="s">
        <v>161</v>
      </c>
      <c r="C6166" s="10" t="s">
        <v>40</v>
      </c>
      <c r="D6166" s="12">
        <v>41319</v>
      </c>
      <c r="E6166" s="13" t="s">
        <v>6707</v>
      </c>
      <c r="F6166" s="13" t="s">
        <v>5150</v>
      </c>
      <c r="G6166" s="14" t="s">
        <v>145</v>
      </c>
      <c r="H6166" s="15">
        <f>HYPERLINK("https://docs.wto.org/imrd/directdoc.asp?DDFDocuments/q/G/SPS/NUSA2360A1.pdf","EN")</f>
      </c>
      <c r="I6166" s="15">
        <f>HYPERLINK("https://docs.wto.org/imrd/directdoc.asp?DDFDocuments/r/G/SPS/NUSA2360A1.pdf","FR")</f>
      </c>
      <c r="J6166" s="15">
        <f>HYPERLINK("https://docs.wto.org/imrd/directdoc.asp?DDFDocuments/s/G/SPS/NUSA2360A1.pdf","ES")</f>
      </c>
    </row>
    <row r="6167">
      <c r="A6167" s="10" t="s">
        <v>10449</v>
      </c>
      <c r="B6167" s="11" t="s">
        <v>161</v>
      </c>
      <c r="C6167" s="10" t="s">
        <v>18</v>
      </c>
      <c r="D6167" s="12">
        <v>41319</v>
      </c>
      <c r="E6167" s="13" t="s">
        <v>971</v>
      </c>
      <c r="F6167" s="13" t="s">
        <v>144</v>
      </c>
      <c r="G6167" s="14"/>
      <c r="H6167" s="15">
        <f>HYPERLINK("https://docs.wto.org/imrd/directdoc.asp?DDFDocuments/t/G/SPS/NUSA2520.DOC","EN")</f>
      </c>
      <c r="I6167" s="15">
        <f>HYPERLINK("https://docs.wto.org/imrd/directdoc.asp?DDFDocuments/u/G/SPS/NUSA2520.DOC","FR")</f>
      </c>
      <c r="J6167" s="15">
        <f>HYPERLINK("https://docs.wto.org/imrd/directdoc.asp?DDFDocuments/v/G/SPS/NUSA2520.DOC","ES")</f>
      </c>
    </row>
    <row r="6168">
      <c r="A6168" s="10" t="s">
        <v>10450</v>
      </c>
      <c r="B6168" s="11" t="s">
        <v>365</v>
      </c>
      <c r="C6168" s="10" t="s">
        <v>40</v>
      </c>
      <c r="D6168" s="12">
        <v>41318</v>
      </c>
      <c r="E6168" s="13" t="s">
        <v>19</v>
      </c>
      <c r="F6168" s="13" t="s">
        <v>5163</v>
      </c>
      <c r="G6168" s="14"/>
      <c r="H6168" s="15">
        <f>HYPERLINK("https://docs.wto.org/imrd/directdoc.asp?DDFDocuments/t/G/SPS/NCHL416A1.DOC","EN")</f>
      </c>
      <c r="I6168" s="15">
        <f>HYPERLINK("https://docs.wto.org/imrd/directdoc.asp?DDFDocuments/u/G/SPS/NCHL416A1.DOC","FR")</f>
      </c>
      <c r="J6168" s="15">
        <f>HYPERLINK("https://docs.wto.org/imrd/directdoc.asp?DDFDocuments/v/G/SPS/NCHL416A1.DOC","ES")</f>
      </c>
    </row>
    <row r="6169">
      <c r="A6169" s="10" t="s">
        <v>10451</v>
      </c>
      <c r="B6169" s="11" t="s">
        <v>365</v>
      </c>
      <c r="C6169" s="10" t="s">
        <v>40</v>
      </c>
      <c r="D6169" s="12">
        <v>41318</v>
      </c>
      <c r="E6169" s="13" t="s">
        <v>19</v>
      </c>
      <c r="F6169" s="13" t="s">
        <v>5163</v>
      </c>
      <c r="G6169" s="14"/>
      <c r="H6169" s="15">
        <f>HYPERLINK("https://docs.wto.org/imrd/directdoc.asp?DDFDocuments/q/G/SPS/NCHL417A1.pdf","EN")</f>
      </c>
      <c r="I6169" s="15">
        <f>HYPERLINK("https://docs.wto.org/imrd/directdoc.asp?DDFDocuments/r/G/SPS/NCHL417A1.pdf","FR")</f>
      </c>
      <c r="J6169" s="15">
        <f>HYPERLINK("https://docs.wto.org/imrd/directdoc.asp?DDFDocuments/s/G/SPS/NCHL417A1.pdf","ES")</f>
      </c>
    </row>
    <row r="6170">
      <c r="A6170" s="10" t="s">
        <v>10452</v>
      </c>
      <c r="B6170" s="11" t="s">
        <v>204</v>
      </c>
      <c r="C6170" s="10" t="s">
        <v>18</v>
      </c>
      <c r="D6170" s="12">
        <v>41318</v>
      </c>
      <c r="E6170" s="13" t="s">
        <v>2329</v>
      </c>
      <c r="F6170" s="13" t="s">
        <v>32</v>
      </c>
      <c r="G6170" s="14"/>
      <c r="H6170" s="15">
        <f>HYPERLINK("https://docs.wto.org/imrd/directdoc.asp?DDFDocuments/t/G/SPS/NEGY53.DOC","EN")</f>
      </c>
      <c r="I6170" s="15">
        <f>HYPERLINK("https://docs.wto.org/imrd/directdoc.asp?DDFDocuments/u/G/SPS/NEGY53.DOC","FR")</f>
      </c>
      <c r="J6170" s="15">
        <f>HYPERLINK("https://docs.wto.org/imrd/directdoc.asp?DDFDocuments/v/G/SPS/NEGY53.DOC","ES")</f>
      </c>
    </row>
    <row r="6171">
      <c r="A6171" s="10" t="s">
        <v>10453</v>
      </c>
      <c r="B6171" s="11" t="s">
        <v>124</v>
      </c>
      <c r="C6171" s="10" t="s">
        <v>18</v>
      </c>
      <c r="D6171" s="12">
        <v>41318</v>
      </c>
      <c r="E6171" s="13" t="s">
        <v>10454</v>
      </c>
      <c r="F6171" s="13" t="s">
        <v>1282</v>
      </c>
      <c r="G6171" s="14"/>
      <c r="H6171" s="15">
        <f>HYPERLINK("https://docs.wto.org/imrd/directdoc.asp?DDFDocuments/t/G/SPS/NIDN59.DOC","EN")</f>
      </c>
      <c r="I6171" s="15">
        <f>HYPERLINK("https://docs.wto.org/imrd/directdoc.asp?DDFDocuments/u/G/SPS/NIDN59.DOC","FR")</f>
      </c>
      <c r="J6171" s="15">
        <f>HYPERLINK("https://docs.wto.org/imrd/directdoc.asp?DDFDocuments/v/G/SPS/NIDN59.DOC","ES")</f>
      </c>
    </row>
    <row r="6172">
      <c r="A6172" s="10" t="s">
        <v>10455</v>
      </c>
      <c r="B6172" s="11" t="s">
        <v>124</v>
      </c>
      <c r="C6172" s="10" t="s">
        <v>18</v>
      </c>
      <c r="D6172" s="12">
        <v>41318</v>
      </c>
      <c r="E6172" s="13" t="s">
        <v>10456</v>
      </c>
      <c r="F6172" s="13" t="s">
        <v>1282</v>
      </c>
      <c r="G6172" s="14"/>
      <c r="H6172" s="15">
        <f>HYPERLINK("https://docs.wto.org/imrd/directdoc.asp?DDFDocuments/t/G/SPS/NIDN60.DOC","EN")</f>
      </c>
      <c r="I6172" s="15">
        <f>HYPERLINK("https://docs.wto.org/imrd/directdoc.asp?DDFDocuments/u/G/SPS/NIDN60.DOC","FR")</f>
      </c>
      <c r="J6172" s="15">
        <f>HYPERLINK("https://docs.wto.org/imrd/directdoc.asp?DDFDocuments/v/G/SPS/NIDN60.DOC","ES")</f>
      </c>
    </row>
    <row r="6173">
      <c r="A6173" s="10" t="s">
        <v>10457</v>
      </c>
      <c r="B6173" s="11" t="s">
        <v>161</v>
      </c>
      <c r="C6173" s="10" t="s">
        <v>40</v>
      </c>
      <c r="D6173" s="12">
        <v>41318</v>
      </c>
      <c r="E6173" s="13" t="s">
        <v>10458</v>
      </c>
      <c r="F6173" s="13" t="s">
        <v>5150</v>
      </c>
      <c r="G6173" s="14" t="s">
        <v>145</v>
      </c>
      <c r="H6173" s="15">
        <f>HYPERLINK("https://docs.wto.org/imrd/directdoc.asp?DDFDocuments/t/G/SPS/NUSA2338A1.DOC","EN")</f>
      </c>
      <c r="I6173" s="15">
        <f>HYPERLINK("https://docs.wto.org/imrd/directdoc.asp?DDFDocuments/u/G/SPS/NUSA2338A1.DOC","FR")</f>
      </c>
      <c r="J6173" s="15">
        <f>HYPERLINK("https://docs.wto.org/imrd/directdoc.asp?DDFDocuments/v/G/SPS/NUSA2338A1.DOC","ES")</f>
      </c>
    </row>
    <row r="6174">
      <c r="A6174" s="10" t="s">
        <v>10459</v>
      </c>
      <c r="B6174" s="11" t="s">
        <v>161</v>
      </c>
      <c r="C6174" s="10" t="s">
        <v>201</v>
      </c>
      <c r="D6174" s="12">
        <v>41318</v>
      </c>
      <c r="E6174" s="13" t="s">
        <v>10460</v>
      </c>
      <c r="F6174" s="13" t="s">
        <v>24</v>
      </c>
      <c r="G6174" s="14"/>
      <c r="H6174" s="15">
        <f>HYPERLINK("https://docs.wto.org/imrd/directdoc.asp?DDFDocuments/t/G/SPS/NUSA2512C1.DOC","EN")</f>
      </c>
      <c r="I6174" s="15">
        <f>HYPERLINK("https://docs.wto.org/imrd/directdoc.asp?DDFDocuments/u/G/SPS/NUSA2512C1.DOC","FR")</f>
      </c>
      <c r="J6174" s="15">
        <f>HYPERLINK("https://docs.wto.org/imrd/directdoc.asp?DDFDocuments/v/G/SPS/NUSA2512C1.DOC","ES")</f>
      </c>
    </row>
    <row r="6175">
      <c r="A6175" s="10" t="s">
        <v>10461</v>
      </c>
      <c r="B6175" s="11" t="s">
        <v>161</v>
      </c>
      <c r="C6175" s="10" t="s">
        <v>18</v>
      </c>
      <c r="D6175" s="12">
        <v>41318</v>
      </c>
      <c r="E6175" s="13" t="s">
        <v>969</v>
      </c>
      <c r="F6175" s="13" t="s">
        <v>158</v>
      </c>
      <c r="G6175" s="14" t="s">
        <v>779</v>
      </c>
      <c r="H6175" s="15">
        <f>HYPERLINK("https://docs.wto.org/imrd/directdoc.asp?DDFDocuments/t/G/SPS/NUSA2518.DOC","EN")</f>
      </c>
      <c r="I6175" s="15">
        <f>HYPERLINK("https://docs.wto.org/imrd/directdoc.asp?DDFDocuments/u/G/SPS/NUSA2518.DOC","FR")</f>
      </c>
      <c r="J6175" s="15">
        <f>HYPERLINK("https://docs.wto.org/imrd/directdoc.asp?DDFDocuments/v/G/SPS/NUSA2518.DOC","ES")</f>
      </c>
    </row>
    <row r="6176">
      <c r="A6176" s="10" t="s">
        <v>10462</v>
      </c>
      <c r="B6176" s="11" t="s">
        <v>139</v>
      </c>
      <c r="C6176" s="10" t="s">
        <v>18</v>
      </c>
      <c r="D6176" s="12">
        <v>41317</v>
      </c>
      <c r="E6176" s="13" t="s">
        <v>4256</v>
      </c>
      <c r="F6176" s="13" t="s">
        <v>3404</v>
      </c>
      <c r="G6176" s="14" t="s">
        <v>10463</v>
      </c>
      <c r="H6176" s="15">
        <f>HYPERLINK("https://docs.wto.org/imrd/directdoc.asp?DDFDocuments/q/G/SPS/NIND79.pdf","EN")</f>
      </c>
      <c r="I6176" s="15">
        <f>HYPERLINK("https://docs.wto.org/imrd/directdoc.asp?DDFDocuments/r/G/SPS/NIND79.pdf","FR")</f>
      </c>
      <c r="J6176" s="15">
        <f>HYPERLINK("https://docs.wto.org/imrd/directdoc.asp?DDFDocuments/s/G/SPS/NIND79.pdf","ES")</f>
      </c>
    </row>
    <row r="6177">
      <c r="A6177" s="10" t="s">
        <v>10464</v>
      </c>
      <c r="B6177" s="11" t="s">
        <v>365</v>
      </c>
      <c r="C6177" s="10" t="s">
        <v>18</v>
      </c>
      <c r="D6177" s="12">
        <v>41313</v>
      </c>
      <c r="E6177" s="13" t="s">
        <v>10465</v>
      </c>
      <c r="F6177" s="13" t="s">
        <v>1282</v>
      </c>
      <c r="G6177" s="14"/>
      <c r="H6177" s="15">
        <f>HYPERLINK("https://docs.wto.org/imrd/directdoc.asp?DDFDocuments/t/G/SPS/NCHL428.DOC","EN")</f>
      </c>
      <c r="I6177" s="15">
        <f>HYPERLINK("https://docs.wto.org/imrd/directdoc.asp?DDFDocuments/u/G/SPS/NCHL428.DOC","FR")</f>
      </c>
      <c r="J6177" s="15">
        <f>HYPERLINK("https://docs.wto.org/imrd/directdoc.asp?DDFDocuments/v/G/SPS/NCHL428.DOC","ES")</f>
      </c>
    </row>
    <row r="6178">
      <c r="A6178" s="10" t="s">
        <v>10466</v>
      </c>
      <c r="B6178" s="11" t="s">
        <v>149</v>
      </c>
      <c r="C6178" s="10" t="s">
        <v>18</v>
      </c>
      <c r="D6178" s="12">
        <v>41313</v>
      </c>
      <c r="E6178" s="13" t="s">
        <v>10467</v>
      </c>
      <c r="F6178" s="13" t="s">
        <v>122</v>
      </c>
      <c r="G6178" s="14"/>
      <c r="H6178" s="15">
        <f>HYPERLINK("https://docs.wto.org/imrd/directdoc.asp?DDFDocuments/t/G/SPS/NCHN560.DOC","EN")</f>
      </c>
      <c r="I6178" s="15">
        <f>HYPERLINK("https://docs.wto.org/imrd/directdoc.asp?DDFDocuments/u/G/SPS/NCHN560.DOC","FR")</f>
      </c>
      <c r="J6178" s="15">
        <f>HYPERLINK("https://docs.wto.org/imrd/directdoc.asp?DDFDocuments/v/G/SPS/NCHN560.DOC","ES")</f>
      </c>
    </row>
    <row r="6179">
      <c r="A6179" s="10" t="s">
        <v>10468</v>
      </c>
      <c r="B6179" s="11" t="s">
        <v>161</v>
      </c>
      <c r="C6179" s="10" t="s">
        <v>18</v>
      </c>
      <c r="D6179" s="12">
        <v>41313</v>
      </c>
      <c r="E6179" s="13" t="s">
        <v>6251</v>
      </c>
      <c r="F6179" s="13" t="s">
        <v>4616</v>
      </c>
      <c r="G6179" s="14" t="s">
        <v>1274</v>
      </c>
      <c r="H6179" s="15">
        <f>HYPERLINK("https://docs.wto.org/imrd/directdoc.asp?DDFDocuments/t/G/SPS/NUSA2513.DOC","EN")</f>
      </c>
      <c r="I6179" s="15">
        <f>HYPERLINK("https://docs.wto.org/imrd/directdoc.asp?DDFDocuments/u/G/SPS/NUSA2513.DOC","FR")</f>
      </c>
      <c r="J6179" s="15">
        <f>HYPERLINK("https://docs.wto.org/imrd/directdoc.asp?DDFDocuments/v/G/SPS/NUSA2513.DOC","ES")</f>
      </c>
    </row>
    <row r="6180">
      <c r="A6180" s="10" t="s">
        <v>10469</v>
      </c>
      <c r="B6180" s="11" t="s">
        <v>161</v>
      </c>
      <c r="C6180" s="10" t="s">
        <v>18</v>
      </c>
      <c r="D6180" s="12">
        <v>41313</v>
      </c>
      <c r="E6180" s="13" t="s">
        <v>9600</v>
      </c>
      <c r="F6180" s="13" t="s">
        <v>607</v>
      </c>
      <c r="G6180" s="14" t="s">
        <v>1274</v>
      </c>
      <c r="H6180" s="15">
        <f>HYPERLINK("https://docs.wto.org/imrd/directdoc.asp?DDFDocuments/t/G/SPS/NUSA2514.DOC","EN")</f>
      </c>
      <c r="I6180" s="15">
        <f>HYPERLINK("https://docs.wto.org/imrd/directdoc.asp?DDFDocuments/u/G/SPS/NUSA2514.DOC","FR")</f>
      </c>
      <c r="J6180" s="15">
        <f>HYPERLINK("https://docs.wto.org/imrd/directdoc.asp?DDFDocuments/v/G/SPS/NUSA2514.DOC","ES")</f>
      </c>
    </row>
    <row r="6181">
      <c r="A6181" s="10" t="s">
        <v>10470</v>
      </c>
      <c r="B6181" s="11" t="s">
        <v>188</v>
      </c>
      <c r="C6181" s="10" t="s">
        <v>18</v>
      </c>
      <c r="D6181" s="12">
        <v>41312</v>
      </c>
      <c r="E6181" s="13" t="s">
        <v>2561</v>
      </c>
      <c r="F6181" s="13" t="s">
        <v>10471</v>
      </c>
      <c r="G6181" s="14"/>
      <c r="H6181" s="15">
        <f>HYPERLINK("https://docs.wto.org/imrd/directdoc.asp?DDFDocuments/t/G/SPS/NAUS315.DOC","EN")</f>
      </c>
      <c r="I6181" s="15">
        <f>HYPERLINK("https://docs.wto.org/imrd/directdoc.asp?DDFDocuments/u/G/SPS/NAUS315.DOC","FR")</f>
      </c>
      <c r="J6181" s="15">
        <f>HYPERLINK("https://docs.wto.org/imrd/directdoc.asp?DDFDocuments/v/G/SPS/NAUS315.DOC","ES")</f>
      </c>
    </row>
    <row r="6182">
      <c r="A6182" s="10" t="s">
        <v>10472</v>
      </c>
      <c r="B6182" s="11" t="s">
        <v>27</v>
      </c>
      <c r="C6182" s="10" t="s">
        <v>12</v>
      </c>
      <c r="D6182" s="12">
        <v>41312</v>
      </c>
      <c r="E6182" s="13" t="s">
        <v>10473</v>
      </c>
      <c r="F6182" s="13" t="s">
        <v>158</v>
      </c>
      <c r="G6182" s="14"/>
      <c r="H6182" s="15">
        <f>HYPERLINK("https://docs.wto.org/imrd/directdoc.asp?DDFDocuments/t/G/SPS/NCRI138.DOC","EN")</f>
      </c>
      <c r="I6182" s="15">
        <f>HYPERLINK("https://docs.wto.org/imrd/directdoc.asp?DDFDocuments/u/G/SPS/NCRI138.DOC","FR")</f>
      </c>
      <c r="J6182" s="15">
        <f>HYPERLINK("https://docs.wto.org/imrd/directdoc.asp?DDFDocuments/v/G/SPS/NCRI138.DOC","ES")</f>
      </c>
    </row>
    <row r="6183">
      <c r="A6183" s="10" t="s">
        <v>10474</v>
      </c>
      <c r="B6183" s="11" t="s">
        <v>82</v>
      </c>
      <c r="C6183" s="10" t="s">
        <v>40</v>
      </c>
      <c r="D6183" s="12">
        <v>41312</v>
      </c>
      <c r="E6183" s="13" t="s">
        <v>10475</v>
      </c>
      <c r="F6183" s="13" t="s">
        <v>5150</v>
      </c>
      <c r="G6183" s="14" t="s">
        <v>164</v>
      </c>
      <c r="H6183" s="15">
        <f>HYPERLINK("https://docs.wto.org/imrd/directdoc.asp?DDFDocuments/t/G/SPS/NEU30A1.DOC","EN")</f>
      </c>
      <c r="I6183" s="15">
        <f>HYPERLINK("https://docs.wto.org/imrd/directdoc.asp?DDFDocuments/u/G/SPS/NEU30A1.DOC","FR")</f>
      </c>
      <c r="J6183" s="15">
        <f>HYPERLINK("https://docs.wto.org/imrd/directdoc.asp?DDFDocuments/v/G/SPS/NEU30A1.DOC","ES")</f>
      </c>
    </row>
    <row r="6184">
      <c r="A6184" s="10" t="s">
        <v>10476</v>
      </c>
      <c r="B6184" s="11" t="s">
        <v>82</v>
      </c>
      <c r="C6184" s="10" t="s">
        <v>12</v>
      </c>
      <c r="D6184" s="12">
        <v>41311</v>
      </c>
      <c r="E6184" s="13" t="s">
        <v>5303</v>
      </c>
      <c r="F6184" s="13" t="s">
        <v>158</v>
      </c>
      <c r="G6184" s="14"/>
      <c r="H6184" s="15">
        <f>HYPERLINK("https://docs.wto.org/imrd/directdoc.asp?DDFDocuments/t/G/SPS/NEU37.DOC","EN")</f>
      </c>
      <c r="I6184" s="15">
        <f>HYPERLINK("https://docs.wto.org/imrd/directdoc.asp?DDFDocuments/u/G/SPS/NEU37.DOC","FR")</f>
      </c>
      <c r="J6184" s="15">
        <f>HYPERLINK("https://docs.wto.org/imrd/directdoc.asp?DDFDocuments/v/G/SPS/NEU37.DOC","ES")</f>
      </c>
    </row>
    <row r="6185">
      <c r="A6185" s="10" t="s">
        <v>10477</v>
      </c>
      <c r="B6185" s="11" t="s">
        <v>11</v>
      </c>
      <c r="C6185" s="10" t="s">
        <v>12</v>
      </c>
      <c r="D6185" s="12">
        <v>41311</v>
      </c>
      <c r="E6185" s="13" t="s">
        <v>10478</v>
      </c>
      <c r="F6185" s="13" t="s">
        <v>117</v>
      </c>
      <c r="G6185" s="14" t="s">
        <v>82</v>
      </c>
      <c r="H6185" s="15">
        <f>HYPERLINK("https://docs.wto.org/imrd/directdoc.asp?DDFDocuments/q/G/SPS/NRUS9.pdf","EN")</f>
      </c>
      <c r="I6185" s="15">
        <f>HYPERLINK("https://docs.wto.org/imrd/directdoc.asp?DDFDocuments/r/G/SPS/NRUS9.pdf","FR")</f>
      </c>
      <c r="J6185" s="15">
        <f>HYPERLINK("https://docs.wto.org/imrd/directdoc.asp?DDFDocuments/s/G/SPS/NRUS9.pdf","ES")</f>
      </c>
    </row>
    <row r="6186">
      <c r="A6186" s="10" t="s">
        <v>10479</v>
      </c>
      <c r="B6186" s="11" t="s">
        <v>188</v>
      </c>
      <c r="C6186" s="10" t="s">
        <v>40</v>
      </c>
      <c r="D6186" s="12">
        <v>41309</v>
      </c>
      <c r="E6186" s="13" t="s">
        <v>10480</v>
      </c>
      <c r="F6186" s="13" t="s">
        <v>5150</v>
      </c>
      <c r="G6186" s="14" t="s">
        <v>6821</v>
      </c>
      <c r="H6186" s="15">
        <f>HYPERLINK("https://docs.wto.org/imrd/directdoc.asp?DDFDocuments/q/G/SPS/NAUS293A1.pdf","EN")</f>
      </c>
      <c r="I6186" s="15">
        <f>HYPERLINK("https://docs.wto.org/imrd/directdoc.asp?DDFDocuments/r/G/SPS/NAUS293A1.pdf","FR")</f>
      </c>
      <c r="J6186" s="15">
        <f>HYPERLINK("https://docs.wto.org/imrd/directdoc.asp?DDFDocuments/s/G/SPS/NAUS293A1.pdf","ES")</f>
      </c>
    </row>
    <row r="6187">
      <c r="A6187" s="10" t="s">
        <v>10481</v>
      </c>
      <c r="B6187" s="11" t="s">
        <v>1096</v>
      </c>
      <c r="C6187" s="10" t="s">
        <v>54</v>
      </c>
      <c r="D6187" s="12">
        <v>41309</v>
      </c>
      <c r="E6187" s="13" t="s">
        <v>8995</v>
      </c>
      <c r="F6187" s="13" t="s">
        <v>310</v>
      </c>
      <c r="G6187" s="14"/>
      <c r="H6187" s="15">
        <f>HYPERLINK("https://docs.wto.org/imrd/directdoc.asp?DDFDocuments/t/G/SPS/NSGP26A1.DOC","EN")</f>
      </c>
      <c r="I6187" s="15">
        <f>HYPERLINK("https://docs.wto.org/imrd/directdoc.asp?DDFDocuments/u/G/SPS/NSGP26A1.DOC","FR")</f>
      </c>
      <c r="J6187" s="15">
        <f>HYPERLINK("https://docs.wto.org/imrd/directdoc.asp?DDFDocuments/v/G/SPS/NSGP26A1.DOC","ES")</f>
      </c>
    </row>
    <row r="6188">
      <c r="A6188" s="10" t="s">
        <v>10482</v>
      </c>
      <c r="B6188" s="11" t="s">
        <v>161</v>
      </c>
      <c r="C6188" s="10" t="s">
        <v>18</v>
      </c>
      <c r="D6188" s="12">
        <v>41309</v>
      </c>
      <c r="E6188" s="13" t="s">
        <v>10460</v>
      </c>
      <c r="F6188" s="13" t="s">
        <v>24</v>
      </c>
      <c r="G6188" s="14"/>
      <c r="H6188" s="15">
        <f>HYPERLINK("https://docs.wto.org/imrd/directdoc.asp?DDFDocuments/t/G/SPS/NUSA2512.DOC","EN")</f>
      </c>
      <c r="I6188" s="15">
        <f>HYPERLINK("https://docs.wto.org/imrd/directdoc.asp?DDFDocuments/u/G/SPS/NUSA2512.DOC","FR")</f>
      </c>
      <c r="J6188" s="15">
        <f>HYPERLINK("https://docs.wto.org/imrd/directdoc.asp?DDFDocuments/v/G/SPS/NUSA2512.DOC","ES")</f>
      </c>
    </row>
    <row r="6189">
      <c r="A6189" s="10" t="s">
        <v>10483</v>
      </c>
      <c r="B6189" s="11" t="s">
        <v>95</v>
      </c>
      <c r="C6189" s="10" t="s">
        <v>18</v>
      </c>
      <c r="D6189" s="12">
        <v>41306</v>
      </c>
      <c r="E6189" s="13" t="s">
        <v>10484</v>
      </c>
      <c r="F6189" s="13" t="s">
        <v>117</v>
      </c>
      <c r="G6189" s="14" t="s">
        <v>680</v>
      </c>
      <c r="H6189" s="15">
        <f>HYPERLINK("https://docs.wto.org/imrd/directdoc.asp?DDFDocuments/t/G/SPS/NBRA864.DOC","EN")</f>
      </c>
      <c r="I6189" s="15">
        <f>HYPERLINK("https://docs.wto.org/imrd/directdoc.asp?DDFDocuments/u/G/SPS/NBRA864.DOC","FR")</f>
      </c>
      <c r="J6189" s="15">
        <f>HYPERLINK("https://docs.wto.org/imrd/directdoc.asp?DDFDocuments/v/G/SPS/NBRA864.DOC","ES")</f>
      </c>
    </row>
    <row r="6190">
      <c r="A6190" s="10" t="s">
        <v>10485</v>
      </c>
      <c r="B6190" s="11" t="s">
        <v>95</v>
      </c>
      <c r="C6190" s="10" t="s">
        <v>18</v>
      </c>
      <c r="D6190" s="12">
        <v>41306</v>
      </c>
      <c r="E6190" s="13" t="s">
        <v>10486</v>
      </c>
      <c r="F6190" s="13" t="s">
        <v>1089</v>
      </c>
      <c r="G6190" s="14"/>
      <c r="H6190" s="15">
        <f>HYPERLINK("https://docs.wto.org/imrd/directdoc.asp?DDFDocuments/t/G/SPS/NBRA865.DOC","EN")</f>
      </c>
      <c r="I6190" s="15">
        <f>HYPERLINK("https://docs.wto.org/imrd/directdoc.asp?DDFDocuments/u/G/SPS/NBRA865.DOC","FR")</f>
      </c>
      <c r="J6190" s="15">
        <f>HYPERLINK("https://docs.wto.org/imrd/directdoc.asp?DDFDocuments/v/G/SPS/NBRA865.DOC","ES")</f>
      </c>
    </row>
    <row r="6191">
      <c r="A6191" s="10" t="s">
        <v>10487</v>
      </c>
      <c r="B6191" s="11" t="s">
        <v>379</v>
      </c>
      <c r="C6191" s="10" t="s">
        <v>40</v>
      </c>
      <c r="D6191" s="12">
        <v>41306</v>
      </c>
      <c r="E6191" s="13" t="s">
        <v>19</v>
      </c>
      <c r="F6191" s="13" t="s">
        <v>5163</v>
      </c>
      <c r="G6191" s="14"/>
      <c r="H6191" s="15">
        <f>HYPERLINK("https://docs.wto.org/imrd/directdoc.asp?DDFDocuments/t/G/SPS/NGTM57A1.DOC","EN")</f>
      </c>
      <c r="I6191" s="15">
        <f>HYPERLINK("https://docs.wto.org/imrd/directdoc.asp?DDFDocuments/u/G/SPS/NGTM57A1.DOC","FR")</f>
      </c>
      <c r="J6191" s="15">
        <f>HYPERLINK("https://docs.wto.org/imrd/directdoc.asp?DDFDocuments/v/G/SPS/NGTM57A1.DOC","ES")</f>
      </c>
    </row>
    <row r="6192">
      <c r="A6192" s="10" t="s">
        <v>10488</v>
      </c>
      <c r="B6192" s="11" t="s">
        <v>95</v>
      </c>
      <c r="C6192" s="10" t="s">
        <v>40</v>
      </c>
      <c r="D6192" s="12">
        <v>41303</v>
      </c>
      <c r="E6192" s="13" t="s">
        <v>10489</v>
      </c>
      <c r="F6192" s="13" t="s">
        <v>310</v>
      </c>
      <c r="G6192" s="14"/>
      <c r="H6192" s="15">
        <f>HYPERLINK("https://docs.wto.org/imrd/directdoc.asp?DDFDocuments/t/G/SPS/NBRA733A2.DOC","EN")</f>
      </c>
      <c r="I6192" s="15">
        <f>HYPERLINK("https://docs.wto.org/imrd/directdoc.asp?DDFDocuments/u/G/SPS/NBRA733A2.DOC","FR")</f>
      </c>
      <c r="J6192" s="15">
        <f>HYPERLINK("https://docs.wto.org/imrd/directdoc.asp?DDFDocuments/v/G/SPS/NBRA733A2.DOC","ES")</f>
      </c>
    </row>
    <row r="6193">
      <c r="A6193" s="10" t="s">
        <v>10490</v>
      </c>
      <c r="B6193" s="11" t="s">
        <v>204</v>
      </c>
      <c r="C6193" s="10" t="s">
        <v>18</v>
      </c>
      <c r="D6193" s="12">
        <v>41303</v>
      </c>
      <c r="E6193" s="13" t="s">
        <v>10491</v>
      </c>
      <c r="F6193" s="13" t="s">
        <v>8382</v>
      </c>
      <c r="G6193" s="14" t="s">
        <v>10492</v>
      </c>
      <c r="H6193" s="15">
        <f>HYPERLINK("https://docs.wto.org/imrd/directdoc.asp?DDFDocuments/t/G/SPS/NEGY52.DOC","EN")</f>
      </c>
      <c r="I6193" s="15">
        <f>HYPERLINK("https://docs.wto.org/imrd/directdoc.asp?DDFDocuments/u/G/SPS/NEGY52.DOC","FR")</f>
      </c>
      <c r="J6193" s="15">
        <f>HYPERLINK("https://docs.wto.org/imrd/directdoc.asp?DDFDocuments/v/G/SPS/NEGY52.DOC","ES")</f>
      </c>
    </row>
    <row r="6194">
      <c r="A6194" s="10" t="s">
        <v>10493</v>
      </c>
      <c r="B6194" s="11" t="s">
        <v>233</v>
      </c>
      <c r="C6194" s="10" t="s">
        <v>18</v>
      </c>
      <c r="D6194" s="12">
        <v>41303</v>
      </c>
      <c r="E6194" s="13" t="s">
        <v>10494</v>
      </c>
      <c r="F6194" s="13" t="s">
        <v>992</v>
      </c>
      <c r="G6194" s="14" t="s">
        <v>2110</v>
      </c>
      <c r="H6194" s="15">
        <f>HYPERLINK("https://docs.wto.org/imrd/directdoc.asp?DDFDocuments/q/G/SPS/NPER469.pdf","EN")</f>
      </c>
      <c r="I6194" s="15">
        <f>HYPERLINK("https://docs.wto.org/imrd/directdoc.asp?DDFDocuments/r/G/SPS/NPER469.pdf","FR")</f>
      </c>
      <c r="J6194" s="15">
        <f>HYPERLINK("https://docs.wto.org/imrd/directdoc.asp?DDFDocuments/s/G/SPS/NPER469.pdf","ES")</f>
      </c>
    </row>
    <row r="6195">
      <c r="A6195" s="10" t="s">
        <v>10495</v>
      </c>
      <c r="B6195" s="11" t="s">
        <v>233</v>
      </c>
      <c r="C6195" s="10" t="s">
        <v>18</v>
      </c>
      <c r="D6195" s="12">
        <v>41303</v>
      </c>
      <c r="E6195" s="13" t="s">
        <v>10496</v>
      </c>
      <c r="F6195" s="13" t="s">
        <v>2531</v>
      </c>
      <c r="G6195" s="14" t="s">
        <v>5318</v>
      </c>
      <c r="H6195" s="15">
        <f>HYPERLINK("https://docs.wto.org/imrd/directdoc.asp?DDFDocuments/q/G/SPS/NPER470.pdf","EN")</f>
      </c>
      <c r="I6195" s="15">
        <f>HYPERLINK("https://docs.wto.org/imrd/directdoc.asp?DDFDocuments/r/G/SPS/NPER470.pdf","FR")</f>
      </c>
      <c r="J6195" s="15">
        <f>HYPERLINK("https://docs.wto.org/imrd/directdoc.asp?DDFDocuments/s/G/SPS/NPER470.pdf","ES")</f>
      </c>
    </row>
    <row r="6196">
      <c r="A6196" s="10" t="s">
        <v>10497</v>
      </c>
      <c r="B6196" s="11" t="s">
        <v>233</v>
      </c>
      <c r="C6196" s="10" t="s">
        <v>18</v>
      </c>
      <c r="D6196" s="12">
        <v>41303</v>
      </c>
      <c r="E6196" s="13" t="s">
        <v>10498</v>
      </c>
      <c r="F6196" s="13" t="s">
        <v>992</v>
      </c>
      <c r="G6196" s="14" t="s">
        <v>161</v>
      </c>
      <c r="H6196" s="15">
        <f>HYPERLINK("https://docs.wto.org/imrd/directdoc.asp?DDFDocuments/q/G/SPS/NPER471.pdf","EN")</f>
      </c>
      <c r="I6196" s="15">
        <f>HYPERLINK("https://docs.wto.org/imrd/directdoc.asp?DDFDocuments/r/G/SPS/NPER471.pdf","FR")</f>
      </c>
      <c r="J6196" s="15">
        <f>HYPERLINK("https://docs.wto.org/imrd/directdoc.asp?DDFDocuments/s/G/SPS/NPER471.pdf","ES")</f>
      </c>
    </row>
    <row r="6197">
      <c r="A6197" s="10" t="s">
        <v>10499</v>
      </c>
      <c r="B6197" s="11" t="s">
        <v>233</v>
      </c>
      <c r="C6197" s="10" t="s">
        <v>18</v>
      </c>
      <c r="D6197" s="12">
        <v>41303</v>
      </c>
      <c r="E6197" s="13" t="s">
        <v>10500</v>
      </c>
      <c r="F6197" s="13" t="s">
        <v>992</v>
      </c>
      <c r="G6197" s="14" t="s">
        <v>779</v>
      </c>
      <c r="H6197" s="15">
        <f>HYPERLINK("https://docs.wto.org/imrd/directdoc.asp?DDFDocuments/q/G/SPS/NPER472.pdf","EN")</f>
      </c>
      <c r="I6197" s="15">
        <f>HYPERLINK("https://docs.wto.org/imrd/directdoc.asp?DDFDocuments/r/G/SPS/NPER472.pdf","FR")</f>
      </c>
      <c r="J6197" s="15">
        <f>HYPERLINK("https://docs.wto.org/imrd/directdoc.asp?DDFDocuments/s/G/SPS/NPER472.pdf","ES")</f>
      </c>
    </row>
    <row r="6198">
      <c r="A6198" s="10" t="s">
        <v>10501</v>
      </c>
      <c r="B6198" s="11" t="s">
        <v>11</v>
      </c>
      <c r="C6198" s="10" t="s">
        <v>12</v>
      </c>
      <c r="D6198" s="12">
        <v>41303</v>
      </c>
      <c r="E6198" s="13" t="s">
        <v>10502</v>
      </c>
      <c r="F6198" s="13" t="s">
        <v>24</v>
      </c>
      <c r="G6198" s="14" t="s">
        <v>226</v>
      </c>
      <c r="H6198" s="15">
        <f>HYPERLINK("https://docs.wto.org/imrd/directdoc.asp?DDFDocuments/t/G/SPS/NRUS8.DOC","EN")</f>
      </c>
      <c r="I6198" s="15">
        <f>HYPERLINK("https://docs.wto.org/imrd/directdoc.asp?DDFDocuments/u/G/SPS/NRUS8.DOC","FR")</f>
      </c>
      <c r="J6198" s="15">
        <f>HYPERLINK("https://docs.wto.org/imrd/directdoc.asp?DDFDocuments/v/G/SPS/NRUS8.DOC","ES")</f>
      </c>
    </row>
    <row r="6199">
      <c r="A6199" s="10" t="s">
        <v>10503</v>
      </c>
      <c r="B6199" s="11" t="s">
        <v>161</v>
      </c>
      <c r="C6199" s="10" t="s">
        <v>18</v>
      </c>
      <c r="D6199" s="12">
        <v>41303</v>
      </c>
      <c r="E6199" s="13" t="s">
        <v>7644</v>
      </c>
      <c r="F6199" s="13" t="s">
        <v>980</v>
      </c>
      <c r="G6199" s="14"/>
      <c r="H6199" s="15">
        <f>HYPERLINK("https://docs.wto.org/imrd/directdoc.asp?DDFDocuments/q/G/SPS/NUSA2511.pdf","EN")</f>
      </c>
      <c r="I6199" s="15">
        <f>HYPERLINK("https://docs.wto.org/imrd/directdoc.asp?DDFDocuments/r/G/SPS/NUSA2511.pdf","FR")</f>
      </c>
      <c r="J6199" s="15">
        <f>HYPERLINK("https://docs.wto.org/imrd/directdoc.asp?DDFDocuments/s/G/SPS/NUSA2511.pdf","ES")</f>
      </c>
    </row>
    <row r="6200">
      <c r="A6200" s="10" t="s">
        <v>10504</v>
      </c>
      <c r="B6200" s="11" t="s">
        <v>34</v>
      </c>
      <c r="C6200" s="10" t="s">
        <v>18</v>
      </c>
      <c r="D6200" s="12">
        <v>41302</v>
      </c>
      <c r="E6200" s="13" t="s">
        <v>10505</v>
      </c>
      <c r="F6200" s="13" t="s">
        <v>74</v>
      </c>
      <c r="G6200" s="14"/>
      <c r="H6200" s="15">
        <f>HYPERLINK("https://docs.wto.org/imrd/directdoc.asp?DDFDocuments/q/G/SPS/NJPN310.pdf","EN")</f>
      </c>
      <c r="I6200" s="15">
        <f>HYPERLINK("https://docs.wto.org/imrd/directdoc.asp?DDFDocuments/r/G/SPS/NJPN310.pdf","FR")</f>
      </c>
      <c r="J6200" s="15">
        <f>HYPERLINK("https://docs.wto.org/imrd/directdoc.asp?DDFDocuments/s/G/SPS/NJPN310.pdf","ES")</f>
      </c>
    </row>
    <row r="6201">
      <c r="A6201" s="10" t="s">
        <v>10506</v>
      </c>
      <c r="B6201" s="11" t="s">
        <v>59</v>
      </c>
      <c r="C6201" s="10" t="s">
        <v>18</v>
      </c>
      <c r="D6201" s="12">
        <v>41302</v>
      </c>
      <c r="E6201" s="13" t="s">
        <v>60</v>
      </c>
      <c r="F6201" s="13" t="s">
        <v>158</v>
      </c>
      <c r="G6201" s="14"/>
      <c r="H6201" s="15">
        <f>HYPERLINK("https://docs.wto.org/imrd/directdoc.asp?DDFDocuments/t/G/SPS/NTPKM277.DOC","EN")</f>
      </c>
      <c r="I6201" s="15">
        <f>HYPERLINK("https://docs.wto.org/imrd/directdoc.asp?DDFDocuments/u/G/SPS/NTPKM277.DOC","FR")</f>
      </c>
      <c r="J6201" s="15">
        <f>HYPERLINK("https://docs.wto.org/imrd/directdoc.asp?DDFDocuments/v/G/SPS/NTPKM277.DOC","ES")</f>
      </c>
    </row>
    <row r="6202">
      <c r="A6202" s="10" t="s">
        <v>10507</v>
      </c>
      <c r="B6202" s="11" t="s">
        <v>188</v>
      </c>
      <c r="C6202" s="10" t="s">
        <v>40</v>
      </c>
      <c r="D6202" s="12">
        <v>41299</v>
      </c>
      <c r="E6202" s="13" t="s">
        <v>10039</v>
      </c>
      <c r="F6202" s="13" t="s">
        <v>10040</v>
      </c>
      <c r="G6202" s="14" t="s">
        <v>10508</v>
      </c>
      <c r="H6202" s="15">
        <f>HYPERLINK("https://docs.wto.org/imrd/directdoc.asp?DDFDocuments/t/G/SPS/NAUS242A1.DOC","EN")</f>
      </c>
      <c r="I6202" s="15">
        <f>HYPERLINK("https://docs.wto.org/imrd/directdoc.asp?DDFDocuments/u/G/SPS/NAUS242A1.DOC","FR")</f>
      </c>
      <c r="J6202" s="15">
        <f>HYPERLINK("https://docs.wto.org/imrd/directdoc.asp?DDFDocuments/v/G/SPS/NAUS242A1.DOC","ES")</f>
      </c>
    </row>
    <row r="6203">
      <c r="A6203" s="10" t="s">
        <v>10509</v>
      </c>
      <c r="B6203" s="11" t="s">
        <v>188</v>
      </c>
      <c r="C6203" s="10" t="s">
        <v>18</v>
      </c>
      <c r="D6203" s="12">
        <v>41297</v>
      </c>
      <c r="E6203" s="13" t="s">
        <v>10273</v>
      </c>
      <c r="F6203" s="13" t="s">
        <v>158</v>
      </c>
      <c r="G6203" s="14"/>
      <c r="H6203" s="15">
        <f>HYPERLINK("https://docs.wto.org/imrd/directdoc.asp?DDFDocuments/q/G/SPS/NAUS314.pdf","EN")</f>
      </c>
      <c r="I6203" s="15">
        <f>HYPERLINK("https://docs.wto.org/imrd/directdoc.asp?DDFDocuments/r/G/SPS/NAUS314.pdf","FR")</f>
      </c>
      <c r="J6203" s="15">
        <f>HYPERLINK("https://docs.wto.org/imrd/directdoc.asp?DDFDocuments/s/G/SPS/NAUS314.pdf","ES")</f>
      </c>
    </row>
    <row r="6204">
      <c r="A6204" s="10" t="s">
        <v>10510</v>
      </c>
      <c r="B6204" s="11" t="s">
        <v>72</v>
      </c>
      <c r="C6204" s="10" t="s">
        <v>12</v>
      </c>
      <c r="D6204" s="12">
        <v>41297</v>
      </c>
      <c r="E6204" s="13" t="s">
        <v>8210</v>
      </c>
      <c r="F6204" s="13" t="s">
        <v>5697</v>
      </c>
      <c r="G6204" s="14"/>
      <c r="H6204" s="15">
        <f>HYPERLINK("https://docs.wto.org/imrd/directdoc.asp?DDFDocuments/q/G/SPS/NCAN650.pdf","EN")</f>
      </c>
      <c r="I6204" s="15">
        <f>HYPERLINK("https://docs.wto.org/imrd/directdoc.asp?DDFDocuments/r/G/SPS/NCAN650.pdf","FR")</f>
      </c>
      <c r="J6204" s="15">
        <f>HYPERLINK("https://docs.wto.org/imrd/directdoc.asp?DDFDocuments/s/G/SPS/NCAN650.pdf","ES")</f>
      </c>
    </row>
    <row r="6205">
      <c r="A6205" s="10" t="s">
        <v>10511</v>
      </c>
      <c r="B6205" s="11" t="s">
        <v>233</v>
      </c>
      <c r="C6205" s="10" t="s">
        <v>18</v>
      </c>
      <c r="D6205" s="12">
        <v>41297</v>
      </c>
      <c r="E6205" s="13" t="s">
        <v>10512</v>
      </c>
      <c r="F6205" s="13" t="s">
        <v>992</v>
      </c>
      <c r="G6205" s="14" t="s">
        <v>27</v>
      </c>
      <c r="H6205" s="15">
        <f>HYPERLINK("https://docs.wto.org/imrd/directdoc.asp?DDFDocuments/q/G/SPS/NPER467.pdf","EN")</f>
      </c>
      <c r="I6205" s="15">
        <f>HYPERLINK("https://docs.wto.org/imrd/directdoc.asp?DDFDocuments/r/G/SPS/NPER467.pdf","FR")</f>
      </c>
      <c r="J6205" s="15">
        <f>HYPERLINK("https://docs.wto.org/imrd/directdoc.asp?DDFDocuments/s/G/SPS/NPER467.pdf","ES")</f>
      </c>
    </row>
    <row r="6206">
      <c r="A6206" s="10" t="s">
        <v>10513</v>
      </c>
      <c r="B6206" s="11" t="s">
        <v>233</v>
      </c>
      <c r="C6206" s="10" t="s">
        <v>18</v>
      </c>
      <c r="D6206" s="12">
        <v>41297</v>
      </c>
      <c r="E6206" s="13" t="s">
        <v>10514</v>
      </c>
      <c r="F6206" s="13" t="s">
        <v>158</v>
      </c>
      <c r="G6206" s="14"/>
      <c r="H6206" s="15">
        <f>HYPERLINK("https://docs.wto.org/imrd/directdoc.asp?DDFDocuments/t/G/SPS/NPER468.DOC","EN")</f>
      </c>
      <c r="I6206" s="15">
        <f>HYPERLINK("https://docs.wto.org/imrd/directdoc.asp?DDFDocuments/u/G/SPS/NPER468.DOC","FR")</f>
      </c>
      <c r="J6206" s="15">
        <f>HYPERLINK("https://docs.wto.org/imrd/directdoc.asp?DDFDocuments/v/G/SPS/NPER468.DOC","ES")</f>
      </c>
    </row>
    <row r="6207">
      <c r="A6207" s="10" t="s">
        <v>10515</v>
      </c>
      <c r="B6207" s="11" t="s">
        <v>365</v>
      </c>
      <c r="C6207" s="10" t="s">
        <v>18</v>
      </c>
      <c r="D6207" s="12">
        <v>41296</v>
      </c>
      <c r="E6207" s="13" t="s">
        <v>10516</v>
      </c>
      <c r="F6207" s="13" t="s">
        <v>223</v>
      </c>
      <c r="G6207" s="14" t="s">
        <v>10517</v>
      </c>
      <c r="H6207" s="15">
        <f>HYPERLINK("https://docs.wto.org/imrd/directdoc.asp?DDFDocuments/q/G/SPS/NCHL427.pdf","EN")</f>
      </c>
      <c r="I6207" s="15">
        <f>HYPERLINK("https://docs.wto.org/imrd/directdoc.asp?DDFDocuments/r/G/SPS/NCHL427.pdf","FR")</f>
      </c>
      <c r="J6207" s="15">
        <f>HYPERLINK("https://docs.wto.org/imrd/directdoc.asp?DDFDocuments/s/G/SPS/NCHL427.pdf","ES")</f>
      </c>
    </row>
    <row r="6208">
      <c r="A6208" s="10" t="s">
        <v>10518</v>
      </c>
      <c r="B6208" s="11" t="s">
        <v>349</v>
      </c>
      <c r="C6208" s="10" t="s">
        <v>18</v>
      </c>
      <c r="D6208" s="12">
        <v>41296</v>
      </c>
      <c r="E6208" s="13" t="s">
        <v>10519</v>
      </c>
      <c r="F6208" s="13" t="s">
        <v>223</v>
      </c>
      <c r="G6208" s="14" t="s">
        <v>87</v>
      </c>
      <c r="H6208" s="15">
        <f>HYPERLINK("https://docs.wto.org/imrd/directdoc.asp?DDFDocuments/q/G/SPS/NECU113.pdf","EN")</f>
      </c>
      <c r="I6208" s="15">
        <f>HYPERLINK("https://docs.wto.org/imrd/directdoc.asp?DDFDocuments/r/G/SPS/NECU113.pdf","FR")</f>
      </c>
      <c r="J6208" s="15">
        <f>HYPERLINK("https://docs.wto.org/imrd/directdoc.asp?DDFDocuments/s/G/SPS/NECU113.pdf","ES")</f>
      </c>
    </row>
    <row r="6209">
      <c r="A6209" s="10" t="s">
        <v>10520</v>
      </c>
      <c r="B6209" s="11" t="s">
        <v>349</v>
      </c>
      <c r="C6209" s="10" t="s">
        <v>18</v>
      </c>
      <c r="D6209" s="12">
        <v>41296</v>
      </c>
      <c r="E6209" s="13" t="s">
        <v>10521</v>
      </c>
      <c r="F6209" s="13" t="s">
        <v>117</v>
      </c>
      <c r="G6209" s="14" t="s">
        <v>161</v>
      </c>
      <c r="H6209" s="15">
        <f>HYPERLINK("https://docs.wto.org/imrd/directdoc.asp?DDFDocuments/t/G/SPS/NECU114.DOC","EN")</f>
      </c>
      <c r="I6209" s="15">
        <f>HYPERLINK("https://docs.wto.org/imrd/directdoc.asp?DDFDocuments/u/G/SPS/NECU114.DOC","FR")</f>
      </c>
      <c r="J6209" s="15">
        <f>HYPERLINK("https://docs.wto.org/imrd/directdoc.asp?DDFDocuments/v/G/SPS/NECU114.DOC","ES")</f>
      </c>
    </row>
    <row r="6210">
      <c r="A6210" s="10" t="s">
        <v>10522</v>
      </c>
      <c r="B6210" s="11" t="s">
        <v>365</v>
      </c>
      <c r="C6210" s="10" t="s">
        <v>18</v>
      </c>
      <c r="D6210" s="12">
        <v>41295</v>
      </c>
      <c r="E6210" s="13" t="s">
        <v>10523</v>
      </c>
      <c r="F6210" s="13" t="s">
        <v>223</v>
      </c>
      <c r="G6210" s="14"/>
      <c r="H6210" s="15">
        <f>HYPERLINK("https://docs.wto.org/imrd/directdoc.asp?DDFDocuments/t/G/SPS/NCHL426.DOC","EN")</f>
      </c>
      <c r="I6210" s="15">
        <f>HYPERLINK("https://docs.wto.org/imrd/directdoc.asp?DDFDocuments/u/G/SPS/NCHL426.DOC","FR")</f>
      </c>
      <c r="J6210" s="15">
        <f>HYPERLINK("https://docs.wto.org/imrd/directdoc.asp?DDFDocuments/v/G/SPS/NCHL426.DOC","ES")</f>
      </c>
    </row>
    <row r="6211">
      <c r="A6211" s="10" t="s">
        <v>10524</v>
      </c>
      <c r="B6211" s="11" t="s">
        <v>27</v>
      </c>
      <c r="C6211" s="10" t="s">
        <v>18</v>
      </c>
      <c r="D6211" s="12">
        <v>41295</v>
      </c>
      <c r="E6211" s="13" t="s">
        <v>10525</v>
      </c>
      <c r="F6211" s="13" t="s">
        <v>1550</v>
      </c>
      <c r="G6211" s="14"/>
      <c r="H6211" s="15">
        <f>HYPERLINK("https://docs.wto.org/imrd/directdoc.asp?DDFDocuments/q/G/SPS/NCRI137.pdf","EN")</f>
      </c>
      <c r="I6211" s="15">
        <f>HYPERLINK("https://docs.wto.org/imrd/directdoc.asp?DDFDocuments/r/G/SPS/NCRI137.pdf","FR")</f>
      </c>
      <c r="J6211" s="15">
        <f>HYPERLINK("https://docs.wto.org/imrd/directdoc.asp?DDFDocuments/s/G/SPS/NCRI137.pdf","ES")</f>
      </c>
    </row>
    <row r="6212">
      <c r="A6212" s="10" t="s">
        <v>10526</v>
      </c>
      <c r="B6212" s="11" t="s">
        <v>59</v>
      </c>
      <c r="C6212" s="10" t="s">
        <v>18</v>
      </c>
      <c r="D6212" s="12">
        <v>41295</v>
      </c>
      <c r="E6212" s="13" t="s">
        <v>5954</v>
      </c>
      <c r="F6212" s="13" t="s">
        <v>6759</v>
      </c>
      <c r="G6212" s="14" t="s">
        <v>161</v>
      </c>
      <c r="H6212" s="15">
        <f>HYPERLINK("https://docs.wto.org/imrd/directdoc.asp?DDFDocuments/t/G/SPS/NTPKM276.DOC","EN")</f>
      </c>
      <c r="I6212" s="15">
        <f>HYPERLINK("https://docs.wto.org/imrd/directdoc.asp?DDFDocuments/u/G/SPS/NTPKM276.DOC","FR")</f>
      </c>
      <c r="J6212" s="15">
        <f>HYPERLINK("https://docs.wto.org/imrd/directdoc.asp?DDFDocuments/v/G/SPS/NTPKM276.DOC","ES")</f>
      </c>
    </row>
    <row r="6213">
      <c r="A6213" s="10" t="s">
        <v>10527</v>
      </c>
      <c r="B6213" s="11" t="s">
        <v>161</v>
      </c>
      <c r="C6213" s="10" t="s">
        <v>18</v>
      </c>
      <c r="D6213" s="12">
        <v>41295</v>
      </c>
      <c r="E6213" s="13" t="s">
        <v>10283</v>
      </c>
      <c r="F6213" s="13" t="s">
        <v>24</v>
      </c>
      <c r="G6213" s="14"/>
      <c r="H6213" s="15">
        <f>HYPERLINK("https://docs.wto.org/imrd/directdoc.asp?DDFDocuments/t/G/SPS/NUSA2508.DOC","EN")</f>
      </c>
      <c r="I6213" s="15">
        <f>HYPERLINK("https://docs.wto.org/imrd/directdoc.asp?DDFDocuments/u/G/SPS/NUSA2508.DOC","FR")</f>
      </c>
      <c r="J6213" s="15">
        <f>HYPERLINK("https://docs.wto.org/imrd/directdoc.asp?DDFDocuments/v/G/SPS/NUSA2508.DOC","ES")</f>
      </c>
    </row>
    <row r="6214">
      <c r="A6214" s="10" t="s">
        <v>10528</v>
      </c>
      <c r="B6214" s="11" t="s">
        <v>95</v>
      </c>
      <c r="C6214" s="10" t="s">
        <v>40</v>
      </c>
      <c r="D6214" s="12">
        <v>41292</v>
      </c>
      <c r="E6214" s="13" t="s">
        <v>10529</v>
      </c>
      <c r="F6214" s="13" t="s">
        <v>1282</v>
      </c>
      <c r="G6214" s="14" t="s">
        <v>10530</v>
      </c>
      <c r="H6214" s="15">
        <f>HYPERLINK("https://docs.wto.org/imrd/directdoc.asp?DDFDocuments/t/G/SPS/NBRA151A3.DOC","EN")</f>
      </c>
      <c r="I6214" s="15">
        <f>HYPERLINK("https://docs.wto.org/imrd/directdoc.asp?DDFDocuments/u/G/SPS/NBRA151A3.DOC","FR")</f>
      </c>
      <c r="J6214" s="15">
        <f>HYPERLINK("https://docs.wto.org/imrd/directdoc.asp?DDFDocuments/v/G/SPS/NBRA151A3.DOC","ES")</f>
      </c>
    </row>
    <row r="6215">
      <c r="A6215" s="10" t="s">
        <v>10531</v>
      </c>
      <c r="B6215" s="11" t="s">
        <v>95</v>
      </c>
      <c r="C6215" s="10" t="s">
        <v>40</v>
      </c>
      <c r="D6215" s="12">
        <v>41292</v>
      </c>
      <c r="E6215" s="13" t="s">
        <v>10532</v>
      </c>
      <c r="F6215" s="13" t="s">
        <v>368</v>
      </c>
      <c r="G6215" s="14"/>
      <c r="H6215" s="15">
        <f>HYPERLINK("https://docs.wto.org/imrd/directdoc.asp?DDFDocuments/t/G/SPS/NBRA213A1.DOC","EN")</f>
      </c>
      <c r="I6215" s="15">
        <f>HYPERLINK("https://docs.wto.org/imrd/directdoc.asp?DDFDocuments/u/G/SPS/NBRA213A1.DOC","FR")</f>
      </c>
      <c r="J6215" s="15">
        <f>HYPERLINK("https://docs.wto.org/imrd/directdoc.asp?DDFDocuments/v/G/SPS/NBRA213A1.DOC","ES")</f>
      </c>
    </row>
    <row r="6216">
      <c r="A6216" s="10" t="s">
        <v>10533</v>
      </c>
      <c r="B6216" s="11" t="s">
        <v>95</v>
      </c>
      <c r="C6216" s="10" t="s">
        <v>18</v>
      </c>
      <c r="D6216" s="12">
        <v>41292</v>
      </c>
      <c r="E6216" s="13" t="s">
        <v>10534</v>
      </c>
      <c r="F6216" s="13" t="s">
        <v>32</v>
      </c>
      <c r="G6216" s="14" t="s">
        <v>349</v>
      </c>
      <c r="H6216" s="15">
        <f>HYPERLINK("https://docs.wto.org/imrd/directdoc.asp?DDFDocuments/t/G/SPS/NBRA861.DOC","EN")</f>
      </c>
      <c r="I6216" s="15">
        <f>HYPERLINK("https://docs.wto.org/imrd/directdoc.asp?DDFDocuments/u/G/SPS/NBRA861.DOC","FR")</f>
      </c>
      <c r="J6216" s="15">
        <f>HYPERLINK("https://docs.wto.org/imrd/directdoc.asp?DDFDocuments/v/G/SPS/NBRA861.DOC","ES")</f>
      </c>
    </row>
    <row r="6217">
      <c r="A6217" s="10" t="s">
        <v>10535</v>
      </c>
      <c r="B6217" s="11" t="s">
        <v>95</v>
      </c>
      <c r="C6217" s="10" t="s">
        <v>18</v>
      </c>
      <c r="D6217" s="12">
        <v>41292</v>
      </c>
      <c r="E6217" s="13" t="s">
        <v>10536</v>
      </c>
      <c r="F6217" s="13" t="s">
        <v>32</v>
      </c>
      <c r="G6217" s="14" t="s">
        <v>365</v>
      </c>
      <c r="H6217" s="15">
        <f>HYPERLINK("https://docs.wto.org/imrd/directdoc.asp?DDFDocuments/t/G/SPS/NBRA862.DOC","EN")</f>
      </c>
      <c r="I6217" s="15">
        <f>HYPERLINK("https://docs.wto.org/imrd/directdoc.asp?DDFDocuments/u/G/SPS/NBRA862.DOC","FR")</f>
      </c>
      <c r="J6217" s="15">
        <f>HYPERLINK("https://docs.wto.org/imrd/directdoc.asp?DDFDocuments/v/G/SPS/NBRA862.DOC","ES")</f>
      </c>
    </row>
    <row r="6218">
      <c r="A6218" s="10" t="s">
        <v>10537</v>
      </c>
      <c r="B6218" s="11" t="s">
        <v>95</v>
      </c>
      <c r="C6218" s="10" t="s">
        <v>18</v>
      </c>
      <c r="D6218" s="12">
        <v>41292</v>
      </c>
      <c r="E6218" s="13" t="s">
        <v>10538</v>
      </c>
      <c r="F6218" s="13" t="s">
        <v>32</v>
      </c>
      <c r="G6218" s="14" t="s">
        <v>365</v>
      </c>
      <c r="H6218" s="15">
        <f>HYPERLINK("https://docs.wto.org/imrd/directdoc.asp?DDFDocuments/t/G/SPS/NBRA863.DOC","EN")</f>
      </c>
      <c r="I6218" s="15">
        <f>HYPERLINK("https://docs.wto.org/imrd/directdoc.asp?DDFDocuments/u/G/SPS/NBRA863.DOC","FR")</f>
      </c>
      <c r="J6218" s="15">
        <f>HYPERLINK("https://docs.wto.org/imrd/directdoc.asp?DDFDocuments/v/G/SPS/NBRA863.DOC","ES")</f>
      </c>
    </row>
    <row r="6219">
      <c r="A6219" s="10" t="s">
        <v>10539</v>
      </c>
      <c r="B6219" s="11" t="s">
        <v>195</v>
      </c>
      <c r="C6219" s="10" t="s">
        <v>18</v>
      </c>
      <c r="D6219" s="12">
        <v>41292</v>
      </c>
      <c r="E6219" s="13" t="s">
        <v>10540</v>
      </c>
      <c r="F6219" s="13" t="s">
        <v>1282</v>
      </c>
      <c r="G6219" s="14" t="s">
        <v>2058</v>
      </c>
      <c r="H6219" s="15">
        <f>HYPERLINK("https://docs.wto.org/imrd/directdoc.asp?DDFDocuments/t/G/SPS/NNZL490.DOC","EN")</f>
      </c>
      <c r="I6219" s="15">
        <f>HYPERLINK("https://docs.wto.org/imrd/directdoc.asp?DDFDocuments/u/G/SPS/NNZL490.DOC","FR")</f>
      </c>
      <c r="J6219" s="15">
        <f>HYPERLINK("https://docs.wto.org/imrd/directdoc.asp?DDFDocuments/v/G/SPS/NNZL490.DOC","ES")</f>
      </c>
    </row>
    <row r="6220">
      <c r="A6220" s="10" t="s">
        <v>10541</v>
      </c>
      <c r="B6220" s="11" t="s">
        <v>233</v>
      </c>
      <c r="C6220" s="10" t="s">
        <v>40</v>
      </c>
      <c r="D6220" s="12">
        <v>41292</v>
      </c>
      <c r="E6220" s="13" t="s">
        <v>19</v>
      </c>
      <c r="F6220" s="13" t="s">
        <v>992</v>
      </c>
      <c r="G6220" s="14"/>
      <c r="H6220" s="15">
        <f>HYPERLINK("https://docs.wto.org/imrd/directdoc.asp?DDFDocuments/q/G/SPS/NPER357A1.pdf","EN")</f>
      </c>
      <c r="I6220" s="15">
        <f>HYPERLINK("https://docs.wto.org/imrd/directdoc.asp?DDFDocuments/r/G/SPS/NPER357A1.pdf","FR")</f>
      </c>
      <c r="J6220" s="15">
        <f>HYPERLINK("https://docs.wto.org/imrd/directdoc.asp?DDFDocuments/s/G/SPS/NPER357A1.pdf","ES")</f>
      </c>
    </row>
    <row r="6221">
      <c r="A6221" s="10" t="s">
        <v>10542</v>
      </c>
      <c r="B6221" s="11" t="s">
        <v>233</v>
      </c>
      <c r="C6221" s="10" t="s">
        <v>18</v>
      </c>
      <c r="D6221" s="12">
        <v>41292</v>
      </c>
      <c r="E6221" s="13" t="s">
        <v>10496</v>
      </c>
      <c r="F6221" s="13" t="s">
        <v>1089</v>
      </c>
      <c r="G6221" s="14" t="s">
        <v>349</v>
      </c>
      <c r="H6221" s="15">
        <f>HYPERLINK("https://docs.wto.org/imrd/directdoc.asp?DDFDocuments/q/G/SPS/NPER461.pdf","EN")</f>
      </c>
      <c r="I6221" s="15">
        <f>HYPERLINK("https://docs.wto.org/imrd/directdoc.asp?DDFDocuments/r/G/SPS/NPER461.pdf","FR")</f>
      </c>
      <c r="J6221" s="15">
        <f>HYPERLINK("https://docs.wto.org/imrd/directdoc.asp?DDFDocuments/s/G/SPS/NPER461.pdf","ES")</f>
      </c>
    </row>
    <row r="6222">
      <c r="A6222" s="10" t="s">
        <v>10543</v>
      </c>
      <c r="B6222" s="11" t="s">
        <v>233</v>
      </c>
      <c r="C6222" s="10" t="s">
        <v>18</v>
      </c>
      <c r="D6222" s="12">
        <v>41292</v>
      </c>
      <c r="E6222" s="13" t="s">
        <v>10544</v>
      </c>
      <c r="F6222" s="13" t="s">
        <v>1089</v>
      </c>
      <c r="G6222" s="14" t="s">
        <v>10545</v>
      </c>
      <c r="H6222" s="15">
        <f>HYPERLINK("https://docs.wto.org/imrd/directdoc.asp?DDFDocuments/q/G/SPS/NPER462.pdf","EN")</f>
      </c>
      <c r="I6222" s="15">
        <f>HYPERLINK("https://docs.wto.org/imrd/directdoc.asp?DDFDocuments/r/G/SPS/NPER462.pdf","FR")</f>
      </c>
      <c r="J6222" s="15">
        <f>HYPERLINK("https://docs.wto.org/imrd/directdoc.asp?DDFDocuments/s/G/SPS/NPER462.pdf","ES")</f>
      </c>
    </row>
    <row r="6223">
      <c r="A6223" s="10" t="s">
        <v>10546</v>
      </c>
      <c r="B6223" s="11" t="s">
        <v>233</v>
      </c>
      <c r="C6223" s="10" t="s">
        <v>18</v>
      </c>
      <c r="D6223" s="12">
        <v>41292</v>
      </c>
      <c r="E6223" s="13" t="s">
        <v>10547</v>
      </c>
      <c r="F6223" s="13" t="s">
        <v>2531</v>
      </c>
      <c r="G6223" s="14" t="s">
        <v>572</v>
      </c>
      <c r="H6223" s="15">
        <f>HYPERLINK("https://docs.wto.org/imrd/directdoc.asp?DDFDocuments/t/G/SPS/NPER463.DOC","EN")</f>
      </c>
      <c r="I6223" s="15">
        <f>HYPERLINK("https://docs.wto.org/imrd/directdoc.asp?DDFDocuments/u/G/SPS/NPER463.DOC","FR")</f>
      </c>
      <c r="J6223" s="15">
        <f>HYPERLINK("https://docs.wto.org/imrd/directdoc.asp?DDFDocuments/v/G/SPS/NPER463.DOC","ES")</f>
      </c>
    </row>
    <row r="6224">
      <c r="A6224" s="10" t="s">
        <v>10548</v>
      </c>
      <c r="B6224" s="11" t="s">
        <v>149</v>
      </c>
      <c r="C6224" s="10" t="s">
        <v>18</v>
      </c>
      <c r="D6224" s="12">
        <v>41292</v>
      </c>
      <c r="E6224" s="13" t="s">
        <v>10549</v>
      </c>
      <c r="F6224" s="13" t="s">
        <v>10550</v>
      </c>
      <c r="G6224" s="14" t="s">
        <v>2110</v>
      </c>
      <c r="H6224" s="15">
        <f>HYPERLINK("https://docs.wto.org/imrd/directdoc.asp?DDFDocuments/q/G/SPS/NPER464.pdf","EN")</f>
      </c>
      <c r="I6224" s="15">
        <f>HYPERLINK("https://docs.wto.org/imrd/directdoc.asp?DDFDocuments/r/G/SPS/NPER464.pdf","FR")</f>
      </c>
      <c r="J6224" s="15">
        <f>HYPERLINK("https://docs.wto.org/imrd/directdoc.asp?DDFDocuments/s/G/SPS/NPER464.pdf","ES")</f>
      </c>
    </row>
    <row r="6225">
      <c r="A6225" s="10" t="s">
        <v>10551</v>
      </c>
      <c r="B6225" s="11" t="s">
        <v>233</v>
      </c>
      <c r="C6225" s="10" t="s">
        <v>18</v>
      </c>
      <c r="D6225" s="12">
        <v>41292</v>
      </c>
      <c r="E6225" s="13" t="s">
        <v>10552</v>
      </c>
      <c r="F6225" s="13" t="s">
        <v>1089</v>
      </c>
      <c r="G6225" s="14" t="s">
        <v>79</v>
      </c>
      <c r="H6225" s="15">
        <f>HYPERLINK("https://docs.wto.org/imrd/directdoc.asp?DDFDocuments/q/G/SPS/NPER465.pdf","EN")</f>
      </c>
      <c r="I6225" s="15">
        <f>HYPERLINK("https://docs.wto.org/imrd/directdoc.asp?DDFDocuments/r/G/SPS/NPER465.pdf","FR")</f>
      </c>
      <c r="J6225" s="15">
        <f>HYPERLINK("https://docs.wto.org/imrd/directdoc.asp?DDFDocuments/s/G/SPS/NPER465.pdf","ES")</f>
      </c>
    </row>
    <row r="6226">
      <c r="A6226" s="10" t="s">
        <v>10553</v>
      </c>
      <c r="B6226" s="11" t="s">
        <v>233</v>
      </c>
      <c r="C6226" s="10" t="s">
        <v>18</v>
      </c>
      <c r="D6226" s="12">
        <v>41292</v>
      </c>
      <c r="E6226" s="13" t="s">
        <v>10554</v>
      </c>
      <c r="F6226" s="13" t="s">
        <v>1089</v>
      </c>
      <c r="G6226" s="14" t="s">
        <v>34</v>
      </c>
      <c r="H6226" s="15">
        <f>HYPERLINK("https://docs.wto.org/imrd/directdoc.asp?DDFDocuments/q/G/SPS/NPER466.pdf","EN")</f>
      </c>
      <c r="I6226" s="15">
        <f>HYPERLINK("https://docs.wto.org/imrd/directdoc.asp?DDFDocuments/r/G/SPS/NPER466.pdf","FR")</f>
      </c>
      <c r="J6226" s="15">
        <f>HYPERLINK("https://docs.wto.org/imrd/directdoc.asp?DDFDocuments/s/G/SPS/NPER466.pdf","ES")</f>
      </c>
    </row>
    <row r="6227">
      <c r="A6227" s="10" t="s">
        <v>10555</v>
      </c>
      <c r="B6227" s="11" t="s">
        <v>161</v>
      </c>
      <c r="C6227" s="10" t="s">
        <v>40</v>
      </c>
      <c r="D6227" s="12">
        <v>41292</v>
      </c>
      <c r="E6227" s="13" t="s">
        <v>5857</v>
      </c>
      <c r="F6227" s="13" t="s">
        <v>1146</v>
      </c>
      <c r="G6227" s="14"/>
      <c r="H6227" s="15">
        <f>HYPERLINK("https://docs.wto.org/imrd/directdoc.asp?DDFDocuments/t/G/SPS/NUSA2502A1.DOC","EN")</f>
      </c>
      <c r="I6227" s="15">
        <f>HYPERLINK("https://docs.wto.org/imrd/directdoc.asp?DDFDocuments/u/G/SPS/NUSA2502A1.DOC","FR")</f>
      </c>
      <c r="J6227" s="15">
        <f>HYPERLINK("https://docs.wto.org/imrd/directdoc.asp?DDFDocuments/v/G/SPS/NUSA2502A1.DOC","ES")</f>
      </c>
    </row>
    <row r="6228">
      <c r="A6228" s="10" t="s">
        <v>10556</v>
      </c>
      <c r="B6228" s="11" t="s">
        <v>161</v>
      </c>
      <c r="C6228" s="10" t="s">
        <v>40</v>
      </c>
      <c r="D6228" s="12">
        <v>41292</v>
      </c>
      <c r="E6228" s="13" t="s">
        <v>9985</v>
      </c>
      <c r="F6228" s="13" t="s">
        <v>10364</v>
      </c>
      <c r="G6228" s="14"/>
      <c r="H6228" s="15">
        <f>HYPERLINK("https://docs.wto.org/imrd/directdoc.asp?DDFDocuments/t/G/SPS/NUSA2503A1.DOC","EN")</f>
      </c>
      <c r="I6228" s="15">
        <f>HYPERLINK("https://docs.wto.org/imrd/directdoc.asp?DDFDocuments/u/G/SPS/NUSA2503A1.DOC","FR")</f>
      </c>
      <c r="J6228" s="15">
        <f>HYPERLINK("https://docs.wto.org/imrd/directdoc.asp?DDFDocuments/v/G/SPS/NUSA2503A1.DOC","ES")</f>
      </c>
    </row>
    <row r="6229">
      <c r="A6229" s="10" t="s">
        <v>10557</v>
      </c>
      <c r="B6229" s="11" t="s">
        <v>34</v>
      </c>
      <c r="C6229" s="10" t="s">
        <v>40</v>
      </c>
      <c r="D6229" s="12">
        <v>41290</v>
      </c>
      <c r="E6229" s="13" t="s">
        <v>10558</v>
      </c>
      <c r="F6229" s="13" t="s">
        <v>8132</v>
      </c>
      <c r="G6229" s="14"/>
      <c r="H6229" s="15">
        <f>HYPERLINK("https://docs.wto.org/imrd/directdoc.asp?DDFDocuments/t/G/SPS/NJPN306A1.DOC","EN")</f>
      </c>
      <c r="I6229" s="15">
        <f>HYPERLINK("https://docs.wto.org/imrd/directdoc.asp?DDFDocuments/u/G/SPS/NJPN306A1.DOC","FR")</f>
      </c>
      <c r="J6229" s="15">
        <f>HYPERLINK("https://docs.wto.org/imrd/directdoc.asp?DDFDocuments/v/G/SPS/NJPN306A1.DOC","ES")</f>
      </c>
    </row>
    <row r="6230">
      <c r="A6230" s="10" t="s">
        <v>10559</v>
      </c>
      <c r="B6230" s="11" t="s">
        <v>720</v>
      </c>
      <c r="C6230" s="10" t="s">
        <v>40</v>
      </c>
      <c r="D6230" s="12">
        <v>41290</v>
      </c>
      <c r="E6230" s="13" t="s">
        <v>19</v>
      </c>
      <c r="F6230" s="13" t="s">
        <v>5163</v>
      </c>
      <c r="G6230" s="14"/>
      <c r="H6230" s="15">
        <f>HYPERLINK("https://docs.wto.org/imrd/directdoc.asp?DDFDocuments/t/G/SPS/NSLV107A1.DOC","EN")</f>
      </c>
      <c r="I6230" s="15">
        <f>HYPERLINK("https://docs.wto.org/imrd/directdoc.asp?DDFDocuments/u/G/SPS/NSLV107A1.DOC","FR")</f>
      </c>
      <c r="J6230" s="15">
        <f>HYPERLINK("https://docs.wto.org/imrd/directdoc.asp?DDFDocuments/v/G/SPS/NSLV107A1.DOC","ES")</f>
      </c>
    </row>
    <row r="6231">
      <c r="A6231" s="10" t="s">
        <v>10560</v>
      </c>
      <c r="B6231" s="11" t="s">
        <v>720</v>
      </c>
      <c r="C6231" s="10" t="s">
        <v>40</v>
      </c>
      <c r="D6231" s="12">
        <v>41290</v>
      </c>
      <c r="E6231" s="13" t="s">
        <v>19</v>
      </c>
      <c r="F6231" s="13" t="s">
        <v>5163</v>
      </c>
      <c r="G6231" s="14"/>
      <c r="H6231" s="15">
        <f>HYPERLINK("https://docs.wto.org/imrd/directdoc.asp?DDFDocuments/t/G/SPS/NSLV108A1.DOC","EN")</f>
      </c>
      <c r="I6231" s="15">
        <f>HYPERLINK("https://docs.wto.org/imrd/directdoc.asp?DDFDocuments/u/G/SPS/NSLV108A1.DOC","FR")</f>
      </c>
      <c r="J6231" s="15">
        <f>HYPERLINK("https://docs.wto.org/imrd/directdoc.asp?DDFDocuments/v/G/SPS/NSLV108A1.DOC","ES")</f>
      </c>
    </row>
    <row r="6232">
      <c r="A6232" s="10" t="s">
        <v>10561</v>
      </c>
      <c r="B6232" s="11" t="s">
        <v>59</v>
      </c>
      <c r="C6232" s="10" t="s">
        <v>40</v>
      </c>
      <c r="D6232" s="12">
        <v>41290</v>
      </c>
      <c r="E6232" s="13" t="s">
        <v>10562</v>
      </c>
      <c r="F6232" s="13" t="s">
        <v>5150</v>
      </c>
      <c r="G6232" s="14"/>
      <c r="H6232" s="15">
        <f>HYPERLINK("https://docs.wto.org/imrd/directdoc.asp?DDFDocuments/t/G/SPS/NTPKM260A1.DOC","EN")</f>
      </c>
      <c r="I6232" s="15">
        <f>HYPERLINK("https://docs.wto.org/imrd/directdoc.asp?DDFDocuments/u/G/SPS/NTPKM260A1.DOC","FR")</f>
      </c>
      <c r="J6232" s="15">
        <f>HYPERLINK("https://docs.wto.org/imrd/directdoc.asp?DDFDocuments/v/G/SPS/NTPKM260A1.DOC","ES")</f>
      </c>
    </row>
    <row r="6233">
      <c r="A6233" s="10" t="s">
        <v>10563</v>
      </c>
      <c r="B6233" s="11" t="s">
        <v>59</v>
      </c>
      <c r="C6233" s="10" t="s">
        <v>40</v>
      </c>
      <c r="D6233" s="12">
        <v>41290</v>
      </c>
      <c r="E6233" s="13" t="s">
        <v>10564</v>
      </c>
      <c r="F6233" s="13" t="s">
        <v>5150</v>
      </c>
      <c r="G6233" s="14"/>
      <c r="H6233" s="15">
        <f>HYPERLINK("https://docs.wto.org/imrd/directdoc.asp?DDFDocuments/t/G/SPS/NTPKM272A1.DOC","EN")</f>
      </c>
      <c r="I6233" s="15">
        <f>HYPERLINK("https://docs.wto.org/imrd/directdoc.asp?DDFDocuments/u/G/SPS/NTPKM272A1.DOC","FR")</f>
      </c>
      <c r="J6233" s="15">
        <f>HYPERLINK("https://docs.wto.org/imrd/directdoc.asp?DDFDocuments/v/G/SPS/NTPKM272A1.DOC","ES")</f>
      </c>
    </row>
    <row r="6234">
      <c r="A6234" s="10" t="s">
        <v>10565</v>
      </c>
      <c r="B6234" s="11" t="s">
        <v>151</v>
      </c>
      <c r="C6234" s="10" t="s">
        <v>18</v>
      </c>
      <c r="D6234" s="12">
        <v>41290</v>
      </c>
      <c r="E6234" s="13" t="s">
        <v>3475</v>
      </c>
      <c r="F6234" s="13" t="s">
        <v>158</v>
      </c>
      <c r="G6234" s="14"/>
      <c r="H6234" s="15">
        <f>HYPERLINK("https://docs.wto.org/imrd/directdoc.asp?DDFDocuments/t/G/SPS/NVNM41.DOC","EN")</f>
      </c>
      <c r="I6234" s="15">
        <f>HYPERLINK("https://docs.wto.org/imrd/directdoc.asp?DDFDocuments/u/G/SPS/NVNM41.DOC","FR")</f>
      </c>
      <c r="J6234" s="15">
        <f>HYPERLINK("https://docs.wto.org/imrd/directdoc.asp?DDFDocuments/v/G/SPS/NVNM41.DOC","ES")</f>
      </c>
    </row>
    <row r="6235">
      <c r="A6235" s="10" t="s">
        <v>10566</v>
      </c>
      <c r="B6235" s="11" t="s">
        <v>349</v>
      </c>
      <c r="C6235" s="10" t="s">
        <v>18</v>
      </c>
      <c r="D6235" s="12">
        <v>41289</v>
      </c>
      <c r="E6235" s="13" t="s">
        <v>10519</v>
      </c>
      <c r="F6235" s="13" t="s">
        <v>117</v>
      </c>
      <c r="G6235" s="14" t="s">
        <v>233</v>
      </c>
      <c r="H6235" s="15">
        <f>HYPERLINK("https://docs.wto.org/imrd/directdoc.asp?DDFDocuments/q/G/SPS/NECU112.pdf","EN")</f>
      </c>
      <c r="I6235" s="15">
        <f>HYPERLINK("https://docs.wto.org/imrd/directdoc.asp?DDFDocuments/r/G/SPS/NECU112.pdf","FR")</f>
      </c>
      <c r="J6235" s="15">
        <f>HYPERLINK("https://docs.wto.org/imrd/directdoc.asp?DDFDocuments/s/G/SPS/NECU112.pdf","ES")</f>
      </c>
    </row>
    <row r="6236">
      <c r="A6236" s="10" t="s">
        <v>10567</v>
      </c>
      <c r="B6236" s="11" t="s">
        <v>153</v>
      </c>
      <c r="C6236" s="10" t="s">
        <v>18</v>
      </c>
      <c r="D6236" s="12">
        <v>41289</v>
      </c>
      <c r="E6236" s="13" t="s">
        <v>10275</v>
      </c>
      <c r="F6236" s="13" t="s">
        <v>158</v>
      </c>
      <c r="G6236" s="14" t="s">
        <v>10276</v>
      </c>
      <c r="H6236" s="15">
        <f>HYPERLINK("https://docs.wto.org/imrd/directdoc.asp?DDFDocuments/t/G/SPS/NKOR437.DOC","EN")</f>
      </c>
      <c r="I6236" s="15">
        <f>HYPERLINK("https://docs.wto.org/imrd/directdoc.asp?DDFDocuments/u/G/SPS/NKOR437.DOC","FR")</f>
      </c>
      <c r="J6236" s="15">
        <f>HYPERLINK("https://docs.wto.org/imrd/directdoc.asp?DDFDocuments/v/G/SPS/NKOR437.DOC","ES")</f>
      </c>
    </row>
    <row r="6237">
      <c r="A6237" s="10" t="s">
        <v>10568</v>
      </c>
      <c r="B6237" s="11" t="s">
        <v>145</v>
      </c>
      <c r="C6237" s="10" t="s">
        <v>54</v>
      </c>
      <c r="D6237" s="12">
        <v>41289</v>
      </c>
      <c r="E6237" s="13" t="s">
        <v>10569</v>
      </c>
      <c r="F6237" s="13" t="s">
        <v>925</v>
      </c>
      <c r="G6237" s="14" t="s">
        <v>10570</v>
      </c>
      <c r="H6237" s="15">
        <f>HYPERLINK("https://docs.wto.org/imrd/directdoc.asp?DDFDocuments/t/G/SPS/NPHL214A1.DOC","EN")</f>
      </c>
      <c r="I6237" s="15">
        <f>HYPERLINK("https://docs.wto.org/imrd/directdoc.asp?DDFDocuments/u/G/SPS/NPHL214A1.DOC","FR")</f>
      </c>
      <c r="J6237" s="15">
        <f>HYPERLINK("https://docs.wto.org/imrd/directdoc.asp?DDFDocuments/v/G/SPS/NPHL214A1.DOC","ES")</f>
      </c>
    </row>
    <row r="6238">
      <c r="A6238" s="10" t="s">
        <v>10571</v>
      </c>
      <c r="B6238" s="11" t="s">
        <v>161</v>
      </c>
      <c r="C6238" s="10" t="s">
        <v>18</v>
      </c>
      <c r="D6238" s="12">
        <v>41289</v>
      </c>
      <c r="E6238" s="13" t="s">
        <v>5241</v>
      </c>
      <c r="F6238" s="13" t="s">
        <v>158</v>
      </c>
      <c r="G6238" s="14" t="s">
        <v>2110</v>
      </c>
      <c r="H6238" s="15">
        <f>HYPERLINK("https://docs.wto.org/imrd/directdoc.asp?DDFDocuments/q/G/SPS/NUSA2507.pdf","EN")</f>
      </c>
      <c r="I6238" s="15">
        <f>HYPERLINK("https://docs.wto.org/imrd/directdoc.asp?DDFDocuments/r/G/SPS/NUSA2507.pdf","FR")</f>
      </c>
      <c r="J6238" s="15">
        <f>HYPERLINK("https://docs.wto.org/imrd/directdoc.asp?DDFDocuments/s/G/SPS/NUSA2507.pdf","ES")</f>
      </c>
    </row>
    <row r="6239">
      <c r="A6239" s="10" t="s">
        <v>10572</v>
      </c>
      <c r="B6239" s="11" t="s">
        <v>27</v>
      </c>
      <c r="C6239" s="10" t="s">
        <v>18</v>
      </c>
      <c r="D6239" s="12">
        <v>41285</v>
      </c>
      <c r="E6239" s="13" t="s">
        <v>10573</v>
      </c>
      <c r="F6239" s="13" t="s">
        <v>8922</v>
      </c>
      <c r="G6239" s="14"/>
      <c r="H6239" s="15">
        <f>HYPERLINK("https://docs.wto.org/imrd/directdoc.asp?DDFDocuments/t/G/SPS/NCRI136.DOC","EN")</f>
      </c>
      <c r="I6239" s="15">
        <f>HYPERLINK("https://docs.wto.org/imrd/directdoc.asp?DDFDocuments/u/G/SPS/NCRI136.DOC","FR")</f>
      </c>
      <c r="J6239" s="15">
        <f>HYPERLINK("https://docs.wto.org/imrd/directdoc.asp?DDFDocuments/v/G/SPS/NCRI136.DOC","ES")</f>
      </c>
    </row>
    <row r="6240">
      <c r="A6240" s="10" t="s">
        <v>10574</v>
      </c>
      <c r="B6240" s="11" t="s">
        <v>153</v>
      </c>
      <c r="C6240" s="10" t="s">
        <v>12</v>
      </c>
      <c r="D6240" s="12">
        <v>41285</v>
      </c>
      <c r="E6240" s="13" t="s">
        <v>10575</v>
      </c>
      <c r="F6240" s="13" t="s">
        <v>158</v>
      </c>
      <c r="G6240" s="14" t="s">
        <v>10576</v>
      </c>
      <c r="H6240" s="15">
        <f>HYPERLINK("https://docs.wto.org/imrd/directdoc.asp?DDFDocuments/t/G/SPS/NKOR436.DOC","EN")</f>
      </c>
      <c r="I6240" s="15">
        <f>HYPERLINK("https://docs.wto.org/imrd/directdoc.asp?DDFDocuments/u/G/SPS/NKOR436.DOC","FR")</f>
      </c>
      <c r="J6240" s="15">
        <f>HYPERLINK("https://docs.wto.org/imrd/directdoc.asp?DDFDocuments/v/G/SPS/NKOR436.DOC","ES")</f>
      </c>
    </row>
    <row r="6241">
      <c r="A6241" s="10" t="s">
        <v>10577</v>
      </c>
      <c r="B6241" s="11" t="s">
        <v>87</v>
      </c>
      <c r="C6241" s="10" t="s">
        <v>40</v>
      </c>
      <c r="D6241" s="12">
        <v>41285</v>
      </c>
      <c r="E6241" s="13" t="s">
        <v>19</v>
      </c>
      <c r="F6241" s="13" t="s">
        <v>925</v>
      </c>
      <c r="G6241" s="14"/>
      <c r="H6241" s="15">
        <f>HYPERLINK("https://docs.wto.org/imrd/directdoc.asp?DDFDocuments/t/G/SPS/NMEX153A1.DOC","EN")</f>
      </c>
      <c r="I6241" s="15">
        <f>HYPERLINK("https://docs.wto.org/imrd/directdoc.asp?DDFDocuments/u/G/SPS/NMEX153A1.DOC","FR")</f>
      </c>
      <c r="J6241" s="15">
        <f>HYPERLINK("https://docs.wto.org/imrd/directdoc.asp?DDFDocuments/v/G/SPS/NMEX153A1.DOC","ES")</f>
      </c>
    </row>
    <row r="6242">
      <c r="A6242" s="10" t="s">
        <v>10578</v>
      </c>
      <c r="B6242" s="11" t="s">
        <v>87</v>
      </c>
      <c r="C6242" s="10" t="s">
        <v>40</v>
      </c>
      <c r="D6242" s="12">
        <v>41285</v>
      </c>
      <c r="E6242" s="13" t="s">
        <v>19</v>
      </c>
      <c r="F6242" s="13" t="s">
        <v>310</v>
      </c>
      <c r="G6242" s="14"/>
      <c r="H6242" s="15">
        <f>HYPERLINK("https://docs.wto.org/imrd/directdoc.asp?DDFDocuments/t/G/SPS/NMEX161A2.DOC","EN")</f>
      </c>
      <c r="I6242" s="15">
        <f>HYPERLINK("https://docs.wto.org/imrd/directdoc.asp?DDFDocuments/u/G/SPS/NMEX161A2.DOC","FR")</f>
      </c>
      <c r="J6242" s="15">
        <f>HYPERLINK("https://docs.wto.org/imrd/directdoc.asp?DDFDocuments/v/G/SPS/NMEX161A2.DOC","ES")</f>
      </c>
    </row>
    <row r="6243">
      <c r="A6243" s="10" t="s">
        <v>10579</v>
      </c>
      <c r="B6243" s="11" t="s">
        <v>87</v>
      </c>
      <c r="C6243" s="10" t="s">
        <v>40</v>
      </c>
      <c r="D6243" s="12">
        <v>41285</v>
      </c>
      <c r="E6243" s="13" t="s">
        <v>19</v>
      </c>
      <c r="F6243" s="13" t="s">
        <v>310</v>
      </c>
      <c r="G6243" s="14"/>
      <c r="H6243" s="15">
        <f>HYPERLINK("https://docs.wto.org/imrd/directdoc.asp?DDFDocuments/t/G/SPS/NMEX226A3.DOC","EN")</f>
      </c>
      <c r="I6243" s="15">
        <f>HYPERLINK("https://docs.wto.org/imrd/directdoc.asp?DDFDocuments/u/G/SPS/NMEX226A3.DOC","FR")</f>
      </c>
      <c r="J6243" s="15">
        <f>HYPERLINK("https://docs.wto.org/imrd/directdoc.asp?DDFDocuments/v/G/SPS/NMEX226A3.DOC","ES")</f>
      </c>
    </row>
    <row r="6244">
      <c r="A6244" s="10" t="s">
        <v>10580</v>
      </c>
      <c r="B6244" s="11" t="s">
        <v>87</v>
      </c>
      <c r="C6244" s="10" t="s">
        <v>40</v>
      </c>
      <c r="D6244" s="12">
        <v>41285</v>
      </c>
      <c r="E6244" s="13" t="s">
        <v>19</v>
      </c>
      <c r="F6244" s="13" t="s">
        <v>925</v>
      </c>
      <c r="G6244" s="14"/>
      <c r="H6244" s="15">
        <f>HYPERLINK("https://docs.wto.org/imrd/directdoc.asp?DDFDocuments/t/G/SPS/NMEX43A1.DOC","EN")</f>
      </c>
      <c r="I6244" s="15">
        <f>HYPERLINK("https://docs.wto.org/imrd/directdoc.asp?DDFDocuments/u/G/SPS/NMEX43A1.DOC","FR")</f>
      </c>
      <c r="J6244" s="15">
        <f>HYPERLINK("https://docs.wto.org/imrd/directdoc.asp?DDFDocuments/v/G/SPS/NMEX43A1.DOC","ES")</f>
      </c>
    </row>
    <row r="6245">
      <c r="A6245" s="10" t="s">
        <v>10581</v>
      </c>
      <c r="B6245" s="11" t="s">
        <v>87</v>
      </c>
      <c r="C6245" s="10" t="s">
        <v>40</v>
      </c>
      <c r="D6245" s="12">
        <v>41285</v>
      </c>
      <c r="E6245" s="13" t="s">
        <v>19</v>
      </c>
      <c r="F6245" s="13" t="s">
        <v>925</v>
      </c>
      <c r="G6245" s="14"/>
      <c r="H6245" s="15">
        <f>HYPERLINK("https://docs.wto.org/imrd/directdoc.asp?DDFDocuments/t/G/SPS/NMEX44A1.DOC","EN")</f>
      </c>
      <c r="I6245" s="15">
        <f>HYPERLINK("https://docs.wto.org/imrd/directdoc.asp?DDFDocuments/u/G/SPS/NMEX44A1.DOC","FR")</f>
      </c>
      <c r="J6245" s="15">
        <f>HYPERLINK("https://docs.wto.org/imrd/directdoc.asp?DDFDocuments/v/G/SPS/NMEX44A1.DOC","ES")</f>
      </c>
    </row>
    <row r="6246">
      <c r="A6246" s="10" t="s">
        <v>10582</v>
      </c>
      <c r="B6246" s="11" t="s">
        <v>87</v>
      </c>
      <c r="C6246" s="10" t="s">
        <v>40</v>
      </c>
      <c r="D6246" s="12">
        <v>41285</v>
      </c>
      <c r="E6246" s="13" t="s">
        <v>19</v>
      </c>
      <c r="F6246" s="13" t="s">
        <v>925</v>
      </c>
      <c r="G6246" s="14"/>
      <c r="H6246" s="15">
        <f>HYPERLINK("https://docs.wto.org/imrd/directdoc.asp?DDFDocuments/t/G/SPS/NMEX53A1.DOC","EN")</f>
      </c>
      <c r="I6246" s="15">
        <f>HYPERLINK("https://docs.wto.org/imrd/directdoc.asp?DDFDocuments/u/G/SPS/NMEX53A1.DOC","FR")</f>
      </c>
      <c r="J6246" s="15">
        <f>HYPERLINK("https://docs.wto.org/imrd/directdoc.asp?DDFDocuments/v/G/SPS/NMEX53A1.DOC","ES")</f>
      </c>
    </row>
    <row r="6247">
      <c r="A6247" s="10" t="s">
        <v>10583</v>
      </c>
      <c r="B6247" s="11" t="s">
        <v>11</v>
      </c>
      <c r="C6247" s="10" t="s">
        <v>12</v>
      </c>
      <c r="D6247" s="12">
        <v>41285</v>
      </c>
      <c r="E6247" s="13" t="s">
        <v>9653</v>
      </c>
      <c r="F6247" s="13" t="s">
        <v>10584</v>
      </c>
      <c r="G6247" s="14" t="s">
        <v>2556</v>
      </c>
      <c r="H6247" s="15">
        <f>HYPERLINK("https://docs.wto.org/imrd/directdoc.asp?DDFDocuments/t/G/SPS/NRUS7.DOC","EN")</f>
      </c>
      <c r="I6247" s="15">
        <f>HYPERLINK("https://docs.wto.org/imrd/directdoc.asp?DDFDocuments/u/G/SPS/NRUS7.DOC","FR")</f>
      </c>
      <c r="J6247" s="15">
        <f>HYPERLINK("https://docs.wto.org/imrd/directdoc.asp?DDFDocuments/v/G/SPS/NRUS7.DOC","ES")</f>
      </c>
    </row>
    <row r="6248">
      <c r="A6248" s="10" t="s">
        <v>10585</v>
      </c>
      <c r="B6248" s="11" t="s">
        <v>134</v>
      </c>
      <c r="C6248" s="10" t="s">
        <v>40</v>
      </c>
      <c r="D6248" s="12">
        <v>41285</v>
      </c>
      <c r="E6248" s="13" t="s">
        <v>10586</v>
      </c>
      <c r="F6248" s="13" t="s">
        <v>310</v>
      </c>
      <c r="G6248" s="14"/>
      <c r="H6248" s="15">
        <f>HYPERLINK("https://docs.wto.org/imrd/directdoc.asp?DDFDocuments/t/G/SPS/NTHA104A1.DOC","EN")</f>
      </c>
      <c r="I6248" s="15">
        <f>HYPERLINK("https://docs.wto.org/imrd/directdoc.asp?DDFDocuments/u/G/SPS/NTHA104A1.DOC","FR")</f>
      </c>
      <c r="J6248" s="15">
        <f>HYPERLINK("https://docs.wto.org/imrd/directdoc.asp?DDFDocuments/v/G/SPS/NTHA104A1.DOC","ES")</f>
      </c>
    </row>
    <row r="6249">
      <c r="A6249" s="10" t="s">
        <v>10587</v>
      </c>
      <c r="B6249" s="11" t="s">
        <v>134</v>
      </c>
      <c r="C6249" s="10" t="s">
        <v>40</v>
      </c>
      <c r="D6249" s="12">
        <v>41285</v>
      </c>
      <c r="E6249" s="13" t="s">
        <v>10588</v>
      </c>
      <c r="F6249" s="13" t="s">
        <v>310</v>
      </c>
      <c r="G6249" s="14"/>
      <c r="H6249" s="15">
        <f>HYPERLINK("https://docs.wto.org/imrd/directdoc.asp?DDFDocuments/t/G/SPS/NTHA119R1A2.DOC","EN")</f>
      </c>
      <c r="I6249" s="15">
        <f>HYPERLINK("https://docs.wto.org/imrd/directdoc.asp?DDFDocuments/u/G/SPS/NTHA119R1A2.DOC","FR")</f>
      </c>
      <c r="J6249" s="15">
        <f>HYPERLINK("https://docs.wto.org/imrd/directdoc.asp?DDFDocuments/v/G/SPS/NTHA119R1A2.DOC","ES")</f>
      </c>
    </row>
    <row r="6250">
      <c r="A6250" s="10" t="s">
        <v>10589</v>
      </c>
      <c r="B6250" s="11" t="s">
        <v>134</v>
      </c>
      <c r="C6250" s="10" t="s">
        <v>40</v>
      </c>
      <c r="D6250" s="12">
        <v>41285</v>
      </c>
      <c r="E6250" s="13" t="s">
        <v>10590</v>
      </c>
      <c r="F6250" s="13" t="s">
        <v>310</v>
      </c>
      <c r="G6250" s="14"/>
      <c r="H6250" s="15">
        <f>HYPERLINK("https://docs.wto.org/imrd/directdoc.asp?DDFDocuments/q/G/SPS/NTHA120A1.pdf","EN")</f>
      </c>
      <c r="I6250" s="15">
        <f>HYPERLINK("https://docs.wto.org/imrd/directdoc.asp?DDFDocuments/r/G/SPS/NTHA120A1.pdf","FR")</f>
      </c>
      <c r="J6250" s="15">
        <f>HYPERLINK("https://docs.wto.org/imrd/directdoc.asp?DDFDocuments/s/G/SPS/NTHA120A1.pdf","ES")</f>
      </c>
    </row>
    <row r="6251">
      <c r="A6251" s="10" t="s">
        <v>10591</v>
      </c>
      <c r="B6251" s="11" t="s">
        <v>134</v>
      </c>
      <c r="C6251" s="10" t="s">
        <v>18</v>
      </c>
      <c r="D6251" s="12">
        <v>41285</v>
      </c>
      <c r="E6251" s="13" t="s">
        <v>10592</v>
      </c>
      <c r="F6251" s="13" t="s">
        <v>5239</v>
      </c>
      <c r="G6251" s="14"/>
      <c r="H6251" s="15">
        <f>HYPERLINK("https://docs.wto.org/imrd/directdoc.asp?DDFDocuments/t/G/SPS/NTHA212.DOC","EN")</f>
      </c>
      <c r="I6251" s="15">
        <f>HYPERLINK("https://docs.wto.org/imrd/directdoc.asp?DDFDocuments/u/G/SPS/NTHA212.DOC","FR")</f>
      </c>
      <c r="J6251" s="15">
        <f>HYPERLINK("https://docs.wto.org/imrd/directdoc.asp?DDFDocuments/v/G/SPS/NTHA212.DOC","ES")</f>
      </c>
    </row>
    <row r="6252">
      <c r="A6252" s="10" t="s">
        <v>10593</v>
      </c>
      <c r="B6252" s="11" t="s">
        <v>34</v>
      </c>
      <c r="C6252" s="10" t="s">
        <v>18</v>
      </c>
      <c r="D6252" s="12">
        <v>41284</v>
      </c>
      <c r="E6252" s="13" t="s">
        <v>10594</v>
      </c>
      <c r="F6252" s="13" t="s">
        <v>74</v>
      </c>
      <c r="G6252" s="14"/>
      <c r="H6252" s="15">
        <f>HYPERLINK("https://docs.wto.org/imrd/directdoc.asp?DDFDocuments/q/G/SPS/NJPN307.pdf","EN")</f>
      </c>
      <c r="I6252" s="15">
        <f>HYPERLINK("https://docs.wto.org/imrd/directdoc.asp?DDFDocuments/r/G/SPS/NJPN307.pdf","FR")</f>
      </c>
      <c r="J6252" s="15">
        <f>HYPERLINK("https://docs.wto.org/imrd/directdoc.asp?DDFDocuments/s/G/SPS/NJPN307.pdf","ES")</f>
      </c>
    </row>
    <row r="6253">
      <c r="A6253" s="10" t="s">
        <v>10595</v>
      </c>
      <c r="B6253" s="11" t="s">
        <v>233</v>
      </c>
      <c r="C6253" s="10" t="s">
        <v>12</v>
      </c>
      <c r="D6253" s="12">
        <v>41284</v>
      </c>
      <c r="E6253" s="13" t="s">
        <v>19</v>
      </c>
      <c r="F6253" s="13" t="s">
        <v>3303</v>
      </c>
      <c r="G6253" s="14"/>
      <c r="H6253" s="15">
        <f>HYPERLINK("https://docs.wto.org/imrd/directdoc.asp?DDFDocuments/t/G/SPS/NPER459.DOC","EN")</f>
      </c>
      <c r="I6253" s="15">
        <f>HYPERLINK("https://docs.wto.org/imrd/directdoc.asp?DDFDocuments/u/G/SPS/NPER459.DOC","FR")</f>
      </c>
      <c r="J6253" s="15">
        <f>HYPERLINK("https://docs.wto.org/imrd/directdoc.asp?DDFDocuments/v/G/SPS/NPER459.DOC","ES")</f>
      </c>
    </row>
    <row r="6254">
      <c r="A6254" s="10" t="s">
        <v>10596</v>
      </c>
      <c r="B6254" s="11" t="s">
        <v>161</v>
      </c>
      <c r="C6254" s="10" t="s">
        <v>40</v>
      </c>
      <c r="D6254" s="12">
        <v>41284</v>
      </c>
      <c r="E6254" s="13" t="s">
        <v>10597</v>
      </c>
      <c r="F6254" s="13" t="s">
        <v>5150</v>
      </c>
      <c r="G6254" s="14" t="s">
        <v>149</v>
      </c>
      <c r="H6254" s="15">
        <f>HYPERLINK("https://docs.wto.org/imrd/directdoc.asp?DDFDocuments/q/G/SPS/NUSA2315A1.pdf","EN")</f>
      </c>
      <c r="I6254" s="15">
        <f>HYPERLINK("https://docs.wto.org/imrd/directdoc.asp?DDFDocuments/r/G/SPS/NUSA2315A1.pdf","FR")</f>
      </c>
      <c r="J6254" s="15">
        <f>HYPERLINK("https://docs.wto.org/imrd/directdoc.asp?DDFDocuments/s/G/SPS/NUSA2315A1.pdf","ES")</f>
      </c>
    </row>
    <row r="6255">
      <c r="A6255" s="10" t="s">
        <v>10598</v>
      </c>
      <c r="B6255" s="11" t="s">
        <v>161</v>
      </c>
      <c r="C6255" s="10" t="s">
        <v>18</v>
      </c>
      <c r="D6255" s="12">
        <v>41284</v>
      </c>
      <c r="E6255" s="13" t="s">
        <v>4630</v>
      </c>
      <c r="F6255" s="13" t="s">
        <v>92</v>
      </c>
      <c r="G6255" s="14" t="s">
        <v>572</v>
      </c>
      <c r="H6255" s="15">
        <f>HYPERLINK("https://docs.wto.org/imrd/directdoc.asp?DDFDocuments/t/G/SPS/NUSA2501.DOC","EN")</f>
      </c>
      <c r="I6255" s="15">
        <f>HYPERLINK("https://docs.wto.org/imrd/directdoc.asp?DDFDocuments/u/G/SPS/NUSA2501.DOC","FR")</f>
      </c>
      <c r="J6255" s="15">
        <f>HYPERLINK("https://docs.wto.org/imrd/directdoc.asp?DDFDocuments/v/G/SPS/NUSA2501.DOC","ES")</f>
      </c>
    </row>
    <row r="6256">
      <c r="A6256" s="10" t="s">
        <v>10599</v>
      </c>
      <c r="B6256" s="11" t="s">
        <v>161</v>
      </c>
      <c r="C6256" s="10" t="s">
        <v>18</v>
      </c>
      <c r="D6256" s="12">
        <v>41284</v>
      </c>
      <c r="E6256" s="13" t="s">
        <v>6935</v>
      </c>
      <c r="F6256" s="13" t="s">
        <v>10600</v>
      </c>
      <c r="G6256" s="14"/>
      <c r="H6256" s="15">
        <f>HYPERLINK("https://docs.wto.org/imrd/directdoc.asp?DDFDocuments/q/G/SPS/NUSA2502.pdf","EN")</f>
      </c>
      <c r="I6256" s="15">
        <f>HYPERLINK("https://docs.wto.org/imrd/directdoc.asp?DDFDocuments/r/G/SPS/NUSA2502.pdf","FR")</f>
      </c>
      <c r="J6256" s="15">
        <f>HYPERLINK("https://docs.wto.org/imrd/directdoc.asp?DDFDocuments/s/G/SPS/NUSA2502.pdf","ES")</f>
      </c>
    </row>
    <row r="6257">
      <c r="A6257" s="10" t="s">
        <v>10601</v>
      </c>
      <c r="B6257" s="11" t="s">
        <v>161</v>
      </c>
      <c r="C6257" s="10" t="s">
        <v>18</v>
      </c>
      <c r="D6257" s="12">
        <v>41284</v>
      </c>
      <c r="E6257" s="13" t="s">
        <v>6948</v>
      </c>
      <c r="F6257" s="13" t="s">
        <v>10364</v>
      </c>
      <c r="G6257" s="14"/>
      <c r="H6257" s="15">
        <f>HYPERLINK("https://docs.wto.org/imrd/directdoc.asp?DDFDocuments/t/G/SPS/NUSA2503.DOC","EN")</f>
      </c>
      <c r="I6257" s="15">
        <f>HYPERLINK("https://docs.wto.org/imrd/directdoc.asp?DDFDocuments/u/G/SPS/NUSA2503.DOC","FR")</f>
      </c>
      <c r="J6257" s="15">
        <f>HYPERLINK("https://docs.wto.org/imrd/directdoc.asp?DDFDocuments/v/G/SPS/NUSA2503.DOC","ES")</f>
      </c>
    </row>
    <row r="6258">
      <c r="A6258" s="10" t="s">
        <v>10602</v>
      </c>
      <c r="B6258" s="11" t="s">
        <v>365</v>
      </c>
      <c r="C6258" s="10" t="s">
        <v>18</v>
      </c>
      <c r="D6258" s="12">
        <v>41281</v>
      </c>
      <c r="E6258" s="13" t="s">
        <v>10603</v>
      </c>
      <c r="F6258" s="13" t="s">
        <v>158</v>
      </c>
      <c r="G6258" s="14" t="s">
        <v>95</v>
      </c>
      <c r="H6258" s="15">
        <f>HYPERLINK("https://docs.wto.org/imrd/directdoc.asp?DDFDocuments/t/G/SPS/NCHL423.DOC","EN")</f>
      </c>
      <c r="I6258" s="15">
        <f>HYPERLINK("https://docs.wto.org/imrd/directdoc.asp?DDFDocuments/u/G/SPS/NCHL423.DOC","FR")</f>
      </c>
      <c r="J6258" s="15">
        <f>HYPERLINK("https://docs.wto.org/imrd/directdoc.asp?DDFDocuments/v/G/SPS/NCHL423.DOC","ES")</f>
      </c>
    </row>
    <row r="6259">
      <c r="A6259" s="10" t="s">
        <v>10604</v>
      </c>
      <c r="B6259" s="11" t="s">
        <v>365</v>
      </c>
      <c r="C6259" s="10" t="s">
        <v>18</v>
      </c>
      <c r="D6259" s="12">
        <v>41281</v>
      </c>
      <c r="E6259" s="13" t="s">
        <v>19</v>
      </c>
      <c r="F6259" s="13" t="s">
        <v>158</v>
      </c>
      <c r="G6259" s="14"/>
      <c r="H6259" s="15">
        <f>HYPERLINK("https://docs.wto.org/imrd/directdoc.asp?DDFDocuments/t/G/SPS/NCHL424.DOC","EN")</f>
      </c>
      <c r="I6259" s="15">
        <f>HYPERLINK("https://docs.wto.org/imrd/directdoc.asp?DDFDocuments/u/G/SPS/NCHL424.DOC","FR")</f>
      </c>
      <c r="J6259" s="15">
        <f>HYPERLINK("https://docs.wto.org/imrd/directdoc.asp?DDFDocuments/v/G/SPS/NCHL424.DOC","ES")</f>
      </c>
    </row>
    <row r="6260">
      <c r="A6260" s="10" t="s">
        <v>10605</v>
      </c>
      <c r="B6260" s="11" t="s">
        <v>53</v>
      </c>
      <c r="C6260" s="10" t="s">
        <v>18</v>
      </c>
      <c r="D6260" s="12">
        <v>41281</v>
      </c>
      <c r="E6260" s="13" t="s">
        <v>10606</v>
      </c>
      <c r="F6260" s="13" t="s">
        <v>24</v>
      </c>
      <c r="G6260" s="14"/>
      <c r="H6260" s="15">
        <f>HYPERLINK("https://docs.wto.org/imrd/directdoc.asp?DDFDocuments/t/G/SPS/NSAU41.DOC","EN")</f>
      </c>
      <c r="I6260" s="15">
        <f>HYPERLINK("https://docs.wto.org/imrd/directdoc.asp?DDFDocuments/u/G/SPS/NSAU41.DOC","FR")</f>
      </c>
      <c r="J6260" s="15">
        <f>HYPERLINK("https://docs.wto.org/imrd/directdoc.asp?DDFDocuments/v/G/SPS/NSAU41.DOC","ES")</f>
      </c>
    </row>
    <row r="6261">
      <c r="A6261" s="10" t="s">
        <v>10607</v>
      </c>
      <c r="B6261" s="11" t="s">
        <v>523</v>
      </c>
      <c r="C6261" s="10" t="s">
        <v>40</v>
      </c>
      <c r="D6261" s="12">
        <v>41281</v>
      </c>
      <c r="E6261" s="13" t="s">
        <v>6787</v>
      </c>
      <c r="F6261" s="13" t="s">
        <v>8257</v>
      </c>
      <c r="G6261" s="14"/>
      <c r="H6261" s="15">
        <f>HYPERLINK("https://docs.wto.org/imrd/directdoc.asp?DDFDocuments/t/G/SPS/NTUR23A4.DOC","EN")</f>
      </c>
      <c r="I6261" s="15">
        <f>HYPERLINK("https://docs.wto.org/imrd/directdoc.asp?DDFDocuments/u/G/SPS/NTUR23A4.DOC","FR")</f>
      </c>
      <c r="J6261" s="15">
        <f>HYPERLINK("https://docs.wto.org/imrd/directdoc.asp?DDFDocuments/v/G/SPS/NTUR23A4.DOC","ES")</f>
      </c>
    </row>
    <row r="6262">
      <c r="A6262" s="10" t="s">
        <v>10608</v>
      </c>
      <c r="B6262" s="11" t="s">
        <v>779</v>
      </c>
      <c r="C6262" s="10" t="s">
        <v>18</v>
      </c>
      <c r="D6262" s="12">
        <v>41281</v>
      </c>
      <c r="E6262" s="13" t="s">
        <v>10609</v>
      </c>
      <c r="F6262" s="13" t="s">
        <v>10040</v>
      </c>
      <c r="G6262" s="14"/>
      <c r="H6262" s="15">
        <f>HYPERLINK("https://docs.wto.org/imrd/directdoc.asp?DDFDocuments/t/G/SPS/NURY18.DOC","EN")</f>
      </c>
      <c r="I6262" s="15">
        <f>HYPERLINK("https://docs.wto.org/imrd/directdoc.asp?DDFDocuments/u/G/SPS/NURY18.DOC","FR")</f>
      </c>
      <c r="J6262" s="15">
        <f>HYPERLINK("https://docs.wto.org/imrd/directdoc.asp?DDFDocuments/v/G/SPS/NURY18.DOC","ES")</f>
      </c>
    </row>
    <row r="6263">
      <c r="A6263" s="10" t="s">
        <v>10610</v>
      </c>
      <c r="B6263" s="11" t="s">
        <v>72</v>
      </c>
      <c r="C6263" s="10" t="s">
        <v>40</v>
      </c>
      <c r="D6263" s="12">
        <v>41278</v>
      </c>
      <c r="E6263" s="13" t="s">
        <v>10611</v>
      </c>
      <c r="F6263" s="13" t="s">
        <v>5163</v>
      </c>
      <c r="G6263" s="14"/>
      <c r="H6263" s="15">
        <f>HYPERLINK("https://docs.wto.org/imrd/directdoc.asp?DDFDocuments/t/G/SPS/NCAN638A1.DOC","EN")</f>
      </c>
      <c r="I6263" s="15">
        <f>HYPERLINK("https://docs.wto.org/imrd/directdoc.asp?DDFDocuments/u/G/SPS/NCAN638A1.DOC","FR")</f>
      </c>
      <c r="J6263" s="15">
        <f>HYPERLINK("https://docs.wto.org/imrd/directdoc.asp?DDFDocuments/v/G/SPS/NCAN638A1.DOC","ES")</f>
      </c>
    </row>
    <row r="6264">
      <c r="A6264" s="10" t="s">
        <v>10612</v>
      </c>
      <c r="B6264" s="11" t="s">
        <v>365</v>
      </c>
      <c r="C6264" s="10" t="s">
        <v>40</v>
      </c>
      <c r="D6264" s="12">
        <v>41278</v>
      </c>
      <c r="E6264" s="13" t="s">
        <v>19</v>
      </c>
      <c r="F6264" s="13" t="s">
        <v>5163</v>
      </c>
      <c r="G6264" s="14"/>
      <c r="H6264" s="15">
        <f>HYPERLINK("https://docs.wto.org/imrd/directdoc.asp?DDFDocuments/t/G/SPS/NCHL375R1A1.DOC","EN")</f>
      </c>
      <c r="I6264" s="15">
        <f>HYPERLINK("https://docs.wto.org/imrd/directdoc.asp?DDFDocuments/u/G/SPS/NCHL375R1A1.DOC","FR")</f>
      </c>
      <c r="J6264" s="15">
        <f>HYPERLINK("https://docs.wto.org/imrd/directdoc.asp?DDFDocuments/v/G/SPS/NCHL375R1A1.DOC","ES")</f>
      </c>
    </row>
    <row r="6265">
      <c r="A6265" s="10" t="s">
        <v>10613</v>
      </c>
      <c r="B6265" s="11" t="s">
        <v>365</v>
      </c>
      <c r="C6265" s="10" t="s">
        <v>54</v>
      </c>
      <c r="D6265" s="12">
        <v>41278</v>
      </c>
      <c r="E6265" s="13" t="s">
        <v>19</v>
      </c>
      <c r="F6265" s="13" t="s">
        <v>925</v>
      </c>
      <c r="G6265" s="14"/>
      <c r="H6265" s="15">
        <f>HYPERLINK("https://docs.wto.org/imrd/directdoc.asp?DDFDocuments/t/G/SPS/NCHL386A1.DOC","EN")</f>
      </c>
      <c r="I6265" s="15">
        <f>HYPERLINK("https://docs.wto.org/imrd/directdoc.asp?DDFDocuments/u/G/SPS/NCHL386A1.DOC","FR")</f>
      </c>
      <c r="J6265" s="15">
        <f>HYPERLINK("https://docs.wto.org/imrd/directdoc.asp?DDFDocuments/v/G/SPS/NCHL386A1.DOC","ES")</f>
      </c>
    </row>
    <row r="6266">
      <c r="A6266" s="10" t="s">
        <v>10614</v>
      </c>
      <c r="B6266" s="11" t="s">
        <v>365</v>
      </c>
      <c r="C6266" s="10" t="s">
        <v>12</v>
      </c>
      <c r="D6266" s="12">
        <v>41278</v>
      </c>
      <c r="E6266" s="13" t="s">
        <v>10615</v>
      </c>
      <c r="F6266" s="13" t="s">
        <v>158</v>
      </c>
      <c r="G6266" s="14"/>
      <c r="H6266" s="15">
        <f>HYPERLINK("https://docs.wto.org/imrd/directdoc.asp?DDFDocuments/t/G/SPS/NCHL421.DOC","EN")</f>
      </c>
      <c r="I6266" s="15">
        <f>HYPERLINK("https://docs.wto.org/imrd/directdoc.asp?DDFDocuments/u/G/SPS/NCHL421.DOC","FR")</f>
      </c>
      <c r="J6266" s="15">
        <f>HYPERLINK("https://docs.wto.org/imrd/directdoc.asp?DDFDocuments/v/G/SPS/NCHL421.DOC","ES")</f>
      </c>
    </row>
    <row r="6267">
      <c r="A6267" s="10" t="s">
        <v>10616</v>
      </c>
      <c r="B6267" s="11" t="s">
        <v>365</v>
      </c>
      <c r="C6267" s="10" t="s">
        <v>18</v>
      </c>
      <c r="D6267" s="12">
        <v>41278</v>
      </c>
      <c r="E6267" s="13" t="s">
        <v>10617</v>
      </c>
      <c r="F6267" s="13" t="s">
        <v>1282</v>
      </c>
      <c r="G6267" s="14"/>
      <c r="H6267" s="15">
        <f>HYPERLINK("https://docs.wto.org/imrd/directdoc.asp?DDFDocuments/q/G/SPS/NCHL422.pdf","EN")</f>
      </c>
      <c r="I6267" s="15">
        <f>HYPERLINK("https://docs.wto.org/imrd/directdoc.asp?DDFDocuments/r/G/SPS/NCHL422.pdf","FR")</f>
      </c>
      <c r="J6267" s="15">
        <f>HYPERLINK("https://docs.wto.org/imrd/directdoc.asp?DDFDocuments/s/G/SPS/NCHL422.pdf","ES")</f>
      </c>
    </row>
    <row r="6268">
      <c r="A6268" s="10" t="s">
        <v>10618</v>
      </c>
      <c r="B6268" s="11" t="s">
        <v>82</v>
      </c>
      <c r="C6268" s="10" t="s">
        <v>40</v>
      </c>
      <c r="D6268" s="12">
        <v>41278</v>
      </c>
      <c r="E6268" s="13" t="s">
        <v>3328</v>
      </c>
      <c r="F6268" s="13" t="s">
        <v>5150</v>
      </c>
      <c r="G6268" s="14"/>
      <c r="H6268" s="15">
        <f>HYPERLINK("https://docs.wto.org/imrd/directdoc.asp?DDFDocuments/t/G/SPS/NEEC341A12.DOC","EN")</f>
      </c>
      <c r="I6268" s="15">
        <f>HYPERLINK("https://docs.wto.org/imrd/directdoc.asp?DDFDocuments/u/G/SPS/NEEC341A12.DOC","FR")</f>
      </c>
      <c r="J6268" s="15">
        <f>HYPERLINK("https://docs.wto.org/imrd/directdoc.asp?DDFDocuments/v/G/SPS/NEEC341A12.DOC","ES")</f>
      </c>
    </row>
    <row r="6269">
      <c r="A6269" s="10" t="s">
        <v>10619</v>
      </c>
      <c r="B6269" s="11" t="s">
        <v>11</v>
      </c>
      <c r="C6269" s="10" t="s">
        <v>18</v>
      </c>
      <c r="D6269" s="12">
        <v>41278</v>
      </c>
      <c r="E6269" s="13" t="s">
        <v>10259</v>
      </c>
      <c r="F6269" s="13" t="s">
        <v>1550</v>
      </c>
      <c r="G6269" s="14"/>
      <c r="H6269" s="15">
        <f>HYPERLINK("https://docs.wto.org/imrd/directdoc.asp?DDFDocuments/t/G/SPS/NRUS6.DOC","EN")</f>
      </c>
      <c r="I6269" s="15">
        <f>HYPERLINK("https://docs.wto.org/imrd/directdoc.asp?DDFDocuments/u/G/SPS/NRUS6.DOC","FR")</f>
      </c>
      <c r="J6269" s="15">
        <f>HYPERLINK("https://docs.wto.org/imrd/directdoc.asp?DDFDocuments/v/G/SPS/NRUS6.DOC","ES")</f>
      </c>
    </row>
    <row r="6270">
      <c r="A6270" s="10" t="s">
        <v>10620</v>
      </c>
      <c r="B6270" s="11" t="s">
        <v>1096</v>
      </c>
      <c r="C6270" s="10" t="s">
        <v>18</v>
      </c>
      <c r="D6270" s="12">
        <v>41278</v>
      </c>
      <c r="E6270" s="13" t="s">
        <v>10621</v>
      </c>
      <c r="F6270" s="13" t="s">
        <v>1282</v>
      </c>
      <c r="G6270" s="14"/>
      <c r="H6270" s="15">
        <f>HYPERLINK("https://docs.wto.org/imrd/directdoc.asp?DDFDocuments/t/G/SPS/NSGP47.DOC","EN")</f>
      </c>
      <c r="I6270" s="15">
        <f>HYPERLINK("https://docs.wto.org/imrd/directdoc.asp?DDFDocuments/u/G/SPS/NSGP47.DOC","FR")</f>
      </c>
      <c r="J6270" s="15">
        <f>HYPERLINK("https://docs.wto.org/imrd/directdoc.asp?DDFDocuments/v/G/SPS/NSGP47.DOC","ES")</f>
      </c>
    </row>
    <row r="6271">
      <c r="A6271" s="10" t="s">
        <v>10622</v>
      </c>
      <c r="B6271" s="11" t="s">
        <v>161</v>
      </c>
      <c r="C6271" s="10" t="s">
        <v>40</v>
      </c>
      <c r="D6271" s="12">
        <v>41278</v>
      </c>
      <c r="E6271" s="13" t="s">
        <v>10623</v>
      </c>
      <c r="F6271" s="13" t="s">
        <v>5150</v>
      </c>
      <c r="G6271" s="14" t="s">
        <v>10624</v>
      </c>
      <c r="H6271" s="15">
        <f>HYPERLINK("https://docs.wto.org/imrd/directdoc.asp?DDFDocuments/t/G/SPS/NUSA2157A1.DOC","EN")</f>
      </c>
      <c r="I6271" s="15">
        <f>HYPERLINK("https://docs.wto.org/imrd/directdoc.asp?DDFDocuments/u/G/SPS/NUSA2157A1.DOC","FR")</f>
      </c>
      <c r="J6271" s="15">
        <f>HYPERLINK("https://docs.wto.org/imrd/directdoc.asp?DDFDocuments/v/G/SPS/NUSA2157A1.DOC","ES")</f>
      </c>
    </row>
    <row r="6272">
      <c r="A6272" s="10" t="s">
        <v>10625</v>
      </c>
      <c r="B6272" s="11" t="s">
        <v>349</v>
      </c>
      <c r="C6272" s="10" t="s">
        <v>18</v>
      </c>
      <c r="D6272" s="12">
        <v>41277</v>
      </c>
      <c r="E6272" s="13" t="s">
        <v>19</v>
      </c>
      <c r="F6272" s="13" t="s">
        <v>32</v>
      </c>
      <c r="G6272" s="14"/>
      <c r="H6272" s="15">
        <f>HYPERLINK("https://docs.wto.org/imrd/directdoc.asp?DDFDocuments/q/G/SPS/NECU110.pdf","EN")</f>
      </c>
      <c r="I6272" s="15">
        <f>HYPERLINK("https://docs.wto.org/imrd/directdoc.asp?DDFDocuments/r/G/SPS/NECU110.pdf","FR")</f>
      </c>
      <c r="J6272" s="15">
        <f>HYPERLINK("https://docs.wto.org/imrd/directdoc.asp?DDFDocuments/s/G/SPS/NECU110.pdf","ES")</f>
      </c>
    </row>
    <row r="6273">
      <c r="A6273" s="10" t="s">
        <v>10626</v>
      </c>
      <c r="B6273" s="11" t="s">
        <v>349</v>
      </c>
      <c r="C6273" s="10" t="s">
        <v>18</v>
      </c>
      <c r="D6273" s="12">
        <v>41277</v>
      </c>
      <c r="E6273" s="13" t="s">
        <v>19</v>
      </c>
      <c r="F6273" s="13" t="s">
        <v>117</v>
      </c>
      <c r="G6273" s="14"/>
      <c r="H6273" s="15">
        <f>HYPERLINK("https://docs.wto.org/imrd/directdoc.asp?DDFDocuments/q/G/SPS/NECU111.pdf","EN")</f>
      </c>
      <c r="I6273" s="15">
        <f>HYPERLINK("https://docs.wto.org/imrd/directdoc.asp?DDFDocuments/r/G/SPS/NECU111.pdf","FR")</f>
      </c>
      <c r="J6273" s="15">
        <f>HYPERLINK("https://docs.wto.org/imrd/directdoc.asp?DDFDocuments/s/G/SPS/NECU111.pdf","ES")</f>
      </c>
    </row>
    <row r="6274">
      <c r="A6274" s="10" t="s">
        <v>10627</v>
      </c>
      <c r="B6274" s="11" t="s">
        <v>188</v>
      </c>
      <c r="C6274" s="10" t="s">
        <v>40</v>
      </c>
      <c r="D6274" s="12">
        <v>41264</v>
      </c>
      <c r="E6274" s="13" t="s">
        <v>10628</v>
      </c>
      <c r="F6274" s="13" t="s">
        <v>5150</v>
      </c>
      <c r="G6274" s="14" t="s">
        <v>1129</v>
      </c>
      <c r="H6274" s="15">
        <f>HYPERLINK("https://docs.wto.org/imrd/directdoc.asp?DDFDocuments/t/G/SPS/NAUS277A1.DOC","EN")</f>
      </c>
      <c r="I6274" s="15">
        <f>HYPERLINK("https://docs.wto.org/imrd/directdoc.asp?DDFDocuments/u/G/SPS/NAUS277A1.DOC","FR")</f>
      </c>
      <c r="J6274" s="15">
        <f>HYPERLINK("https://docs.wto.org/imrd/directdoc.asp?DDFDocuments/v/G/SPS/NAUS277A1.DOC","ES")</f>
      </c>
    </row>
    <row r="6275">
      <c r="A6275" s="10" t="s">
        <v>10629</v>
      </c>
      <c r="B6275" s="11" t="s">
        <v>95</v>
      </c>
      <c r="C6275" s="10" t="s">
        <v>18</v>
      </c>
      <c r="D6275" s="12">
        <v>41264</v>
      </c>
      <c r="E6275" s="13" t="s">
        <v>10630</v>
      </c>
      <c r="F6275" s="13" t="s">
        <v>117</v>
      </c>
      <c r="G6275" s="14"/>
      <c r="H6275" s="15">
        <f>HYPERLINK("https://docs.wto.org/imrd/directdoc.asp?DDFDocuments/q/G/SPS/NBRA616R2.pdf","EN")</f>
      </c>
      <c r="I6275" s="15">
        <f>HYPERLINK("https://docs.wto.org/imrd/directdoc.asp?DDFDocuments/r/G/SPS/NBRA616R2.pdf","FR")</f>
      </c>
      <c r="J6275" s="15">
        <f>HYPERLINK("https://docs.wto.org/imrd/directdoc.asp?DDFDocuments/s/G/SPS/NBRA616R2.pdf","ES")</f>
      </c>
    </row>
    <row r="6276">
      <c r="A6276" s="10" t="s">
        <v>10631</v>
      </c>
      <c r="B6276" s="11" t="s">
        <v>145</v>
      </c>
      <c r="C6276" s="10" t="s">
        <v>54</v>
      </c>
      <c r="D6276" s="12">
        <v>41264</v>
      </c>
      <c r="E6276" s="13" t="s">
        <v>10632</v>
      </c>
      <c r="F6276" s="13" t="s">
        <v>925</v>
      </c>
      <c r="G6276" s="14" t="s">
        <v>59</v>
      </c>
      <c r="H6276" s="15">
        <f>HYPERLINK("https://docs.wto.org/imrd/directdoc.asp?DDFDocuments/q/G/SPS/NPHL210A1.pdf","EN")</f>
      </c>
      <c r="I6276" s="15">
        <f>HYPERLINK("https://docs.wto.org/imrd/directdoc.asp?DDFDocuments/r/G/SPS/NPHL210A1.pdf","FR")</f>
      </c>
      <c r="J6276" s="15">
        <f>HYPERLINK("https://docs.wto.org/imrd/directdoc.asp?DDFDocuments/s/G/SPS/NPHL210A1.pdf","ES")</f>
      </c>
    </row>
    <row r="6277">
      <c r="A6277" s="10" t="s">
        <v>10633</v>
      </c>
      <c r="B6277" s="11" t="s">
        <v>145</v>
      </c>
      <c r="C6277" s="10" t="s">
        <v>12</v>
      </c>
      <c r="D6277" s="12">
        <v>41264</v>
      </c>
      <c r="E6277" s="13" t="s">
        <v>10632</v>
      </c>
      <c r="F6277" s="13" t="s">
        <v>229</v>
      </c>
      <c r="G6277" s="14" t="s">
        <v>10162</v>
      </c>
      <c r="H6277" s="15">
        <f>HYPERLINK("https://docs.wto.org/imrd/directdoc.asp?DDFDocuments/t/G/SPS/NPHL217.DOC","EN")</f>
      </c>
      <c r="I6277" s="15">
        <f>HYPERLINK("https://docs.wto.org/imrd/directdoc.asp?DDFDocuments/u/G/SPS/NPHL217.DOC","FR")</f>
      </c>
      <c r="J6277" s="15">
        <f>HYPERLINK("https://docs.wto.org/imrd/directdoc.asp?DDFDocuments/v/G/SPS/NPHL217.DOC","ES")</f>
      </c>
    </row>
    <row r="6278">
      <c r="A6278" s="10" t="s">
        <v>10634</v>
      </c>
      <c r="B6278" s="11" t="s">
        <v>145</v>
      </c>
      <c r="C6278" s="10" t="s">
        <v>12</v>
      </c>
      <c r="D6278" s="12">
        <v>41264</v>
      </c>
      <c r="E6278" s="13" t="s">
        <v>10635</v>
      </c>
      <c r="F6278" s="13" t="s">
        <v>229</v>
      </c>
      <c r="G6278" s="14" t="s">
        <v>59</v>
      </c>
      <c r="H6278" s="15">
        <f>HYPERLINK("https://docs.wto.org/imrd/directdoc.asp?DDFDocuments/t/G/SPS/NPHL218.DOC","EN")</f>
      </c>
      <c r="I6278" s="15">
        <f>HYPERLINK("https://docs.wto.org/imrd/directdoc.asp?DDFDocuments/u/G/SPS/NPHL218.DOC","FR")</f>
      </c>
      <c r="J6278" s="15">
        <f>HYPERLINK("https://docs.wto.org/imrd/directdoc.asp?DDFDocuments/v/G/SPS/NPHL218.DOC","ES")</f>
      </c>
    </row>
    <row r="6279">
      <c r="A6279" s="10" t="s">
        <v>10636</v>
      </c>
      <c r="B6279" s="11" t="s">
        <v>11</v>
      </c>
      <c r="C6279" s="10" t="s">
        <v>18</v>
      </c>
      <c r="D6279" s="12">
        <v>41264</v>
      </c>
      <c r="E6279" s="13" t="s">
        <v>10637</v>
      </c>
      <c r="F6279" s="13" t="s">
        <v>10638</v>
      </c>
      <c r="G6279" s="14" t="s">
        <v>520</v>
      </c>
      <c r="H6279" s="15">
        <f>HYPERLINK("https://docs.wto.org/imrd/directdoc.asp?DDFDocuments/t/G/SPS/NRUS4.DOC","EN")</f>
      </c>
      <c r="I6279" s="15">
        <f>HYPERLINK("https://docs.wto.org/imrd/directdoc.asp?DDFDocuments/u/G/SPS/NRUS4.DOC","FR")</f>
      </c>
      <c r="J6279" s="15">
        <f>HYPERLINK("https://docs.wto.org/imrd/directdoc.asp?DDFDocuments/v/G/SPS/NRUS4.DOC","ES")</f>
      </c>
    </row>
    <row r="6280">
      <c r="A6280" s="10" t="s">
        <v>10639</v>
      </c>
      <c r="B6280" s="11" t="s">
        <v>11</v>
      </c>
      <c r="C6280" s="10" t="s">
        <v>18</v>
      </c>
      <c r="D6280" s="12">
        <v>41264</v>
      </c>
      <c r="E6280" s="13" t="s">
        <v>10640</v>
      </c>
      <c r="F6280" s="13" t="s">
        <v>10638</v>
      </c>
      <c r="G6280" s="14" t="s">
        <v>10641</v>
      </c>
      <c r="H6280" s="15">
        <f>HYPERLINK("https://docs.wto.org/imrd/directdoc.asp?DDFDocuments/t/G/SPS/NRUS5.DOC","EN")</f>
      </c>
      <c r="I6280" s="15">
        <f>HYPERLINK("https://docs.wto.org/imrd/directdoc.asp?DDFDocuments/u/G/SPS/NRUS5.DOC","FR")</f>
      </c>
      <c r="J6280" s="15">
        <f>HYPERLINK("https://docs.wto.org/imrd/directdoc.asp?DDFDocuments/v/G/SPS/NRUS5.DOC","ES")</f>
      </c>
    </row>
    <row r="6281">
      <c r="A6281" s="10" t="s">
        <v>10642</v>
      </c>
      <c r="B6281" s="11" t="s">
        <v>53</v>
      </c>
      <c r="C6281" s="10" t="s">
        <v>12</v>
      </c>
      <c r="D6281" s="12">
        <v>41264</v>
      </c>
      <c r="E6281" s="13" t="s">
        <v>10643</v>
      </c>
      <c r="F6281" s="13" t="s">
        <v>7603</v>
      </c>
      <c r="G6281" s="14" t="s">
        <v>95</v>
      </c>
      <c r="H6281" s="15">
        <f>HYPERLINK("https://docs.wto.org/imrd/directdoc.asp?DDFDocuments/t/G/SPS/NSAU40.DOC","EN")</f>
      </c>
      <c r="I6281" s="15">
        <f>HYPERLINK("https://docs.wto.org/imrd/directdoc.asp?DDFDocuments/u/G/SPS/NSAU40.DOC","FR")</f>
      </c>
      <c r="J6281" s="15">
        <f>HYPERLINK("https://docs.wto.org/imrd/directdoc.asp?DDFDocuments/v/G/SPS/NSAU40.DOC","ES")</f>
      </c>
    </row>
    <row r="6282">
      <c r="A6282" s="10" t="s">
        <v>10644</v>
      </c>
      <c r="B6282" s="11" t="s">
        <v>188</v>
      </c>
      <c r="C6282" s="10" t="s">
        <v>18</v>
      </c>
      <c r="D6282" s="12">
        <v>41263</v>
      </c>
      <c r="E6282" s="13" t="s">
        <v>10104</v>
      </c>
      <c r="F6282" s="13" t="s">
        <v>607</v>
      </c>
      <c r="G6282" s="14" t="s">
        <v>10105</v>
      </c>
      <c r="H6282" s="15">
        <f>HYPERLINK("https://docs.wto.org/imrd/directdoc.asp?DDFDocuments/t/G/SPS/NAUS312.DOC","EN")</f>
      </c>
      <c r="I6282" s="15">
        <f>HYPERLINK("https://docs.wto.org/imrd/directdoc.asp?DDFDocuments/u/G/SPS/NAUS312.DOC","FR")</f>
      </c>
      <c r="J6282" s="15">
        <f>HYPERLINK("https://docs.wto.org/imrd/directdoc.asp?DDFDocuments/v/G/SPS/NAUS312.DOC","ES")</f>
      </c>
    </row>
    <row r="6283">
      <c r="A6283" s="10" t="s">
        <v>10645</v>
      </c>
      <c r="B6283" s="11" t="s">
        <v>95</v>
      </c>
      <c r="C6283" s="10" t="s">
        <v>18</v>
      </c>
      <c r="D6283" s="12">
        <v>41263</v>
      </c>
      <c r="E6283" s="13" t="s">
        <v>9815</v>
      </c>
      <c r="F6283" s="13" t="s">
        <v>1089</v>
      </c>
      <c r="G6283" s="14"/>
      <c r="H6283" s="15">
        <f>HYPERLINK("https://docs.wto.org/imrd/directdoc.asp?DDFDocuments/t/G/SPS/NBRA831R1.DOC","EN")</f>
      </c>
      <c r="I6283" s="15">
        <f>HYPERLINK("https://docs.wto.org/imrd/directdoc.asp?DDFDocuments/u/G/SPS/NBRA831R1.DOC","FR")</f>
      </c>
      <c r="J6283" s="15">
        <f>HYPERLINK("https://docs.wto.org/imrd/directdoc.asp?DDFDocuments/v/G/SPS/NBRA831R1.DOC","ES")</f>
      </c>
    </row>
    <row r="6284">
      <c r="A6284" s="10" t="s">
        <v>10646</v>
      </c>
      <c r="B6284" s="11" t="s">
        <v>365</v>
      </c>
      <c r="C6284" s="10" t="s">
        <v>18</v>
      </c>
      <c r="D6284" s="12">
        <v>41263</v>
      </c>
      <c r="E6284" s="13" t="s">
        <v>19</v>
      </c>
      <c r="F6284" s="13" t="s">
        <v>1282</v>
      </c>
      <c r="G6284" s="14"/>
      <c r="H6284" s="15">
        <f>HYPERLINK("https://docs.wto.org/imrd/directdoc.asp?DDFDocuments/t/G/SPS/NCHL416.DOC","EN")</f>
      </c>
      <c r="I6284" s="15">
        <f>HYPERLINK("https://docs.wto.org/imrd/directdoc.asp?DDFDocuments/u/G/SPS/NCHL416.DOC","FR")</f>
      </c>
      <c r="J6284" s="15">
        <f>HYPERLINK("https://docs.wto.org/imrd/directdoc.asp?DDFDocuments/v/G/SPS/NCHL416.DOC","ES")</f>
      </c>
    </row>
    <row r="6285">
      <c r="A6285" s="10" t="s">
        <v>10647</v>
      </c>
      <c r="B6285" s="11" t="s">
        <v>365</v>
      </c>
      <c r="C6285" s="10" t="s">
        <v>18</v>
      </c>
      <c r="D6285" s="12">
        <v>41263</v>
      </c>
      <c r="E6285" s="13" t="s">
        <v>19</v>
      </c>
      <c r="F6285" s="13" t="s">
        <v>992</v>
      </c>
      <c r="G6285" s="14"/>
      <c r="H6285" s="15">
        <f>HYPERLINK("https://docs.wto.org/imrd/directdoc.asp?DDFDocuments/q/G/SPS/NCHL417.pdf","EN")</f>
      </c>
      <c r="I6285" s="15">
        <f>HYPERLINK("https://docs.wto.org/imrd/directdoc.asp?DDFDocuments/r/G/SPS/NCHL417.pdf","FR")</f>
      </c>
      <c r="J6285" s="15">
        <f>HYPERLINK("https://docs.wto.org/imrd/directdoc.asp?DDFDocuments/s/G/SPS/NCHL417.pdf","ES")</f>
      </c>
    </row>
    <row r="6286">
      <c r="A6286" s="10" t="s">
        <v>10648</v>
      </c>
      <c r="B6286" s="11" t="s">
        <v>365</v>
      </c>
      <c r="C6286" s="10" t="s">
        <v>18</v>
      </c>
      <c r="D6286" s="12">
        <v>41263</v>
      </c>
      <c r="E6286" s="13" t="s">
        <v>19</v>
      </c>
      <c r="F6286" s="13" t="s">
        <v>158</v>
      </c>
      <c r="G6286" s="14"/>
      <c r="H6286" s="15">
        <f>HYPERLINK("https://docs.wto.org/imrd/directdoc.asp?DDFDocuments/q/G/SPS/NCHL418.pdf","EN")</f>
      </c>
      <c r="I6286" s="15">
        <f>HYPERLINK("https://docs.wto.org/imrd/directdoc.asp?DDFDocuments/r/G/SPS/NCHL418.pdf","FR")</f>
      </c>
      <c r="J6286" s="15">
        <f>HYPERLINK("https://docs.wto.org/imrd/directdoc.asp?DDFDocuments/s/G/SPS/NCHL418.pdf","ES")</f>
      </c>
    </row>
    <row r="6287">
      <c r="A6287" s="10" t="s">
        <v>10649</v>
      </c>
      <c r="B6287" s="11" t="s">
        <v>365</v>
      </c>
      <c r="C6287" s="10" t="s">
        <v>18</v>
      </c>
      <c r="D6287" s="12">
        <v>41263</v>
      </c>
      <c r="E6287" s="13" t="s">
        <v>19</v>
      </c>
      <c r="F6287" s="13" t="s">
        <v>992</v>
      </c>
      <c r="G6287" s="14"/>
      <c r="H6287" s="15">
        <f>HYPERLINK("https://docs.wto.org/imrd/directdoc.asp?DDFDocuments/t/G/SPS/NCHL419.DOC","EN")</f>
      </c>
      <c r="I6287" s="15">
        <f>HYPERLINK("https://docs.wto.org/imrd/directdoc.asp?DDFDocuments/u/G/SPS/NCHL419.DOC","FR")</f>
      </c>
      <c r="J6287" s="15">
        <f>HYPERLINK("https://docs.wto.org/imrd/directdoc.asp?DDFDocuments/v/G/SPS/NCHL419.DOC","ES")</f>
      </c>
    </row>
    <row r="6288">
      <c r="A6288" s="10" t="s">
        <v>10650</v>
      </c>
      <c r="B6288" s="11" t="s">
        <v>59</v>
      </c>
      <c r="C6288" s="10" t="s">
        <v>18</v>
      </c>
      <c r="D6288" s="12">
        <v>41263</v>
      </c>
      <c r="E6288" s="13" t="s">
        <v>4217</v>
      </c>
      <c r="F6288" s="13" t="s">
        <v>733</v>
      </c>
      <c r="G6288" s="14"/>
      <c r="H6288" s="15">
        <f>HYPERLINK("https://docs.wto.org/imrd/directdoc.asp?DDFDocuments/t/G/SPS/NTPKM274.DOC","EN")</f>
      </c>
      <c r="I6288" s="15">
        <f>HYPERLINK("https://docs.wto.org/imrd/directdoc.asp?DDFDocuments/u/G/SPS/NTPKM274.DOC","FR")</f>
      </c>
      <c r="J6288" s="15">
        <f>HYPERLINK("https://docs.wto.org/imrd/directdoc.asp?DDFDocuments/v/G/SPS/NTPKM274.DOC","ES")</f>
      </c>
    </row>
    <row r="6289">
      <c r="A6289" s="10" t="s">
        <v>10651</v>
      </c>
      <c r="B6289" s="11" t="s">
        <v>161</v>
      </c>
      <c r="C6289" s="10" t="s">
        <v>40</v>
      </c>
      <c r="D6289" s="12">
        <v>41263</v>
      </c>
      <c r="E6289" s="13" t="s">
        <v>10652</v>
      </c>
      <c r="F6289" s="13" t="s">
        <v>5150</v>
      </c>
      <c r="G6289" s="14"/>
      <c r="H6289" s="15">
        <f>HYPERLINK("https://docs.wto.org/imrd/directdoc.asp?DDFDocuments/t/G/SPS/NUSA2195A1.DOC","EN")</f>
      </c>
      <c r="I6289" s="15"/>
      <c r="J6289" s="15">
        <f>HYPERLINK("https://docs.wto.org/imrd/directdoc.asp?DDFDocuments/v/G/SPS/NUSA2195A1.DOC","ES")</f>
      </c>
    </row>
    <row r="6290">
      <c r="A6290" s="10" t="s">
        <v>10653</v>
      </c>
      <c r="B6290" s="11" t="s">
        <v>95</v>
      </c>
      <c r="C6290" s="10" t="s">
        <v>40</v>
      </c>
      <c r="D6290" s="12">
        <v>41262</v>
      </c>
      <c r="E6290" s="13" t="s">
        <v>10654</v>
      </c>
      <c r="F6290" s="13" t="s">
        <v>5150</v>
      </c>
      <c r="G6290" s="14"/>
      <c r="H6290" s="15">
        <f>HYPERLINK("https://docs.wto.org/imrd/directdoc.asp?DDFDocuments/q/G/SPS/NBRA775A1.pdf","EN")</f>
      </c>
      <c r="I6290" s="15">
        <f>HYPERLINK("https://docs.wto.org/imrd/directdoc.asp?DDFDocuments/r/G/SPS/NBRA775A1.pdf","FR")</f>
      </c>
      <c r="J6290" s="15">
        <f>HYPERLINK("https://docs.wto.org/imrd/directdoc.asp?DDFDocuments/s/G/SPS/NBRA775A1.pdf","ES")</f>
      </c>
    </row>
    <row r="6291">
      <c r="A6291" s="10" t="s">
        <v>10655</v>
      </c>
      <c r="B6291" s="11" t="s">
        <v>95</v>
      </c>
      <c r="C6291" s="10" t="s">
        <v>18</v>
      </c>
      <c r="D6291" s="12">
        <v>41262</v>
      </c>
      <c r="E6291" s="13" t="s">
        <v>10656</v>
      </c>
      <c r="F6291" s="13" t="s">
        <v>32</v>
      </c>
      <c r="G6291" s="14" t="s">
        <v>365</v>
      </c>
      <c r="H6291" s="15">
        <f>HYPERLINK("https://docs.wto.org/imrd/directdoc.asp?DDFDocuments/t/G/SPS/NBRA849.DOC","EN")</f>
      </c>
      <c r="I6291" s="15">
        <f>HYPERLINK("https://docs.wto.org/imrd/directdoc.asp?DDFDocuments/u/G/SPS/NBRA849.DOC","FR")</f>
      </c>
      <c r="J6291" s="15">
        <f>HYPERLINK("https://docs.wto.org/imrd/directdoc.asp?DDFDocuments/v/G/SPS/NBRA849.DOC","ES")</f>
      </c>
    </row>
    <row r="6292">
      <c r="A6292" s="10" t="s">
        <v>10657</v>
      </c>
      <c r="B6292" s="11" t="s">
        <v>11</v>
      </c>
      <c r="C6292" s="10" t="s">
        <v>12</v>
      </c>
      <c r="D6292" s="12">
        <v>41262</v>
      </c>
      <c r="E6292" s="13" t="s">
        <v>9564</v>
      </c>
      <c r="F6292" s="13" t="s">
        <v>6531</v>
      </c>
      <c r="G6292" s="14" t="s">
        <v>4069</v>
      </c>
      <c r="H6292" s="15">
        <f>HYPERLINK("https://docs.wto.org/imrd/directdoc.asp?DDFDocuments/t/G/SPS/NRUS3.DOC","EN")</f>
      </c>
      <c r="I6292" s="15">
        <f>HYPERLINK("https://docs.wto.org/imrd/directdoc.asp?DDFDocuments/u/G/SPS/NRUS3.DOC","FR")</f>
      </c>
      <c r="J6292" s="15">
        <f>HYPERLINK("https://docs.wto.org/imrd/directdoc.asp?DDFDocuments/v/G/SPS/NRUS3.DOC","ES")</f>
      </c>
    </row>
    <row r="6293">
      <c r="A6293" s="10" t="s">
        <v>10658</v>
      </c>
      <c r="B6293" s="11" t="s">
        <v>53</v>
      </c>
      <c r="C6293" s="10" t="s">
        <v>54</v>
      </c>
      <c r="D6293" s="12">
        <v>41262</v>
      </c>
      <c r="E6293" s="13" t="s">
        <v>4266</v>
      </c>
      <c r="F6293" s="13" t="s">
        <v>925</v>
      </c>
      <c r="G6293" s="14" t="s">
        <v>34</v>
      </c>
      <c r="H6293" s="15">
        <f>HYPERLINK("https://docs.wto.org/imrd/directdoc.asp?DDFDocuments/q/G/SPS/NSAU13A1.pdf","EN")</f>
      </c>
      <c r="I6293" s="15">
        <f>HYPERLINK("https://docs.wto.org/imrd/directdoc.asp?DDFDocuments/r/G/SPS/NSAU13A1.pdf","FR")</f>
      </c>
      <c r="J6293" s="15">
        <f>HYPERLINK("https://docs.wto.org/imrd/directdoc.asp?DDFDocuments/s/G/SPS/NSAU13A1.pdf","ES")</f>
      </c>
    </row>
    <row r="6294">
      <c r="A6294" s="10" t="s">
        <v>10659</v>
      </c>
      <c r="B6294" s="11" t="s">
        <v>59</v>
      </c>
      <c r="C6294" s="10" t="s">
        <v>18</v>
      </c>
      <c r="D6294" s="12">
        <v>41262</v>
      </c>
      <c r="E6294" s="13" t="s">
        <v>10381</v>
      </c>
      <c r="F6294" s="13" t="s">
        <v>74</v>
      </c>
      <c r="G6294" s="14"/>
      <c r="H6294" s="15">
        <f>HYPERLINK("https://docs.wto.org/imrd/directdoc.asp?DDFDocuments/q/G/SPS/NTPKM273.pdf","EN")</f>
      </c>
      <c r="I6294" s="15">
        <f>HYPERLINK("https://docs.wto.org/imrd/directdoc.asp?DDFDocuments/r/G/SPS/NTPKM273.pdf","FR")</f>
      </c>
      <c r="J6294" s="15">
        <f>HYPERLINK("https://docs.wto.org/imrd/directdoc.asp?DDFDocuments/s/G/SPS/NTPKM273.pdf","ES")</f>
      </c>
    </row>
    <row r="6295">
      <c r="A6295" s="10" t="s">
        <v>10660</v>
      </c>
      <c r="B6295" s="11" t="s">
        <v>161</v>
      </c>
      <c r="C6295" s="10" t="s">
        <v>18</v>
      </c>
      <c r="D6295" s="12">
        <v>41262</v>
      </c>
      <c r="E6295" s="13" t="s">
        <v>857</v>
      </c>
      <c r="F6295" s="13" t="s">
        <v>10661</v>
      </c>
      <c r="G6295" s="14"/>
      <c r="H6295" s="15">
        <f>HYPERLINK("https://docs.wto.org/imrd/directdoc.asp?DDFDocuments/t/G/SPS/NUSA2488.DOC","EN")</f>
      </c>
      <c r="I6295" s="15">
        <f>HYPERLINK("https://docs.wto.org/imrd/directdoc.asp?DDFDocuments/u/G/SPS/NUSA2488.DOC","FR")</f>
      </c>
      <c r="J6295" s="15">
        <f>HYPERLINK("https://docs.wto.org/imrd/directdoc.asp?DDFDocuments/v/G/SPS/NUSA2488.DOC","ES")</f>
      </c>
    </row>
    <row r="6296">
      <c r="A6296" s="10" t="s">
        <v>10662</v>
      </c>
      <c r="B6296" s="11" t="s">
        <v>161</v>
      </c>
      <c r="C6296" s="10" t="s">
        <v>18</v>
      </c>
      <c r="D6296" s="12">
        <v>41262</v>
      </c>
      <c r="E6296" s="13" t="s">
        <v>10663</v>
      </c>
      <c r="F6296" s="13" t="s">
        <v>10664</v>
      </c>
      <c r="G6296" s="14"/>
      <c r="H6296" s="15">
        <f>HYPERLINK("https://docs.wto.org/imrd/directdoc.asp?DDFDocuments/t/G/SPS/NUSA2489.DOC","EN")</f>
      </c>
      <c r="I6296" s="15">
        <f>HYPERLINK("https://docs.wto.org/imrd/directdoc.asp?DDFDocuments/u/G/SPS/NUSA2489.DOC","FR")</f>
      </c>
      <c r="J6296" s="15">
        <f>HYPERLINK("https://docs.wto.org/imrd/directdoc.asp?DDFDocuments/v/G/SPS/NUSA2489.DOC","ES")</f>
      </c>
    </row>
    <row r="6297">
      <c r="A6297" s="10" t="s">
        <v>10665</v>
      </c>
      <c r="B6297" s="11" t="s">
        <v>161</v>
      </c>
      <c r="C6297" s="10" t="s">
        <v>18</v>
      </c>
      <c r="D6297" s="12">
        <v>41262</v>
      </c>
      <c r="E6297" s="13" t="s">
        <v>10666</v>
      </c>
      <c r="F6297" s="13" t="s">
        <v>10667</v>
      </c>
      <c r="G6297" s="14"/>
      <c r="H6297" s="15">
        <f>HYPERLINK("https://docs.wto.org/imrd/directdoc.asp?DDFDocuments/t/G/SPS/NUSA2490.DOC","EN")</f>
      </c>
      <c r="I6297" s="15"/>
      <c r="J6297" s="15">
        <f>HYPERLINK("https://docs.wto.org/imrd/directdoc.asp?DDFDocuments/v/G/SPS/NUSA2490.DOC","ES")</f>
      </c>
    </row>
    <row r="6298">
      <c r="A6298" s="10" t="s">
        <v>10668</v>
      </c>
      <c r="B6298" s="11" t="s">
        <v>188</v>
      </c>
      <c r="C6298" s="10" t="s">
        <v>12</v>
      </c>
      <c r="D6298" s="12">
        <v>41260</v>
      </c>
      <c r="E6298" s="13" t="s">
        <v>10669</v>
      </c>
      <c r="F6298" s="13" t="s">
        <v>223</v>
      </c>
      <c r="G6298" s="14"/>
      <c r="H6298" s="15">
        <f>HYPERLINK("https://docs.wto.org/imrd/directdoc.asp?DDFDocuments/q/G/SPS/NAUS311.pdf","EN")</f>
      </c>
      <c r="I6298" s="15">
        <f>HYPERLINK("https://docs.wto.org/imrd/directdoc.asp?DDFDocuments/r/G/SPS/NAUS311.pdf","FR")</f>
      </c>
      <c r="J6298" s="15">
        <f>HYPERLINK("https://docs.wto.org/imrd/directdoc.asp?DDFDocuments/s/G/SPS/NAUS311.pdf","ES")</f>
      </c>
    </row>
    <row r="6299">
      <c r="A6299" s="10" t="s">
        <v>10670</v>
      </c>
      <c r="B6299" s="11" t="s">
        <v>53</v>
      </c>
      <c r="C6299" s="10" t="s">
        <v>12</v>
      </c>
      <c r="D6299" s="12">
        <v>41260</v>
      </c>
      <c r="E6299" s="13" t="s">
        <v>10671</v>
      </c>
      <c r="F6299" s="13" t="s">
        <v>138</v>
      </c>
      <c r="G6299" s="14" t="s">
        <v>10672</v>
      </c>
      <c r="H6299" s="15">
        <f>HYPERLINK("https://docs.wto.org/imrd/directdoc.asp?DDFDocuments/q/G/SPS/NSAU39.pdf","EN")</f>
      </c>
      <c r="I6299" s="15">
        <f>HYPERLINK("https://docs.wto.org/imrd/directdoc.asp?DDFDocuments/r/G/SPS/NSAU39.pdf","FR")</f>
      </c>
      <c r="J6299" s="15">
        <f>HYPERLINK("https://docs.wto.org/imrd/directdoc.asp?DDFDocuments/s/G/SPS/NSAU39.pdf","ES")</f>
      </c>
    </row>
    <row r="6300">
      <c r="A6300" s="10" t="s">
        <v>10673</v>
      </c>
      <c r="B6300" s="11" t="s">
        <v>153</v>
      </c>
      <c r="C6300" s="10" t="s">
        <v>54</v>
      </c>
      <c r="D6300" s="12">
        <v>41256</v>
      </c>
      <c r="E6300" s="13" t="s">
        <v>10674</v>
      </c>
      <c r="F6300" s="13" t="s">
        <v>7603</v>
      </c>
      <c r="G6300" s="14"/>
      <c r="H6300" s="15">
        <f>HYPERLINK("https://docs.wto.org/imrd/directdoc.asp?DDFDocuments/t/G/SPS/NKOR158A1.DOC","EN")</f>
      </c>
      <c r="I6300" s="15">
        <f>HYPERLINK("https://docs.wto.org/imrd/directdoc.asp?DDFDocuments/u/G/SPS/NKOR158A1.DOC","FR")</f>
      </c>
      <c r="J6300" s="15">
        <f>HYPERLINK("https://docs.wto.org/imrd/directdoc.asp?DDFDocuments/v/G/SPS/NKOR158A1.DOC","ES")</f>
      </c>
    </row>
    <row r="6301">
      <c r="A6301" s="10" t="s">
        <v>10675</v>
      </c>
      <c r="B6301" s="11" t="s">
        <v>153</v>
      </c>
      <c r="C6301" s="10" t="s">
        <v>12</v>
      </c>
      <c r="D6301" s="12">
        <v>41256</v>
      </c>
      <c r="E6301" s="13" t="s">
        <v>10676</v>
      </c>
      <c r="F6301" s="13" t="s">
        <v>7603</v>
      </c>
      <c r="G6301" s="14" t="s">
        <v>95</v>
      </c>
      <c r="H6301" s="15">
        <f>HYPERLINK("https://docs.wto.org/imrd/directdoc.asp?DDFDocuments/t/G/SPS/NKOR434.DOC","EN")</f>
      </c>
      <c r="I6301" s="15">
        <f>HYPERLINK("https://docs.wto.org/imrd/directdoc.asp?DDFDocuments/u/G/SPS/NKOR434.DOC","FR")</f>
      </c>
      <c r="J6301" s="15">
        <f>HYPERLINK("https://docs.wto.org/imrd/directdoc.asp?DDFDocuments/v/G/SPS/NKOR434.DOC","ES")</f>
      </c>
    </row>
    <row r="6302">
      <c r="A6302" s="10" t="s">
        <v>10677</v>
      </c>
      <c r="B6302" s="11" t="s">
        <v>72</v>
      </c>
      <c r="C6302" s="10" t="s">
        <v>18</v>
      </c>
      <c r="D6302" s="12">
        <v>41254</v>
      </c>
      <c r="E6302" s="13" t="s">
        <v>19</v>
      </c>
      <c r="F6302" s="13" t="s">
        <v>122</v>
      </c>
      <c r="G6302" s="14"/>
      <c r="H6302" s="15">
        <f>HYPERLINK("https://docs.wto.org/imrd/directdoc.asp?DDFDocuments/t/G/SPS/NCAN645.DOC","EN")</f>
      </c>
      <c r="I6302" s="15">
        <f>HYPERLINK("https://docs.wto.org/imrd/directdoc.asp?DDFDocuments/u/G/SPS/NCAN645.DOC","FR")</f>
      </c>
      <c r="J6302" s="15">
        <f>HYPERLINK("https://docs.wto.org/imrd/directdoc.asp?DDFDocuments/v/G/SPS/NCAN645.DOC","ES")</f>
      </c>
    </row>
    <row r="6303">
      <c r="A6303" s="10" t="s">
        <v>10678</v>
      </c>
      <c r="B6303" s="11" t="s">
        <v>11</v>
      </c>
      <c r="C6303" s="10" t="s">
        <v>12</v>
      </c>
      <c r="D6303" s="12">
        <v>41253</v>
      </c>
      <c r="E6303" s="13" t="s">
        <v>19</v>
      </c>
      <c r="F6303" s="13" t="s">
        <v>92</v>
      </c>
      <c r="G6303" s="14"/>
      <c r="H6303" s="15">
        <f>HYPERLINK("https://docs.wto.org/imrd/directdoc.asp?DDFDocuments/t/G/SPS/NRUS1.DOC","EN")</f>
      </c>
      <c r="I6303" s="15">
        <f>HYPERLINK("https://docs.wto.org/imrd/directdoc.asp?DDFDocuments/u/G/SPS/NRUS1.DOC","FR")</f>
      </c>
      <c r="J6303" s="15">
        <f>HYPERLINK("https://docs.wto.org/imrd/directdoc.asp?DDFDocuments/v/G/SPS/NRUS1.DOC","ES")</f>
      </c>
    </row>
    <row r="6304">
      <c r="A6304" s="10" t="s">
        <v>10679</v>
      </c>
      <c r="B6304" s="11" t="s">
        <v>11</v>
      </c>
      <c r="C6304" s="10" t="s">
        <v>12</v>
      </c>
      <c r="D6304" s="12">
        <v>41253</v>
      </c>
      <c r="E6304" s="13" t="s">
        <v>19</v>
      </c>
      <c r="F6304" s="13" t="s">
        <v>92</v>
      </c>
      <c r="G6304" s="14"/>
      <c r="H6304" s="15">
        <f>HYPERLINK("https://docs.wto.org/imrd/directdoc.asp?DDFDocuments/t/G/SPS/NRUS2.DOC","EN")</f>
      </c>
      <c r="I6304" s="15">
        <f>HYPERLINK("https://docs.wto.org/imrd/directdoc.asp?DDFDocuments/u/G/SPS/NRUS2.DOC","FR")</f>
      </c>
      <c r="J6304" s="15">
        <f>HYPERLINK("https://docs.wto.org/imrd/directdoc.asp?DDFDocuments/v/G/SPS/NRUS2.DOC","ES")</f>
      </c>
    </row>
    <row r="6305">
      <c r="A6305" s="10" t="s">
        <v>10680</v>
      </c>
      <c r="B6305" s="11" t="s">
        <v>151</v>
      </c>
      <c r="C6305" s="10" t="s">
        <v>18</v>
      </c>
      <c r="D6305" s="12">
        <v>41249</v>
      </c>
      <c r="E6305" s="13" t="s">
        <v>19</v>
      </c>
      <c r="F6305" s="13" t="s">
        <v>10681</v>
      </c>
      <c r="G6305" s="14"/>
      <c r="H6305" s="15">
        <f>HYPERLINK("https://docs.wto.org/imrd/directdoc.asp?DDFDocuments/q/G/SPS/NVNM37.pdf","EN")</f>
      </c>
      <c r="I6305" s="15">
        <f>HYPERLINK("https://docs.wto.org/imrd/directdoc.asp?DDFDocuments/r/G/SPS/NVNM37.pdf","FR")</f>
      </c>
      <c r="J6305" s="15">
        <f>HYPERLINK("https://docs.wto.org/imrd/directdoc.asp?DDFDocuments/s/G/SPS/NVNM37.pdf","ES")</f>
      </c>
    </row>
    <row r="6306">
      <c r="A6306" s="10" t="s">
        <v>10682</v>
      </c>
      <c r="B6306" s="11" t="s">
        <v>72</v>
      </c>
      <c r="C6306" s="10" t="s">
        <v>40</v>
      </c>
      <c r="D6306" s="12">
        <v>41248</v>
      </c>
      <c r="E6306" s="13" t="s">
        <v>19</v>
      </c>
      <c r="F6306" s="13" t="s">
        <v>144</v>
      </c>
      <c r="G6306" s="14"/>
      <c r="H6306" s="15">
        <f>HYPERLINK("https://docs.wto.org/imrd/directdoc.asp?DDFDocuments/q/G/SPS/NCAN415A3.pdf","EN")</f>
      </c>
      <c r="I6306" s="15">
        <f>HYPERLINK("https://docs.wto.org/imrd/directdoc.asp?DDFDocuments/r/G/SPS/NCAN415A3.pdf","FR")</f>
      </c>
      <c r="J6306" s="15">
        <f>HYPERLINK("https://docs.wto.org/imrd/directdoc.asp?DDFDocuments/s/G/SPS/NCAN415A3.pdf","ES")</f>
      </c>
    </row>
    <row r="6307">
      <c r="A6307" s="10" t="s">
        <v>10683</v>
      </c>
      <c r="B6307" s="11" t="s">
        <v>72</v>
      </c>
      <c r="C6307" s="10" t="s">
        <v>40</v>
      </c>
      <c r="D6307" s="12">
        <v>41248</v>
      </c>
      <c r="E6307" s="13" t="s">
        <v>19</v>
      </c>
      <c r="F6307" s="13" t="s">
        <v>1268</v>
      </c>
      <c r="G6307" s="14"/>
      <c r="H6307" s="15">
        <f>HYPERLINK("https://docs.wto.org/imrd/directdoc.asp?DDFDocuments/t/G/SPS/NCAN460A3.DOC","EN")</f>
      </c>
      <c r="I6307" s="15">
        <f>HYPERLINK("https://docs.wto.org/imrd/directdoc.asp?DDFDocuments/u/G/SPS/NCAN460A3.DOC","FR")</f>
      </c>
      <c r="J6307" s="15">
        <f>HYPERLINK("https://docs.wto.org/imrd/directdoc.asp?DDFDocuments/v/G/SPS/NCAN460A3.DOC","ES")</f>
      </c>
    </row>
    <row r="6308">
      <c r="A6308" s="10" t="s">
        <v>10684</v>
      </c>
      <c r="B6308" s="11" t="s">
        <v>139</v>
      </c>
      <c r="C6308" s="10" t="s">
        <v>18</v>
      </c>
      <c r="D6308" s="12">
        <v>41248</v>
      </c>
      <c r="E6308" s="13" t="s">
        <v>4256</v>
      </c>
      <c r="F6308" s="13" t="s">
        <v>3404</v>
      </c>
      <c r="G6308" s="14" t="s">
        <v>10463</v>
      </c>
      <c r="H6308" s="15">
        <f>HYPERLINK("https://docs.wto.org/imrd/directdoc.asp?DDFDocuments/q/G/SPS/NIND78.pdf","EN")</f>
      </c>
      <c r="I6308" s="15">
        <f>HYPERLINK("https://docs.wto.org/imrd/directdoc.asp?DDFDocuments/r/G/SPS/NIND78.pdf","FR")</f>
      </c>
      <c r="J6308" s="15">
        <f>HYPERLINK("https://docs.wto.org/imrd/directdoc.asp?DDFDocuments/s/G/SPS/NIND78.pdf","ES")</f>
      </c>
    </row>
    <row r="6309">
      <c r="A6309" s="10" t="s">
        <v>10685</v>
      </c>
      <c r="B6309" s="11" t="s">
        <v>72</v>
      </c>
      <c r="C6309" s="10" t="s">
        <v>40</v>
      </c>
      <c r="D6309" s="12">
        <v>41247</v>
      </c>
      <c r="E6309" s="13" t="s">
        <v>19</v>
      </c>
      <c r="F6309" s="13" t="s">
        <v>1268</v>
      </c>
      <c r="G6309" s="14"/>
      <c r="H6309" s="15">
        <f>HYPERLINK("https://docs.wto.org/imrd/directdoc.asp?DDFDocuments/q/G/SPS/NCAN609A2.pdf","EN")</f>
      </c>
      <c r="I6309" s="15">
        <f>HYPERLINK("https://docs.wto.org/imrd/directdoc.asp?DDFDocuments/r/G/SPS/NCAN609A2.pdf","FR")</f>
      </c>
      <c r="J6309" s="15">
        <f>HYPERLINK("https://docs.wto.org/imrd/directdoc.asp?DDFDocuments/s/G/SPS/NCAN609A2.pdf","ES")</f>
      </c>
    </row>
    <row r="6310">
      <c r="A6310" s="10" t="s">
        <v>10686</v>
      </c>
      <c r="B6310" s="11" t="s">
        <v>95</v>
      </c>
      <c r="C6310" s="10" t="s">
        <v>40</v>
      </c>
      <c r="D6310" s="12">
        <v>41246</v>
      </c>
      <c r="E6310" s="13" t="s">
        <v>3530</v>
      </c>
      <c r="F6310" s="13" t="s">
        <v>1268</v>
      </c>
      <c r="G6310" s="14" t="s">
        <v>7481</v>
      </c>
      <c r="H6310" s="15">
        <f>HYPERLINK("https://docs.wto.org/imrd/directdoc.asp?DDFDocuments/q/G/SPS/NBRA714A4.pdf","EN")</f>
      </c>
      <c r="I6310" s="15">
        <f>HYPERLINK("https://docs.wto.org/imrd/directdoc.asp?DDFDocuments/r/G/SPS/NBRA714A4.pdf","FR")</f>
      </c>
      <c r="J6310" s="15">
        <f>HYPERLINK("https://docs.wto.org/imrd/directdoc.asp?DDFDocuments/s/G/SPS/NBRA714A4.pdf","ES")</f>
      </c>
    </row>
    <row r="6311">
      <c r="A6311" s="10" t="s">
        <v>10687</v>
      </c>
      <c r="B6311" s="11" t="s">
        <v>95</v>
      </c>
      <c r="C6311" s="10" t="s">
        <v>40</v>
      </c>
      <c r="D6311" s="12">
        <v>41246</v>
      </c>
      <c r="E6311" s="13" t="s">
        <v>10489</v>
      </c>
      <c r="F6311" s="13" t="s">
        <v>5150</v>
      </c>
      <c r="G6311" s="14"/>
      <c r="H6311" s="15">
        <f>HYPERLINK("https://docs.wto.org/imrd/directdoc.asp?DDFDocuments/t/G/SPS/NBRA733A1.DOC","EN")</f>
      </c>
      <c r="I6311" s="15">
        <f>HYPERLINK("https://docs.wto.org/imrd/directdoc.asp?DDFDocuments/u/G/SPS/NBRA733A1.DOC","FR")</f>
      </c>
      <c r="J6311" s="15">
        <f>HYPERLINK("https://docs.wto.org/imrd/directdoc.asp?DDFDocuments/v/G/SPS/NBRA733A1.DOC","ES")</f>
      </c>
    </row>
    <row r="6312">
      <c r="A6312" s="10" t="s">
        <v>10688</v>
      </c>
      <c r="B6312" s="11" t="s">
        <v>95</v>
      </c>
      <c r="C6312" s="10" t="s">
        <v>18</v>
      </c>
      <c r="D6312" s="12">
        <v>41246</v>
      </c>
      <c r="E6312" s="13" t="s">
        <v>10689</v>
      </c>
      <c r="F6312" s="13" t="s">
        <v>24</v>
      </c>
      <c r="G6312" s="14"/>
      <c r="H6312" s="15">
        <f>HYPERLINK("https://docs.wto.org/imrd/directdoc.asp?DDFDocuments/t/G/SPS/NBRA848.DOC","EN")</f>
      </c>
      <c r="I6312" s="15">
        <f>HYPERLINK("https://docs.wto.org/imrd/directdoc.asp?DDFDocuments/u/G/SPS/NBRA848.DOC","FR")</f>
      </c>
      <c r="J6312" s="15">
        <f>HYPERLINK("https://docs.wto.org/imrd/directdoc.asp?DDFDocuments/v/G/SPS/NBRA848.DOC","ES")</f>
      </c>
    </row>
    <row r="6313">
      <c r="A6313" s="10" t="s">
        <v>10690</v>
      </c>
      <c r="B6313" s="11" t="s">
        <v>27</v>
      </c>
      <c r="C6313" s="10" t="s">
        <v>18</v>
      </c>
      <c r="D6313" s="12">
        <v>41246</v>
      </c>
      <c r="E6313" s="13" t="s">
        <v>19</v>
      </c>
      <c r="F6313" s="13" t="s">
        <v>158</v>
      </c>
      <c r="G6313" s="14"/>
      <c r="H6313" s="15">
        <f>HYPERLINK("https://docs.wto.org/imrd/directdoc.asp?DDFDocuments/t/G/SPS/NCRI134.DOC","EN")</f>
      </c>
      <c r="I6313" s="15">
        <f>HYPERLINK("https://docs.wto.org/imrd/directdoc.asp?DDFDocuments/u/G/SPS/NCRI134.DOC","FR")</f>
      </c>
      <c r="J6313" s="15">
        <f>HYPERLINK("https://docs.wto.org/imrd/directdoc.asp?DDFDocuments/v/G/SPS/NCRI134.DOC","ES")</f>
      </c>
    </row>
    <row r="6314">
      <c r="A6314" s="10" t="s">
        <v>10691</v>
      </c>
      <c r="B6314" s="11" t="s">
        <v>27</v>
      </c>
      <c r="C6314" s="10" t="s">
        <v>18</v>
      </c>
      <c r="D6314" s="12">
        <v>41246</v>
      </c>
      <c r="E6314" s="13" t="s">
        <v>19</v>
      </c>
      <c r="F6314" s="13" t="s">
        <v>158</v>
      </c>
      <c r="G6314" s="14"/>
      <c r="H6314" s="15">
        <f>HYPERLINK("https://docs.wto.org/imrd/directdoc.asp?DDFDocuments/q/G/SPS/NCRI135.pdf","EN")</f>
      </c>
      <c r="I6314" s="15">
        <f>HYPERLINK("https://docs.wto.org/imrd/directdoc.asp?DDFDocuments/r/G/SPS/NCRI135.pdf","FR")</f>
      </c>
      <c r="J6314" s="15">
        <f>HYPERLINK("https://docs.wto.org/imrd/directdoc.asp?DDFDocuments/s/G/SPS/NCRI135.pdf","ES")</f>
      </c>
    </row>
    <row r="6315">
      <c r="A6315" s="10" t="s">
        <v>10692</v>
      </c>
      <c r="B6315" s="11" t="s">
        <v>161</v>
      </c>
      <c r="C6315" s="10" t="s">
        <v>18</v>
      </c>
      <c r="D6315" s="12">
        <v>41246</v>
      </c>
      <c r="E6315" s="13" t="s">
        <v>913</v>
      </c>
      <c r="F6315" s="13" t="s">
        <v>24</v>
      </c>
      <c r="G6315" s="14"/>
      <c r="H6315" s="15">
        <f>HYPERLINK("https://docs.wto.org/imrd/directdoc.asp?DDFDocuments/t/G/SPS/NUSA2484.DOC","EN")</f>
      </c>
      <c r="I6315" s="15">
        <f>HYPERLINK("https://docs.wto.org/imrd/directdoc.asp?DDFDocuments/u/G/SPS/NUSA2484.DOC","FR")</f>
      </c>
      <c r="J6315" s="15">
        <f>HYPERLINK("https://docs.wto.org/imrd/directdoc.asp?DDFDocuments/v/G/SPS/NUSA2484.DOC","ES")</f>
      </c>
    </row>
    <row r="6316">
      <c r="A6316" s="10" t="s">
        <v>10693</v>
      </c>
      <c r="B6316" s="11" t="s">
        <v>188</v>
      </c>
      <c r="C6316" s="10" t="s">
        <v>40</v>
      </c>
      <c r="D6316" s="12">
        <v>41242</v>
      </c>
      <c r="E6316" s="13" t="s">
        <v>9535</v>
      </c>
      <c r="F6316" s="13" t="s">
        <v>5163</v>
      </c>
      <c r="G6316" s="14" t="s">
        <v>59</v>
      </c>
      <c r="H6316" s="15">
        <f>HYPERLINK("https://docs.wto.org/imrd/directdoc.asp?DDFDocuments/q/G/SPS/NAUS309A1.pdf","EN")</f>
      </c>
      <c r="I6316" s="15"/>
      <c r="J6316" s="15">
        <f>HYPERLINK("https://docs.wto.org/imrd/directdoc.asp?DDFDocuments/s/G/SPS/NAUS309A1.pdf","ES")</f>
      </c>
    </row>
    <row r="6317">
      <c r="A6317" s="10" t="s">
        <v>10694</v>
      </c>
      <c r="B6317" s="11" t="s">
        <v>10695</v>
      </c>
      <c r="C6317" s="10" t="s">
        <v>12</v>
      </c>
      <c r="D6317" s="12">
        <v>41242</v>
      </c>
      <c r="E6317" s="13" t="s">
        <v>10696</v>
      </c>
      <c r="F6317" s="13" t="s">
        <v>868</v>
      </c>
      <c r="G6317" s="14" t="s">
        <v>34</v>
      </c>
      <c r="H6317" s="15">
        <f>HYPERLINK("https://docs.wto.org/imrd/directdoc.asp?DDFDocuments/t/G/SPS/NBRN3R1.DOC","EN")</f>
      </c>
      <c r="I6317" s="15"/>
      <c r="J6317" s="15">
        <f>HYPERLINK("https://docs.wto.org/imrd/directdoc.asp?DDFDocuments/v/G/SPS/NBRN3R1.DOC","ES")</f>
      </c>
    </row>
    <row r="6318">
      <c r="A6318" s="10" t="s">
        <v>10697</v>
      </c>
      <c r="B6318" s="11" t="s">
        <v>2054</v>
      </c>
      <c r="C6318" s="10" t="s">
        <v>18</v>
      </c>
      <c r="D6318" s="12">
        <v>41242</v>
      </c>
      <c r="E6318" s="13" t="s">
        <v>10698</v>
      </c>
      <c r="F6318" s="13" t="s">
        <v>24</v>
      </c>
      <c r="G6318" s="14"/>
      <c r="H6318" s="15">
        <f>HYPERLINK("https://docs.wto.org/imrd/directdoc.asp?DDFDocuments/t/G/SPS/NNPL16.DOC","EN")</f>
      </c>
      <c r="I6318" s="15"/>
      <c r="J6318" s="15">
        <f>HYPERLINK("https://docs.wto.org/imrd/directdoc.asp?DDFDocuments/v/G/SPS/NNPL16.DOC","ES")</f>
      </c>
    </row>
    <row r="6319">
      <c r="A6319" s="10" t="s">
        <v>10699</v>
      </c>
      <c r="B6319" s="11" t="s">
        <v>2054</v>
      </c>
      <c r="C6319" s="10" t="s">
        <v>18</v>
      </c>
      <c r="D6319" s="12">
        <v>41242</v>
      </c>
      <c r="E6319" s="13" t="s">
        <v>10700</v>
      </c>
      <c r="F6319" s="13" t="s">
        <v>24</v>
      </c>
      <c r="G6319" s="14"/>
      <c r="H6319" s="15">
        <f>HYPERLINK("https://docs.wto.org/imrd/directdoc.asp?DDFDocuments/t/G/SPS/NNPL17.DOC","EN")</f>
      </c>
      <c r="I6319" s="15"/>
      <c r="J6319" s="15">
        <f>HYPERLINK("https://docs.wto.org/imrd/directdoc.asp?DDFDocuments/v/G/SPS/NNPL17.DOC","ES")</f>
      </c>
    </row>
    <row r="6320">
      <c r="A6320" s="10" t="s">
        <v>10701</v>
      </c>
      <c r="B6320" s="11" t="s">
        <v>161</v>
      </c>
      <c r="C6320" s="10" t="s">
        <v>18</v>
      </c>
      <c r="D6320" s="12">
        <v>41242</v>
      </c>
      <c r="E6320" s="13" t="s">
        <v>10702</v>
      </c>
      <c r="F6320" s="13" t="s">
        <v>24</v>
      </c>
      <c r="G6320" s="14" t="s">
        <v>153</v>
      </c>
      <c r="H6320" s="15">
        <f>HYPERLINK("https://docs.wto.org/imrd/directdoc.asp?DDFDocuments/t/G/SPS/NUSA2483.DOC","EN")</f>
      </c>
      <c r="I6320" s="15"/>
      <c r="J6320" s="15">
        <f>HYPERLINK("https://docs.wto.org/imrd/directdoc.asp?DDFDocuments/v/G/SPS/NUSA2483.DOC","ES")</f>
      </c>
    </row>
    <row r="6321">
      <c r="A6321" s="10" t="s">
        <v>10703</v>
      </c>
      <c r="B6321" s="11" t="s">
        <v>82</v>
      </c>
      <c r="C6321" s="10" t="s">
        <v>12</v>
      </c>
      <c r="D6321" s="12">
        <v>41240</v>
      </c>
      <c r="E6321" s="13" t="s">
        <v>10704</v>
      </c>
      <c r="F6321" s="13" t="s">
        <v>32</v>
      </c>
      <c r="G6321" s="14"/>
      <c r="H6321" s="15">
        <f>HYPERLINK("https://docs.wto.org/imrd/directdoc.asp?DDFDocuments/t/G/SPS/NEU36.DOC","EN")</f>
      </c>
      <c r="I6321" s="15">
        <f>HYPERLINK("https://docs.wto.org/imrd/directdoc.asp?DDFDocuments/u/G/SPS/NEU36.DOC","FR")</f>
      </c>
      <c r="J6321" s="15">
        <f>HYPERLINK("https://docs.wto.org/imrd/directdoc.asp?DDFDocuments/v/G/SPS/NEU36.DOC","ES")</f>
      </c>
    </row>
    <row r="6322">
      <c r="A6322" s="10" t="s">
        <v>10705</v>
      </c>
      <c r="B6322" s="11" t="s">
        <v>1096</v>
      </c>
      <c r="C6322" s="10" t="s">
        <v>18</v>
      </c>
      <c r="D6322" s="12">
        <v>41240</v>
      </c>
      <c r="E6322" s="13" t="s">
        <v>3925</v>
      </c>
      <c r="F6322" s="13" t="s">
        <v>1282</v>
      </c>
      <c r="G6322" s="14"/>
      <c r="H6322" s="15">
        <f>HYPERLINK("https://docs.wto.org/imrd/directdoc.asp?DDFDocuments/t/G/SPS/NSGP45.DOC","EN")</f>
      </c>
      <c r="I6322" s="15">
        <f>HYPERLINK("https://docs.wto.org/imrd/directdoc.asp?DDFDocuments/u/G/SPS/NSGP45.DOC","FR")</f>
      </c>
      <c r="J6322" s="15">
        <f>HYPERLINK("https://docs.wto.org/imrd/directdoc.asp?DDFDocuments/v/G/SPS/NSGP45.DOC","ES")</f>
      </c>
    </row>
    <row r="6323">
      <c r="A6323" s="10" t="s">
        <v>10706</v>
      </c>
      <c r="B6323" s="11" t="s">
        <v>1096</v>
      </c>
      <c r="C6323" s="10" t="s">
        <v>18</v>
      </c>
      <c r="D6323" s="12">
        <v>41240</v>
      </c>
      <c r="E6323" s="13" t="s">
        <v>10707</v>
      </c>
      <c r="F6323" s="13" t="s">
        <v>1282</v>
      </c>
      <c r="G6323" s="14"/>
      <c r="H6323" s="15">
        <f>HYPERLINK("https://docs.wto.org/imrd/directdoc.asp?DDFDocuments/t/G/SPS/NSGP46.DOC","EN")</f>
      </c>
      <c r="I6323" s="15">
        <f>HYPERLINK("https://docs.wto.org/imrd/directdoc.asp?DDFDocuments/u/G/SPS/NSGP46.DOC","FR")</f>
      </c>
      <c r="J6323" s="15">
        <f>HYPERLINK("https://docs.wto.org/imrd/directdoc.asp?DDFDocuments/v/G/SPS/NSGP46.DOC","ES")</f>
      </c>
    </row>
    <row r="6324">
      <c r="A6324" s="10" t="s">
        <v>10708</v>
      </c>
      <c r="B6324" s="11" t="s">
        <v>134</v>
      </c>
      <c r="C6324" s="10" t="s">
        <v>18</v>
      </c>
      <c r="D6324" s="12">
        <v>41240</v>
      </c>
      <c r="E6324" s="13" t="s">
        <v>10709</v>
      </c>
      <c r="F6324" s="13" t="s">
        <v>10710</v>
      </c>
      <c r="G6324" s="14"/>
      <c r="H6324" s="15">
        <f>HYPERLINK("https://docs.wto.org/imrd/directdoc.asp?DDFDocuments/q/G/SPS/NTHA208.pdf","EN")</f>
      </c>
      <c r="I6324" s="15">
        <f>HYPERLINK("https://docs.wto.org/imrd/directdoc.asp?DDFDocuments/r/G/SPS/NTHA208.pdf","FR")</f>
      </c>
      <c r="J6324" s="15">
        <f>HYPERLINK("https://docs.wto.org/imrd/directdoc.asp?DDFDocuments/s/G/SPS/NTHA208.pdf","ES")</f>
      </c>
    </row>
    <row r="6325">
      <c r="A6325" s="10" t="s">
        <v>10711</v>
      </c>
      <c r="B6325" s="11" t="s">
        <v>27</v>
      </c>
      <c r="C6325" s="10" t="s">
        <v>18</v>
      </c>
      <c r="D6325" s="12">
        <v>41239</v>
      </c>
      <c r="E6325" s="13" t="s">
        <v>10712</v>
      </c>
      <c r="F6325" s="13" t="s">
        <v>166</v>
      </c>
      <c r="G6325" s="14"/>
      <c r="H6325" s="15">
        <f>HYPERLINK("https://docs.wto.org/imrd/directdoc.asp?DDFDocuments/t/G/SPS/NCRI132.DOC","EN")</f>
      </c>
      <c r="I6325" s="15">
        <f>HYPERLINK("https://docs.wto.org/imrd/directdoc.asp?DDFDocuments/u/G/SPS/NCRI132.DOC","FR")</f>
      </c>
      <c r="J6325" s="15">
        <f>HYPERLINK("https://docs.wto.org/imrd/directdoc.asp?DDFDocuments/v/G/SPS/NCRI132.DOC","ES")</f>
      </c>
    </row>
    <row r="6326">
      <c r="A6326" s="10" t="s">
        <v>10713</v>
      </c>
      <c r="B6326" s="11" t="s">
        <v>27</v>
      </c>
      <c r="C6326" s="10" t="s">
        <v>18</v>
      </c>
      <c r="D6326" s="12">
        <v>41239</v>
      </c>
      <c r="E6326" s="13" t="s">
        <v>10714</v>
      </c>
      <c r="F6326" s="13" t="s">
        <v>24</v>
      </c>
      <c r="G6326" s="14"/>
      <c r="H6326" s="15">
        <f>HYPERLINK("https://docs.wto.org/imrd/directdoc.asp?DDFDocuments/t/G/SPS/NCRI133.DOC","EN")</f>
      </c>
      <c r="I6326" s="15">
        <f>HYPERLINK("https://docs.wto.org/imrd/directdoc.asp?DDFDocuments/u/G/SPS/NCRI133.DOC","FR")</f>
      </c>
      <c r="J6326" s="15">
        <f>HYPERLINK("https://docs.wto.org/imrd/directdoc.asp?DDFDocuments/v/G/SPS/NCRI133.DOC","ES")</f>
      </c>
    </row>
    <row r="6327">
      <c r="A6327" s="10" t="s">
        <v>10715</v>
      </c>
      <c r="B6327" s="11" t="s">
        <v>1331</v>
      </c>
      <c r="C6327" s="10" t="s">
        <v>18</v>
      </c>
      <c r="D6327" s="12">
        <v>41239</v>
      </c>
      <c r="E6327" s="13" t="s">
        <v>9288</v>
      </c>
      <c r="F6327" s="13" t="s">
        <v>24</v>
      </c>
      <c r="G6327" s="14"/>
      <c r="H6327" s="15">
        <f>HYPERLINK("https://docs.wto.org/imrd/directdoc.asp?DDFDocuments/t/G/SPS/NHND48.DOC","EN")</f>
      </c>
      <c r="I6327" s="15">
        <f>HYPERLINK("https://docs.wto.org/imrd/directdoc.asp?DDFDocuments/u/G/SPS/NHND48.DOC","FR")</f>
      </c>
      <c r="J6327" s="15">
        <f>HYPERLINK("https://docs.wto.org/imrd/directdoc.asp?DDFDocuments/v/G/SPS/NHND48.DOC","ES")</f>
      </c>
    </row>
    <row r="6328">
      <c r="A6328" s="10" t="s">
        <v>10716</v>
      </c>
      <c r="B6328" s="11" t="s">
        <v>34</v>
      </c>
      <c r="C6328" s="10" t="s">
        <v>18</v>
      </c>
      <c r="D6328" s="12">
        <v>41239</v>
      </c>
      <c r="E6328" s="13" t="s">
        <v>10717</v>
      </c>
      <c r="F6328" s="13" t="s">
        <v>8132</v>
      </c>
      <c r="G6328" s="14"/>
      <c r="H6328" s="15">
        <f>HYPERLINK("https://docs.wto.org/imrd/directdoc.asp?DDFDocuments/t/G/SPS/NJPN306.DOC","EN")</f>
      </c>
      <c r="I6328" s="15">
        <f>HYPERLINK("https://docs.wto.org/imrd/directdoc.asp?DDFDocuments/u/G/SPS/NJPN306.DOC","FR")</f>
      </c>
      <c r="J6328" s="15">
        <f>HYPERLINK("https://docs.wto.org/imrd/directdoc.asp?DDFDocuments/v/G/SPS/NJPN306.DOC","ES")</f>
      </c>
    </row>
    <row r="6329">
      <c r="A6329" s="10" t="s">
        <v>10718</v>
      </c>
      <c r="B6329" s="11" t="s">
        <v>188</v>
      </c>
      <c r="C6329" s="10" t="s">
        <v>18</v>
      </c>
      <c r="D6329" s="12">
        <v>41236</v>
      </c>
      <c r="E6329" s="13" t="s">
        <v>10315</v>
      </c>
      <c r="F6329" s="13" t="s">
        <v>158</v>
      </c>
      <c r="G6329" s="14" t="s">
        <v>10316</v>
      </c>
      <c r="H6329" s="15">
        <f>HYPERLINK("https://docs.wto.org/imrd/directdoc.asp?DDFDocuments/t/G/SPS/NAUS310.DOC","EN")</f>
      </c>
      <c r="I6329" s="15">
        <f>HYPERLINK("https://docs.wto.org/imrd/directdoc.asp?DDFDocuments/u/G/SPS/NAUS310.DOC","FR")</f>
      </c>
      <c r="J6329" s="15">
        <f>HYPERLINK("https://docs.wto.org/imrd/directdoc.asp?DDFDocuments/v/G/SPS/NAUS310.DOC","ES")</f>
      </c>
    </row>
    <row r="6330">
      <c r="A6330" s="10" t="s">
        <v>10719</v>
      </c>
      <c r="B6330" s="11" t="s">
        <v>34</v>
      </c>
      <c r="C6330" s="10" t="s">
        <v>18</v>
      </c>
      <c r="D6330" s="12">
        <v>41236</v>
      </c>
      <c r="E6330" s="13" t="s">
        <v>1863</v>
      </c>
      <c r="F6330" s="13" t="s">
        <v>229</v>
      </c>
      <c r="G6330" s="14" t="s">
        <v>161</v>
      </c>
      <c r="H6330" s="15">
        <f>HYPERLINK("https://docs.wto.org/imrd/directdoc.asp?DDFDocuments/t/G/SPS/NJPN304.DOC","EN")</f>
      </c>
      <c r="I6330" s="15">
        <f>HYPERLINK("https://docs.wto.org/imrd/directdoc.asp?DDFDocuments/u/G/SPS/NJPN304.DOC","FR")</f>
      </c>
      <c r="J6330" s="15">
        <f>HYPERLINK("https://docs.wto.org/imrd/directdoc.asp?DDFDocuments/v/G/SPS/NJPN304.DOC","ES")</f>
      </c>
    </row>
    <row r="6331">
      <c r="A6331" s="10" t="s">
        <v>10720</v>
      </c>
      <c r="B6331" s="11" t="s">
        <v>34</v>
      </c>
      <c r="C6331" s="10" t="s">
        <v>18</v>
      </c>
      <c r="D6331" s="12">
        <v>41236</v>
      </c>
      <c r="E6331" s="13" t="s">
        <v>9542</v>
      </c>
      <c r="F6331" s="13" t="s">
        <v>5438</v>
      </c>
      <c r="G6331" s="14" t="s">
        <v>87</v>
      </c>
      <c r="H6331" s="15">
        <f>HYPERLINK("https://docs.wto.org/imrd/directdoc.asp?DDFDocuments/t/G/SPS/NJPN305.DOC","EN")</f>
      </c>
      <c r="I6331" s="15">
        <f>HYPERLINK("https://docs.wto.org/imrd/directdoc.asp?DDFDocuments/u/G/SPS/NJPN305.DOC","FR")</f>
      </c>
      <c r="J6331" s="15">
        <f>HYPERLINK("https://docs.wto.org/imrd/directdoc.asp?DDFDocuments/v/G/SPS/NJPN305.DOC","ES")</f>
      </c>
    </row>
    <row r="6332">
      <c r="A6332" s="10" t="s">
        <v>10721</v>
      </c>
      <c r="B6332" s="11" t="s">
        <v>87</v>
      </c>
      <c r="C6332" s="10" t="s">
        <v>18</v>
      </c>
      <c r="D6332" s="12">
        <v>41236</v>
      </c>
      <c r="E6332" s="13" t="s">
        <v>10722</v>
      </c>
      <c r="F6332" s="13" t="s">
        <v>117</v>
      </c>
      <c r="G6332" s="14"/>
      <c r="H6332" s="15">
        <f>HYPERLINK("https://docs.wto.org/imrd/directdoc.asp?DDFDocuments/t/G/SPS/NMEX232.DOC","EN")</f>
      </c>
      <c r="I6332" s="15">
        <f>HYPERLINK("https://docs.wto.org/imrd/directdoc.asp?DDFDocuments/u/G/SPS/NMEX232.DOC","FR")</f>
      </c>
      <c r="J6332" s="15">
        <f>HYPERLINK("https://docs.wto.org/imrd/directdoc.asp?DDFDocuments/v/G/SPS/NMEX232.DOC","ES")</f>
      </c>
    </row>
    <row r="6333">
      <c r="A6333" s="10" t="s">
        <v>10723</v>
      </c>
      <c r="B6333" s="11" t="s">
        <v>365</v>
      </c>
      <c r="C6333" s="10" t="s">
        <v>201</v>
      </c>
      <c r="D6333" s="12">
        <v>41235</v>
      </c>
      <c r="E6333" s="13" t="s">
        <v>19</v>
      </c>
      <c r="F6333" s="13" t="s">
        <v>158</v>
      </c>
      <c r="G6333" s="14"/>
      <c r="H6333" s="15"/>
      <c r="I6333" s="15"/>
      <c r="J6333" s="15">
        <f>HYPERLINK("https://docs.wto.org/imrd/directdoc.asp?DDFDocuments/s/G/SPS/NCHL414C1.pdf","ES")</f>
      </c>
    </row>
    <row r="6334">
      <c r="A6334" s="10" t="s">
        <v>10724</v>
      </c>
      <c r="B6334" s="11" t="s">
        <v>349</v>
      </c>
      <c r="C6334" s="10" t="s">
        <v>18</v>
      </c>
      <c r="D6334" s="12">
        <v>41235</v>
      </c>
      <c r="E6334" s="13" t="s">
        <v>10725</v>
      </c>
      <c r="F6334" s="13" t="s">
        <v>32</v>
      </c>
      <c r="G6334" s="14" t="s">
        <v>365</v>
      </c>
      <c r="H6334" s="15">
        <f>HYPERLINK("https://docs.wto.org/imrd/directdoc.asp?DDFDocuments/t/G/SPS/NECU109.DOC","EN")</f>
      </c>
      <c r="I6334" s="15">
        <f>HYPERLINK("https://docs.wto.org/imrd/directdoc.asp?DDFDocuments/u/G/SPS/NECU109.DOC","FR")</f>
      </c>
      <c r="J6334" s="15">
        <f>HYPERLINK("https://docs.wto.org/imrd/directdoc.asp?DDFDocuments/v/G/SPS/NECU109.DOC","ES")</f>
      </c>
    </row>
    <row r="6335">
      <c r="A6335" s="10" t="s">
        <v>10726</v>
      </c>
      <c r="B6335" s="11" t="s">
        <v>124</v>
      </c>
      <c r="C6335" s="10" t="s">
        <v>18</v>
      </c>
      <c r="D6335" s="12">
        <v>41235</v>
      </c>
      <c r="E6335" s="13" t="s">
        <v>9978</v>
      </c>
      <c r="F6335" s="13" t="s">
        <v>10727</v>
      </c>
      <c r="G6335" s="14"/>
      <c r="H6335" s="15">
        <f>HYPERLINK("https://docs.wto.org/imrd/directdoc.asp?DDFDocuments/t/G/SPS/NIDN58.DOC","EN")</f>
      </c>
      <c r="I6335" s="15">
        <f>HYPERLINK("https://docs.wto.org/imrd/directdoc.asp?DDFDocuments/u/G/SPS/NIDN58.DOC","FR")</f>
      </c>
      <c r="J6335" s="15">
        <f>HYPERLINK("https://docs.wto.org/imrd/directdoc.asp?DDFDocuments/v/G/SPS/NIDN58.DOC","ES")</f>
      </c>
    </row>
    <row r="6336">
      <c r="A6336" s="10" t="s">
        <v>10728</v>
      </c>
      <c r="B6336" s="11" t="s">
        <v>72</v>
      </c>
      <c r="C6336" s="10" t="s">
        <v>40</v>
      </c>
      <c r="D6336" s="12">
        <v>41234</v>
      </c>
      <c r="E6336" s="13" t="s">
        <v>10729</v>
      </c>
      <c r="F6336" s="13" t="s">
        <v>5163</v>
      </c>
      <c r="G6336" s="14"/>
      <c r="H6336" s="15">
        <f>HYPERLINK("https://docs.wto.org/imrd/directdoc.asp?DDFDocuments/q/G/SPS/NCAN635A1.pdf","EN")</f>
      </c>
      <c r="I6336" s="15">
        <f>HYPERLINK("https://docs.wto.org/imrd/directdoc.asp?DDFDocuments/r/G/SPS/NCAN635A1.pdf","FR")</f>
      </c>
      <c r="J6336" s="15">
        <f>HYPERLINK("https://docs.wto.org/imrd/directdoc.asp?DDFDocuments/s/G/SPS/NCAN635A1.pdf","ES")</f>
      </c>
    </row>
    <row r="6337">
      <c r="A6337" s="10" t="s">
        <v>10730</v>
      </c>
      <c r="B6337" s="11" t="s">
        <v>365</v>
      </c>
      <c r="C6337" s="10" t="s">
        <v>18</v>
      </c>
      <c r="D6337" s="12">
        <v>41234</v>
      </c>
      <c r="E6337" s="13" t="s">
        <v>10731</v>
      </c>
      <c r="F6337" s="13" t="s">
        <v>158</v>
      </c>
      <c r="G6337" s="14" t="s">
        <v>379</v>
      </c>
      <c r="H6337" s="15">
        <f>HYPERLINK("https://docs.wto.org/imrd/directdoc.asp?DDFDocuments/t/G/SPS/NCHL415.DOC","EN")</f>
      </c>
      <c r="I6337" s="15">
        <f>HYPERLINK("https://docs.wto.org/imrd/directdoc.asp?DDFDocuments/u/G/SPS/NCHL415.DOC","FR")</f>
      </c>
      <c r="J6337" s="15">
        <f>HYPERLINK("https://docs.wto.org/imrd/directdoc.asp?DDFDocuments/v/G/SPS/NCHL415.DOC","ES")</f>
      </c>
    </row>
    <row r="6338">
      <c r="A6338" s="10" t="s">
        <v>10732</v>
      </c>
      <c r="B6338" s="11" t="s">
        <v>183</v>
      </c>
      <c r="C6338" s="10" t="s">
        <v>18</v>
      </c>
      <c r="D6338" s="12">
        <v>41232</v>
      </c>
      <c r="E6338" s="13" t="s">
        <v>10733</v>
      </c>
      <c r="F6338" s="13" t="s">
        <v>10040</v>
      </c>
      <c r="G6338" s="14"/>
      <c r="H6338" s="15">
        <f>HYPERLINK("https://docs.wto.org/imrd/directdoc.asp?DDFDocuments/t/G/SPS/NARG163.DOC","EN")</f>
      </c>
      <c r="I6338" s="15">
        <f>HYPERLINK("https://docs.wto.org/imrd/directdoc.asp?DDFDocuments/u/G/SPS/NARG163.DOC","FR")</f>
      </c>
      <c r="J6338" s="15">
        <f>HYPERLINK("https://docs.wto.org/imrd/directdoc.asp?DDFDocuments/v/G/SPS/NARG163.DOC","ES")</f>
      </c>
    </row>
    <row r="6339">
      <c r="A6339" s="10" t="s">
        <v>10734</v>
      </c>
      <c r="B6339" s="11" t="s">
        <v>72</v>
      </c>
      <c r="C6339" s="10" t="s">
        <v>40</v>
      </c>
      <c r="D6339" s="12">
        <v>41232</v>
      </c>
      <c r="E6339" s="13" t="s">
        <v>6735</v>
      </c>
      <c r="F6339" s="13" t="s">
        <v>5163</v>
      </c>
      <c r="G6339" s="14"/>
      <c r="H6339" s="15">
        <f>HYPERLINK("https://docs.wto.org/imrd/directdoc.asp?DDFDocuments/t/G/SPS/NCAN634A1.DOC","EN")</f>
      </c>
      <c r="I6339" s="15">
        <f>HYPERLINK("https://docs.wto.org/imrd/directdoc.asp?DDFDocuments/u/G/SPS/NCAN634A1.DOC","FR")</f>
      </c>
      <c r="J6339" s="15">
        <f>HYPERLINK("https://docs.wto.org/imrd/directdoc.asp?DDFDocuments/v/G/SPS/NCAN634A1.DOC","ES")</f>
      </c>
    </row>
    <row r="6340">
      <c r="A6340" s="10" t="s">
        <v>10735</v>
      </c>
      <c r="B6340" s="11" t="s">
        <v>27</v>
      </c>
      <c r="C6340" s="10" t="s">
        <v>18</v>
      </c>
      <c r="D6340" s="12">
        <v>41232</v>
      </c>
      <c r="E6340" s="13" t="s">
        <v>10736</v>
      </c>
      <c r="F6340" s="13" t="s">
        <v>6154</v>
      </c>
      <c r="G6340" s="14"/>
      <c r="H6340" s="15">
        <f>HYPERLINK("https://docs.wto.org/imrd/directdoc.asp?DDFDocuments/q/G/SPS/NCRI131.pdf","EN")</f>
      </c>
      <c r="I6340" s="15">
        <f>HYPERLINK("https://docs.wto.org/imrd/directdoc.asp?DDFDocuments/r/G/SPS/NCRI131.pdf","FR")</f>
      </c>
      <c r="J6340" s="15">
        <f>HYPERLINK("https://docs.wto.org/imrd/directdoc.asp?DDFDocuments/s/G/SPS/NCRI131.pdf","ES")</f>
      </c>
    </row>
    <row r="6341">
      <c r="A6341" s="10" t="s">
        <v>10737</v>
      </c>
      <c r="B6341" s="11" t="s">
        <v>379</v>
      </c>
      <c r="C6341" s="10" t="s">
        <v>18</v>
      </c>
      <c r="D6341" s="12">
        <v>41232</v>
      </c>
      <c r="E6341" s="13" t="s">
        <v>10738</v>
      </c>
      <c r="F6341" s="13" t="s">
        <v>24</v>
      </c>
      <c r="G6341" s="14"/>
      <c r="H6341" s="15">
        <f>HYPERLINK("https://docs.wto.org/imrd/directdoc.asp?DDFDocuments/t/G/SPS/NGTM57.DOC","EN")</f>
      </c>
      <c r="I6341" s="15">
        <f>HYPERLINK("https://docs.wto.org/imrd/directdoc.asp?DDFDocuments/u/G/SPS/NGTM57.DOC","FR")</f>
      </c>
      <c r="J6341" s="15">
        <f>HYPERLINK("https://docs.wto.org/imrd/directdoc.asp?DDFDocuments/v/G/SPS/NGTM57.DOC","ES")</f>
      </c>
    </row>
    <row r="6342">
      <c r="A6342" s="10" t="s">
        <v>10739</v>
      </c>
      <c r="B6342" s="11" t="s">
        <v>17</v>
      </c>
      <c r="C6342" s="10" t="s">
        <v>18</v>
      </c>
      <c r="D6342" s="12">
        <v>41232</v>
      </c>
      <c r="E6342" s="13" t="s">
        <v>10740</v>
      </c>
      <c r="F6342" s="13" t="s">
        <v>24</v>
      </c>
      <c r="G6342" s="14"/>
      <c r="H6342" s="15">
        <f>HYPERLINK("https://docs.wto.org/imrd/directdoc.asp?DDFDocuments/t/G/SPS/NNIC73.DOC","EN")</f>
      </c>
      <c r="I6342" s="15">
        <f>HYPERLINK("https://docs.wto.org/imrd/directdoc.asp?DDFDocuments/u/G/SPS/NNIC73.DOC","FR")</f>
      </c>
      <c r="J6342" s="15">
        <f>HYPERLINK("https://docs.wto.org/imrd/directdoc.asp?DDFDocuments/v/G/SPS/NNIC73.DOC","ES")</f>
      </c>
    </row>
    <row r="6343">
      <c r="A6343" s="10" t="s">
        <v>10741</v>
      </c>
      <c r="B6343" s="11" t="s">
        <v>134</v>
      </c>
      <c r="C6343" s="10" t="s">
        <v>40</v>
      </c>
      <c r="D6343" s="12">
        <v>41232</v>
      </c>
      <c r="E6343" s="13" t="s">
        <v>10588</v>
      </c>
      <c r="F6343" s="13" t="s">
        <v>5163</v>
      </c>
      <c r="G6343" s="14"/>
      <c r="H6343" s="15">
        <f>HYPERLINK("https://docs.wto.org/imrd/directdoc.asp?DDFDocuments/t/G/SPS/NTHA119R1A1.DOC","EN")</f>
      </c>
      <c r="I6343" s="15">
        <f>HYPERLINK("https://docs.wto.org/imrd/directdoc.asp?DDFDocuments/u/G/SPS/NTHA119R1A1.DOC","FR")</f>
      </c>
      <c r="J6343" s="15">
        <f>HYPERLINK("https://docs.wto.org/imrd/directdoc.asp?DDFDocuments/v/G/SPS/NTHA119R1A1.DOC","ES")</f>
      </c>
    </row>
    <row r="6344">
      <c r="A6344" s="10" t="s">
        <v>10742</v>
      </c>
      <c r="B6344" s="11" t="s">
        <v>188</v>
      </c>
      <c r="C6344" s="10" t="s">
        <v>54</v>
      </c>
      <c r="D6344" s="12">
        <v>41229</v>
      </c>
      <c r="E6344" s="13" t="s">
        <v>10743</v>
      </c>
      <c r="F6344" s="13" t="s">
        <v>310</v>
      </c>
      <c r="G6344" s="14"/>
      <c r="H6344" s="15">
        <f>HYPERLINK("https://docs.wto.org/imrd/directdoc.asp?DDFDocuments/t/G/SPS/NAUS225A3.DOC","EN")</f>
      </c>
      <c r="I6344" s="15">
        <f>HYPERLINK("https://docs.wto.org/imrd/directdoc.asp?DDFDocuments/u/G/SPS/NAUS225A3.DOC","FR")</f>
      </c>
      <c r="J6344" s="15">
        <f>HYPERLINK("https://docs.wto.org/imrd/directdoc.asp?DDFDocuments/v/G/SPS/NAUS225A3.DOC","ES")</f>
      </c>
    </row>
    <row r="6345">
      <c r="A6345" s="10" t="s">
        <v>10744</v>
      </c>
      <c r="B6345" s="11" t="s">
        <v>365</v>
      </c>
      <c r="C6345" s="10" t="s">
        <v>18</v>
      </c>
      <c r="D6345" s="12">
        <v>41228</v>
      </c>
      <c r="E6345" s="13" t="s">
        <v>10745</v>
      </c>
      <c r="F6345" s="13" t="s">
        <v>158</v>
      </c>
      <c r="G6345" s="14" t="s">
        <v>195</v>
      </c>
      <c r="H6345" s="15">
        <f>HYPERLINK("https://docs.wto.org/imrd/directdoc.asp?DDFDocuments/q/G/SPS/NCHL414.pdf","EN")</f>
      </c>
      <c r="I6345" s="15">
        <f>HYPERLINK("https://docs.wto.org/imrd/directdoc.asp?DDFDocuments/r/G/SPS/NCHL414.pdf","FR")</f>
      </c>
      <c r="J6345" s="15">
        <f>HYPERLINK("https://docs.wto.org/imrd/directdoc.asp?DDFDocuments/s/G/SPS/NCHL414.pdf","ES")</f>
      </c>
    </row>
    <row r="6346">
      <c r="A6346" s="10" t="s">
        <v>10746</v>
      </c>
      <c r="B6346" s="11" t="s">
        <v>79</v>
      </c>
      <c r="C6346" s="10" t="s">
        <v>40</v>
      </c>
      <c r="D6346" s="12">
        <v>41228</v>
      </c>
      <c r="E6346" s="13" t="s">
        <v>19</v>
      </c>
      <c r="F6346" s="13" t="s">
        <v>5150</v>
      </c>
      <c r="G6346" s="14"/>
      <c r="H6346" s="15">
        <f>HYPERLINK("https://docs.wto.org/imrd/directdoc.asp?DDFDocuments/t/G/SPS/NCOL125A6.DOC","EN")</f>
      </c>
      <c r="I6346" s="15">
        <f>HYPERLINK("https://docs.wto.org/imrd/directdoc.asp?DDFDocuments/u/G/SPS/NCOL125A6.DOC","FR")</f>
      </c>
      <c r="J6346" s="15">
        <f>HYPERLINK("https://docs.wto.org/imrd/directdoc.asp?DDFDocuments/v/G/SPS/NCOL125A6.DOC","ES")</f>
      </c>
    </row>
    <row r="6347">
      <c r="A6347" s="10" t="s">
        <v>10747</v>
      </c>
      <c r="B6347" s="11" t="s">
        <v>10748</v>
      </c>
      <c r="C6347" s="10" t="s">
        <v>18</v>
      </c>
      <c r="D6347" s="12">
        <v>41228</v>
      </c>
      <c r="E6347" s="13" t="s">
        <v>10749</v>
      </c>
      <c r="F6347" s="13" t="s">
        <v>4089</v>
      </c>
      <c r="G6347" s="14" t="s">
        <v>10750</v>
      </c>
      <c r="H6347" s="15">
        <f>HYPERLINK("https://docs.wto.org/imrd/directdoc.asp?DDFDocuments/q/G/SPS/NISL8.pdf","EN")</f>
      </c>
      <c r="I6347" s="15">
        <f>HYPERLINK("https://docs.wto.org/imrd/directdoc.asp?DDFDocuments/r/G/SPS/NISL8.pdf","FR")</f>
      </c>
      <c r="J6347" s="15">
        <f>HYPERLINK("https://docs.wto.org/imrd/directdoc.asp?DDFDocuments/s/G/SPS/NISL8.pdf","ES")</f>
      </c>
    </row>
    <row r="6348">
      <c r="A6348" s="10" t="s">
        <v>10751</v>
      </c>
      <c r="B6348" s="11" t="s">
        <v>10748</v>
      </c>
      <c r="C6348" s="10" t="s">
        <v>18</v>
      </c>
      <c r="D6348" s="12">
        <v>41228</v>
      </c>
      <c r="E6348" s="13" t="s">
        <v>10752</v>
      </c>
      <c r="F6348" s="13" t="s">
        <v>10753</v>
      </c>
      <c r="G6348" s="14"/>
      <c r="H6348" s="15">
        <f>HYPERLINK("https://docs.wto.org/imrd/directdoc.asp?DDFDocuments/t/G/SPS/NISL9.DOC","EN")</f>
      </c>
      <c r="I6348" s="15">
        <f>HYPERLINK("https://docs.wto.org/imrd/directdoc.asp?DDFDocuments/u/G/SPS/NISL9.DOC","FR")</f>
      </c>
      <c r="J6348" s="15">
        <f>HYPERLINK("https://docs.wto.org/imrd/directdoc.asp?DDFDocuments/v/G/SPS/NISL9.DOC","ES")</f>
      </c>
    </row>
    <row r="6349">
      <c r="A6349" s="10" t="s">
        <v>10754</v>
      </c>
      <c r="B6349" s="11" t="s">
        <v>5038</v>
      </c>
      <c r="C6349" s="10" t="s">
        <v>18</v>
      </c>
      <c r="D6349" s="12">
        <v>41227</v>
      </c>
      <c r="E6349" s="13" t="s">
        <v>10755</v>
      </c>
      <c r="F6349" s="13" t="s">
        <v>3442</v>
      </c>
      <c r="G6349" s="14"/>
      <c r="H6349" s="15">
        <f>HYPERLINK("https://docs.wto.org/imrd/directdoc.asp?DDFDocuments/t/G/SPS/NALB157.DOC","EN")</f>
      </c>
      <c r="I6349" s="15">
        <f>HYPERLINK("https://docs.wto.org/imrd/directdoc.asp?DDFDocuments/u/G/SPS/NALB157.DOC","FR")</f>
      </c>
      <c r="J6349" s="15">
        <f>HYPERLINK("https://docs.wto.org/imrd/directdoc.asp?DDFDocuments/v/G/SPS/NALB157.DOC","ES")</f>
      </c>
    </row>
    <row r="6350">
      <c r="A6350" s="10" t="s">
        <v>10756</v>
      </c>
      <c r="B6350" s="11" t="s">
        <v>188</v>
      </c>
      <c r="C6350" s="10" t="s">
        <v>18</v>
      </c>
      <c r="D6350" s="12">
        <v>41227</v>
      </c>
      <c r="E6350" s="13" t="s">
        <v>9535</v>
      </c>
      <c r="F6350" s="13" t="s">
        <v>158</v>
      </c>
      <c r="G6350" s="14" t="s">
        <v>59</v>
      </c>
      <c r="H6350" s="15">
        <f>HYPERLINK("https://docs.wto.org/imrd/directdoc.asp?DDFDocuments/q/G/SPS/NAUS309.pdf","EN")</f>
      </c>
      <c r="I6350" s="15">
        <f>HYPERLINK("https://docs.wto.org/imrd/directdoc.asp?DDFDocuments/r/G/SPS/NAUS309.pdf","FR")</f>
      </c>
      <c r="J6350" s="15">
        <f>HYPERLINK("https://docs.wto.org/imrd/directdoc.asp?DDFDocuments/s/G/SPS/NAUS309.pdf","ES")</f>
      </c>
    </row>
    <row r="6351">
      <c r="A6351" s="10" t="s">
        <v>10757</v>
      </c>
      <c r="B6351" s="11" t="s">
        <v>720</v>
      </c>
      <c r="C6351" s="10" t="s">
        <v>18</v>
      </c>
      <c r="D6351" s="12">
        <v>41227</v>
      </c>
      <c r="E6351" s="13" t="s">
        <v>9288</v>
      </c>
      <c r="F6351" s="13" t="s">
        <v>24</v>
      </c>
      <c r="G6351" s="14"/>
      <c r="H6351" s="15">
        <f>HYPERLINK("https://docs.wto.org/imrd/directdoc.asp?DDFDocuments/t/G/SPS/NSLV107.DOC","EN")</f>
      </c>
      <c r="I6351" s="15">
        <f>HYPERLINK("https://docs.wto.org/imrd/directdoc.asp?DDFDocuments/u/G/SPS/NSLV107.DOC","FR")</f>
      </c>
      <c r="J6351" s="15">
        <f>HYPERLINK("https://docs.wto.org/imrd/directdoc.asp?DDFDocuments/v/G/SPS/NSLV107.DOC","ES")</f>
      </c>
    </row>
    <row r="6352">
      <c r="A6352" s="10" t="s">
        <v>10758</v>
      </c>
      <c r="B6352" s="11" t="s">
        <v>720</v>
      </c>
      <c r="C6352" s="10" t="s">
        <v>18</v>
      </c>
      <c r="D6352" s="12">
        <v>41227</v>
      </c>
      <c r="E6352" s="13" t="s">
        <v>10738</v>
      </c>
      <c r="F6352" s="13" t="s">
        <v>24</v>
      </c>
      <c r="G6352" s="14"/>
      <c r="H6352" s="15">
        <f>HYPERLINK("https://docs.wto.org/imrd/directdoc.asp?DDFDocuments/t/G/SPS/NSLV108.DOC","EN")</f>
      </c>
      <c r="I6352" s="15">
        <f>HYPERLINK("https://docs.wto.org/imrd/directdoc.asp?DDFDocuments/u/G/SPS/NSLV108.DOC","FR")</f>
      </c>
      <c r="J6352" s="15">
        <f>HYPERLINK("https://docs.wto.org/imrd/directdoc.asp?DDFDocuments/v/G/SPS/NSLV108.DOC","ES")</f>
      </c>
    </row>
    <row r="6353">
      <c r="A6353" s="10" t="s">
        <v>10759</v>
      </c>
      <c r="B6353" s="11" t="s">
        <v>233</v>
      </c>
      <c r="C6353" s="10" t="s">
        <v>18</v>
      </c>
      <c r="D6353" s="12">
        <v>41226</v>
      </c>
      <c r="E6353" s="13" t="s">
        <v>10760</v>
      </c>
      <c r="F6353" s="13" t="s">
        <v>992</v>
      </c>
      <c r="G6353" s="14" t="s">
        <v>59</v>
      </c>
      <c r="H6353" s="15">
        <f>HYPERLINK("https://docs.wto.org/imrd/directdoc.asp?DDFDocuments/q/G/SPS/NPER452.pdf","EN")</f>
      </c>
      <c r="I6353" s="15">
        <f>HYPERLINK("https://docs.wto.org/imrd/directdoc.asp?DDFDocuments/r/G/SPS/NPER452.pdf","FR")</f>
      </c>
      <c r="J6353" s="15">
        <f>HYPERLINK("https://docs.wto.org/imrd/directdoc.asp?DDFDocuments/s/G/SPS/NPER452.pdf","ES")</f>
      </c>
    </row>
    <row r="6354">
      <c r="A6354" s="10" t="s">
        <v>10761</v>
      </c>
      <c r="B6354" s="11" t="s">
        <v>233</v>
      </c>
      <c r="C6354" s="10" t="s">
        <v>18</v>
      </c>
      <c r="D6354" s="12">
        <v>41226</v>
      </c>
      <c r="E6354" s="13" t="s">
        <v>10760</v>
      </c>
      <c r="F6354" s="13" t="s">
        <v>992</v>
      </c>
      <c r="G6354" s="14" t="s">
        <v>59</v>
      </c>
      <c r="H6354" s="15">
        <f>HYPERLINK("https://docs.wto.org/imrd/directdoc.asp?DDFDocuments/q/G/SPS/NPER453.pdf","EN")</f>
      </c>
      <c r="I6354" s="15">
        <f>HYPERLINK("https://docs.wto.org/imrd/directdoc.asp?DDFDocuments/r/G/SPS/NPER453.pdf","FR")</f>
      </c>
      <c r="J6354" s="15">
        <f>HYPERLINK("https://docs.wto.org/imrd/directdoc.asp?DDFDocuments/s/G/SPS/NPER453.pdf","ES")</f>
      </c>
    </row>
    <row r="6355">
      <c r="A6355" s="10" t="s">
        <v>10762</v>
      </c>
      <c r="B6355" s="11" t="s">
        <v>233</v>
      </c>
      <c r="C6355" s="10" t="s">
        <v>18</v>
      </c>
      <c r="D6355" s="12">
        <v>41226</v>
      </c>
      <c r="E6355" s="13" t="s">
        <v>10760</v>
      </c>
      <c r="F6355" s="13" t="s">
        <v>992</v>
      </c>
      <c r="G6355" s="14" t="s">
        <v>59</v>
      </c>
      <c r="H6355" s="15">
        <f>HYPERLINK("https://docs.wto.org/imrd/directdoc.asp?DDFDocuments/q/G/SPS/NPER454.pdf","EN")</f>
      </c>
      <c r="I6355" s="15">
        <f>HYPERLINK("https://docs.wto.org/imrd/directdoc.asp?DDFDocuments/r/G/SPS/NPER454.pdf","FR")</f>
      </c>
      <c r="J6355" s="15">
        <f>HYPERLINK("https://docs.wto.org/imrd/directdoc.asp?DDFDocuments/s/G/SPS/NPER454.pdf","ES")</f>
      </c>
    </row>
    <row r="6356">
      <c r="A6356" s="10" t="s">
        <v>10763</v>
      </c>
      <c r="B6356" s="11" t="s">
        <v>233</v>
      </c>
      <c r="C6356" s="10" t="s">
        <v>18</v>
      </c>
      <c r="D6356" s="12">
        <v>41226</v>
      </c>
      <c r="E6356" s="13" t="s">
        <v>10760</v>
      </c>
      <c r="F6356" s="13" t="s">
        <v>992</v>
      </c>
      <c r="G6356" s="14" t="s">
        <v>59</v>
      </c>
      <c r="H6356" s="15">
        <f>HYPERLINK("https://docs.wto.org/imrd/directdoc.asp?DDFDocuments/q/G/SPS/NPER455.pdf","EN")</f>
      </c>
      <c r="I6356" s="15">
        <f>HYPERLINK("https://docs.wto.org/imrd/directdoc.asp?DDFDocuments/r/G/SPS/NPER455.pdf","FR")</f>
      </c>
      <c r="J6356" s="15">
        <f>HYPERLINK("https://docs.wto.org/imrd/directdoc.asp?DDFDocuments/s/G/SPS/NPER455.pdf","ES")</f>
      </c>
    </row>
    <row r="6357">
      <c r="A6357" s="10" t="s">
        <v>10764</v>
      </c>
      <c r="B6357" s="11" t="s">
        <v>233</v>
      </c>
      <c r="C6357" s="10" t="s">
        <v>18</v>
      </c>
      <c r="D6357" s="12">
        <v>41226</v>
      </c>
      <c r="E6357" s="13" t="s">
        <v>10765</v>
      </c>
      <c r="F6357" s="13" t="s">
        <v>992</v>
      </c>
      <c r="G6357" s="14" t="s">
        <v>59</v>
      </c>
      <c r="H6357" s="15">
        <f>HYPERLINK("https://docs.wto.org/imrd/directdoc.asp?DDFDocuments/q/G/SPS/NPER456.pdf","EN")</f>
      </c>
      <c r="I6357" s="15">
        <f>HYPERLINK("https://docs.wto.org/imrd/directdoc.asp?DDFDocuments/r/G/SPS/NPER456.pdf","FR")</f>
      </c>
      <c r="J6357" s="15">
        <f>HYPERLINK("https://docs.wto.org/imrd/directdoc.asp?DDFDocuments/s/G/SPS/NPER456.pdf","ES")</f>
      </c>
    </row>
    <row r="6358">
      <c r="A6358" s="10" t="s">
        <v>10766</v>
      </c>
      <c r="B6358" s="11" t="s">
        <v>233</v>
      </c>
      <c r="C6358" s="10" t="s">
        <v>18</v>
      </c>
      <c r="D6358" s="12">
        <v>41226</v>
      </c>
      <c r="E6358" s="13" t="s">
        <v>10760</v>
      </c>
      <c r="F6358" s="13" t="s">
        <v>992</v>
      </c>
      <c r="G6358" s="14" t="s">
        <v>59</v>
      </c>
      <c r="H6358" s="15">
        <f>HYPERLINK("https://docs.wto.org/imrd/directdoc.asp?DDFDocuments/q/G/SPS/NPER457.pdf","EN")</f>
      </c>
      <c r="I6358" s="15">
        <f>HYPERLINK("https://docs.wto.org/imrd/directdoc.asp?DDFDocuments/r/G/SPS/NPER457.pdf","FR")</f>
      </c>
      <c r="J6358" s="15">
        <f>HYPERLINK("https://docs.wto.org/imrd/directdoc.asp?DDFDocuments/s/G/SPS/NPER457.pdf","ES")</f>
      </c>
    </row>
    <row r="6359">
      <c r="A6359" s="10" t="s">
        <v>10767</v>
      </c>
      <c r="B6359" s="11" t="s">
        <v>233</v>
      </c>
      <c r="C6359" s="10" t="s">
        <v>18</v>
      </c>
      <c r="D6359" s="12">
        <v>41226</v>
      </c>
      <c r="E6359" s="13" t="s">
        <v>10768</v>
      </c>
      <c r="F6359" s="13" t="s">
        <v>992</v>
      </c>
      <c r="G6359" s="14" t="s">
        <v>349</v>
      </c>
      <c r="H6359" s="15">
        <f>HYPERLINK("https://docs.wto.org/imrd/directdoc.asp?DDFDocuments/t/G/SPS/NPER458.DOC","EN")</f>
      </c>
      <c r="I6359" s="15">
        <f>HYPERLINK("https://docs.wto.org/imrd/directdoc.asp?DDFDocuments/u/G/SPS/NPER458.DOC","FR")</f>
      </c>
      <c r="J6359" s="15">
        <f>HYPERLINK("https://docs.wto.org/imrd/directdoc.asp?DDFDocuments/v/G/SPS/NPER458.DOC","ES")</f>
      </c>
    </row>
    <row r="6360">
      <c r="A6360" s="10" t="s">
        <v>10769</v>
      </c>
      <c r="B6360" s="11" t="s">
        <v>145</v>
      </c>
      <c r="C6360" s="10" t="s">
        <v>40</v>
      </c>
      <c r="D6360" s="12">
        <v>41226</v>
      </c>
      <c r="E6360" s="13" t="s">
        <v>10770</v>
      </c>
      <c r="F6360" s="13" t="s">
        <v>5163</v>
      </c>
      <c r="G6360" s="14"/>
      <c r="H6360" s="15">
        <f>HYPERLINK("https://docs.wto.org/imrd/directdoc.asp?DDFDocuments/t/G/SPS/NPHL85A2.DOC","EN")</f>
      </c>
      <c r="I6360" s="15">
        <f>HYPERLINK("https://docs.wto.org/imrd/directdoc.asp?DDFDocuments/u/G/SPS/NPHL85A2.DOC","FR")</f>
      </c>
      <c r="J6360" s="15">
        <f>HYPERLINK("https://docs.wto.org/imrd/directdoc.asp?DDFDocuments/v/G/SPS/NPHL85A2.DOC","ES")</f>
      </c>
    </row>
    <row r="6361">
      <c r="A6361" s="10" t="s">
        <v>10771</v>
      </c>
      <c r="B6361" s="11" t="s">
        <v>233</v>
      </c>
      <c r="C6361" s="10" t="s">
        <v>18</v>
      </c>
      <c r="D6361" s="12">
        <v>41225</v>
      </c>
      <c r="E6361" s="13" t="s">
        <v>10772</v>
      </c>
      <c r="F6361" s="13" t="s">
        <v>992</v>
      </c>
      <c r="G6361" s="14" t="s">
        <v>27</v>
      </c>
      <c r="H6361" s="15">
        <f>HYPERLINK("https://docs.wto.org/imrd/directdoc.asp?DDFDocuments/t/G/SPS/NPER448.DOC","EN")</f>
      </c>
      <c r="I6361" s="15">
        <f>HYPERLINK("https://docs.wto.org/imrd/directdoc.asp?DDFDocuments/u/G/SPS/NPER448.DOC","FR")</f>
      </c>
      <c r="J6361" s="15">
        <f>HYPERLINK("https://docs.wto.org/imrd/directdoc.asp?DDFDocuments/v/G/SPS/NPER448.DOC","ES")</f>
      </c>
    </row>
    <row r="6362">
      <c r="A6362" s="10" t="s">
        <v>10773</v>
      </c>
      <c r="B6362" s="11" t="s">
        <v>233</v>
      </c>
      <c r="C6362" s="10" t="s">
        <v>18</v>
      </c>
      <c r="D6362" s="12">
        <v>41225</v>
      </c>
      <c r="E6362" s="13" t="s">
        <v>10774</v>
      </c>
      <c r="F6362" s="13" t="s">
        <v>992</v>
      </c>
      <c r="G6362" s="14" t="s">
        <v>161</v>
      </c>
      <c r="H6362" s="15">
        <f>HYPERLINK("https://docs.wto.org/imrd/directdoc.asp?DDFDocuments/q/G/SPS/NPER449.pdf","EN")</f>
      </c>
      <c r="I6362" s="15">
        <f>HYPERLINK("https://docs.wto.org/imrd/directdoc.asp?DDFDocuments/r/G/SPS/NPER449.pdf","FR")</f>
      </c>
      <c r="J6362" s="15">
        <f>HYPERLINK("https://docs.wto.org/imrd/directdoc.asp?DDFDocuments/s/G/SPS/NPER449.pdf","ES")</f>
      </c>
    </row>
    <row r="6363">
      <c r="A6363" s="10" t="s">
        <v>10775</v>
      </c>
      <c r="B6363" s="11" t="s">
        <v>233</v>
      </c>
      <c r="C6363" s="10" t="s">
        <v>18</v>
      </c>
      <c r="D6363" s="12">
        <v>41225</v>
      </c>
      <c r="E6363" s="13" t="s">
        <v>10760</v>
      </c>
      <c r="F6363" s="13" t="s">
        <v>992</v>
      </c>
      <c r="G6363" s="14" t="s">
        <v>59</v>
      </c>
      <c r="H6363" s="15">
        <f>HYPERLINK("https://docs.wto.org/imrd/directdoc.asp?DDFDocuments/q/G/SPS/NPER450.pdf","EN")</f>
      </c>
      <c r="I6363" s="15">
        <f>HYPERLINK("https://docs.wto.org/imrd/directdoc.asp?DDFDocuments/r/G/SPS/NPER450.pdf","FR")</f>
      </c>
      <c r="J6363" s="15">
        <f>HYPERLINK("https://docs.wto.org/imrd/directdoc.asp?DDFDocuments/s/G/SPS/NPER450.pdf","ES")</f>
      </c>
    </row>
    <row r="6364">
      <c r="A6364" s="10" t="s">
        <v>10776</v>
      </c>
      <c r="B6364" s="11" t="s">
        <v>233</v>
      </c>
      <c r="C6364" s="10" t="s">
        <v>18</v>
      </c>
      <c r="D6364" s="12">
        <v>41225</v>
      </c>
      <c r="E6364" s="13" t="s">
        <v>10760</v>
      </c>
      <c r="F6364" s="13" t="s">
        <v>992</v>
      </c>
      <c r="G6364" s="14" t="s">
        <v>59</v>
      </c>
      <c r="H6364" s="15">
        <f>HYPERLINK("https://docs.wto.org/imrd/directdoc.asp?DDFDocuments/q/G/SPS/NPER451.pdf","EN")</f>
      </c>
      <c r="I6364" s="15">
        <f>HYPERLINK("https://docs.wto.org/imrd/directdoc.asp?DDFDocuments/r/G/SPS/NPER451.pdf","FR")</f>
      </c>
      <c r="J6364" s="15">
        <f>HYPERLINK("https://docs.wto.org/imrd/directdoc.asp?DDFDocuments/s/G/SPS/NPER451.pdf","ES")</f>
      </c>
    </row>
    <row r="6365">
      <c r="A6365" s="10" t="s">
        <v>10777</v>
      </c>
      <c r="B6365" s="11" t="s">
        <v>72</v>
      </c>
      <c r="C6365" s="10" t="s">
        <v>18</v>
      </c>
      <c r="D6365" s="12">
        <v>41222</v>
      </c>
      <c r="E6365" s="13" t="s">
        <v>10778</v>
      </c>
      <c r="F6365" s="13" t="s">
        <v>10779</v>
      </c>
      <c r="G6365" s="14"/>
      <c r="H6365" s="15">
        <f>HYPERLINK("https://docs.wto.org/imrd/directdoc.asp?DDFDocuments/q/G/SPS/NCAN640.pdf","EN")</f>
      </c>
      <c r="I6365" s="15">
        <f>HYPERLINK("https://docs.wto.org/imrd/directdoc.asp?DDFDocuments/r/G/SPS/NCAN640.pdf","FR")</f>
      </c>
      <c r="J6365" s="15">
        <f>HYPERLINK("https://docs.wto.org/imrd/directdoc.asp?DDFDocuments/s/G/SPS/NCAN640.pdf","ES")</f>
      </c>
    </row>
    <row r="6366">
      <c r="A6366" s="10" t="s">
        <v>10780</v>
      </c>
      <c r="B6366" s="11" t="s">
        <v>195</v>
      </c>
      <c r="C6366" s="10" t="s">
        <v>18</v>
      </c>
      <c r="D6366" s="12">
        <v>41220</v>
      </c>
      <c r="E6366" s="13" t="s">
        <v>10781</v>
      </c>
      <c r="F6366" s="13" t="s">
        <v>223</v>
      </c>
      <c r="G6366" s="14"/>
      <c r="H6366" s="15">
        <f>HYPERLINK("https://docs.wto.org/imrd/directdoc.asp?DDFDocuments/t/G/SPS/NNZL489.DOC","EN")</f>
      </c>
      <c r="I6366" s="15">
        <f>HYPERLINK("https://docs.wto.org/imrd/directdoc.asp?DDFDocuments/u/G/SPS/NNZL489.DOC","FR")</f>
      </c>
      <c r="J6366" s="15">
        <f>HYPERLINK("https://docs.wto.org/imrd/directdoc.asp?DDFDocuments/v/G/SPS/NNZL489.DOC","ES")</f>
      </c>
    </row>
    <row r="6367">
      <c r="A6367" s="10" t="s">
        <v>10782</v>
      </c>
      <c r="B6367" s="11" t="s">
        <v>183</v>
      </c>
      <c r="C6367" s="10" t="s">
        <v>18</v>
      </c>
      <c r="D6367" s="12">
        <v>41219</v>
      </c>
      <c r="E6367" s="13" t="s">
        <v>10783</v>
      </c>
      <c r="F6367" s="13" t="s">
        <v>3926</v>
      </c>
      <c r="G6367" s="14"/>
      <c r="H6367" s="15">
        <f>HYPERLINK("https://docs.wto.org/imrd/directdoc.asp?DDFDocuments/t/G/SPS/NARG162.DOC","EN")</f>
      </c>
      <c r="I6367" s="15">
        <f>HYPERLINK("https://docs.wto.org/imrd/directdoc.asp?DDFDocuments/u/G/SPS/NARG162.DOC","FR")</f>
      </c>
      <c r="J6367" s="15">
        <f>HYPERLINK("https://docs.wto.org/imrd/directdoc.asp?DDFDocuments/v/G/SPS/NARG162.DOC","ES")</f>
      </c>
    </row>
    <row r="6368">
      <c r="A6368" s="10" t="s">
        <v>10784</v>
      </c>
      <c r="B6368" s="11" t="s">
        <v>124</v>
      </c>
      <c r="C6368" s="10" t="s">
        <v>18</v>
      </c>
      <c r="D6368" s="12">
        <v>41219</v>
      </c>
      <c r="E6368" s="13" t="s">
        <v>10785</v>
      </c>
      <c r="F6368" s="13" t="s">
        <v>3926</v>
      </c>
      <c r="G6368" s="14"/>
      <c r="H6368" s="15">
        <f>HYPERLINK("https://docs.wto.org/imrd/directdoc.asp?DDFDocuments/q/G/SPS/NIDN56.pdf","EN")</f>
      </c>
      <c r="I6368" s="15">
        <f>HYPERLINK("https://docs.wto.org/imrd/directdoc.asp?DDFDocuments/r/G/SPS/NIDN56.pdf","FR")</f>
      </c>
      <c r="J6368" s="15">
        <f>HYPERLINK("https://docs.wto.org/imrd/directdoc.asp?DDFDocuments/s/G/SPS/NIDN56.pdf","ES")</f>
      </c>
    </row>
    <row r="6369">
      <c r="A6369" s="10" t="s">
        <v>10786</v>
      </c>
      <c r="B6369" s="11" t="s">
        <v>72</v>
      </c>
      <c r="C6369" s="10" t="s">
        <v>18</v>
      </c>
      <c r="D6369" s="12">
        <v>41213</v>
      </c>
      <c r="E6369" s="13" t="s">
        <v>10611</v>
      </c>
      <c r="F6369" s="13" t="s">
        <v>335</v>
      </c>
      <c r="G6369" s="14"/>
      <c r="H6369" s="15">
        <f>HYPERLINK("https://docs.wto.org/imrd/directdoc.asp?DDFDocuments/t/G/SPS/NCAN638.DOC","EN")</f>
      </c>
      <c r="I6369" s="15">
        <f>HYPERLINK("https://docs.wto.org/imrd/directdoc.asp?DDFDocuments/u/G/SPS/NCAN638.DOC","FR")</f>
      </c>
      <c r="J6369" s="15">
        <f>HYPERLINK("https://docs.wto.org/imrd/directdoc.asp?DDFDocuments/v/G/SPS/NCAN638.DOC","ES")</f>
      </c>
    </row>
    <row r="6370">
      <c r="A6370" s="10" t="s">
        <v>10787</v>
      </c>
      <c r="B6370" s="11" t="s">
        <v>195</v>
      </c>
      <c r="C6370" s="10" t="s">
        <v>40</v>
      </c>
      <c r="D6370" s="12">
        <v>41213</v>
      </c>
      <c r="E6370" s="13" t="s">
        <v>10788</v>
      </c>
      <c r="F6370" s="13" t="s">
        <v>5150</v>
      </c>
      <c r="G6370" s="14"/>
      <c r="H6370" s="15">
        <f>HYPERLINK("https://docs.wto.org/imrd/directdoc.asp?DDFDocuments/q/G/SPS/NNZL479A1.pdf","EN")</f>
      </c>
      <c r="I6370" s="15">
        <f>HYPERLINK("https://docs.wto.org/imrd/directdoc.asp?DDFDocuments/r/G/SPS/NNZL479A1.pdf","FR")</f>
      </c>
      <c r="J6370" s="15">
        <f>HYPERLINK("https://docs.wto.org/imrd/directdoc.asp?DDFDocuments/s/G/SPS/NNZL479A1.pdf","ES")</f>
      </c>
    </row>
    <row r="6371">
      <c r="A6371" s="10" t="s">
        <v>10789</v>
      </c>
      <c r="B6371" s="11" t="s">
        <v>95</v>
      </c>
      <c r="C6371" s="10" t="s">
        <v>18</v>
      </c>
      <c r="D6371" s="12">
        <v>41211</v>
      </c>
      <c r="E6371" s="13" t="s">
        <v>10790</v>
      </c>
      <c r="F6371" s="13" t="s">
        <v>10791</v>
      </c>
      <c r="G6371" s="14"/>
      <c r="H6371" s="15">
        <f>HYPERLINK("https://docs.wto.org/imrd/directdoc.asp?DDFDocuments/t/G/SPS/NBRA846.DOC","EN")</f>
      </c>
      <c r="I6371" s="15">
        <f>HYPERLINK("https://docs.wto.org/imrd/directdoc.asp?DDFDocuments/u/G/SPS/NBRA846.DOC","FR")</f>
      </c>
      <c r="J6371" s="15">
        <f>HYPERLINK("https://docs.wto.org/imrd/directdoc.asp?DDFDocuments/v/G/SPS/NBRA846.DOC","ES")</f>
      </c>
    </row>
    <row r="6372">
      <c r="A6372" s="10" t="s">
        <v>10792</v>
      </c>
      <c r="B6372" s="11" t="s">
        <v>365</v>
      </c>
      <c r="C6372" s="10" t="s">
        <v>18</v>
      </c>
      <c r="D6372" s="12">
        <v>41211</v>
      </c>
      <c r="E6372" s="13" t="s">
        <v>10793</v>
      </c>
      <c r="F6372" s="13" t="s">
        <v>158</v>
      </c>
      <c r="G6372" s="14" t="s">
        <v>183</v>
      </c>
      <c r="H6372" s="15">
        <f>HYPERLINK("https://docs.wto.org/imrd/directdoc.asp?DDFDocuments/t/G/SPS/NCHL412.DOC","EN")</f>
      </c>
      <c r="I6372" s="15">
        <f>HYPERLINK("https://docs.wto.org/imrd/directdoc.asp?DDFDocuments/u/G/SPS/NCHL412.DOC","FR")</f>
      </c>
      <c r="J6372" s="15">
        <f>HYPERLINK("https://docs.wto.org/imrd/directdoc.asp?DDFDocuments/v/G/SPS/NCHL412.DOC","ES")</f>
      </c>
    </row>
    <row r="6373">
      <c r="A6373" s="10" t="s">
        <v>10794</v>
      </c>
      <c r="B6373" s="11" t="s">
        <v>365</v>
      </c>
      <c r="C6373" s="10" t="s">
        <v>18</v>
      </c>
      <c r="D6373" s="12">
        <v>41211</v>
      </c>
      <c r="E6373" s="13" t="s">
        <v>10795</v>
      </c>
      <c r="F6373" s="13" t="s">
        <v>158</v>
      </c>
      <c r="G6373" s="14" t="s">
        <v>82</v>
      </c>
      <c r="H6373" s="15">
        <f>HYPERLINK("https://docs.wto.org/imrd/directdoc.asp?DDFDocuments/t/G/SPS/NCHL413.DOC","EN")</f>
      </c>
      <c r="I6373" s="15">
        <f>HYPERLINK("https://docs.wto.org/imrd/directdoc.asp?DDFDocuments/u/G/SPS/NCHL413.DOC","FR")</f>
      </c>
      <c r="J6373" s="15">
        <f>HYPERLINK("https://docs.wto.org/imrd/directdoc.asp?DDFDocuments/v/G/SPS/NCHL413.DOC","ES")</f>
      </c>
    </row>
    <row r="6374">
      <c r="A6374" s="10" t="s">
        <v>10796</v>
      </c>
      <c r="B6374" s="11" t="s">
        <v>349</v>
      </c>
      <c r="C6374" s="10" t="s">
        <v>18</v>
      </c>
      <c r="D6374" s="12">
        <v>41211</v>
      </c>
      <c r="E6374" s="13" t="s">
        <v>10797</v>
      </c>
      <c r="F6374" s="13" t="s">
        <v>32</v>
      </c>
      <c r="G6374" s="14" t="s">
        <v>1331</v>
      </c>
      <c r="H6374" s="15">
        <f>HYPERLINK("https://docs.wto.org/imrd/directdoc.asp?DDFDocuments/t/G/SPS/NECU103.DOC","EN")</f>
      </c>
      <c r="I6374" s="15">
        <f>HYPERLINK("https://docs.wto.org/imrd/directdoc.asp?DDFDocuments/u/G/SPS/NECU103.DOC","FR")</f>
      </c>
      <c r="J6374" s="15">
        <f>HYPERLINK("https://docs.wto.org/imrd/directdoc.asp?DDFDocuments/v/G/SPS/NECU103.DOC","ES")</f>
      </c>
    </row>
    <row r="6375">
      <c r="A6375" s="10" t="s">
        <v>10798</v>
      </c>
      <c r="B6375" s="11" t="s">
        <v>349</v>
      </c>
      <c r="C6375" s="10" t="s">
        <v>18</v>
      </c>
      <c r="D6375" s="12">
        <v>41211</v>
      </c>
      <c r="E6375" s="13" t="s">
        <v>6690</v>
      </c>
      <c r="F6375" s="13" t="s">
        <v>32</v>
      </c>
      <c r="G6375" s="14" t="s">
        <v>233</v>
      </c>
      <c r="H6375" s="15">
        <f>HYPERLINK("https://docs.wto.org/imrd/directdoc.asp?DDFDocuments/t/G/SPS/NECU104.DOC","EN")</f>
      </c>
      <c r="I6375" s="15">
        <f>HYPERLINK("https://docs.wto.org/imrd/directdoc.asp?DDFDocuments/u/G/SPS/NECU104.DOC","FR")</f>
      </c>
      <c r="J6375" s="15">
        <f>HYPERLINK("https://docs.wto.org/imrd/directdoc.asp?DDFDocuments/v/G/SPS/NECU104.DOC","ES")</f>
      </c>
    </row>
    <row r="6376">
      <c r="A6376" s="10" t="s">
        <v>10799</v>
      </c>
      <c r="B6376" s="11" t="s">
        <v>349</v>
      </c>
      <c r="C6376" s="10" t="s">
        <v>18</v>
      </c>
      <c r="D6376" s="12">
        <v>41211</v>
      </c>
      <c r="E6376" s="13" t="s">
        <v>10800</v>
      </c>
      <c r="F6376" s="13" t="s">
        <v>32</v>
      </c>
      <c r="G6376" s="14" t="s">
        <v>233</v>
      </c>
      <c r="H6376" s="15">
        <f>HYPERLINK("https://docs.wto.org/imrd/directdoc.asp?DDFDocuments/t/G/SPS/NECU105.DOC","EN")</f>
      </c>
      <c r="I6376" s="15">
        <f>HYPERLINK("https://docs.wto.org/imrd/directdoc.asp?DDFDocuments/u/G/SPS/NECU105.DOC","FR")</f>
      </c>
      <c r="J6376" s="15">
        <f>HYPERLINK("https://docs.wto.org/imrd/directdoc.asp?DDFDocuments/v/G/SPS/NECU105.DOC","ES")</f>
      </c>
    </row>
    <row r="6377">
      <c r="A6377" s="10" t="s">
        <v>10801</v>
      </c>
      <c r="B6377" s="11" t="s">
        <v>349</v>
      </c>
      <c r="C6377" s="10" t="s">
        <v>18</v>
      </c>
      <c r="D6377" s="12">
        <v>41211</v>
      </c>
      <c r="E6377" s="13" t="s">
        <v>10802</v>
      </c>
      <c r="F6377" s="13" t="s">
        <v>32</v>
      </c>
      <c r="G6377" s="14" t="s">
        <v>365</v>
      </c>
      <c r="H6377" s="15">
        <f>HYPERLINK("https://docs.wto.org/imrd/directdoc.asp?DDFDocuments/q/G/SPS/NECU106.pdf","EN")</f>
      </c>
      <c r="I6377" s="15">
        <f>HYPERLINK("https://docs.wto.org/imrd/directdoc.asp?DDFDocuments/r/G/SPS/NECU106.pdf","FR")</f>
      </c>
      <c r="J6377" s="15">
        <f>HYPERLINK("https://docs.wto.org/imrd/directdoc.asp?DDFDocuments/s/G/SPS/NECU106.pdf","ES")</f>
      </c>
    </row>
    <row r="6378">
      <c r="A6378" s="10" t="s">
        <v>10803</v>
      </c>
      <c r="B6378" s="11" t="s">
        <v>349</v>
      </c>
      <c r="C6378" s="10" t="s">
        <v>18</v>
      </c>
      <c r="D6378" s="12">
        <v>41211</v>
      </c>
      <c r="E6378" s="13" t="s">
        <v>10804</v>
      </c>
      <c r="F6378" s="13" t="s">
        <v>117</v>
      </c>
      <c r="G6378" s="14" t="s">
        <v>34</v>
      </c>
      <c r="H6378" s="15">
        <f>HYPERLINK("https://docs.wto.org/imrd/directdoc.asp?DDFDocuments/q/G/SPS/NECU107.pdf","EN")</f>
      </c>
      <c r="I6378" s="15">
        <f>HYPERLINK("https://docs.wto.org/imrd/directdoc.asp?DDFDocuments/r/G/SPS/NECU107.pdf","FR")</f>
      </c>
      <c r="J6378" s="15">
        <f>HYPERLINK("https://docs.wto.org/imrd/directdoc.asp?DDFDocuments/s/G/SPS/NECU107.pdf","ES")</f>
      </c>
    </row>
    <row r="6379">
      <c r="A6379" s="10" t="s">
        <v>10805</v>
      </c>
      <c r="B6379" s="11" t="s">
        <v>349</v>
      </c>
      <c r="C6379" s="10" t="s">
        <v>18</v>
      </c>
      <c r="D6379" s="12">
        <v>41211</v>
      </c>
      <c r="E6379" s="13" t="s">
        <v>10806</v>
      </c>
      <c r="F6379" s="13" t="s">
        <v>32</v>
      </c>
      <c r="G6379" s="14" t="s">
        <v>10807</v>
      </c>
      <c r="H6379" s="15">
        <f>HYPERLINK("https://docs.wto.org/imrd/directdoc.asp?DDFDocuments/q/G/SPS/NECU108.pdf","EN")</f>
      </c>
      <c r="I6379" s="15">
        <f>HYPERLINK("https://docs.wto.org/imrd/directdoc.asp?DDFDocuments/r/G/SPS/NECU108.pdf","FR")</f>
      </c>
      <c r="J6379" s="15">
        <f>HYPERLINK("https://docs.wto.org/imrd/directdoc.asp?DDFDocuments/s/G/SPS/NECU108.pdf","ES")</f>
      </c>
    </row>
    <row r="6380">
      <c r="A6380" s="10" t="s">
        <v>10808</v>
      </c>
      <c r="B6380" s="11" t="s">
        <v>365</v>
      </c>
      <c r="C6380" s="10" t="s">
        <v>18</v>
      </c>
      <c r="D6380" s="12">
        <v>41207</v>
      </c>
      <c r="E6380" s="13" t="s">
        <v>10809</v>
      </c>
      <c r="F6380" s="13" t="s">
        <v>144</v>
      </c>
      <c r="G6380" s="14"/>
      <c r="H6380" s="15">
        <f>HYPERLINK("https://docs.wto.org/imrd/directdoc.asp?DDFDocuments/t/G/SPS/NCHL375R1.DOC","EN")</f>
      </c>
      <c r="I6380" s="15">
        <f>HYPERLINK("https://docs.wto.org/imrd/directdoc.asp?DDFDocuments/u/G/SPS/NCHL375R1.DOC","FR")</f>
      </c>
      <c r="J6380" s="15">
        <f>HYPERLINK("https://docs.wto.org/imrd/directdoc.asp?DDFDocuments/v/G/SPS/NCHL375R1.DOC","ES")</f>
      </c>
    </row>
    <row r="6381">
      <c r="A6381" s="10" t="s">
        <v>10810</v>
      </c>
      <c r="B6381" s="11" t="s">
        <v>161</v>
      </c>
      <c r="C6381" s="10" t="s">
        <v>54</v>
      </c>
      <c r="D6381" s="12">
        <v>41207</v>
      </c>
      <c r="E6381" s="13" t="s">
        <v>10811</v>
      </c>
      <c r="F6381" s="13" t="s">
        <v>310</v>
      </c>
      <c r="G6381" s="14" t="s">
        <v>10812</v>
      </c>
      <c r="H6381" s="15">
        <f>HYPERLINK("https://docs.wto.org/imrd/directdoc.asp?DDFDocuments/t/G/SPS/NUSA2210A1.DOC","EN")</f>
      </c>
      <c r="I6381" s="15">
        <f>HYPERLINK("https://docs.wto.org/imrd/directdoc.asp?DDFDocuments/u/G/SPS/NUSA2210A1.DOC","FR")</f>
      </c>
      <c r="J6381" s="15">
        <f>HYPERLINK("https://docs.wto.org/imrd/directdoc.asp?DDFDocuments/v/G/SPS/NUSA2210A1.DOC","ES")</f>
      </c>
    </row>
    <row r="6382">
      <c r="A6382" s="10" t="s">
        <v>10813</v>
      </c>
      <c r="B6382" s="11" t="s">
        <v>365</v>
      </c>
      <c r="C6382" s="10" t="s">
        <v>18</v>
      </c>
      <c r="D6382" s="12">
        <v>41206</v>
      </c>
      <c r="E6382" s="13" t="s">
        <v>10814</v>
      </c>
      <c r="F6382" s="13" t="s">
        <v>158</v>
      </c>
      <c r="G6382" s="14" t="s">
        <v>10815</v>
      </c>
      <c r="H6382" s="15">
        <f>HYPERLINK("https://docs.wto.org/imrd/directdoc.asp?DDFDocuments/q/G/SPS/NCHL411.pdf","EN")</f>
      </c>
      <c r="I6382" s="15">
        <f>HYPERLINK("https://docs.wto.org/imrd/directdoc.asp?DDFDocuments/r/G/SPS/NCHL411.pdf","FR")</f>
      </c>
      <c r="J6382" s="15">
        <f>HYPERLINK("https://docs.wto.org/imrd/directdoc.asp?DDFDocuments/s/G/SPS/NCHL411.pdf","ES")</f>
      </c>
    </row>
    <row r="6383">
      <c r="A6383" s="10" t="s">
        <v>10816</v>
      </c>
      <c r="B6383" s="11" t="s">
        <v>124</v>
      </c>
      <c r="C6383" s="10" t="s">
        <v>18</v>
      </c>
      <c r="D6383" s="12">
        <v>41205</v>
      </c>
      <c r="E6383" s="13" t="s">
        <v>9978</v>
      </c>
      <c r="F6383" s="13" t="s">
        <v>20</v>
      </c>
      <c r="G6383" s="14"/>
      <c r="H6383" s="15">
        <f>HYPERLINK("https://docs.wto.org/imrd/directdoc.asp?DDFDocuments/t/G/SPS/NIDN55.DOC","EN")</f>
      </c>
      <c r="I6383" s="15">
        <f>HYPERLINK("https://docs.wto.org/imrd/directdoc.asp?DDFDocuments/u/G/SPS/NIDN55.DOC","FR")</f>
      </c>
      <c r="J6383" s="15">
        <f>HYPERLINK("https://docs.wto.org/imrd/directdoc.asp?DDFDocuments/v/G/SPS/NIDN55.DOC","ES")</f>
      </c>
    </row>
    <row r="6384">
      <c r="A6384" s="10" t="s">
        <v>10817</v>
      </c>
      <c r="B6384" s="11" t="s">
        <v>365</v>
      </c>
      <c r="C6384" s="10" t="s">
        <v>40</v>
      </c>
      <c r="D6384" s="12">
        <v>41204</v>
      </c>
      <c r="E6384" s="13" t="s">
        <v>19</v>
      </c>
      <c r="F6384" s="13" t="s">
        <v>5163</v>
      </c>
      <c r="G6384" s="14"/>
      <c r="H6384" s="15">
        <f>HYPERLINK("https://docs.wto.org/imrd/directdoc.asp?DDFDocuments/t/G/SPS/NCHL400A1.DOC","EN")</f>
      </c>
      <c r="I6384" s="15">
        <f>HYPERLINK("https://docs.wto.org/imrd/directdoc.asp?DDFDocuments/u/G/SPS/NCHL400A1.DOC","FR")</f>
      </c>
      <c r="J6384" s="15">
        <f>HYPERLINK("https://docs.wto.org/imrd/directdoc.asp?DDFDocuments/v/G/SPS/NCHL400A1.DOC","ES")</f>
      </c>
    </row>
    <row r="6385">
      <c r="A6385" s="10" t="s">
        <v>10818</v>
      </c>
      <c r="B6385" s="11" t="s">
        <v>87</v>
      </c>
      <c r="C6385" s="10" t="s">
        <v>18</v>
      </c>
      <c r="D6385" s="12">
        <v>41204</v>
      </c>
      <c r="E6385" s="13" t="s">
        <v>10819</v>
      </c>
      <c r="F6385" s="13" t="s">
        <v>24</v>
      </c>
      <c r="G6385" s="14"/>
      <c r="H6385" s="15">
        <f>HYPERLINK("https://docs.wto.org/imrd/directdoc.asp?DDFDocuments/t/G/SPS/NMEX231.DOC","EN")</f>
      </c>
      <c r="I6385" s="15">
        <f>HYPERLINK("https://docs.wto.org/imrd/directdoc.asp?DDFDocuments/u/G/SPS/NMEX231.DOC","FR")</f>
      </c>
      <c r="J6385" s="15">
        <f>HYPERLINK("https://docs.wto.org/imrd/directdoc.asp?DDFDocuments/v/G/SPS/NMEX231.DOC","ES")</f>
      </c>
    </row>
    <row r="6386">
      <c r="A6386" s="10" t="s">
        <v>10820</v>
      </c>
      <c r="B6386" s="11" t="s">
        <v>365</v>
      </c>
      <c r="C6386" s="10" t="s">
        <v>18</v>
      </c>
      <c r="D6386" s="12">
        <v>41201</v>
      </c>
      <c r="E6386" s="13" t="s">
        <v>10821</v>
      </c>
      <c r="F6386" s="13" t="s">
        <v>158</v>
      </c>
      <c r="G6386" s="14" t="s">
        <v>3481</v>
      </c>
      <c r="H6386" s="15">
        <f>HYPERLINK("https://docs.wto.org/imrd/directdoc.asp?DDFDocuments/t/G/SPS/NCHL410.DOC","EN")</f>
      </c>
      <c r="I6386" s="15">
        <f>HYPERLINK("https://docs.wto.org/imrd/directdoc.asp?DDFDocuments/u/G/SPS/NCHL410.DOC","FR")</f>
      </c>
      <c r="J6386" s="15">
        <f>HYPERLINK("https://docs.wto.org/imrd/directdoc.asp?DDFDocuments/v/G/SPS/NCHL410.DOC","ES")</f>
      </c>
    </row>
    <row r="6387">
      <c r="A6387" s="10" t="s">
        <v>10822</v>
      </c>
      <c r="B6387" s="11" t="s">
        <v>87</v>
      </c>
      <c r="C6387" s="10" t="s">
        <v>18</v>
      </c>
      <c r="D6387" s="12">
        <v>41201</v>
      </c>
      <c r="E6387" s="13" t="s">
        <v>10823</v>
      </c>
      <c r="F6387" s="13" t="s">
        <v>10824</v>
      </c>
      <c r="G6387" s="14"/>
      <c r="H6387" s="15">
        <f>HYPERLINK("https://docs.wto.org/imrd/directdoc.asp?DDFDocuments/t/G/SPS/NMEX230.DOC","EN")</f>
      </c>
      <c r="I6387" s="15">
        <f>HYPERLINK("https://docs.wto.org/imrd/directdoc.asp?DDFDocuments/u/G/SPS/NMEX230.DOC","FR")</f>
      </c>
      <c r="J6387" s="15">
        <f>HYPERLINK("https://docs.wto.org/imrd/directdoc.asp?DDFDocuments/v/G/SPS/NMEX230.DOC","ES")</f>
      </c>
    </row>
    <row r="6388">
      <c r="A6388" s="10" t="s">
        <v>10825</v>
      </c>
      <c r="B6388" s="11" t="s">
        <v>59</v>
      </c>
      <c r="C6388" s="10" t="s">
        <v>18</v>
      </c>
      <c r="D6388" s="12">
        <v>41201</v>
      </c>
      <c r="E6388" s="13" t="s">
        <v>10564</v>
      </c>
      <c r="F6388" s="13" t="s">
        <v>733</v>
      </c>
      <c r="G6388" s="14"/>
      <c r="H6388" s="15">
        <f>HYPERLINK("https://docs.wto.org/imrd/directdoc.asp?DDFDocuments/t/G/SPS/NTPKM272.DOC","EN")</f>
      </c>
      <c r="I6388" s="15">
        <f>HYPERLINK("https://docs.wto.org/imrd/directdoc.asp?DDFDocuments/u/G/SPS/NTPKM272.DOC","FR")</f>
      </c>
      <c r="J6388" s="15">
        <f>HYPERLINK("https://docs.wto.org/imrd/directdoc.asp?DDFDocuments/v/G/SPS/NTPKM272.DOC","ES")</f>
      </c>
    </row>
    <row r="6389">
      <c r="A6389" s="10" t="s">
        <v>10826</v>
      </c>
      <c r="B6389" s="11" t="s">
        <v>204</v>
      </c>
      <c r="C6389" s="10" t="s">
        <v>18</v>
      </c>
      <c r="D6389" s="12">
        <v>41199</v>
      </c>
      <c r="E6389" s="13" t="s">
        <v>1514</v>
      </c>
      <c r="F6389" s="13" t="s">
        <v>117</v>
      </c>
      <c r="G6389" s="14" t="s">
        <v>1516</v>
      </c>
      <c r="H6389" s="15">
        <f>HYPERLINK("https://docs.wto.org/imrd/directdoc.asp?DDFDocuments/t/G/SPS/NEGY50.DOC","EN")</f>
      </c>
      <c r="I6389" s="15">
        <f>HYPERLINK("https://docs.wto.org/imrd/directdoc.asp?DDFDocuments/u/G/SPS/NEGY50.DOC","FR")</f>
      </c>
      <c r="J6389" s="15">
        <f>HYPERLINK("https://docs.wto.org/imrd/directdoc.asp?DDFDocuments/v/G/SPS/NEGY50.DOC","ES")</f>
      </c>
    </row>
    <row r="6390">
      <c r="A6390" s="10" t="s">
        <v>10827</v>
      </c>
      <c r="B6390" s="11" t="s">
        <v>204</v>
      </c>
      <c r="C6390" s="10" t="s">
        <v>18</v>
      </c>
      <c r="D6390" s="12">
        <v>41199</v>
      </c>
      <c r="E6390" s="13" t="s">
        <v>10828</v>
      </c>
      <c r="F6390" s="13" t="s">
        <v>368</v>
      </c>
      <c r="G6390" s="14" t="s">
        <v>9857</v>
      </c>
      <c r="H6390" s="15">
        <f>HYPERLINK("https://docs.wto.org/imrd/directdoc.asp?DDFDocuments/t/G/SPS/NEGY51.DOC","EN")</f>
      </c>
      <c r="I6390" s="15">
        <f>HYPERLINK("https://docs.wto.org/imrd/directdoc.asp?DDFDocuments/u/G/SPS/NEGY51.DOC","FR")</f>
      </c>
      <c r="J6390" s="15">
        <f>HYPERLINK("https://docs.wto.org/imrd/directdoc.asp?DDFDocuments/v/G/SPS/NEGY51.DOC","ES")</f>
      </c>
    </row>
    <row r="6391">
      <c r="A6391" s="10" t="s">
        <v>10829</v>
      </c>
      <c r="B6391" s="11" t="s">
        <v>139</v>
      </c>
      <c r="C6391" s="10" t="s">
        <v>18</v>
      </c>
      <c r="D6391" s="12">
        <v>41199</v>
      </c>
      <c r="E6391" s="13" t="s">
        <v>5374</v>
      </c>
      <c r="F6391" s="13" t="s">
        <v>3404</v>
      </c>
      <c r="G6391" s="14" t="s">
        <v>10463</v>
      </c>
      <c r="H6391" s="15">
        <f>HYPERLINK("https://docs.wto.org/imrd/directdoc.asp?DDFDocuments/q/G/SPS/NIND77.pdf","EN")</f>
      </c>
      <c r="I6391" s="15">
        <f>HYPERLINK("https://docs.wto.org/imrd/directdoc.asp?DDFDocuments/r/G/SPS/NIND77.pdf","FR")</f>
      </c>
      <c r="J6391" s="15">
        <f>HYPERLINK("https://docs.wto.org/imrd/directdoc.asp?DDFDocuments/s/G/SPS/NIND77.pdf","ES")</f>
      </c>
    </row>
    <row r="6392">
      <c r="A6392" s="10" t="s">
        <v>10830</v>
      </c>
      <c r="B6392" s="11" t="s">
        <v>523</v>
      </c>
      <c r="C6392" s="10" t="s">
        <v>40</v>
      </c>
      <c r="D6392" s="12">
        <v>41199</v>
      </c>
      <c r="E6392" s="13" t="s">
        <v>6787</v>
      </c>
      <c r="F6392" s="13" t="s">
        <v>8257</v>
      </c>
      <c r="G6392" s="14"/>
      <c r="H6392" s="15">
        <f>HYPERLINK("https://docs.wto.org/imrd/directdoc.asp?DDFDocuments/t/G/SPS/NTUR23A3.DOC","EN")</f>
      </c>
      <c r="I6392" s="15">
        <f>HYPERLINK("https://docs.wto.org/imrd/directdoc.asp?DDFDocuments/u/G/SPS/NTUR23A3.DOC","FR")</f>
      </c>
      <c r="J6392" s="15">
        <f>HYPERLINK("https://docs.wto.org/imrd/directdoc.asp?DDFDocuments/v/G/SPS/NTUR23A3.DOC","ES")</f>
      </c>
    </row>
    <row r="6393">
      <c r="A6393" s="10" t="s">
        <v>10831</v>
      </c>
      <c r="B6393" s="11" t="s">
        <v>27</v>
      </c>
      <c r="C6393" s="10" t="s">
        <v>40</v>
      </c>
      <c r="D6393" s="12">
        <v>41197</v>
      </c>
      <c r="E6393" s="13" t="s">
        <v>19</v>
      </c>
      <c r="F6393" s="13" t="s">
        <v>1268</v>
      </c>
      <c r="G6393" s="14"/>
      <c r="H6393" s="15">
        <f>HYPERLINK("https://docs.wto.org/imrd/directdoc.asp?DDFDocuments/q/G/SPS/NCRI127A2.pdf","EN")</f>
      </c>
      <c r="I6393" s="15">
        <f>HYPERLINK("https://docs.wto.org/imrd/directdoc.asp?DDFDocuments/r/G/SPS/NCRI127A2.pdf","FR")</f>
      </c>
      <c r="J6393" s="15">
        <f>HYPERLINK("https://docs.wto.org/imrd/directdoc.asp?DDFDocuments/s/G/SPS/NCRI127A2.pdf","ES")</f>
      </c>
    </row>
    <row r="6394">
      <c r="A6394" s="10" t="s">
        <v>10832</v>
      </c>
      <c r="B6394" s="11" t="s">
        <v>27</v>
      </c>
      <c r="C6394" s="10" t="s">
        <v>40</v>
      </c>
      <c r="D6394" s="12">
        <v>41197</v>
      </c>
      <c r="E6394" s="13" t="s">
        <v>19</v>
      </c>
      <c r="F6394" s="13" t="s">
        <v>1268</v>
      </c>
      <c r="G6394" s="14"/>
      <c r="H6394" s="15">
        <f>HYPERLINK("https://docs.wto.org/imrd/directdoc.asp?DDFDocuments/t/G/SPS/NCRI128A2.DOC","EN")</f>
      </c>
      <c r="I6394" s="15">
        <f>HYPERLINK("https://docs.wto.org/imrd/directdoc.asp?DDFDocuments/u/G/SPS/NCRI128A2.DOC","FR")</f>
      </c>
      <c r="J6394" s="15">
        <f>HYPERLINK("https://docs.wto.org/imrd/directdoc.asp?DDFDocuments/v/G/SPS/NCRI128A2.DOC","ES")</f>
      </c>
    </row>
    <row r="6395">
      <c r="A6395" s="10" t="s">
        <v>10833</v>
      </c>
      <c r="B6395" s="11" t="s">
        <v>59</v>
      </c>
      <c r="C6395" s="10" t="s">
        <v>40</v>
      </c>
      <c r="D6395" s="12">
        <v>41197</v>
      </c>
      <c r="E6395" s="13" t="s">
        <v>10564</v>
      </c>
      <c r="F6395" s="13" t="s">
        <v>5150</v>
      </c>
      <c r="G6395" s="14"/>
      <c r="H6395" s="15">
        <f>HYPERLINK("https://docs.wto.org/imrd/directdoc.asp?DDFDocuments/t/G/SPS/NTPKM263A1.DOC","EN")</f>
      </c>
      <c r="I6395" s="15">
        <f>HYPERLINK("https://docs.wto.org/imrd/directdoc.asp?DDFDocuments/u/G/SPS/NTPKM263A1.DOC","FR")</f>
      </c>
      <c r="J6395" s="15">
        <f>HYPERLINK("https://docs.wto.org/imrd/directdoc.asp?DDFDocuments/v/G/SPS/NTPKM263A1.DOC","ES")</f>
      </c>
    </row>
    <row r="6396">
      <c r="A6396" s="10" t="s">
        <v>10834</v>
      </c>
      <c r="B6396" s="11" t="s">
        <v>365</v>
      </c>
      <c r="C6396" s="10" t="s">
        <v>18</v>
      </c>
      <c r="D6396" s="12">
        <v>41192</v>
      </c>
      <c r="E6396" s="13" t="s">
        <v>10835</v>
      </c>
      <c r="F6396" s="13" t="s">
        <v>158</v>
      </c>
      <c r="G6396" s="14" t="s">
        <v>82</v>
      </c>
      <c r="H6396" s="15">
        <f>HYPERLINK("https://docs.wto.org/imrd/directdoc.asp?DDFDocuments/q/G/SPS/NCHL408.pdf","EN")</f>
      </c>
      <c r="I6396" s="15">
        <f>HYPERLINK("https://docs.wto.org/imrd/directdoc.asp?DDFDocuments/r/G/SPS/NCHL408.pdf","FR")</f>
      </c>
      <c r="J6396" s="15">
        <f>HYPERLINK("https://docs.wto.org/imrd/directdoc.asp?DDFDocuments/s/G/SPS/NCHL408.pdf","ES")</f>
      </c>
    </row>
    <row r="6397">
      <c r="A6397" s="10" t="s">
        <v>10836</v>
      </c>
      <c r="B6397" s="11" t="s">
        <v>365</v>
      </c>
      <c r="C6397" s="10" t="s">
        <v>18</v>
      </c>
      <c r="D6397" s="12">
        <v>41192</v>
      </c>
      <c r="E6397" s="13" t="s">
        <v>10837</v>
      </c>
      <c r="F6397" s="13" t="s">
        <v>158</v>
      </c>
      <c r="G6397" s="14" t="s">
        <v>168</v>
      </c>
      <c r="H6397" s="15">
        <f>HYPERLINK("https://docs.wto.org/imrd/directdoc.asp?DDFDocuments/t/G/SPS/NCHL409.DOC","EN")</f>
      </c>
      <c r="I6397" s="15">
        <f>HYPERLINK("https://docs.wto.org/imrd/directdoc.asp?DDFDocuments/u/G/SPS/NCHL409.DOC","FR")</f>
      </c>
      <c r="J6397" s="15">
        <f>HYPERLINK("https://docs.wto.org/imrd/directdoc.asp?DDFDocuments/v/G/SPS/NCHL409.DOC","ES")</f>
      </c>
    </row>
    <row r="6398">
      <c r="A6398" s="10" t="s">
        <v>10838</v>
      </c>
      <c r="B6398" s="11" t="s">
        <v>233</v>
      </c>
      <c r="C6398" s="10" t="s">
        <v>18</v>
      </c>
      <c r="D6398" s="12">
        <v>41191</v>
      </c>
      <c r="E6398" s="13" t="s">
        <v>10839</v>
      </c>
      <c r="F6398" s="13" t="s">
        <v>992</v>
      </c>
      <c r="G6398" s="14" t="s">
        <v>161</v>
      </c>
      <c r="H6398" s="15">
        <f>HYPERLINK("https://docs.wto.org/imrd/directdoc.asp?DDFDocuments/t/G/SPS/NPER440.DOC","EN")</f>
      </c>
      <c r="I6398" s="15">
        <f>HYPERLINK("https://docs.wto.org/imrd/directdoc.asp?DDFDocuments/u/G/SPS/NPER440.DOC","FR")</f>
      </c>
      <c r="J6398" s="15">
        <f>HYPERLINK("https://docs.wto.org/imrd/directdoc.asp?DDFDocuments/v/G/SPS/NPER440.DOC","ES")</f>
      </c>
    </row>
    <row r="6399">
      <c r="A6399" s="10" t="s">
        <v>10840</v>
      </c>
      <c r="B6399" s="11" t="s">
        <v>233</v>
      </c>
      <c r="C6399" s="10" t="s">
        <v>18</v>
      </c>
      <c r="D6399" s="12">
        <v>41191</v>
      </c>
      <c r="E6399" s="13" t="s">
        <v>10841</v>
      </c>
      <c r="F6399" s="13" t="s">
        <v>223</v>
      </c>
      <c r="G6399" s="14" t="s">
        <v>1409</v>
      </c>
      <c r="H6399" s="15">
        <f>HYPERLINK("https://docs.wto.org/imrd/directdoc.asp?DDFDocuments/q/G/SPS/NPER441.pdf","EN")</f>
      </c>
      <c r="I6399" s="15">
        <f>HYPERLINK("https://docs.wto.org/imrd/directdoc.asp?DDFDocuments/r/G/SPS/NPER441.pdf","FR")</f>
      </c>
      <c r="J6399" s="15">
        <f>HYPERLINK("https://docs.wto.org/imrd/directdoc.asp?DDFDocuments/s/G/SPS/NPER441.pdf","ES")</f>
      </c>
    </row>
    <row r="6400">
      <c r="A6400" s="10" t="s">
        <v>10842</v>
      </c>
      <c r="B6400" s="11" t="s">
        <v>233</v>
      </c>
      <c r="C6400" s="10" t="s">
        <v>18</v>
      </c>
      <c r="D6400" s="12">
        <v>41191</v>
      </c>
      <c r="E6400" s="13" t="s">
        <v>10839</v>
      </c>
      <c r="F6400" s="13" t="s">
        <v>992</v>
      </c>
      <c r="G6400" s="14" t="s">
        <v>3481</v>
      </c>
      <c r="H6400" s="15">
        <f>HYPERLINK("https://docs.wto.org/imrd/directdoc.asp?DDFDocuments/t/G/SPS/NPER442.DOC","EN")</f>
      </c>
      <c r="I6400" s="15">
        <f>HYPERLINK("https://docs.wto.org/imrd/directdoc.asp?DDFDocuments/u/G/SPS/NPER442.DOC","FR")</f>
      </c>
      <c r="J6400" s="15">
        <f>HYPERLINK("https://docs.wto.org/imrd/directdoc.asp?DDFDocuments/v/G/SPS/NPER442.DOC","ES")</f>
      </c>
    </row>
    <row r="6401">
      <c r="A6401" s="10" t="s">
        <v>10843</v>
      </c>
      <c r="B6401" s="11" t="s">
        <v>233</v>
      </c>
      <c r="C6401" s="10" t="s">
        <v>18</v>
      </c>
      <c r="D6401" s="12">
        <v>41191</v>
      </c>
      <c r="E6401" s="13" t="s">
        <v>10839</v>
      </c>
      <c r="F6401" s="13" t="s">
        <v>992</v>
      </c>
      <c r="G6401" s="14" t="s">
        <v>3481</v>
      </c>
      <c r="H6401" s="15">
        <f>HYPERLINK("https://docs.wto.org/imrd/directdoc.asp?DDFDocuments/t/G/SPS/NPER443.DOC","EN")</f>
      </c>
      <c r="I6401" s="15">
        <f>HYPERLINK("https://docs.wto.org/imrd/directdoc.asp?DDFDocuments/u/G/SPS/NPER443.DOC","FR")</f>
      </c>
      <c r="J6401" s="15">
        <f>HYPERLINK("https://docs.wto.org/imrd/directdoc.asp?DDFDocuments/v/G/SPS/NPER443.DOC","ES")</f>
      </c>
    </row>
    <row r="6402">
      <c r="A6402" s="10" t="s">
        <v>10844</v>
      </c>
      <c r="B6402" s="11" t="s">
        <v>233</v>
      </c>
      <c r="C6402" s="10" t="s">
        <v>18</v>
      </c>
      <c r="D6402" s="12">
        <v>41191</v>
      </c>
      <c r="E6402" s="13" t="s">
        <v>10845</v>
      </c>
      <c r="F6402" s="13" t="s">
        <v>1089</v>
      </c>
      <c r="G6402" s="14" t="s">
        <v>286</v>
      </c>
      <c r="H6402" s="15">
        <f>HYPERLINK("https://docs.wto.org/imrd/directdoc.asp?DDFDocuments/q/G/SPS/NPER445.pdf","EN")</f>
      </c>
      <c r="I6402" s="15">
        <f>HYPERLINK("https://docs.wto.org/imrd/directdoc.asp?DDFDocuments/r/G/SPS/NPER445.pdf","FR")</f>
      </c>
      <c r="J6402" s="15">
        <f>HYPERLINK("https://docs.wto.org/imrd/directdoc.asp?DDFDocuments/s/G/SPS/NPER445.pdf","ES")</f>
      </c>
    </row>
    <row r="6403">
      <c r="A6403" s="10" t="s">
        <v>10846</v>
      </c>
      <c r="B6403" s="11" t="s">
        <v>53</v>
      </c>
      <c r="C6403" s="10" t="s">
        <v>12</v>
      </c>
      <c r="D6403" s="12">
        <v>41191</v>
      </c>
      <c r="E6403" s="13" t="s">
        <v>10671</v>
      </c>
      <c r="F6403" s="13" t="s">
        <v>138</v>
      </c>
      <c r="G6403" s="14" t="s">
        <v>87</v>
      </c>
      <c r="H6403" s="15">
        <f>HYPERLINK("https://docs.wto.org/imrd/directdoc.asp?DDFDocuments/q/G/SPS/NSAU37.pdf","EN")</f>
      </c>
      <c r="I6403" s="15">
        <f>HYPERLINK("https://docs.wto.org/imrd/directdoc.asp?DDFDocuments/r/G/SPS/NSAU37.pdf","FR")</f>
      </c>
      <c r="J6403" s="15">
        <f>HYPERLINK("https://docs.wto.org/imrd/directdoc.asp?DDFDocuments/s/G/SPS/NSAU37.pdf","ES")</f>
      </c>
    </row>
    <row r="6404">
      <c r="A6404" s="10" t="s">
        <v>10847</v>
      </c>
      <c r="B6404" s="11" t="s">
        <v>82</v>
      </c>
      <c r="C6404" s="10" t="s">
        <v>40</v>
      </c>
      <c r="D6404" s="12">
        <v>41190</v>
      </c>
      <c r="E6404" s="13" t="s">
        <v>3328</v>
      </c>
      <c r="F6404" s="13" t="s">
        <v>5150</v>
      </c>
      <c r="G6404" s="14"/>
      <c r="H6404" s="15">
        <f>HYPERLINK("https://docs.wto.org/imrd/directdoc.asp?DDFDocuments/t/G/SPS/NEEC341A11.DOC","EN")</f>
      </c>
      <c r="I6404" s="15">
        <f>HYPERLINK("https://docs.wto.org/imrd/directdoc.asp?DDFDocuments/u/G/SPS/NEEC341A11.DOC","FR")</f>
      </c>
      <c r="J6404" s="15">
        <f>HYPERLINK("https://docs.wto.org/imrd/directdoc.asp?DDFDocuments/v/G/SPS/NEEC341A11.DOC","ES")</f>
      </c>
    </row>
    <row r="6405">
      <c r="A6405" s="10" t="s">
        <v>10848</v>
      </c>
      <c r="B6405" s="11" t="s">
        <v>95</v>
      </c>
      <c r="C6405" s="10" t="s">
        <v>18</v>
      </c>
      <c r="D6405" s="12">
        <v>41186</v>
      </c>
      <c r="E6405" s="13" t="s">
        <v>10849</v>
      </c>
      <c r="F6405" s="13" t="s">
        <v>32</v>
      </c>
      <c r="G6405" s="14" t="s">
        <v>866</v>
      </c>
      <c r="H6405" s="15">
        <f>HYPERLINK("https://docs.wto.org/imrd/directdoc.asp?DDFDocuments/t/G/SPS/NBRA833.DOC","EN")</f>
      </c>
      <c r="I6405" s="15">
        <f>HYPERLINK("https://docs.wto.org/imrd/directdoc.asp?DDFDocuments/u/G/SPS/NBRA833.DOC","FR")</f>
      </c>
      <c r="J6405" s="15">
        <f>HYPERLINK("https://docs.wto.org/imrd/directdoc.asp?DDFDocuments/v/G/SPS/NBRA833.DOC","ES")</f>
      </c>
    </row>
    <row r="6406">
      <c r="A6406" s="10" t="s">
        <v>10850</v>
      </c>
      <c r="B6406" s="11" t="s">
        <v>95</v>
      </c>
      <c r="C6406" s="10" t="s">
        <v>18</v>
      </c>
      <c r="D6406" s="12">
        <v>41186</v>
      </c>
      <c r="E6406" s="13" t="s">
        <v>10144</v>
      </c>
      <c r="F6406" s="13" t="s">
        <v>32</v>
      </c>
      <c r="G6406" s="14" t="s">
        <v>349</v>
      </c>
      <c r="H6406" s="15">
        <f>HYPERLINK("https://docs.wto.org/imrd/directdoc.asp?DDFDocuments/t/G/SPS/NBRA834.DOC","EN")</f>
      </c>
      <c r="I6406" s="15">
        <f>HYPERLINK("https://docs.wto.org/imrd/directdoc.asp?DDFDocuments/u/G/SPS/NBRA834.DOC","FR")</f>
      </c>
      <c r="J6406" s="15">
        <f>HYPERLINK("https://docs.wto.org/imrd/directdoc.asp?DDFDocuments/v/G/SPS/NBRA834.DOC","ES")</f>
      </c>
    </row>
    <row r="6407">
      <c r="A6407" s="10" t="s">
        <v>10851</v>
      </c>
      <c r="B6407" s="11" t="s">
        <v>95</v>
      </c>
      <c r="C6407" s="10" t="s">
        <v>18</v>
      </c>
      <c r="D6407" s="12">
        <v>41186</v>
      </c>
      <c r="E6407" s="13" t="s">
        <v>9944</v>
      </c>
      <c r="F6407" s="13" t="s">
        <v>32</v>
      </c>
      <c r="G6407" s="14" t="s">
        <v>349</v>
      </c>
      <c r="H6407" s="15">
        <f>HYPERLINK("https://docs.wto.org/imrd/directdoc.asp?DDFDocuments/t/G/SPS/NBRA835.DOC","EN")</f>
      </c>
      <c r="I6407" s="15">
        <f>HYPERLINK("https://docs.wto.org/imrd/directdoc.asp?DDFDocuments/u/G/SPS/NBRA835.DOC","FR")</f>
      </c>
      <c r="J6407" s="15">
        <f>HYPERLINK("https://docs.wto.org/imrd/directdoc.asp?DDFDocuments/v/G/SPS/NBRA835.DOC","ES")</f>
      </c>
    </row>
    <row r="6408">
      <c r="A6408" s="10" t="s">
        <v>10852</v>
      </c>
      <c r="B6408" s="11" t="s">
        <v>365</v>
      </c>
      <c r="C6408" s="10" t="s">
        <v>18</v>
      </c>
      <c r="D6408" s="12">
        <v>41186</v>
      </c>
      <c r="E6408" s="13" t="s">
        <v>10853</v>
      </c>
      <c r="F6408" s="13" t="s">
        <v>5697</v>
      </c>
      <c r="G6408" s="14"/>
      <c r="H6408" s="15">
        <f>HYPERLINK("https://docs.wto.org/imrd/directdoc.asp?DDFDocuments/q/G/SPS/NCHL406.pdf","EN")</f>
      </c>
      <c r="I6408" s="15">
        <f>HYPERLINK("https://docs.wto.org/imrd/directdoc.asp?DDFDocuments/r/G/SPS/NCHL406.pdf","FR")</f>
      </c>
      <c r="J6408" s="15">
        <f>HYPERLINK("https://docs.wto.org/imrd/directdoc.asp?DDFDocuments/s/G/SPS/NCHL406.pdf","ES")</f>
      </c>
    </row>
    <row r="6409">
      <c r="A6409" s="10" t="s">
        <v>10854</v>
      </c>
      <c r="B6409" s="11" t="s">
        <v>349</v>
      </c>
      <c r="C6409" s="10" t="s">
        <v>18</v>
      </c>
      <c r="D6409" s="12">
        <v>41186</v>
      </c>
      <c r="E6409" s="13" t="s">
        <v>10855</v>
      </c>
      <c r="F6409" s="13" t="s">
        <v>117</v>
      </c>
      <c r="G6409" s="14" t="s">
        <v>95</v>
      </c>
      <c r="H6409" s="15">
        <f>HYPERLINK("https://docs.wto.org/imrd/directdoc.asp?DDFDocuments/q/G/SPS/NECU101.pdf","EN")</f>
      </c>
      <c r="I6409" s="15">
        <f>HYPERLINK("https://docs.wto.org/imrd/directdoc.asp?DDFDocuments/r/G/SPS/NECU101.pdf","FR")</f>
      </c>
      <c r="J6409" s="15">
        <f>HYPERLINK("https://docs.wto.org/imrd/directdoc.asp?DDFDocuments/s/G/SPS/NECU101.pdf","ES")</f>
      </c>
    </row>
    <row r="6410">
      <c r="A6410" s="10" t="s">
        <v>10856</v>
      </c>
      <c r="B6410" s="11" t="s">
        <v>349</v>
      </c>
      <c r="C6410" s="10" t="s">
        <v>18</v>
      </c>
      <c r="D6410" s="12">
        <v>41186</v>
      </c>
      <c r="E6410" s="13" t="s">
        <v>10857</v>
      </c>
      <c r="F6410" s="13" t="s">
        <v>117</v>
      </c>
      <c r="G6410" s="14" t="s">
        <v>233</v>
      </c>
      <c r="H6410" s="15">
        <f>HYPERLINK("https://docs.wto.org/imrd/directdoc.asp?DDFDocuments/t/G/SPS/NECU102.DOC","EN")</f>
      </c>
      <c r="I6410" s="15">
        <f>HYPERLINK("https://docs.wto.org/imrd/directdoc.asp?DDFDocuments/u/G/SPS/NECU102.DOC","FR")</f>
      </c>
      <c r="J6410" s="15">
        <f>HYPERLINK("https://docs.wto.org/imrd/directdoc.asp?DDFDocuments/v/G/SPS/NECU102.DOC","ES")</f>
      </c>
    </row>
    <row r="6411">
      <c r="A6411" s="10" t="s">
        <v>10858</v>
      </c>
      <c r="B6411" s="11" t="s">
        <v>82</v>
      </c>
      <c r="C6411" s="10" t="s">
        <v>18</v>
      </c>
      <c r="D6411" s="12">
        <v>41186</v>
      </c>
      <c r="E6411" s="13" t="s">
        <v>10098</v>
      </c>
      <c r="F6411" s="13" t="s">
        <v>10859</v>
      </c>
      <c r="G6411" s="14"/>
      <c r="H6411" s="15">
        <f>HYPERLINK("https://docs.wto.org/imrd/directdoc.asp?DDFDocuments/q/G/SPS/NEU34.pdf","EN")</f>
      </c>
      <c r="I6411" s="15">
        <f>HYPERLINK("https://docs.wto.org/imrd/directdoc.asp?DDFDocuments/r/G/SPS/NEU34.pdf","FR")</f>
      </c>
      <c r="J6411" s="15">
        <f>HYPERLINK("https://docs.wto.org/imrd/directdoc.asp?DDFDocuments/s/G/SPS/NEU34.pdf","ES")</f>
      </c>
    </row>
    <row r="6412">
      <c r="A6412" s="10" t="s">
        <v>10860</v>
      </c>
      <c r="B6412" s="11" t="s">
        <v>145</v>
      </c>
      <c r="C6412" s="10" t="s">
        <v>18</v>
      </c>
      <c r="D6412" s="12">
        <v>41186</v>
      </c>
      <c r="E6412" s="13" t="s">
        <v>10861</v>
      </c>
      <c r="F6412" s="13" t="s">
        <v>24</v>
      </c>
      <c r="G6412" s="14"/>
      <c r="H6412" s="15">
        <f>HYPERLINK("https://docs.wto.org/imrd/directdoc.asp?DDFDocuments/q/G/SPS/NPHL215.pdf","EN")</f>
      </c>
      <c r="I6412" s="15">
        <f>HYPERLINK("https://docs.wto.org/imrd/directdoc.asp?DDFDocuments/r/G/SPS/NPHL215.pdf","FR")</f>
      </c>
      <c r="J6412" s="15">
        <f>HYPERLINK("https://docs.wto.org/imrd/directdoc.asp?DDFDocuments/s/G/SPS/NPHL215.pdf","ES")</f>
      </c>
    </row>
    <row r="6413">
      <c r="A6413" s="10" t="s">
        <v>10862</v>
      </c>
      <c r="B6413" s="11" t="s">
        <v>145</v>
      </c>
      <c r="C6413" s="10" t="s">
        <v>18</v>
      </c>
      <c r="D6413" s="12">
        <v>41186</v>
      </c>
      <c r="E6413" s="13" t="s">
        <v>10861</v>
      </c>
      <c r="F6413" s="13" t="s">
        <v>24</v>
      </c>
      <c r="G6413" s="14"/>
      <c r="H6413" s="15">
        <f>HYPERLINK("https://docs.wto.org/imrd/directdoc.asp?DDFDocuments/q/G/SPS/NPHL216.pdf","EN")</f>
      </c>
      <c r="I6413" s="15">
        <f>HYPERLINK("https://docs.wto.org/imrd/directdoc.asp?DDFDocuments/r/G/SPS/NPHL216.pdf","FR")</f>
      </c>
      <c r="J6413" s="15">
        <f>HYPERLINK("https://docs.wto.org/imrd/directdoc.asp?DDFDocuments/s/G/SPS/NPHL216.pdf","ES")</f>
      </c>
    </row>
    <row r="6414">
      <c r="A6414" s="10" t="s">
        <v>10863</v>
      </c>
      <c r="B6414" s="11" t="s">
        <v>145</v>
      </c>
      <c r="C6414" s="10" t="s">
        <v>40</v>
      </c>
      <c r="D6414" s="12">
        <v>41186</v>
      </c>
      <c r="E6414" s="13" t="s">
        <v>10864</v>
      </c>
      <c r="F6414" s="13" t="s">
        <v>262</v>
      </c>
      <c r="G6414" s="14"/>
      <c r="H6414" s="15">
        <f>HYPERLINK("https://docs.wto.org/imrd/directdoc.asp?DDFDocuments/t/G/SPS/NPHL85A1.DOC","EN")</f>
      </c>
      <c r="I6414" s="15">
        <f>HYPERLINK("https://docs.wto.org/imrd/directdoc.asp?DDFDocuments/u/G/SPS/NPHL85A1.DOC","FR")</f>
      </c>
      <c r="J6414" s="15">
        <f>HYPERLINK("https://docs.wto.org/imrd/directdoc.asp?DDFDocuments/v/G/SPS/NPHL85A1.DOC","ES")</f>
      </c>
    </row>
    <row r="6415">
      <c r="A6415" s="10" t="s">
        <v>10865</v>
      </c>
      <c r="B6415" s="11" t="s">
        <v>79</v>
      </c>
      <c r="C6415" s="10" t="s">
        <v>40</v>
      </c>
      <c r="D6415" s="12">
        <v>41184</v>
      </c>
      <c r="E6415" s="13" t="s">
        <v>19</v>
      </c>
      <c r="F6415" s="13" t="s">
        <v>32</v>
      </c>
      <c r="G6415" s="14"/>
      <c r="H6415" s="15">
        <f>HYPERLINK("https://docs.wto.org/imrd/directdoc.asp?DDFDocuments/q/G/SPS/NCOL236A1.pdf","EN")</f>
      </c>
      <c r="I6415" s="15">
        <f>HYPERLINK("https://docs.wto.org/imrd/directdoc.asp?DDFDocuments/r/G/SPS/NCOL236A1.pdf","FR")</f>
      </c>
      <c r="J6415" s="15">
        <f>HYPERLINK("https://docs.wto.org/imrd/directdoc.asp?DDFDocuments/s/G/SPS/NCOL236A1.pdf","ES")</f>
      </c>
    </row>
    <row r="6416">
      <c r="A6416" s="10" t="s">
        <v>10866</v>
      </c>
      <c r="B6416" s="11" t="s">
        <v>153</v>
      </c>
      <c r="C6416" s="10" t="s">
        <v>18</v>
      </c>
      <c r="D6416" s="12">
        <v>41184</v>
      </c>
      <c r="E6416" s="13" t="s">
        <v>4901</v>
      </c>
      <c r="F6416" s="13" t="s">
        <v>10867</v>
      </c>
      <c r="G6416" s="14"/>
      <c r="H6416" s="15">
        <f>HYPERLINK("https://docs.wto.org/imrd/directdoc.asp?DDFDocuments/t/G/SPS/NKOR428.DOC","EN")</f>
      </c>
      <c r="I6416" s="15">
        <f>HYPERLINK("https://docs.wto.org/imrd/directdoc.asp?DDFDocuments/u/G/SPS/NKOR428.DOC","FR")</f>
      </c>
      <c r="J6416" s="15">
        <f>HYPERLINK("https://docs.wto.org/imrd/directdoc.asp?DDFDocuments/v/G/SPS/NKOR428.DOC","ES")</f>
      </c>
    </row>
    <row r="6417">
      <c r="A6417" s="10" t="s">
        <v>10868</v>
      </c>
      <c r="B6417" s="11" t="s">
        <v>151</v>
      </c>
      <c r="C6417" s="10" t="s">
        <v>18</v>
      </c>
      <c r="D6417" s="12">
        <v>41184</v>
      </c>
      <c r="E6417" s="13" t="s">
        <v>10869</v>
      </c>
      <c r="F6417" s="13" t="s">
        <v>24</v>
      </c>
      <c r="G6417" s="14"/>
      <c r="H6417" s="15">
        <f>HYPERLINK("https://docs.wto.org/imrd/directdoc.asp?DDFDocuments/t/G/SPS/NVNM34.DOC","EN")</f>
      </c>
      <c r="I6417" s="15">
        <f>HYPERLINK("https://docs.wto.org/imrd/directdoc.asp?DDFDocuments/u/G/SPS/NVNM34.DOC","FR")</f>
      </c>
      <c r="J6417" s="15">
        <f>HYPERLINK("https://docs.wto.org/imrd/directdoc.asp?DDFDocuments/v/G/SPS/NVNM34.DOC","ES")</f>
      </c>
    </row>
    <row r="6418">
      <c r="A6418" s="10" t="s">
        <v>10870</v>
      </c>
      <c r="B6418" s="11" t="s">
        <v>365</v>
      </c>
      <c r="C6418" s="10" t="s">
        <v>18</v>
      </c>
      <c r="D6418" s="12">
        <v>41183</v>
      </c>
      <c r="E6418" s="13" t="s">
        <v>9136</v>
      </c>
      <c r="F6418" s="13" t="s">
        <v>158</v>
      </c>
      <c r="G6418" s="14"/>
      <c r="H6418" s="15">
        <f>HYPERLINK("https://docs.wto.org/imrd/directdoc.asp?DDFDocuments/q/G/SPS/NCHL405.pdf","EN")</f>
      </c>
      <c r="I6418" s="15">
        <f>HYPERLINK("https://docs.wto.org/imrd/directdoc.asp?DDFDocuments/r/G/SPS/NCHL405.pdf","FR")</f>
      </c>
      <c r="J6418" s="15">
        <f>HYPERLINK("https://docs.wto.org/imrd/directdoc.asp?DDFDocuments/s/G/SPS/NCHL405.pdf","ES")</f>
      </c>
    </row>
    <row r="6419">
      <c r="A6419" s="10" t="s">
        <v>10871</v>
      </c>
      <c r="B6419" s="11" t="s">
        <v>349</v>
      </c>
      <c r="C6419" s="10" t="s">
        <v>18</v>
      </c>
      <c r="D6419" s="12">
        <v>41180</v>
      </c>
      <c r="E6419" s="13" t="s">
        <v>10872</v>
      </c>
      <c r="F6419" s="13" t="s">
        <v>32</v>
      </c>
      <c r="G6419" s="14" t="s">
        <v>233</v>
      </c>
      <c r="H6419" s="15">
        <f>HYPERLINK("https://docs.wto.org/imrd/directdoc.asp?DDFDocuments/q/G/SPS/NECU100.pdf","EN")</f>
      </c>
      <c r="I6419" s="15">
        <f>HYPERLINK("https://docs.wto.org/imrd/directdoc.asp?DDFDocuments/r/G/SPS/NECU100.pdf","FR")</f>
      </c>
      <c r="J6419" s="15">
        <f>HYPERLINK("https://docs.wto.org/imrd/directdoc.asp?DDFDocuments/s/G/SPS/NECU100.pdf","ES")</f>
      </c>
    </row>
    <row r="6420">
      <c r="A6420" s="10" t="s">
        <v>10873</v>
      </c>
      <c r="B6420" s="11" t="s">
        <v>349</v>
      </c>
      <c r="C6420" s="10" t="s">
        <v>18</v>
      </c>
      <c r="D6420" s="12">
        <v>41180</v>
      </c>
      <c r="E6420" s="13" t="s">
        <v>10804</v>
      </c>
      <c r="F6420" s="13" t="s">
        <v>117</v>
      </c>
      <c r="G6420" s="14" t="s">
        <v>79</v>
      </c>
      <c r="H6420" s="15">
        <f>HYPERLINK("https://docs.wto.org/imrd/directdoc.asp?DDFDocuments/t/G/SPS/NECU99.DOC","EN")</f>
      </c>
      <c r="I6420" s="15">
        <f>HYPERLINK("https://docs.wto.org/imrd/directdoc.asp?DDFDocuments/u/G/SPS/NECU99.DOC","FR")</f>
      </c>
      <c r="J6420" s="15">
        <f>HYPERLINK("https://docs.wto.org/imrd/directdoc.asp?DDFDocuments/v/G/SPS/NECU99.DOC","ES")</f>
      </c>
    </row>
    <row r="6421">
      <c r="A6421" s="10" t="s">
        <v>10874</v>
      </c>
      <c r="B6421" s="11" t="s">
        <v>183</v>
      </c>
      <c r="C6421" s="10" t="s">
        <v>18</v>
      </c>
      <c r="D6421" s="12">
        <v>41179</v>
      </c>
      <c r="E6421" s="13" t="s">
        <v>10875</v>
      </c>
      <c r="F6421" s="13" t="s">
        <v>476</v>
      </c>
      <c r="G6421" s="14"/>
      <c r="H6421" s="15">
        <f>HYPERLINK("https://docs.wto.org/imrd/directdoc.asp?DDFDocuments/t/G/SPS/NARG160.DOC","EN")</f>
      </c>
      <c r="I6421" s="15">
        <f>HYPERLINK("https://docs.wto.org/imrd/directdoc.asp?DDFDocuments/u/G/SPS/NARG160.DOC","FR")</f>
      </c>
      <c r="J6421" s="15">
        <f>HYPERLINK("https://docs.wto.org/imrd/directdoc.asp?DDFDocuments/v/G/SPS/NARG160.DOC","ES")</f>
      </c>
    </row>
    <row r="6422">
      <c r="A6422" s="10" t="s">
        <v>10876</v>
      </c>
      <c r="B6422" s="11" t="s">
        <v>95</v>
      </c>
      <c r="C6422" s="10" t="s">
        <v>18</v>
      </c>
      <c r="D6422" s="12">
        <v>41179</v>
      </c>
      <c r="E6422" s="13" t="s">
        <v>10877</v>
      </c>
      <c r="F6422" s="13" t="s">
        <v>1089</v>
      </c>
      <c r="G6422" s="14"/>
      <c r="H6422" s="15">
        <f>HYPERLINK("https://docs.wto.org/imrd/directdoc.asp?DDFDocuments/q/G/SPS/NBRA831.pdf","EN")</f>
      </c>
      <c r="I6422" s="15">
        <f>HYPERLINK("https://docs.wto.org/imrd/directdoc.asp?DDFDocuments/r/G/SPS/NBRA831.pdf","FR")</f>
      </c>
      <c r="J6422" s="15">
        <f>HYPERLINK("https://docs.wto.org/imrd/directdoc.asp?DDFDocuments/s/G/SPS/NBRA831.pdf","ES")</f>
      </c>
    </row>
    <row r="6423">
      <c r="A6423" s="10" t="s">
        <v>10878</v>
      </c>
      <c r="B6423" s="11" t="s">
        <v>95</v>
      </c>
      <c r="C6423" s="10" t="s">
        <v>18</v>
      </c>
      <c r="D6423" s="12">
        <v>41179</v>
      </c>
      <c r="E6423" s="13" t="s">
        <v>10879</v>
      </c>
      <c r="F6423" s="13" t="s">
        <v>158</v>
      </c>
      <c r="G6423" s="14" t="s">
        <v>151</v>
      </c>
      <c r="H6423" s="15">
        <f>HYPERLINK("https://docs.wto.org/imrd/directdoc.asp?DDFDocuments/q/G/SPS/NBRA832.pdf","EN")</f>
      </c>
      <c r="I6423" s="15">
        <f>HYPERLINK("https://docs.wto.org/imrd/directdoc.asp?DDFDocuments/r/G/SPS/NBRA832.pdf","FR")</f>
      </c>
      <c r="J6423" s="15">
        <f>HYPERLINK("https://docs.wto.org/imrd/directdoc.asp?DDFDocuments/s/G/SPS/NBRA832.pdf","ES")</f>
      </c>
    </row>
    <row r="6424">
      <c r="A6424" s="10" t="s">
        <v>10880</v>
      </c>
      <c r="B6424" s="11" t="s">
        <v>365</v>
      </c>
      <c r="C6424" s="10" t="s">
        <v>18</v>
      </c>
      <c r="D6424" s="12">
        <v>41179</v>
      </c>
      <c r="E6424" s="13" t="s">
        <v>10881</v>
      </c>
      <c r="F6424" s="13" t="s">
        <v>158</v>
      </c>
      <c r="G6424" s="14" t="s">
        <v>195</v>
      </c>
      <c r="H6424" s="15">
        <f>HYPERLINK("https://docs.wto.org/imrd/directdoc.asp?DDFDocuments/t/G/SPS/NCHL404.DOC","EN")</f>
      </c>
      <c r="I6424" s="15">
        <f>HYPERLINK("https://docs.wto.org/imrd/directdoc.asp?DDFDocuments/u/G/SPS/NCHL404.DOC","FR")</f>
      </c>
      <c r="J6424" s="15">
        <f>HYPERLINK("https://docs.wto.org/imrd/directdoc.asp?DDFDocuments/v/G/SPS/NCHL404.DOC","ES")</f>
      </c>
    </row>
    <row r="6425">
      <c r="A6425" s="10" t="s">
        <v>10882</v>
      </c>
      <c r="B6425" s="11" t="s">
        <v>637</v>
      </c>
      <c r="C6425" s="10" t="s">
        <v>18</v>
      </c>
      <c r="D6425" s="12">
        <v>41179</v>
      </c>
      <c r="E6425" s="13" t="s">
        <v>10883</v>
      </c>
      <c r="F6425" s="13" t="s">
        <v>24</v>
      </c>
      <c r="G6425" s="14"/>
      <c r="H6425" s="15">
        <f>HYPERLINK("https://docs.wto.org/imrd/directdoc.asp?DDFDocuments/t/G/SPS/NLKA32.doc","EN")</f>
      </c>
      <c r="I6425" s="15">
        <f>HYPERLINK("https://docs.wto.org/imrd/directdoc.asp?DDFDocuments/u/G/SPS/NLKA32.doc","FR")</f>
      </c>
      <c r="J6425" s="15">
        <f>HYPERLINK("https://docs.wto.org/imrd/directdoc.asp?DDFDocuments/v/G/SPS/NLKA32.doc","ES")</f>
      </c>
    </row>
    <row r="6426">
      <c r="A6426" s="10" t="s">
        <v>10884</v>
      </c>
      <c r="B6426" s="11" t="s">
        <v>183</v>
      </c>
      <c r="C6426" s="10" t="s">
        <v>18</v>
      </c>
      <c r="D6426" s="12">
        <v>41177</v>
      </c>
      <c r="E6426" s="13" t="s">
        <v>10885</v>
      </c>
      <c r="F6426" s="13" t="s">
        <v>3926</v>
      </c>
      <c r="G6426" s="14"/>
      <c r="H6426" s="15">
        <f>HYPERLINK("https://docs.wto.org/imrd/directdoc.asp?DDFDocuments/t/G/SPS/NARG159.DOC","EN")</f>
      </c>
      <c r="I6426" s="15">
        <f>HYPERLINK("https://docs.wto.org/imrd/directdoc.asp?DDFDocuments/u/G/SPS/NARG159.DOC","FR")</f>
      </c>
      <c r="J6426" s="15">
        <f>HYPERLINK("https://docs.wto.org/imrd/directdoc.asp?DDFDocuments/v/G/SPS/NARG159.DOC","ES")</f>
      </c>
    </row>
    <row r="6427">
      <c r="A6427" s="10" t="s">
        <v>10886</v>
      </c>
      <c r="B6427" s="11" t="s">
        <v>161</v>
      </c>
      <c r="C6427" s="10" t="s">
        <v>18</v>
      </c>
      <c r="D6427" s="12">
        <v>41176</v>
      </c>
      <c r="E6427" s="13" t="s">
        <v>2032</v>
      </c>
      <c r="F6427" s="13" t="s">
        <v>3287</v>
      </c>
      <c r="G6427" s="14"/>
      <c r="H6427" s="15">
        <f>HYPERLINK("https://docs.wto.org/imrd/directdoc.asp?DDFDocuments/t/G/SPS/NUSA2464.DOC","EN")</f>
      </c>
      <c r="I6427" s="15">
        <f>HYPERLINK("https://docs.wto.org/imrd/directdoc.asp?DDFDocuments/u/G/SPS/NUSA2464.DOC","FR")</f>
      </c>
      <c r="J6427" s="15">
        <f>HYPERLINK("https://docs.wto.org/imrd/directdoc.asp?DDFDocuments/v/G/SPS/NUSA2464.DOC","ES")</f>
      </c>
    </row>
    <row r="6428">
      <c r="A6428" s="10" t="s">
        <v>10887</v>
      </c>
      <c r="B6428" s="11" t="s">
        <v>161</v>
      </c>
      <c r="C6428" s="10" t="s">
        <v>18</v>
      </c>
      <c r="D6428" s="12">
        <v>41176</v>
      </c>
      <c r="E6428" s="13" t="s">
        <v>9143</v>
      </c>
      <c r="F6428" s="13" t="s">
        <v>122</v>
      </c>
      <c r="G6428" s="14"/>
      <c r="H6428" s="15">
        <f>HYPERLINK("https://docs.wto.org/imrd/directdoc.asp?DDFDocuments/q/G/SPS/NUSA2465.pdf","EN")</f>
      </c>
      <c r="I6428" s="15">
        <f>HYPERLINK("https://docs.wto.org/imrd/directdoc.asp?DDFDocuments/r/G/SPS/NUSA2465.pdf","FR")</f>
      </c>
      <c r="J6428" s="15">
        <f>HYPERLINK("https://docs.wto.org/imrd/directdoc.asp?DDFDocuments/s/G/SPS/NUSA2465.pdf","ES")</f>
      </c>
    </row>
    <row r="6429">
      <c r="A6429" s="10" t="s">
        <v>10888</v>
      </c>
      <c r="B6429" s="11" t="s">
        <v>195</v>
      </c>
      <c r="C6429" s="10" t="s">
        <v>12</v>
      </c>
      <c r="D6429" s="12">
        <v>41173</v>
      </c>
      <c r="E6429" s="13" t="s">
        <v>10889</v>
      </c>
      <c r="F6429" s="13" t="s">
        <v>607</v>
      </c>
      <c r="G6429" s="14" t="s">
        <v>1093</v>
      </c>
      <c r="H6429" s="15">
        <f>HYPERLINK("https://docs.wto.org/imrd/directdoc.asp?DDFDocuments/q/G/SPS/NNZL487.pdf","EN")</f>
      </c>
      <c r="I6429" s="15">
        <f>HYPERLINK("https://docs.wto.org/imrd/directdoc.asp?DDFDocuments/r/G/SPS/NNZL487.pdf","FR")</f>
      </c>
      <c r="J6429" s="15">
        <f>HYPERLINK("https://docs.wto.org/imrd/directdoc.asp?DDFDocuments/s/G/SPS/NNZL487.pdf","ES")</f>
      </c>
    </row>
    <row r="6430">
      <c r="A6430" s="10" t="s">
        <v>10890</v>
      </c>
      <c r="B6430" s="11" t="s">
        <v>79</v>
      </c>
      <c r="C6430" s="10" t="s">
        <v>40</v>
      </c>
      <c r="D6430" s="12">
        <v>41172</v>
      </c>
      <c r="E6430" s="13" t="s">
        <v>19</v>
      </c>
      <c r="F6430" s="13" t="s">
        <v>5150</v>
      </c>
      <c r="G6430" s="14"/>
      <c r="H6430" s="15">
        <f>HYPERLINK("https://docs.wto.org/imrd/directdoc.asp?DDFDocuments/t/G/SPS/NCOL232A1.DOC","EN")</f>
      </c>
      <c r="I6430" s="15">
        <f>HYPERLINK("https://docs.wto.org/imrd/directdoc.asp?DDFDocuments/u/G/SPS/NCOL232A1.DOC","FR")</f>
      </c>
      <c r="J6430" s="15">
        <f>HYPERLINK("https://docs.wto.org/imrd/directdoc.asp?DDFDocuments/v/G/SPS/NCOL232A1.DOC","ES")</f>
      </c>
    </row>
    <row r="6431">
      <c r="A6431" s="10" t="s">
        <v>10891</v>
      </c>
      <c r="B6431" s="11" t="s">
        <v>53</v>
      </c>
      <c r="C6431" s="10" t="s">
        <v>18</v>
      </c>
      <c r="D6431" s="12">
        <v>41171</v>
      </c>
      <c r="E6431" s="13" t="s">
        <v>10892</v>
      </c>
      <c r="F6431" s="13" t="s">
        <v>10893</v>
      </c>
      <c r="G6431" s="14"/>
      <c r="H6431" s="15">
        <f>HYPERLINK("https://docs.wto.org/imrd/directdoc.asp?DDFDocuments/t/G/SPS/NSAU33.DOC","EN")</f>
      </c>
      <c r="I6431" s="15">
        <f>HYPERLINK("https://docs.wto.org/imrd/directdoc.asp?DDFDocuments/u/G/SPS/NSAU33.DOC","FR")</f>
      </c>
      <c r="J6431" s="15">
        <f>HYPERLINK("https://docs.wto.org/imrd/directdoc.asp?DDFDocuments/v/G/SPS/NSAU33.DOC","ES")</f>
      </c>
    </row>
    <row r="6432">
      <c r="A6432" s="10" t="s">
        <v>10894</v>
      </c>
      <c r="B6432" s="11" t="s">
        <v>53</v>
      </c>
      <c r="C6432" s="10" t="s">
        <v>18</v>
      </c>
      <c r="D6432" s="12">
        <v>41171</v>
      </c>
      <c r="E6432" s="13" t="s">
        <v>10895</v>
      </c>
      <c r="F6432" s="13" t="s">
        <v>10893</v>
      </c>
      <c r="G6432" s="14"/>
      <c r="H6432" s="15">
        <f>HYPERLINK("https://docs.wto.org/imrd/directdoc.asp?DDFDocuments/t/G/SPS/NSAU34.DOC","EN")</f>
      </c>
      <c r="I6432" s="15">
        <f>HYPERLINK("https://docs.wto.org/imrd/directdoc.asp?DDFDocuments/u/G/SPS/NSAU34.DOC","FR")</f>
      </c>
      <c r="J6432" s="15">
        <f>HYPERLINK("https://docs.wto.org/imrd/directdoc.asp?DDFDocuments/v/G/SPS/NSAU34.DOC","ES")</f>
      </c>
    </row>
    <row r="6433">
      <c r="A6433" s="10" t="s">
        <v>10896</v>
      </c>
      <c r="B6433" s="11" t="s">
        <v>53</v>
      </c>
      <c r="C6433" s="10" t="s">
        <v>18</v>
      </c>
      <c r="D6433" s="12">
        <v>41171</v>
      </c>
      <c r="E6433" s="13" t="s">
        <v>10892</v>
      </c>
      <c r="F6433" s="13" t="s">
        <v>24</v>
      </c>
      <c r="G6433" s="14"/>
      <c r="H6433" s="15">
        <f>HYPERLINK("https://docs.wto.org/imrd/directdoc.asp?DDFDocuments/q/G/SPS/NSAU36.pdf","EN")</f>
      </c>
      <c r="I6433" s="15">
        <f>HYPERLINK("https://docs.wto.org/imrd/directdoc.asp?DDFDocuments/r/G/SPS/NSAU36.pdf","FR")</f>
      </c>
      <c r="J6433" s="15">
        <f>HYPERLINK("https://docs.wto.org/imrd/directdoc.asp?DDFDocuments/s/G/SPS/NSAU36.pdf","ES")</f>
      </c>
    </row>
    <row r="6434">
      <c r="A6434" s="10" t="s">
        <v>10897</v>
      </c>
      <c r="B6434" s="11" t="s">
        <v>72</v>
      </c>
      <c r="C6434" s="10" t="s">
        <v>40</v>
      </c>
      <c r="D6434" s="12">
        <v>41170</v>
      </c>
      <c r="E6434" s="13" t="s">
        <v>10898</v>
      </c>
      <c r="F6434" s="13" t="s">
        <v>10899</v>
      </c>
      <c r="G6434" s="14"/>
      <c r="H6434" s="15">
        <f>HYPERLINK("https://docs.wto.org/imrd/directdoc.asp?DDFDocuments/t/G/SPS/NCAN587A1.DOC","EN")</f>
      </c>
      <c r="I6434" s="15">
        <f>HYPERLINK("https://docs.wto.org/imrd/directdoc.asp?DDFDocuments/u/G/SPS/NCAN587A1.DOC","FR")</f>
      </c>
      <c r="J6434" s="15">
        <f>HYPERLINK("https://docs.wto.org/imrd/directdoc.asp?DDFDocuments/v/G/SPS/NCAN587A1.DOC","ES")</f>
      </c>
    </row>
    <row r="6435">
      <c r="A6435" s="10" t="s">
        <v>10900</v>
      </c>
      <c r="B6435" s="11" t="s">
        <v>72</v>
      </c>
      <c r="C6435" s="10" t="s">
        <v>18</v>
      </c>
      <c r="D6435" s="12">
        <v>41170</v>
      </c>
      <c r="E6435" s="13" t="s">
        <v>6735</v>
      </c>
      <c r="F6435" s="13" t="s">
        <v>10901</v>
      </c>
      <c r="G6435" s="14"/>
      <c r="H6435" s="15">
        <f>HYPERLINK("https://docs.wto.org/imrd/directdoc.asp?DDFDocuments/t/G/SPS/NCAN634.DOC","EN")</f>
      </c>
      <c r="I6435" s="15">
        <f>HYPERLINK("https://docs.wto.org/imrd/directdoc.asp?DDFDocuments/u/G/SPS/NCAN634.DOC","FR")</f>
      </c>
      <c r="J6435" s="15">
        <f>HYPERLINK("https://docs.wto.org/imrd/directdoc.asp?DDFDocuments/v/G/SPS/NCAN634.DOC","ES")</f>
      </c>
    </row>
    <row r="6436">
      <c r="A6436" s="10" t="s">
        <v>10902</v>
      </c>
      <c r="B6436" s="11" t="s">
        <v>72</v>
      </c>
      <c r="C6436" s="10" t="s">
        <v>18</v>
      </c>
      <c r="D6436" s="12">
        <v>41170</v>
      </c>
      <c r="E6436" s="13" t="s">
        <v>10729</v>
      </c>
      <c r="F6436" s="13" t="s">
        <v>1515</v>
      </c>
      <c r="G6436" s="14"/>
      <c r="H6436" s="15">
        <f>HYPERLINK("https://docs.wto.org/imrd/directdoc.asp?DDFDocuments/q/G/SPS/NCAN635.pdf","EN")</f>
      </c>
      <c r="I6436" s="15"/>
      <c r="J6436" s="15">
        <f>HYPERLINK("https://docs.wto.org/imrd/directdoc.asp?DDFDocuments/s/G/SPS/NCAN635.pdf","ES")</f>
      </c>
    </row>
    <row r="6437">
      <c r="A6437" s="10" t="s">
        <v>10903</v>
      </c>
      <c r="B6437" s="11" t="s">
        <v>2054</v>
      </c>
      <c r="C6437" s="10" t="s">
        <v>18</v>
      </c>
      <c r="D6437" s="12">
        <v>41170</v>
      </c>
      <c r="E6437" s="13" t="s">
        <v>10904</v>
      </c>
      <c r="F6437" s="13" t="s">
        <v>3997</v>
      </c>
      <c r="G6437" s="14"/>
      <c r="H6437" s="15">
        <f>HYPERLINK("https://docs.wto.org/imrd/directdoc.asp?DDFDocuments/q/G/SPS/NNPL15.pdf","EN")</f>
      </c>
      <c r="I6437" s="15">
        <f>HYPERLINK("https://docs.wto.org/imrd/directdoc.asp?DDFDocuments/r/G/SPS/NNPL15.pdf","FR")</f>
      </c>
      <c r="J6437" s="15">
        <f>HYPERLINK("https://docs.wto.org/imrd/directdoc.asp?DDFDocuments/s/G/SPS/NNPL15.pdf","ES")</f>
      </c>
    </row>
    <row r="6438">
      <c r="A6438" s="10" t="s">
        <v>10905</v>
      </c>
      <c r="B6438" s="11" t="s">
        <v>95</v>
      </c>
      <c r="C6438" s="10" t="s">
        <v>18</v>
      </c>
      <c r="D6438" s="12">
        <v>41169</v>
      </c>
      <c r="E6438" s="13" t="s">
        <v>10906</v>
      </c>
      <c r="F6438" s="13" t="s">
        <v>607</v>
      </c>
      <c r="G6438" s="14" t="s">
        <v>1412</v>
      </c>
      <c r="H6438" s="15">
        <f>HYPERLINK("https://docs.wto.org/imrd/directdoc.asp?DDFDocuments/q/G/SPS/NBRA828.pdf","EN")</f>
      </c>
      <c r="I6438" s="15">
        <f>HYPERLINK("https://docs.wto.org/imrd/directdoc.asp?DDFDocuments/r/G/SPS/NBRA828.pdf","FR")</f>
      </c>
      <c r="J6438" s="15">
        <f>HYPERLINK("https://docs.wto.org/imrd/directdoc.asp?DDFDocuments/s/G/SPS/NBRA828.pdf","ES")</f>
      </c>
    </row>
    <row r="6439">
      <c r="A6439" s="10" t="s">
        <v>10907</v>
      </c>
      <c r="B6439" s="11" t="s">
        <v>145</v>
      </c>
      <c r="C6439" s="10" t="s">
        <v>54</v>
      </c>
      <c r="D6439" s="12">
        <v>41169</v>
      </c>
      <c r="E6439" s="13" t="s">
        <v>10632</v>
      </c>
      <c r="F6439" s="13" t="s">
        <v>925</v>
      </c>
      <c r="G6439" s="14" t="s">
        <v>10908</v>
      </c>
      <c r="H6439" s="15">
        <f>HYPERLINK("https://docs.wto.org/imrd/directdoc.asp?DDFDocuments/q/G/SPS/NPHL211A1.pdf","EN")</f>
      </c>
      <c r="I6439" s="15">
        <f>HYPERLINK("https://docs.wto.org/imrd/directdoc.asp?DDFDocuments/r/G/SPS/NPHL211A1.pdf","FR")</f>
      </c>
      <c r="J6439" s="15">
        <f>HYPERLINK("https://docs.wto.org/imrd/directdoc.asp?DDFDocuments/s/G/SPS/NPHL211A1.pdf","ES")</f>
      </c>
    </row>
    <row r="6440">
      <c r="A6440" s="10" t="s">
        <v>10909</v>
      </c>
      <c r="B6440" s="11" t="s">
        <v>164</v>
      </c>
      <c r="C6440" s="10" t="s">
        <v>40</v>
      </c>
      <c r="D6440" s="12">
        <v>41169</v>
      </c>
      <c r="E6440" s="13" t="s">
        <v>10910</v>
      </c>
      <c r="F6440" s="13" t="s">
        <v>310</v>
      </c>
      <c r="G6440" s="14"/>
      <c r="H6440" s="15">
        <f>HYPERLINK("https://docs.wto.org/imrd/directdoc.asp?DDFDocuments/t/G/SPS/NUKR68A2.DOC","EN")</f>
      </c>
      <c r="I6440" s="15">
        <f>HYPERLINK("https://docs.wto.org/imrd/directdoc.asp?DDFDocuments/u/G/SPS/NUKR68A2.DOC","FR")</f>
      </c>
      <c r="J6440" s="15">
        <f>HYPERLINK("https://docs.wto.org/imrd/directdoc.asp?DDFDocuments/v/G/SPS/NUKR68A2.DOC","ES")</f>
      </c>
    </row>
    <row r="6441">
      <c r="A6441" s="10" t="s">
        <v>10911</v>
      </c>
      <c r="B6441" s="11" t="s">
        <v>365</v>
      </c>
      <c r="C6441" s="10" t="s">
        <v>18</v>
      </c>
      <c r="D6441" s="12">
        <v>41166</v>
      </c>
      <c r="E6441" s="13" t="s">
        <v>10912</v>
      </c>
      <c r="F6441" s="13" t="s">
        <v>158</v>
      </c>
      <c r="G6441" s="14"/>
      <c r="H6441" s="15">
        <f>HYPERLINK("https://docs.wto.org/imrd/directdoc.asp?DDFDocuments/t/G/SPS/NCHL403.DOC","EN")</f>
      </c>
      <c r="I6441" s="15">
        <f>HYPERLINK("https://docs.wto.org/imrd/directdoc.asp?DDFDocuments/u/G/SPS/NCHL403.DOC","FR")</f>
      </c>
      <c r="J6441" s="15">
        <f>HYPERLINK("https://docs.wto.org/imrd/directdoc.asp?DDFDocuments/v/G/SPS/NCHL403.DOC","ES")</f>
      </c>
    </row>
    <row r="6442">
      <c r="A6442" s="10" t="s">
        <v>10913</v>
      </c>
      <c r="B6442" s="11" t="s">
        <v>145</v>
      </c>
      <c r="C6442" s="10" t="s">
        <v>12</v>
      </c>
      <c r="D6442" s="12">
        <v>41166</v>
      </c>
      <c r="E6442" s="13" t="s">
        <v>10569</v>
      </c>
      <c r="F6442" s="13" t="s">
        <v>36</v>
      </c>
      <c r="G6442" s="14" t="s">
        <v>10570</v>
      </c>
      <c r="H6442" s="15">
        <f>HYPERLINK("https://docs.wto.org/imrd/directdoc.asp?DDFDocuments/t/G/SPS/NPHL214.DOC","EN")</f>
      </c>
      <c r="I6442" s="15">
        <f>HYPERLINK("https://docs.wto.org/imrd/directdoc.asp?DDFDocuments/u/G/SPS/NPHL214.DOC","FR")</f>
      </c>
      <c r="J6442" s="15">
        <f>HYPERLINK("https://docs.wto.org/imrd/directdoc.asp?DDFDocuments/v/G/SPS/NPHL214.DOC","ES")</f>
      </c>
    </row>
    <row r="6443">
      <c r="A6443" s="10" t="s">
        <v>10914</v>
      </c>
      <c r="B6443" s="11" t="s">
        <v>523</v>
      </c>
      <c r="C6443" s="10" t="s">
        <v>40</v>
      </c>
      <c r="D6443" s="12">
        <v>41166</v>
      </c>
      <c r="E6443" s="13" t="s">
        <v>6787</v>
      </c>
      <c r="F6443" s="13" t="s">
        <v>8257</v>
      </c>
      <c r="G6443" s="14"/>
      <c r="H6443" s="15">
        <f>HYPERLINK("https://docs.wto.org/imrd/directdoc.asp?DDFDocuments/t/G/SPS/NTUR23A2.DOC","EN")</f>
      </c>
      <c r="I6443" s="15">
        <f>HYPERLINK("https://docs.wto.org/imrd/directdoc.asp?DDFDocuments/u/G/SPS/NTUR23A2.DOC","FR")</f>
      </c>
      <c r="J6443" s="15">
        <f>HYPERLINK("https://docs.wto.org/imrd/directdoc.asp?DDFDocuments/v/G/SPS/NTUR23A2.DOC","ES")</f>
      </c>
    </row>
    <row r="6444">
      <c r="A6444" s="10" t="s">
        <v>10915</v>
      </c>
      <c r="B6444" s="11" t="s">
        <v>365</v>
      </c>
      <c r="C6444" s="10" t="s">
        <v>12</v>
      </c>
      <c r="D6444" s="12">
        <v>41165</v>
      </c>
      <c r="E6444" s="13" t="s">
        <v>10916</v>
      </c>
      <c r="F6444" s="13" t="s">
        <v>3476</v>
      </c>
      <c r="G6444" s="14"/>
      <c r="H6444" s="15">
        <f>HYPERLINK("https://docs.wto.org/imrd/directdoc.asp?DDFDocuments/t/G/SPS/NCHL401.DOC","EN")</f>
      </c>
      <c r="I6444" s="15">
        <f>HYPERLINK("https://docs.wto.org/imrd/directdoc.asp?DDFDocuments/u/G/SPS/NCHL401.DOC","FR")</f>
      </c>
      <c r="J6444" s="15">
        <f>HYPERLINK("https://docs.wto.org/imrd/directdoc.asp?DDFDocuments/v/G/SPS/NCHL401.DOC","ES")</f>
      </c>
    </row>
    <row r="6445">
      <c r="A6445" s="10" t="s">
        <v>10917</v>
      </c>
      <c r="B6445" s="11" t="s">
        <v>195</v>
      </c>
      <c r="C6445" s="10" t="s">
        <v>12</v>
      </c>
      <c r="D6445" s="12">
        <v>41165</v>
      </c>
      <c r="E6445" s="13" t="s">
        <v>10918</v>
      </c>
      <c r="F6445" s="13" t="s">
        <v>10919</v>
      </c>
      <c r="G6445" s="14"/>
      <c r="H6445" s="15">
        <f>HYPERLINK("https://docs.wto.org/imrd/directdoc.asp?DDFDocuments/t/G/SPS/NNZL486.DOC","EN")</f>
      </c>
      <c r="I6445" s="15">
        <f>HYPERLINK("https://docs.wto.org/imrd/directdoc.asp?DDFDocuments/u/G/SPS/NNZL486.DOC","FR")</f>
      </c>
      <c r="J6445" s="15">
        <f>HYPERLINK("https://docs.wto.org/imrd/directdoc.asp?DDFDocuments/v/G/SPS/NNZL486.DOC","ES")</f>
      </c>
    </row>
    <row r="6446">
      <c r="A6446" s="10" t="s">
        <v>10920</v>
      </c>
      <c r="B6446" s="11" t="s">
        <v>145</v>
      </c>
      <c r="C6446" s="10" t="s">
        <v>54</v>
      </c>
      <c r="D6446" s="12">
        <v>41165</v>
      </c>
      <c r="E6446" s="13" t="s">
        <v>10921</v>
      </c>
      <c r="F6446" s="13" t="s">
        <v>925</v>
      </c>
      <c r="G6446" s="14" t="s">
        <v>134</v>
      </c>
      <c r="H6446" s="15">
        <f>HYPERLINK("https://docs.wto.org/imrd/directdoc.asp?DDFDocuments/q/G/SPS/NPHL56A1.pdf","EN")</f>
      </c>
      <c r="I6446" s="15">
        <f>HYPERLINK("https://docs.wto.org/imrd/directdoc.asp?DDFDocuments/r/G/SPS/NPHL56A1.pdf","FR")</f>
      </c>
      <c r="J6446" s="15">
        <f>HYPERLINK("https://docs.wto.org/imrd/directdoc.asp?DDFDocuments/s/G/SPS/NPHL56A1.pdf","ES")</f>
      </c>
    </row>
    <row r="6447">
      <c r="A6447" s="10" t="s">
        <v>10922</v>
      </c>
      <c r="B6447" s="11" t="s">
        <v>134</v>
      </c>
      <c r="C6447" s="10" t="s">
        <v>18</v>
      </c>
      <c r="D6447" s="12">
        <v>41165</v>
      </c>
      <c r="E6447" s="13" t="s">
        <v>10588</v>
      </c>
      <c r="F6447" s="13" t="s">
        <v>10923</v>
      </c>
      <c r="G6447" s="14"/>
      <c r="H6447" s="15">
        <f>HYPERLINK("https://docs.wto.org/imrd/directdoc.asp?DDFDocuments/t/G/SPS/NTHA119R1.DOC","EN")</f>
      </c>
      <c r="I6447" s="15">
        <f>HYPERLINK("https://docs.wto.org/imrd/directdoc.asp?DDFDocuments/u/G/SPS/NTHA119R1.DOC","FR")</f>
      </c>
      <c r="J6447" s="15">
        <f>HYPERLINK("https://docs.wto.org/imrd/directdoc.asp?DDFDocuments/v/G/SPS/NTHA119R1.DOC","ES")</f>
      </c>
    </row>
    <row r="6448">
      <c r="A6448" s="10" t="s">
        <v>10924</v>
      </c>
      <c r="B6448" s="11" t="s">
        <v>95</v>
      </c>
      <c r="C6448" s="10" t="s">
        <v>18</v>
      </c>
      <c r="D6448" s="12">
        <v>41164</v>
      </c>
      <c r="E6448" s="13" t="s">
        <v>3530</v>
      </c>
      <c r="F6448" s="13" t="s">
        <v>1089</v>
      </c>
      <c r="G6448" s="14"/>
      <c r="H6448" s="15">
        <f>HYPERLINK("https://docs.wto.org/imrd/directdoc.asp?DDFDocuments/q/G/SPS/NBRA616R1.pdf","EN")</f>
      </c>
      <c r="I6448" s="15">
        <f>HYPERLINK("https://docs.wto.org/imrd/directdoc.asp?DDFDocuments/r/G/SPS/NBRA616R1.pdf","FR")</f>
      </c>
      <c r="J6448" s="15">
        <f>HYPERLINK("https://docs.wto.org/imrd/directdoc.asp?DDFDocuments/s/G/SPS/NBRA616R1.pdf","ES")</f>
      </c>
    </row>
    <row r="6449">
      <c r="A6449" s="10" t="s">
        <v>10925</v>
      </c>
      <c r="B6449" s="11" t="s">
        <v>365</v>
      </c>
      <c r="C6449" s="10" t="s">
        <v>18</v>
      </c>
      <c r="D6449" s="12">
        <v>41164</v>
      </c>
      <c r="E6449" s="13" t="s">
        <v>9177</v>
      </c>
      <c r="F6449" s="13" t="s">
        <v>158</v>
      </c>
      <c r="G6449" s="14"/>
      <c r="H6449" s="15">
        <f>HYPERLINK("https://docs.wto.org/imrd/directdoc.asp?DDFDocuments/t/G/SPS/NCHL400.DOC","EN")</f>
      </c>
      <c r="I6449" s="15">
        <f>HYPERLINK("https://docs.wto.org/imrd/directdoc.asp?DDFDocuments/u/G/SPS/NCHL400.DOC","FR")</f>
      </c>
      <c r="J6449" s="15">
        <f>HYPERLINK("https://docs.wto.org/imrd/directdoc.asp?DDFDocuments/v/G/SPS/NCHL400.DOC","ES")</f>
      </c>
    </row>
    <row r="6450">
      <c r="A6450" s="10" t="s">
        <v>10926</v>
      </c>
      <c r="B6450" s="11" t="s">
        <v>195</v>
      </c>
      <c r="C6450" s="10" t="s">
        <v>18</v>
      </c>
      <c r="D6450" s="12">
        <v>41164</v>
      </c>
      <c r="E6450" s="13" t="s">
        <v>10927</v>
      </c>
      <c r="F6450" s="13" t="s">
        <v>63</v>
      </c>
      <c r="G6450" s="14"/>
      <c r="H6450" s="15">
        <f>HYPERLINK("https://docs.wto.org/imrd/directdoc.asp?DDFDocuments/t/G/SPS/NNZL485.DOC","EN")</f>
      </c>
      <c r="I6450" s="15">
        <f>HYPERLINK("https://docs.wto.org/imrd/directdoc.asp?DDFDocuments/u/G/SPS/NNZL485.DOC","FR")</f>
      </c>
      <c r="J6450" s="15">
        <f>HYPERLINK("https://docs.wto.org/imrd/directdoc.asp?DDFDocuments/v/G/SPS/NNZL485.DOC","ES")</f>
      </c>
    </row>
    <row r="6451">
      <c r="A6451" s="10" t="s">
        <v>10928</v>
      </c>
      <c r="B6451" s="11" t="s">
        <v>233</v>
      </c>
      <c r="C6451" s="10" t="s">
        <v>40</v>
      </c>
      <c r="D6451" s="12">
        <v>41164</v>
      </c>
      <c r="E6451" s="13" t="s">
        <v>19</v>
      </c>
      <c r="F6451" s="13" t="s">
        <v>5150</v>
      </c>
      <c r="G6451" s="14"/>
      <c r="H6451" s="15">
        <f>HYPERLINK("https://docs.wto.org/imrd/directdoc.asp?DDFDocuments/q/G/SPS/NPER403A1.pdf","EN")</f>
      </c>
      <c r="I6451" s="15">
        <f>HYPERLINK("https://docs.wto.org/imrd/directdoc.asp?DDFDocuments/r/G/SPS/NPER403A1.pdf","FR")</f>
      </c>
      <c r="J6451" s="15">
        <f>HYPERLINK("https://docs.wto.org/imrd/directdoc.asp?DDFDocuments/s/G/SPS/NPER403A1.pdf","ES")</f>
      </c>
    </row>
    <row r="6452">
      <c r="A6452" s="10" t="s">
        <v>10929</v>
      </c>
      <c r="B6452" s="11" t="s">
        <v>233</v>
      </c>
      <c r="C6452" s="10" t="s">
        <v>18</v>
      </c>
      <c r="D6452" s="12">
        <v>41164</v>
      </c>
      <c r="E6452" s="13" t="s">
        <v>10930</v>
      </c>
      <c r="F6452" s="13" t="s">
        <v>992</v>
      </c>
      <c r="G6452" s="14" t="s">
        <v>365</v>
      </c>
      <c r="H6452" s="15">
        <f>HYPERLINK("https://docs.wto.org/imrd/directdoc.asp?DDFDocuments/q/G/SPS/NPER433.pdf","EN")</f>
      </c>
      <c r="I6452" s="15">
        <f>HYPERLINK("https://docs.wto.org/imrd/directdoc.asp?DDFDocuments/r/G/SPS/NPER433.pdf","FR")</f>
      </c>
      <c r="J6452" s="15">
        <f>HYPERLINK("https://docs.wto.org/imrd/directdoc.asp?DDFDocuments/s/G/SPS/NPER433.pdf","ES")</f>
      </c>
    </row>
    <row r="6453">
      <c r="A6453" s="10" t="s">
        <v>10931</v>
      </c>
      <c r="B6453" s="11" t="s">
        <v>233</v>
      </c>
      <c r="C6453" s="10" t="s">
        <v>18</v>
      </c>
      <c r="D6453" s="12">
        <v>41164</v>
      </c>
      <c r="E6453" s="13" t="s">
        <v>10932</v>
      </c>
      <c r="F6453" s="13" t="s">
        <v>158</v>
      </c>
      <c r="G6453" s="14" t="s">
        <v>2110</v>
      </c>
      <c r="H6453" s="15">
        <f>HYPERLINK("https://docs.wto.org/imrd/directdoc.asp?DDFDocuments/t/G/SPS/NPER434.DOC","EN")</f>
      </c>
      <c r="I6453" s="15">
        <f>HYPERLINK("https://docs.wto.org/imrd/directdoc.asp?DDFDocuments/u/G/SPS/NPER434.DOC","FR")</f>
      </c>
      <c r="J6453" s="15">
        <f>HYPERLINK("https://docs.wto.org/imrd/directdoc.asp?DDFDocuments/v/G/SPS/NPER434.DOC","ES")</f>
      </c>
    </row>
    <row r="6454">
      <c r="A6454" s="10" t="s">
        <v>10933</v>
      </c>
      <c r="B6454" s="11" t="s">
        <v>233</v>
      </c>
      <c r="C6454" s="10" t="s">
        <v>18</v>
      </c>
      <c r="D6454" s="12">
        <v>41164</v>
      </c>
      <c r="E6454" s="13" t="s">
        <v>10934</v>
      </c>
      <c r="F6454" s="13" t="s">
        <v>1151</v>
      </c>
      <c r="G6454" s="14" t="s">
        <v>684</v>
      </c>
      <c r="H6454" s="15">
        <f>HYPERLINK("https://docs.wto.org/imrd/directdoc.asp?DDFDocuments/q/G/SPS/NPER435.pdf","EN")</f>
      </c>
      <c r="I6454" s="15">
        <f>HYPERLINK("https://docs.wto.org/imrd/directdoc.asp?DDFDocuments/r/G/SPS/NPER435.pdf","FR")</f>
      </c>
      <c r="J6454" s="15">
        <f>HYPERLINK("https://docs.wto.org/imrd/directdoc.asp?DDFDocuments/s/G/SPS/NPER435.pdf","ES")</f>
      </c>
    </row>
    <row r="6455">
      <c r="A6455" s="10" t="s">
        <v>10935</v>
      </c>
      <c r="B6455" s="11" t="s">
        <v>233</v>
      </c>
      <c r="C6455" s="10" t="s">
        <v>18</v>
      </c>
      <c r="D6455" s="12">
        <v>41164</v>
      </c>
      <c r="E6455" s="13" t="s">
        <v>10936</v>
      </c>
      <c r="F6455" s="13" t="s">
        <v>158</v>
      </c>
      <c r="G6455" s="14" t="s">
        <v>10545</v>
      </c>
      <c r="H6455" s="15">
        <f>HYPERLINK("https://docs.wto.org/imrd/directdoc.asp?DDFDocuments/t/G/SPS/NPER436.DOC","EN")</f>
      </c>
      <c r="I6455" s="15">
        <f>HYPERLINK("https://docs.wto.org/imrd/directdoc.asp?DDFDocuments/u/G/SPS/NPER436.DOC","FR")</f>
      </c>
      <c r="J6455" s="15">
        <f>HYPERLINK("https://docs.wto.org/imrd/directdoc.asp?DDFDocuments/v/G/SPS/NPER436.DOC","ES")</f>
      </c>
    </row>
    <row r="6456">
      <c r="A6456" s="10" t="s">
        <v>10937</v>
      </c>
      <c r="B6456" s="11" t="s">
        <v>233</v>
      </c>
      <c r="C6456" s="10" t="s">
        <v>18</v>
      </c>
      <c r="D6456" s="12">
        <v>41164</v>
      </c>
      <c r="E6456" s="13" t="s">
        <v>10938</v>
      </c>
      <c r="F6456" s="13" t="s">
        <v>158</v>
      </c>
      <c r="G6456" s="14" t="s">
        <v>1389</v>
      </c>
      <c r="H6456" s="15">
        <f>HYPERLINK("https://docs.wto.org/imrd/directdoc.asp?DDFDocuments/t/G/SPS/NPER437.DOC","EN")</f>
      </c>
      <c r="I6456" s="15">
        <f>HYPERLINK("https://docs.wto.org/imrd/directdoc.asp?DDFDocuments/u/G/SPS/NPER437.DOC","FR")</f>
      </c>
      <c r="J6456" s="15">
        <f>HYPERLINK("https://docs.wto.org/imrd/directdoc.asp?DDFDocuments/v/G/SPS/NPER437.DOC","ES")</f>
      </c>
    </row>
    <row r="6457">
      <c r="A6457" s="10" t="s">
        <v>10939</v>
      </c>
      <c r="B6457" s="11" t="s">
        <v>233</v>
      </c>
      <c r="C6457" s="10" t="s">
        <v>18</v>
      </c>
      <c r="D6457" s="12">
        <v>41164</v>
      </c>
      <c r="E6457" s="13" t="s">
        <v>10940</v>
      </c>
      <c r="F6457" s="13" t="s">
        <v>158</v>
      </c>
      <c r="G6457" s="14" t="s">
        <v>95</v>
      </c>
      <c r="H6457" s="15">
        <f>HYPERLINK("https://docs.wto.org/imrd/directdoc.asp?DDFDocuments/q/G/SPS/NPER438.pdf","EN")</f>
      </c>
      <c r="I6457" s="15">
        <f>HYPERLINK("https://docs.wto.org/imrd/directdoc.asp?DDFDocuments/r/G/SPS/NPER438.pdf","FR")</f>
      </c>
      <c r="J6457" s="15">
        <f>HYPERLINK("https://docs.wto.org/imrd/directdoc.asp?DDFDocuments/s/G/SPS/NPER438.pdf","ES")</f>
      </c>
    </row>
    <row r="6458">
      <c r="A6458" s="10" t="s">
        <v>10941</v>
      </c>
      <c r="B6458" s="11" t="s">
        <v>233</v>
      </c>
      <c r="C6458" s="10" t="s">
        <v>18</v>
      </c>
      <c r="D6458" s="12">
        <v>41164</v>
      </c>
      <c r="E6458" s="13" t="s">
        <v>10942</v>
      </c>
      <c r="F6458" s="13" t="s">
        <v>158</v>
      </c>
      <c r="G6458" s="14" t="s">
        <v>27</v>
      </c>
      <c r="H6458" s="15">
        <f>HYPERLINK("https://docs.wto.org/imrd/directdoc.asp?DDFDocuments/q/G/SPS/NPER439.pdf","EN")</f>
      </c>
      <c r="I6458" s="15">
        <f>HYPERLINK("https://docs.wto.org/imrd/directdoc.asp?DDFDocuments/r/G/SPS/NPER439.pdf","FR")</f>
      </c>
      <c r="J6458" s="15">
        <f>HYPERLINK("https://docs.wto.org/imrd/directdoc.asp?DDFDocuments/s/G/SPS/NPER439.pdf","ES")</f>
      </c>
    </row>
    <row r="6459">
      <c r="A6459" s="10" t="s">
        <v>10943</v>
      </c>
      <c r="B6459" s="11" t="s">
        <v>59</v>
      </c>
      <c r="C6459" s="10" t="s">
        <v>40</v>
      </c>
      <c r="D6459" s="12">
        <v>41164</v>
      </c>
      <c r="E6459" s="13" t="s">
        <v>2692</v>
      </c>
      <c r="F6459" s="13" t="s">
        <v>5150</v>
      </c>
      <c r="G6459" s="14"/>
      <c r="H6459" s="15">
        <f>HYPERLINK("https://docs.wto.org/imrd/directdoc.asp?DDFDocuments/t/G/SPS/NTPKM255A1.DOC","EN")</f>
      </c>
      <c r="I6459" s="15">
        <f>HYPERLINK("https://docs.wto.org/imrd/directdoc.asp?DDFDocuments/u/G/SPS/NTPKM255A1.DOC","FR")</f>
      </c>
      <c r="J6459" s="15">
        <f>HYPERLINK("https://docs.wto.org/imrd/directdoc.asp?DDFDocuments/v/G/SPS/NTPKM255A1.DOC","ES")</f>
      </c>
    </row>
    <row r="6460">
      <c r="A6460" s="10" t="s">
        <v>10944</v>
      </c>
      <c r="B6460" s="11" t="s">
        <v>59</v>
      </c>
      <c r="C6460" s="10" t="s">
        <v>54</v>
      </c>
      <c r="D6460" s="12">
        <v>41164</v>
      </c>
      <c r="E6460" s="13" t="s">
        <v>10945</v>
      </c>
      <c r="F6460" s="13" t="s">
        <v>310</v>
      </c>
      <c r="G6460" s="14"/>
      <c r="H6460" s="15">
        <f>HYPERLINK("https://docs.wto.org/imrd/directdoc.asp?DDFDocuments/t/G/SPS/NTPKM266A1.DOC","EN")</f>
      </c>
      <c r="I6460" s="15">
        <f>HYPERLINK("https://docs.wto.org/imrd/directdoc.asp?DDFDocuments/u/G/SPS/NTPKM266A1.DOC","FR")</f>
      </c>
      <c r="J6460" s="15">
        <f>HYPERLINK("https://docs.wto.org/imrd/directdoc.asp?DDFDocuments/v/G/SPS/NTPKM266A1.DOC","ES")</f>
      </c>
    </row>
    <row r="6461">
      <c r="A6461" s="10" t="s">
        <v>10946</v>
      </c>
      <c r="B6461" s="11" t="s">
        <v>161</v>
      </c>
      <c r="C6461" s="10" t="s">
        <v>18</v>
      </c>
      <c r="D6461" s="12">
        <v>41164</v>
      </c>
      <c r="E6461" s="13" t="s">
        <v>10947</v>
      </c>
      <c r="F6461" s="13" t="s">
        <v>122</v>
      </c>
      <c r="G6461" s="14"/>
      <c r="H6461" s="15">
        <f>HYPERLINK("https://docs.wto.org/imrd/directdoc.asp?DDFDocuments/t/G/SPS/NUSA2461.DOC","EN")</f>
      </c>
      <c r="I6461" s="15">
        <f>HYPERLINK("https://docs.wto.org/imrd/directdoc.asp?DDFDocuments/u/G/SPS/NUSA2461.DOC","FR")</f>
      </c>
      <c r="J6461" s="15">
        <f>HYPERLINK("https://docs.wto.org/imrd/directdoc.asp?DDFDocuments/v/G/SPS/NUSA2461.DOC","ES")</f>
      </c>
    </row>
    <row r="6462">
      <c r="A6462" s="10" t="s">
        <v>10948</v>
      </c>
      <c r="B6462" s="11" t="s">
        <v>188</v>
      </c>
      <c r="C6462" s="10" t="s">
        <v>18</v>
      </c>
      <c r="D6462" s="12">
        <v>41163</v>
      </c>
      <c r="E6462" s="13" t="s">
        <v>10949</v>
      </c>
      <c r="F6462" s="13" t="s">
        <v>144</v>
      </c>
      <c r="G6462" s="14" t="s">
        <v>10950</v>
      </c>
      <c r="H6462" s="15">
        <f>HYPERLINK("https://docs.wto.org/imrd/directdoc.asp?DDFDocuments/q/G/SPS/NAUS304.pdf","EN")</f>
      </c>
      <c r="I6462" s="15">
        <f>HYPERLINK("https://docs.wto.org/imrd/directdoc.asp?DDFDocuments/r/G/SPS/NAUS304.pdf","FR")</f>
      </c>
      <c r="J6462" s="15">
        <f>HYPERLINK("https://docs.wto.org/imrd/directdoc.asp?DDFDocuments/s/G/SPS/NAUS304.pdf","ES")</f>
      </c>
    </row>
    <row r="6463">
      <c r="A6463" s="10" t="s">
        <v>10951</v>
      </c>
      <c r="B6463" s="11" t="s">
        <v>365</v>
      </c>
      <c r="C6463" s="10" t="s">
        <v>18</v>
      </c>
      <c r="D6463" s="12">
        <v>41163</v>
      </c>
      <c r="E6463" s="13" t="s">
        <v>9618</v>
      </c>
      <c r="F6463" s="13" t="s">
        <v>2928</v>
      </c>
      <c r="G6463" s="14" t="s">
        <v>124</v>
      </c>
      <c r="H6463" s="15">
        <f>HYPERLINK("https://docs.wto.org/imrd/directdoc.asp?DDFDocuments/q/G/SPS/NCHL399.pdf","EN")</f>
      </c>
      <c r="I6463" s="15">
        <f>HYPERLINK("https://docs.wto.org/imrd/directdoc.asp?DDFDocuments/r/G/SPS/NCHL399.pdf","FR")</f>
      </c>
      <c r="J6463" s="15">
        <f>HYPERLINK("https://docs.wto.org/imrd/directdoc.asp?DDFDocuments/s/G/SPS/NCHL399.pdf","ES")</f>
      </c>
    </row>
    <row r="6464">
      <c r="A6464" s="10" t="s">
        <v>10952</v>
      </c>
      <c r="B6464" s="11" t="s">
        <v>27</v>
      </c>
      <c r="C6464" s="10" t="s">
        <v>40</v>
      </c>
      <c r="D6464" s="12">
        <v>41163</v>
      </c>
      <c r="E6464" s="13" t="s">
        <v>19</v>
      </c>
      <c r="F6464" s="13" t="s">
        <v>5163</v>
      </c>
      <c r="G6464" s="14"/>
      <c r="H6464" s="15">
        <f>HYPERLINK("https://docs.wto.org/imrd/directdoc.asp?DDFDocuments/t/G/SPS/NCRI130A1.DOC","EN")</f>
      </c>
      <c r="I6464" s="15">
        <f>HYPERLINK("https://docs.wto.org/imrd/directdoc.asp?DDFDocuments/u/G/SPS/NCRI130A1.DOC","FR")</f>
      </c>
      <c r="J6464" s="15">
        <f>HYPERLINK("https://docs.wto.org/imrd/directdoc.asp?DDFDocuments/v/G/SPS/NCRI130A1.DOC","ES")</f>
      </c>
    </row>
    <row r="6465">
      <c r="A6465" s="10" t="s">
        <v>10953</v>
      </c>
      <c r="B6465" s="11" t="s">
        <v>59</v>
      </c>
      <c r="C6465" s="10" t="s">
        <v>54</v>
      </c>
      <c r="D6465" s="12">
        <v>41163</v>
      </c>
      <c r="E6465" s="13" t="s">
        <v>10954</v>
      </c>
      <c r="F6465" s="13" t="s">
        <v>310</v>
      </c>
      <c r="G6465" s="14"/>
      <c r="H6465" s="15">
        <f>HYPERLINK("https://docs.wto.org/imrd/directdoc.asp?DDFDocuments/t/G/SPS/NTPKM264A1.DOC","EN")</f>
      </c>
      <c r="I6465" s="15">
        <f>HYPERLINK("https://docs.wto.org/imrd/directdoc.asp?DDFDocuments/u/G/SPS/NTPKM264A1.DOC","FR")</f>
      </c>
      <c r="J6465" s="15">
        <f>HYPERLINK("https://docs.wto.org/imrd/directdoc.asp?DDFDocuments/v/G/SPS/NTPKM264A1.DOC","ES")</f>
      </c>
    </row>
    <row r="6466">
      <c r="A6466" s="10" t="s">
        <v>10955</v>
      </c>
      <c r="B6466" s="11" t="s">
        <v>59</v>
      </c>
      <c r="C6466" s="10" t="s">
        <v>54</v>
      </c>
      <c r="D6466" s="12">
        <v>41163</v>
      </c>
      <c r="E6466" s="13" t="s">
        <v>10956</v>
      </c>
      <c r="F6466" s="13" t="s">
        <v>310</v>
      </c>
      <c r="G6466" s="14"/>
      <c r="H6466" s="15">
        <f>HYPERLINK("https://docs.wto.org/imrd/directdoc.asp?DDFDocuments/t/G/SPS/NTPKM265A1.DOC","EN")</f>
      </c>
      <c r="I6466" s="15">
        <f>HYPERLINK("https://docs.wto.org/imrd/directdoc.asp?DDFDocuments/u/G/SPS/NTPKM265A1.DOC","FR")</f>
      </c>
      <c r="J6466" s="15"/>
    </row>
    <row r="6467">
      <c r="A6467" s="10" t="s">
        <v>10957</v>
      </c>
      <c r="B6467" s="11" t="s">
        <v>188</v>
      </c>
      <c r="C6467" s="10" t="s">
        <v>40</v>
      </c>
      <c r="D6467" s="12">
        <v>41162</v>
      </c>
      <c r="E6467" s="13" t="s">
        <v>10958</v>
      </c>
      <c r="F6467" s="13" t="s">
        <v>6184</v>
      </c>
      <c r="G6467" s="14" t="s">
        <v>10959</v>
      </c>
      <c r="H6467" s="15">
        <f>HYPERLINK("https://docs.wto.org/imrd/directdoc.asp?DDFDocuments/t/G/SPS/NAUS288A1.DOC","EN")</f>
      </c>
      <c r="I6467" s="15">
        <f>HYPERLINK("https://docs.wto.org/imrd/directdoc.asp?DDFDocuments/u/G/SPS/NAUS288A1.DOC","FR")</f>
      </c>
      <c r="J6467" s="15">
        <f>HYPERLINK("https://docs.wto.org/imrd/directdoc.asp?DDFDocuments/v/G/SPS/NAUS288A1.DOC","ES")</f>
      </c>
    </row>
    <row r="6468">
      <c r="A6468" s="10" t="s">
        <v>10960</v>
      </c>
      <c r="B6468" s="11" t="s">
        <v>27</v>
      </c>
      <c r="C6468" s="10" t="s">
        <v>40</v>
      </c>
      <c r="D6468" s="12">
        <v>41162</v>
      </c>
      <c r="E6468" s="13" t="s">
        <v>19</v>
      </c>
      <c r="F6468" s="13" t="s">
        <v>5163</v>
      </c>
      <c r="G6468" s="14"/>
      <c r="H6468" s="15">
        <f>HYPERLINK("https://docs.wto.org/imrd/directdoc.asp?DDFDocuments/q/G/SPS/NCRI127A1.pdf","EN")</f>
      </c>
      <c r="I6468" s="15">
        <f>HYPERLINK("https://docs.wto.org/imrd/directdoc.asp?DDFDocuments/r/G/SPS/NCRI127A1.pdf","FR")</f>
      </c>
      <c r="J6468" s="15">
        <f>HYPERLINK("https://docs.wto.org/imrd/directdoc.asp?DDFDocuments/s/G/SPS/NCRI127A1.pdf","ES")</f>
      </c>
    </row>
    <row r="6469">
      <c r="A6469" s="10" t="s">
        <v>10961</v>
      </c>
      <c r="B6469" s="11" t="s">
        <v>27</v>
      </c>
      <c r="C6469" s="10" t="s">
        <v>40</v>
      </c>
      <c r="D6469" s="12">
        <v>41162</v>
      </c>
      <c r="E6469" s="13" t="s">
        <v>19</v>
      </c>
      <c r="F6469" s="13" t="s">
        <v>5163</v>
      </c>
      <c r="G6469" s="14"/>
      <c r="H6469" s="15">
        <f>HYPERLINK("https://docs.wto.org/imrd/directdoc.asp?DDFDocuments/t/G/SPS/NCRI128A1.DOC","EN")</f>
      </c>
      <c r="I6469" s="15">
        <f>HYPERLINK("https://docs.wto.org/imrd/directdoc.asp?DDFDocuments/u/G/SPS/NCRI128A1.DOC","FR")</f>
      </c>
      <c r="J6469" s="15">
        <f>HYPERLINK("https://docs.wto.org/imrd/directdoc.asp?DDFDocuments/v/G/SPS/NCRI128A1.DOC","ES")</f>
      </c>
    </row>
    <row r="6470">
      <c r="A6470" s="10" t="s">
        <v>10962</v>
      </c>
      <c r="B6470" s="11" t="s">
        <v>27</v>
      </c>
      <c r="C6470" s="10" t="s">
        <v>40</v>
      </c>
      <c r="D6470" s="12">
        <v>41162</v>
      </c>
      <c r="E6470" s="13" t="s">
        <v>19</v>
      </c>
      <c r="F6470" s="13" t="s">
        <v>5163</v>
      </c>
      <c r="G6470" s="14"/>
      <c r="H6470" s="15">
        <f>HYPERLINK("https://docs.wto.org/imrd/directdoc.asp?DDFDocuments/t/G/SPS/NCRI129A1.DOC","EN")</f>
      </c>
      <c r="I6470" s="15">
        <f>HYPERLINK("https://docs.wto.org/imrd/directdoc.asp?DDFDocuments/u/G/SPS/NCRI129A1.DOC","FR")</f>
      </c>
      <c r="J6470" s="15">
        <f>HYPERLINK("https://docs.wto.org/imrd/directdoc.asp?DDFDocuments/v/G/SPS/NCRI129A1.DOC","ES")</f>
      </c>
    </row>
    <row r="6471">
      <c r="A6471" s="10" t="s">
        <v>10963</v>
      </c>
      <c r="B6471" s="11" t="s">
        <v>349</v>
      </c>
      <c r="C6471" s="10" t="s">
        <v>18</v>
      </c>
      <c r="D6471" s="12">
        <v>41162</v>
      </c>
      <c r="E6471" s="13" t="s">
        <v>10964</v>
      </c>
      <c r="F6471" s="13" t="s">
        <v>519</v>
      </c>
      <c r="G6471" s="14" t="s">
        <v>1274</v>
      </c>
      <c r="H6471" s="15">
        <f>HYPERLINK("https://docs.wto.org/imrd/directdoc.asp?DDFDocuments/q/G/SPS/NECU98.pdf","EN")</f>
      </c>
      <c r="I6471" s="15">
        <f>HYPERLINK("https://docs.wto.org/imrd/directdoc.asp?DDFDocuments/r/G/SPS/NECU98.pdf","FR")</f>
      </c>
      <c r="J6471" s="15">
        <f>HYPERLINK("https://docs.wto.org/imrd/directdoc.asp?DDFDocuments/s/G/SPS/NECU98.pdf","ES")</f>
      </c>
    </row>
    <row r="6472">
      <c r="A6472" s="10" t="s">
        <v>10965</v>
      </c>
      <c r="B6472" s="11" t="s">
        <v>72</v>
      </c>
      <c r="C6472" s="10" t="s">
        <v>18</v>
      </c>
      <c r="D6472" s="12">
        <v>41151</v>
      </c>
      <c r="E6472" s="13" t="s">
        <v>10966</v>
      </c>
      <c r="F6472" s="13" t="s">
        <v>2521</v>
      </c>
      <c r="G6472" s="14"/>
      <c r="H6472" s="15">
        <f>HYPERLINK("https://docs.wto.org/imrd/directdoc.asp?DDFDocuments/t/G/SPS/NCAN632.DOC","EN")</f>
      </c>
      <c r="I6472" s="15">
        <f>HYPERLINK("https://docs.wto.org/imrd/directdoc.asp?DDFDocuments/u/G/SPS/NCAN632.DOC","FR")</f>
      </c>
      <c r="J6472" s="15">
        <f>HYPERLINK("https://docs.wto.org/imrd/directdoc.asp?DDFDocuments/v/G/SPS/NCAN632.DOC","ES")</f>
      </c>
    </row>
    <row r="6473">
      <c r="A6473" s="10" t="s">
        <v>10967</v>
      </c>
      <c r="B6473" s="11" t="s">
        <v>17</v>
      </c>
      <c r="C6473" s="10" t="s">
        <v>18</v>
      </c>
      <c r="D6473" s="12">
        <v>41151</v>
      </c>
      <c r="E6473" s="13" t="s">
        <v>1159</v>
      </c>
      <c r="F6473" s="13" t="s">
        <v>4831</v>
      </c>
      <c r="G6473" s="14" t="s">
        <v>10968</v>
      </c>
      <c r="H6473" s="15">
        <f>HYPERLINK("https://docs.wto.org/imrd/directdoc.asp?DDFDocuments/t/G/SPS/NNIC72.DOC","EN")</f>
      </c>
      <c r="I6473" s="15">
        <f>HYPERLINK("https://docs.wto.org/imrd/directdoc.asp?DDFDocuments/u/G/SPS/NNIC72.DOC","FR")</f>
      </c>
      <c r="J6473" s="15">
        <f>HYPERLINK("https://docs.wto.org/imrd/directdoc.asp?DDFDocuments/v/G/SPS/NNIC72.DOC","ES")</f>
      </c>
    </row>
    <row r="6474">
      <c r="A6474" s="10" t="s">
        <v>10969</v>
      </c>
      <c r="B6474" s="11" t="s">
        <v>59</v>
      </c>
      <c r="C6474" s="10" t="s">
        <v>12</v>
      </c>
      <c r="D6474" s="12">
        <v>41151</v>
      </c>
      <c r="E6474" s="13" t="s">
        <v>10956</v>
      </c>
      <c r="F6474" s="13" t="s">
        <v>166</v>
      </c>
      <c r="G6474" s="14"/>
      <c r="H6474" s="15">
        <f>HYPERLINK("https://docs.wto.org/imrd/directdoc.asp?DDFDocuments/t/G/SPS/NTPKM265.doc","EN")</f>
      </c>
      <c r="I6474" s="15">
        <f>HYPERLINK("https://docs.wto.org/imrd/directdoc.asp?DDFDocuments/u/G/SPS/NTPKM265.doc","FR")</f>
      </c>
      <c r="J6474" s="15">
        <f>HYPERLINK("https://docs.wto.org/imrd/directdoc.asp?DDFDocuments/v/G/SPS/NTPKM265.doc","ES")</f>
      </c>
    </row>
    <row r="6475">
      <c r="A6475" s="10" t="s">
        <v>10970</v>
      </c>
      <c r="B6475" s="11" t="s">
        <v>59</v>
      </c>
      <c r="C6475" s="10" t="s">
        <v>12</v>
      </c>
      <c r="D6475" s="12">
        <v>41151</v>
      </c>
      <c r="E6475" s="13" t="s">
        <v>10945</v>
      </c>
      <c r="F6475" s="13" t="s">
        <v>166</v>
      </c>
      <c r="G6475" s="14"/>
      <c r="H6475" s="15">
        <f>HYPERLINK("https://docs.wto.org/imrd/directdoc.asp?DDFDocuments/t/G/SPS/NTPKM266.doc","EN")</f>
      </c>
      <c r="I6475" s="15">
        <f>HYPERLINK("https://docs.wto.org/imrd/directdoc.asp?DDFDocuments/u/G/SPS/NTPKM266.doc","FR")</f>
      </c>
      <c r="J6475" s="15">
        <f>HYPERLINK("https://docs.wto.org/imrd/directdoc.asp?DDFDocuments/v/G/SPS/NTPKM266.doc","ES")</f>
      </c>
    </row>
    <row r="6476">
      <c r="A6476" s="10" t="s">
        <v>10971</v>
      </c>
      <c r="B6476" s="11" t="s">
        <v>59</v>
      </c>
      <c r="C6476" s="10" t="s">
        <v>18</v>
      </c>
      <c r="D6476" s="12">
        <v>41151</v>
      </c>
      <c r="E6476" s="13" t="s">
        <v>10972</v>
      </c>
      <c r="F6476" s="13" t="s">
        <v>992</v>
      </c>
      <c r="G6476" s="14"/>
      <c r="H6476" s="15">
        <f>HYPERLINK("https://docs.wto.org/imrd/directdoc.asp?DDFDocuments/t/G/SPS/NTPKM268.DOC","EN")</f>
      </c>
      <c r="I6476" s="15">
        <f>HYPERLINK("https://docs.wto.org/imrd/directdoc.asp?DDFDocuments/u/G/SPS/NTPKM268.DOC","FR")</f>
      </c>
      <c r="J6476" s="15">
        <f>HYPERLINK("https://docs.wto.org/imrd/directdoc.asp?DDFDocuments/v/G/SPS/NTPKM268.DOC","ES")</f>
      </c>
    </row>
    <row r="6477">
      <c r="A6477" s="10" t="s">
        <v>10973</v>
      </c>
      <c r="B6477" s="11" t="s">
        <v>34</v>
      </c>
      <c r="C6477" s="10" t="s">
        <v>18</v>
      </c>
      <c r="D6477" s="12">
        <v>41150</v>
      </c>
      <c r="E6477" s="13" t="s">
        <v>10974</v>
      </c>
      <c r="F6477" s="13" t="s">
        <v>2324</v>
      </c>
      <c r="G6477" s="14"/>
      <c r="H6477" s="15">
        <f>HYPERLINK("https://docs.wto.org/imrd/directdoc.asp?DDFDocuments/q/G/SPS/NJPN303.pdf","EN")</f>
      </c>
      <c r="I6477" s="15">
        <f>HYPERLINK("https://docs.wto.org/imrd/directdoc.asp?DDFDocuments/r/G/SPS/NJPN303.pdf","FR")</f>
      </c>
      <c r="J6477" s="15">
        <f>HYPERLINK("https://docs.wto.org/imrd/directdoc.asp?DDFDocuments/s/G/SPS/NJPN303.pdf","ES")</f>
      </c>
    </row>
    <row r="6478">
      <c r="A6478" s="10" t="s">
        <v>10975</v>
      </c>
      <c r="B6478" s="11" t="s">
        <v>59</v>
      </c>
      <c r="C6478" s="10" t="s">
        <v>12</v>
      </c>
      <c r="D6478" s="12">
        <v>41150</v>
      </c>
      <c r="E6478" s="13" t="s">
        <v>10954</v>
      </c>
      <c r="F6478" s="13" t="s">
        <v>166</v>
      </c>
      <c r="G6478" s="14"/>
      <c r="H6478" s="15">
        <f>HYPERLINK("https://docs.wto.org/imrd/directdoc.asp?DDFDocuments/t/G/SPS/NTPKM264.DOC","EN")</f>
      </c>
      <c r="I6478" s="15">
        <f>HYPERLINK("https://docs.wto.org/imrd/directdoc.asp?DDFDocuments/u/G/SPS/NTPKM264.DOC","FR")</f>
      </c>
      <c r="J6478" s="15">
        <f>HYPERLINK("https://docs.wto.org/imrd/directdoc.asp?DDFDocuments/v/G/SPS/NTPKM264.DOC","ES")</f>
      </c>
    </row>
    <row r="6479">
      <c r="A6479" s="10" t="s">
        <v>10976</v>
      </c>
      <c r="B6479" s="11" t="s">
        <v>79</v>
      </c>
      <c r="C6479" s="10" t="s">
        <v>40</v>
      </c>
      <c r="D6479" s="12">
        <v>41148</v>
      </c>
      <c r="E6479" s="13" t="s">
        <v>19</v>
      </c>
      <c r="F6479" s="13" t="s">
        <v>5150</v>
      </c>
      <c r="G6479" s="14"/>
      <c r="H6479" s="15">
        <f>HYPERLINK("https://docs.wto.org/imrd/directdoc.asp?DDFDocuments/t/G/SPS/NCOL202A2.DOC","EN")</f>
      </c>
      <c r="I6479" s="15">
        <f>HYPERLINK("https://docs.wto.org/imrd/directdoc.asp?DDFDocuments/u/G/SPS/NCOL202A2.DOC","FR")</f>
      </c>
      <c r="J6479" s="15">
        <f>HYPERLINK("https://docs.wto.org/imrd/directdoc.asp?DDFDocuments/v/G/SPS/NCOL202A2.DOC","ES")</f>
      </c>
    </row>
    <row r="6480">
      <c r="A6480" s="10" t="s">
        <v>10977</v>
      </c>
      <c r="B6480" s="11" t="s">
        <v>79</v>
      </c>
      <c r="C6480" s="10" t="s">
        <v>40</v>
      </c>
      <c r="D6480" s="12">
        <v>41148</v>
      </c>
      <c r="E6480" s="13" t="s">
        <v>19</v>
      </c>
      <c r="F6480" s="13" t="s">
        <v>5150</v>
      </c>
      <c r="G6480" s="14"/>
      <c r="H6480" s="15">
        <f>HYPERLINK("https://docs.wto.org/imrd/directdoc.asp?DDFDocuments/t/G/SPS/NCOL223A1.DOC","EN")</f>
      </c>
      <c r="I6480" s="15">
        <f>HYPERLINK("https://docs.wto.org/imrd/directdoc.asp?DDFDocuments/u/G/SPS/NCOL223A1.DOC","FR")</f>
      </c>
      <c r="J6480" s="15">
        <f>HYPERLINK("https://docs.wto.org/imrd/directdoc.asp?DDFDocuments/v/G/SPS/NCOL223A1.DOC","ES")</f>
      </c>
    </row>
    <row r="6481">
      <c r="A6481" s="10" t="s">
        <v>10978</v>
      </c>
      <c r="B6481" s="11" t="s">
        <v>95</v>
      </c>
      <c r="C6481" s="10" t="s">
        <v>40</v>
      </c>
      <c r="D6481" s="12">
        <v>41141</v>
      </c>
      <c r="E6481" s="13" t="s">
        <v>10979</v>
      </c>
      <c r="F6481" s="13" t="s">
        <v>5150</v>
      </c>
      <c r="G6481" s="14" t="s">
        <v>183</v>
      </c>
      <c r="H6481" s="15">
        <f>HYPERLINK("https://docs.wto.org/imrd/directdoc.asp?DDFDocuments/t/G/SPS/NBRA759A1.DOC","EN")</f>
      </c>
      <c r="I6481" s="15">
        <f>HYPERLINK("https://docs.wto.org/imrd/directdoc.asp?DDFDocuments/u/G/SPS/NBRA759A1.DOC","FR")</f>
      </c>
      <c r="J6481" s="15">
        <f>HYPERLINK("https://docs.wto.org/imrd/directdoc.asp?DDFDocuments/v/G/SPS/NBRA759A1.DOC","ES")</f>
      </c>
    </row>
    <row r="6482">
      <c r="A6482" s="10" t="s">
        <v>10980</v>
      </c>
      <c r="B6482" s="11" t="s">
        <v>95</v>
      </c>
      <c r="C6482" s="10" t="s">
        <v>40</v>
      </c>
      <c r="D6482" s="12">
        <v>41141</v>
      </c>
      <c r="E6482" s="13" t="s">
        <v>10981</v>
      </c>
      <c r="F6482" s="13" t="s">
        <v>32</v>
      </c>
      <c r="G6482" s="14" t="s">
        <v>183</v>
      </c>
      <c r="H6482" s="15">
        <f>HYPERLINK("https://docs.wto.org/imrd/directdoc.asp?DDFDocuments/t/G/SPS/NBRA77A9.DOC","EN")</f>
      </c>
      <c r="I6482" s="15">
        <f>HYPERLINK("https://docs.wto.org/imrd/directdoc.asp?DDFDocuments/u/G/SPS/NBRA77A9.DOC","FR")</f>
      </c>
      <c r="J6482" s="15">
        <f>HYPERLINK("https://docs.wto.org/imrd/directdoc.asp?DDFDocuments/v/G/SPS/NBRA77A9.DOC","ES")</f>
      </c>
    </row>
    <row r="6483">
      <c r="A6483" s="10" t="s">
        <v>10982</v>
      </c>
      <c r="B6483" s="11" t="s">
        <v>95</v>
      </c>
      <c r="C6483" s="10" t="s">
        <v>201</v>
      </c>
      <c r="D6483" s="12">
        <v>41141</v>
      </c>
      <c r="E6483" s="13" t="s">
        <v>10983</v>
      </c>
      <c r="F6483" s="13" t="s">
        <v>5150</v>
      </c>
      <c r="G6483" s="14" t="s">
        <v>2110</v>
      </c>
      <c r="H6483" s="15">
        <f>HYPERLINK("https://docs.wto.org/imrd/directdoc.asp?DDFDocuments/q/G/SPS/NBRA809A1C1.pdf","EN")</f>
      </c>
      <c r="I6483" s="15"/>
      <c r="J6483" s="15"/>
    </row>
    <row r="6484">
      <c r="A6484" s="10" t="s">
        <v>10984</v>
      </c>
      <c r="B6484" s="11" t="s">
        <v>153</v>
      </c>
      <c r="C6484" s="10" t="s">
        <v>40</v>
      </c>
      <c r="D6484" s="12">
        <v>41138</v>
      </c>
      <c r="E6484" s="13" t="s">
        <v>10985</v>
      </c>
      <c r="F6484" s="13" t="s">
        <v>310</v>
      </c>
      <c r="G6484" s="14"/>
      <c r="H6484" s="15">
        <f>HYPERLINK("https://docs.wto.org/imrd/directdoc.asp?DDFDocuments/t/G/SPS/NKOR414A1.DOC","EN")</f>
      </c>
      <c r="I6484" s="15">
        <f>HYPERLINK("https://docs.wto.org/imrd/directdoc.asp?DDFDocuments/u/G/SPS/NKOR414A1.DOC","FR")</f>
      </c>
      <c r="J6484" s="15">
        <f>HYPERLINK("https://docs.wto.org/imrd/directdoc.asp?DDFDocuments/v/G/SPS/NKOR414A1.DOC","ES")</f>
      </c>
    </row>
    <row r="6485">
      <c r="A6485" s="10" t="s">
        <v>10986</v>
      </c>
      <c r="B6485" s="11" t="s">
        <v>5038</v>
      </c>
      <c r="C6485" s="10" t="s">
        <v>12</v>
      </c>
      <c r="D6485" s="12">
        <v>41135</v>
      </c>
      <c r="E6485" s="13" t="s">
        <v>10987</v>
      </c>
      <c r="F6485" s="13" t="s">
        <v>389</v>
      </c>
      <c r="G6485" s="14" t="s">
        <v>10988</v>
      </c>
      <c r="H6485" s="15">
        <f>HYPERLINK("https://docs.wto.org/imrd/directdoc.asp?DDFDocuments/t/G/SPS/NALB156.DOC","EN")</f>
      </c>
      <c r="I6485" s="15">
        <f>HYPERLINK("https://docs.wto.org/imrd/directdoc.asp?DDFDocuments/u/G/SPS/NALB156.DOC","FR")</f>
      </c>
      <c r="J6485" s="15">
        <f>HYPERLINK("https://docs.wto.org/imrd/directdoc.asp?DDFDocuments/v/G/SPS/NALB156.DOC","ES")</f>
      </c>
    </row>
    <row r="6486">
      <c r="A6486" s="10" t="s">
        <v>10989</v>
      </c>
      <c r="B6486" s="11" t="s">
        <v>72</v>
      </c>
      <c r="C6486" s="10" t="s">
        <v>18</v>
      </c>
      <c r="D6486" s="12">
        <v>41135</v>
      </c>
      <c r="E6486" s="13" t="s">
        <v>10990</v>
      </c>
      <c r="F6486" s="13" t="s">
        <v>7356</v>
      </c>
      <c r="G6486" s="14"/>
      <c r="H6486" s="15">
        <f>HYPERLINK("https://docs.wto.org/imrd/directdoc.asp?DDFDocuments/q/G/SPS/NCAN631.pdf","EN")</f>
      </c>
      <c r="I6486" s="15">
        <f>HYPERLINK("https://docs.wto.org/imrd/directdoc.asp?DDFDocuments/r/G/SPS/NCAN631.pdf","FR")</f>
      </c>
      <c r="J6486" s="15">
        <f>HYPERLINK("https://docs.wto.org/imrd/directdoc.asp?DDFDocuments/s/G/SPS/NCAN631.pdf","ES")</f>
      </c>
    </row>
    <row r="6487">
      <c r="A6487" s="10" t="s">
        <v>10991</v>
      </c>
      <c r="B6487" s="11" t="s">
        <v>27</v>
      </c>
      <c r="C6487" s="10" t="s">
        <v>40</v>
      </c>
      <c r="D6487" s="12">
        <v>41135</v>
      </c>
      <c r="E6487" s="13" t="s">
        <v>10992</v>
      </c>
      <c r="F6487" s="13" t="s">
        <v>5163</v>
      </c>
      <c r="G6487" s="14"/>
      <c r="H6487" s="15"/>
      <c r="I6487" s="15">
        <f>HYPERLINK("https://docs.wto.org/imrd/directdoc.asp?DDFDocuments/u/G/SPS/NCRI122A2.DOC","FR")</f>
      </c>
      <c r="J6487" s="15">
        <f>HYPERLINK("https://docs.wto.org/imrd/directdoc.asp?DDFDocuments/v/G/SPS/NCRI122A2.DOC","ES")</f>
      </c>
    </row>
    <row r="6488">
      <c r="A6488" s="10" t="s">
        <v>10993</v>
      </c>
      <c r="B6488" s="11" t="s">
        <v>1129</v>
      </c>
      <c r="C6488" s="10" t="s">
        <v>40</v>
      </c>
      <c r="D6488" s="12">
        <v>41135</v>
      </c>
      <c r="E6488" s="13" t="s">
        <v>10264</v>
      </c>
      <c r="F6488" s="13" t="s">
        <v>310</v>
      </c>
      <c r="G6488" s="14"/>
      <c r="H6488" s="15">
        <f>HYPERLINK("https://docs.wto.org/imrd/directdoc.asp?DDFDocuments/t/G/SPS/NMYS26A2.DOC","EN")</f>
      </c>
      <c r="I6488" s="15">
        <f>HYPERLINK("https://docs.wto.org/imrd/directdoc.asp?DDFDocuments/u/G/SPS/NMYS26A2.DOC","FR")</f>
      </c>
      <c r="J6488" s="15">
        <f>HYPERLINK("https://docs.wto.org/imrd/directdoc.asp?DDFDocuments/v/G/SPS/NMYS26A2.DOC","ES")</f>
      </c>
    </row>
    <row r="6489">
      <c r="A6489" s="10" t="s">
        <v>10994</v>
      </c>
      <c r="B6489" s="11" t="s">
        <v>161</v>
      </c>
      <c r="C6489" s="10" t="s">
        <v>18</v>
      </c>
      <c r="D6489" s="12">
        <v>41135</v>
      </c>
      <c r="E6489" s="13" t="s">
        <v>10995</v>
      </c>
      <c r="F6489" s="13" t="s">
        <v>7804</v>
      </c>
      <c r="G6489" s="14"/>
      <c r="H6489" s="15">
        <f>HYPERLINK("https://docs.wto.org/imrd/directdoc.asp?DDFDocuments/t/G/SPS/NUSA2448.DOC","EN")</f>
      </c>
      <c r="I6489" s="15">
        <f>HYPERLINK("https://docs.wto.org/imrd/directdoc.asp?DDFDocuments/u/G/SPS/NUSA2448.DOC","FR")</f>
      </c>
      <c r="J6489" s="15">
        <f>HYPERLINK("https://docs.wto.org/imrd/directdoc.asp?DDFDocuments/v/G/SPS/NUSA2448.DOC","ES")</f>
      </c>
    </row>
    <row r="6490">
      <c r="A6490" s="10" t="s">
        <v>10996</v>
      </c>
      <c r="B6490" s="11" t="s">
        <v>161</v>
      </c>
      <c r="C6490" s="10" t="s">
        <v>18</v>
      </c>
      <c r="D6490" s="12">
        <v>41135</v>
      </c>
      <c r="E6490" s="13" t="s">
        <v>10997</v>
      </c>
      <c r="F6490" s="13" t="s">
        <v>74</v>
      </c>
      <c r="G6490" s="14"/>
      <c r="H6490" s="15">
        <f>HYPERLINK("https://docs.wto.org/imrd/directdoc.asp?DDFDocuments/t/G/SPS/NUSA2449.DOC","EN")</f>
      </c>
      <c r="I6490" s="15">
        <f>HYPERLINK("https://docs.wto.org/imrd/directdoc.asp?DDFDocuments/u/G/SPS/NUSA2449.DOC","FR")</f>
      </c>
      <c r="J6490" s="15">
        <f>HYPERLINK("https://docs.wto.org/imrd/directdoc.asp?DDFDocuments/v/G/SPS/NUSA2449.DOC","ES")</f>
      </c>
    </row>
    <row r="6491">
      <c r="A6491" s="10" t="s">
        <v>10998</v>
      </c>
      <c r="B6491" s="11" t="s">
        <v>365</v>
      </c>
      <c r="C6491" s="10" t="s">
        <v>18</v>
      </c>
      <c r="D6491" s="12">
        <v>41134</v>
      </c>
      <c r="E6491" s="13" t="s">
        <v>10999</v>
      </c>
      <c r="F6491" s="13" t="s">
        <v>158</v>
      </c>
      <c r="G6491" s="14" t="s">
        <v>139</v>
      </c>
      <c r="H6491" s="15">
        <f>HYPERLINK("https://docs.wto.org/imrd/directdoc.asp?DDFDocuments/q/G/SPS/NCHL396.pdf","EN")</f>
      </c>
      <c r="I6491" s="15">
        <f>HYPERLINK("https://docs.wto.org/imrd/directdoc.asp?DDFDocuments/r/G/SPS/NCHL396.pdf","FR")</f>
      </c>
      <c r="J6491" s="15">
        <f>HYPERLINK("https://docs.wto.org/imrd/directdoc.asp?DDFDocuments/s/G/SPS/NCHL396.pdf","ES")</f>
      </c>
    </row>
    <row r="6492">
      <c r="A6492" s="10" t="s">
        <v>11000</v>
      </c>
      <c r="B6492" s="11" t="s">
        <v>365</v>
      </c>
      <c r="C6492" s="10" t="s">
        <v>18</v>
      </c>
      <c r="D6492" s="12">
        <v>41134</v>
      </c>
      <c r="E6492" s="13" t="s">
        <v>11001</v>
      </c>
      <c r="F6492" s="13" t="s">
        <v>158</v>
      </c>
      <c r="G6492" s="14"/>
      <c r="H6492" s="15">
        <f>HYPERLINK("https://docs.wto.org/imrd/directdoc.asp?DDFDocuments/q/G/SPS/NCHL397.pdf","EN")</f>
      </c>
      <c r="I6492" s="15">
        <f>HYPERLINK("https://docs.wto.org/imrd/directdoc.asp?DDFDocuments/r/G/SPS/NCHL397.pdf","FR")</f>
      </c>
      <c r="J6492" s="15">
        <f>HYPERLINK("https://docs.wto.org/imrd/directdoc.asp?DDFDocuments/s/G/SPS/NCHL397.pdf","ES")</f>
      </c>
    </row>
    <row r="6493">
      <c r="A6493" s="10" t="s">
        <v>11002</v>
      </c>
      <c r="B6493" s="11" t="s">
        <v>365</v>
      </c>
      <c r="C6493" s="10" t="s">
        <v>18</v>
      </c>
      <c r="D6493" s="12">
        <v>41134</v>
      </c>
      <c r="E6493" s="13" t="s">
        <v>11003</v>
      </c>
      <c r="F6493" s="13" t="s">
        <v>158</v>
      </c>
      <c r="G6493" s="14" t="s">
        <v>139</v>
      </c>
      <c r="H6493" s="15">
        <f>HYPERLINK("https://docs.wto.org/imrd/directdoc.asp?DDFDocuments/t/G/SPS/NCHL398.DOC","EN")</f>
      </c>
      <c r="I6493" s="15">
        <f>HYPERLINK("https://docs.wto.org/imrd/directdoc.asp?DDFDocuments/u/G/SPS/NCHL398.DOC","FR")</f>
      </c>
      <c r="J6493" s="15">
        <f>HYPERLINK("https://docs.wto.org/imrd/directdoc.asp?DDFDocuments/v/G/SPS/NCHL398.DOC","ES")</f>
      </c>
    </row>
    <row r="6494">
      <c r="A6494" s="10" t="s">
        <v>11004</v>
      </c>
      <c r="B6494" s="11" t="s">
        <v>82</v>
      </c>
      <c r="C6494" s="10" t="s">
        <v>40</v>
      </c>
      <c r="D6494" s="12">
        <v>41134</v>
      </c>
      <c r="E6494" s="13" t="s">
        <v>11005</v>
      </c>
      <c r="F6494" s="13" t="s">
        <v>5150</v>
      </c>
      <c r="G6494" s="14" t="s">
        <v>11006</v>
      </c>
      <c r="H6494" s="15">
        <f>HYPERLINK("https://docs.wto.org/imrd/directdoc.asp?DDFDocuments/t/G/SPS/NEU19A1.DOC","EN")</f>
      </c>
      <c r="I6494" s="15">
        <f>HYPERLINK("https://docs.wto.org/imrd/directdoc.asp?DDFDocuments/u/G/SPS/NEU19A1.DOC","FR")</f>
      </c>
      <c r="J6494" s="15">
        <f>HYPERLINK("https://docs.wto.org/imrd/directdoc.asp?DDFDocuments/v/G/SPS/NEU19A1.DOC","ES")</f>
      </c>
    </row>
    <row r="6495">
      <c r="A6495" s="10" t="s">
        <v>11007</v>
      </c>
      <c r="B6495" s="11" t="s">
        <v>161</v>
      </c>
      <c r="C6495" s="10" t="s">
        <v>18</v>
      </c>
      <c r="D6495" s="12">
        <v>41134</v>
      </c>
      <c r="E6495" s="13" t="s">
        <v>11008</v>
      </c>
      <c r="F6495" s="13" t="s">
        <v>74</v>
      </c>
      <c r="G6495" s="14"/>
      <c r="H6495" s="15">
        <f>HYPERLINK("https://docs.wto.org/imrd/directdoc.asp?DDFDocuments/q/G/SPS/NUSA2445.pdf","EN")</f>
      </c>
      <c r="I6495" s="15">
        <f>HYPERLINK("https://docs.wto.org/imrd/directdoc.asp?DDFDocuments/r/G/SPS/NUSA2445.pdf","FR")</f>
      </c>
      <c r="J6495" s="15">
        <f>HYPERLINK("https://docs.wto.org/imrd/directdoc.asp?DDFDocuments/s/G/SPS/NUSA2445.pdf","ES")</f>
      </c>
    </row>
    <row r="6496">
      <c r="A6496" s="10" t="s">
        <v>11009</v>
      </c>
      <c r="B6496" s="11" t="s">
        <v>95</v>
      </c>
      <c r="C6496" s="10" t="s">
        <v>40</v>
      </c>
      <c r="D6496" s="12">
        <v>41131</v>
      </c>
      <c r="E6496" s="13" t="s">
        <v>10983</v>
      </c>
      <c r="F6496" s="13" t="s">
        <v>5150</v>
      </c>
      <c r="G6496" s="14" t="s">
        <v>2110</v>
      </c>
      <c r="H6496" s="15">
        <f>HYPERLINK("https://docs.wto.org/imrd/directdoc.asp?DDFDocuments/q/G/SPS/NBRA809A1.pdf","EN")</f>
      </c>
      <c r="I6496" s="15">
        <f>HYPERLINK("https://docs.wto.org/imrd/directdoc.asp?DDFDocuments/r/G/SPS/NBRA809A1.pdf","FR")</f>
      </c>
      <c r="J6496" s="15">
        <f>HYPERLINK("https://docs.wto.org/imrd/directdoc.asp?DDFDocuments/s/G/SPS/NBRA809A1.pdf","ES")</f>
      </c>
    </row>
    <row r="6497">
      <c r="A6497" s="10" t="s">
        <v>11010</v>
      </c>
      <c r="B6497" s="11" t="s">
        <v>95</v>
      </c>
      <c r="C6497" s="10" t="s">
        <v>18</v>
      </c>
      <c r="D6497" s="12">
        <v>41131</v>
      </c>
      <c r="E6497" s="13" t="s">
        <v>11011</v>
      </c>
      <c r="F6497" s="13" t="s">
        <v>158</v>
      </c>
      <c r="G6497" s="14" t="s">
        <v>365</v>
      </c>
      <c r="H6497" s="15">
        <f>HYPERLINK("https://docs.wto.org/imrd/directdoc.asp?DDFDocuments/q/G/SPS/NBRA827.pdf","EN")</f>
      </c>
      <c r="I6497" s="15">
        <f>HYPERLINK("https://docs.wto.org/imrd/directdoc.asp?DDFDocuments/r/G/SPS/NBRA827.pdf","FR")</f>
      </c>
      <c r="J6497" s="15">
        <f>HYPERLINK("https://docs.wto.org/imrd/directdoc.asp?DDFDocuments/s/G/SPS/NBRA827.pdf","ES")</f>
      </c>
    </row>
    <row r="6498">
      <c r="A6498" s="10" t="s">
        <v>11012</v>
      </c>
      <c r="B6498" s="11" t="s">
        <v>365</v>
      </c>
      <c r="C6498" s="10" t="s">
        <v>40</v>
      </c>
      <c r="D6498" s="12">
        <v>41131</v>
      </c>
      <c r="E6498" s="13" t="s">
        <v>19</v>
      </c>
      <c r="F6498" s="13" t="s">
        <v>5163</v>
      </c>
      <c r="G6498" s="14"/>
      <c r="H6498" s="15">
        <f>HYPERLINK("https://docs.wto.org/imrd/directdoc.asp?DDFDocuments/q/G/SPS/NCHL391A2.pdf","EN")</f>
      </c>
      <c r="I6498" s="15">
        <f>HYPERLINK("https://docs.wto.org/imrd/directdoc.asp?DDFDocuments/r/G/SPS/NCHL391A2.pdf","FR")</f>
      </c>
      <c r="J6498" s="15">
        <f>HYPERLINK("https://docs.wto.org/imrd/directdoc.asp?DDFDocuments/s/G/SPS/NCHL391A2.pdf","ES")</f>
      </c>
    </row>
    <row r="6499">
      <c r="A6499" s="10" t="s">
        <v>11013</v>
      </c>
      <c r="B6499" s="11" t="s">
        <v>523</v>
      </c>
      <c r="C6499" s="10" t="s">
        <v>18</v>
      </c>
      <c r="D6499" s="12">
        <v>41129</v>
      </c>
      <c r="E6499" s="13" t="s">
        <v>1938</v>
      </c>
      <c r="F6499" s="13" t="s">
        <v>1550</v>
      </c>
      <c r="G6499" s="14"/>
      <c r="H6499" s="15">
        <f>HYPERLINK("https://docs.wto.org/imrd/directdoc.asp?DDFDocuments/t/G/SPS/NTUR26.DOC","EN")</f>
      </c>
      <c r="I6499" s="15">
        <f>HYPERLINK("https://docs.wto.org/imrd/directdoc.asp?DDFDocuments/u/G/SPS/NTUR26.DOC","FR")</f>
      </c>
      <c r="J6499" s="15">
        <f>HYPERLINK("https://docs.wto.org/imrd/directdoc.asp?DDFDocuments/v/G/SPS/NTUR26.DOC","ES")</f>
      </c>
    </row>
    <row r="6500">
      <c r="A6500" s="10" t="s">
        <v>11014</v>
      </c>
      <c r="B6500" s="11" t="s">
        <v>161</v>
      </c>
      <c r="C6500" s="10" t="s">
        <v>18</v>
      </c>
      <c r="D6500" s="12">
        <v>41129</v>
      </c>
      <c r="E6500" s="13" t="s">
        <v>2329</v>
      </c>
      <c r="F6500" s="13" t="s">
        <v>80</v>
      </c>
      <c r="G6500" s="14"/>
      <c r="H6500" s="15">
        <f>HYPERLINK("https://docs.wto.org/imrd/directdoc.asp?DDFDocuments/t/G/SPS/NUSA2440.DOC","EN")</f>
      </c>
      <c r="I6500" s="15">
        <f>HYPERLINK("https://docs.wto.org/imrd/directdoc.asp?DDFDocuments/u/G/SPS/NUSA2440.DOC","FR")</f>
      </c>
      <c r="J6500" s="15">
        <f>HYPERLINK("https://docs.wto.org/imrd/directdoc.asp?DDFDocuments/v/G/SPS/NUSA2440.DOC","ES")</f>
      </c>
    </row>
    <row r="6501">
      <c r="A6501" s="10" t="s">
        <v>11015</v>
      </c>
      <c r="B6501" s="11" t="s">
        <v>365</v>
      </c>
      <c r="C6501" s="10" t="s">
        <v>18</v>
      </c>
      <c r="D6501" s="12">
        <v>41128</v>
      </c>
      <c r="E6501" s="13" t="s">
        <v>11016</v>
      </c>
      <c r="F6501" s="13" t="s">
        <v>223</v>
      </c>
      <c r="G6501" s="14"/>
      <c r="H6501" s="15">
        <f>HYPERLINK("https://docs.wto.org/imrd/directdoc.asp?DDFDocuments/t/G/SPS/NCHL395.DOC","EN")</f>
      </c>
      <c r="I6501" s="15">
        <f>HYPERLINK("https://docs.wto.org/imrd/directdoc.asp?DDFDocuments/u/G/SPS/NCHL395.DOC","FR")</f>
      </c>
      <c r="J6501" s="15">
        <f>HYPERLINK("https://docs.wto.org/imrd/directdoc.asp?DDFDocuments/v/G/SPS/NCHL395.DOC","ES")</f>
      </c>
    </row>
    <row r="6502">
      <c r="A6502" s="10" t="s">
        <v>11017</v>
      </c>
      <c r="B6502" s="11" t="s">
        <v>82</v>
      </c>
      <c r="C6502" s="10" t="s">
        <v>40</v>
      </c>
      <c r="D6502" s="12">
        <v>41127</v>
      </c>
      <c r="E6502" s="13" t="s">
        <v>11018</v>
      </c>
      <c r="F6502" s="13" t="s">
        <v>5150</v>
      </c>
      <c r="G6502" s="14" t="s">
        <v>11019</v>
      </c>
      <c r="H6502" s="15">
        <f>HYPERLINK("https://docs.wto.org/imrd/directdoc.asp?DDFDocuments/t/G/SPS/NEU17A1.DOC","EN")</f>
      </c>
      <c r="I6502" s="15">
        <f>HYPERLINK("https://docs.wto.org/imrd/directdoc.asp?DDFDocuments/u/G/SPS/NEU17A1.DOC","FR")</f>
      </c>
      <c r="J6502" s="15">
        <f>HYPERLINK("https://docs.wto.org/imrd/directdoc.asp?DDFDocuments/v/G/SPS/NEU17A1.DOC","ES")</f>
      </c>
    </row>
    <row r="6503">
      <c r="A6503" s="10" t="s">
        <v>11020</v>
      </c>
      <c r="B6503" s="11" t="s">
        <v>82</v>
      </c>
      <c r="C6503" s="10" t="s">
        <v>40</v>
      </c>
      <c r="D6503" s="12">
        <v>41127</v>
      </c>
      <c r="E6503" s="13" t="s">
        <v>11021</v>
      </c>
      <c r="F6503" s="13" t="s">
        <v>5150</v>
      </c>
      <c r="G6503" s="14" t="s">
        <v>11022</v>
      </c>
      <c r="H6503" s="15">
        <f>HYPERLINK("https://docs.wto.org/imrd/directdoc.asp?DDFDocuments/t/G/SPS/NEU18A1.DOC","EN")</f>
      </c>
      <c r="I6503" s="15">
        <f>HYPERLINK("https://docs.wto.org/imrd/directdoc.asp?DDFDocuments/u/G/SPS/NEU18A1.DOC","FR")</f>
      </c>
      <c r="J6503" s="15">
        <f>HYPERLINK("https://docs.wto.org/imrd/directdoc.asp?DDFDocuments/v/G/SPS/NEU18A1.DOC","ES")</f>
      </c>
    </row>
    <row r="6504">
      <c r="A6504" s="10" t="s">
        <v>11023</v>
      </c>
      <c r="B6504" s="11" t="s">
        <v>161</v>
      </c>
      <c r="C6504" s="10" t="s">
        <v>40</v>
      </c>
      <c r="D6504" s="12">
        <v>41127</v>
      </c>
      <c r="E6504" s="13" t="s">
        <v>3881</v>
      </c>
      <c r="F6504" s="13" t="s">
        <v>5150</v>
      </c>
      <c r="G6504" s="14" t="s">
        <v>34</v>
      </c>
      <c r="H6504" s="15">
        <f>HYPERLINK("https://docs.wto.org/imrd/directdoc.asp?DDFDocuments/t/G/SPS/NUSA2252A1.DOC","EN")</f>
      </c>
      <c r="I6504" s="15">
        <f>HYPERLINK("https://docs.wto.org/imrd/directdoc.asp?DDFDocuments/u/G/SPS/NUSA2252A1.DOC","FR")</f>
      </c>
      <c r="J6504" s="15">
        <f>HYPERLINK("https://docs.wto.org/imrd/directdoc.asp?DDFDocuments/v/G/SPS/NUSA2252A1.DOC","ES")</f>
      </c>
    </row>
    <row r="6505">
      <c r="A6505" s="10" t="s">
        <v>11024</v>
      </c>
      <c r="B6505" s="11" t="s">
        <v>161</v>
      </c>
      <c r="C6505" s="10" t="s">
        <v>40</v>
      </c>
      <c r="D6505" s="12">
        <v>41127</v>
      </c>
      <c r="E6505" s="13" t="s">
        <v>19</v>
      </c>
      <c r="F6505" s="13" t="s">
        <v>5150</v>
      </c>
      <c r="G6505" s="14"/>
      <c r="H6505" s="15">
        <f>HYPERLINK("https://docs.wto.org/imrd/directdoc.asp?DDFDocuments/t/G/SPS/NUSA2321A1.DOC","EN")</f>
      </c>
      <c r="I6505" s="15">
        <f>HYPERLINK("https://docs.wto.org/imrd/directdoc.asp?DDFDocuments/u/G/SPS/NUSA2321A1.DOC","FR")</f>
      </c>
      <c r="J6505" s="15">
        <f>HYPERLINK("https://docs.wto.org/imrd/directdoc.asp?DDFDocuments/v/G/SPS/NUSA2321A1.DOC","ES")</f>
      </c>
    </row>
    <row r="6506">
      <c r="A6506" s="10" t="s">
        <v>11025</v>
      </c>
      <c r="B6506" s="11" t="s">
        <v>82</v>
      </c>
      <c r="C6506" s="10" t="s">
        <v>18</v>
      </c>
      <c r="D6506" s="12">
        <v>41124</v>
      </c>
      <c r="E6506" s="13" t="s">
        <v>603</v>
      </c>
      <c r="F6506" s="13" t="s">
        <v>74</v>
      </c>
      <c r="G6506" s="14"/>
      <c r="H6506" s="15">
        <f>HYPERLINK("https://docs.wto.org/imrd/directdoc.asp?DDFDocuments/t/G/SPS/NEU31.DOC","EN")</f>
      </c>
      <c r="I6506" s="15">
        <f>HYPERLINK("https://docs.wto.org/imrd/directdoc.asp?DDFDocuments/u/G/SPS/NEU31.DOC","FR")</f>
      </c>
      <c r="J6506" s="15">
        <f>HYPERLINK("https://docs.wto.org/imrd/directdoc.asp?DDFDocuments/v/G/SPS/NEU31.DOC","ES")</f>
      </c>
    </row>
    <row r="6507">
      <c r="A6507" s="10" t="s">
        <v>11026</v>
      </c>
      <c r="B6507" s="11" t="s">
        <v>82</v>
      </c>
      <c r="C6507" s="10" t="s">
        <v>18</v>
      </c>
      <c r="D6507" s="12">
        <v>41124</v>
      </c>
      <c r="E6507" s="13" t="s">
        <v>10175</v>
      </c>
      <c r="F6507" s="13" t="s">
        <v>4877</v>
      </c>
      <c r="G6507" s="14"/>
      <c r="H6507" s="15">
        <f>HYPERLINK("https://docs.wto.org/imrd/directdoc.asp?DDFDocuments/t/G/SPS/NEU32.DOC","EN")</f>
      </c>
      <c r="I6507" s="15">
        <f>HYPERLINK("https://docs.wto.org/imrd/directdoc.asp?DDFDocuments/u/G/SPS/NEU32.DOC","FR")</f>
      </c>
      <c r="J6507" s="15">
        <f>HYPERLINK("https://docs.wto.org/imrd/directdoc.asp?DDFDocuments/v/G/SPS/NEU32.DOC","ES")</f>
      </c>
    </row>
    <row r="6508">
      <c r="A6508" s="10" t="s">
        <v>11027</v>
      </c>
      <c r="B6508" s="11" t="s">
        <v>145</v>
      </c>
      <c r="C6508" s="10" t="s">
        <v>54</v>
      </c>
      <c r="D6508" s="12">
        <v>41124</v>
      </c>
      <c r="E6508" s="13" t="s">
        <v>11028</v>
      </c>
      <c r="F6508" s="13" t="s">
        <v>925</v>
      </c>
      <c r="G6508" s="14" t="s">
        <v>11029</v>
      </c>
      <c r="H6508" s="15">
        <f>HYPERLINK("https://docs.wto.org/imrd/directdoc.asp?DDFDocuments/t/G/SPS/NPHL209A1.DOC","EN")</f>
      </c>
      <c r="I6508" s="15">
        <f>HYPERLINK("https://docs.wto.org/imrd/directdoc.asp?DDFDocuments/u/G/SPS/NPHL209A1.DOC","FR")</f>
      </c>
      <c r="J6508" s="15">
        <f>HYPERLINK("https://docs.wto.org/imrd/directdoc.asp?DDFDocuments/v/G/SPS/NPHL209A1.DOC","ES")</f>
      </c>
    </row>
    <row r="6509">
      <c r="A6509" s="10" t="s">
        <v>11030</v>
      </c>
      <c r="B6509" s="11" t="s">
        <v>164</v>
      </c>
      <c r="C6509" s="10" t="s">
        <v>12</v>
      </c>
      <c r="D6509" s="12">
        <v>41124</v>
      </c>
      <c r="E6509" s="13" t="s">
        <v>8340</v>
      </c>
      <c r="F6509" s="13" t="s">
        <v>138</v>
      </c>
      <c r="G6509" s="14" t="s">
        <v>11031</v>
      </c>
      <c r="H6509" s="15">
        <f>HYPERLINK("https://docs.wto.org/imrd/directdoc.asp?DDFDocuments/t/G/SPS/NUKR82.DOC","EN")</f>
      </c>
      <c r="I6509" s="15">
        <f>HYPERLINK("https://docs.wto.org/imrd/directdoc.asp?DDFDocuments/u/G/SPS/NUKR82.DOC","FR")</f>
      </c>
      <c r="J6509" s="15">
        <f>HYPERLINK("https://docs.wto.org/imrd/directdoc.asp?DDFDocuments/v/G/SPS/NUKR82.DOC","ES")</f>
      </c>
    </row>
    <row r="6510">
      <c r="A6510" s="10" t="s">
        <v>11032</v>
      </c>
      <c r="B6510" s="11" t="s">
        <v>161</v>
      </c>
      <c r="C6510" s="10" t="s">
        <v>18</v>
      </c>
      <c r="D6510" s="12">
        <v>41124</v>
      </c>
      <c r="E6510" s="13" t="s">
        <v>2329</v>
      </c>
      <c r="F6510" s="13" t="s">
        <v>6176</v>
      </c>
      <c r="G6510" s="14"/>
      <c r="H6510" s="15">
        <f>HYPERLINK("https://docs.wto.org/imrd/directdoc.asp?DDFDocuments/t/G/SPS/NUSA2438.DOC","EN")</f>
      </c>
      <c r="I6510" s="15">
        <f>HYPERLINK("https://docs.wto.org/imrd/directdoc.asp?DDFDocuments/u/G/SPS/NUSA2438.DOC","FR")</f>
      </c>
      <c r="J6510" s="15">
        <f>HYPERLINK("https://docs.wto.org/imrd/directdoc.asp?DDFDocuments/v/G/SPS/NUSA2438.DOC","ES")</f>
      </c>
    </row>
    <row r="6511">
      <c r="A6511" s="10" t="s">
        <v>11033</v>
      </c>
      <c r="B6511" s="11" t="s">
        <v>5038</v>
      </c>
      <c r="C6511" s="10" t="s">
        <v>18</v>
      </c>
      <c r="D6511" s="12">
        <v>41123</v>
      </c>
      <c r="E6511" s="13" t="s">
        <v>11034</v>
      </c>
      <c r="F6511" s="13" t="s">
        <v>6724</v>
      </c>
      <c r="G6511" s="14"/>
      <c r="H6511" s="15">
        <f>HYPERLINK("https://docs.wto.org/imrd/directdoc.asp?DDFDocuments/q/G/SPS/NALB155.pdf","EN")</f>
      </c>
      <c r="I6511" s="15">
        <f>HYPERLINK("https://docs.wto.org/imrd/directdoc.asp?DDFDocuments/r/G/SPS/NALB155.pdf","FR")</f>
      </c>
      <c r="J6511" s="15">
        <f>HYPERLINK("https://docs.wto.org/imrd/directdoc.asp?DDFDocuments/s/G/SPS/NALB155.pdf","ES")</f>
      </c>
    </row>
    <row r="6512">
      <c r="A6512" s="10" t="s">
        <v>11035</v>
      </c>
      <c r="B6512" s="11" t="s">
        <v>153</v>
      </c>
      <c r="C6512" s="10" t="s">
        <v>18</v>
      </c>
      <c r="D6512" s="12">
        <v>41122</v>
      </c>
      <c r="E6512" s="13" t="s">
        <v>4901</v>
      </c>
      <c r="F6512" s="13" t="s">
        <v>3287</v>
      </c>
      <c r="G6512" s="14"/>
      <c r="H6512" s="15">
        <f>HYPERLINK("https://docs.wto.org/imrd/directdoc.asp?DDFDocuments/t/G/SPS/NKOR423.DOC","EN")</f>
      </c>
      <c r="I6512" s="15">
        <f>HYPERLINK("https://docs.wto.org/imrd/directdoc.asp?DDFDocuments/u/G/SPS/NKOR423.DOC","FR")</f>
      </c>
      <c r="J6512" s="15">
        <f>HYPERLINK("https://docs.wto.org/imrd/directdoc.asp?DDFDocuments/v/G/SPS/NKOR423.DOC","ES")</f>
      </c>
    </row>
    <row r="6513">
      <c r="A6513" s="10" t="s">
        <v>11036</v>
      </c>
      <c r="B6513" s="11" t="s">
        <v>53</v>
      </c>
      <c r="C6513" s="10" t="s">
        <v>12</v>
      </c>
      <c r="D6513" s="12">
        <v>41122</v>
      </c>
      <c r="E6513" s="13" t="s">
        <v>9962</v>
      </c>
      <c r="F6513" s="13" t="s">
        <v>2192</v>
      </c>
      <c r="G6513" s="14" t="s">
        <v>623</v>
      </c>
      <c r="H6513" s="15">
        <f>HYPERLINK("https://docs.wto.org/imrd/directdoc.asp?DDFDocuments/t/G/SPS/NSAU31.DOC","EN")</f>
      </c>
      <c r="I6513" s="15">
        <f>HYPERLINK("https://docs.wto.org/imrd/directdoc.asp?DDFDocuments/u/G/SPS/NSAU31.DOC","FR")</f>
      </c>
      <c r="J6513" s="15">
        <f>HYPERLINK("https://docs.wto.org/imrd/directdoc.asp?DDFDocuments/v/G/SPS/NSAU31.DOC","ES")</f>
      </c>
    </row>
    <row r="6514">
      <c r="A6514" s="10" t="s">
        <v>11037</v>
      </c>
      <c r="B6514" s="11" t="s">
        <v>95</v>
      </c>
      <c r="C6514" s="10" t="s">
        <v>54</v>
      </c>
      <c r="D6514" s="12">
        <v>41121</v>
      </c>
      <c r="E6514" s="13" t="s">
        <v>11038</v>
      </c>
      <c r="F6514" s="13" t="s">
        <v>144</v>
      </c>
      <c r="G6514" s="14" t="s">
        <v>11039</v>
      </c>
      <c r="H6514" s="15">
        <f>HYPERLINK("https://docs.wto.org/imrd/directdoc.asp?DDFDocuments/t/G/SPS/NBRA798A1.DOC","EN")</f>
      </c>
      <c r="I6514" s="15">
        <f>HYPERLINK("https://docs.wto.org/imrd/directdoc.asp?DDFDocuments/u/G/SPS/NBRA798A1.DOC","FR")</f>
      </c>
      <c r="J6514" s="15">
        <f>HYPERLINK("https://docs.wto.org/imrd/directdoc.asp?DDFDocuments/v/G/SPS/NBRA798A1.DOC","ES")</f>
      </c>
    </row>
    <row r="6515">
      <c r="A6515" s="10" t="s">
        <v>11040</v>
      </c>
      <c r="B6515" s="11" t="s">
        <v>95</v>
      </c>
      <c r="C6515" s="10" t="s">
        <v>18</v>
      </c>
      <c r="D6515" s="12">
        <v>41121</v>
      </c>
      <c r="E6515" s="13" t="s">
        <v>11041</v>
      </c>
      <c r="F6515" s="13" t="s">
        <v>158</v>
      </c>
      <c r="G6515" s="14"/>
      <c r="H6515" s="15">
        <f>HYPERLINK("https://docs.wto.org/imrd/directdoc.asp?DDFDocuments/t/G/SPS/NBRA826.DOC","EN")</f>
      </c>
      <c r="I6515" s="15">
        <f>HYPERLINK("https://docs.wto.org/imrd/directdoc.asp?DDFDocuments/u/G/SPS/NBRA826.DOC","FR")</f>
      </c>
      <c r="J6515" s="15">
        <f>HYPERLINK("https://docs.wto.org/imrd/directdoc.asp?DDFDocuments/v/G/SPS/NBRA826.DOC","ES")</f>
      </c>
    </row>
    <row r="6516">
      <c r="A6516" s="10" t="s">
        <v>11042</v>
      </c>
      <c r="B6516" s="11" t="s">
        <v>72</v>
      </c>
      <c r="C6516" s="10" t="s">
        <v>40</v>
      </c>
      <c r="D6516" s="12">
        <v>41121</v>
      </c>
      <c r="E6516" s="13" t="s">
        <v>11043</v>
      </c>
      <c r="F6516" s="13" t="s">
        <v>310</v>
      </c>
      <c r="G6516" s="14"/>
      <c r="H6516" s="15">
        <f>HYPERLINK("https://docs.wto.org/imrd/directdoc.asp?DDFDocuments/t/G/SPS/NCAN460A2.DOC","EN")</f>
      </c>
      <c r="I6516" s="15">
        <f>HYPERLINK("https://docs.wto.org/imrd/directdoc.asp?DDFDocuments/u/G/SPS/NCAN460A2.DOC","FR")</f>
      </c>
      <c r="J6516" s="15">
        <f>HYPERLINK("https://docs.wto.org/imrd/directdoc.asp?DDFDocuments/v/G/SPS/NCAN460A2.DOC","ES")</f>
      </c>
    </row>
    <row r="6517">
      <c r="A6517" s="10" t="s">
        <v>11044</v>
      </c>
      <c r="B6517" s="11" t="s">
        <v>72</v>
      </c>
      <c r="C6517" s="10" t="s">
        <v>40</v>
      </c>
      <c r="D6517" s="12">
        <v>41121</v>
      </c>
      <c r="E6517" s="13" t="s">
        <v>11045</v>
      </c>
      <c r="F6517" s="13" t="s">
        <v>1268</v>
      </c>
      <c r="G6517" s="14"/>
      <c r="H6517" s="15">
        <f>HYPERLINK("https://docs.wto.org/imrd/directdoc.asp?DDFDocuments/q/G/SPS/NCAN609A1.pdf","EN")</f>
      </c>
      <c r="I6517" s="15">
        <f>HYPERLINK("https://docs.wto.org/imrd/directdoc.asp?DDFDocuments/r/G/SPS/NCAN609A1.pdf","FR")</f>
      </c>
      <c r="J6517" s="15">
        <f>HYPERLINK("https://docs.wto.org/imrd/directdoc.asp?DDFDocuments/s/G/SPS/NCAN609A1.pdf","ES")</f>
      </c>
    </row>
    <row r="6518">
      <c r="A6518" s="10" t="s">
        <v>11046</v>
      </c>
      <c r="B6518" s="11" t="s">
        <v>720</v>
      </c>
      <c r="C6518" s="10" t="s">
        <v>12</v>
      </c>
      <c r="D6518" s="12">
        <v>41121</v>
      </c>
      <c r="E6518" s="13" t="s">
        <v>11047</v>
      </c>
      <c r="F6518" s="13" t="s">
        <v>229</v>
      </c>
      <c r="G6518" s="14" t="s">
        <v>87</v>
      </c>
      <c r="H6518" s="15">
        <f>HYPERLINK("https://docs.wto.org/imrd/directdoc.asp?DDFDocuments/t/G/SPS/NSLV105.DOC","EN")</f>
      </c>
      <c r="I6518" s="15">
        <f>HYPERLINK("https://docs.wto.org/imrd/directdoc.asp?DDFDocuments/u/G/SPS/NSLV105.DOC","FR")</f>
      </c>
      <c r="J6518" s="15">
        <f>HYPERLINK("https://docs.wto.org/imrd/directdoc.asp?DDFDocuments/v/G/SPS/NSLV105.DOC","ES")</f>
      </c>
    </row>
    <row r="6519">
      <c r="A6519" s="10" t="s">
        <v>11048</v>
      </c>
      <c r="B6519" s="11" t="s">
        <v>188</v>
      </c>
      <c r="C6519" s="10" t="s">
        <v>18</v>
      </c>
      <c r="D6519" s="12">
        <v>41117</v>
      </c>
      <c r="E6519" s="13" t="s">
        <v>9742</v>
      </c>
      <c r="F6519" s="13" t="s">
        <v>144</v>
      </c>
      <c r="G6519" s="14" t="s">
        <v>11049</v>
      </c>
      <c r="H6519" s="15">
        <f>HYPERLINK("https://docs.wto.org/imrd/directdoc.asp?DDFDocuments/t/G/SPS/NAUS301.DOC","EN")</f>
      </c>
      <c r="I6519" s="15">
        <f>HYPERLINK("https://docs.wto.org/imrd/directdoc.asp?DDFDocuments/u/G/SPS/NAUS301.DOC","FR")</f>
      </c>
      <c r="J6519" s="15">
        <f>HYPERLINK("https://docs.wto.org/imrd/directdoc.asp?DDFDocuments/v/G/SPS/NAUS301.DOC","ES")</f>
      </c>
    </row>
    <row r="6520">
      <c r="A6520" s="10" t="s">
        <v>11050</v>
      </c>
      <c r="B6520" s="11" t="s">
        <v>82</v>
      </c>
      <c r="C6520" s="10" t="s">
        <v>18</v>
      </c>
      <c r="D6520" s="12">
        <v>41117</v>
      </c>
      <c r="E6520" s="13" t="s">
        <v>11051</v>
      </c>
      <c r="F6520" s="13" t="s">
        <v>74</v>
      </c>
      <c r="G6520" s="14"/>
      <c r="H6520" s="15">
        <f>HYPERLINK("https://docs.wto.org/imrd/directdoc.asp?DDFDocuments/t/G/SPS/NEU28.DOC","EN")</f>
      </c>
      <c r="I6520" s="15">
        <f>HYPERLINK("https://docs.wto.org/imrd/directdoc.asp?DDFDocuments/u/G/SPS/NEU28.DOC","FR")</f>
      </c>
      <c r="J6520" s="15">
        <f>HYPERLINK("https://docs.wto.org/imrd/directdoc.asp?DDFDocuments/v/G/SPS/NEU28.DOC","ES")</f>
      </c>
    </row>
    <row r="6521">
      <c r="A6521" s="10" t="s">
        <v>11052</v>
      </c>
      <c r="B6521" s="11" t="s">
        <v>82</v>
      </c>
      <c r="C6521" s="10" t="s">
        <v>18</v>
      </c>
      <c r="D6521" s="12">
        <v>41117</v>
      </c>
      <c r="E6521" s="13" t="s">
        <v>10371</v>
      </c>
      <c r="F6521" s="13" t="s">
        <v>11053</v>
      </c>
      <c r="G6521" s="14"/>
      <c r="H6521" s="15">
        <f>HYPERLINK("https://docs.wto.org/imrd/directdoc.asp?DDFDocuments/t/G/SPS/NEU29.DOC","EN")</f>
      </c>
      <c r="I6521" s="15">
        <f>HYPERLINK("https://docs.wto.org/imrd/directdoc.asp?DDFDocuments/u/G/SPS/NEU29.DOC","FR")</f>
      </c>
      <c r="J6521" s="15">
        <f>HYPERLINK("https://docs.wto.org/imrd/directdoc.asp?DDFDocuments/v/G/SPS/NEU29.DOC","ES")</f>
      </c>
    </row>
    <row r="6522">
      <c r="A6522" s="10" t="s">
        <v>11054</v>
      </c>
      <c r="B6522" s="11" t="s">
        <v>82</v>
      </c>
      <c r="C6522" s="10" t="s">
        <v>18</v>
      </c>
      <c r="D6522" s="12">
        <v>41117</v>
      </c>
      <c r="E6522" s="13" t="s">
        <v>11055</v>
      </c>
      <c r="F6522" s="13" t="s">
        <v>1550</v>
      </c>
      <c r="G6522" s="14" t="s">
        <v>164</v>
      </c>
      <c r="H6522" s="15">
        <f>HYPERLINK("https://docs.wto.org/imrd/directdoc.asp?DDFDocuments/t/G/SPS/NEU30.DOC","EN")</f>
      </c>
      <c r="I6522" s="15">
        <f>HYPERLINK("https://docs.wto.org/imrd/directdoc.asp?DDFDocuments/u/G/SPS/NEU30.DOC","FR")</f>
      </c>
      <c r="J6522" s="15">
        <f>HYPERLINK("https://docs.wto.org/imrd/directdoc.asp?DDFDocuments/v/G/SPS/NEU30.DOC","ES")</f>
      </c>
    </row>
    <row r="6523">
      <c r="A6523" s="10" t="s">
        <v>11056</v>
      </c>
      <c r="B6523" s="11" t="s">
        <v>153</v>
      </c>
      <c r="C6523" s="10" t="s">
        <v>18</v>
      </c>
      <c r="D6523" s="12">
        <v>41117</v>
      </c>
      <c r="E6523" s="13" t="s">
        <v>4901</v>
      </c>
      <c r="F6523" s="13" t="s">
        <v>11057</v>
      </c>
      <c r="G6523" s="14"/>
      <c r="H6523" s="15">
        <f>HYPERLINK("https://docs.wto.org/imrd/directdoc.asp?DDFDocuments/t/G/SPS/NKOR421.DOC","EN")</f>
      </c>
      <c r="I6523" s="15">
        <f>HYPERLINK("https://docs.wto.org/imrd/directdoc.asp?DDFDocuments/u/G/SPS/NKOR421.DOC","FR")</f>
      </c>
      <c r="J6523" s="15">
        <f>HYPERLINK("https://docs.wto.org/imrd/directdoc.asp?DDFDocuments/v/G/SPS/NKOR421.DOC","ES")</f>
      </c>
    </row>
    <row r="6524">
      <c r="A6524" s="10" t="s">
        <v>11058</v>
      </c>
      <c r="B6524" s="11" t="s">
        <v>720</v>
      </c>
      <c r="C6524" s="10" t="s">
        <v>18</v>
      </c>
      <c r="D6524" s="12">
        <v>41117</v>
      </c>
      <c r="E6524" s="13" t="s">
        <v>11059</v>
      </c>
      <c r="F6524" s="13" t="s">
        <v>24</v>
      </c>
      <c r="G6524" s="14"/>
      <c r="H6524" s="15">
        <f>HYPERLINK("https://docs.wto.org/imrd/directdoc.asp?DDFDocuments/t/G/SPS/NSLV104.DOC","EN")</f>
      </c>
      <c r="I6524" s="15">
        <f>HYPERLINK("https://docs.wto.org/imrd/directdoc.asp?DDFDocuments/u/G/SPS/NSLV104.DOC","FR")</f>
      </c>
      <c r="J6524" s="15">
        <f>HYPERLINK("https://docs.wto.org/imrd/directdoc.asp?DDFDocuments/v/G/SPS/NSLV104.DOC","ES")</f>
      </c>
    </row>
    <row r="6525">
      <c r="A6525" s="10" t="s">
        <v>11060</v>
      </c>
      <c r="B6525" s="11" t="s">
        <v>523</v>
      </c>
      <c r="C6525" s="10" t="s">
        <v>40</v>
      </c>
      <c r="D6525" s="12">
        <v>41117</v>
      </c>
      <c r="E6525" s="13" t="s">
        <v>6787</v>
      </c>
      <c r="F6525" s="13" t="s">
        <v>8257</v>
      </c>
      <c r="G6525" s="14"/>
      <c r="H6525" s="15">
        <f>HYPERLINK("https://docs.wto.org/imrd/directdoc.asp?DDFDocuments/t/G/SPS/NTUR23A1.DOC","EN")</f>
      </c>
      <c r="I6525" s="15">
        <f>HYPERLINK("https://docs.wto.org/imrd/directdoc.asp?DDFDocuments/u/G/SPS/NTUR23A1.DOC","FR")</f>
      </c>
      <c r="J6525" s="15">
        <f>HYPERLINK("https://docs.wto.org/imrd/directdoc.asp?DDFDocuments/v/G/SPS/NTUR23A1.DOC","ES")</f>
      </c>
    </row>
    <row r="6526">
      <c r="A6526" s="10" t="s">
        <v>11061</v>
      </c>
      <c r="B6526" s="11" t="s">
        <v>145</v>
      </c>
      <c r="C6526" s="10" t="s">
        <v>12</v>
      </c>
      <c r="D6526" s="12">
        <v>41115</v>
      </c>
      <c r="E6526" s="13" t="s">
        <v>10632</v>
      </c>
      <c r="F6526" s="13" t="s">
        <v>229</v>
      </c>
      <c r="G6526" s="14" t="s">
        <v>87</v>
      </c>
      <c r="H6526" s="15">
        <f>HYPERLINK("https://docs.wto.org/imrd/directdoc.asp?DDFDocuments/t/G/SPS/NPHL213.DOC","EN")</f>
      </c>
      <c r="I6526" s="15">
        <f>HYPERLINK("https://docs.wto.org/imrd/directdoc.asp?DDFDocuments/u/G/SPS/NPHL213.DOC","FR")</f>
      </c>
      <c r="J6526" s="15">
        <f>HYPERLINK("https://docs.wto.org/imrd/directdoc.asp?DDFDocuments/v/G/SPS/NPHL213.DOC","ES")</f>
      </c>
    </row>
    <row r="6527">
      <c r="A6527" s="10" t="s">
        <v>11062</v>
      </c>
      <c r="B6527" s="11" t="s">
        <v>164</v>
      </c>
      <c r="C6527" s="10" t="s">
        <v>12</v>
      </c>
      <c r="D6527" s="12">
        <v>41115</v>
      </c>
      <c r="E6527" s="13" t="s">
        <v>10286</v>
      </c>
      <c r="F6527" s="13" t="s">
        <v>92</v>
      </c>
      <c r="G6527" s="14" t="s">
        <v>11063</v>
      </c>
      <c r="H6527" s="15">
        <f>HYPERLINK("https://docs.wto.org/imrd/directdoc.asp?DDFDocuments/t/G/SPS/NUKR81.DOC","EN")</f>
      </c>
      <c r="I6527" s="15">
        <f>HYPERLINK("https://docs.wto.org/imrd/directdoc.asp?DDFDocuments/u/G/SPS/NUKR81.DOC","FR")</f>
      </c>
      <c r="J6527" s="15">
        <f>HYPERLINK("https://docs.wto.org/imrd/directdoc.asp?DDFDocuments/v/G/SPS/NUKR81.DOC","ES")</f>
      </c>
    </row>
    <row r="6528">
      <c r="A6528" s="10" t="s">
        <v>11064</v>
      </c>
      <c r="B6528" s="11" t="s">
        <v>95</v>
      </c>
      <c r="C6528" s="10" t="s">
        <v>18</v>
      </c>
      <c r="D6528" s="12">
        <v>41114</v>
      </c>
      <c r="E6528" s="13" t="s">
        <v>11065</v>
      </c>
      <c r="F6528" s="13" t="s">
        <v>24</v>
      </c>
      <c r="G6528" s="14"/>
      <c r="H6528" s="15">
        <f>HYPERLINK("https://docs.wto.org/imrd/directdoc.asp?DDFDocuments/q/G/SPS/NBRA825.pdf","EN")</f>
      </c>
      <c r="I6528" s="15">
        <f>HYPERLINK("https://docs.wto.org/imrd/directdoc.asp?DDFDocuments/r/G/SPS/NBRA825.pdf","FR")</f>
      </c>
      <c r="J6528" s="15">
        <f>HYPERLINK("https://docs.wto.org/imrd/directdoc.asp?DDFDocuments/s/G/SPS/NBRA825.pdf","ES")</f>
      </c>
    </row>
    <row r="6529">
      <c r="A6529" s="10" t="s">
        <v>11066</v>
      </c>
      <c r="B6529" s="11" t="s">
        <v>365</v>
      </c>
      <c r="C6529" s="10" t="s">
        <v>40</v>
      </c>
      <c r="D6529" s="12">
        <v>41114</v>
      </c>
      <c r="E6529" s="13" t="s">
        <v>19</v>
      </c>
      <c r="F6529" s="13" t="s">
        <v>5163</v>
      </c>
      <c r="G6529" s="14"/>
      <c r="H6529" s="15">
        <f>HYPERLINK("https://docs.wto.org/imrd/directdoc.asp?DDFDocuments/q/G/SPS/NCHL392A1.pdf","EN")</f>
      </c>
      <c r="I6529" s="15">
        <f>HYPERLINK("https://docs.wto.org/imrd/directdoc.asp?DDFDocuments/r/G/SPS/NCHL392A1.pdf","FR")</f>
      </c>
      <c r="J6529" s="15">
        <f>HYPERLINK("https://docs.wto.org/imrd/directdoc.asp?DDFDocuments/s/G/SPS/NCHL392A1.pdf","ES")</f>
      </c>
    </row>
    <row r="6530">
      <c r="A6530" s="10" t="s">
        <v>11067</v>
      </c>
      <c r="B6530" s="11" t="s">
        <v>27</v>
      </c>
      <c r="C6530" s="10" t="s">
        <v>54</v>
      </c>
      <c r="D6530" s="12">
        <v>41114</v>
      </c>
      <c r="E6530" s="13" t="s">
        <v>19</v>
      </c>
      <c r="F6530" s="13" t="s">
        <v>925</v>
      </c>
      <c r="G6530" s="14" t="s">
        <v>349</v>
      </c>
      <c r="H6530" s="15">
        <f>HYPERLINK("https://docs.wto.org/imrd/directdoc.asp?DDFDocuments/t/G/SPS/NCRI116A1.DOC","EN")</f>
      </c>
      <c r="I6530" s="15">
        <f>HYPERLINK("https://docs.wto.org/imrd/directdoc.asp?DDFDocuments/u/G/SPS/NCRI116A1.DOC","FR")</f>
      </c>
      <c r="J6530" s="15">
        <f>HYPERLINK("https://docs.wto.org/imrd/directdoc.asp?DDFDocuments/v/G/SPS/NCRI116A1.DOC","ES")</f>
      </c>
    </row>
    <row r="6531">
      <c r="A6531" s="10" t="s">
        <v>11068</v>
      </c>
      <c r="B6531" s="11" t="s">
        <v>27</v>
      </c>
      <c r="C6531" s="10" t="s">
        <v>18</v>
      </c>
      <c r="D6531" s="12">
        <v>41114</v>
      </c>
      <c r="E6531" s="13" t="s">
        <v>11069</v>
      </c>
      <c r="F6531" s="13" t="s">
        <v>158</v>
      </c>
      <c r="G6531" s="14"/>
      <c r="H6531" s="15">
        <f>HYPERLINK("https://docs.wto.org/imrd/directdoc.asp?DDFDocuments/q/G/SPS/NCRI127.pdf","EN")</f>
      </c>
      <c r="I6531" s="15">
        <f>HYPERLINK("https://docs.wto.org/imrd/directdoc.asp?DDFDocuments/r/G/SPS/NCRI127.pdf","FR")</f>
      </c>
      <c r="J6531" s="15">
        <f>HYPERLINK("https://docs.wto.org/imrd/directdoc.asp?DDFDocuments/s/G/SPS/NCRI127.pdf","ES")</f>
      </c>
    </row>
    <row r="6532">
      <c r="A6532" s="10" t="s">
        <v>11070</v>
      </c>
      <c r="B6532" s="11" t="s">
        <v>27</v>
      </c>
      <c r="C6532" s="10" t="s">
        <v>18</v>
      </c>
      <c r="D6532" s="12">
        <v>41114</v>
      </c>
      <c r="E6532" s="13" t="s">
        <v>11071</v>
      </c>
      <c r="F6532" s="13" t="s">
        <v>158</v>
      </c>
      <c r="G6532" s="14"/>
      <c r="H6532" s="15">
        <f>HYPERLINK("https://docs.wto.org/imrd/directdoc.asp?DDFDocuments/t/G/SPS/NCRI128.DOC","EN")</f>
      </c>
      <c r="I6532" s="15">
        <f>HYPERLINK("https://docs.wto.org/imrd/directdoc.asp?DDFDocuments/u/G/SPS/NCRI128.DOC","FR")</f>
      </c>
      <c r="J6532" s="15">
        <f>HYPERLINK("https://docs.wto.org/imrd/directdoc.asp?DDFDocuments/v/G/SPS/NCRI128.DOC","ES")</f>
      </c>
    </row>
    <row r="6533">
      <c r="A6533" s="10" t="s">
        <v>11072</v>
      </c>
      <c r="B6533" s="11" t="s">
        <v>27</v>
      </c>
      <c r="C6533" s="10" t="s">
        <v>18</v>
      </c>
      <c r="D6533" s="12">
        <v>41114</v>
      </c>
      <c r="E6533" s="13" t="s">
        <v>11073</v>
      </c>
      <c r="F6533" s="13" t="s">
        <v>158</v>
      </c>
      <c r="G6533" s="14"/>
      <c r="H6533" s="15">
        <f>HYPERLINK("https://docs.wto.org/imrd/directdoc.asp?DDFDocuments/t/G/SPS/NCRI129.DOC","EN")</f>
      </c>
      <c r="I6533" s="15">
        <f>HYPERLINK("https://docs.wto.org/imrd/directdoc.asp?DDFDocuments/u/G/SPS/NCRI129.DOC","FR")</f>
      </c>
      <c r="J6533" s="15">
        <f>HYPERLINK("https://docs.wto.org/imrd/directdoc.asp?DDFDocuments/v/G/SPS/NCRI129.DOC","ES")</f>
      </c>
    </row>
    <row r="6534">
      <c r="A6534" s="10" t="s">
        <v>11074</v>
      </c>
      <c r="B6534" s="11" t="s">
        <v>27</v>
      </c>
      <c r="C6534" s="10" t="s">
        <v>18</v>
      </c>
      <c r="D6534" s="12">
        <v>41114</v>
      </c>
      <c r="E6534" s="13" t="s">
        <v>9122</v>
      </c>
      <c r="F6534" s="13" t="s">
        <v>158</v>
      </c>
      <c r="G6534" s="14"/>
      <c r="H6534" s="15">
        <f>HYPERLINK("https://docs.wto.org/imrd/directdoc.asp?DDFDocuments/t/G/SPS/NCRI130.DOC","EN")</f>
      </c>
      <c r="I6534" s="15">
        <f>HYPERLINK("https://docs.wto.org/imrd/directdoc.asp?DDFDocuments/u/G/SPS/NCRI130.DOC","FR")</f>
      </c>
      <c r="J6534" s="15">
        <f>HYPERLINK("https://docs.wto.org/imrd/directdoc.asp?DDFDocuments/v/G/SPS/NCRI130.DOC","ES")</f>
      </c>
    </row>
    <row r="6535">
      <c r="A6535" s="10" t="s">
        <v>11075</v>
      </c>
      <c r="B6535" s="11" t="s">
        <v>59</v>
      </c>
      <c r="C6535" s="10" t="s">
        <v>18</v>
      </c>
      <c r="D6535" s="12">
        <v>41114</v>
      </c>
      <c r="E6535" s="13" t="s">
        <v>10564</v>
      </c>
      <c r="F6535" s="13" t="s">
        <v>733</v>
      </c>
      <c r="G6535" s="14"/>
      <c r="H6535" s="15">
        <f>HYPERLINK("https://docs.wto.org/imrd/directdoc.asp?DDFDocuments/t/G/SPS/NTPKM263.doc","EN")</f>
      </c>
      <c r="I6535" s="15">
        <f>HYPERLINK("https://docs.wto.org/imrd/directdoc.asp?DDFDocuments/u/G/SPS/NTPKM263.doc","FR")</f>
      </c>
      <c r="J6535" s="15">
        <f>HYPERLINK("https://docs.wto.org/imrd/directdoc.asp?DDFDocuments/v/G/SPS/NTPKM263.doc","ES")</f>
      </c>
    </row>
    <row r="6536">
      <c r="A6536" s="10" t="s">
        <v>11076</v>
      </c>
      <c r="B6536" s="11" t="s">
        <v>523</v>
      </c>
      <c r="C6536" s="10" t="s">
        <v>18</v>
      </c>
      <c r="D6536" s="12">
        <v>41114</v>
      </c>
      <c r="E6536" s="13" t="s">
        <v>989</v>
      </c>
      <c r="F6536" s="13" t="s">
        <v>1550</v>
      </c>
      <c r="G6536" s="14"/>
      <c r="H6536" s="15">
        <f>HYPERLINK("https://docs.wto.org/imrd/directdoc.asp?DDFDocuments/t/G/SPS/NTUR25.DOC","EN")</f>
      </c>
      <c r="I6536" s="15">
        <f>HYPERLINK("https://docs.wto.org/imrd/directdoc.asp?DDFDocuments/u/G/SPS/NTUR25.DOC","FR")</f>
      </c>
      <c r="J6536" s="15">
        <f>HYPERLINK("https://docs.wto.org/imrd/directdoc.asp?DDFDocuments/v/G/SPS/NTUR25.DOC","ES")</f>
      </c>
    </row>
    <row r="6537">
      <c r="A6537" s="10" t="s">
        <v>11077</v>
      </c>
      <c r="B6537" s="11" t="s">
        <v>168</v>
      </c>
      <c r="C6537" s="10" t="s">
        <v>40</v>
      </c>
      <c r="D6537" s="12">
        <v>41114</v>
      </c>
      <c r="E6537" s="13" t="s">
        <v>10432</v>
      </c>
      <c r="F6537" s="13" t="s">
        <v>5163</v>
      </c>
      <c r="G6537" s="14" t="s">
        <v>10433</v>
      </c>
      <c r="H6537" s="15">
        <f>HYPERLINK("https://docs.wto.org/imrd/directdoc.asp?DDFDocuments/t/G/SPS/NZAF31A1.DOC","EN")</f>
      </c>
      <c r="I6537" s="15">
        <f>HYPERLINK("https://docs.wto.org/imrd/directdoc.asp?DDFDocuments/u/G/SPS/NZAF31A1.DOC","FR")</f>
      </c>
      <c r="J6537" s="15">
        <f>HYPERLINK("https://docs.wto.org/imrd/directdoc.asp?DDFDocuments/v/G/SPS/NZAF31A1.DOC","ES")</f>
      </c>
    </row>
    <row r="6538">
      <c r="A6538" s="10" t="s">
        <v>11078</v>
      </c>
      <c r="B6538" s="11" t="s">
        <v>365</v>
      </c>
      <c r="C6538" s="10" t="s">
        <v>40</v>
      </c>
      <c r="D6538" s="12">
        <v>41113</v>
      </c>
      <c r="E6538" s="13" t="s">
        <v>19</v>
      </c>
      <c r="F6538" s="13" t="s">
        <v>5163</v>
      </c>
      <c r="G6538" s="14"/>
      <c r="H6538" s="15">
        <f>HYPERLINK("https://docs.wto.org/imrd/directdoc.asp?DDFDocuments/t/G/SPS/NCHL388A1.DOC","EN")</f>
      </c>
      <c r="I6538" s="15">
        <f>HYPERLINK("https://docs.wto.org/imrd/directdoc.asp?DDFDocuments/u/G/SPS/NCHL388A1.DOC","FR")</f>
      </c>
      <c r="J6538" s="15">
        <f>HYPERLINK("https://docs.wto.org/imrd/directdoc.asp?DDFDocuments/v/G/SPS/NCHL388A1.DOC","ES")</f>
      </c>
    </row>
    <row r="6539">
      <c r="A6539" s="10" t="s">
        <v>11079</v>
      </c>
      <c r="B6539" s="11" t="s">
        <v>365</v>
      </c>
      <c r="C6539" s="10" t="s">
        <v>40</v>
      </c>
      <c r="D6539" s="12">
        <v>41113</v>
      </c>
      <c r="E6539" s="13" t="s">
        <v>19</v>
      </c>
      <c r="F6539" s="13" t="s">
        <v>5163</v>
      </c>
      <c r="G6539" s="14"/>
      <c r="H6539" s="15">
        <f>HYPERLINK("https://docs.wto.org/imrd/directdoc.asp?DDFDocuments/q/G/SPS/NCHL391A1.pdf","EN")</f>
      </c>
      <c r="I6539" s="15">
        <f>HYPERLINK("https://docs.wto.org/imrd/directdoc.asp?DDFDocuments/r/G/SPS/NCHL391A1.pdf","FR")</f>
      </c>
      <c r="J6539" s="15">
        <f>HYPERLINK("https://docs.wto.org/imrd/directdoc.asp?DDFDocuments/s/G/SPS/NCHL391A1.pdf","ES")</f>
      </c>
    </row>
    <row r="6540">
      <c r="A6540" s="10" t="s">
        <v>11080</v>
      </c>
      <c r="B6540" s="11" t="s">
        <v>82</v>
      </c>
      <c r="C6540" s="10" t="s">
        <v>12</v>
      </c>
      <c r="D6540" s="12">
        <v>41113</v>
      </c>
      <c r="E6540" s="13" t="s">
        <v>8489</v>
      </c>
      <c r="F6540" s="13" t="s">
        <v>158</v>
      </c>
      <c r="G6540" s="14"/>
      <c r="H6540" s="15">
        <f>HYPERLINK("https://docs.wto.org/imrd/directdoc.asp?DDFDocuments/t/G/SPS/NEU27.DOC","EN")</f>
      </c>
      <c r="I6540" s="15">
        <f>HYPERLINK("https://docs.wto.org/imrd/directdoc.asp?DDFDocuments/u/G/SPS/NEU27.DOC","FR")</f>
      </c>
      <c r="J6540" s="15">
        <f>HYPERLINK("https://docs.wto.org/imrd/directdoc.asp?DDFDocuments/v/G/SPS/NEU27.DOC","ES")</f>
      </c>
    </row>
    <row r="6541">
      <c r="A6541" s="10" t="s">
        <v>11081</v>
      </c>
      <c r="B6541" s="11" t="s">
        <v>124</v>
      </c>
      <c r="C6541" s="10" t="s">
        <v>201</v>
      </c>
      <c r="D6541" s="12">
        <v>41113</v>
      </c>
      <c r="E6541" s="13" t="s">
        <v>11082</v>
      </c>
      <c r="F6541" s="13" t="s">
        <v>7708</v>
      </c>
      <c r="G6541" s="14"/>
      <c r="H6541" s="15">
        <f>HYPERLINK("https://docs.wto.org/imrd/directdoc.asp?DDFDocuments/t/G/SPS/NIDN54C1.DOC","EN")</f>
      </c>
      <c r="I6541" s="15"/>
      <c r="J6541" s="15"/>
    </row>
    <row r="6542">
      <c r="A6542" s="10" t="s">
        <v>11083</v>
      </c>
      <c r="B6542" s="11" t="s">
        <v>59</v>
      </c>
      <c r="C6542" s="10" t="s">
        <v>40</v>
      </c>
      <c r="D6542" s="12">
        <v>41113</v>
      </c>
      <c r="E6542" s="13" t="s">
        <v>5954</v>
      </c>
      <c r="F6542" s="13" t="s">
        <v>5150</v>
      </c>
      <c r="G6542" s="14"/>
      <c r="H6542" s="15">
        <f>HYPERLINK("https://docs.wto.org/imrd/directdoc.asp?DDFDocuments/t/G/SPS/NTPKM241A1.DOC","EN")</f>
      </c>
      <c r="I6542" s="15">
        <f>HYPERLINK("https://docs.wto.org/imrd/directdoc.asp?DDFDocuments/u/G/SPS/NTPKM241A1.DOC","FR")</f>
      </c>
      <c r="J6542" s="15">
        <f>HYPERLINK("https://docs.wto.org/imrd/directdoc.asp?DDFDocuments/v/G/SPS/NTPKM241A1.DOC","ES")</f>
      </c>
    </row>
    <row r="6543">
      <c r="A6543" s="10" t="s">
        <v>11084</v>
      </c>
      <c r="B6543" s="11" t="s">
        <v>27</v>
      </c>
      <c r="C6543" s="10" t="s">
        <v>54</v>
      </c>
      <c r="D6543" s="12">
        <v>41109</v>
      </c>
      <c r="E6543" s="13" t="s">
        <v>19</v>
      </c>
      <c r="F6543" s="13" t="s">
        <v>925</v>
      </c>
      <c r="G6543" s="14"/>
      <c r="H6543" s="15">
        <f>HYPERLINK("https://docs.wto.org/imrd/directdoc.asp?DDFDocuments/t/G/SPS/NCRI121A1.DOC","EN")</f>
      </c>
      <c r="I6543" s="15">
        <f>HYPERLINK("https://docs.wto.org/imrd/directdoc.asp?DDFDocuments/u/G/SPS/NCRI121A1.DOC","FR")</f>
      </c>
      <c r="J6543" s="15">
        <f>HYPERLINK("https://docs.wto.org/imrd/directdoc.asp?DDFDocuments/v/G/SPS/NCRI121A1.DOC","ES")</f>
      </c>
    </row>
    <row r="6544">
      <c r="A6544" s="10" t="s">
        <v>11085</v>
      </c>
      <c r="B6544" s="11" t="s">
        <v>27</v>
      </c>
      <c r="C6544" s="10" t="s">
        <v>40</v>
      </c>
      <c r="D6544" s="12">
        <v>41109</v>
      </c>
      <c r="E6544" s="13" t="s">
        <v>19</v>
      </c>
      <c r="F6544" s="13" t="s">
        <v>310</v>
      </c>
      <c r="G6544" s="14"/>
      <c r="H6544" s="15">
        <f>HYPERLINK("https://docs.wto.org/imrd/directdoc.asp?DDFDocuments/t/G/SPS/NCRI122A1.DOC","EN")</f>
      </c>
      <c r="I6544" s="15">
        <f>HYPERLINK("https://docs.wto.org/imrd/directdoc.asp?DDFDocuments/u/G/SPS/NCRI122A1.DOC","FR")</f>
      </c>
      <c r="J6544" s="15">
        <f>HYPERLINK("https://docs.wto.org/imrd/directdoc.asp?DDFDocuments/v/G/SPS/NCRI122A1.DOC","ES")</f>
      </c>
    </row>
    <row r="6545">
      <c r="A6545" s="10" t="s">
        <v>11086</v>
      </c>
      <c r="B6545" s="11" t="s">
        <v>124</v>
      </c>
      <c r="C6545" s="10" t="s">
        <v>54</v>
      </c>
      <c r="D6545" s="12">
        <v>41109</v>
      </c>
      <c r="E6545" s="13" t="s">
        <v>11087</v>
      </c>
      <c r="F6545" s="13" t="s">
        <v>310</v>
      </c>
      <c r="G6545" s="14" t="s">
        <v>161</v>
      </c>
      <c r="H6545" s="15">
        <f>HYPERLINK("https://docs.wto.org/imrd/directdoc.asp?DDFDocuments/t/G/SPS/NIDN50A1.DOC","EN")</f>
      </c>
      <c r="I6545" s="15">
        <f>HYPERLINK("https://docs.wto.org/imrd/directdoc.asp?DDFDocuments/u/G/SPS/NIDN50A1.DOC","FR")</f>
      </c>
      <c r="J6545" s="15">
        <f>HYPERLINK("https://docs.wto.org/imrd/directdoc.asp?DDFDocuments/v/G/SPS/NIDN50A1.DOC","ES")</f>
      </c>
    </row>
    <row r="6546">
      <c r="A6546" s="10" t="s">
        <v>11088</v>
      </c>
      <c r="B6546" s="11" t="s">
        <v>87</v>
      </c>
      <c r="C6546" s="10" t="s">
        <v>40</v>
      </c>
      <c r="D6546" s="12">
        <v>41109</v>
      </c>
      <c r="E6546" s="13" t="s">
        <v>19</v>
      </c>
      <c r="F6546" s="13" t="s">
        <v>817</v>
      </c>
      <c r="G6546" s="14"/>
      <c r="H6546" s="15">
        <f>HYPERLINK("https://docs.wto.org/imrd/directdoc.asp?DDFDocuments/q/G/SPS/NMEX166A1.pdf","EN")</f>
      </c>
      <c r="I6546" s="15">
        <f>HYPERLINK("https://docs.wto.org/imrd/directdoc.asp?DDFDocuments/r/G/SPS/NMEX166A1.pdf","FR")</f>
      </c>
      <c r="J6546" s="15">
        <f>HYPERLINK("https://docs.wto.org/imrd/directdoc.asp?DDFDocuments/s/G/SPS/NMEX166A1.pdf","ES")</f>
      </c>
    </row>
    <row r="6547">
      <c r="A6547" s="10" t="s">
        <v>11089</v>
      </c>
      <c r="B6547" s="11" t="s">
        <v>195</v>
      </c>
      <c r="C6547" s="10" t="s">
        <v>40</v>
      </c>
      <c r="D6547" s="12">
        <v>41109</v>
      </c>
      <c r="E6547" s="13" t="s">
        <v>11090</v>
      </c>
      <c r="F6547" s="13" t="s">
        <v>186</v>
      </c>
      <c r="G6547" s="14" t="s">
        <v>188</v>
      </c>
      <c r="H6547" s="15">
        <f>HYPERLINK("https://docs.wto.org/imrd/directdoc.asp?DDFDocuments/t/G/SPS/NNZL175A1.DOC","EN")</f>
      </c>
      <c r="I6547" s="15">
        <f>HYPERLINK("https://docs.wto.org/imrd/directdoc.asp?DDFDocuments/u/G/SPS/NNZL175A1.DOC","FR")</f>
      </c>
      <c r="J6547" s="15">
        <f>HYPERLINK("https://docs.wto.org/imrd/directdoc.asp?DDFDocuments/v/G/SPS/NNZL175A1.DOC","ES")</f>
      </c>
    </row>
    <row r="6548">
      <c r="A6548" s="10" t="s">
        <v>11091</v>
      </c>
      <c r="B6548" s="11" t="s">
        <v>233</v>
      </c>
      <c r="C6548" s="10" t="s">
        <v>18</v>
      </c>
      <c r="D6548" s="12">
        <v>41109</v>
      </c>
      <c r="E6548" s="13" t="s">
        <v>11092</v>
      </c>
      <c r="F6548" s="13" t="s">
        <v>992</v>
      </c>
      <c r="G6548" s="14" t="s">
        <v>17</v>
      </c>
      <c r="H6548" s="15">
        <f>HYPERLINK("https://docs.wto.org/imrd/directdoc.asp?DDFDocuments/q/G/SPS/NPER421.pdf","EN")</f>
      </c>
      <c r="I6548" s="15">
        <f>HYPERLINK("https://docs.wto.org/imrd/directdoc.asp?DDFDocuments/r/G/SPS/NPER421.pdf","FR")</f>
      </c>
      <c r="J6548" s="15">
        <f>HYPERLINK("https://docs.wto.org/imrd/directdoc.asp?DDFDocuments/s/G/SPS/NPER421.pdf","ES")</f>
      </c>
    </row>
    <row r="6549">
      <c r="A6549" s="10" t="s">
        <v>11093</v>
      </c>
      <c r="B6549" s="11" t="s">
        <v>233</v>
      </c>
      <c r="C6549" s="10" t="s">
        <v>18</v>
      </c>
      <c r="D6549" s="12">
        <v>41109</v>
      </c>
      <c r="E6549" s="13" t="s">
        <v>11094</v>
      </c>
      <c r="F6549" s="13" t="s">
        <v>223</v>
      </c>
      <c r="G6549" s="14" t="s">
        <v>349</v>
      </c>
      <c r="H6549" s="15">
        <f>HYPERLINK("https://docs.wto.org/imrd/directdoc.asp?DDFDocuments/t/G/SPS/NPER423.DOC","EN")</f>
      </c>
      <c r="I6549" s="15">
        <f>HYPERLINK("https://docs.wto.org/imrd/directdoc.asp?DDFDocuments/u/G/SPS/NPER423.DOC","FR")</f>
      </c>
      <c r="J6549" s="15">
        <f>HYPERLINK("https://docs.wto.org/imrd/directdoc.asp?DDFDocuments/v/G/SPS/NPER423.DOC","ES")</f>
      </c>
    </row>
    <row r="6550">
      <c r="A6550" s="10" t="s">
        <v>11095</v>
      </c>
      <c r="B6550" s="11" t="s">
        <v>233</v>
      </c>
      <c r="C6550" s="10" t="s">
        <v>18</v>
      </c>
      <c r="D6550" s="12">
        <v>41109</v>
      </c>
      <c r="E6550" s="13" t="s">
        <v>11096</v>
      </c>
      <c r="F6550" s="13" t="s">
        <v>992</v>
      </c>
      <c r="G6550" s="14" t="s">
        <v>2110</v>
      </c>
      <c r="H6550" s="15">
        <f>HYPERLINK("https://docs.wto.org/imrd/directdoc.asp?DDFDocuments/t/G/SPS/NPER424.DOC","EN")</f>
      </c>
      <c r="I6550" s="15">
        <f>HYPERLINK("https://docs.wto.org/imrd/directdoc.asp?DDFDocuments/u/G/SPS/NPER424.DOC","FR")</f>
      </c>
      <c r="J6550" s="15">
        <f>HYPERLINK("https://docs.wto.org/imrd/directdoc.asp?DDFDocuments/v/G/SPS/NPER424.DOC","ES")</f>
      </c>
    </row>
    <row r="6551">
      <c r="A6551" s="10" t="s">
        <v>11097</v>
      </c>
      <c r="B6551" s="11" t="s">
        <v>233</v>
      </c>
      <c r="C6551" s="10" t="s">
        <v>18</v>
      </c>
      <c r="D6551" s="12">
        <v>41109</v>
      </c>
      <c r="E6551" s="13" t="s">
        <v>11098</v>
      </c>
      <c r="F6551" s="13" t="s">
        <v>992</v>
      </c>
      <c r="G6551" s="14" t="s">
        <v>2110</v>
      </c>
      <c r="H6551" s="15">
        <f>HYPERLINK("https://docs.wto.org/imrd/directdoc.asp?DDFDocuments/t/G/SPS/NPER426.DOC","EN")</f>
      </c>
      <c r="I6551" s="15">
        <f>HYPERLINK("https://docs.wto.org/imrd/directdoc.asp?DDFDocuments/u/G/SPS/NPER426.DOC","FR")</f>
      </c>
      <c r="J6551" s="15">
        <f>HYPERLINK("https://docs.wto.org/imrd/directdoc.asp?DDFDocuments/v/G/SPS/NPER426.DOC","ES")</f>
      </c>
    </row>
    <row r="6552">
      <c r="A6552" s="10" t="s">
        <v>11099</v>
      </c>
      <c r="B6552" s="11" t="s">
        <v>233</v>
      </c>
      <c r="C6552" s="10" t="s">
        <v>18</v>
      </c>
      <c r="D6552" s="12">
        <v>41109</v>
      </c>
      <c r="E6552" s="13" t="s">
        <v>11100</v>
      </c>
      <c r="F6552" s="13" t="s">
        <v>992</v>
      </c>
      <c r="G6552" s="14" t="s">
        <v>365</v>
      </c>
      <c r="H6552" s="15">
        <f>HYPERLINK("https://docs.wto.org/imrd/directdoc.asp?DDFDocuments/q/G/SPS/NPER427.pdf","EN")</f>
      </c>
      <c r="I6552" s="15">
        <f>HYPERLINK("https://docs.wto.org/imrd/directdoc.asp?DDFDocuments/r/G/SPS/NPER427.pdf","FR")</f>
      </c>
      <c r="J6552" s="15">
        <f>HYPERLINK("https://docs.wto.org/imrd/directdoc.asp?DDFDocuments/s/G/SPS/NPER427.pdf","ES")</f>
      </c>
    </row>
    <row r="6553">
      <c r="A6553" s="10" t="s">
        <v>11101</v>
      </c>
      <c r="B6553" s="11" t="s">
        <v>233</v>
      </c>
      <c r="C6553" s="10" t="s">
        <v>18</v>
      </c>
      <c r="D6553" s="12">
        <v>41109</v>
      </c>
      <c r="E6553" s="13" t="s">
        <v>11102</v>
      </c>
      <c r="F6553" s="13" t="s">
        <v>158</v>
      </c>
      <c r="G6553" s="14" t="s">
        <v>349</v>
      </c>
      <c r="H6553" s="15">
        <f>HYPERLINK("https://docs.wto.org/imrd/directdoc.asp?DDFDocuments/t/G/SPS/NPER429.DOC","EN")</f>
      </c>
      <c r="I6553" s="15">
        <f>HYPERLINK("https://docs.wto.org/imrd/directdoc.asp?DDFDocuments/u/G/SPS/NPER429.DOC","FR")</f>
      </c>
      <c r="J6553" s="15">
        <f>HYPERLINK("https://docs.wto.org/imrd/directdoc.asp?DDFDocuments/v/G/SPS/NPER429.DOC","ES")</f>
      </c>
    </row>
    <row r="6554">
      <c r="A6554" s="10" t="s">
        <v>11103</v>
      </c>
      <c r="B6554" s="11" t="s">
        <v>233</v>
      </c>
      <c r="C6554" s="10" t="s">
        <v>18</v>
      </c>
      <c r="D6554" s="12">
        <v>41109</v>
      </c>
      <c r="E6554" s="13" t="s">
        <v>11104</v>
      </c>
      <c r="F6554" s="13" t="s">
        <v>992</v>
      </c>
      <c r="G6554" s="14" t="s">
        <v>161</v>
      </c>
      <c r="H6554" s="15">
        <f>HYPERLINK("https://docs.wto.org/imrd/directdoc.asp?DDFDocuments/q/G/SPS/NPER432.pdf","EN")</f>
      </c>
      <c r="I6554" s="15">
        <f>HYPERLINK("https://docs.wto.org/imrd/directdoc.asp?DDFDocuments/r/G/SPS/NPER432.pdf","FR")</f>
      </c>
      <c r="J6554" s="15">
        <f>HYPERLINK("https://docs.wto.org/imrd/directdoc.asp?DDFDocuments/s/G/SPS/NPER432.pdf","ES")</f>
      </c>
    </row>
    <row r="6555">
      <c r="A6555" s="10" t="s">
        <v>11105</v>
      </c>
      <c r="B6555" s="11" t="s">
        <v>161</v>
      </c>
      <c r="C6555" s="10" t="s">
        <v>18</v>
      </c>
      <c r="D6555" s="12">
        <v>41109</v>
      </c>
      <c r="E6555" s="13" t="s">
        <v>2329</v>
      </c>
      <c r="F6555" s="13" t="s">
        <v>158</v>
      </c>
      <c r="G6555" s="14"/>
      <c r="H6555" s="15">
        <f>HYPERLINK("https://docs.wto.org/imrd/directdoc.asp?DDFDocuments/t/G/SPS/NUSA2427.DOC","EN")</f>
      </c>
      <c r="I6555" s="15">
        <f>HYPERLINK("https://docs.wto.org/imrd/directdoc.asp?DDFDocuments/u/G/SPS/NUSA2427.DOC","FR")</f>
      </c>
      <c r="J6555" s="15">
        <f>HYPERLINK("https://docs.wto.org/imrd/directdoc.asp?DDFDocuments/v/G/SPS/NUSA2427.DOC","ES")</f>
      </c>
    </row>
    <row r="6556">
      <c r="A6556" s="10" t="s">
        <v>11106</v>
      </c>
      <c r="B6556" s="11" t="s">
        <v>79</v>
      </c>
      <c r="C6556" s="10" t="s">
        <v>12</v>
      </c>
      <c r="D6556" s="12">
        <v>41107</v>
      </c>
      <c r="E6556" s="13" t="s">
        <v>7144</v>
      </c>
      <c r="F6556" s="13" t="s">
        <v>144</v>
      </c>
      <c r="G6556" s="14" t="s">
        <v>11107</v>
      </c>
      <c r="H6556" s="15">
        <f>HYPERLINK("https://docs.wto.org/imrd/directdoc.asp?DDFDocuments/t/G/SPS/NCOL241.DOC","EN")</f>
      </c>
      <c r="I6556" s="15">
        <f>HYPERLINK("https://docs.wto.org/imrd/directdoc.asp?DDFDocuments/u/G/SPS/NCOL241.DOC","FR")</f>
      </c>
      <c r="J6556" s="15">
        <f>HYPERLINK("https://docs.wto.org/imrd/directdoc.asp?DDFDocuments/v/G/SPS/NCOL241.DOC","ES")</f>
      </c>
    </row>
    <row r="6557">
      <c r="A6557" s="10" t="s">
        <v>11108</v>
      </c>
      <c r="B6557" s="11" t="s">
        <v>82</v>
      </c>
      <c r="C6557" s="10" t="s">
        <v>40</v>
      </c>
      <c r="D6557" s="12">
        <v>41107</v>
      </c>
      <c r="E6557" s="13" t="s">
        <v>603</v>
      </c>
      <c r="F6557" s="13" t="s">
        <v>5150</v>
      </c>
      <c r="G6557" s="14"/>
      <c r="H6557" s="15">
        <f>HYPERLINK("https://docs.wto.org/imrd/directdoc.asp?DDFDocuments/t/G/SPS/NEU12A1.DOC","EN")</f>
      </c>
      <c r="I6557" s="15">
        <f>HYPERLINK("https://docs.wto.org/imrd/directdoc.asp?DDFDocuments/u/G/SPS/NEU12A1.DOC","FR")</f>
      </c>
      <c r="J6557" s="15">
        <f>HYPERLINK("https://docs.wto.org/imrd/directdoc.asp?DDFDocuments/v/G/SPS/NEU12A1.DOC","ES")</f>
      </c>
    </row>
    <row r="6558">
      <c r="A6558" s="10" t="s">
        <v>11109</v>
      </c>
      <c r="B6558" s="11" t="s">
        <v>17</v>
      </c>
      <c r="C6558" s="10" t="s">
        <v>40</v>
      </c>
      <c r="D6558" s="12">
        <v>41107</v>
      </c>
      <c r="E6558" s="13" t="s">
        <v>19</v>
      </c>
      <c r="F6558" s="13" t="s">
        <v>5163</v>
      </c>
      <c r="G6558" s="14"/>
      <c r="H6558" s="15">
        <f>HYPERLINK("https://docs.wto.org/imrd/directdoc.asp?DDFDocuments/q/G/SPS/NNIC66A1.pdf","EN")</f>
      </c>
      <c r="I6558" s="15">
        <f>HYPERLINK("https://docs.wto.org/imrd/directdoc.asp?DDFDocuments/r/G/SPS/NNIC66A1.pdf","FR")</f>
      </c>
      <c r="J6558" s="15">
        <f>HYPERLINK("https://docs.wto.org/imrd/directdoc.asp?DDFDocuments/s/G/SPS/NNIC66A1.pdf","ES")</f>
      </c>
    </row>
    <row r="6559">
      <c r="A6559" s="10" t="s">
        <v>11110</v>
      </c>
      <c r="B6559" s="11" t="s">
        <v>17</v>
      </c>
      <c r="C6559" s="10" t="s">
        <v>40</v>
      </c>
      <c r="D6559" s="12">
        <v>41107</v>
      </c>
      <c r="E6559" s="13" t="s">
        <v>19</v>
      </c>
      <c r="F6559" s="13" t="s">
        <v>5163</v>
      </c>
      <c r="G6559" s="14"/>
      <c r="H6559" s="15">
        <f>HYPERLINK("https://docs.wto.org/imrd/directdoc.asp?DDFDocuments/t/G/SPS/NNIC67A1.DOC","EN")</f>
      </c>
      <c r="I6559" s="15">
        <f>HYPERLINK("https://docs.wto.org/imrd/directdoc.asp?DDFDocuments/u/G/SPS/NNIC67A1.DOC","FR")</f>
      </c>
      <c r="J6559" s="15">
        <f>HYPERLINK("https://docs.wto.org/imrd/directdoc.asp?DDFDocuments/v/G/SPS/NNIC67A1.DOC","ES")</f>
      </c>
    </row>
    <row r="6560">
      <c r="A6560" s="10" t="s">
        <v>11111</v>
      </c>
      <c r="B6560" s="11" t="s">
        <v>17</v>
      </c>
      <c r="C6560" s="10" t="s">
        <v>40</v>
      </c>
      <c r="D6560" s="12">
        <v>41107</v>
      </c>
      <c r="E6560" s="13" t="s">
        <v>19</v>
      </c>
      <c r="F6560" s="13" t="s">
        <v>5163</v>
      </c>
      <c r="G6560" s="14"/>
      <c r="H6560" s="15">
        <f>HYPERLINK("https://docs.wto.org/imrd/directdoc.asp?DDFDocuments/t/G/SPS/NNIC68A1.DOC","EN")</f>
      </c>
      <c r="I6560" s="15">
        <f>HYPERLINK("https://docs.wto.org/imrd/directdoc.asp?DDFDocuments/u/G/SPS/NNIC68A1.DOC","FR")</f>
      </c>
      <c r="J6560" s="15">
        <f>HYPERLINK("https://docs.wto.org/imrd/directdoc.asp?DDFDocuments/v/G/SPS/NNIC68A1.DOC","ES")</f>
      </c>
    </row>
    <row r="6561">
      <c r="A6561" s="10" t="s">
        <v>11112</v>
      </c>
      <c r="B6561" s="11" t="s">
        <v>17</v>
      </c>
      <c r="C6561" s="10" t="s">
        <v>40</v>
      </c>
      <c r="D6561" s="12">
        <v>41107</v>
      </c>
      <c r="E6561" s="13" t="s">
        <v>19</v>
      </c>
      <c r="F6561" s="13" t="s">
        <v>5163</v>
      </c>
      <c r="G6561" s="14"/>
      <c r="H6561" s="15">
        <f>HYPERLINK("https://docs.wto.org/imrd/directdoc.asp?DDFDocuments/t/G/SPS/NNIC69A1.DOC","EN")</f>
      </c>
      <c r="I6561" s="15">
        <f>HYPERLINK("https://docs.wto.org/imrd/directdoc.asp?DDFDocuments/u/G/SPS/NNIC69A1.DOC","FR")</f>
      </c>
      <c r="J6561" s="15">
        <f>HYPERLINK("https://docs.wto.org/imrd/directdoc.asp?DDFDocuments/v/G/SPS/NNIC69A1.DOC","ES")</f>
      </c>
    </row>
    <row r="6562">
      <c r="A6562" s="10" t="s">
        <v>11113</v>
      </c>
      <c r="B6562" s="11" t="s">
        <v>95</v>
      </c>
      <c r="C6562" s="10" t="s">
        <v>40</v>
      </c>
      <c r="D6562" s="12">
        <v>41106</v>
      </c>
      <c r="E6562" s="13" t="s">
        <v>11114</v>
      </c>
      <c r="F6562" s="13" t="s">
        <v>1268</v>
      </c>
      <c r="G6562" s="14"/>
      <c r="H6562" s="15">
        <f>HYPERLINK("https://docs.wto.org/imrd/directdoc.asp?DDFDocuments/t/G/SPS/NBRA654A4.DOC","EN")</f>
      </c>
      <c r="I6562" s="15">
        <f>HYPERLINK("https://docs.wto.org/imrd/directdoc.asp?DDFDocuments/u/G/SPS/NBRA654A4.DOC","FR")</f>
      </c>
      <c r="J6562" s="15">
        <f>HYPERLINK("https://docs.wto.org/imrd/directdoc.asp?DDFDocuments/v/G/SPS/NBRA654A4.DOC","ES")</f>
      </c>
    </row>
    <row r="6563">
      <c r="A6563" s="10" t="s">
        <v>11115</v>
      </c>
      <c r="B6563" s="11" t="s">
        <v>1389</v>
      </c>
      <c r="C6563" s="10" t="s">
        <v>40</v>
      </c>
      <c r="D6563" s="12">
        <v>41106</v>
      </c>
      <c r="E6563" s="13" t="s">
        <v>19</v>
      </c>
      <c r="F6563" s="13" t="s">
        <v>5150</v>
      </c>
      <c r="G6563" s="14"/>
      <c r="H6563" s="15">
        <f>HYPERLINK("https://docs.wto.org/imrd/directdoc.asp?DDFDocuments/t/G/SPS/NDOM19A1.DOC","EN")</f>
      </c>
      <c r="I6563" s="15">
        <f>HYPERLINK("https://docs.wto.org/imrd/directdoc.asp?DDFDocuments/u/G/SPS/NDOM19A1.DOC","FR")</f>
      </c>
      <c r="J6563" s="15">
        <f>HYPERLINK("https://docs.wto.org/imrd/directdoc.asp?DDFDocuments/v/G/SPS/NDOM19A1.DOC","ES")</f>
      </c>
    </row>
    <row r="6564">
      <c r="A6564" s="10" t="s">
        <v>11116</v>
      </c>
      <c r="B6564" s="11" t="s">
        <v>82</v>
      </c>
      <c r="C6564" s="10" t="s">
        <v>40</v>
      </c>
      <c r="D6564" s="12">
        <v>41106</v>
      </c>
      <c r="E6564" s="13" t="s">
        <v>603</v>
      </c>
      <c r="F6564" s="13" t="s">
        <v>5150</v>
      </c>
      <c r="G6564" s="14"/>
      <c r="H6564" s="15">
        <f>HYPERLINK("https://docs.wto.org/imrd/directdoc.asp?DDFDocuments/t/G/SPS/NEU16A1.DOC","EN")</f>
      </c>
      <c r="I6564" s="15">
        <f>HYPERLINK("https://docs.wto.org/imrd/directdoc.asp?DDFDocuments/u/G/SPS/NEU16A1.DOC","FR")</f>
      </c>
      <c r="J6564" s="15">
        <f>HYPERLINK("https://docs.wto.org/imrd/directdoc.asp?DDFDocuments/v/G/SPS/NEU16A1.DOC","ES")</f>
      </c>
    </row>
    <row r="6565">
      <c r="A6565" s="10" t="s">
        <v>11117</v>
      </c>
      <c r="B6565" s="11" t="s">
        <v>82</v>
      </c>
      <c r="C6565" s="10" t="s">
        <v>18</v>
      </c>
      <c r="D6565" s="12">
        <v>41106</v>
      </c>
      <c r="E6565" s="13" t="s">
        <v>11118</v>
      </c>
      <c r="F6565" s="13" t="s">
        <v>74</v>
      </c>
      <c r="G6565" s="14"/>
      <c r="H6565" s="15">
        <f>HYPERLINK("https://docs.wto.org/imrd/directdoc.asp?DDFDocuments/t/G/SPS/NEU23.DOC","EN")</f>
      </c>
      <c r="I6565" s="15">
        <f>HYPERLINK("https://docs.wto.org/imrd/directdoc.asp?DDFDocuments/u/G/SPS/NEU23.DOC","FR")</f>
      </c>
      <c r="J6565" s="15">
        <f>HYPERLINK("https://docs.wto.org/imrd/directdoc.asp?DDFDocuments/v/G/SPS/NEU23.DOC","ES")</f>
      </c>
    </row>
    <row r="6566">
      <c r="A6566" s="10" t="s">
        <v>11119</v>
      </c>
      <c r="B6566" s="11" t="s">
        <v>233</v>
      </c>
      <c r="C6566" s="10" t="s">
        <v>12</v>
      </c>
      <c r="D6566" s="12">
        <v>41106</v>
      </c>
      <c r="E6566" s="13" t="s">
        <v>11120</v>
      </c>
      <c r="F6566" s="13" t="s">
        <v>283</v>
      </c>
      <c r="G6566" s="14" t="s">
        <v>87</v>
      </c>
      <c r="H6566" s="15">
        <f>HYPERLINK("https://docs.wto.org/imrd/directdoc.asp?DDFDocuments/t/G/SPS/NPER419.DOC","EN")</f>
      </c>
      <c r="I6566" s="15">
        <f>HYPERLINK("https://docs.wto.org/imrd/directdoc.asp?DDFDocuments/u/G/SPS/NPER419.DOC","FR")</f>
      </c>
      <c r="J6566" s="15">
        <f>HYPERLINK("https://docs.wto.org/imrd/directdoc.asp?DDFDocuments/v/G/SPS/NPER419.DOC","ES")</f>
      </c>
    </row>
    <row r="6567">
      <c r="A6567" s="10" t="s">
        <v>11121</v>
      </c>
      <c r="B6567" s="11" t="s">
        <v>233</v>
      </c>
      <c r="C6567" s="10" t="s">
        <v>12</v>
      </c>
      <c r="D6567" s="12">
        <v>41106</v>
      </c>
      <c r="E6567" s="13" t="s">
        <v>11122</v>
      </c>
      <c r="F6567" s="13" t="s">
        <v>144</v>
      </c>
      <c r="G6567" s="14" t="s">
        <v>365</v>
      </c>
      <c r="H6567" s="15">
        <f>HYPERLINK("https://docs.wto.org/imrd/directdoc.asp?DDFDocuments/t/G/SPS/NPER420.DOC","EN")</f>
      </c>
      <c r="I6567" s="15">
        <f>HYPERLINK("https://docs.wto.org/imrd/directdoc.asp?DDFDocuments/u/G/SPS/NPER420.DOC","FR")</f>
      </c>
      <c r="J6567" s="15">
        <f>HYPERLINK("https://docs.wto.org/imrd/directdoc.asp?DDFDocuments/v/G/SPS/NPER420.DOC","ES")</f>
      </c>
    </row>
    <row r="6568">
      <c r="A6568" s="10" t="s">
        <v>11123</v>
      </c>
      <c r="B6568" s="11" t="s">
        <v>161</v>
      </c>
      <c r="C6568" s="10" t="s">
        <v>18</v>
      </c>
      <c r="D6568" s="12">
        <v>41106</v>
      </c>
      <c r="E6568" s="13" t="s">
        <v>6390</v>
      </c>
      <c r="F6568" s="13" t="s">
        <v>122</v>
      </c>
      <c r="G6568" s="14"/>
      <c r="H6568" s="15">
        <f>HYPERLINK("https://docs.wto.org/imrd/directdoc.asp?DDFDocuments/q/G/SPS/NUSA2415.pdf","EN")</f>
      </c>
      <c r="I6568" s="15">
        <f>HYPERLINK("https://docs.wto.org/imrd/directdoc.asp?DDFDocuments/r/G/SPS/NUSA2415.pdf","FR")</f>
      </c>
      <c r="J6568" s="15">
        <f>HYPERLINK("https://docs.wto.org/imrd/directdoc.asp?DDFDocuments/s/G/SPS/NUSA2415.pdf","ES")</f>
      </c>
    </row>
    <row r="6569">
      <c r="A6569" s="10" t="s">
        <v>11124</v>
      </c>
      <c r="B6569" s="11" t="s">
        <v>161</v>
      </c>
      <c r="C6569" s="10" t="s">
        <v>18</v>
      </c>
      <c r="D6569" s="12">
        <v>41106</v>
      </c>
      <c r="E6569" s="13" t="s">
        <v>11125</v>
      </c>
      <c r="F6569" s="13" t="s">
        <v>11126</v>
      </c>
      <c r="G6569" s="14"/>
      <c r="H6569" s="15">
        <f>HYPERLINK("https://docs.wto.org/imrd/directdoc.asp?DDFDocuments/t/G/SPS/NUSA2420.DOC","EN")</f>
      </c>
      <c r="I6569" s="15">
        <f>HYPERLINK("https://docs.wto.org/imrd/directdoc.asp?DDFDocuments/u/G/SPS/NUSA2420.DOC","FR")</f>
      </c>
      <c r="J6569" s="15">
        <f>HYPERLINK("https://docs.wto.org/imrd/directdoc.asp?DDFDocuments/v/G/SPS/NUSA2420.DOC","ES")</f>
      </c>
    </row>
    <row r="6570">
      <c r="A6570" s="10" t="s">
        <v>11127</v>
      </c>
      <c r="B6570" s="11" t="s">
        <v>151</v>
      </c>
      <c r="C6570" s="10" t="s">
        <v>18</v>
      </c>
      <c r="D6570" s="12">
        <v>41106</v>
      </c>
      <c r="E6570" s="13" t="s">
        <v>11128</v>
      </c>
      <c r="F6570" s="13" t="s">
        <v>262</v>
      </c>
      <c r="G6570" s="14"/>
      <c r="H6570" s="15">
        <f>HYPERLINK("https://docs.wto.org/imrd/directdoc.asp?DDFDocuments/q/G/SPS/NVNM33.pdf","EN")</f>
      </c>
      <c r="I6570" s="15">
        <f>HYPERLINK("https://docs.wto.org/imrd/directdoc.asp?DDFDocuments/r/G/SPS/NVNM33.pdf","FR")</f>
      </c>
      <c r="J6570" s="15">
        <f>HYPERLINK("https://docs.wto.org/imrd/directdoc.asp?DDFDocuments/s/G/SPS/NVNM33.pdf","ES")</f>
      </c>
    </row>
    <row r="6571">
      <c r="A6571" s="10" t="s">
        <v>11129</v>
      </c>
      <c r="B6571" s="11" t="s">
        <v>124</v>
      </c>
      <c r="C6571" s="10" t="s">
        <v>18</v>
      </c>
      <c r="D6571" s="12">
        <v>41103</v>
      </c>
      <c r="E6571" s="13" t="s">
        <v>11130</v>
      </c>
      <c r="F6571" s="13" t="s">
        <v>3997</v>
      </c>
      <c r="G6571" s="14"/>
      <c r="H6571" s="15">
        <f>HYPERLINK("https://docs.wto.org/imrd/directdoc.asp?DDFDocuments/t/G/SPS/NIDN53.DOC","EN")</f>
      </c>
      <c r="I6571" s="15">
        <f>HYPERLINK("https://docs.wto.org/imrd/directdoc.asp?DDFDocuments/u/G/SPS/NIDN53.DOC","FR")</f>
      </c>
      <c r="J6571" s="15">
        <f>HYPERLINK("https://docs.wto.org/imrd/directdoc.asp?DDFDocuments/v/G/SPS/NIDN53.DOC","ES")</f>
      </c>
    </row>
    <row r="6572">
      <c r="A6572" s="10" t="s">
        <v>11131</v>
      </c>
      <c r="B6572" s="11" t="s">
        <v>124</v>
      </c>
      <c r="C6572" s="10" t="s">
        <v>18</v>
      </c>
      <c r="D6572" s="12">
        <v>41103</v>
      </c>
      <c r="E6572" s="13" t="s">
        <v>11082</v>
      </c>
      <c r="F6572" s="13" t="s">
        <v>7708</v>
      </c>
      <c r="G6572" s="14"/>
      <c r="H6572" s="15">
        <f>HYPERLINK("https://docs.wto.org/imrd/directdoc.asp?DDFDocuments/t/G/SPS/NIDN54.DOC","EN")</f>
      </c>
      <c r="I6572" s="15">
        <f>HYPERLINK("https://docs.wto.org/imrd/directdoc.asp?DDFDocuments/u/G/SPS/NIDN54.DOC","FR")</f>
      </c>
      <c r="J6572" s="15">
        <f>HYPERLINK("https://docs.wto.org/imrd/directdoc.asp?DDFDocuments/v/G/SPS/NIDN54.DOC","ES")</f>
      </c>
    </row>
    <row r="6573">
      <c r="A6573" s="10" t="s">
        <v>11132</v>
      </c>
      <c r="B6573" s="11" t="s">
        <v>34</v>
      </c>
      <c r="C6573" s="10" t="s">
        <v>18</v>
      </c>
      <c r="D6573" s="12">
        <v>41103</v>
      </c>
      <c r="E6573" s="13" t="s">
        <v>11133</v>
      </c>
      <c r="F6573" s="13" t="s">
        <v>74</v>
      </c>
      <c r="G6573" s="14"/>
      <c r="H6573" s="15">
        <f>HYPERLINK("https://docs.wto.org/imrd/directdoc.asp?DDFDocuments/t/G/SPS/NJPN301.DOC","EN")</f>
      </c>
      <c r="I6573" s="15">
        <f>HYPERLINK("https://docs.wto.org/imrd/directdoc.asp?DDFDocuments/u/G/SPS/NJPN301.DOC","FR")</f>
      </c>
      <c r="J6573" s="15">
        <f>HYPERLINK("https://docs.wto.org/imrd/directdoc.asp?DDFDocuments/v/G/SPS/NJPN301.DOC","ES")</f>
      </c>
    </row>
    <row r="6574">
      <c r="A6574" s="10" t="s">
        <v>11134</v>
      </c>
      <c r="B6574" s="11" t="s">
        <v>27</v>
      </c>
      <c r="C6574" s="10" t="s">
        <v>12</v>
      </c>
      <c r="D6574" s="12">
        <v>41102</v>
      </c>
      <c r="E6574" s="13" t="s">
        <v>11135</v>
      </c>
      <c r="F6574" s="13" t="s">
        <v>138</v>
      </c>
      <c r="G6574" s="14" t="s">
        <v>11136</v>
      </c>
      <c r="H6574" s="15">
        <f>HYPERLINK("https://docs.wto.org/imrd/directdoc.asp?DDFDocuments/t/G/SPS/NCRI126.DOC","EN")</f>
      </c>
      <c r="I6574" s="15">
        <f>HYPERLINK("https://docs.wto.org/imrd/directdoc.asp?DDFDocuments/u/G/SPS/NCRI126.DOC","FR")</f>
      </c>
      <c r="J6574" s="15">
        <f>HYPERLINK("https://docs.wto.org/imrd/directdoc.asp?DDFDocuments/v/G/SPS/NCRI126.DOC","ES")</f>
      </c>
    </row>
    <row r="6575">
      <c r="A6575" s="10" t="s">
        <v>11137</v>
      </c>
      <c r="B6575" s="11" t="s">
        <v>5038</v>
      </c>
      <c r="C6575" s="10" t="s">
        <v>18</v>
      </c>
      <c r="D6575" s="12">
        <v>41096</v>
      </c>
      <c r="E6575" s="13" t="s">
        <v>11138</v>
      </c>
      <c r="F6575" s="13" t="s">
        <v>11139</v>
      </c>
      <c r="G6575" s="14"/>
      <c r="H6575" s="15">
        <f>HYPERLINK("https://docs.wto.org/imrd/directdoc.asp?DDFDocuments/t/G/SPS/NALB154.DOC","EN")</f>
      </c>
      <c r="I6575" s="15">
        <f>HYPERLINK("https://docs.wto.org/imrd/directdoc.asp?DDFDocuments/u/G/SPS/NALB154.DOC","FR")</f>
      </c>
      <c r="J6575" s="15">
        <f>HYPERLINK("https://docs.wto.org/imrd/directdoc.asp?DDFDocuments/v/G/SPS/NALB154.DOC","ES")</f>
      </c>
    </row>
    <row r="6576">
      <c r="A6576" s="10" t="s">
        <v>11140</v>
      </c>
      <c r="B6576" s="11" t="s">
        <v>79</v>
      </c>
      <c r="C6576" s="10" t="s">
        <v>40</v>
      </c>
      <c r="D6576" s="12">
        <v>41096</v>
      </c>
      <c r="E6576" s="13" t="s">
        <v>11141</v>
      </c>
      <c r="F6576" s="13" t="s">
        <v>310</v>
      </c>
      <c r="G6576" s="14"/>
      <c r="H6576" s="15"/>
      <c r="I6576" s="15">
        <f>HYPERLINK("https://docs.wto.org/imrd/directdoc.asp?DDFDocuments/u/G/SPS/NCOL222A1.DOC","FR")</f>
      </c>
      <c r="J6576" s="15">
        <f>HYPERLINK("https://docs.wto.org/imrd/directdoc.asp?DDFDocuments/v/G/SPS/NCOL222A1.DOC","ES")</f>
      </c>
    </row>
    <row r="6577">
      <c r="A6577" s="10" t="s">
        <v>11142</v>
      </c>
      <c r="B6577" s="11" t="s">
        <v>1331</v>
      </c>
      <c r="C6577" s="10" t="s">
        <v>18</v>
      </c>
      <c r="D6577" s="12">
        <v>41096</v>
      </c>
      <c r="E6577" s="13" t="s">
        <v>11143</v>
      </c>
      <c r="F6577" s="13" t="s">
        <v>158</v>
      </c>
      <c r="G6577" s="14"/>
      <c r="H6577" s="15">
        <f>HYPERLINK("https://docs.wto.org/imrd/directdoc.asp?DDFDocuments/t/G/SPS/NHND46.DOC","EN")</f>
      </c>
      <c r="I6577" s="15">
        <f>HYPERLINK("https://docs.wto.org/imrd/directdoc.asp?DDFDocuments/u/G/SPS/NHND46.DOC","FR")</f>
      </c>
      <c r="J6577" s="15">
        <f>HYPERLINK("https://docs.wto.org/imrd/directdoc.asp?DDFDocuments/v/G/SPS/NHND46.DOC","ES")</f>
      </c>
    </row>
    <row r="6578">
      <c r="A6578" s="10" t="s">
        <v>11144</v>
      </c>
      <c r="B6578" s="11" t="s">
        <v>95</v>
      </c>
      <c r="C6578" s="10" t="s">
        <v>40</v>
      </c>
      <c r="D6578" s="12">
        <v>41095</v>
      </c>
      <c r="E6578" s="13" t="s">
        <v>11145</v>
      </c>
      <c r="F6578" s="13" t="s">
        <v>199</v>
      </c>
      <c r="G6578" s="14"/>
      <c r="H6578" s="15">
        <f>HYPERLINK("https://docs.wto.org/imrd/directdoc.asp?DDFDocuments/t/G/SPS/NBRA144A8.DOC","EN")</f>
      </c>
      <c r="I6578" s="15">
        <f>HYPERLINK("https://docs.wto.org/imrd/directdoc.asp?DDFDocuments/u/G/SPS/NBRA144A8.DOC","FR")</f>
      </c>
      <c r="J6578" s="15">
        <f>HYPERLINK("https://docs.wto.org/imrd/directdoc.asp?DDFDocuments/v/G/SPS/NBRA144A8.DOC","ES")</f>
      </c>
    </row>
    <row r="6579">
      <c r="A6579" s="10" t="s">
        <v>11146</v>
      </c>
      <c r="B6579" s="11" t="s">
        <v>161</v>
      </c>
      <c r="C6579" s="10" t="s">
        <v>40</v>
      </c>
      <c r="D6579" s="12">
        <v>41095</v>
      </c>
      <c r="E6579" s="13" t="s">
        <v>11147</v>
      </c>
      <c r="F6579" s="13" t="s">
        <v>5150</v>
      </c>
      <c r="G6579" s="14" t="s">
        <v>27</v>
      </c>
      <c r="H6579" s="15">
        <f>HYPERLINK("https://docs.wto.org/imrd/directdoc.asp?DDFDocuments/t/G/SPS/NUSA2295A1.DOC","EN")</f>
      </c>
      <c r="I6579" s="15">
        <f>HYPERLINK("https://docs.wto.org/imrd/directdoc.asp?DDFDocuments/u/G/SPS/NUSA2295A1.DOC","FR")</f>
      </c>
      <c r="J6579" s="15">
        <f>HYPERLINK("https://docs.wto.org/imrd/directdoc.asp?DDFDocuments/v/G/SPS/NUSA2295A1.DOC","ES")</f>
      </c>
    </row>
    <row r="6580">
      <c r="A6580" s="10" t="s">
        <v>11148</v>
      </c>
      <c r="B6580" s="11" t="s">
        <v>79</v>
      </c>
      <c r="C6580" s="10" t="s">
        <v>18</v>
      </c>
      <c r="D6580" s="12">
        <v>41092</v>
      </c>
      <c r="E6580" s="13" t="s">
        <v>11149</v>
      </c>
      <c r="F6580" s="13" t="s">
        <v>24</v>
      </c>
      <c r="G6580" s="14"/>
      <c r="H6580" s="15">
        <f>HYPERLINK("https://docs.wto.org/imrd/directdoc.asp?DDFDocuments/t/G/SPS/NCOL240.DOC","EN")</f>
      </c>
      <c r="I6580" s="15">
        <f>HYPERLINK("https://docs.wto.org/imrd/directdoc.asp?DDFDocuments/u/G/SPS/NCOL240.DOC","FR")</f>
      </c>
      <c r="J6580" s="15">
        <f>HYPERLINK("https://docs.wto.org/imrd/directdoc.asp?DDFDocuments/v/G/SPS/NCOL240.DOC","ES")</f>
      </c>
    </row>
    <row r="6581">
      <c r="A6581" s="10" t="s">
        <v>11150</v>
      </c>
      <c r="B6581" s="11" t="s">
        <v>59</v>
      </c>
      <c r="C6581" s="10" t="s">
        <v>18</v>
      </c>
      <c r="D6581" s="12">
        <v>41092</v>
      </c>
      <c r="E6581" s="13" t="s">
        <v>10562</v>
      </c>
      <c r="F6581" s="13" t="s">
        <v>1282</v>
      </c>
      <c r="G6581" s="14"/>
      <c r="H6581" s="15">
        <f>HYPERLINK("https://docs.wto.org/imrd/directdoc.asp?DDFDocuments/t/G/SPS/NTPKM260.DOC","EN")</f>
      </c>
      <c r="I6581" s="15">
        <f>HYPERLINK("https://docs.wto.org/imrd/directdoc.asp?DDFDocuments/u/G/SPS/NTPKM260.DOC","FR")</f>
      </c>
      <c r="J6581" s="15">
        <f>HYPERLINK("https://docs.wto.org/imrd/directdoc.asp?DDFDocuments/v/G/SPS/NTPKM260.DOC","ES")</f>
      </c>
    </row>
    <row r="6582">
      <c r="A6582" s="10" t="s">
        <v>11151</v>
      </c>
      <c r="B6582" s="11" t="s">
        <v>5038</v>
      </c>
      <c r="C6582" s="10" t="s">
        <v>18</v>
      </c>
      <c r="D6582" s="12">
        <v>41089</v>
      </c>
      <c r="E6582" s="13" t="s">
        <v>11152</v>
      </c>
      <c r="F6582" s="13" t="s">
        <v>339</v>
      </c>
      <c r="G6582" s="14"/>
      <c r="H6582" s="15">
        <f>HYPERLINK("https://docs.wto.org/imrd/directdoc.asp?DDFDocuments/t/G/SPS/NALB153.DOC","EN")</f>
      </c>
      <c r="I6582" s="15">
        <f>HYPERLINK("https://docs.wto.org/imrd/directdoc.asp?DDFDocuments/u/G/SPS/NALB153.DOC","FR")</f>
      </c>
      <c r="J6582" s="15">
        <f>HYPERLINK("https://docs.wto.org/imrd/directdoc.asp?DDFDocuments/v/G/SPS/NALB153.DOC","ES")</f>
      </c>
    </row>
    <row r="6583">
      <c r="A6583" s="10" t="s">
        <v>11153</v>
      </c>
      <c r="B6583" s="11" t="s">
        <v>365</v>
      </c>
      <c r="C6583" s="10" t="s">
        <v>40</v>
      </c>
      <c r="D6583" s="12">
        <v>41089</v>
      </c>
      <c r="E6583" s="13" t="s">
        <v>19</v>
      </c>
      <c r="F6583" s="13" t="s">
        <v>5163</v>
      </c>
      <c r="G6583" s="14"/>
      <c r="H6583" s="15">
        <f>HYPERLINK("https://docs.wto.org/imrd/directdoc.asp?DDFDocuments/t/G/SPS/NCHL385A1.DOC","EN")</f>
      </c>
      <c r="I6583" s="15">
        <f>HYPERLINK("https://docs.wto.org/imrd/directdoc.asp?DDFDocuments/u/G/SPS/NCHL385A1.DOC","FR")</f>
      </c>
      <c r="J6583" s="15">
        <f>HYPERLINK("https://docs.wto.org/imrd/directdoc.asp?DDFDocuments/v/G/SPS/NCHL385A1.DOC","ES")</f>
      </c>
    </row>
    <row r="6584">
      <c r="A6584" s="10" t="s">
        <v>11154</v>
      </c>
      <c r="B6584" s="11" t="s">
        <v>82</v>
      </c>
      <c r="C6584" s="10" t="s">
        <v>40</v>
      </c>
      <c r="D6584" s="12">
        <v>41089</v>
      </c>
      <c r="E6584" s="13" t="s">
        <v>3328</v>
      </c>
      <c r="F6584" s="13" t="s">
        <v>5150</v>
      </c>
      <c r="G6584" s="14"/>
      <c r="H6584" s="15">
        <f>HYPERLINK("https://docs.wto.org/imrd/directdoc.asp?DDFDocuments/t/G/SPS/NEEC341A10.DOC","EN")</f>
      </c>
      <c r="I6584" s="15">
        <f>HYPERLINK("https://docs.wto.org/imrd/directdoc.asp?DDFDocuments/u/G/SPS/NEEC341A10.DOC","FR")</f>
      </c>
      <c r="J6584" s="15">
        <f>HYPERLINK("https://docs.wto.org/imrd/directdoc.asp?DDFDocuments/v/G/SPS/NEEC341A10.DOC","ES")</f>
      </c>
    </row>
    <row r="6585">
      <c r="A6585" s="10" t="s">
        <v>11155</v>
      </c>
      <c r="B6585" s="11" t="s">
        <v>82</v>
      </c>
      <c r="C6585" s="10" t="s">
        <v>40</v>
      </c>
      <c r="D6585" s="12">
        <v>41089</v>
      </c>
      <c r="E6585" s="13" t="s">
        <v>11156</v>
      </c>
      <c r="F6585" s="13" t="s">
        <v>5150</v>
      </c>
      <c r="G6585" s="14"/>
      <c r="H6585" s="15">
        <f>HYPERLINK("https://docs.wto.org/imrd/directdoc.asp?DDFDocuments/t/G/SPS/NEU11A1.DOC","EN")</f>
      </c>
      <c r="I6585" s="15">
        <f>HYPERLINK("https://docs.wto.org/imrd/directdoc.asp?DDFDocuments/u/G/SPS/NEU11A1.DOC","FR")</f>
      </c>
      <c r="J6585" s="15">
        <f>HYPERLINK("https://docs.wto.org/imrd/directdoc.asp?DDFDocuments/v/G/SPS/NEU11A1.DOC","ES")</f>
      </c>
    </row>
    <row r="6586">
      <c r="A6586" s="10" t="s">
        <v>11157</v>
      </c>
      <c r="B6586" s="11" t="s">
        <v>82</v>
      </c>
      <c r="C6586" s="10" t="s">
        <v>40</v>
      </c>
      <c r="D6586" s="12">
        <v>41089</v>
      </c>
      <c r="E6586" s="13" t="s">
        <v>11158</v>
      </c>
      <c r="F6586" s="13" t="s">
        <v>5150</v>
      </c>
      <c r="G6586" s="14"/>
      <c r="H6586" s="15">
        <f>HYPERLINK("https://docs.wto.org/imrd/directdoc.asp?DDFDocuments/t/G/SPS/NEU5A1.DOC","EN")</f>
      </c>
      <c r="I6586" s="15">
        <f>HYPERLINK("https://docs.wto.org/imrd/directdoc.asp?DDFDocuments/u/G/SPS/NEU5A1.DOC","FR")</f>
      </c>
      <c r="J6586" s="15">
        <f>HYPERLINK("https://docs.wto.org/imrd/directdoc.asp?DDFDocuments/v/G/SPS/NEU5A1.DOC","ES")</f>
      </c>
    </row>
    <row r="6587">
      <c r="A6587" s="10" t="s">
        <v>11159</v>
      </c>
      <c r="B6587" s="11" t="s">
        <v>124</v>
      </c>
      <c r="C6587" s="10" t="s">
        <v>18</v>
      </c>
      <c r="D6587" s="12">
        <v>41089</v>
      </c>
      <c r="E6587" s="13" t="s">
        <v>1098</v>
      </c>
      <c r="F6587" s="13" t="s">
        <v>126</v>
      </c>
      <c r="G6587" s="14"/>
      <c r="H6587" s="15">
        <f>HYPERLINK("https://docs.wto.org/imrd/directdoc.asp?DDFDocuments/t/G/SPS/NIDN51.DOC","EN")</f>
      </c>
      <c r="I6587" s="15">
        <f>HYPERLINK("https://docs.wto.org/imrd/directdoc.asp?DDFDocuments/u/G/SPS/NIDN51.DOC","FR")</f>
      </c>
      <c r="J6587" s="15">
        <f>HYPERLINK("https://docs.wto.org/imrd/directdoc.asp?DDFDocuments/v/G/SPS/NIDN51.DOC","ES")</f>
      </c>
    </row>
    <row r="6588">
      <c r="A6588" s="10" t="s">
        <v>11160</v>
      </c>
      <c r="B6588" s="11" t="s">
        <v>124</v>
      </c>
      <c r="C6588" s="10" t="s">
        <v>18</v>
      </c>
      <c r="D6588" s="12">
        <v>41089</v>
      </c>
      <c r="E6588" s="13" t="s">
        <v>11161</v>
      </c>
      <c r="F6588" s="13" t="s">
        <v>5334</v>
      </c>
      <c r="G6588" s="14"/>
      <c r="H6588" s="15">
        <f>HYPERLINK("https://docs.wto.org/imrd/directdoc.asp?DDFDocuments/t/G/SPS/NIDN52.doc","EN")</f>
      </c>
      <c r="I6588" s="15">
        <f>HYPERLINK("https://docs.wto.org/imrd/directdoc.asp?DDFDocuments/u/G/SPS/NIDN52.doc","FR")</f>
      </c>
      <c r="J6588" s="15">
        <f>HYPERLINK("https://docs.wto.org/imrd/directdoc.asp?DDFDocuments/v/G/SPS/NIDN52.doc","ES")</f>
      </c>
    </row>
    <row r="6589">
      <c r="A6589" s="10" t="s">
        <v>11162</v>
      </c>
      <c r="B6589" s="11" t="s">
        <v>720</v>
      </c>
      <c r="C6589" s="10" t="s">
        <v>12</v>
      </c>
      <c r="D6589" s="12">
        <v>41089</v>
      </c>
      <c r="E6589" s="13" t="s">
        <v>11163</v>
      </c>
      <c r="F6589" s="13" t="s">
        <v>5438</v>
      </c>
      <c r="G6589" s="14"/>
      <c r="H6589" s="15">
        <f>HYPERLINK("https://docs.wto.org/imrd/directdoc.asp?DDFDocuments/t/G/SPS/NSLV103.DOC","EN")</f>
      </c>
      <c r="I6589" s="15">
        <f>HYPERLINK("https://docs.wto.org/imrd/directdoc.asp?DDFDocuments/u/G/SPS/NSLV103.DOC","FR")</f>
      </c>
      <c r="J6589" s="15">
        <f>HYPERLINK("https://docs.wto.org/imrd/directdoc.asp?DDFDocuments/v/G/SPS/NSLV103.DOC","ES")</f>
      </c>
    </row>
    <row r="6590">
      <c r="A6590" s="10" t="s">
        <v>11164</v>
      </c>
      <c r="B6590" s="11" t="s">
        <v>365</v>
      </c>
      <c r="C6590" s="10" t="s">
        <v>40</v>
      </c>
      <c r="D6590" s="12">
        <v>41088</v>
      </c>
      <c r="E6590" s="13" t="s">
        <v>19</v>
      </c>
      <c r="F6590" s="13" t="s">
        <v>5163</v>
      </c>
      <c r="G6590" s="14" t="s">
        <v>161</v>
      </c>
      <c r="H6590" s="15">
        <f>HYPERLINK("https://docs.wto.org/imrd/directdoc.asp?DDFDocuments/t/G/SPS/NCHL389A1.DOC","EN")</f>
      </c>
      <c r="I6590" s="15">
        <f>HYPERLINK("https://docs.wto.org/imrd/directdoc.asp?DDFDocuments/u/G/SPS/NCHL389A1.DOC","FR")</f>
      </c>
      <c r="J6590" s="15">
        <f>HYPERLINK("https://docs.wto.org/imrd/directdoc.asp?DDFDocuments/v/G/SPS/NCHL389A1.DOC","ES")</f>
      </c>
    </row>
    <row r="6591">
      <c r="A6591" s="10" t="s">
        <v>11165</v>
      </c>
      <c r="B6591" s="11" t="s">
        <v>79</v>
      </c>
      <c r="C6591" s="10" t="s">
        <v>18</v>
      </c>
      <c r="D6591" s="12">
        <v>41088</v>
      </c>
      <c r="E6591" s="13" t="s">
        <v>11166</v>
      </c>
      <c r="F6591" s="13" t="s">
        <v>2963</v>
      </c>
      <c r="G6591" s="14"/>
      <c r="H6591" s="15">
        <f>HYPERLINK("https://docs.wto.org/imrd/directdoc.asp?DDFDocuments/t/G/SPS/NCOL237.DOC","EN")</f>
      </c>
      <c r="I6591" s="15">
        <f>HYPERLINK("https://docs.wto.org/imrd/directdoc.asp?DDFDocuments/u/G/SPS/NCOL237.DOC","FR")</f>
      </c>
      <c r="J6591" s="15">
        <f>HYPERLINK("https://docs.wto.org/imrd/directdoc.asp?DDFDocuments/v/G/SPS/NCOL237.DOC","ES")</f>
      </c>
    </row>
    <row r="6592">
      <c r="A6592" s="10" t="s">
        <v>11167</v>
      </c>
      <c r="B6592" s="11" t="s">
        <v>79</v>
      </c>
      <c r="C6592" s="10" t="s">
        <v>18</v>
      </c>
      <c r="D6592" s="12">
        <v>41088</v>
      </c>
      <c r="E6592" s="13" t="s">
        <v>11168</v>
      </c>
      <c r="F6592" s="13" t="s">
        <v>2963</v>
      </c>
      <c r="G6592" s="14"/>
      <c r="H6592" s="15">
        <f>HYPERLINK("https://docs.wto.org/imrd/directdoc.asp?DDFDocuments/t/G/SPS/NCOL238.DOC","EN")</f>
      </c>
      <c r="I6592" s="15">
        <f>HYPERLINK("https://docs.wto.org/imrd/directdoc.asp?DDFDocuments/u/G/SPS/NCOL238.DOC","FR")</f>
      </c>
      <c r="J6592" s="15">
        <f>HYPERLINK("https://docs.wto.org/imrd/directdoc.asp?DDFDocuments/v/G/SPS/NCOL238.DOC","ES")</f>
      </c>
    </row>
    <row r="6593">
      <c r="A6593" s="10" t="s">
        <v>11169</v>
      </c>
      <c r="B6593" s="11" t="s">
        <v>153</v>
      </c>
      <c r="C6593" s="10" t="s">
        <v>54</v>
      </c>
      <c r="D6593" s="12">
        <v>41088</v>
      </c>
      <c r="E6593" s="13" t="s">
        <v>11170</v>
      </c>
      <c r="F6593" s="13" t="s">
        <v>9716</v>
      </c>
      <c r="G6593" s="14" t="s">
        <v>9717</v>
      </c>
      <c r="H6593" s="15">
        <f>HYPERLINK("https://docs.wto.org/imrd/directdoc.asp?DDFDocuments/q/G/SPS/NKOR98A20.pdf","EN")</f>
      </c>
      <c r="I6593" s="15">
        <f>HYPERLINK("https://docs.wto.org/imrd/directdoc.asp?DDFDocuments/r/G/SPS/NKOR98A20.pdf","FR")</f>
      </c>
      <c r="J6593" s="15">
        <f>HYPERLINK("https://docs.wto.org/imrd/directdoc.asp?DDFDocuments/s/G/SPS/NKOR98A20.pdf","ES")</f>
      </c>
    </row>
    <row r="6594">
      <c r="A6594" s="10" t="s">
        <v>11171</v>
      </c>
      <c r="B6594" s="11" t="s">
        <v>79</v>
      </c>
      <c r="C6594" s="10" t="s">
        <v>18</v>
      </c>
      <c r="D6594" s="12">
        <v>41087</v>
      </c>
      <c r="E6594" s="13" t="s">
        <v>11168</v>
      </c>
      <c r="F6594" s="13" t="s">
        <v>24</v>
      </c>
      <c r="G6594" s="14"/>
      <c r="H6594" s="15">
        <f>HYPERLINK("https://docs.wto.org/imrd/directdoc.asp?DDFDocuments/t/G/SPS/NCOL239.DOC","EN")</f>
      </c>
      <c r="I6594" s="15">
        <f>HYPERLINK("https://docs.wto.org/imrd/directdoc.asp?DDFDocuments/u/G/SPS/NCOL239.DOC","FR")</f>
      </c>
      <c r="J6594" s="15">
        <f>HYPERLINK("https://docs.wto.org/imrd/directdoc.asp?DDFDocuments/v/G/SPS/NCOL239.DOC","ES")</f>
      </c>
    </row>
    <row r="6595">
      <c r="A6595" s="10" t="s">
        <v>11172</v>
      </c>
      <c r="B6595" s="11" t="s">
        <v>53</v>
      </c>
      <c r="C6595" s="10" t="s">
        <v>12</v>
      </c>
      <c r="D6595" s="12">
        <v>41087</v>
      </c>
      <c r="E6595" s="13" t="s">
        <v>11173</v>
      </c>
      <c r="F6595" s="13" t="s">
        <v>2192</v>
      </c>
      <c r="G6595" s="14" t="s">
        <v>204</v>
      </c>
      <c r="H6595" s="15">
        <f>HYPERLINK("https://docs.wto.org/imrd/directdoc.asp?DDFDocuments/q/G/SPS/NSAU29.pdf","EN")</f>
      </c>
      <c r="I6595" s="15">
        <f>HYPERLINK("https://docs.wto.org/imrd/directdoc.asp?DDFDocuments/r/G/SPS/NSAU29.pdf","FR")</f>
      </c>
      <c r="J6595" s="15">
        <f>HYPERLINK("https://docs.wto.org/imrd/directdoc.asp?DDFDocuments/s/G/SPS/NSAU29.pdf","ES")</f>
      </c>
    </row>
    <row r="6596">
      <c r="A6596" s="10" t="s">
        <v>11174</v>
      </c>
      <c r="B6596" s="11" t="s">
        <v>79</v>
      </c>
      <c r="C6596" s="10" t="s">
        <v>40</v>
      </c>
      <c r="D6596" s="12">
        <v>41082</v>
      </c>
      <c r="E6596" s="13" t="s">
        <v>19</v>
      </c>
      <c r="F6596" s="13" t="s">
        <v>310</v>
      </c>
      <c r="G6596" s="14"/>
      <c r="H6596" s="15">
        <f>HYPERLINK("https://docs.wto.org/imrd/directdoc.asp?DDFDocuments/t/G/SPS/NCOL125A5.DOC","EN")</f>
      </c>
      <c r="I6596" s="15">
        <f>HYPERLINK("https://docs.wto.org/imrd/directdoc.asp?DDFDocuments/u/G/SPS/NCOL125A5.DOC","FR")</f>
      </c>
      <c r="J6596" s="15">
        <f>HYPERLINK("https://docs.wto.org/imrd/directdoc.asp?DDFDocuments/v/G/SPS/NCOL125A5.DOC","ES")</f>
      </c>
    </row>
    <row r="6597">
      <c r="A6597" s="10" t="s">
        <v>11175</v>
      </c>
      <c r="B6597" s="11" t="s">
        <v>1944</v>
      </c>
      <c r="C6597" s="10" t="s">
        <v>18</v>
      </c>
      <c r="D6597" s="12">
        <v>41081</v>
      </c>
      <c r="E6597" s="13" t="s">
        <v>11176</v>
      </c>
      <c r="F6597" s="13" t="s">
        <v>20</v>
      </c>
      <c r="G6597" s="14" t="s">
        <v>27</v>
      </c>
      <c r="H6597" s="15">
        <f>HYPERLINK("https://docs.wto.org/imrd/directdoc.asp?DDFDocuments/q/G/SPS/NPAN55.pdf","EN")</f>
      </c>
      <c r="I6597" s="15">
        <f>HYPERLINK("https://docs.wto.org/imrd/directdoc.asp?DDFDocuments/r/G/SPS/NPAN55.pdf","FR")</f>
      </c>
      <c r="J6597" s="15">
        <f>HYPERLINK("https://docs.wto.org/imrd/directdoc.asp?DDFDocuments/s/G/SPS/NPAN55.pdf","ES")</f>
      </c>
    </row>
    <row r="6598">
      <c r="A6598" s="10" t="s">
        <v>11177</v>
      </c>
      <c r="B6598" s="11" t="s">
        <v>183</v>
      </c>
      <c r="C6598" s="10" t="s">
        <v>18</v>
      </c>
      <c r="D6598" s="12">
        <v>41079</v>
      </c>
      <c r="E6598" s="13" t="s">
        <v>11178</v>
      </c>
      <c r="F6598" s="13" t="s">
        <v>6729</v>
      </c>
      <c r="G6598" s="14"/>
      <c r="H6598" s="15">
        <f>HYPERLINK("https://docs.wto.org/imrd/directdoc.asp?DDFDocuments/t/G/SPS/NARG157.DOC","EN")</f>
      </c>
      <c r="I6598" s="15">
        <f>HYPERLINK("https://docs.wto.org/imrd/directdoc.asp?DDFDocuments/u/G/SPS/NARG157.DOC","FR")</f>
      </c>
      <c r="J6598" s="15">
        <f>HYPERLINK("https://docs.wto.org/imrd/directdoc.asp?DDFDocuments/v/G/SPS/NARG157.DOC","ES")</f>
      </c>
    </row>
    <row r="6599">
      <c r="A6599" s="10" t="s">
        <v>11179</v>
      </c>
      <c r="B6599" s="11" t="s">
        <v>183</v>
      </c>
      <c r="C6599" s="10" t="s">
        <v>18</v>
      </c>
      <c r="D6599" s="12">
        <v>41079</v>
      </c>
      <c r="E6599" s="13" t="s">
        <v>11180</v>
      </c>
      <c r="F6599" s="13" t="s">
        <v>1282</v>
      </c>
      <c r="G6599" s="14"/>
      <c r="H6599" s="15">
        <f>HYPERLINK("https://docs.wto.org/imrd/directdoc.asp?DDFDocuments/q/G/SPS/NARG158.pdf","EN")</f>
      </c>
      <c r="I6599" s="15">
        <f>HYPERLINK("https://docs.wto.org/imrd/directdoc.asp?DDFDocuments/r/G/SPS/NARG158.pdf","FR")</f>
      </c>
      <c r="J6599" s="15">
        <f>HYPERLINK("https://docs.wto.org/imrd/directdoc.asp?DDFDocuments/s/G/SPS/NARG158.pdf","ES")</f>
      </c>
    </row>
    <row r="6600">
      <c r="A6600" s="10" t="s">
        <v>11181</v>
      </c>
      <c r="B6600" s="11" t="s">
        <v>153</v>
      </c>
      <c r="C6600" s="10" t="s">
        <v>18</v>
      </c>
      <c r="D6600" s="12">
        <v>41079</v>
      </c>
      <c r="E6600" s="13" t="s">
        <v>11182</v>
      </c>
      <c r="F6600" s="13" t="s">
        <v>11183</v>
      </c>
      <c r="G6600" s="14"/>
      <c r="H6600" s="15">
        <f>HYPERLINK("https://docs.wto.org/imrd/directdoc.asp?DDFDocuments/t/G/SPS/NKOR416.DOC","EN")</f>
      </c>
      <c r="I6600" s="15">
        <f>HYPERLINK("https://docs.wto.org/imrd/directdoc.asp?DDFDocuments/u/G/SPS/NKOR416.DOC","FR")</f>
      </c>
      <c r="J6600" s="15">
        <f>HYPERLINK("https://docs.wto.org/imrd/directdoc.asp?DDFDocuments/v/G/SPS/NKOR416.DOC","ES")</f>
      </c>
    </row>
    <row r="6601">
      <c r="A6601" s="10" t="s">
        <v>11184</v>
      </c>
      <c r="B6601" s="11" t="s">
        <v>161</v>
      </c>
      <c r="C6601" s="10" t="s">
        <v>40</v>
      </c>
      <c r="D6601" s="12">
        <v>41079</v>
      </c>
      <c r="E6601" s="13" t="s">
        <v>6283</v>
      </c>
      <c r="F6601" s="13" t="s">
        <v>5150</v>
      </c>
      <c r="G6601" s="14" t="s">
        <v>11185</v>
      </c>
      <c r="H6601" s="15">
        <f>HYPERLINK("https://docs.wto.org/imrd/directdoc.asp?DDFDocuments/t/G/SPS/NUSA2254A1.DOC","EN")</f>
      </c>
      <c r="I6601" s="15">
        <f>HYPERLINK("https://docs.wto.org/imrd/directdoc.asp?DDFDocuments/u/G/SPS/NUSA2254A1.DOC","FR")</f>
      </c>
      <c r="J6601" s="15">
        <f>HYPERLINK("https://docs.wto.org/imrd/directdoc.asp?DDFDocuments/v/G/SPS/NUSA2254A1.DOC","ES")</f>
      </c>
    </row>
    <row r="6602">
      <c r="A6602" s="10" t="s">
        <v>11186</v>
      </c>
      <c r="B6602" s="11" t="s">
        <v>95</v>
      </c>
      <c r="C6602" s="10" t="s">
        <v>40</v>
      </c>
      <c r="D6602" s="12">
        <v>41075</v>
      </c>
      <c r="E6602" s="13" t="s">
        <v>19</v>
      </c>
      <c r="F6602" s="13" t="s">
        <v>32</v>
      </c>
      <c r="G6602" s="14" t="s">
        <v>183</v>
      </c>
      <c r="H6602" s="15">
        <f>HYPERLINK("https://docs.wto.org/imrd/directdoc.asp?DDFDocuments/t/G/SPS/NBRA77A8.DOC","EN")</f>
      </c>
      <c r="I6602" s="15">
        <f>HYPERLINK("https://docs.wto.org/imrd/directdoc.asp?DDFDocuments/u/G/SPS/NBRA77A8.DOC","FR")</f>
      </c>
      <c r="J6602" s="15">
        <f>HYPERLINK("https://docs.wto.org/imrd/directdoc.asp?DDFDocuments/v/G/SPS/NBRA77A8.DOC","ES")</f>
      </c>
    </row>
    <row r="6603">
      <c r="A6603" s="10" t="s">
        <v>11187</v>
      </c>
      <c r="B6603" s="11" t="s">
        <v>95</v>
      </c>
      <c r="C6603" s="10" t="s">
        <v>18</v>
      </c>
      <c r="D6603" s="12">
        <v>41075</v>
      </c>
      <c r="E6603" s="13" t="s">
        <v>11188</v>
      </c>
      <c r="F6603" s="13" t="s">
        <v>787</v>
      </c>
      <c r="G6603" s="14"/>
      <c r="H6603" s="15">
        <f>HYPERLINK("https://docs.wto.org/imrd/directdoc.asp?DDFDocuments/q/G/SPS/NBRA814.pdf","EN")</f>
      </c>
      <c r="I6603" s="15">
        <f>HYPERLINK("https://docs.wto.org/imrd/directdoc.asp?DDFDocuments/r/G/SPS/NBRA814.pdf","FR")</f>
      </c>
      <c r="J6603" s="15">
        <f>HYPERLINK("https://docs.wto.org/imrd/directdoc.asp?DDFDocuments/s/G/SPS/NBRA814.pdf","ES")</f>
      </c>
    </row>
    <row r="6604">
      <c r="A6604" s="10" t="s">
        <v>11189</v>
      </c>
      <c r="B6604" s="11" t="s">
        <v>27</v>
      </c>
      <c r="C6604" s="10" t="s">
        <v>40</v>
      </c>
      <c r="D6604" s="12">
        <v>41075</v>
      </c>
      <c r="E6604" s="13" t="s">
        <v>19</v>
      </c>
      <c r="F6604" s="13" t="s">
        <v>5163</v>
      </c>
      <c r="G6604" s="14"/>
      <c r="H6604" s="15">
        <f>HYPERLINK("https://docs.wto.org/imrd/directdoc.asp?DDFDocuments/t/G/SPS/NCRI120A2.DOC","EN")</f>
      </c>
      <c r="I6604" s="15">
        <f>HYPERLINK("https://docs.wto.org/imrd/directdoc.asp?DDFDocuments/u/G/SPS/NCRI120A2.DOC","FR")</f>
      </c>
      <c r="J6604" s="15">
        <f>HYPERLINK("https://docs.wto.org/imrd/directdoc.asp?DDFDocuments/v/G/SPS/NCRI120A2.DOC","ES")</f>
      </c>
    </row>
    <row r="6605">
      <c r="A6605" s="10" t="s">
        <v>11190</v>
      </c>
      <c r="B6605" s="11" t="s">
        <v>153</v>
      </c>
      <c r="C6605" s="10" t="s">
        <v>18</v>
      </c>
      <c r="D6605" s="12">
        <v>41075</v>
      </c>
      <c r="E6605" s="13" t="s">
        <v>4901</v>
      </c>
      <c r="F6605" s="13" t="s">
        <v>3711</v>
      </c>
      <c r="G6605" s="14"/>
      <c r="H6605" s="15">
        <f>HYPERLINK("https://docs.wto.org/imrd/directdoc.asp?DDFDocuments/t/G/SPS/NKOR415.DOC","EN")</f>
      </c>
      <c r="I6605" s="15">
        <f>HYPERLINK("https://docs.wto.org/imrd/directdoc.asp?DDFDocuments/u/G/SPS/NKOR415.DOC","FR")</f>
      </c>
      <c r="J6605" s="15">
        <f>HYPERLINK("https://docs.wto.org/imrd/directdoc.asp?DDFDocuments/v/G/SPS/NKOR415.DOC","ES")</f>
      </c>
    </row>
    <row r="6606">
      <c r="A6606" s="10" t="s">
        <v>11191</v>
      </c>
      <c r="B6606" s="11" t="s">
        <v>349</v>
      </c>
      <c r="C6606" s="10" t="s">
        <v>18</v>
      </c>
      <c r="D6606" s="12">
        <v>41073</v>
      </c>
      <c r="E6606" s="13" t="s">
        <v>11192</v>
      </c>
      <c r="F6606" s="13" t="s">
        <v>117</v>
      </c>
      <c r="G6606" s="14" t="s">
        <v>134</v>
      </c>
      <c r="H6606" s="15">
        <f>HYPERLINK("https://docs.wto.org/imrd/directdoc.asp?DDFDocuments/t/G/SPS/NECU97.DOC","EN")</f>
      </c>
      <c r="I6606" s="15">
        <f>HYPERLINK("https://docs.wto.org/imrd/directdoc.asp?DDFDocuments/u/G/SPS/NECU97.DOC","FR")</f>
      </c>
      <c r="J6606" s="15">
        <f>HYPERLINK("https://docs.wto.org/imrd/directdoc.asp?DDFDocuments/v/G/SPS/NECU97.DOC","ES")</f>
      </c>
    </row>
    <row r="6607">
      <c r="A6607" s="10" t="s">
        <v>11193</v>
      </c>
      <c r="B6607" s="11" t="s">
        <v>34</v>
      </c>
      <c r="C6607" s="10" t="s">
        <v>18</v>
      </c>
      <c r="D6607" s="12">
        <v>41073</v>
      </c>
      <c r="E6607" s="13" t="s">
        <v>11194</v>
      </c>
      <c r="F6607" s="13" t="s">
        <v>4146</v>
      </c>
      <c r="G6607" s="14"/>
      <c r="H6607" s="15">
        <f>HYPERLINK("https://docs.wto.org/imrd/directdoc.asp?DDFDocuments/t/G/SPS/NJPN300.DOC","EN")</f>
      </c>
      <c r="I6607" s="15">
        <f>HYPERLINK("https://docs.wto.org/imrd/directdoc.asp?DDFDocuments/u/G/SPS/NJPN300.DOC","FR")</f>
      </c>
      <c r="J6607" s="15">
        <f>HYPERLINK("https://docs.wto.org/imrd/directdoc.asp?DDFDocuments/v/G/SPS/NJPN300.DOC","ES")</f>
      </c>
    </row>
    <row r="6608">
      <c r="A6608" s="10" t="s">
        <v>11195</v>
      </c>
      <c r="B6608" s="11" t="s">
        <v>195</v>
      </c>
      <c r="C6608" s="10" t="s">
        <v>18</v>
      </c>
      <c r="D6608" s="12">
        <v>41073</v>
      </c>
      <c r="E6608" s="13" t="s">
        <v>7310</v>
      </c>
      <c r="F6608" s="13" t="s">
        <v>11196</v>
      </c>
      <c r="G6608" s="14"/>
      <c r="H6608" s="15">
        <f>HYPERLINK("https://docs.wto.org/imrd/directdoc.asp?DDFDocuments/t/G/SPS/NNZL482.DOC","EN")</f>
      </c>
      <c r="I6608" s="15">
        <f>HYPERLINK("https://docs.wto.org/imrd/directdoc.asp?DDFDocuments/u/G/SPS/NNZL482.DOC","FR")</f>
      </c>
      <c r="J6608" s="15">
        <f>HYPERLINK("https://docs.wto.org/imrd/directdoc.asp?DDFDocuments/v/G/SPS/NNZL482.DOC","ES")</f>
      </c>
    </row>
    <row r="6609">
      <c r="A6609" s="10" t="s">
        <v>11197</v>
      </c>
      <c r="B6609" s="11" t="s">
        <v>1944</v>
      </c>
      <c r="C6609" s="10" t="s">
        <v>12</v>
      </c>
      <c r="D6609" s="12">
        <v>41073</v>
      </c>
      <c r="E6609" s="13" t="s">
        <v>11198</v>
      </c>
      <c r="F6609" s="13" t="s">
        <v>864</v>
      </c>
      <c r="G6609" s="14" t="s">
        <v>27</v>
      </c>
      <c r="H6609" s="15">
        <f>HYPERLINK("https://docs.wto.org/imrd/directdoc.asp?DDFDocuments/q/G/SPS/NPAN54.pdf","EN")</f>
      </c>
      <c r="I6609" s="15">
        <f>HYPERLINK("https://docs.wto.org/imrd/directdoc.asp?DDFDocuments/r/G/SPS/NPAN54.pdf","FR")</f>
      </c>
      <c r="J6609" s="15">
        <f>HYPERLINK("https://docs.wto.org/imrd/directdoc.asp?DDFDocuments/s/G/SPS/NPAN54.pdf","ES")</f>
      </c>
    </row>
    <row r="6610">
      <c r="A6610" s="10" t="s">
        <v>11199</v>
      </c>
      <c r="B6610" s="11" t="s">
        <v>188</v>
      </c>
      <c r="C6610" s="10" t="s">
        <v>40</v>
      </c>
      <c r="D6610" s="12">
        <v>41071</v>
      </c>
      <c r="E6610" s="13" t="s">
        <v>11200</v>
      </c>
      <c r="F6610" s="13" t="s">
        <v>6184</v>
      </c>
      <c r="G6610" s="14" t="s">
        <v>124</v>
      </c>
      <c r="H6610" s="15">
        <f>HYPERLINK("https://docs.wto.org/imrd/directdoc.asp?DDFDocuments/t/G/SPS/NAUS289A1.DOC","EN")</f>
      </c>
      <c r="I6610" s="15">
        <f>HYPERLINK("https://docs.wto.org/imrd/directdoc.asp?DDFDocuments/u/G/SPS/NAUS289A1.DOC","FR")</f>
      </c>
      <c r="J6610" s="15">
        <f>HYPERLINK("https://docs.wto.org/imrd/directdoc.asp?DDFDocuments/v/G/SPS/NAUS289A1.DOC","ES")</f>
      </c>
    </row>
    <row r="6611">
      <c r="A6611" s="10" t="s">
        <v>11201</v>
      </c>
      <c r="B6611" s="11" t="s">
        <v>27</v>
      </c>
      <c r="C6611" s="10" t="s">
        <v>18</v>
      </c>
      <c r="D6611" s="12">
        <v>41071</v>
      </c>
      <c r="E6611" s="13" t="s">
        <v>10992</v>
      </c>
      <c r="F6611" s="13" t="s">
        <v>32</v>
      </c>
      <c r="G6611" s="14"/>
      <c r="H6611" s="15">
        <f>HYPERLINK("https://docs.wto.org/imrd/directdoc.asp?DDFDocuments/t/G/SPS/NCRI122.DOC","EN")</f>
      </c>
      <c r="I6611" s="15">
        <f>HYPERLINK("https://docs.wto.org/imrd/directdoc.asp?DDFDocuments/u/G/SPS/NCRI122.DOC","FR")</f>
      </c>
      <c r="J6611" s="15">
        <f>HYPERLINK("https://docs.wto.org/imrd/directdoc.asp?DDFDocuments/v/G/SPS/NCRI122.DOC","ES")</f>
      </c>
    </row>
    <row r="6612">
      <c r="A6612" s="10" t="s">
        <v>11202</v>
      </c>
      <c r="B6612" s="11" t="s">
        <v>161</v>
      </c>
      <c r="C6612" s="10" t="s">
        <v>18</v>
      </c>
      <c r="D6612" s="12">
        <v>41068</v>
      </c>
      <c r="E6612" s="13" t="s">
        <v>11203</v>
      </c>
      <c r="F6612" s="13" t="s">
        <v>3252</v>
      </c>
      <c r="G6612" s="14"/>
      <c r="H6612" s="15">
        <f>HYPERLINK("https://docs.wto.org/imrd/directdoc.asp?DDFDocuments/q/G/SPS/NUSA2378.pdf","EN")</f>
      </c>
      <c r="I6612" s="15">
        <f>HYPERLINK("https://docs.wto.org/imrd/directdoc.asp?DDFDocuments/r/G/SPS/NUSA2378.pdf","FR")</f>
      </c>
      <c r="J6612" s="15">
        <f>HYPERLINK("https://docs.wto.org/imrd/directdoc.asp?DDFDocuments/s/G/SPS/NUSA2378.pdf","ES")</f>
      </c>
    </row>
    <row r="6613">
      <c r="A6613" s="10" t="s">
        <v>11204</v>
      </c>
      <c r="B6613" s="11" t="s">
        <v>365</v>
      </c>
      <c r="C6613" s="10" t="s">
        <v>18</v>
      </c>
      <c r="D6613" s="12">
        <v>41067</v>
      </c>
      <c r="E6613" s="13" t="s">
        <v>11205</v>
      </c>
      <c r="F6613" s="13" t="s">
        <v>158</v>
      </c>
      <c r="G6613" s="14" t="s">
        <v>2110</v>
      </c>
      <c r="H6613" s="15">
        <f>HYPERLINK("https://docs.wto.org/imrd/directdoc.asp?DDFDocuments/t/G/SPS/NCHL394.DOC","EN")</f>
      </c>
      <c r="I6613" s="15">
        <f>HYPERLINK("https://docs.wto.org/imrd/directdoc.asp?DDFDocuments/u/G/SPS/NCHL394.DOC","FR")</f>
      </c>
      <c r="J6613" s="15">
        <f>HYPERLINK("https://docs.wto.org/imrd/directdoc.asp?DDFDocuments/v/G/SPS/NCHL394.DOC","ES")</f>
      </c>
    </row>
    <row r="6614">
      <c r="A6614" s="10" t="s">
        <v>11206</v>
      </c>
      <c r="B6614" s="11" t="s">
        <v>188</v>
      </c>
      <c r="C6614" s="10" t="s">
        <v>40</v>
      </c>
      <c r="D6614" s="12">
        <v>41066</v>
      </c>
      <c r="E6614" s="13" t="s">
        <v>19</v>
      </c>
      <c r="F6614" s="13" t="s">
        <v>5150</v>
      </c>
      <c r="G6614" s="14"/>
      <c r="H6614" s="15">
        <f>HYPERLINK("https://docs.wto.org/imrd/directdoc.asp?DDFDocuments/t/G/SPS/NAUS286A1.DOC","EN")</f>
      </c>
      <c r="I6614" s="15">
        <f>HYPERLINK("https://docs.wto.org/imrd/directdoc.asp?DDFDocuments/u/G/SPS/NAUS286A1.DOC","FR")</f>
      </c>
      <c r="J6614" s="15">
        <f>HYPERLINK("https://docs.wto.org/imrd/directdoc.asp?DDFDocuments/v/G/SPS/NAUS286A1.DOC","ES")</f>
      </c>
    </row>
    <row r="6615">
      <c r="A6615" s="10" t="s">
        <v>11207</v>
      </c>
      <c r="B6615" s="11" t="s">
        <v>5038</v>
      </c>
      <c r="C6615" s="10" t="s">
        <v>18</v>
      </c>
      <c r="D6615" s="12">
        <v>41065</v>
      </c>
      <c r="E6615" s="13" t="s">
        <v>11208</v>
      </c>
      <c r="F6615" s="13" t="s">
        <v>11209</v>
      </c>
      <c r="G6615" s="14"/>
      <c r="H6615" s="15">
        <f>HYPERLINK("https://docs.wto.org/imrd/directdoc.asp?DDFDocuments/q/G/SPS/NALB149.pdf","EN")</f>
      </c>
      <c r="I6615" s="15">
        <f>HYPERLINK("https://docs.wto.org/imrd/directdoc.asp?DDFDocuments/r/G/SPS/NALB149.pdf","FR")</f>
      </c>
      <c r="J6615" s="15">
        <f>HYPERLINK("https://docs.wto.org/imrd/directdoc.asp?DDFDocuments/s/G/SPS/NALB149.pdf","ES")</f>
      </c>
    </row>
    <row r="6616">
      <c r="A6616" s="10" t="s">
        <v>11210</v>
      </c>
      <c r="B6616" s="11" t="s">
        <v>5038</v>
      </c>
      <c r="C6616" s="10" t="s">
        <v>18</v>
      </c>
      <c r="D6616" s="12">
        <v>41065</v>
      </c>
      <c r="E6616" s="13" t="s">
        <v>11152</v>
      </c>
      <c r="F6616" s="13" t="s">
        <v>11211</v>
      </c>
      <c r="G6616" s="14"/>
      <c r="H6616" s="15">
        <f>HYPERLINK("https://docs.wto.org/imrd/directdoc.asp?DDFDocuments/t/G/SPS/NALB150.DOC","EN")</f>
      </c>
      <c r="I6616" s="15">
        <f>HYPERLINK("https://docs.wto.org/imrd/directdoc.asp?DDFDocuments/u/G/SPS/NALB150.DOC","FR")</f>
      </c>
      <c r="J6616" s="15">
        <f>HYPERLINK("https://docs.wto.org/imrd/directdoc.asp?DDFDocuments/v/G/SPS/NALB150.DOC","ES")</f>
      </c>
    </row>
    <row r="6617">
      <c r="A6617" s="10" t="s">
        <v>11212</v>
      </c>
      <c r="B6617" s="11" t="s">
        <v>5038</v>
      </c>
      <c r="C6617" s="10" t="s">
        <v>18</v>
      </c>
      <c r="D6617" s="12">
        <v>41065</v>
      </c>
      <c r="E6617" s="13" t="s">
        <v>10755</v>
      </c>
      <c r="F6617" s="13" t="s">
        <v>3412</v>
      </c>
      <c r="G6617" s="14"/>
      <c r="H6617" s="15">
        <f>HYPERLINK("https://docs.wto.org/imrd/directdoc.asp?DDFDocuments/t/G/SPS/NALB151.DOC","EN")</f>
      </c>
      <c r="I6617" s="15">
        <f>HYPERLINK("https://docs.wto.org/imrd/directdoc.asp?DDFDocuments/u/G/SPS/NALB151.DOC","FR")</f>
      </c>
      <c r="J6617" s="15">
        <f>HYPERLINK("https://docs.wto.org/imrd/directdoc.asp?DDFDocuments/v/G/SPS/NALB151.DOC","ES")</f>
      </c>
    </row>
    <row r="6618">
      <c r="A6618" s="10" t="s">
        <v>11213</v>
      </c>
      <c r="B6618" s="11" t="s">
        <v>5038</v>
      </c>
      <c r="C6618" s="10" t="s">
        <v>18</v>
      </c>
      <c r="D6618" s="12">
        <v>41065</v>
      </c>
      <c r="E6618" s="13" t="s">
        <v>11152</v>
      </c>
      <c r="F6618" s="13" t="s">
        <v>262</v>
      </c>
      <c r="G6618" s="14"/>
      <c r="H6618" s="15">
        <f>HYPERLINK("https://docs.wto.org/imrd/directdoc.asp?DDFDocuments/t/G/SPS/NALB152.DOC","EN")</f>
      </c>
      <c r="I6618" s="15">
        <f>HYPERLINK("https://docs.wto.org/imrd/directdoc.asp?DDFDocuments/u/G/SPS/NALB152.DOC","FR")</f>
      </c>
      <c r="J6618" s="15">
        <f>HYPERLINK("https://docs.wto.org/imrd/directdoc.asp?DDFDocuments/v/G/SPS/NALB152.DOC","ES")</f>
      </c>
    </row>
    <row r="6619">
      <c r="A6619" s="10" t="s">
        <v>11214</v>
      </c>
      <c r="B6619" s="11" t="s">
        <v>365</v>
      </c>
      <c r="C6619" s="10" t="s">
        <v>18</v>
      </c>
      <c r="D6619" s="12">
        <v>41065</v>
      </c>
      <c r="E6619" s="13" t="s">
        <v>9177</v>
      </c>
      <c r="F6619" s="13" t="s">
        <v>158</v>
      </c>
      <c r="G6619" s="14" t="s">
        <v>82</v>
      </c>
      <c r="H6619" s="15">
        <f>HYPERLINK("https://docs.wto.org/imrd/directdoc.asp?DDFDocuments/t/G/SPS/NCHL393.DOC","EN")</f>
      </c>
      <c r="I6619" s="15">
        <f>HYPERLINK("https://docs.wto.org/imrd/directdoc.asp?DDFDocuments/u/G/SPS/NCHL393.DOC","FR")</f>
      </c>
      <c r="J6619" s="15">
        <f>HYPERLINK("https://docs.wto.org/imrd/directdoc.asp?DDFDocuments/v/G/SPS/NCHL393.DOC","ES")</f>
      </c>
    </row>
    <row r="6620">
      <c r="A6620" s="10" t="s">
        <v>11215</v>
      </c>
      <c r="B6620" s="11" t="s">
        <v>79</v>
      </c>
      <c r="C6620" s="10" t="s">
        <v>40</v>
      </c>
      <c r="D6620" s="12">
        <v>41065</v>
      </c>
      <c r="E6620" s="13" t="s">
        <v>19</v>
      </c>
      <c r="F6620" s="13" t="s">
        <v>310</v>
      </c>
      <c r="G6620" s="14"/>
      <c r="H6620" s="15">
        <f>HYPERLINK("https://docs.wto.org/imrd/directdoc.asp?DDFDocuments/q/G/SPS/NCOL133A2.pdf","EN")</f>
      </c>
      <c r="I6620" s="15">
        <f>HYPERLINK("https://docs.wto.org/imrd/directdoc.asp?DDFDocuments/r/G/SPS/NCOL133A2.pdf","FR")</f>
      </c>
      <c r="J6620" s="15">
        <f>HYPERLINK("https://docs.wto.org/imrd/directdoc.asp?DDFDocuments/s/G/SPS/NCOL133A2.pdf","ES")</f>
      </c>
    </row>
    <row r="6621">
      <c r="A6621" s="10" t="s">
        <v>11216</v>
      </c>
      <c r="B6621" s="11" t="s">
        <v>79</v>
      </c>
      <c r="C6621" s="10" t="s">
        <v>18</v>
      </c>
      <c r="D6621" s="12">
        <v>41065</v>
      </c>
      <c r="E6621" s="13" t="s">
        <v>11217</v>
      </c>
      <c r="F6621" s="13" t="s">
        <v>32</v>
      </c>
      <c r="G6621" s="14" t="s">
        <v>161</v>
      </c>
      <c r="H6621" s="15">
        <f>HYPERLINK("https://docs.wto.org/imrd/directdoc.asp?DDFDocuments/q/G/SPS/NCOL236.pdf","EN")</f>
      </c>
      <c r="I6621" s="15">
        <f>HYPERLINK("https://docs.wto.org/imrd/directdoc.asp?DDFDocuments/r/G/SPS/NCOL236.pdf","FR")</f>
      </c>
      <c r="J6621" s="15">
        <f>HYPERLINK("https://docs.wto.org/imrd/directdoc.asp?DDFDocuments/s/G/SPS/NCOL236.pdf","ES")</f>
      </c>
    </row>
    <row r="6622">
      <c r="A6622" s="10" t="s">
        <v>11218</v>
      </c>
      <c r="B6622" s="11" t="s">
        <v>161</v>
      </c>
      <c r="C6622" s="10" t="s">
        <v>40</v>
      </c>
      <c r="D6622" s="12">
        <v>41065</v>
      </c>
      <c r="E6622" s="13" t="s">
        <v>8259</v>
      </c>
      <c r="F6622" s="13" t="s">
        <v>11219</v>
      </c>
      <c r="G6622" s="14"/>
      <c r="H6622" s="15">
        <f>HYPERLINK("https://docs.wto.org/imrd/directdoc.asp?DDFDocuments/t/G/SPS/NUSA2280A3.DOC","EN")</f>
      </c>
      <c r="I6622" s="15">
        <f>HYPERLINK("https://docs.wto.org/imrd/directdoc.asp?DDFDocuments/u/G/SPS/NUSA2280A3.DOC","FR")</f>
      </c>
      <c r="J6622" s="15">
        <f>HYPERLINK("https://docs.wto.org/imrd/directdoc.asp?DDFDocuments/v/G/SPS/NUSA2280A3.DOC","ES")</f>
      </c>
    </row>
    <row r="6623">
      <c r="A6623" s="10" t="s">
        <v>11220</v>
      </c>
      <c r="B6623" s="11" t="s">
        <v>149</v>
      </c>
      <c r="C6623" s="10" t="s">
        <v>18</v>
      </c>
      <c r="D6623" s="12">
        <v>41064</v>
      </c>
      <c r="E6623" s="13" t="s">
        <v>11221</v>
      </c>
      <c r="F6623" s="13" t="s">
        <v>908</v>
      </c>
      <c r="G6623" s="14"/>
      <c r="H6623" s="15">
        <f>HYPERLINK("https://docs.wto.org/imrd/directdoc.asp?DDFDocuments/t/G/SPS/NCHN523.DOC","EN")</f>
      </c>
      <c r="I6623" s="15">
        <f>HYPERLINK("https://docs.wto.org/imrd/directdoc.asp?DDFDocuments/u/G/SPS/NCHN523.DOC","FR")</f>
      </c>
      <c r="J6623" s="15">
        <f>HYPERLINK("https://docs.wto.org/imrd/directdoc.asp?DDFDocuments/v/G/SPS/NCHN523.DOC","ES")</f>
      </c>
    </row>
    <row r="6624">
      <c r="A6624" s="10" t="s">
        <v>11222</v>
      </c>
      <c r="B6624" s="11" t="s">
        <v>149</v>
      </c>
      <c r="C6624" s="10" t="s">
        <v>18</v>
      </c>
      <c r="D6624" s="12">
        <v>41064</v>
      </c>
      <c r="E6624" s="13" t="s">
        <v>6652</v>
      </c>
      <c r="F6624" s="13" t="s">
        <v>908</v>
      </c>
      <c r="G6624" s="14"/>
      <c r="H6624" s="15">
        <f>HYPERLINK("https://docs.wto.org/imrd/directdoc.asp?DDFDocuments/q/G/SPS/NCHN525.pdf","EN")</f>
      </c>
      <c r="I6624" s="15">
        <f>HYPERLINK("https://docs.wto.org/imrd/directdoc.asp?DDFDocuments/r/G/SPS/NCHN525.pdf","FR")</f>
      </c>
      <c r="J6624" s="15">
        <f>HYPERLINK("https://docs.wto.org/imrd/directdoc.asp?DDFDocuments/s/G/SPS/NCHN525.pdf","ES")</f>
      </c>
    </row>
    <row r="6625">
      <c r="A6625" s="10" t="s">
        <v>11223</v>
      </c>
      <c r="B6625" s="11" t="s">
        <v>5923</v>
      </c>
      <c r="C6625" s="10" t="s">
        <v>18</v>
      </c>
      <c r="D6625" s="12">
        <v>41064</v>
      </c>
      <c r="E6625" s="13" t="s">
        <v>3159</v>
      </c>
      <c r="F6625" s="13" t="s">
        <v>3404</v>
      </c>
      <c r="G6625" s="14"/>
      <c r="H6625" s="15">
        <f>HYPERLINK("https://docs.wto.org/imrd/directdoc.asp?DDFDocuments/t/G/SPS/NGUY1.DOC","EN")</f>
      </c>
      <c r="I6625" s="15">
        <f>HYPERLINK("https://docs.wto.org/imrd/directdoc.asp?DDFDocuments/u/G/SPS/NGUY1.DOC","FR")</f>
      </c>
      <c r="J6625" s="15">
        <f>HYPERLINK("https://docs.wto.org/imrd/directdoc.asp?DDFDocuments/v/G/SPS/NGUY1.DOC","ES")</f>
      </c>
    </row>
    <row r="6626">
      <c r="A6626" s="10" t="s">
        <v>11224</v>
      </c>
      <c r="B6626" s="11" t="s">
        <v>161</v>
      </c>
      <c r="C6626" s="10" t="s">
        <v>40</v>
      </c>
      <c r="D6626" s="12">
        <v>41064</v>
      </c>
      <c r="E6626" s="13" t="s">
        <v>11225</v>
      </c>
      <c r="F6626" s="13" t="s">
        <v>5150</v>
      </c>
      <c r="G6626" s="14" t="s">
        <v>79</v>
      </c>
      <c r="H6626" s="15">
        <f>HYPERLINK("https://docs.wto.org/imrd/directdoc.asp?DDFDocuments/q/G/SPS/NUSA2076A1.pdf","EN")</f>
      </c>
      <c r="I6626" s="15">
        <f>HYPERLINK("https://docs.wto.org/imrd/directdoc.asp?DDFDocuments/r/G/SPS/NUSA2076A1.pdf","FR")</f>
      </c>
      <c r="J6626" s="15">
        <f>HYPERLINK("https://docs.wto.org/imrd/directdoc.asp?DDFDocuments/s/G/SPS/NUSA2076A1.pdf","ES")</f>
      </c>
    </row>
    <row r="6627">
      <c r="A6627" s="10" t="s">
        <v>11226</v>
      </c>
      <c r="B6627" s="11" t="s">
        <v>139</v>
      </c>
      <c r="C6627" s="10" t="s">
        <v>18</v>
      </c>
      <c r="D6627" s="12">
        <v>41061</v>
      </c>
      <c r="E6627" s="13" t="s">
        <v>5374</v>
      </c>
      <c r="F6627" s="13" t="s">
        <v>3404</v>
      </c>
      <c r="G6627" s="14" t="s">
        <v>11227</v>
      </c>
      <c r="H6627" s="15">
        <f>HYPERLINK("https://docs.wto.org/imrd/directdoc.asp?DDFDocuments/q/G/SPS/NIND76.pdf","EN")</f>
      </c>
      <c r="I6627" s="15">
        <f>HYPERLINK("https://docs.wto.org/imrd/directdoc.asp?DDFDocuments/r/G/SPS/NIND76.pdf","FR")</f>
      </c>
      <c r="J6627" s="15">
        <f>HYPERLINK("https://docs.wto.org/imrd/directdoc.asp?DDFDocuments/s/G/SPS/NIND76.pdf","ES")</f>
      </c>
    </row>
    <row r="6628">
      <c r="A6628" s="10" t="s">
        <v>11228</v>
      </c>
      <c r="B6628" s="11" t="s">
        <v>365</v>
      </c>
      <c r="C6628" s="10" t="s">
        <v>18</v>
      </c>
      <c r="D6628" s="12">
        <v>41060</v>
      </c>
      <c r="E6628" s="13" t="s">
        <v>11229</v>
      </c>
      <c r="F6628" s="13" t="s">
        <v>223</v>
      </c>
      <c r="G6628" s="14"/>
      <c r="H6628" s="15">
        <f>HYPERLINK("https://docs.wto.org/imrd/directdoc.asp?DDFDocuments/q/G/SPS/NCHL392.pdf","EN")</f>
      </c>
      <c r="I6628" s="15">
        <f>HYPERLINK("https://docs.wto.org/imrd/directdoc.asp?DDFDocuments/r/G/SPS/NCHL392.pdf","FR")</f>
      </c>
      <c r="J6628" s="15">
        <f>HYPERLINK("https://docs.wto.org/imrd/directdoc.asp?DDFDocuments/s/G/SPS/NCHL392.pdf","ES")</f>
      </c>
    </row>
    <row r="6629">
      <c r="A6629" s="10" t="s">
        <v>11230</v>
      </c>
      <c r="B6629" s="11" t="s">
        <v>79</v>
      </c>
      <c r="C6629" s="10" t="s">
        <v>40</v>
      </c>
      <c r="D6629" s="12">
        <v>41060</v>
      </c>
      <c r="E6629" s="13" t="s">
        <v>19</v>
      </c>
      <c r="F6629" s="13" t="s">
        <v>310</v>
      </c>
      <c r="G6629" s="14"/>
      <c r="H6629" s="15">
        <f>HYPERLINK("https://docs.wto.org/imrd/directdoc.asp?DDFDocuments/t/G/SPS/NCOL101A7.DOC","EN")</f>
      </c>
      <c r="I6629" s="15">
        <f>HYPERLINK("https://docs.wto.org/imrd/directdoc.asp?DDFDocuments/u/G/SPS/NCOL101A7.DOC","FR")</f>
      </c>
      <c r="J6629" s="15">
        <f>HYPERLINK("https://docs.wto.org/imrd/directdoc.asp?DDFDocuments/v/G/SPS/NCOL101A7.DOC","ES")</f>
      </c>
    </row>
    <row r="6630">
      <c r="A6630" s="10" t="s">
        <v>11231</v>
      </c>
      <c r="B6630" s="11" t="s">
        <v>349</v>
      </c>
      <c r="C6630" s="10" t="s">
        <v>12</v>
      </c>
      <c r="D6630" s="12">
        <v>41060</v>
      </c>
      <c r="E6630" s="13" t="s">
        <v>11232</v>
      </c>
      <c r="F6630" s="13" t="s">
        <v>92</v>
      </c>
      <c r="G6630" s="14" t="s">
        <v>11233</v>
      </c>
      <c r="H6630" s="15">
        <f>HYPERLINK("https://docs.wto.org/imrd/directdoc.asp?DDFDocuments/t/G/SPS/NECU96.DOC","EN")</f>
      </c>
      <c r="I6630" s="15">
        <f>HYPERLINK("https://docs.wto.org/imrd/directdoc.asp?DDFDocuments/u/G/SPS/NECU96.DOC","FR")</f>
      </c>
      <c r="J6630" s="15">
        <f>HYPERLINK("https://docs.wto.org/imrd/directdoc.asp?DDFDocuments/v/G/SPS/NECU96.DOC","ES")</f>
      </c>
    </row>
    <row r="6631">
      <c r="A6631" s="10" t="s">
        <v>11234</v>
      </c>
      <c r="B6631" s="11" t="s">
        <v>195</v>
      </c>
      <c r="C6631" s="10" t="s">
        <v>18</v>
      </c>
      <c r="D6631" s="12">
        <v>41060</v>
      </c>
      <c r="E6631" s="13" t="s">
        <v>11235</v>
      </c>
      <c r="F6631" s="13" t="s">
        <v>607</v>
      </c>
      <c r="G6631" s="14" t="s">
        <v>11236</v>
      </c>
      <c r="H6631" s="15">
        <f>HYPERLINK("https://docs.wto.org/imrd/directdoc.asp?DDFDocuments/t/G/SPS/NNZL480.DOC","EN")</f>
      </c>
      <c r="I6631" s="15">
        <f>HYPERLINK("https://docs.wto.org/imrd/directdoc.asp?DDFDocuments/u/G/SPS/NNZL480.DOC","FR")</f>
      </c>
      <c r="J6631" s="15">
        <f>HYPERLINK("https://docs.wto.org/imrd/directdoc.asp?DDFDocuments/v/G/SPS/NNZL480.DOC","ES")</f>
      </c>
    </row>
    <row r="6632">
      <c r="A6632" s="10" t="s">
        <v>11237</v>
      </c>
      <c r="B6632" s="11" t="s">
        <v>195</v>
      </c>
      <c r="C6632" s="10" t="s">
        <v>12</v>
      </c>
      <c r="D6632" s="12">
        <v>41060</v>
      </c>
      <c r="E6632" s="13" t="s">
        <v>9600</v>
      </c>
      <c r="F6632" s="13" t="s">
        <v>186</v>
      </c>
      <c r="G6632" s="14" t="s">
        <v>161</v>
      </c>
      <c r="H6632" s="15">
        <f>HYPERLINK("https://docs.wto.org/imrd/directdoc.asp?DDFDocuments/t/G/SPS/NNZL481.DOC","EN")</f>
      </c>
      <c r="I6632" s="15">
        <f>HYPERLINK("https://docs.wto.org/imrd/directdoc.asp?DDFDocuments/u/G/SPS/NNZL481.DOC","FR")</f>
      </c>
      <c r="J6632" s="15">
        <f>HYPERLINK("https://docs.wto.org/imrd/directdoc.asp?DDFDocuments/v/G/SPS/NNZL481.DOC","ES")</f>
      </c>
    </row>
    <row r="6633">
      <c r="A6633" s="10" t="s">
        <v>11238</v>
      </c>
      <c r="B6633" s="11" t="s">
        <v>168</v>
      </c>
      <c r="C6633" s="10" t="s">
        <v>18</v>
      </c>
      <c r="D6633" s="12">
        <v>41060</v>
      </c>
      <c r="E6633" s="13" t="s">
        <v>10432</v>
      </c>
      <c r="F6633" s="13" t="s">
        <v>144</v>
      </c>
      <c r="G6633" s="14" t="s">
        <v>11239</v>
      </c>
      <c r="H6633" s="15">
        <f>HYPERLINK("https://docs.wto.org/imrd/directdoc.asp?DDFDocuments/t/G/SPS/NZAF31.DOC","EN")</f>
      </c>
      <c r="I6633" s="15">
        <f>HYPERLINK("https://docs.wto.org/imrd/directdoc.asp?DDFDocuments/u/G/SPS/NZAF31.DOC","FR")</f>
      </c>
      <c r="J6633" s="15">
        <f>HYPERLINK("https://docs.wto.org/imrd/directdoc.asp?DDFDocuments/v/G/SPS/NZAF31.DOC","ES")</f>
      </c>
    </row>
    <row r="6634">
      <c r="A6634" s="10" t="s">
        <v>11240</v>
      </c>
      <c r="B6634" s="11" t="s">
        <v>72</v>
      </c>
      <c r="C6634" s="10" t="s">
        <v>18</v>
      </c>
      <c r="D6634" s="12">
        <v>41058</v>
      </c>
      <c r="E6634" s="13" t="s">
        <v>11241</v>
      </c>
      <c r="F6634" s="13" t="s">
        <v>117</v>
      </c>
      <c r="G6634" s="14"/>
      <c r="H6634" s="15">
        <f>HYPERLINK("https://docs.wto.org/imrd/directdoc.asp?DDFDocuments/q/G/SPS/NCAN609.pdf","EN")</f>
      </c>
      <c r="I6634" s="15">
        <f>HYPERLINK("https://docs.wto.org/imrd/directdoc.asp?DDFDocuments/r/G/SPS/NCAN609.pdf","FR")</f>
      </c>
      <c r="J6634" s="15">
        <f>HYPERLINK("https://docs.wto.org/imrd/directdoc.asp?DDFDocuments/s/G/SPS/NCAN609.pdf","ES")</f>
      </c>
    </row>
    <row r="6635">
      <c r="A6635" s="10" t="s">
        <v>11242</v>
      </c>
      <c r="B6635" s="11" t="s">
        <v>195</v>
      </c>
      <c r="C6635" s="10" t="s">
        <v>40</v>
      </c>
      <c r="D6635" s="12">
        <v>41058</v>
      </c>
      <c r="E6635" s="13" t="s">
        <v>11243</v>
      </c>
      <c r="F6635" s="13" t="s">
        <v>11244</v>
      </c>
      <c r="G6635" s="14" t="s">
        <v>11245</v>
      </c>
      <c r="H6635" s="15">
        <f>HYPERLINK("https://docs.wto.org/imrd/directdoc.asp?DDFDocuments/t/G/SPS/NNZL326A1.DOC","EN")</f>
      </c>
      <c r="I6635" s="15">
        <f>HYPERLINK("https://docs.wto.org/imrd/directdoc.asp?DDFDocuments/u/G/SPS/NNZL326A1.DOC","FR")</f>
      </c>
      <c r="J6635" s="15">
        <f>HYPERLINK("https://docs.wto.org/imrd/directdoc.asp?DDFDocuments/v/G/SPS/NNZL326A1.DOC","ES")</f>
      </c>
    </row>
    <row r="6636">
      <c r="A6636" s="10" t="s">
        <v>11246</v>
      </c>
      <c r="B6636" s="11" t="s">
        <v>53</v>
      </c>
      <c r="C6636" s="10" t="s">
        <v>12</v>
      </c>
      <c r="D6636" s="12">
        <v>41058</v>
      </c>
      <c r="E6636" s="13" t="s">
        <v>11247</v>
      </c>
      <c r="F6636" s="13" t="s">
        <v>2192</v>
      </c>
      <c r="G6636" s="14" t="s">
        <v>11248</v>
      </c>
      <c r="H6636" s="15">
        <f>HYPERLINK("https://docs.wto.org/imrd/directdoc.asp?DDFDocuments/q/G/SPS/NSAU28.pdf","EN")</f>
      </c>
      <c r="I6636" s="15">
        <f>HYPERLINK("https://docs.wto.org/imrd/directdoc.asp?DDFDocuments/r/G/SPS/NSAU28.pdf","FR")</f>
      </c>
      <c r="J6636" s="15">
        <f>HYPERLINK("https://docs.wto.org/imrd/directdoc.asp?DDFDocuments/s/G/SPS/NSAU28.pdf","ES")</f>
      </c>
    </row>
    <row r="6637">
      <c r="A6637" s="10" t="s">
        <v>11249</v>
      </c>
      <c r="B6637" s="11" t="s">
        <v>151</v>
      </c>
      <c r="C6637" s="10" t="s">
        <v>18</v>
      </c>
      <c r="D6637" s="12">
        <v>41058</v>
      </c>
      <c r="E6637" s="13" t="s">
        <v>11250</v>
      </c>
      <c r="F6637" s="13" t="s">
        <v>158</v>
      </c>
      <c r="G6637" s="14"/>
      <c r="H6637" s="15">
        <f>HYPERLINK("https://docs.wto.org/imrd/directdoc.asp?DDFDocuments/t/G/SPS/NVNM29.DOC","EN")</f>
      </c>
      <c r="I6637" s="15">
        <f>HYPERLINK("https://docs.wto.org/imrd/directdoc.asp?DDFDocuments/u/G/SPS/NVNM29.DOC","FR")</f>
      </c>
      <c r="J6637" s="15">
        <f>HYPERLINK("https://docs.wto.org/imrd/directdoc.asp?DDFDocuments/v/G/SPS/NVNM29.DOC","ES")</f>
      </c>
    </row>
    <row r="6638">
      <c r="A6638" s="10" t="s">
        <v>11251</v>
      </c>
      <c r="B6638" s="11" t="s">
        <v>188</v>
      </c>
      <c r="C6638" s="10" t="s">
        <v>54</v>
      </c>
      <c r="D6638" s="12">
        <v>41054</v>
      </c>
      <c r="E6638" s="13" t="s">
        <v>10743</v>
      </c>
      <c r="F6638" s="13" t="s">
        <v>310</v>
      </c>
      <c r="G6638" s="14"/>
      <c r="H6638" s="15">
        <f>HYPERLINK("https://docs.wto.org/imrd/directdoc.asp?DDFDocuments/t/G/SPS/NAUS225A2.DOC","EN")</f>
      </c>
      <c r="I6638" s="15">
        <f>HYPERLINK("https://docs.wto.org/imrd/directdoc.asp?DDFDocuments/u/G/SPS/NAUS225A2.DOC","FR")</f>
      </c>
      <c r="J6638" s="15">
        <f>HYPERLINK("https://docs.wto.org/imrd/directdoc.asp?DDFDocuments/v/G/SPS/NAUS225A2.DOC","ES")</f>
      </c>
    </row>
    <row r="6639">
      <c r="A6639" s="10" t="s">
        <v>11252</v>
      </c>
      <c r="B6639" s="11" t="s">
        <v>95</v>
      </c>
      <c r="C6639" s="10" t="s">
        <v>18</v>
      </c>
      <c r="D6639" s="12">
        <v>41054</v>
      </c>
      <c r="E6639" s="13" t="s">
        <v>11253</v>
      </c>
      <c r="F6639" s="13" t="s">
        <v>368</v>
      </c>
      <c r="G6639" s="14" t="s">
        <v>365</v>
      </c>
      <c r="H6639" s="15">
        <f>HYPERLINK("https://docs.wto.org/imrd/directdoc.asp?DDFDocuments/t/G/SPS/NBRA811.DOC","EN")</f>
      </c>
      <c r="I6639" s="15">
        <f>HYPERLINK("https://docs.wto.org/imrd/directdoc.asp?DDFDocuments/u/G/SPS/NBRA811.DOC","FR")</f>
      </c>
      <c r="J6639" s="15">
        <f>HYPERLINK("https://docs.wto.org/imrd/directdoc.asp?DDFDocuments/v/G/SPS/NBRA811.DOC","ES")</f>
      </c>
    </row>
    <row r="6640">
      <c r="A6640" s="10" t="s">
        <v>11254</v>
      </c>
      <c r="B6640" s="11" t="s">
        <v>72</v>
      </c>
      <c r="C6640" s="10" t="s">
        <v>18</v>
      </c>
      <c r="D6640" s="12">
        <v>41054</v>
      </c>
      <c r="E6640" s="13" t="s">
        <v>11255</v>
      </c>
      <c r="F6640" s="13" t="s">
        <v>122</v>
      </c>
      <c r="G6640" s="14"/>
      <c r="H6640" s="15">
        <f>HYPERLINK("https://docs.wto.org/imrd/directdoc.asp?DDFDocuments/t/G/SPS/NCAN603.DOC","EN")</f>
      </c>
      <c r="I6640" s="15">
        <f>HYPERLINK("https://docs.wto.org/imrd/directdoc.asp?DDFDocuments/u/G/SPS/NCAN603.DOC","FR")</f>
      </c>
      <c r="J6640" s="15">
        <f>HYPERLINK("https://docs.wto.org/imrd/directdoc.asp?DDFDocuments/v/G/SPS/NCAN603.DOC","ES")</f>
      </c>
    </row>
    <row r="6641">
      <c r="A6641" s="10" t="s">
        <v>11256</v>
      </c>
      <c r="B6641" s="11" t="s">
        <v>72</v>
      </c>
      <c r="C6641" s="10" t="s">
        <v>12</v>
      </c>
      <c r="D6641" s="12">
        <v>41054</v>
      </c>
      <c r="E6641" s="13" t="s">
        <v>11257</v>
      </c>
      <c r="F6641" s="13" t="s">
        <v>144</v>
      </c>
      <c r="G6641" s="14" t="s">
        <v>82</v>
      </c>
      <c r="H6641" s="15">
        <f>HYPERLINK("https://docs.wto.org/imrd/directdoc.asp?DDFDocuments/t/G/SPS/NCAN604.DOC","EN")</f>
      </c>
      <c r="I6641" s="15">
        <f>HYPERLINK("https://docs.wto.org/imrd/directdoc.asp?DDFDocuments/u/G/SPS/NCAN604.DOC","FR")</f>
      </c>
      <c r="J6641" s="15">
        <f>HYPERLINK("https://docs.wto.org/imrd/directdoc.asp?DDFDocuments/v/G/SPS/NCAN604.DOC","ES")</f>
      </c>
    </row>
    <row r="6642">
      <c r="A6642" s="10" t="s">
        <v>11258</v>
      </c>
      <c r="B6642" s="11" t="s">
        <v>365</v>
      </c>
      <c r="C6642" s="10" t="s">
        <v>40</v>
      </c>
      <c r="D6642" s="12">
        <v>41054</v>
      </c>
      <c r="E6642" s="13" t="s">
        <v>19</v>
      </c>
      <c r="F6642" s="13" t="s">
        <v>5163</v>
      </c>
      <c r="G6642" s="14"/>
      <c r="H6642" s="15">
        <f>HYPERLINK("https://docs.wto.org/imrd/directdoc.asp?DDFDocuments/q/G/SPS/NCHL384A1.pdf","EN")</f>
      </c>
      <c r="I6642" s="15">
        <f>HYPERLINK("https://docs.wto.org/imrd/directdoc.asp?DDFDocuments/r/G/SPS/NCHL384A1.pdf","FR")</f>
      </c>
      <c r="J6642" s="15">
        <f>HYPERLINK("https://docs.wto.org/imrd/directdoc.asp?DDFDocuments/s/G/SPS/NCHL384A1.pdf","ES")</f>
      </c>
    </row>
    <row r="6643">
      <c r="A6643" s="10" t="s">
        <v>11259</v>
      </c>
      <c r="B6643" s="11" t="s">
        <v>79</v>
      </c>
      <c r="C6643" s="10" t="s">
        <v>40</v>
      </c>
      <c r="D6643" s="12">
        <v>41054</v>
      </c>
      <c r="E6643" s="13" t="s">
        <v>19</v>
      </c>
      <c r="F6643" s="13" t="s">
        <v>925</v>
      </c>
      <c r="G6643" s="14"/>
      <c r="H6643" s="15">
        <f>HYPERLINK("https://docs.wto.org/imrd/directdoc.asp?DDFDocuments/t/G/SPS/NCOL101A6.DOC","EN")</f>
      </c>
      <c r="I6643" s="15">
        <f>HYPERLINK("https://docs.wto.org/imrd/directdoc.asp?DDFDocuments/u/G/SPS/NCOL101A6.DOC","FR")</f>
      </c>
      <c r="J6643" s="15">
        <f>HYPERLINK("https://docs.wto.org/imrd/directdoc.asp?DDFDocuments/v/G/SPS/NCOL101A6.DOC","ES")</f>
      </c>
    </row>
    <row r="6644">
      <c r="A6644" s="10" t="s">
        <v>11260</v>
      </c>
      <c r="B6644" s="11" t="s">
        <v>53</v>
      </c>
      <c r="C6644" s="10" t="s">
        <v>12</v>
      </c>
      <c r="D6644" s="12">
        <v>41054</v>
      </c>
      <c r="E6644" s="13" t="s">
        <v>11261</v>
      </c>
      <c r="F6644" s="13" t="s">
        <v>7603</v>
      </c>
      <c r="G6644" s="14" t="s">
        <v>204</v>
      </c>
      <c r="H6644" s="15">
        <f>HYPERLINK("https://docs.wto.org/imrd/directdoc.asp?DDFDocuments/t/G/SPS/NSAU27.DOC","EN")</f>
      </c>
      <c r="I6644" s="15">
        <f>HYPERLINK("https://docs.wto.org/imrd/directdoc.asp?DDFDocuments/u/G/SPS/NSAU27.DOC","FR")</f>
      </c>
      <c r="J6644" s="15">
        <f>HYPERLINK("https://docs.wto.org/imrd/directdoc.asp?DDFDocuments/v/G/SPS/NSAU27.DOC","ES")</f>
      </c>
    </row>
    <row r="6645">
      <c r="A6645" s="10" t="s">
        <v>11262</v>
      </c>
      <c r="B6645" s="11" t="s">
        <v>161</v>
      </c>
      <c r="C6645" s="10" t="s">
        <v>201</v>
      </c>
      <c r="D6645" s="12">
        <v>41054</v>
      </c>
      <c r="E6645" s="13" t="s">
        <v>19</v>
      </c>
      <c r="F6645" s="13" t="s">
        <v>11219</v>
      </c>
      <c r="G6645" s="14"/>
      <c r="H6645" s="15">
        <f>HYPERLINK("https://docs.wto.org/imrd/directdoc.asp?DDFDocuments/t/G/SPS/NUSA2373C1.DOC","EN")</f>
      </c>
      <c r="I6645" s="15"/>
      <c r="J6645" s="15"/>
    </row>
    <row r="6646">
      <c r="A6646" s="10" t="s">
        <v>11263</v>
      </c>
      <c r="B6646" s="11" t="s">
        <v>161</v>
      </c>
      <c r="C6646" s="10" t="s">
        <v>18</v>
      </c>
      <c r="D6646" s="12">
        <v>41054</v>
      </c>
      <c r="E6646" s="13" t="s">
        <v>11264</v>
      </c>
      <c r="F6646" s="13" t="s">
        <v>11265</v>
      </c>
      <c r="G6646" s="14"/>
      <c r="H6646" s="15">
        <f>HYPERLINK("https://docs.wto.org/imrd/directdoc.asp?DDFDocuments/q/G/SPS/NUSA2376.pdf","EN")</f>
      </c>
      <c r="I6646" s="15">
        <f>HYPERLINK("https://docs.wto.org/imrd/directdoc.asp?DDFDocuments/r/G/SPS/NUSA2376.pdf","FR")</f>
      </c>
      <c r="J6646" s="15">
        <f>HYPERLINK("https://docs.wto.org/imrd/directdoc.asp?DDFDocuments/s/G/SPS/NUSA2376.pdf","ES")</f>
      </c>
    </row>
    <row r="6647">
      <c r="A6647" s="10" t="s">
        <v>11266</v>
      </c>
      <c r="B6647" s="11" t="s">
        <v>95</v>
      </c>
      <c r="C6647" s="10" t="s">
        <v>18</v>
      </c>
      <c r="D6647" s="12">
        <v>41053</v>
      </c>
      <c r="E6647" s="13" t="s">
        <v>11267</v>
      </c>
      <c r="F6647" s="13" t="s">
        <v>32</v>
      </c>
      <c r="G6647" s="14" t="s">
        <v>11268</v>
      </c>
      <c r="H6647" s="15">
        <f>HYPERLINK("https://docs.wto.org/imrd/directdoc.asp?DDFDocuments/q/G/SPS/NBRA808.pdf","EN")</f>
      </c>
      <c r="I6647" s="15">
        <f>HYPERLINK("https://docs.wto.org/imrd/directdoc.asp?DDFDocuments/r/G/SPS/NBRA808.pdf","FR")</f>
      </c>
      <c r="J6647" s="15">
        <f>HYPERLINK("https://docs.wto.org/imrd/directdoc.asp?DDFDocuments/s/G/SPS/NBRA808.pdf","ES")</f>
      </c>
    </row>
    <row r="6648">
      <c r="A6648" s="10" t="s">
        <v>11269</v>
      </c>
      <c r="B6648" s="11" t="s">
        <v>95</v>
      </c>
      <c r="C6648" s="10" t="s">
        <v>18</v>
      </c>
      <c r="D6648" s="12">
        <v>41052</v>
      </c>
      <c r="E6648" s="13" t="s">
        <v>10983</v>
      </c>
      <c r="F6648" s="13" t="s">
        <v>117</v>
      </c>
      <c r="G6648" s="14" t="s">
        <v>2110</v>
      </c>
      <c r="H6648" s="15">
        <f>HYPERLINK("https://docs.wto.org/imrd/directdoc.asp?DDFDocuments/q/G/SPS/NBRA809.pdf","EN")</f>
      </c>
      <c r="I6648" s="15">
        <f>HYPERLINK("https://docs.wto.org/imrd/directdoc.asp?DDFDocuments/r/G/SPS/NBRA809.pdf","FR")</f>
      </c>
      <c r="J6648" s="15">
        <f>HYPERLINK("https://docs.wto.org/imrd/directdoc.asp?DDFDocuments/s/G/SPS/NBRA809.pdf","ES")</f>
      </c>
    </row>
    <row r="6649">
      <c r="A6649" s="10" t="s">
        <v>11270</v>
      </c>
      <c r="B6649" s="11" t="s">
        <v>365</v>
      </c>
      <c r="C6649" s="10" t="s">
        <v>18</v>
      </c>
      <c r="D6649" s="12">
        <v>41052</v>
      </c>
      <c r="E6649" s="13" t="s">
        <v>11271</v>
      </c>
      <c r="F6649" s="13" t="s">
        <v>144</v>
      </c>
      <c r="G6649" s="14"/>
      <c r="H6649" s="15">
        <f>HYPERLINK("https://docs.wto.org/imrd/directdoc.asp?DDFDocuments/q/G/SPS/NCHL391.pdf","EN")</f>
      </c>
      <c r="I6649" s="15">
        <f>HYPERLINK("https://docs.wto.org/imrd/directdoc.asp?DDFDocuments/r/G/SPS/NCHL391.pdf","FR")</f>
      </c>
      <c r="J6649" s="15">
        <f>HYPERLINK("https://docs.wto.org/imrd/directdoc.asp?DDFDocuments/s/G/SPS/NCHL391.pdf","ES")</f>
      </c>
    </row>
    <row r="6650">
      <c r="A6650" s="10" t="s">
        <v>11272</v>
      </c>
      <c r="B6650" s="11" t="s">
        <v>34</v>
      </c>
      <c r="C6650" s="10" t="s">
        <v>18</v>
      </c>
      <c r="D6650" s="12">
        <v>41052</v>
      </c>
      <c r="E6650" s="13" t="s">
        <v>11273</v>
      </c>
      <c r="F6650" s="13" t="s">
        <v>754</v>
      </c>
      <c r="G6650" s="14"/>
      <c r="H6650" s="15">
        <f>HYPERLINK("https://docs.wto.org/imrd/directdoc.asp?DDFDocuments/t/G/SPS/NJPN298.DOC","EN")</f>
      </c>
      <c r="I6650" s="15">
        <f>HYPERLINK("https://docs.wto.org/imrd/directdoc.asp?DDFDocuments/u/G/SPS/NJPN298.DOC","FR")</f>
      </c>
      <c r="J6650" s="15">
        <f>HYPERLINK("https://docs.wto.org/imrd/directdoc.asp?DDFDocuments/v/G/SPS/NJPN298.DOC","ES")</f>
      </c>
    </row>
    <row r="6651">
      <c r="A6651" s="10" t="s">
        <v>11274</v>
      </c>
      <c r="B6651" s="11" t="s">
        <v>623</v>
      </c>
      <c r="C6651" s="10" t="s">
        <v>12</v>
      </c>
      <c r="D6651" s="12">
        <v>41052</v>
      </c>
      <c r="E6651" s="13" t="s">
        <v>11275</v>
      </c>
      <c r="F6651" s="13" t="s">
        <v>144</v>
      </c>
      <c r="G6651" s="14"/>
      <c r="H6651" s="15">
        <f>HYPERLINK("https://docs.wto.org/imrd/directdoc.asp?DDFDocuments/t/G/SPS/NOMN47.DOC","EN")</f>
      </c>
      <c r="I6651" s="15">
        <f>HYPERLINK("https://docs.wto.org/imrd/directdoc.asp?DDFDocuments/u/G/SPS/NOMN47.DOC","FR")</f>
      </c>
      <c r="J6651" s="15">
        <f>HYPERLINK("https://docs.wto.org/imrd/directdoc.asp?DDFDocuments/v/G/SPS/NOMN47.DOC","ES")</f>
      </c>
    </row>
    <row r="6652">
      <c r="A6652" s="10" t="s">
        <v>11276</v>
      </c>
      <c r="B6652" s="11" t="s">
        <v>1096</v>
      </c>
      <c r="C6652" s="10" t="s">
        <v>54</v>
      </c>
      <c r="D6652" s="12">
        <v>41052</v>
      </c>
      <c r="E6652" s="13" t="s">
        <v>11277</v>
      </c>
      <c r="F6652" s="13" t="s">
        <v>925</v>
      </c>
      <c r="G6652" s="14"/>
      <c r="H6652" s="15">
        <f>HYPERLINK("https://docs.wto.org/imrd/directdoc.asp?DDFDocuments/t/G/SPS/NSGP1A1.DOC","EN")</f>
      </c>
      <c r="I6652" s="15">
        <f>HYPERLINK("https://docs.wto.org/imrd/directdoc.asp?DDFDocuments/u/G/SPS/NSGP1A1.DOC","FR")</f>
      </c>
      <c r="J6652" s="15">
        <f>HYPERLINK("https://docs.wto.org/imrd/directdoc.asp?DDFDocuments/v/G/SPS/NSGP1A1.DOC","ES")</f>
      </c>
    </row>
    <row r="6653">
      <c r="A6653" s="10" t="s">
        <v>11278</v>
      </c>
      <c r="B6653" s="11" t="s">
        <v>1096</v>
      </c>
      <c r="C6653" s="10" t="s">
        <v>40</v>
      </c>
      <c r="D6653" s="12">
        <v>41052</v>
      </c>
      <c r="E6653" s="13" t="s">
        <v>11279</v>
      </c>
      <c r="F6653" s="13" t="s">
        <v>925</v>
      </c>
      <c r="G6653" s="14" t="s">
        <v>11280</v>
      </c>
      <c r="H6653" s="15">
        <f>HYPERLINK("https://docs.wto.org/imrd/directdoc.asp?DDFDocuments/t/G/SPS/NSGP23A1.DOC","EN")</f>
      </c>
      <c r="I6653" s="15">
        <f>HYPERLINK("https://docs.wto.org/imrd/directdoc.asp?DDFDocuments/u/G/SPS/NSGP23A1.DOC","FR")</f>
      </c>
      <c r="J6653" s="15">
        <f>HYPERLINK("https://docs.wto.org/imrd/directdoc.asp?DDFDocuments/v/G/SPS/NSGP23A1.DOC","ES")</f>
      </c>
    </row>
    <row r="6654">
      <c r="A6654" s="10" t="s">
        <v>11281</v>
      </c>
      <c r="B6654" s="11" t="s">
        <v>365</v>
      </c>
      <c r="C6654" s="10" t="s">
        <v>18</v>
      </c>
      <c r="D6654" s="12">
        <v>41045</v>
      </c>
      <c r="E6654" s="13" t="s">
        <v>11016</v>
      </c>
      <c r="F6654" s="13" t="s">
        <v>223</v>
      </c>
      <c r="G6654" s="14"/>
      <c r="H6654" s="15">
        <f>HYPERLINK("https://docs.wto.org/imrd/directdoc.asp?DDFDocuments/t/G/SPS/NCHL388.DOC","EN")</f>
      </c>
      <c r="I6654" s="15">
        <f>HYPERLINK("https://docs.wto.org/imrd/directdoc.asp?DDFDocuments/u/G/SPS/NCHL388.DOC","FR")</f>
      </c>
      <c r="J6654" s="15">
        <f>HYPERLINK("https://docs.wto.org/imrd/directdoc.asp?DDFDocuments/v/G/SPS/NCHL388.DOC","ES")</f>
      </c>
    </row>
    <row r="6655">
      <c r="A6655" s="10" t="s">
        <v>11282</v>
      </c>
      <c r="B6655" s="11" t="s">
        <v>365</v>
      </c>
      <c r="C6655" s="10" t="s">
        <v>18</v>
      </c>
      <c r="D6655" s="12">
        <v>41045</v>
      </c>
      <c r="E6655" s="13" t="s">
        <v>11283</v>
      </c>
      <c r="F6655" s="13" t="s">
        <v>158</v>
      </c>
      <c r="G6655" s="14" t="s">
        <v>161</v>
      </c>
      <c r="H6655" s="15">
        <f>HYPERLINK("https://docs.wto.org/imrd/directdoc.asp?DDFDocuments/t/G/SPS/NCHL389.DOC","EN")</f>
      </c>
      <c r="I6655" s="15">
        <f>HYPERLINK("https://docs.wto.org/imrd/directdoc.asp?DDFDocuments/u/G/SPS/NCHL389.DOC","FR")</f>
      </c>
      <c r="J6655" s="15">
        <f>HYPERLINK("https://docs.wto.org/imrd/directdoc.asp?DDFDocuments/v/G/SPS/NCHL389.DOC","ES")</f>
      </c>
    </row>
    <row r="6656">
      <c r="A6656" s="10" t="s">
        <v>11284</v>
      </c>
      <c r="B6656" s="11" t="s">
        <v>365</v>
      </c>
      <c r="C6656" s="10" t="s">
        <v>18</v>
      </c>
      <c r="D6656" s="12">
        <v>41045</v>
      </c>
      <c r="E6656" s="13" t="s">
        <v>11285</v>
      </c>
      <c r="F6656" s="13" t="s">
        <v>158</v>
      </c>
      <c r="G6656" s="14" t="s">
        <v>27</v>
      </c>
      <c r="H6656" s="15">
        <f>HYPERLINK("https://docs.wto.org/imrd/directdoc.asp?DDFDocuments/t/G/SPS/NCHL390.DOC","EN")</f>
      </c>
      <c r="I6656" s="15">
        <f>HYPERLINK("https://docs.wto.org/imrd/directdoc.asp?DDFDocuments/u/G/SPS/NCHL390.DOC","FR")</f>
      </c>
      <c r="J6656" s="15">
        <f>HYPERLINK("https://docs.wto.org/imrd/directdoc.asp?DDFDocuments/v/G/SPS/NCHL390.DOC","ES")</f>
      </c>
    </row>
    <row r="6657">
      <c r="A6657" s="10" t="s">
        <v>11286</v>
      </c>
      <c r="B6657" s="11" t="s">
        <v>153</v>
      </c>
      <c r="C6657" s="10" t="s">
        <v>18</v>
      </c>
      <c r="D6657" s="12">
        <v>41045</v>
      </c>
      <c r="E6657" s="13" t="s">
        <v>10985</v>
      </c>
      <c r="F6657" s="13" t="s">
        <v>144</v>
      </c>
      <c r="G6657" s="14"/>
      <c r="H6657" s="15">
        <f>HYPERLINK("https://docs.wto.org/imrd/directdoc.asp?DDFDocuments/t/G/SPS/NKOR414.DOC","EN")</f>
      </c>
      <c r="I6657" s="15">
        <f>HYPERLINK("https://docs.wto.org/imrd/directdoc.asp?DDFDocuments/u/G/SPS/NKOR414.DOC","FR")</f>
      </c>
      <c r="J6657" s="15">
        <f>HYPERLINK("https://docs.wto.org/imrd/directdoc.asp?DDFDocuments/v/G/SPS/NKOR414.DOC","ES")</f>
      </c>
    </row>
    <row r="6658">
      <c r="A6658" s="10" t="s">
        <v>11287</v>
      </c>
      <c r="B6658" s="11" t="s">
        <v>53</v>
      </c>
      <c r="C6658" s="10" t="s">
        <v>12</v>
      </c>
      <c r="D6658" s="12">
        <v>41045</v>
      </c>
      <c r="E6658" s="13" t="s">
        <v>10643</v>
      </c>
      <c r="F6658" s="13" t="s">
        <v>7603</v>
      </c>
      <c r="G6658" s="14" t="s">
        <v>161</v>
      </c>
      <c r="H6658" s="15">
        <f>HYPERLINK("https://docs.wto.org/imrd/directdoc.asp?DDFDocuments/t/G/SPS/NSAU26.DOC","EN")</f>
      </c>
      <c r="I6658" s="15">
        <f>HYPERLINK("https://docs.wto.org/imrd/directdoc.asp?DDFDocuments/u/G/SPS/NSAU26.DOC","FR")</f>
      </c>
      <c r="J6658" s="15">
        <f>HYPERLINK("https://docs.wto.org/imrd/directdoc.asp?DDFDocuments/v/G/SPS/NSAU26.DOC","ES")</f>
      </c>
    </row>
    <row r="6659">
      <c r="A6659" s="10" t="s">
        <v>11288</v>
      </c>
      <c r="B6659" s="11" t="s">
        <v>161</v>
      </c>
      <c r="C6659" s="10" t="s">
        <v>40</v>
      </c>
      <c r="D6659" s="12">
        <v>41045</v>
      </c>
      <c r="E6659" s="13" t="s">
        <v>19</v>
      </c>
      <c r="F6659" s="13" t="s">
        <v>11289</v>
      </c>
      <c r="G6659" s="14"/>
      <c r="H6659" s="15">
        <f>HYPERLINK("https://docs.wto.org/imrd/directdoc.asp?DDFDocuments/t/G/SPS/NUSA2001A1.DOC","EN")</f>
      </c>
      <c r="I6659" s="15">
        <f>HYPERLINK("https://docs.wto.org/imrd/directdoc.asp?DDFDocuments/u/G/SPS/NUSA2001A1.DOC","FR")</f>
      </c>
      <c r="J6659" s="15">
        <f>HYPERLINK("https://docs.wto.org/imrd/directdoc.asp?DDFDocuments/v/G/SPS/NUSA2001A1.DOC","ES")</f>
      </c>
    </row>
    <row r="6660">
      <c r="A6660" s="10" t="s">
        <v>11290</v>
      </c>
      <c r="B6660" s="11" t="s">
        <v>161</v>
      </c>
      <c r="C6660" s="10" t="s">
        <v>18</v>
      </c>
      <c r="D6660" s="12">
        <v>41045</v>
      </c>
      <c r="E6660" s="13" t="s">
        <v>11291</v>
      </c>
      <c r="F6660" s="13" t="s">
        <v>11219</v>
      </c>
      <c r="G6660" s="14"/>
      <c r="H6660" s="15">
        <f>HYPERLINK("https://docs.wto.org/imrd/directdoc.asp?DDFDocuments/t/G/SPS/NUSA2373.DOC","EN")</f>
      </c>
      <c r="I6660" s="15">
        <f>HYPERLINK("https://docs.wto.org/imrd/directdoc.asp?DDFDocuments/u/G/SPS/NUSA2373.DOC","FR")</f>
      </c>
      <c r="J6660" s="15">
        <f>HYPERLINK("https://docs.wto.org/imrd/directdoc.asp?DDFDocuments/v/G/SPS/NUSA2373.DOC","ES")</f>
      </c>
    </row>
    <row r="6661">
      <c r="A6661" s="10" t="s">
        <v>11292</v>
      </c>
      <c r="B6661" s="11" t="s">
        <v>161</v>
      </c>
      <c r="C6661" s="10" t="s">
        <v>18</v>
      </c>
      <c r="D6661" s="12">
        <v>41045</v>
      </c>
      <c r="E6661" s="13" t="s">
        <v>10390</v>
      </c>
      <c r="F6661" s="13" t="s">
        <v>122</v>
      </c>
      <c r="G6661" s="14"/>
      <c r="H6661" s="15">
        <f>HYPERLINK("https://docs.wto.org/imrd/directdoc.asp?DDFDocuments/t/G/SPS/NUSA2374.DOC","EN")</f>
      </c>
      <c r="I6661" s="15">
        <f>HYPERLINK("https://docs.wto.org/imrd/directdoc.asp?DDFDocuments/u/G/SPS/NUSA2374.DOC","FR")</f>
      </c>
      <c r="J6661" s="15">
        <f>HYPERLINK("https://docs.wto.org/imrd/directdoc.asp?DDFDocuments/v/G/SPS/NUSA2374.DOC","ES")</f>
      </c>
    </row>
    <row r="6662">
      <c r="A6662" s="10" t="s">
        <v>11293</v>
      </c>
      <c r="B6662" s="11" t="s">
        <v>161</v>
      </c>
      <c r="C6662" s="10" t="s">
        <v>18</v>
      </c>
      <c r="D6662" s="12">
        <v>41045</v>
      </c>
      <c r="E6662" s="13" t="s">
        <v>10390</v>
      </c>
      <c r="F6662" s="13" t="s">
        <v>2963</v>
      </c>
      <c r="G6662" s="14"/>
      <c r="H6662" s="15">
        <f>HYPERLINK("https://docs.wto.org/imrd/directdoc.asp?DDFDocuments/t/G/SPS/NUSA2375.DOC","EN")</f>
      </c>
      <c r="I6662" s="15">
        <f>HYPERLINK("https://docs.wto.org/imrd/directdoc.asp?DDFDocuments/u/G/SPS/NUSA2375.DOC","FR")</f>
      </c>
      <c r="J6662" s="15">
        <f>HYPERLINK("https://docs.wto.org/imrd/directdoc.asp?DDFDocuments/v/G/SPS/NUSA2375.DOC","ES")</f>
      </c>
    </row>
    <row r="6663">
      <c r="A6663" s="10" t="s">
        <v>11294</v>
      </c>
      <c r="B6663" s="11" t="s">
        <v>1096</v>
      </c>
      <c r="C6663" s="10" t="s">
        <v>18</v>
      </c>
      <c r="D6663" s="12">
        <v>41043</v>
      </c>
      <c r="E6663" s="13" t="s">
        <v>11295</v>
      </c>
      <c r="F6663" s="13" t="s">
        <v>11296</v>
      </c>
      <c r="G6663" s="14"/>
      <c r="H6663" s="15">
        <f>HYPERLINK("https://docs.wto.org/imrd/directdoc.asp?DDFDocuments/t/G/SPS/NSGP43.DOC","EN")</f>
      </c>
      <c r="I6663" s="15">
        <f>HYPERLINK("https://docs.wto.org/imrd/directdoc.asp?DDFDocuments/u/G/SPS/NSGP43.DOC","FR")</f>
      </c>
      <c r="J6663" s="15">
        <f>HYPERLINK("https://docs.wto.org/imrd/directdoc.asp?DDFDocuments/v/G/SPS/NSGP43.DOC","ES")</f>
      </c>
    </row>
    <row r="6664">
      <c r="A6664" s="10" t="s">
        <v>11297</v>
      </c>
      <c r="B6664" s="11" t="s">
        <v>79</v>
      </c>
      <c r="C6664" s="10" t="s">
        <v>40</v>
      </c>
      <c r="D6664" s="12">
        <v>41040</v>
      </c>
      <c r="E6664" s="13" t="s">
        <v>19</v>
      </c>
      <c r="F6664" s="13" t="s">
        <v>1268</v>
      </c>
      <c r="G6664" s="14"/>
      <c r="H6664" s="15">
        <f>HYPERLINK("https://docs.wto.org/imrd/directdoc.asp?DDFDocuments/t/G/SPS/NCOL125A4.DOC","EN")</f>
      </c>
      <c r="I6664" s="15">
        <f>HYPERLINK("https://docs.wto.org/imrd/directdoc.asp?DDFDocuments/u/G/SPS/NCOL125A4.DOC","FR")</f>
      </c>
      <c r="J6664" s="15">
        <f>HYPERLINK("https://docs.wto.org/imrd/directdoc.asp?DDFDocuments/v/G/SPS/NCOL125A4.DOC","ES")</f>
      </c>
    </row>
    <row r="6665">
      <c r="A6665" s="10" t="s">
        <v>11298</v>
      </c>
      <c r="B6665" s="11" t="s">
        <v>79</v>
      </c>
      <c r="C6665" s="10" t="s">
        <v>40</v>
      </c>
      <c r="D6665" s="12">
        <v>41040</v>
      </c>
      <c r="E6665" s="13" t="s">
        <v>19</v>
      </c>
      <c r="F6665" s="13" t="s">
        <v>5150</v>
      </c>
      <c r="G6665" s="14"/>
      <c r="H6665" s="15">
        <f>HYPERLINK("https://docs.wto.org/imrd/directdoc.asp?DDFDocuments/q/G/SPS/NCOL136A4.pdf","EN")</f>
      </c>
      <c r="I6665" s="15">
        <f>HYPERLINK("https://docs.wto.org/imrd/directdoc.asp?DDFDocuments/r/G/SPS/NCOL136A4.pdf","FR")</f>
      </c>
      <c r="J6665" s="15">
        <f>HYPERLINK("https://docs.wto.org/imrd/directdoc.asp?DDFDocuments/s/G/SPS/NCOL136A4.pdf","ES")</f>
      </c>
    </row>
    <row r="6666">
      <c r="A6666" s="10" t="s">
        <v>11299</v>
      </c>
      <c r="B6666" s="11" t="s">
        <v>523</v>
      </c>
      <c r="C6666" s="10" t="s">
        <v>18</v>
      </c>
      <c r="D6666" s="12">
        <v>41040</v>
      </c>
      <c r="E6666" s="13" t="s">
        <v>11300</v>
      </c>
      <c r="F6666" s="13" t="s">
        <v>1089</v>
      </c>
      <c r="G6666" s="14"/>
      <c r="H6666" s="15">
        <f>HYPERLINK("https://docs.wto.org/imrd/directdoc.asp?DDFDocuments/t/G/SPS/NTUR24.DOC","EN")</f>
      </c>
      <c r="I6666" s="15">
        <f>HYPERLINK("https://docs.wto.org/imrd/directdoc.asp?DDFDocuments/u/G/SPS/NTUR24.DOC","FR")</f>
      </c>
      <c r="J6666" s="15">
        <f>HYPERLINK("https://docs.wto.org/imrd/directdoc.asp?DDFDocuments/v/G/SPS/NTUR24.DOC","ES")</f>
      </c>
    </row>
    <row r="6667">
      <c r="A6667" s="10" t="s">
        <v>11301</v>
      </c>
      <c r="B6667" s="11" t="s">
        <v>95</v>
      </c>
      <c r="C6667" s="10" t="s">
        <v>40</v>
      </c>
      <c r="D6667" s="12">
        <v>41039</v>
      </c>
      <c r="E6667" s="13" t="s">
        <v>3530</v>
      </c>
      <c r="F6667" s="13" t="s">
        <v>29</v>
      </c>
      <c r="G6667" s="14" t="s">
        <v>7481</v>
      </c>
      <c r="H6667" s="15">
        <f>HYPERLINK("https://docs.wto.org/imrd/directdoc.asp?DDFDocuments/q/G/SPS/NBRA714A3.pdf","EN")</f>
      </c>
      <c r="I6667" s="15">
        <f>HYPERLINK("https://docs.wto.org/imrd/directdoc.asp?DDFDocuments/r/G/SPS/NBRA714A3.pdf","FR")</f>
      </c>
      <c r="J6667" s="15">
        <f>HYPERLINK("https://docs.wto.org/imrd/directdoc.asp?DDFDocuments/s/G/SPS/NBRA714A3.pdf","ES")</f>
      </c>
    </row>
    <row r="6668">
      <c r="A6668" s="10" t="s">
        <v>11302</v>
      </c>
      <c r="B6668" s="11" t="s">
        <v>95</v>
      </c>
      <c r="C6668" s="10" t="s">
        <v>18</v>
      </c>
      <c r="D6668" s="12">
        <v>41039</v>
      </c>
      <c r="E6668" s="13" t="s">
        <v>10342</v>
      </c>
      <c r="F6668" s="13" t="s">
        <v>519</v>
      </c>
      <c r="G6668" s="14" t="s">
        <v>572</v>
      </c>
      <c r="H6668" s="15">
        <f>HYPERLINK("https://docs.wto.org/imrd/directdoc.asp?DDFDocuments/q/G/SPS/NBRA806.pdf","EN")</f>
      </c>
      <c r="I6668" s="15">
        <f>HYPERLINK("https://docs.wto.org/imrd/directdoc.asp?DDFDocuments/r/G/SPS/NBRA806.pdf","FR")</f>
      </c>
      <c r="J6668" s="15">
        <f>HYPERLINK("https://docs.wto.org/imrd/directdoc.asp?DDFDocuments/s/G/SPS/NBRA806.pdf","ES")</f>
      </c>
    </row>
    <row r="6669">
      <c r="A6669" s="10" t="s">
        <v>11303</v>
      </c>
      <c r="B6669" s="11" t="s">
        <v>95</v>
      </c>
      <c r="C6669" s="10" t="s">
        <v>18</v>
      </c>
      <c r="D6669" s="12">
        <v>41039</v>
      </c>
      <c r="E6669" s="13" t="s">
        <v>11304</v>
      </c>
      <c r="F6669" s="13" t="s">
        <v>117</v>
      </c>
      <c r="G6669" s="14" t="s">
        <v>3383</v>
      </c>
      <c r="H6669" s="15">
        <f>HYPERLINK("https://docs.wto.org/imrd/directdoc.asp?DDFDocuments/q/G/SPS/NBRA807.pdf","EN")</f>
      </c>
      <c r="I6669" s="15">
        <f>HYPERLINK("https://docs.wto.org/imrd/directdoc.asp?DDFDocuments/r/G/SPS/NBRA807.pdf","FR")</f>
      </c>
      <c r="J6669" s="15">
        <f>HYPERLINK("https://docs.wto.org/imrd/directdoc.asp?DDFDocuments/s/G/SPS/NBRA807.pdf","ES")</f>
      </c>
    </row>
    <row r="6670">
      <c r="A6670" s="10" t="s">
        <v>11305</v>
      </c>
      <c r="B6670" s="11" t="s">
        <v>365</v>
      </c>
      <c r="C6670" s="10" t="s">
        <v>18</v>
      </c>
      <c r="D6670" s="12">
        <v>41039</v>
      </c>
      <c r="E6670" s="13" t="s">
        <v>11306</v>
      </c>
      <c r="F6670" s="13" t="s">
        <v>992</v>
      </c>
      <c r="G6670" s="14" t="s">
        <v>2110</v>
      </c>
      <c r="H6670" s="15">
        <f>HYPERLINK("https://docs.wto.org/imrd/directdoc.asp?DDFDocuments/q/G/SPS/NCHL387.pdf","EN")</f>
      </c>
      <c r="I6670" s="15">
        <f>HYPERLINK("https://docs.wto.org/imrd/directdoc.asp?DDFDocuments/r/G/SPS/NCHL387.pdf","FR")</f>
      </c>
      <c r="J6670" s="15">
        <f>HYPERLINK("https://docs.wto.org/imrd/directdoc.asp?DDFDocuments/s/G/SPS/NCHL387.pdf","ES")</f>
      </c>
    </row>
    <row r="6671">
      <c r="A6671" s="10" t="s">
        <v>11307</v>
      </c>
      <c r="B6671" s="11" t="s">
        <v>134</v>
      </c>
      <c r="C6671" s="10" t="s">
        <v>18</v>
      </c>
      <c r="D6671" s="12">
        <v>41039</v>
      </c>
      <c r="E6671" s="13" t="s">
        <v>11308</v>
      </c>
      <c r="F6671" s="13" t="s">
        <v>11309</v>
      </c>
      <c r="G6671" s="14"/>
      <c r="H6671" s="15">
        <f>HYPERLINK("https://docs.wto.org/imrd/directdoc.asp?DDFDocuments/q/G/SPS/NTHA205.pdf","EN")</f>
      </c>
      <c r="I6671" s="15">
        <f>HYPERLINK("https://docs.wto.org/imrd/directdoc.asp?DDFDocuments/r/G/SPS/NTHA205.pdf","FR")</f>
      </c>
      <c r="J6671" s="15">
        <f>HYPERLINK("https://docs.wto.org/imrd/directdoc.asp?DDFDocuments/s/G/SPS/NTHA205.pdf","ES")</f>
      </c>
    </row>
    <row r="6672">
      <c r="A6672" s="10" t="s">
        <v>11310</v>
      </c>
      <c r="B6672" s="11" t="s">
        <v>161</v>
      </c>
      <c r="C6672" s="10" t="s">
        <v>201</v>
      </c>
      <c r="D6672" s="12">
        <v>41039</v>
      </c>
      <c r="E6672" s="13" t="s">
        <v>11311</v>
      </c>
      <c r="F6672" s="13" t="s">
        <v>74</v>
      </c>
      <c r="G6672" s="14"/>
      <c r="H6672" s="15">
        <f>HYPERLINK("https://docs.wto.org/imrd/directdoc.asp?DDFDocuments/t/G/SPS/NUSA2359C1.DOC","EN")</f>
      </c>
      <c r="I6672" s="15"/>
      <c r="J6672" s="15"/>
    </row>
    <row r="6673">
      <c r="A6673" s="10" t="s">
        <v>11312</v>
      </c>
      <c r="B6673" s="11" t="s">
        <v>161</v>
      </c>
      <c r="C6673" s="10" t="s">
        <v>18</v>
      </c>
      <c r="D6673" s="12">
        <v>41039</v>
      </c>
      <c r="E6673" s="13" t="s">
        <v>857</v>
      </c>
      <c r="F6673" s="13" t="s">
        <v>24</v>
      </c>
      <c r="G6673" s="14"/>
      <c r="H6673" s="15">
        <f>HYPERLINK("https://docs.wto.org/imrd/directdoc.asp?DDFDocuments/t/G/SPS/NUSA2371.DOC","EN")</f>
      </c>
      <c r="I6673" s="15">
        <f>HYPERLINK("https://docs.wto.org/imrd/directdoc.asp?DDFDocuments/u/G/SPS/NUSA2371.DOC","FR")</f>
      </c>
      <c r="J6673" s="15">
        <f>HYPERLINK("https://docs.wto.org/imrd/directdoc.asp?DDFDocuments/v/G/SPS/NUSA2371.DOC","ES")</f>
      </c>
    </row>
    <row r="6674">
      <c r="A6674" s="10" t="s">
        <v>11313</v>
      </c>
      <c r="B6674" s="11" t="s">
        <v>161</v>
      </c>
      <c r="C6674" s="10" t="s">
        <v>18</v>
      </c>
      <c r="D6674" s="12">
        <v>41039</v>
      </c>
      <c r="E6674" s="13" t="s">
        <v>10206</v>
      </c>
      <c r="F6674" s="13" t="s">
        <v>733</v>
      </c>
      <c r="G6674" s="14"/>
      <c r="H6674" s="15">
        <f>HYPERLINK("https://docs.wto.org/imrd/directdoc.asp?DDFDocuments/t/G/SPS/NUSA2372.DOC","EN")</f>
      </c>
      <c r="I6674" s="15">
        <f>HYPERLINK("https://docs.wto.org/imrd/directdoc.asp?DDFDocuments/u/G/SPS/NUSA2372.DOC","FR")</f>
      </c>
      <c r="J6674" s="15">
        <f>HYPERLINK("https://docs.wto.org/imrd/directdoc.asp?DDFDocuments/v/G/SPS/NUSA2372.DOC","ES")</f>
      </c>
    </row>
    <row r="6675">
      <c r="A6675" s="10" t="s">
        <v>11314</v>
      </c>
      <c r="B6675" s="11" t="s">
        <v>72</v>
      </c>
      <c r="C6675" s="10" t="s">
        <v>40</v>
      </c>
      <c r="D6675" s="12">
        <v>41038</v>
      </c>
      <c r="E6675" s="13" t="s">
        <v>19</v>
      </c>
      <c r="F6675" s="13" t="s">
        <v>310</v>
      </c>
      <c r="G6675" s="14"/>
      <c r="H6675" s="15">
        <f>HYPERLINK("https://docs.wto.org/imrd/directdoc.asp?DDFDocuments/t/G/SPS/NCAN460A1.DOC","EN")</f>
      </c>
      <c r="I6675" s="15">
        <f>HYPERLINK("https://docs.wto.org/imrd/directdoc.asp?DDFDocuments/u/G/SPS/NCAN460A1.DOC","FR")</f>
      </c>
      <c r="J6675" s="15">
        <f>HYPERLINK("https://docs.wto.org/imrd/directdoc.asp?DDFDocuments/v/G/SPS/NCAN460A1.DOC","ES")</f>
      </c>
    </row>
    <row r="6676">
      <c r="A6676" s="10" t="s">
        <v>11315</v>
      </c>
      <c r="B6676" s="11" t="s">
        <v>349</v>
      </c>
      <c r="C6676" s="10" t="s">
        <v>18</v>
      </c>
      <c r="D6676" s="12">
        <v>41038</v>
      </c>
      <c r="E6676" s="13" t="s">
        <v>11192</v>
      </c>
      <c r="F6676" s="13" t="s">
        <v>117</v>
      </c>
      <c r="G6676" s="14" t="s">
        <v>87</v>
      </c>
      <c r="H6676" s="15">
        <f>HYPERLINK("https://docs.wto.org/imrd/directdoc.asp?DDFDocuments/q/G/SPS/NECU95.pdf","EN")</f>
      </c>
      <c r="I6676" s="15">
        <f>HYPERLINK("https://docs.wto.org/imrd/directdoc.asp?DDFDocuments/r/G/SPS/NECU95.pdf","FR")</f>
      </c>
      <c r="J6676" s="15">
        <f>HYPERLINK("https://docs.wto.org/imrd/directdoc.asp?DDFDocuments/s/G/SPS/NECU95.pdf","ES")</f>
      </c>
    </row>
    <row r="6677">
      <c r="A6677" s="10" t="s">
        <v>11316</v>
      </c>
      <c r="B6677" s="11" t="s">
        <v>17</v>
      </c>
      <c r="C6677" s="10" t="s">
        <v>18</v>
      </c>
      <c r="D6677" s="12">
        <v>41038</v>
      </c>
      <c r="E6677" s="13" t="s">
        <v>11317</v>
      </c>
      <c r="F6677" s="13" t="s">
        <v>1550</v>
      </c>
      <c r="G6677" s="14"/>
      <c r="H6677" s="15">
        <f>HYPERLINK("https://docs.wto.org/imrd/directdoc.asp?DDFDocuments/q/G/SPS/NNIC66.pdf","EN")</f>
      </c>
      <c r="I6677" s="15">
        <f>HYPERLINK("https://docs.wto.org/imrd/directdoc.asp?DDFDocuments/r/G/SPS/NNIC66.pdf","FR")</f>
      </c>
      <c r="J6677" s="15">
        <f>HYPERLINK("https://docs.wto.org/imrd/directdoc.asp?DDFDocuments/s/G/SPS/NNIC66.pdf","ES")</f>
      </c>
    </row>
    <row r="6678">
      <c r="A6678" s="10" t="s">
        <v>11318</v>
      </c>
      <c r="B6678" s="11" t="s">
        <v>17</v>
      </c>
      <c r="C6678" s="10" t="s">
        <v>18</v>
      </c>
      <c r="D6678" s="12">
        <v>41038</v>
      </c>
      <c r="E6678" s="13" t="s">
        <v>11317</v>
      </c>
      <c r="F6678" s="13" t="s">
        <v>138</v>
      </c>
      <c r="G6678" s="14"/>
      <c r="H6678" s="15">
        <f>HYPERLINK("https://docs.wto.org/imrd/directdoc.asp?DDFDocuments/q/G/SPS/NNIC67.pdf","EN")</f>
      </c>
      <c r="I6678" s="15">
        <f>HYPERLINK("https://docs.wto.org/imrd/directdoc.asp?DDFDocuments/r/G/SPS/NNIC67.pdf","FR")</f>
      </c>
      <c r="J6678" s="15">
        <f>HYPERLINK("https://docs.wto.org/imrd/directdoc.asp?DDFDocuments/s/G/SPS/NNIC67.pdf","ES")</f>
      </c>
    </row>
    <row r="6679">
      <c r="A6679" s="10" t="s">
        <v>11319</v>
      </c>
      <c r="B6679" s="11" t="s">
        <v>17</v>
      </c>
      <c r="C6679" s="10" t="s">
        <v>18</v>
      </c>
      <c r="D6679" s="12">
        <v>41038</v>
      </c>
      <c r="E6679" s="13" t="s">
        <v>11320</v>
      </c>
      <c r="F6679" s="13" t="s">
        <v>1282</v>
      </c>
      <c r="G6679" s="14"/>
      <c r="H6679" s="15">
        <f>HYPERLINK("https://docs.wto.org/imrd/directdoc.asp?DDFDocuments/t/G/SPS/NNIC68.DOC","EN")</f>
      </c>
      <c r="I6679" s="15">
        <f>HYPERLINK("https://docs.wto.org/imrd/directdoc.asp?DDFDocuments/u/G/SPS/NNIC68.DOC","FR")</f>
      </c>
      <c r="J6679" s="15">
        <f>HYPERLINK("https://docs.wto.org/imrd/directdoc.asp?DDFDocuments/v/G/SPS/NNIC68.DOC","ES")</f>
      </c>
    </row>
    <row r="6680">
      <c r="A6680" s="10" t="s">
        <v>11321</v>
      </c>
      <c r="B6680" s="11" t="s">
        <v>17</v>
      </c>
      <c r="C6680" s="10" t="s">
        <v>18</v>
      </c>
      <c r="D6680" s="12">
        <v>41038</v>
      </c>
      <c r="E6680" s="13" t="s">
        <v>11320</v>
      </c>
      <c r="F6680" s="13" t="s">
        <v>5891</v>
      </c>
      <c r="G6680" s="14"/>
      <c r="H6680" s="15">
        <f>HYPERLINK("https://docs.wto.org/imrd/directdoc.asp?DDFDocuments/t/G/SPS/NNIC69.DOC","EN")</f>
      </c>
      <c r="I6680" s="15">
        <f>HYPERLINK("https://docs.wto.org/imrd/directdoc.asp?DDFDocuments/u/G/SPS/NNIC69.DOC","FR")</f>
      </c>
      <c r="J6680" s="15">
        <f>HYPERLINK("https://docs.wto.org/imrd/directdoc.asp?DDFDocuments/v/G/SPS/NNIC69.DOC","ES")</f>
      </c>
    </row>
    <row r="6681">
      <c r="A6681" s="10" t="s">
        <v>11322</v>
      </c>
      <c r="B6681" s="11" t="s">
        <v>233</v>
      </c>
      <c r="C6681" s="10" t="s">
        <v>18</v>
      </c>
      <c r="D6681" s="12">
        <v>41038</v>
      </c>
      <c r="E6681" s="13" t="s">
        <v>11323</v>
      </c>
      <c r="F6681" s="13" t="s">
        <v>223</v>
      </c>
      <c r="G6681" s="14" t="s">
        <v>183</v>
      </c>
      <c r="H6681" s="15">
        <f>HYPERLINK("https://docs.wto.org/imrd/directdoc.asp?DDFDocuments/q/G/SPS/NPER400.pdf","EN")</f>
      </c>
      <c r="I6681" s="15">
        <f>HYPERLINK("https://docs.wto.org/imrd/directdoc.asp?DDFDocuments/r/G/SPS/NPER400.pdf","FR")</f>
      </c>
      <c r="J6681" s="15">
        <f>HYPERLINK("https://docs.wto.org/imrd/directdoc.asp?DDFDocuments/s/G/SPS/NPER400.pdf","ES")</f>
      </c>
    </row>
    <row r="6682">
      <c r="A6682" s="10" t="s">
        <v>11324</v>
      </c>
      <c r="B6682" s="11" t="s">
        <v>233</v>
      </c>
      <c r="C6682" s="10" t="s">
        <v>18</v>
      </c>
      <c r="D6682" s="12">
        <v>41038</v>
      </c>
      <c r="E6682" s="13" t="s">
        <v>9348</v>
      </c>
      <c r="F6682" s="13" t="s">
        <v>992</v>
      </c>
      <c r="G6682" s="14"/>
      <c r="H6682" s="15">
        <f>HYPERLINK("https://docs.wto.org/imrd/directdoc.asp?DDFDocuments/t/G/SPS/NPER402.DOC","EN")</f>
      </c>
      <c r="I6682" s="15">
        <f>HYPERLINK("https://docs.wto.org/imrd/directdoc.asp?DDFDocuments/u/G/SPS/NPER402.DOC","FR")</f>
      </c>
      <c r="J6682" s="15">
        <f>HYPERLINK("https://docs.wto.org/imrd/directdoc.asp?DDFDocuments/v/G/SPS/NPER402.DOC","ES")</f>
      </c>
    </row>
    <row r="6683">
      <c r="A6683" s="10" t="s">
        <v>11325</v>
      </c>
      <c r="B6683" s="11" t="s">
        <v>233</v>
      </c>
      <c r="C6683" s="10" t="s">
        <v>18</v>
      </c>
      <c r="D6683" s="12">
        <v>41038</v>
      </c>
      <c r="E6683" s="13" t="s">
        <v>11326</v>
      </c>
      <c r="F6683" s="13" t="s">
        <v>992</v>
      </c>
      <c r="G6683" s="14" t="s">
        <v>1412</v>
      </c>
      <c r="H6683" s="15">
        <f>HYPERLINK("https://docs.wto.org/imrd/directdoc.asp?DDFDocuments/q/G/SPS/NPER403.pdf","EN")</f>
      </c>
      <c r="I6683" s="15">
        <f>HYPERLINK("https://docs.wto.org/imrd/directdoc.asp?DDFDocuments/r/G/SPS/NPER403.pdf","FR")</f>
      </c>
      <c r="J6683" s="15">
        <f>HYPERLINK("https://docs.wto.org/imrd/directdoc.asp?DDFDocuments/s/G/SPS/NPER403.pdf","ES")</f>
      </c>
    </row>
    <row r="6684">
      <c r="A6684" s="10" t="s">
        <v>11327</v>
      </c>
      <c r="B6684" s="11" t="s">
        <v>233</v>
      </c>
      <c r="C6684" s="10" t="s">
        <v>18</v>
      </c>
      <c r="D6684" s="12">
        <v>41038</v>
      </c>
      <c r="E6684" s="13" t="s">
        <v>11328</v>
      </c>
      <c r="F6684" s="13" t="s">
        <v>223</v>
      </c>
      <c r="G6684" s="14" t="s">
        <v>87</v>
      </c>
      <c r="H6684" s="15">
        <f>HYPERLINK("https://docs.wto.org/imrd/directdoc.asp?DDFDocuments/q/G/SPS/NPER413.pdf","EN")</f>
      </c>
      <c r="I6684" s="15">
        <f>HYPERLINK("https://docs.wto.org/imrd/directdoc.asp?DDFDocuments/r/G/SPS/NPER413.pdf","FR")</f>
      </c>
      <c r="J6684" s="15">
        <f>HYPERLINK("https://docs.wto.org/imrd/directdoc.asp?DDFDocuments/s/G/SPS/NPER413.pdf","ES")</f>
      </c>
    </row>
    <row r="6685">
      <c r="A6685" s="10" t="s">
        <v>11329</v>
      </c>
      <c r="B6685" s="11" t="s">
        <v>233</v>
      </c>
      <c r="C6685" s="10" t="s">
        <v>18</v>
      </c>
      <c r="D6685" s="12">
        <v>41038</v>
      </c>
      <c r="E6685" s="13" t="s">
        <v>10841</v>
      </c>
      <c r="F6685" s="13" t="s">
        <v>223</v>
      </c>
      <c r="G6685" s="14" t="s">
        <v>286</v>
      </c>
      <c r="H6685" s="15">
        <f>HYPERLINK("https://docs.wto.org/imrd/directdoc.asp?DDFDocuments/q/G/SPS/NPER414.pdf","EN")</f>
      </c>
      <c r="I6685" s="15">
        <f>HYPERLINK("https://docs.wto.org/imrd/directdoc.asp?DDFDocuments/r/G/SPS/NPER414.pdf","FR")</f>
      </c>
      <c r="J6685" s="15">
        <f>HYPERLINK("https://docs.wto.org/imrd/directdoc.asp?DDFDocuments/s/G/SPS/NPER414.pdf","ES")</f>
      </c>
    </row>
    <row r="6686">
      <c r="A6686" s="10" t="s">
        <v>11330</v>
      </c>
      <c r="B6686" s="11" t="s">
        <v>233</v>
      </c>
      <c r="C6686" s="10" t="s">
        <v>18</v>
      </c>
      <c r="D6686" s="12">
        <v>41038</v>
      </c>
      <c r="E6686" s="13" t="s">
        <v>11331</v>
      </c>
      <c r="F6686" s="13" t="s">
        <v>992</v>
      </c>
      <c r="G6686" s="14" t="s">
        <v>1389</v>
      </c>
      <c r="H6686" s="15">
        <f>HYPERLINK("https://docs.wto.org/imrd/directdoc.asp?DDFDocuments/q/G/SPS/NPER415.pdf","EN")</f>
      </c>
      <c r="I6686" s="15">
        <f>HYPERLINK("https://docs.wto.org/imrd/directdoc.asp?DDFDocuments/r/G/SPS/NPER415.pdf","FR")</f>
      </c>
      <c r="J6686" s="15">
        <f>HYPERLINK("https://docs.wto.org/imrd/directdoc.asp?DDFDocuments/s/G/SPS/NPER415.pdf","ES")</f>
      </c>
    </row>
    <row r="6687">
      <c r="A6687" s="10" t="s">
        <v>11332</v>
      </c>
      <c r="B6687" s="11" t="s">
        <v>233</v>
      </c>
      <c r="C6687" s="10" t="s">
        <v>18</v>
      </c>
      <c r="D6687" s="12">
        <v>41038</v>
      </c>
      <c r="E6687" s="13" t="s">
        <v>11333</v>
      </c>
      <c r="F6687" s="13" t="s">
        <v>992</v>
      </c>
      <c r="G6687" s="14" t="s">
        <v>161</v>
      </c>
      <c r="H6687" s="15">
        <f>HYPERLINK("https://docs.wto.org/imrd/directdoc.asp?DDFDocuments/t/G/SPS/NPER416.DOC","EN")</f>
      </c>
      <c r="I6687" s="15">
        <f>HYPERLINK("https://docs.wto.org/imrd/directdoc.asp?DDFDocuments/u/G/SPS/NPER416.DOC","FR")</f>
      </c>
      <c r="J6687" s="15">
        <f>HYPERLINK("https://docs.wto.org/imrd/directdoc.asp?DDFDocuments/v/G/SPS/NPER416.DOC","ES")</f>
      </c>
    </row>
    <row r="6688">
      <c r="A6688" s="10" t="s">
        <v>11334</v>
      </c>
      <c r="B6688" s="11" t="s">
        <v>233</v>
      </c>
      <c r="C6688" s="10" t="s">
        <v>18</v>
      </c>
      <c r="D6688" s="12">
        <v>41038</v>
      </c>
      <c r="E6688" s="13" t="s">
        <v>11335</v>
      </c>
      <c r="F6688" s="13" t="s">
        <v>992</v>
      </c>
      <c r="G6688" s="14" t="s">
        <v>161</v>
      </c>
      <c r="H6688" s="15">
        <f>HYPERLINK("https://docs.wto.org/imrd/directdoc.asp?DDFDocuments/t/G/SPS/NPER417.DOC","EN")</f>
      </c>
      <c r="I6688" s="15">
        <f>HYPERLINK("https://docs.wto.org/imrd/directdoc.asp?DDFDocuments/u/G/SPS/NPER417.DOC","FR")</f>
      </c>
      <c r="J6688" s="15">
        <f>HYPERLINK("https://docs.wto.org/imrd/directdoc.asp?DDFDocuments/v/G/SPS/NPER417.DOC","ES")</f>
      </c>
    </row>
    <row r="6689">
      <c r="A6689" s="10" t="s">
        <v>11336</v>
      </c>
      <c r="B6689" s="11" t="s">
        <v>233</v>
      </c>
      <c r="C6689" s="10" t="s">
        <v>18</v>
      </c>
      <c r="D6689" s="12">
        <v>41038</v>
      </c>
      <c r="E6689" s="13" t="s">
        <v>11337</v>
      </c>
      <c r="F6689" s="13" t="s">
        <v>992</v>
      </c>
      <c r="G6689" s="14" t="s">
        <v>161</v>
      </c>
      <c r="H6689" s="15">
        <f>HYPERLINK("https://docs.wto.org/imrd/directdoc.asp?DDFDocuments/q/G/SPS/NPER418.pdf","EN")</f>
      </c>
      <c r="I6689" s="15">
        <f>HYPERLINK("https://docs.wto.org/imrd/directdoc.asp?DDFDocuments/r/G/SPS/NPER418.pdf","FR")</f>
      </c>
      <c r="J6689" s="15">
        <f>HYPERLINK("https://docs.wto.org/imrd/directdoc.asp?DDFDocuments/s/G/SPS/NPER418.pdf","ES")</f>
      </c>
    </row>
    <row r="6690">
      <c r="A6690" s="10" t="s">
        <v>11338</v>
      </c>
      <c r="B6690" s="11" t="s">
        <v>95</v>
      </c>
      <c r="C6690" s="10" t="s">
        <v>40</v>
      </c>
      <c r="D6690" s="12">
        <v>41037</v>
      </c>
      <c r="E6690" s="13" t="s">
        <v>19</v>
      </c>
      <c r="F6690" s="13" t="s">
        <v>5150</v>
      </c>
      <c r="G6690" s="14"/>
      <c r="H6690" s="15">
        <f>HYPERLINK("https://docs.wto.org/imrd/directdoc.asp?DDFDocuments/t/G/SPS/NBRA641A1.DOC","EN")</f>
      </c>
      <c r="I6690" s="15">
        <f>HYPERLINK("https://docs.wto.org/imrd/directdoc.asp?DDFDocuments/u/G/SPS/NBRA641A1.DOC","FR")</f>
      </c>
      <c r="J6690" s="15">
        <f>HYPERLINK("https://docs.wto.org/imrd/directdoc.asp?DDFDocuments/v/G/SPS/NBRA641A1.DOC","ES")</f>
      </c>
    </row>
    <row r="6691">
      <c r="A6691" s="10" t="s">
        <v>11339</v>
      </c>
      <c r="B6691" s="11" t="s">
        <v>349</v>
      </c>
      <c r="C6691" s="10" t="s">
        <v>18</v>
      </c>
      <c r="D6691" s="12">
        <v>41037</v>
      </c>
      <c r="E6691" s="13" t="s">
        <v>11192</v>
      </c>
      <c r="F6691" s="13" t="s">
        <v>117</v>
      </c>
      <c r="G6691" s="14" t="s">
        <v>233</v>
      </c>
      <c r="H6691" s="15">
        <f>HYPERLINK("https://docs.wto.org/imrd/directdoc.asp?DDFDocuments/q/G/SPS/NECU92.pdf","EN")</f>
      </c>
      <c r="I6691" s="15">
        <f>HYPERLINK("https://docs.wto.org/imrd/directdoc.asp?DDFDocuments/r/G/SPS/NECU92.pdf","FR")</f>
      </c>
      <c r="J6691" s="15">
        <f>HYPERLINK("https://docs.wto.org/imrd/directdoc.asp?DDFDocuments/s/G/SPS/NECU92.pdf","ES")</f>
      </c>
    </row>
    <row r="6692">
      <c r="A6692" s="10" t="s">
        <v>11340</v>
      </c>
      <c r="B6692" s="11" t="s">
        <v>349</v>
      </c>
      <c r="C6692" s="10" t="s">
        <v>18</v>
      </c>
      <c r="D6692" s="12">
        <v>41037</v>
      </c>
      <c r="E6692" s="13" t="s">
        <v>11192</v>
      </c>
      <c r="F6692" s="13" t="s">
        <v>117</v>
      </c>
      <c r="G6692" s="14" t="s">
        <v>149</v>
      </c>
      <c r="H6692" s="15">
        <f>HYPERLINK("https://docs.wto.org/imrd/directdoc.asp?DDFDocuments/t/G/SPS/NECU93.DOC","EN")</f>
      </c>
      <c r="I6692" s="15">
        <f>HYPERLINK("https://docs.wto.org/imrd/directdoc.asp?DDFDocuments/u/G/SPS/NECU93.DOC","FR")</f>
      </c>
      <c r="J6692" s="15">
        <f>HYPERLINK("https://docs.wto.org/imrd/directdoc.asp?DDFDocuments/v/G/SPS/NECU93.DOC","ES")</f>
      </c>
    </row>
    <row r="6693">
      <c r="A6693" s="10" t="s">
        <v>11341</v>
      </c>
      <c r="B6693" s="11" t="s">
        <v>349</v>
      </c>
      <c r="C6693" s="10" t="s">
        <v>18</v>
      </c>
      <c r="D6693" s="12">
        <v>41037</v>
      </c>
      <c r="E6693" s="13" t="s">
        <v>11192</v>
      </c>
      <c r="F6693" s="13" t="s">
        <v>117</v>
      </c>
      <c r="G6693" s="14" t="s">
        <v>853</v>
      </c>
      <c r="H6693" s="15">
        <f>HYPERLINK("https://docs.wto.org/imrd/directdoc.asp?DDFDocuments/t/G/SPS/NECU94.DOC","EN")</f>
      </c>
      <c r="I6693" s="15">
        <f>HYPERLINK("https://docs.wto.org/imrd/directdoc.asp?DDFDocuments/u/G/SPS/NECU94.DOC","FR")</f>
      </c>
      <c r="J6693" s="15">
        <f>HYPERLINK("https://docs.wto.org/imrd/directdoc.asp?DDFDocuments/v/G/SPS/NECU94.DOC","ES")</f>
      </c>
    </row>
    <row r="6694">
      <c r="A6694" s="10" t="s">
        <v>11342</v>
      </c>
      <c r="B6694" s="11" t="s">
        <v>124</v>
      </c>
      <c r="C6694" s="10" t="s">
        <v>12</v>
      </c>
      <c r="D6694" s="12">
        <v>41037</v>
      </c>
      <c r="E6694" s="13" t="s">
        <v>11343</v>
      </c>
      <c r="F6694" s="13" t="s">
        <v>11344</v>
      </c>
      <c r="G6694" s="14" t="s">
        <v>161</v>
      </c>
      <c r="H6694" s="15">
        <f>HYPERLINK("https://docs.wto.org/imrd/directdoc.asp?DDFDocuments/t/G/SPS/NIDN50.DOC","EN")</f>
      </c>
      <c r="I6694" s="15"/>
      <c r="J6694" s="15"/>
    </row>
    <row r="6695">
      <c r="A6695" s="10" t="s">
        <v>11345</v>
      </c>
      <c r="B6695" s="11" t="s">
        <v>233</v>
      </c>
      <c r="C6695" s="10" t="s">
        <v>18</v>
      </c>
      <c r="D6695" s="12">
        <v>41037</v>
      </c>
      <c r="E6695" s="13" t="s">
        <v>11346</v>
      </c>
      <c r="F6695" s="13" t="s">
        <v>992</v>
      </c>
      <c r="G6695" s="14" t="s">
        <v>2110</v>
      </c>
      <c r="H6695" s="15">
        <f>HYPERLINK("https://docs.wto.org/imrd/directdoc.asp?DDFDocuments/t/G/SPS/NPER401.DOC","EN")</f>
      </c>
      <c r="I6695" s="15">
        <f>HYPERLINK("https://docs.wto.org/imrd/directdoc.asp?DDFDocuments/u/G/SPS/NPER401.DOC","FR")</f>
      </c>
      <c r="J6695" s="15">
        <f>HYPERLINK("https://docs.wto.org/imrd/directdoc.asp?DDFDocuments/v/G/SPS/NPER401.DOC","ES")</f>
      </c>
    </row>
    <row r="6696">
      <c r="A6696" s="10" t="s">
        <v>11347</v>
      </c>
      <c r="B6696" s="11" t="s">
        <v>233</v>
      </c>
      <c r="C6696" s="10" t="s">
        <v>18</v>
      </c>
      <c r="D6696" s="12">
        <v>41037</v>
      </c>
      <c r="E6696" s="13" t="s">
        <v>11348</v>
      </c>
      <c r="F6696" s="13" t="s">
        <v>1089</v>
      </c>
      <c r="G6696" s="14" t="s">
        <v>87</v>
      </c>
      <c r="H6696" s="15">
        <f>HYPERLINK("https://docs.wto.org/imrd/directdoc.asp?DDFDocuments/q/G/SPS/NPER405.pdf","EN")</f>
      </c>
      <c r="I6696" s="15">
        <f>HYPERLINK("https://docs.wto.org/imrd/directdoc.asp?DDFDocuments/r/G/SPS/NPER405.pdf","FR")</f>
      </c>
      <c r="J6696" s="15">
        <f>HYPERLINK("https://docs.wto.org/imrd/directdoc.asp?DDFDocuments/s/G/SPS/NPER405.pdf","ES")</f>
      </c>
    </row>
    <row r="6697">
      <c r="A6697" s="10" t="s">
        <v>11349</v>
      </c>
      <c r="B6697" s="11" t="s">
        <v>233</v>
      </c>
      <c r="C6697" s="10" t="s">
        <v>18</v>
      </c>
      <c r="D6697" s="12">
        <v>41037</v>
      </c>
      <c r="E6697" s="13" t="s">
        <v>11350</v>
      </c>
      <c r="F6697" s="13" t="s">
        <v>992</v>
      </c>
      <c r="G6697" s="14" t="s">
        <v>1274</v>
      </c>
      <c r="H6697" s="15">
        <f>HYPERLINK("https://docs.wto.org/imrd/directdoc.asp?DDFDocuments/q/G/SPS/NPER406.pdf","EN")</f>
      </c>
      <c r="I6697" s="15">
        <f>HYPERLINK("https://docs.wto.org/imrd/directdoc.asp?DDFDocuments/r/G/SPS/NPER406.pdf","FR")</f>
      </c>
      <c r="J6697" s="15">
        <f>HYPERLINK("https://docs.wto.org/imrd/directdoc.asp?DDFDocuments/s/G/SPS/NPER406.pdf","ES")</f>
      </c>
    </row>
    <row r="6698">
      <c r="A6698" s="10" t="s">
        <v>11351</v>
      </c>
      <c r="B6698" s="11" t="s">
        <v>233</v>
      </c>
      <c r="C6698" s="10" t="s">
        <v>18</v>
      </c>
      <c r="D6698" s="12">
        <v>41037</v>
      </c>
      <c r="E6698" s="13" t="s">
        <v>11352</v>
      </c>
      <c r="F6698" s="13" t="s">
        <v>992</v>
      </c>
      <c r="G6698" s="14" t="s">
        <v>161</v>
      </c>
      <c r="H6698" s="15">
        <f>HYPERLINK("https://docs.wto.org/imrd/directdoc.asp?DDFDocuments/t/G/SPS/NPER407.DOC","EN")</f>
      </c>
      <c r="I6698" s="15">
        <f>HYPERLINK("https://docs.wto.org/imrd/directdoc.asp?DDFDocuments/u/G/SPS/NPER407.DOC","FR")</f>
      </c>
      <c r="J6698" s="15">
        <f>HYPERLINK("https://docs.wto.org/imrd/directdoc.asp?DDFDocuments/v/G/SPS/NPER407.DOC","ES")</f>
      </c>
    </row>
    <row r="6699">
      <c r="A6699" s="10" t="s">
        <v>11353</v>
      </c>
      <c r="B6699" s="11" t="s">
        <v>233</v>
      </c>
      <c r="C6699" s="10" t="s">
        <v>18</v>
      </c>
      <c r="D6699" s="12">
        <v>41037</v>
      </c>
      <c r="E6699" s="13" t="s">
        <v>11354</v>
      </c>
      <c r="F6699" s="13" t="s">
        <v>1089</v>
      </c>
      <c r="G6699" s="14" t="s">
        <v>10807</v>
      </c>
      <c r="H6699" s="15">
        <f>HYPERLINK("https://docs.wto.org/imrd/directdoc.asp?DDFDocuments/q/G/SPS/NPER408.pdf","EN")</f>
      </c>
      <c r="I6699" s="15">
        <f>HYPERLINK("https://docs.wto.org/imrd/directdoc.asp?DDFDocuments/r/G/SPS/NPER408.pdf","FR")</f>
      </c>
      <c r="J6699" s="15">
        <f>HYPERLINK("https://docs.wto.org/imrd/directdoc.asp?DDFDocuments/s/G/SPS/NPER408.pdf","ES")</f>
      </c>
    </row>
    <row r="6700">
      <c r="A6700" s="10" t="s">
        <v>11355</v>
      </c>
      <c r="B6700" s="11" t="s">
        <v>233</v>
      </c>
      <c r="C6700" s="10" t="s">
        <v>18</v>
      </c>
      <c r="D6700" s="12">
        <v>41037</v>
      </c>
      <c r="E6700" s="13" t="s">
        <v>11356</v>
      </c>
      <c r="F6700" s="13" t="s">
        <v>992</v>
      </c>
      <c r="G6700" s="14" t="s">
        <v>161</v>
      </c>
      <c r="H6700" s="15">
        <f>HYPERLINK("https://docs.wto.org/imrd/directdoc.asp?DDFDocuments/t/G/SPS/NPER409.DOC","EN")</f>
      </c>
      <c r="I6700" s="15">
        <f>HYPERLINK("https://docs.wto.org/imrd/directdoc.asp?DDFDocuments/u/G/SPS/NPER409.DOC","FR")</f>
      </c>
      <c r="J6700" s="15">
        <f>HYPERLINK("https://docs.wto.org/imrd/directdoc.asp?DDFDocuments/v/G/SPS/NPER409.DOC","ES")</f>
      </c>
    </row>
    <row r="6701">
      <c r="A6701" s="10" t="s">
        <v>11357</v>
      </c>
      <c r="B6701" s="11" t="s">
        <v>233</v>
      </c>
      <c r="C6701" s="10" t="s">
        <v>18</v>
      </c>
      <c r="D6701" s="12">
        <v>41037</v>
      </c>
      <c r="E6701" s="13" t="s">
        <v>11358</v>
      </c>
      <c r="F6701" s="13" t="s">
        <v>2449</v>
      </c>
      <c r="G6701" s="14" t="s">
        <v>161</v>
      </c>
      <c r="H6701" s="15">
        <f>HYPERLINK("https://docs.wto.org/imrd/directdoc.asp?DDFDocuments/t/G/SPS/NPER410.DOC","EN")</f>
      </c>
      <c r="I6701" s="15">
        <f>HYPERLINK("https://docs.wto.org/imrd/directdoc.asp?DDFDocuments/u/G/SPS/NPER410.DOC","FR")</f>
      </c>
      <c r="J6701" s="15">
        <f>HYPERLINK("https://docs.wto.org/imrd/directdoc.asp?DDFDocuments/v/G/SPS/NPER410.DOC","ES")</f>
      </c>
    </row>
    <row r="6702">
      <c r="A6702" s="10" t="s">
        <v>11359</v>
      </c>
      <c r="B6702" s="11" t="s">
        <v>233</v>
      </c>
      <c r="C6702" s="10" t="s">
        <v>18</v>
      </c>
      <c r="D6702" s="12">
        <v>41037</v>
      </c>
      <c r="E6702" s="13" t="s">
        <v>11360</v>
      </c>
      <c r="F6702" s="13" t="s">
        <v>1089</v>
      </c>
      <c r="G6702" s="14" t="s">
        <v>183</v>
      </c>
      <c r="H6702" s="15">
        <f>HYPERLINK("https://docs.wto.org/imrd/directdoc.asp?DDFDocuments/t/G/SPS/NPER411.DOC","EN")</f>
      </c>
      <c r="I6702" s="15">
        <f>HYPERLINK("https://docs.wto.org/imrd/directdoc.asp?DDFDocuments/u/G/SPS/NPER411.DOC","FR")</f>
      </c>
      <c r="J6702" s="15">
        <f>HYPERLINK("https://docs.wto.org/imrd/directdoc.asp?DDFDocuments/v/G/SPS/NPER411.DOC","ES")</f>
      </c>
    </row>
    <row r="6703">
      <c r="A6703" s="10" t="s">
        <v>11361</v>
      </c>
      <c r="B6703" s="11" t="s">
        <v>233</v>
      </c>
      <c r="C6703" s="10" t="s">
        <v>18</v>
      </c>
      <c r="D6703" s="12">
        <v>41037</v>
      </c>
      <c r="E6703" s="13" t="s">
        <v>10839</v>
      </c>
      <c r="F6703" s="13" t="s">
        <v>992</v>
      </c>
      <c r="G6703" s="14" t="s">
        <v>1093</v>
      </c>
      <c r="H6703" s="15">
        <f>HYPERLINK("https://docs.wto.org/imrd/directdoc.asp?DDFDocuments/t/G/SPS/NPER412.DOC","EN")</f>
      </c>
      <c r="I6703" s="15">
        <f>HYPERLINK("https://docs.wto.org/imrd/directdoc.asp?DDFDocuments/u/G/SPS/NPER412.DOC","FR")</f>
      </c>
      <c r="J6703" s="15">
        <f>HYPERLINK("https://docs.wto.org/imrd/directdoc.asp?DDFDocuments/v/G/SPS/NPER412.DOC","ES")</f>
      </c>
    </row>
    <row r="6704">
      <c r="A6704" s="10" t="s">
        <v>11362</v>
      </c>
      <c r="B6704" s="11" t="s">
        <v>204</v>
      </c>
      <c r="C6704" s="10" t="s">
        <v>18</v>
      </c>
      <c r="D6704" s="12">
        <v>41036</v>
      </c>
      <c r="E6704" s="13" t="s">
        <v>11363</v>
      </c>
      <c r="F6704" s="13" t="s">
        <v>2701</v>
      </c>
      <c r="G6704" s="14"/>
      <c r="H6704" s="15">
        <f>HYPERLINK("https://docs.wto.org/imrd/directdoc.asp?DDFDocuments/t/G/SPS/NEGY49.DOC","EN")</f>
      </c>
      <c r="I6704" s="15">
        <f>HYPERLINK("https://docs.wto.org/imrd/directdoc.asp?DDFDocuments/u/G/SPS/NEGY49.DOC","FR")</f>
      </c>
      <c r="J6704" s="15">
        <f>HYPERLINK("https://docs.wto.org/imrd/directdoc.asp?DDFDocuments/v/G/SPS/NEGY49.DOC","ES")</f>
      </c>
    </row>
    <row r="6705">
      <c r="A6705" s="10" t="s">
        <v>11364</v>
      </c>
      <c r="B6705" s="11" t="s">
        <v>124</v>
      </c>
      <c r="C6705" s="10" t="s">
        <v>18</v>
      </c>
      <c r="D6705" s="12">
        <v>41036</v>
      </c>
      <c r="E6705" s="13" t="s">
        <v>11365</v>
      </c>
      <c r="F6705" s="13" t="s">
        <v>32</v>
      </c>
      <c r="G6705" s="14"/>
      <c r="H6705" s="15">
        <f>HYPERLINK("https://docs.wto.org/imrd/directdoc.asp?DDFDocuments/t/G/SPS/NIDN46.DOC","EN")</f>
      </c>
      <c r="I6705" s="15">
        <f>HYPERLINK("https://docs.wto.org/imrd/directdoc.asp?DDFDocuments/u/G/SPS/NIDN46.DOC","FR")</f>
      </c>
      <c r="J6705" s="15">
        <f>HYPERLINK("https://docs.wto.org/imrd/directdoc.asp?DDFDocuments/v/G/SPS/NIDN46.DOC","ES")</f>
      </c>
    </row>
    <row r="6706">
      <c r="A6706" s="10" t="s">
        <v>11366</v>
      </c>
      <c r="B6706" s="11" t="s">
        <v>124</v>
      </c>
      <c r="C6706" s="10" t="s">
        <v>18</v>
      </c>
      <c r="D6706" s="12">
        <v>41036</v>
      </c>
      <c r="E6706" s="13" t="s">
        <v>11367</v>
      </c>
      <c r="F6706" s="13" t="s">
        <v>32</v>
      </c>
      <c r="G6706" s="14"/>
      <c r="H6706" s="15">
        <f>HYPERLINK("https://docs.wto.org/imrd/directdoc.asp?DDFDocuments/t/G/SPS/NIDN47.DOC","EN")</f>
      </c>
      <c r="I6706" s="15">
        <f>HYPERLINK("https://docs.wto.org/imrd/directdoc.asp?DDFDocuments/u/G/SPS/NIDN47.DOC","FR")</f>
      </c>
      <c r="J6706" s="15">
        <f>HYPERLINK("https://docs.wto.org/imrd/directdoc.asp?DDFDocuments/v/G/SPS/NIDN47.DOC","ES")</f>
      </c>
    </row>
    <row r="6707">
      <c r="A6707" s="10" t="s">
        <v>11368</v>
      </c>
      <c r="B6707" s="11" t="s">
        <v>124</v>
      </c>
      <c r="C6707" s="10" t="s">
        <v>18</v>
      </c>
      <c r="D6707" s="12">
        <v>41036</v>
      </c>
      <c r="E6707" s="13" t="s">
        <v>11365</v>
      </c>
      <c r="F6707" s="13" t="s">
        <v>32</v>
      </c>
      <c r="G6707" s="14"/>
      <c r="H6707" s="15">
        <f>HYPERLINK("https://docs.wto.org/imrd/directdoc.asp?DDFDocuments/t/G/SPS/NIDN48.DOC","EN")</f>
      </c>
      <c r="I6707" s="15">
        <f>HYPERLINK("https://docs.wto.org/imrd/directdoc.asp?DDFDocuments/u/G/SPS/NIDN48.DOC","FR")</f>
      </c>
      <c r="J6707" s="15">
        <f>HYPERLINK("https://docs.wto.org/imrd/directdoc.asp?DDFDocuments/v/G/SPS/NIDN48.DOC","ES")</f>
      </c>
    </row>
    <row r="6708">
      <c r="A6708" s="10" t="s">
        <v>11369</v>
      </c>
      <c r="B6708" s="11" t="s">
        <v>124</v>
      </c>
      <c r="C6708" s="10" t="s">
        <v>18</v>
      </c>
      <c r="D6708" s="12">
        <v>41036</v>
      </c>
      <c r="E6708" s="13" t="s">
        <v>11367</v>
      </c>
      <c r="F6708" s="13" t="s">
        <v>32</v>
      </c>
      <c r="G6708" s="14"/>
      <c r="H6708" s="15">
        <f>HYPERLINK("https://docs.wto.org/imrd/directdoc.asp?DDFDocuments/t/G/SPS/NIDN49.DOC","EN")</f>
      </c>
      <c r="I6708" s="15">
        <f>HYPERLINK("https://docs.wto.org/imrd/directdoc.asp?DDFDocuments/u/G/SPS/NIDN49.DOC","FR")</f>
      </c>
      <c r="J6708" s="15">
        <f>HYPERLINK("https://docs.wto.org/imrd/directdoc.asp?DDFDocuments/v/G/SPS/NIDN49.DOC","ES")</f>
      </c>
    </row>
    <row r="6709">
      <c r="A6709" s="10" t="s">
        <v>11370</v>
      </c>
      <c r="B6709" s="11" t="s">
        <v>233</v>
      </c>
      <c r="C6709" s="10" t="s">
        <v>18</v>
      </c>
      <c r="D6709" s="12">
        <v>41036</v>
      </c>
      <c r="E6709" s="13" t="s">
        <v>11371</v>
      </c>
      <c r="F6709" s="13" t="s">
        <v>992</v>
      </c>
      <c r="G6709" s="14" t="s">
        <v>27</v>
      </c>
      <c r="H6709" s="15">
        <f>HYPERLINK("https://docs.wto.org/imrd/directdoc.asp?DDFDocuments/t/G/SPS/NPER397.DOC","EN")</f>
      </c>
      <c r="I6709" s="15">
        <f>HYPERLINK("https://docs.wto.org/imrd/directdoc.asp?DDFDocuments/u/G/SPS/NPER397.DOC","FR")</f>
      </c>
      <c r="J6709" s="15">
        <f>HYPERLINK("https://docs.wto.org/imrd/directdoc.asp?DDFDocuments/v/G/SPS/NPER397.DOC","ES")</f>
      </c>
    </row>
    <row r="6710">
      <c r="A6710" s="10" t="s">
        <v>11372</v>
      </c>
      <c r="B6710" s="11" t="s">
        <v>233</v>
      </c>
      <c r="C6710" s="10" t="s">
        <v>18</v>
      </c>
      <c r="D6710" s="12">
        <v>41036</v>
      </c>
      <c r="E6710" s="13" t="s">
        <v>11373</v>
      </c>
      <c r="F6710" s="13" t="s">
        <v>992</v>
      </c>
      <c r="G6710" s="14" t="s">
        <v>183</v>
      </c>
      <c r="H6710" s="15">
        <f>HYPERLINK("https://docs.wto.org/imrd/directdoc.asp?DDFDocuments/q/G/SPS/NPER398.pdf","EN")</f>
      </c>
      <c r="I6710" s="15">
        <f>HYPERLINK("https://docs.wto.org/imrd/directdoc.asp?DDFDocuments/r/G/SPS/NPER398.pdf","FR")</f>
      </c>
      <c r="J6710" s="15">
        <f>HYPERLINK("https://docs.wto.org/imrd/directdoc.asp?DDFDocuments/s/G/SPS/NPER398.pdf","ES")</f>
      </c>
    </row>
    <row r="6711">
      <c r="A6711" s="10" t="s">
        <v>11374</v>
      </c>
      <c r="B6711" s="11" t="s">
        <v>233</v>
      </c>
      <c r="C6711" s="10" t="s">
        <v>18</v>
      </c>
      <c r="D6711" s="12">
        <v>41036</v>
      </c>
      <c r="E6711" s="13" t="s">
        <v>11375</v>
      </c>
      <c r="F6711" s="13" t="s">
        <v>992</v>
      </c>
      <c r="G6711" s="14" t="s">
        <v>27</v>
      </c>
      <c r="H6711" s="15">
        <f>HYPERLINK("https://docs.wto.org/imrd/directdoc.asp?DDFDocuments/q/G/SPS/NPER399.pdf","EN")</f>
      </c>
      <c r="I6711" s="15">
        <f>HYPERLINK("https://docs.wto.org/imrd/directdoc.asp?DDFDocuments/r/G/SPS/NPER399.pdf","FR")</f>
      </c>
      <c r="J6711" s="15">
        <f>HYPERLINK("https://docs.wto.org/imrd/directdoc.asp?DDFDocuments/s/G/SPS/NPER399.pdf","ES")</f>
      </c>
    </row>
    <row r="6712">
      <c r="A6712" s="10" t="s">
        <v>11376</v>
      </c>
      <c r="B6712" s="11" t="s">
        <v>188</v>
      </c>
      <c r="C6712" s="10" t="s">
        <v>12</v>
      </c>
      <c r="D6712" s="12">
        <v>41033</v>
      </c>
      <c r="E6712" s="13" t="s">
        <v>11377</v>
      </c>
      <c r="F6712" s="13" t="s">
        <v>144</v>
      </c>
      <c r="G6712" s="14" t="s">
        <v>11378</v>
      </c>
      <c r="H6712" s="15">
        <f>HYPERLINK("https://docs.wto.org/imrd/directdoc.asp?DDFDocuments/t/G/SPS/NAUS295.DOC","EN")</f>
      </c>
      <c r="I6712" s="15">
        <f>HYPERLINK("https://docs.wto.org/imrd/directdoc.asp?DDFDocuments/u/G/SPS/NAUS295.DOC","FR")</f>
      </c>
      <c r="J6712" s="15">
        <f>HYPERLINK("https://docs.wto.org/imrd/directdoc.asp?DDFDocuments/v/G/SPS/NAUS295.DOC","ES")</f>
      </c>
    </row>
    <row r="6713">
      <c r="A6713" s="10" t="s">
        <v>11379</v>
      </c>
      <c r="B6713" s="11" t="s">
        <v>365</v>
      </c>
      <c r="C6713" s="10" t="s">
        <v>12</v>
      </c>
      <c r="D6713" s="12">
        <v>41033</v>
      </c>
      <c r="E6713" s="13" t="s">
        <v>11380</v>
      </c>
      <c r="F6713" s="13" t="s">
        <v>144</v>
      </c>
      <c r="G6713" s="14"/>
      <c r="H6713" s="15">
        <f>HYPERLINK("https://docs.wto.org/imrd/directdoc.asp?DDFDocuments/t/G/SPS/NCHL386.DOC","EN")</f>
      </c>
      <c r="I6713" s="15">
        <f>HYPERLINK("https://docs.wto.org/imrd/directdoc.asp?DDFDocuments/u/G/SPS/NCHL386.DOC","FR")</f>
      </c>
      <c r="J6713" s="15">
        <f>HYPERLINK("https://docs.wto.org/imrd/directdoc.asp?DDFDocuments/v/G/SPS/NCHL386.DOC","ES")</f>
      </c>
    </row>
    <row r="6714">
      <c r="A6714" s="10" t="s">
        <v>11381</v>
      </c>
      <c r="B6714" s="11" t="s">
        <v>82</v>
      </c>
      <c r="C6714" s="10" t="s">
        <v>18</v>
      </c>
      <c r="D6714" s="12">
        <v>41033</v>
      </c>
      <c r="E6714" s="13" t="s">
        <v>11382</v>
      </c>
      <c r="F6714" s="13" t="s">
        <v>74</v>
      </c>
      <c r="G6714" s="14"/>
      <c r="H6714" s="15">
        <f>HYPERLINK("https://docs.wto.org/imrd/directdoc.asp?DDFDocuments/t/G/SPS/NEU22.DOC","EN")</f>
      </c>
      <c r="I6714" s="15">
        <f>HYPERLINK("https://docs.wto.org/imrd/directdoc.asp?DDFDocuments/u/G/SPS/NEU22.DOC","FR")</f>
      </c>
      <c r="J6714" s="15">
        <f>HYPERLINK("https://docs.wto.org/imrd/directdoc.asp?DDFDocuments/v/G/SPS/NEU22.DOC","ES")</f>
      </c>
    </row>
    <row r="6715">
      <c r="A6715" s="10" t="s">
        <v>11383</v>
      </c>
      <c r="B6715" s="11" t="s">
        <v>195</v>
      </c>
      <c r="C6715" s="10" t="s">
        <v>18</v>
      </c>
      <c r="D6715" s="12">
        <v>41033</v>
      </c>
      <c r="E6715" s="13" t="s">
        <v>11384</v>
      </c>
      <c r="F6715" s="13" t="s">
        <v>1282</v>
      </c>
      <c r="G6715" s="14" t="s">
        <v>11385</v>
      </c>
      <c r="H6715" s="15">
        <f>HYPERLINK("https://docs.wto.org/imrd/directdoc.asp?DDFDocuments/t/G/SPS/NNZL477.DOC","EN")</f>
      </c>
      <c r="I6715" s="15">
        <f>HYPERLINK("https://docs.wto.org/imrd/directdoc.asp?DDFDocuments/u/G/SPS/NNZL477.DOC","FR")</f>
      </c>
      <c r="J6715" s="15">
        <f>HYPERLINK("https://docs.wto.org/imrd/directdoc.asp?DDFDocuments/v/G/SPS/NNZL477.DOC","ES")</f>
      </c>
    </row>
    <row r="6716">
      <c r="A6716" s="10" t="s">
        <v>11386</v>
      </c>
      <c r="B6716" s="11" t="s">
        <v>195</v>
      </c>
      <c r="C6716" s="10" t="s">
        <v>12</v>
      </c>
      <c r="D6716" s="12">
        <v>41033</v>
      </c>
      <c r="E6716" s="13" t="s">
        <v>11387</v>
      </c>
      <c r="F6716" s="13" t="s">
        <v>186</v>
      </c>
      <c r="G6716" s="14" t="s">
        <v>87</v>
      </c>
      <c r="H6716" s="15">
        <f>HYPERLINK("https://docs.wto.org/imrd/directdoc.asp?DDFDocuments/t/G/SPS/NNZL478.DOC","EN")</f>
      </c>
      <c r="I6716" s="15">
        <f>HYPERLINK("https://docs.wto.org/imrd/directdoc.asp?DDFDocuments/u/G/SPS/NNZL478.DOC","FR")</f>
      </c>
      <c r="J6716" s="15">
        <f>HYPERLINK("https://docs.wto.org/imrd/directdoc.asp?DDFDocuments/v/G/SPS/NNZL478.DOC","ES")</f>
      </c>
    </row>
    <row r="6717">
      <c r="A6717" s="10" t="s">
        <v>11388</v>
      </c>
      <c r="B6717" s="11" t="s">
        <v>195</v>
      </c>
      <c r="C6717" s="10" t="s">
        <v>18</v>
      </c>
      <c r="D6717" s="12">
        <v>41033</v>
      </c>
      <c r="E6717" s="13" t="s">
        <v>11389</v>
      </c>
      <c r="F6717" s="13" t="s">
        <v>223</v>
      </c>
      <c r="G6717" s="14"/>
      <c r="H6717" s="15">
        <f>HYPERLINK("https://docs.wto.org/imrd/directdoc.asp?DDFDocuments/q/G/SPS/NNZL479.pdf","EN")</f>
      </c>
      <c r="I6717" s="15">
        <f>HYPERLINK("https://docs.wto.org/imrd/directdoc.asp?DDFDocuments/r/G/SPS/NNZL479.pdf","FR")</f>
      </c>
      <c r="J6717" s="15">
        <f>HYPERLINK("https://docs.wto.org/imrd/directdoc.asp?DDFDocuments/s/G/SPS/NNZL479.pdf","ES")</f>
      </c>
    </row>
    <row r="6718">
      <c r="A6718" s="10" t="s">
        <v>11390</v>
      </c>
      <c r="B6718" s="11" t="s">
        <v>145</v>
      </c>
      <c r="C6718" s="10" t="s">
        <v>12</v>
      </c>
      <c r="D6718" s="12">
        <v>41033</v>
      </c>
      <c r="E6718" s="13" t="s">
        <v>11391</v>
      </c>
      <c r="F6718" s="13" t="s">
        <v>229</v>
      </c>
      <c r="G6718" s="14" t="s">
        <v>11392</v>
      </c>
      <c r="H6718" s="15">
        <f>HYPERLINK("https://docs.wto.org/imrd/directdoc.asp?DDFDocuments/q/G/SPS/NPHL210.pdf","EN")</f>
      </c>
      <c r="I6718" s="15">
        <f>HYPERLINK("https://docs.wto.org/imrd/directdoc.asp?DDFDocuments/r/G/SPS/NPHL210.pdf","FR")</f>
      </c>
      <c r="J6718" s="15">
        <f>HYPERLINK("https://docs.wto.org/imrd/directdoc.asp?DDFDocuments/s/G/SPS/NPHL210.pdf","ES")</f>
      </c>
    </row>
    <row r="6719">
      <c r="A6719" s="10" t="s">
        <v>11393</v>
      </c>
      <c r="B6719" s="11" t="s">
        <v>145</v>
      </c>
      <c r="C6719" s="10" t="s">
        <v>12</v>
      </c>
      <c r="D6719" s="12">
        <v>41033</v>
      </c>
      <c r="E6719" s="13" t="s">
        <v>11391</v>
      </c>
      <c r="F6719" s="13" t="s">
        <v>36</v>
      </c>
      <c r="G6719" s="14" t="s">
        <v>10908</v>
      </c>
      <c r="H6719" s="15">
        <f>HYPERLINK("https://docs.wto.org/imrd/directdoc.asp?DDFDocuments/t/G/SPS/NPHL211.DOC","EN")</f>
      </c>
      <c r="I6719" s="15">
        <f>HYPERLINK("https://docs.wto.org/imrd/directdoc.asp?DDFDocuments/u/G/SPS/NPHL211.DOC","FR")</f>
      </c>
      <c r="J6719" s="15">
        <f>HYPERLINK("https://docs.wto.org/imrd/directdoc.asp?DDFDocuments/v/G/SPS/NPHL211.DOC","ES")</f>
      </c>
    </row>
    <row r="6720">
      <c r="A6720" s="10" t="s">
        <v>11394</v>
      </c>
      <c r="B6720" s="11" t="s">
        <v>145</v>
      </c>
      <c r="C6720" s="10" t="s">
        <v>12</v>
      </c>
      <c r="D6720" s="12">
        <v>41033</v>
      </c>
      <c r="E6720" s="13" t="s">
        <v>11395</v>
      </c>
      <c r="F6720" s="13" t="s">
        <v>2192</v>
      </c>
      <c r="G6720" s="14" t="s">
        <v>489</v>
      </c>
      <c r="H6720" s="15">
        <f>HYPERLINK("https://docs.wto.org/imrd/directdoc.asp?DDFDocuments/t/G/SPS/NPHL212.DOC","EN")</f>
      </c>
      <c r="I6720" s="15">
        <f>HYPERLINK("https://docs.wto.org/imrd/directdoc.asp?DDFDocuments/u/G/SPS/NPHL212.DOC","FR")</f>
      </c>
      <c r="J6720" s="15">
        <f>HYPERLINK("https://docs.wto.org/imrd/directdoc.asp?DDFDocuments/v/G/SPS/NPHL212.DOC","ES")</f>
      </c>
    </row>
    <row r="6721">
      <c r="A6721" s="10" t="s">
        <v>11396</v>
      </c>
      <c r="B6721" s="11" t="s">
        <v>188</v>
      </c>
      <c r="C6721" s="10" t="s">
        <v>18</v>
      </c>
      <c r="D6721" s="12">
        <v>41032</v>
      </c>
      <c r="E6721" s="13" t="s">
        <v>9925</v>
      </c>
      <c r="F6721" s="13" t="s">
        <v>223</v>
      </c>
      <c r="G6721" s="14"/>
      <c r="H6721" s="15">
        <f>HYPERLINK("https://docs.wto.org/imrd/directdoc.asp?DDFDocuments/t/G/SPS/NAUS294.DOC","EN")</f>
      </c>
      <c r="I6721" s="15">
        <f>HYPERLINK("https://docs.wto.org/imrd/directdoc.asp?DDFDocuments/u/G/SPS/NAUS294.DOC","FR")</f>
      </c>
      <c r="J6721" s="15">
        <f>HYPERLINK("https://docs.wto.org/imrd/directdoc.asp?DDFDocuments/v/G/SPS/NAUS294.DOC","ES")</f>
      </c>
    </row>
    <row r="6722">
      <c r="A6722" s="10" t="s">
        <v>11397</v>
      </c>
      <c r="B6722" s="11" t="s">
        <v>95</v>
      </c>
      <c r="C6722" s="10" t="s">
        <v>40</v>
      </c>
      <c r="D6722" s="12">
        <v>41032</v>
      </c>
      <c r="E6722" s="13" t="s">
        <v>19</v>
      </c>
      <c r="F6722" s="13" t="s">
        <v>310</v>
      </c>
      <c r="G6722" s="14"/>
      <c r="H6722" s="15">
        <f>HYPERLINK("https://docs.wto.org/imrd/directdoc.asp?DDFDocuments/t/G/SPS/NBRA77A7.DOC","EN")</f>
      </c>
      <c r="I6722" s="15">
        <f>HYPERLINK("https://docs.wto.org/imrd/directdoc.asp?DDFDocuments/u/G/SPS/NBRA77A7.DOC","FR")</f>
      </c>
      <c r="J6722" s="15">
        <f>HYPERLINK("https://docs.wto.org/imrd/directdoc.asp?DDFDocuments/v/G/SPS/NBRA77A7.DOC","ES")</f>
      </c>
    </row>
    <row r="6723">
      <c r="A6723" s="10" t="s">
        <v>11398</v>
      </c>
      <c r="B6723" s="11" t="s">
        <v>27</v>
      </c>
      <c r="C6723" s="10" t="s">
        <v>40</v>
      </c>
      <c r="D6723" s="12">
        <v>41032</v>
      </c>
      <c r="E6723" s="13" t="s">
        <v>19</v>
      </c>
      <c r="F6723" s="13" t="s">
        <v>5163</v>
      </c>
      <c r="G6723" s="14"/>
      <c r="H6723" s="15">
        <f>HYPERLINK("https://docs.wto.org/imrd/directdoc.asp?DDFDocuments/t/G/SPS/NCRI120A1.DOC","EN")</f>
      </c>
      <c r="I6723" s="15">
        <f>HYPERLINK("https://docs.wto.org/imrd/directdoc.asp?DDFDocuments/u/G/SPS/NCRI120A1.DOC","FR")</f>
      </c>
      <c r="J6723" s="15">
        <f>HYPERLINK("https://docs.wto.org/imrd/directdoc.asp?DDFDocuments/v/G/SPS/NCRI120A1.DOC","ES")</f>
      </c>
    </row>
    <row r="6724">
      <c r="A6724" s="10" t="s">
        <v>11399</v>
      </c>
      <c r="B6724" s="11" t="s">
        <v>82</v>
      </c>
      <c r="C6724" s="10" t="s">
        <v>201</v>
      </c>
      <c r="D6724" s="12">
        <v>41032</v>
      </c>
      <c r="E6724" s="13" t="s">
        <v>19</v>
      </c>
      <c r="F6724" s="13" t="s">
        <v>144</v>
      </c>
      <c r="G6724" s="14"/>
      <c r="H6724" s="15">
        <f>HYPERLINK("https://docs.wto.org/imrd/directdoc.asp?DDFDocuments/t/G/SPS/NEU18C1.DOC","EN")</f>
      </c>
      <c r="I6724" s="15">
        <f>HYPERLINK("https://docs.wto.org/imrd/directdoc.asp?DDFDocuments/u/G/SPS/NEU18C1.DOC","FR")</f>
      </c>
      <c r="J6724" s="15">
        <f>HYPERLINK("https://docs.wto.org/imrd/directdoc.asp?DDFDocuments/v/G/SPS/NEU18C1.DOC","ES")</f>
      </c>
    </row>
    <row r="6725">
      <c r="A6725" s="10" t="s">
        <v>11400</v>
      </c>
      <c r="B6725" s="11" t="s">
        <v>82</v>
      </c>
      <c r="C6725" s="10" t="s">
        <v>201</v>
      </c>
      <c r="D6725" s="12">
        <v>41032</v>
      </c>
      <c r="E6725" s="13" t="s">
        <v>19</v>
      </c>
      <c r="F6725" s="13" t="s">
        <v>144</v>
      </c>
      <c r="G6725" s="14"/>
      <c r="H6725" s="15">
        <f>HYPERLINK("https://docs.wto.org/imrd/directdoc.asp?DDFDocuments/t/G/SPS/NEU19C1.DOC","EN")</f>
      </c>
      <c r="I6725" s="15">
        <f>HYPERLINK("https://docs.wto.org/imrd/directdoc.asp?DDFDocuments/u/G/SPS/NEU19C1.DOC","FR")</f>
      </c>
      <c r="J6725" s="15">
        <f>HYPERLINK("https://docs.wto.org/imrd/directdoc.asp?DDFDocuments/v/G/SPS/NEU19C1.DOC","ES")</f>
      </c>
    </row>
    <row r="6726">
      <c r="A6726" s="10" t="s">
        <v>11401</v>
      </c>
      <c r="B6726" s="11" t="s">
        <v>34</v>
      </c>
      <c r="C6726" s="10" t="s">
        <v>18</v>
      </c>
      <c r="D6726" s="12">
        <v>41032</v>
      </c>
      <c r="E6726" s="13" t="s">
        <v>11402</v>
      </c>
      <c r="F6726" s="13" t="s">
        <v>24</v>
      </c>
      <c r="G6726" s="14"/>
      <c r="H6726" s="15">
        <f>HYPERLINK("https://docs.wto.org/imrd/directdoc.asp?DDFDocuments/t/G/SPS/NJPN297.DOC","EN")</f>
      </c>
      <c r="I6726" s="15">
        <f>HYPERLINK("https://docs.wto.org/imrd/directdoc.asp?DDFDocuments/u/G/SPS/NJPN297.DOC","FR")</f>
      </c>
      <c r="J6726" s="15">
        <f>HYPERLINK("https://docs.wto.org/imrd/directdoc.asp?DDFDocuments/v/G/SPS/NJPN297.DOC","ES")</f>
      </c>
    </row>
    <row r="6727">
      <c r="A6727" s="10" t="s">
        <v>11403</v>
      </c>
      <c r="B6727" s="11" t="s">
        <v>82</v>
      </c>
      <c r="C6727" s="10" t="s">
        <v>201</v>
      </c>
      <c r="D6727" s="12">
        <v>41031</v>
      </c>
      <c r="E6727" s="13" t="s">
        <v>19</v>
      </c>
      <c r="F6727" s="13" t="s">
        <v>144</v>
      </c>
      <c r="G6727" s="14"/>
      <c r="H6727" s="15">
        <f>HYPERLINK("https://docs.wto.org/imrd/directdoc.asp?DDFDocuments/t/G/SPS/NEU17C1.DOC","EN")</f>
      </c>
      <c r="I6727" s="15">
        <f>HYPERLINK("https://docs.wto.org/imrd/directdoc.asp?DDFDocuments/u/G/SPS/NEU17C1.DOC","FR")</f>
      </c>
      <c r="J6727" s="15">
        <f>HYPERLINK("https://docs.wto.org/imrd/directdoc.asp?DDFDocuments/v/G/SPS/NEU17C1.DOC","ES")</f>
      </c>
    </row>
    <row r="6728">
      <c r="A6728" s="10" t="s">
        <v>11404</v>
      </c>
      <c r="B6728" s="11" t="s">
        <v>82</v>
      </c>
      <c r="C6728" s="10" t="s">
        <v>18</v>
      </c>
      <c r="D6728" s="12">
        <v>41031</v>
      </c>
      <c r="E6728" s="13" t="s">
        <v>83</v>
      </c>
      <c r="F6728" s="13" t="s">
        <v>74</v>
      </c>
      <c r="G6728" s="14"/>
      <c r="H6728" s="15">
        <f>HYPERLINK("https://docs.wto.org/imrd/directdoc.asp?DDFDocuments/t/G/SPS/NEU21.DOC","EN")</f>
      </c>
      <c r="I6728" s="15">
        <f>HYPERLINK("https://docs.wto.org/imrd/directdoc.asp?DDFDocuments/u/G/SPS/NEU21.DOC","FR")</f>
      </c>
      <c r="J6728" s="15">
        <f>HYPERLINK("https://docs.wto.org/imrd/directdoc.asp?DDFDocuments/v/G/SPS/NEU21.DOC","ES")</f>
      </c>
    </row>
    <row r="6729">
      <c r="A6729" s="10" t="s">
        <v>11405</v>
      </c>
      <c r="B6729" s="11" t="s">
        <v>161</v>
      </c>
      <c r="C6729" s="10" t="s">
        <v>40</v>
      </c>
      <c r="D6729" s="12">
        <v>41031</v>
      </c>
      <c r="E6729" s="13" t="s">
        <v>19</v>
      </c>
      <c r="F6729" s="13" t="s">
        <v>5150</v>
      </c>
      <c r="G6729" s="14"/>
      <c r="H6729" s="15">
        <f>HYPERLINK("https://docs.wto.org/imrd/directdoc.asp?DDFDocuments/t/G/SPS/NUSA2131A1.DOC","EN")</f>
      </c>
      <c r="I6729" s="15">
        <f>HYPERLINK("https://docs.wto.org/imrd/directdoc.asp?DDFDocuments/u/G/SPS/NUSA2131A1.DOC","FR")</f>
      </c>
      <c r="J6729" s="15">
        <f>HYPERLINK("https://docs.wto.org/imrd/directdoc.asp?DDFDocuments/v/G/SPS/NUSA2131A1.DOC","ES")</f>
      </c>
    </row>
    <row r="6730">
      <c r="A6730" s="10" t="s">
        <v>11406</v>
      </c>
      <c r="B6730" s="11" t="s">
        <v>161</v>
      </c>
      <c r="C6730" s="10" t="s">
        <v>40</v>
      </c>
      <c r="D6730" s="12">
        <v>41031</v>
      </c>
      <c r="E6730" s="13" t="s">
        <v>19</v>
      </c>
      <c r="F6730" s="13" t="s">
        <v>5150</v>
      </c>
      <c r="G6730" s="14"/>
      <c r="H6730" s="15">
        <f>HYPERLINK("https://docs.wto.org/imrd/directdoc.asp?DDFDocuments/t/G/SPS/NUSA2184A1.DOC","EN")</f>
      </c>
      <c r="I6730" s="15">
        <f>HYPERLINK("https://docs.wto.org/imrd/directdoc.asp?DDFDocuments/u/G/SPS/NUSA2184A1.DOC","FR")</f>
      </c>
      <c r="J6730" s="15">
        <f>HYPERLINK("https://docs.wto.org/imrd/directdoc.asp?DDFDocuments/v/G/SPS/NUSA2184A1.DOC","ES")</f>
      </c>
    </row>
    <row r="6731">
      <c r="A6731" s="10" t="s">
        <v>11407</v>
      </c>
      <c r="B6731" s="11" t="s">
        <v>161</v>
      </c>
      <c r="C6731" s="10" t="s">
        <v>40</v>
      </c>
      <c r="D6731" s="12">
        <v>41031</v>
      </c>
      <c r="E6731" s="13" t="s">
        <v>19</v>
      </c>
      <c r="F6731" s="13" t="s">
        <v>5150</v>
      </c>
      <c r="G6731" s="14"/>
      <c r="H6731" s="15">
        <f>HYPERLINK("https://docs.wto.org/imrd/directdoc.asp?DDFDocuments/t/G/SPS/NUSA2219A1.DOC","EN")</f>
      </c>
      <c r="I6731" s="15">
        <f>HYPERLINK("https://docs.wto.org/imrd/directdoc.asp?DDFDocuments/u/G/SPS/NUSA2219A1.DOC","FR")</f>
      </c>
      <c r="J6731" s="15">
        <f>HYPERLINK("https://docs.wto.org/imrd/directdoc.asp?DDFDocuments/v/G/SPS/NUSA2219A1.DOC","ES")</f>
      </c>
    </row>
    <row r="6732">
      <c r="A6732" s="10" t="s">
        <v>11408</v>
      </c>
      <c r="B6732" s="11" t="s">
        <v>161</v>
      </c>
      <c r="C6732" s="10" t="s">
        <v>18</v>
      </c>
      <c r="D6732" s="12">
        <v>41031</v>
      </c>
      <c r="E6732" s="13" t="s">
        <v>6707</v>
      </c>
      <c r="F6732" s="13" t="s">
        <v>186</v>
      </c>
      <c r="G6732" s="14" t="s">
        <v>145</v>
      </c>
      <c r="H6732" s="15">
        <f>HYPERLINK("https://docs.wto.org/imrd/directdoc.asp?DDFDocuments/q/G/SPS/NUSA2360.pdf","EN")</f>
      </c>
      <c r="I6732" s="15">
        <f>HYPERLINK("https://docs.wto.org/imrd/directdoc.asp?DDFDocuments/r/G/SPS/NUSA2360.pdf","FR")</f>
      </c>
      <c r="J6732" s="15">
        <f>HYPERLINK("https://docs.wto.org/imrd/directdoc.asp?DDFDocuments/s/G/SPS/NUSA2360.pdf","ES")</f>
      </c>
    </row>
    <row r="6733">
      <c r="A6733" s="10" t="s">
        <v>11409</v>
      </c>
      <c r="B6733" s="11" t="s">
        <v>161</v>
      </c>
      <c r="C6733" s="10" t="s">
        <v>18</v>
      </c>
      <c r="D6733" s="12">
        <v>41031</v>
      </c>
      <c r="E6733" s="13" t="s">
        <v>10409</v>
      </c>
      <c r="F6733" s="13" t="s">
        <v>158</v>
      </c>
      <c r="G6733" s="14" t="s">
        <v>204</v>
      </c>
      <c r="H6733" s="15">
        <f>HYPERLINK("https://docs.wto.org/imrd/directdoc.asp?DDFDocuments/t/G/SPS/NUSA2361.DOC","EN")</f>
      </c>
      <c r="I6733" s="15">
        <f>HYPERLINK("https://docs.wto.org/imrd/directdoc.asp?DDFDocuments/u/G/SPS/NUSA2361.DOC","FR")</f>
      </c>
      <c r="J6733" s="15">
        <f>HYPERLINK("https://docs.wto.org/imrd/directdoc.asp?DDFDocuments/v/G/SPS/NUSA2361.DOC","ES")</f>
      </c>
    </row>
    <row r="6734">
      <c r="A6734" s="10" t="s">
        <v>11410</v>
      </c>
      <c r="B6734" s="11" t="s">
        <v>161</v>
      </c>
      <c r="C6734" s="10" t="s">
        <v>18</v>
      </c>
      <c r="D6734" s="12">
        <v>41030</v>
      </c>
      <c r="E6734" s="13" t="s">
        <v>11411</v>
      </c>
      <c r="F6734" s="13" t="s">
        <v>74</v>
      </c>
      <c r="G6734" s="14"/>
      <c r="H6734" s="15">
        <f>HYPERLINK("https://docs.wto.org/imrd/directdoc.asp?DDFDocuments/t/G/SPS/NUSA2352.DOC","EN")</f>
      </c>
      <c r="I6734" s="15">
        <f>HYPERLINK("https://docs.wto.org/imrd/directdoc.asp?DDFDocuments/u/G/SPS/NUSA2352.DOC","FR")</f>
      </c>
      <c r="J6734" s="15">
        <f>HYPERLINK("https://docs.wto.org/imrd/directdoc.asp?DDFDocuments/v/G/SPS/NUSA2352.DOC","ES")</f>
      </c>
    </row>
    <row r="6735">
      <c r="A6735" s="10" t="s">
        <v>11412</v>
      </c>
      <c r="B6735" s="11" t="s">
        <v>59</v>
      </c>
      <c r="C6735" s="10" t="s">
        <v>18</v>
      </c>
      <c r="D6735" s="12">
        <v>41018</v>
      </c>
      <c r="E6735" s="13" t="s">
        <v>2692</v>
      </c>
      <c r="F6735" s="13" t="s">
        <v>11413</v>
      </c>
      <c r="G6735" s="14"/>
      <c r="H6735" s="15">
        <f>HYPERLINK("https://docs.wto.org/imrd/directdoc.asp?DDFDocuments/t/G/SPS/NTPKM255.doc","EN")</f>
      </c>
      <c r="I6735" s="15">
        <f>HYPERLINK("https://docs.wto.org/imrd/directdoc.asp?DDFDocuments/u/G/SPS/NTPKM255.doc","FR")</f>
      </c>
      <c r="J6735" s="15">
        <f>HYPERLINK("https://docs.wto.org/imrd/directdoc.asp?DDFDocuments/v/G/SPS/NTPKM255.doc","ES")</f>
      </c>
    </row>
    <row r="6736">
      <c r="A6736" s="10" t="s">
        <v>11414</v>
      </c>
      <c r="B6736" s="11" t="s">
        <v>188</v>
      </c>
      <c r="C6736" s="10" t="s">
        <v>18</v>
      </c>
      <c r="D6736" s="12">
        <v>41017</v>
      </c>
      <c r="E6736" s="13" t="s">
        <v>10480</v>
      </c>
      <c r="F6736" s="13" t="s">
        <v>158</v>
      </c>
      <c r="G6736" s="14" t="s">
        <v>6821</v>
      </c>
      <c r="H6736" s="15">
        <f>HYPERLINK("https://docs.wto.org/imrd/directdoc.asp?DDFDocuments/q/G/SPS/NAUS293.pdf","EN")</f>
      </c>
      <c r="I6736" s="15">
        <f>HYPERLINK("https://docs.wto.org/imrd/directdoc.asp?DDFDocuments/r/G/SPS/NAUS293.pdf","FR")</f>
      </c>
      <c r="J6736" s="15">
        <f>HYPERLINK("https://docs.wto.org/imrd/directdoc.asp?DDFDocuments/s/G/SPS/NAUS293.pdf","ES")</f>
      </c>
    </row>
    <row r="6737">
      <c r="A6737" s="10" t="s">
        <v>11415</v>
      </c>
      <c r="B6737" s="11" t="s">
        <v>72</v>
      </c>
      <c r="C6737" s="10" t="s">
        <v>40</v>
      </c>
      <c r="D6737" s="12">
        <v>41016</v>
      </c>
      <c r="E6737" s="13" t="s">
        <v>11416</v>
      </c>
      <c r="F6737" s="13" t="s">
        <v>5150</v>
      </c>
      <c r="G6737" s="14"/>
      <c r="H6737" s="15">
        <f>HYPERLINK("https://docs.wto.org/imrd/directdoc.asp?DDFDocuments/t/G/SPS/NCAN399A1.DOC","EN")</f>
      </c>
      <c r="I6737" s="15">
        <f>HYPERLINK("https://docs.wto.org/imrd/directdoc.asp?DDFDocuments/u/G/SPS/NCAN399A1.DOC","FR")</f>
      </c>
      <c r="J6737" s="15">
        <f>HYPERLINK("https://docs.wto.org/imrd/directdoc.asp?DDFDocuments/v/G/SPS/NCAN399A1.DOC","ES")</f>
      </c>
    </row>
    <row r="6738">
      <c r="A6738" s="10" t="s">
        <v>11417</v>
      </c>
      <c r="B6738" s="11" t="s">
        <v>82</v>
      </c>
      <c r="C6738" s="10" t="s">
        <v>18</v>
      </c>
      <c r="D6738" s="12">
        <v>41016</v>
      </c>
      <c r="E6738" s="13" t="s">
        <v>603</v>
      </c>
      <c r="F6738" s="13" t="s">
        <v>74</v>
      </c>
      <c r="G6738" s="14"/>
      <c r="H6738" s="15">
        <f>HYPERLINK("https://docs.wto.org/imrd/directdoc.asp?DDFDocuments/t/G/SPS/NEU20.DOC","EN")</f>
      </c>
      <c r="I6738" s="15">
        <f>HYPERLINK("https://docs.wto.org/imrd/directdoc.asp?DDFDocuments/u/G/SPS/NEU20.DOC","FR")</f>
      </c>
      <c r="J6738" s="15">
        <f>HYPERLINK("https://docs.wto.org/imrd/directdoc.asp?DDFDocuments/v/G/SPS/NEU20.DOC","ES")</f>
      </c>
    </row>
    <row r="6739">
      <c r="A6739" s="10" t="s">
        <v>11418</v>
      </c>
      <c r="B6739" s="11" t="s">
        <v>153</v>
      </c>
      <c r="C6739" s="10" t="s">
        <v>18</v>
      </c>
      <c r="D6739" s="12">
        <v>41016</v>
      </c>
      <c r="E6739" s="13" t="s">
        <v>62</v>
      </c>
      <c r="F6739" s="13" t="s">
        <v>11419</v>
      </c>
      <c r="G6739" s="14"/>
      <c r="H6739" s="15">
        <f>HYPERLINK("https://docs.wto.org/imrd/directdoc.asp?DDFDocuments/t/G/SPS/NKOR410.DOC","EN")</f>
      </c>
      <c r="I6739" s="15">
        <f>HYPERLINK("https://docs.wto.org/imrd/directdoc.asp?DDFDocuments/u/G/SPS/NKOR410.DOC","FR")</f>
      </c>
      <c r="J6739" s="15">
        <f>HYPERLINK("https://docs.wto.org/imrd/directdoc.asp?DDFDocuments/v/G/SPS/NKOR410.DOC","ES")</f>
      </c>
    </row>
    <row r="6740">
      <c r="A6740" s="10" t="s">
        <v>11420</v>
      </c>
      <c r="B6740" s="11" t="s">
        <v>153</v>
      </c>
      <c r="C6740" s="10" t="s">
        <v>18</v>
      </c>
      <c r="D6740" s="12">
        <v>41016</v>
      </c>
      <c r="E6740" s="13" t="s">
        <v>62</v>
      </c>
      <c r="F6740" s="13" t="s">
        <v>754</v>
      </c>
      <c r="G6740" s="14"/>
      <c r="H6740" s="15">
        <f>HYPERLINK("https://docs.wto.org/imrd/directdoc.asp?DDFDocuments/t/G/SPS/NKOR411.doc","EN")</f>
      </c>
      <c r="I6740" s="15">
        <f>HYPERLINK("https://docs.wto.org/imrd/directdoc.asp?DDFDocuments/u/G/SPS/NKOR411.doc","FR")</f>
      </c>
      <c r="J6740" s="15">
        <f>HYPERLINK("https://docs.wto.org/imrd/directdoc.asp?DDFDocuments/v/G/SPS/NKOR411.doc","ES")</f>
      </c>
    </row>
    <row r="6741">
      <c r="A6741" s="10" t="s">
        <v>11421</v>
      </c>
      <c r="B6741" s="11" t="s">
        <v>72</v>
      </c>
      <c r="C6741" s="10" t="s">
        <v>40</v>
      </c>
      <c r="D6741" s="12">
        <v>41015</v>
      </c>
      <c r="E6741" s="13" t="s">
        <v>11422</v>
      </c>
      <c r="F6741" s="13" t="s">
        <v>5150</v>
      </c>
      <c r="G6741" s="14"/>
      <c r="H6741" s="15">
        <f>HYPERLINK("https://docs.wto.org/imrd/directdoc.asp?DDFDocuments/q/G/SPS/NCAN187A1.pdf","EN")</f>
      </c>
      <c r="I6741" s="15">
        <f>HYPERLINK("https://docs.wto.org/imrd/directdoc.asp?DDFDocuments/r/G/SPS/NCAN187A1.pdf","FR")</f>
      </c>
      <c r="J6741" s="15">
        <f>HYPERLINK("https://docs.wto.org/imrd/directdoc.asp?DDFDocuments/s/G/SPS/NCAN187A1.pdf","ES")</f>
      </c>
    </row>
    <row r="6742">
      <c r="A6742" s="10" t="s">
        <v>11423</v>
      </c>
      <c r="B6742" s="11" t="s">
        <v>195</v>
      </c>
      <c r="C6742" s="10" t="s">
        <v>12</v>
      </c>
      <c r="D6742" s="12">
        <v>41012</v>
      </c>
      <c r="E6742" s="13" t="s">
        <v>11424</v>
      </c>
      <c r="F6742" s="13" t="s">
        <v>11425</v>
      </c>
      <c r="G6742" s="14" t="s">
        <v>11426</v>
      </c>
      <c r="H6742" s="15">
        <f>HYPERLINK("https://docs.wto.org/imrd/directdoc.asp?DDFDocuments/t/G/SPS/NNZL475.DOC","EN")</f>
      </c>
      <c r="I6742" s="15">
        <f>HYPERLINK("https://docs.wto.org/imrd/directdoc.asp?DDFDocuments/u/G/SPS/NNZL475.DOC","FR")</f>
      </c>
      <c r="J6742" s="15">
        <f>HYPERLINK("https://docs.wto.org/imrd/directdoc.asp?DDFDocuments/v/G/SPS/NNZL475.DOC","ES")</f>
      </c>
    </row>
    <row r="6743">
      <c r="A6743" s="10" t="s">
        <v>11427</v>
      </c>
      <c r="B6743" s="11" t="s">
        <v>365</v>
      </c>
      <c r="C6743" s="10" t="s">
        <v>40</v>
      </c>
      <c r="D6743" s="12">
        <v>41011</v>
      </c>
      <c r="E6743" s="13" t="s">
        <v>19</v>
      </c>
      <c r="F6743" s="13" t="s">
        <v>5150</v>
      </c>
      <c r="G6743" s="14"/>
      <c r="H6743" s="15">
        <f>HYPERLINK("https://docs.wto.org/imrd/directdoc.asp?DDFDocuments/t/G/SPS/NCHL339A2.DOC","EN")</f>
      </c>
      <c r="I6743" s="15">
        <f>HYPERLINK("https://docs.wto.org/imrd/directdoc.asp?DDFDocuments/u/G/SPS/NCHL339A2.DOC","FR")</f>
      </c>
      <c r="J6743" s="15">
        <f>HYPERLINK("https://docs.wto.org/imrd/directdoc.asp?DDFDocuments/v/G/SPS/NCHL339A2.DOC","ES")</f>
      </c>
    </row>
    <row r="6744">
      <c r="A6744" s="10" t="s">
        <v>11428</v>
      </c>
      <c r="B6744" s="11" t="s">
        <v>82</v>
      </c>
      <c r="C6744" s="10" t="s">
        <v>40</v>
      </c>
      <c r="D6744" s="12">
        <v>41010</v>
      </c>
      <c r="E6744" s="13" t="s">
        <v>3328</v>
      </c>
      <c r="F6744" s="13" t="s">
        <v>5150</v>
      </c>
      <c r="G6744" s="14"/>
      <c r="H6744" s="15">
        <f>HYPERLINK("https://docs.wto.org/imrd/directdoc.asp?DDFDocuments/t/G/SPS/NEEC341A9.DOC","EN")</f>
      </c>
      <c r="I6744" s="15">
        <f>HYPERLINK("https://docs.wto.org/imrd/directdoc.asp?DDFDocuments/u/G/SPS/NEEC341A9.DOC","FR")</f>
      </c>
      <c r="J6744" s="15">
        <f>HYPERLINK("https://docs.wto.org/imrd/directdoc.asp?DDFDocuments/v/G/SPS/NEEC341A9.DOC","ES")</f>
      </c>
    </row>
    <row r="6745">
      <c r="A6745" s="10" t="s">
        <v>11429</v>
      </c>
      <c r="B6745" s="11" t="s">
        <v>82</v>
      </c>
      <c r="C6745" s="10" t="s">
        <v>18</v>
      </c>
      <c r="D6745" s="12">
        <v>41010</v>
      </c>
      <c r="E6745" s="13" t="s">
        <v>603</v>
      </c>
      <c r="F6745" s="13" t="s">
        <v>74</v>
      </c>
      <c r="G6745" s="14"/>
      <c r="H6745" s="15">
        <f>HYPERLINK("https://docs.wto.org/imrd/directdoc.asp?DDFDocuments/t/G/SPS/NEU16.DOC","EN")</f>
      </c>
      <c r="I6745" s="15">
        <f>HYPERLINK("https://docs.wto.org/imrd/directdoc.asp?DDFDocuments/u/G/SPS/NEU16.DOC","FR")</f>
      </c>
      <c r="J6745" s="15">
        <f>HYPERLINK("https://docs.wto.org/imrd/directdoc.asp?DDFDocuments/v/G/SPS/NEU16.DOC","ES")</f>
      </c>
    </row>
    <row r="6746">
      <c r="A6746" s="10" t="s">
        <v>11430</v>
      </c>
      <c r="B6746" s="11" t="s">
        <v>82</v>
      </c>
      <c r="C6746" s="10" t="s">
        <v>18</v>
      </c>
      <c r="D6746" s="12">
        <v>41010</v>
      </c>
      <c r="E6746" s="13" t="s">
        <v>11018</v>
      </c>
      <c r="F6746" s="13" t="s">
        <v>144</v>
      </c>
      <c r="G6746" s="14" t="s">
        <v>11431</v>
      </c>
      <c r="H6746" s="15">
        <f>HYPERLINK("https://docs.wto.org/imrd/directdoc.asp?DDFDocuments/t/G/SPS/NEU17.DOC","EN")</f>
      </c>
      <c r="I6746" s="15">
        <f>HYPERLINK("https://docs.wto.org/imrd/directdoc.asp?DDFDocuments/u/G/SPS/NEU17.DOC","FR")</f>
      </c>
      <c r="J6746" s="15">
        <f>HYPERLINK("https://docs.wto.org/imrd/directdoc.asp?DDFDocuments/v/G/SPS/NEU17.DOC","ES")</f>
      </c>
    </row>
    <row r="6747">
      <c r="A6747" s="10" t="s">
        <v>11432</v>
      </c>
      <c r="B6747" s="11" t="s">
        <v>82</v>
      </c>
      <c r="C6747" s="10" t="s">
        <v>18</v>
      </c>
      <c r="D6747" s="12">
        <v>41010</v>
      </c>
      <c r="E6747" s="13" t="s">
        <v>11021</v>
      </c>
      <c r="F6747" s="13" t="s">
        <v>144</v>
      </c>
      <c r="G6747" s="14" t="s">
        <v>11433</v>
      </c>
      <c r="H6747" s="15">
        <f>HYPERLINK("https://docs.wto.org/imrd/directdoc.asp?DDFDocuments/t/G/SPS/NEU18.DOC","EN")</f>
      </c>
      <c r="I6747" s="15">
        <f>HYPERLINK("https://docs.wto.org/imrd/directdoc.asp?DDFDocuments/u/G/SPS/NEU18.DOC","FR")</f>
      </c>
      <c r="J6747" s="15">
        <f>HYPERLINK("https://docs.wto.org/imrd/directdoc.asp?DDFDocuments/v/G/SPS/NEU18.DOC","ES")</f>
      </c>
    </row>
    <row r="6748">
      <c r="A6748" s="10" t="s">
        <v>11434</v>
      </c>
      <c r="B6748" s="11" t="s">
        <v>82</v>
      </c>
      <c r="C6748" s="10" t="s">
        <v>18</v>
      </c>
      <c r="D6748" s="12">
        <v>41010</v>
      </c>
      <c r="E6748" s="13" t="s">
        <v>11005</v>
      </c>
      <c r="F6748" s="13" t="s">
        <v>92</v>
      </c>
      <c r="G6748" s="14" t="s">
        <v>11006</v>
      </c>
      <c r="H6748" s="15">
        <f>HYPERLINK("https://docs.wto.org/imrd/directdoc.asp?DDFDocuments/t/G/SPS/NEU19.DOC","EN")</f>
      </c>
      <c r="I6748" s="15">
        <f>HYPERLINK("https://docs.wto.org/imrd/directdoc.asp?DDFDocuments/u/G/SPS/NEU19.DOC","FR")</f>
      </c>
      <c r="J6748" s="15">
        <f>HYPERLINK("https://docs.wto.org/imrd/directdoc.asp?DDFDocuments/v/G/SPS/NEU19.DOC","ES")</f>
      </c>
    </row>
    <row r="6749">
      <c r="A6749" s="10" t="s">
        <v>11435</v>
      </c>
      <c r="B6749" s="11" t="s">
        <v>623</v>
      </c>
      <c r="C6749" s="10" t="s">
        <v>12</v>
      </c>
      <c r="D6749" s="12">
        <v>41004</v>
      </c>
      <c r="E6749" s="13" t="s">
        <v>11436</v>
      </c>
      <c r="F6749" s="13" t="s">
        <v>138</v>
      </c>
      <c r="G6749" s="14" t="s">
        <v>139</v>
      </c>
      <c r="H6749" s="15">
        <f>HYPERLINK("https://docs.wto.org/imrd/directdoc.asp?DDFDocuments/t/G/SPS/NOMN46.DOC","EN")</f>
      </c>
      <c r="I6749" s="15">
        <f>HYPERLINK("https://docs.wto.org/imrd/directdoc.asp?DDFDocuments/u/G/SPS/NOMN46.DOC","FR")</f>
      </c>
      <c r="J6749" s="15">
        <f>HYPERLINK("https://docs.wto.org/imrd/directdoc.asp?DDFDocuments/v/G/SPS/NOMN46.DOC","ES")</f>
      </c>
    </row>
    <row r="6750">
      <c r="A6750" s="10" t="s">
        <v>11437</v>
      </c>
      <c r="B6750" s="11" t="s">
        <v>365</v>
      </c>
      <c r="C6750" s="10" t="s">
        <v>18</v>
      </c>
      <c r="D6750" s="12">
        <v>41003</v>
      </c>
      <c r="E6750" s="13" t="s">
        <v>6626</v>
      </c>
      <c r="F6750" s="13" t="s">
        <v>5697</v>
      </c>
      <c r="G6750" s="14"/>
      <c r="H6750" s="15">
        <f>HYPERLINK("https://docs.wto.org/imrd/directdoc.asp?DDFDocuments/q/G/SPS/NCHL384.pdf","EN")</f>
      </c>
      <c r="I6750" s="15">
        <f>HYPERLINK("https://docs.wto.org/imrd/directdoc.asp?DDFDocuments/r/G/SPS/NCHL384.pdf","FR")</f>
      </c>
      <c r="J6750" s="15">
        <f>HYPERLINK("https://docs.wto.org/imrd/directdoc.asp?DDFDocuments/s/G/SPS/NCHL384.pdf","ES")</f>
      </c>
    </row>
    <row r="6751">
      <c r="A6751" s="10" t="s">
        <v>11438</v>
      </c>
      <c r="B6751" s="11" t="s">
        <v>365</v>
      </c>
      <c r="C6751" s="10" t="s">
        <v>18</v>
      </c>
      <c r="D6751" s="12">
        <v>41003</v>
      </c>
      <c r="E6751" s="13" t="s">
        <v>11439</v>
      </c>
      <c r="F6751" s="13" t="s">
        <v>144</v>
      </c>
      <c r="G6751" s="14"/>
      <c r="H6751" s="15">
        <f>HYPERLINK("https://docs.wto.org/imrd/directdoc.asp?DDFDocuments/t/G/SPS/NCHL385.DOC","EN")</f>
      </c>
      <c r="I6751" s="15">
        <f>HYPERLINK("https://docs.wto.org/imrd/directdoc.asp?DDFDocuments/u/G/SPS/NCHL385.DOC","FR")</f>
      </c>
      <c r="J6751" s="15">
        <f>HYPERLINK("https://docs.wto.org/imrd/directdoc.asp?DDFDocuments/v/G/SPS/NCHL385.DOC","ES")</f>
      </c>
    </row>
    <row r="6752">
      <c r="A6752" s="10" t="s">
        <v>11440</v>
      </c>
      <c r="B6752" s="11" t="s">
        <v>79</v>
      </c>
      <c r="C6752" s="10" t="s">
        <v>40</v>
      </c>
      <c r="D6752" s="12">
        <v>41003</v>
      </c>
      <c r="E6752" s="13" t="s">
        <v>19</v>
      </c>
      <c r="F6752" s="13" t="s">
        <v>925</v>
      </c>
      <c r="G6752" s="14"/>
      <c r="H6752" s="15">
        <f>HYPERLINK("https://docs.wto.org/imrd/directdoc.asp?DDFDocuments/t/G/SPS/NCOL174A1.DOC","EN")</f>
      </c>
      <c r="I6752" s="15">
        <f>HYPERLINK("https://docs.wto.org/imrd/directdoc.asp?DDFDocuments/u/G/SPS/NCOL174A1.DOC","FR")</f>
      </c>
      <c r="J6752" s="15">
        <f>HYPERLINK("https://docs.wto.org/imrd/directdoc.asp?DDFDocuments/v/G/SPS/NCOL174A1.DOC","ES")</f>
      </c>
    </row>
    <row r="6753">
      <c r="A6753" s="10" t="s">
        <v>11441</v>
      </c>
      <c r="B6753" s="11" t="s">
        <v>204</v>
      </c>
      <c r="C6753" s="10" t="s">
        <v>18</v>
      </c>
      <c r="D6753" s="12">
        <v>41003</v>
      </c>
      <c r="E6753" s="13" t="s">
        <v>1938</v>
      </c>
      <c r="F6753" s="13" t="s">
        <v>144</v>
      </c>
      <c r="G6753" s="14"/>
      <c r="H6753" s="15">
        <f>HYPERLINK("https://docs.wto.org/imrd/directdoc.asp?DDFDocuments/t/G/SPS/NEGY48.DOC","EN")</f>
      </c>
      <c r="I6753" s="15">
        <f>HYPERLINK("https://docs.wto.org/imrd/directdoc.asp?DDFDocuments/u/G/SPS/NEGY48.DOC","FR")</f>
      </c>
      <c r="J6753" s="15">
        <f>HYPERLINK("https://docs.wto.org/imrd/directdoc.asp?DDFDocuments/v/G/SPS/NEGY48.DOC","ES")</f>
      </c>
    </row>
    <row r="6754">
      <c r="A6754" s="10" t="s">
        <v>11442</v>
      </c>
      <c r="B6754" s="11" t="s">
        <v>153</v>
      </c>
      <c r="C6754" s="10" t="s">
        <v>18</v>
      </c>
      <c r="D6754" s="12">
        <v>41003</v>
      </c>
      <c r="E6754" s="13" t="s">
        <v>971</v>
      </c>
      <c r="F6754" s="13" t="s">
        <v>144</v>
      </c>
      <c r="G6754" s="14"/>
      <c r="H6754" s="15">
        <f>HYPERLINK("https://docs.wto.org/imrd/directdoc.asp?DDFDocuments/t/G/SPS/NKOR409.DOC","EN")</f>
      </c>
      <c r="I6754" s="15">
        <f>HYPERLINK("https://docs.wto.org/imrd/directdoc.asp?DDFDocuments/u/G/SPS/NKOR409.DOC","FR")</f>
      </c>
      <c r="J6754" s="15">
        <f>HYPERLINK("https://docs.wto.org/imrd/directdoc.asp?DDFDocuments/v/G/SPS/NKOR409.DOC","ES")</f>
      </c>
    </row>
    <row r="6755">
      <c r="A6755" s="10" t="s">
        <v>11443</v>
      </c>
      <c r="B6755" s="11" t="s">
        <v>59</v>
      </c>
      <c r="C6755" s="10" t="s">
        <v>40</v>
      </c>
      <c r="D6755" s="12">
        <v>41003</v>
      </c>
      <c r="E6755" s="13" t="s">
        <v>11444</v>
      </c>
      <c r="F6755" s="13" t="s">
        <v>5150</v>
      </c>
      <c r="G6755" s="14"/>
      <c r="H6755" s="15">
        <f>HYPERLINK("https://docs.wto.org/imrd/directdoc.asp?DDFDocuments/t/G/SPS/NTPKM250A1.DOC","EN")</f>
      </c>
      <c r="I6755" s="15">
        <f>HYPERLINK("https://docs.wto.org/imrd/directdoc.asp?DDFDocuments/u/G/SPS/NTPKM250A1.DOC","FR")</f>
      </c>
      <c r="J6755" s="15">
        <f>HYPERLINK("https://docs.wto.org/imrd/directdoc.asp?DDFDocuments/v/G/SPS/NTPKM250A1.DOC","ES")</f>
      </c>
    </row>
    <row r="6756">
      <c r="A6756" s="10" t="s">
        <v>11445</v>
      </c>
      <c r="B6756" s="11" t="s">
        <v>59</v>
      </c>
      <c r="C6756" s="10" t="s">
        <v>40</v>
      </c>
      <c r="D6756" s="12">
        <v>41003</v>
      </c>
      <c r="E6756" s="13" t="s">
        <v>11446</v>
      </c>
      <c r="F6756" s="13" t="s">
        <v>5150</v>
      </c>
      <c r="G6756" s="14"/>
      <c r="H6756" s="15">
        <f>HYPERLINK("https://docs.wto.org/imrd/directdoc.asp?DDFDocuments/t/G/SPS/NTPKM251A1.DOC","EN")</f>
      </c>
      <c r="I6756" s="15">
        <f>HYPERLINK("https://docs.wto.org/imrd/directdoc.asp?DDFDocuments/u/G/SPS/NTPKM251A1.DOC","FR")</f>
      </c>
      <c r="J6756" s="15">
        <f>HYPERLINK("https://docs.wto.org/imrd/directdoc.asp?DDFDocuments/v/G/SPS/NTPKM251A1.DOC","ES")</f>
      </c>
    </row>
    <row r="6757">
      <c r="A6757" s="10" t="s">
        <v>11447</v>
      </c>
      <c r="B6757" s="11" t="s">
        <v>779</v>
      </c>
      <c r="C6757" s="10" t="s">
        <v>12</v>
      </c>
      <c r="D6757" s="12">
        <v>41003</v>
      </c>
      <c r="E6757" s="13" t="s">
        <v>11448</v>
      </c>
      <c r="F6757" s="13" t="s">
        <v>144</v>
      </c>
      <c r="G6757" s="14" t="s">
        <v>11449</v>
      </c>
      <c r="H6757" s="15">
        <f>HYPERLINK("https://docs.wto.org/imrd/directdoc.asp?DDFDocuments/t/G/SPS/NURY17.DOC","EN")</f>
      </c>
      <c r="I6757" s="15">
        <f>HYPERLINK("https://docs.wto.org/imrd/directdoc.asp?DDFDocuments/u/G/SPS/NURY17.DOC","FR")</f>
      </c>
      <c r="J6757" s="15">
        <f>HYPERLINK("https://docs.wto.org/imrd/directdoc.asp?DDFDocuments/v/G/SPS/NURY17.DOC","ES")</f>
      </c>
    </row>
    <row r="6758">
      <c r="A6758" s="10" t="s">
        <v>11450</v>
      </c>
      <c r="B6758" s="11" t="s">
        <v>161</v>
      </c>
      <c r="C6758" s="10" t="s">
        <v>18</v>
      </c>
      <c r="D6758" s="12">
        <v>41003</v>
      </c>
      <c r="E6758" s="13" t="s">
        <v>11451</v>
      </c>
      <c r="F6758" s="13" t="s">
        <v>74</v>
      </c>
      <c r="G6758" s="14"/>
      <c r="H6758" s="15">
        <f>HYPERLINK("https://docs.wto.org/imrd/directdoc.asp?DDFDocuments/t/G/SPS/NUSA2345.DOC","EN")</f>
      </c>
      <c r="I6758" s="15">
        <f>HYPERLINK("https://docs.wto.org/imrd/directdoc.asp?DDFDocuments/u/G/SPS/NUSA2345.DOC","FR")</f>
      </c>
      <c r="J6758" s="15">
        <f>HYPERLINK("https://docs.wto.org/imrd/directdoc.asp?DDFDocuments/v/G/SPS/NUSA2345.DOC","ES")</f>
      </c>
    </row>
    <row r="6759">
      <c r="A6759" s="10" t="s">
        <v>11452</v>
      </c>
      <c r="B6759" s="11" t="s">
        <v>5038</v>
      </c>
      <c r="C6759" s="10" t="s">
        <v>12</v>
      </c>
      <c r="D6759" s="12">
        <v>41002</v>
      </c>
      <c r="E6759" s="13" t="s">
        <v>7840</v>
      </c>
      <c r="F6759" s="13" t="s">
        <v>6521</v>
      </c>
      <c r="G6759" s="14" t="s">
        <v>11453</v>
      </c>
      <c r="H6759" s="15">
        <f>HYPERLINK("https://docs.wto.org/imrd/directdoc.asp?DDFDocuments/t/G/SPS/NALB146.DOC","EN")</f>
      </c>
      <c r="I6759" s="15">
        <f>HYPERLINK("https://docs.wto.org/imrd/directdoc.asp?DDFDocuments/u/G/SPS/NALB146.DOC","FR")</f>
      </c>
      <c r="J6759" s="15">
        <f>HYPERLINK("https://docs.wto.org/imrd/directdoc.asp?DDFDocuments/v/G/SPS/NALB146.DOC","ES")</f>
      </c>
    </row>
    <row r="6760">
      <c r="A6760" s="10" t="s">
        <v>11454</v>
      </c>
      <c r="B6760" s="11" t="s">
        <v>5038</v>
      </c>
      <c r="C6760" s="10" t="s">
        <v>12</v>
      </c>
      <c r="D6760" s="12">
        <v>41002</v>
      </c>
      <c r="E6760" s="13" t="s">
        <v>7840</v>
      </c>
      <c r="F6760" s="13" t="s">
        <v>6521</v>
      </c>
      <c r="G6760" s="14" t="s">
        <v>11455</v>
      </c>
      <c r="H6760" s="15">
        <f>HYPERLINK("https://docs.wto.org/imrd/directdoc.asp?DDFDocuments/t/G/SPS/NALB147.DOC","EN")</f>
      </c>
      <c r="I6760" s="15">
        <f>HYPERLINK("https://docs.wto.org/imrd/directdoc.asp?DDFDocuments/u/G/SPS/NALB147.DOC","FR")</f>
      </c>
      <c r="J6760" s="15">
        <f>HYPERLINK("https://docs.wto.org/imrd/directdoc.asp?DDFDocuments/v/G/SPS/NALB147.DOC","ES")</f>
      </c>
    </row>
    <row r="6761">
      <c r="A6761" s="10" t="s">
        <v>11456</v>
      </c>
      <c r="B6761" s="11" t="s">
        <v>5038</v>
      </c>
      <c r="C6761" s="10" t="s">
        <v>12</v>
      </c>
      <c r="D6761" s="12">
        <v>41002</v>
      </c>
      <c r="E6761" s="13" t="s">
        <v>7840</v>
      </c>
      <c r="F6761" s="13" t="s">
        <v>6521</v>
      </c>
      <c r="G6761" s="14" t="s">
        <v>11457</v>
      </c>
      <c r="H6761" s="15">
        <f>HYPERLINK("https://docs.wto.org/imrd/directdoc.asp?DDFDocuments/t/G/SPS/NALB148.DOC","EN")</f>
      </c>
      <c r="I6761" s="15">
        <f>HYPERLINK("https://docs.wto.org/imrd/directdoc.asp?DDFDocuments/u/G/SPS/NALB148.DOC","FR")</f>
      </c>
      <c r="J6761" s="15">
        <f>HYPERLINK("https://docs.wto.org/imrd/directdoc.asp?DDFDocuments/v/G/SPS/NALB148.DOC","ES")</f>
      </c>
    </row>
    <row r="6762">
      <c r="A6762" s="10" t="s">
        <v>11458</v>
      </c>
      <c r="B6762" s="11" t="s">
        <v>623</v>
      </c>
      <c r="C6762" s="10" t="s">
        <v>12</v>
      </c>
      <c r="D6762" s="12">
        <v>41002</v>
      </c>
      <c r="E6762" s="13" t="s">
        <v>11436</v>
      </c>
      <c r="F6762" s="13" t="s">
        <v>138</v>
      </c>
      <c r="G6762" s="14" t="s">
        <v>11459</v>
      </c>
      <c r="H6762" s="15">
        <f>HYPERLINK("https://docs.wto.org/imrd/directdoc.asp?DDFDocuments/q/G/SPS/NOMN45.pdf","EN")</f>
      </c>
      <c r="I6762" s="15">
        <f>HYPERLINK("https://docs.wto.org/imrd/directdoc.asp?DDFDocuments/r/G/SPS/NOMN45.pdf","FR")</f>
      </c>
      <c r="J6762" s="15">
        <f>HYPERLINK("https://docs.wto.org/imrd/directdoc.asp?DDFDocuments/s/G/SPS/NOMN45.pdf","ES")</f>
      </c>
    </row>
    <row r="6763">
      <c r="A6763" s="10" t="s">
        <v>11460</v>
      </c>
      <c r="B6763" s="11" t="s">
        <v>82</v>
      </c>
      <c r="C6763" s="10" t="s">
        <v>18</v>
      </c>
      <c r="D6763" s="12">
        <v>40998</v>
      </c>
      <c r="E6763" s="13" t="s">
        <v>603</v>
      </c>
      <c r="F6763" s="13" t="s">
        <v>74</v>
      </c>
      <c r="G6763" s="14"/>
      <c r="H6763" s="15">
        <f>HYPERLINK("https://docs.wto.org/imrd/directdoc.asp?DDFDocuments/t/G/SPS/NEU12.DOC","EN")</f>
      </c>
      <c r="I6763" s="15">
        <f>HYPERLINK("https://docs.wto.org/imrd/directdoc.asp?DDFDocuments/u/G/SPS/NEU12.DOC","FR")</f>
      </c>
      <c r="J6763" s="15">
        <f>HYPERLINK("https://docs.wto.org/imrd/directdoc.asp?DDFDocuments/v/G/SPS/NEU12.DOC","ES")</f>
      </c>
    </row>
    <row r="6764">
      <c r="A6764" s="10" t="s">
        <v>11461</v>
      </c>
      <c r="B6764" s="11" t="s">
        <v>161</v>
      </c>
      <c r="C6764" s="10" t="s">
        <v>18</v>
      </c>
      <c r="D6764" s="12">
        <v>40998</v>
      </c>
      <c r="E6764" s="13" t="s">
        <v>9643</v>
      </c>
      <c r="F6764" s="13" t="s">
        <v>3303</v>
      </c>
      <c r="G6764" s="14"/>
      <c r="H6764" s="15">
        <f>HYPERLINK("https://docs.wto.org/imrd/directdoc.asp?DDFDocuments/t/G/SPS/NUSA2340.DOC","EN")</f>
      </c>
      <c r="I6764" s="15">
        <f>HYPERLINK("https://docs.wto.org/imrd/directdoc.asp?DDFDocuments/u/G/SPS/NUSA2340.DOC","FR")</f>
      </c>
      <c r="J6764" s="15">
        <f>HYPERLINK("https://docs.wto.org/imrd/directdoc.asp?DDFDocuments/v/G/SPS/NUSA2340.DOC","ES")</f>
      </c>
    </row>
    <row r="6765">
      <c r="A6765" s="10" t="s">
        <v>11462</v>
      </c>
      <c r="B6765" s="11" t="s">
        <v>1600</v>
      </c>
      <c r="C6765" s="10" t="s">
        <v>18</v>
      </c>
      <c r="D6765" s="12">
        <v>40997</v>
      </c>
      <c r="E6765" s="13" t="s">
        <v>11463</v>
      </c>
      <c r="F6765" s="13" t="s">
        <v>2192</v>
      </c>
      <c r="G6765" s="14" t="s">
        <v>204</v>
      </c>
      <c r="H6765" s="15">
        <f>HYPERLINK("https://docs.wto.org/imrd/directdoc.asp?DDFDocuments/t/G/SPS/NMAR32.DOC","EN")</f>
      </c>
      <c r="I6765" s="15">
        <f>HYPERLINK("https://docs.wto.org/imrd/directdoc.asp?DDFDocuments/u/G/SPS/NMAR32.DOC","FR")</f>
      </c>
      <c r="J6765" s="15">
        <f>HYPERLINK("https://docs.wto.org/imrd/directdoc.asp?DDFDocuments/v/G/SPS/NMAR32.DOC","ES")</f>
      </c>
    </row>
    <row r="6766">
      <c r="A6766" s="10" t="s">
        <v>11464</v>
      </c>
      <c r="B6766" s="11" t="s">
        <v>95</v>
      </c>
      <c r="C6766" s="10" t="s">
        <v>18</v>
      </c>
      <c r="D6766" s="12">
        <v>40994</v>
      </c>
      <c r="E6766" s="13" t="s">
        <v>11465</v>
      </c>
      <c r="F6766" s="13" t="s">
        <v>368</v>
      </c>
      <c r="G6766" s="14" t="s">
        <v>1279</v>
      </c>
      <c r="H6766" s="15">
        <f>HYPERLINK("https://docs.wto.org/imrd/directdoc.asp?DDFDocuments/t/G/SPS/NBRA801.DOC","EN")</f>
      </c>
      <c r="I6766" s="15">
        <f>HYPERLINK("https://docs.wto.org/imrd/directdoc.asp?DDFDocuments/u/G/SPS/NBRA801.DOC","FR")</f>
      </c>
      <c r="J6766" s="15">
        <f>HYPERLINK("https://docs.wto.org/imrd/directdoc.asp?DDFDocuments/v/G/SPS/NBRA801.DOC","ES")</f>
      </c>
    </row>
    <row r="6767">
      <c r="A6767" s="10" t="s">
        <v>11466</v>
      </c>
      <c r="B6767" s="11" t="s">
        <v>34</v>
      </c>
      <c r="C6767" s="10" t="s">
        <v>18</v>
      </c>
      <c r="D6767" s="12">
        <v>40994</v>
      </c>
      <c r="E6767" s="13" t="s">
        <v>11467</v>
      </c>
      <c r="F6767" s="13" t="s">
        <v>733</v>
      </c>
      <c r="G6767" s="14"/>
      <c r="H6767" s="15">
        <f>HYPERLINK("https://docs.wto.org/imrd/directdoc.asp?DDFDocuments/t/G/SPS/NJPN296.doc","EN")</f>
      </c>
      <c r="I6767" s="15">
        <f>HYPERLINK("https://docs.wto.org/imrd/directdoc.asp?DDFDocuments/u/G/SPS/NJPN296.doc","FR")</f>
      </c>
      <c r="J6767" s="15">
        <f>HYPERLINK("https://docs.wto.org/imrd/directdoc.asp?DDFDocuments/v/G/SPS/NJPN296.doc","ES")</f>
      </c>
    </row>
    <row r="6768">
      <c r="A6768" s="10" t="s">
        <v>11468</v>
      </c>
      <c r="B6768" s="11" t="s">
        <v>164</v>
      </c>
      <c r="C6768" s="10" t="s">
        <v>12</v>
      </c>
      <c r="D6768" s="12">
        <v>40994</v>
      </c>
      <c r="E6768" s="13" t="s">
        <v>2734</v>
      </c>
      <c r="F6768" s="13" t="s">
        <v>1282</v>
      </c>
      <c r="G6768" s="14" t="s">
        <v>204</v>
      </c>
      <c r="H6768" s="15">
        <f>HYPERLINK("https://docs.wto.org/imrd/directdoc.asp?DDFDocuments/t/G/SPS/NUKR78.DOC","EN")</f>
      </c>
      <c r="I6768" s="15">
        <f>HYPERLINK("https://docs.wto.org/imrd/directdoc.asp?DDFDocuments/u/G/SPS/NUKR78.DOC","FR")</f>
      </c>
      <c r="J6768" s="15">
        <f>HYPERLINK("https://docs.wto.org/imrd/directdoc.asp?DDFDocuments/v/G/SPS/NUKR78.DOC","ES")</f>
      </c>
    </row>
    <row r="6769">
      <c r="A6769" s="10" t="s">
        <v>11469</v>
      </c>
      <c r="B6769" s="11" t="s">
        <v>95</v>
      </c>
      <c r="C6769" s="10" t="s">
        <v>40</v>
      </c>
      <c r="D6769" s="12">
        <v>40991</v>
      </c>
      <c r="E6769" s="13" t="s">
        <v>11114</v>
      </c>
      <c r="F6769" s="13" t="s">
        <v>1268</v>
      </c>
      <c r="G6769" s="14"/>
      <c r="H6769" s="15">
        <f>HYPERLINK("https://docs.wto.org/imrd/directdoc.asp?DDFDocuments/t/G/SPS/NBRA654A3.DOC","EN")</f>
      </c>
      <c r="I6769" s="15">
        <f>HYPERLINK("https://docs.wto.org/imrd/directdoc.asp?DDFDocuments/u/G/SPS/NBRA654A3.DOC","FR")</f>
      </c>
      <c r="J6769" s="15">
        <f>HYPERLINK("https://docs.wto.org/imrd/directdoc.asp?DDFDocuments/v/G/SPS/NBRA654A3.DOC","ES")</f>
      </c>
    </row>
    <row r="6770">
      <c r="A6770" s="10" t="s">
        <v>11470</v>
      </c>
      <c r="B6770" s="11" t="s">
        <v>72</v>
      </c>
      <c r="C6770" s="10" t="s">
        <v>40</v>
      </c>
      <c r="D6770" s="12">
        <v>40991</v>
      </c>
      <c r="E6770" s="13" t="s">
        <v>11471</v>
      </c>
      <c r="F6770" s="13" t="s">
        <v>5150</v>
      </c>
      <c r="G6770" s="14"/>
      <c r="H6770" s="15">
        <f>HYPERLINK("https://docs.wto.org/imrd/directdoc.asp?DDFDocuments/q/G/SPS/NCAN403A1.pdf","EN")</f>
      </c>
      <c r="I6770" s="15">
        <f>HYPERLINK("https://docs.wto.org/imrd/directdoc.asp?DDFDocuments/r/G/SPS/NCAN403A1.pdf","FR")</f>
      </c>
      <c r="J6770" s="15">
        <f>HYPERLINK("https://docs.wto.org/imrd/directdoc.asp?DDFDocuments/s/G/SPS/NCAN403A1.pdf","ES")</f>
      </c>
    </row>
    <row r="6771">
      <c r="A6771" s="10" t="s">
        <v>11472</v>
      </c>
      <c r="B6771" s="11" t="s">
        <v>82</v>
      </c>
      <c r="C6771" s="10" t="s">
        <v>18</v>
      </c>
      <c r="D6771" s="12">
        <v>40991</v>
      </c>
      <c r="E6771" s="13" t="s">
        <v>11156</v>
      </c>
      <c r="F6771" s="13" t="s">
        <v>74</v>
      </c>
      <c r="G6771" s="14"/>
      <c r="H6771" s="15">
        <f>HYPERLINK("https://docs.wto.org/imrd/directdoc.asp?DDFDocuments/t/G/SPS/NEU11.DOC","EN")</f>
      </c>
      <c r="I6771" s="15">
        <f>HYPERLINK("https://docs.wto.org/imrd/directdoc.asp?DDFDocuments/u/G/SPS/NEU11.DOC","FR")</f>
      </c>
      <c r="J6771" s="15">
        <f>HYPERLINK("https://docs.wto.org/imrd/directdoc.asp?DDFDocuments/v/G/SPS/NEU11.DOC","ES")</f>
      </c>
    </row>
    <row r="6772">
      <c r="A6772" s="10" t="s">
        <v>11473</v>
      </c>
      <c r="B6772" s="11" t="s">
        <v>153</v>
      </c>
      <c r="C6772" s="10" t="s">
        <v>18</v>
      </c>
      <c r="D6772" s="12">
        <v>40991</v>
      </c>
      <c r="E6772" s="13" t="s">
        <v>11474</v>
      </c>
      <c r="F6772" s="13" t="s">
        <v>144</v>
      </c>
      <c r="G6772" s="14" t="s">
        <v>11475</v>
      </c>
      <c r="H6772" s="15">
        <f>HYPERLINK("https://docs.wto.org/imrd/directdoc.asp?DDFDocuments/t/G/SPS/NKOR408.DOC","EN")</f>
      </c>
      <c r="I6772" s="15">
        <f>HYPERLINK("https://docs.wto.org/imrd/directdoc.asp?DDFDocuments/u/G/SPS/NKOR408.DOC","FR")</f>
      </c>
      <c r="J6772" s="15">
        <f>HYPERLINK("https://docs.wto.org/imrd/directdoc.asp?DDFDocuments/v/G/SPS/NKOR408.DOC","ES")</f>
      </c>
    </row>
    <row r="6773">
      <c r="A6773" s="10" t="s">
        <v>11476</v>
      </c>
      <c r="B6773" s="11" t="s">
        <v>82</v>
      </c>
      <c r="C6773" s="10" t="s">
        <v>18</v>
      </c>
      <c r="D6773" s="12">
        <v>40989</v>
      </c>
      <c r="E6773" s="13" t="s">
        <v>83</v>
      </c>
      <c r="F6773" s="13" t="s">
        <v>74</v>
      </c>
      <c r="G6773" s="14"/>
      <c r="H6773" s="15">
        <f>HYPERLINK("https://docs.wto.org/imrd/directdoc.asp?DDFDocuments/t/G/SPS/NEU10.DOC","EN")</f>
      </c>
      <c r="I6773" s="15">
        <f>HYPERLINK("https://docs.wto.org/imrd/directdoc.asp?DDFDocuments/u/G/SPS/NEU10.DOC","FR")</f>
      </c>
      <c r="J6773" s="15">
        <f>HYPERLINK("https://docs.wto.org/imrd/directdoc.asp?DDFDocuments/v/G/SPS/NEU10.DOC","ES")</f>
      </c>
    </row>
    <row r="6774">
      <c r="A6774" s="10" t="s">
        <v>11477</v>
      </c>
      <c r="B6774" s="11" t="s">
        <v>145</v>
      </c>
      <c r="C6774" s="10" t="s">
        <v>18</v>
      </c>
      <c r="D6774" s="12">
        <v>40989</v>
      </c>
      <c r="E6774" s="13" t="s">
        <v>11028</v>
      </c>
      <c r="F6774" s="13" t="s">
        <v>11478</v>
      </c>
      <c r="G6774" s="14" t="s">
        <v>11479</v>
      </c>
      <c r="H6774" s="15">
        <f>HYPERLINK("https://docs.wto.org/imrd/directdoc.asp?DDFDocuments/t/G/SPS/NPHL206.DOC","EN")</f>
      </c>
      <c r="I6774" s="15">
        <f>HYPERLINK("https://docs.wto.org/imrd/directdoc.asp?DDFDocuments/u/G/SPS/NPHL206.DOC","FR")</f>
      </c>
      <c r="J6774" s="15">
        <f>HYPERLINK("https://docs.wto.org/imrd/directdoc.asp?DDFDocuments/v/G/SPS/NPHL206.DOC","ES")</f>
      </c>
    </row>
    <row r="6775">
      <c r="A6775" s="10" t="s">
        <v>11480</v>
      </c>
      <c r="B6775" s="11" t="s">
        <v>145</v>
      </c>
      <c r="C6775" s="10" t="s">
        <v>18</v>
      </c>
      <c r="D6775" s="12">
        <v>40989</v>
      </c>
      <c r="E6775" s="13" t="s">
        <v>11481</v>
      </c>
      <c r="F6775" s="13" t="s">
        <v>11482</v>
      </c>
      <c r="G6775" s="14" t="s">
        <v>59</v>
      </c>
      <c r="H6775" s="15">
        <f>HYPERLINK("https://docs.wto.org/imrd/directdoc.asp?DDFDocuments/t/G/SPS/NPHL207.DOC","EN")</f>
      </c>
      <c r="I6775" s="15">
        <f>HYPERLINK("https://docs.wto.org/imrd/directdoc.asp?DDFDocuments/u/G/SPS/NPHL207.DOC","FR")</f>
      </c>
      <c r="J6775" s="15">
        <f>HYPERLINK("https://docs.wto.org/imrd/directdoc.asp?DDFDocuments/v/G/SPS/NPHL207.DOC","ES")</f>
      </c>
    </row>
    <row r="6776">
      <c r="A6776" s="10" t="s">
        <v>11483</v>
      </c>
      <c r="B6776" s="11" t="s">
        <v>145</v>
      </c>
      <c r="C6776" s="10" t="s">
        <v>12</v>
      </c>
      <c r="D6776" s="12">
        <v>40989</v>
      </c>
      <c r="E6776" s="13" t="s">
        <v>11484</v>
      </c>
      <c r="F6776" s="13" t="s">
        <v>2192</v>
      </c>
      <c r="G6776" s="14" t="s">
        <v>286</v>
      </c>
      <c r="H6776" s="15">
        <f>HYPERLINK("https://docs.wto.org/imrd/directdoc.asp?DDFDocuments/t/G/SPS/NPHL208.DOC","EN")</f>
      </c>
      <c r="I6776" s="15">
        <f>HYPERLINK("https://docs.wto.org/imrd/directdoc.asp?DDFDocuments/u/G/SPS/NPHL208.DOC","FR")</f>
      </c>
      <c r="J6776" s="15">
        <f>HYPERLINK("https://docs.wto.org/imrd/directdoc.asp?DDFDocuments/v/G/SPS/NPHL208.DOC","ES")</f>
      </c>
    </row>
    <row r="6777">
      <c r="A6777" s="10" t="s">
        <v>11485</v>
      </c>
      <c r="B6777" s="11" t="s">
        <v>145</v>
      </c>
      <c r="C6777" s="10" t="s">
        <v>12</v>
      </c>
      <c r="D6777" s="12">
        <v>40989</v>
      </c>
      <c r="E6777" s="13" t="s">
        <v>11028</v>
      </c>
      <c r="F6777" s="13" t="s">
        <v>36</v>
      </c>
      <c r="G6777" s="14" t="s">
        <v>11029</v>
      </c>
      <c r="H6777" s="15">
        <f>HYPERLINK("https://docs.wto.org/imrd/directdoc.asp?DDFDocuments/t/G/SPS/NPHL209.DOC","EN")</f>
      </c>
      <c r="I6777" s="15">
        <f>HYPERLINK("https://docs.wto.org/imrd/directdoc.asp?DDFDocuments/u/G/SPS/NPHL209.DOC","FR")</f>
      </c>
      <c r="J6777" s="15">
        <f>HYPERLINK("https://docs.wto.org/imrd/directdoc.asp?DDFDocuments/v/G/SPS/NPHL209.DOC","ES")</f>
      </c>
    </row>
    <row r="6778">
      <c r="A6778" s="10" t="s">
        <v>11486</v>
      </c>
      <c r="B6778" s="11" t="s">
        <v>79</v>
      </c>
      <c r="C6778" s="10" t="s">
        <v>40</v>
      </c>
      <c r="D6778" s="12">
        <v>40988</v>
      </c>
      <c r="E6778" s="13" t="s">
        <v>19</v>
      </c>
      <c r="F6778" s="13" t="s">
        <v>5150</v>
      </c>
      <c r="G6778" s="14" t="s">
        <v>82</v>
      </c>
      <c r="H6778" s="15">
        <f>HYPERLINK("https://docs.wto.org/imrd/directdoc.asp?DDFDocuments/t/G/SPS/NCOL231A1.DOC","EN")</f>
      </c>
      <c r="I6778" s="15">
        <f>HYPERLINK("https://docs.wto.org/imrd/directdoc.asp?DDFDocuments/u/G/SPS/NCOL231A1.DOC","FR")</f>
      </c>
      <c r="J6778" s="15">
        <f>HYPERLINK("https://docs.wto.org/imrd/directdoc.asp?DDFDocuments/v/G/SPS/NCOL231A1.DOC","ES")</f>
      </c>
    </row>
    <row r="6779">
      <c r="A6779" s="10" t="s">
        <v>11487</v>
      </c>
      <c r="B6779" s="11" t="s">
        <v>82</v>
      </c>
      <c r="C6779" s="10" t="s">
        <v>18</v>
      </c>
      <c r="D6779" s="12">
        <v>40988</v>
      </c>
      <c r="E6779" s="13" t="s">
        <v>11488</v>
      </c>
      <c r="F6779" s="13" t="s">
        <v>74</v>
      </c>
      <c r="G6779" s="14"/>
      <c r="H6779" s="15">
        <f>HYPERLINK("https://docs.wto.org/imrd/directdoc.asp?DDFDocuments/t/G/SPS/NEU8.DOC","EN")</f>
      </c>
      <c r="I6779" s="15">
        <f>HYPERLINK("https://docs.wto.org/imrd/directdoc.asp?DDFDocuments/u/G/SPS/NEU8.DOC","FR")</f>
      </c>
      <c r="J6779" s="15">
        <f>HYPERLINK("https://docs.wto.org/imrd/directdoc.asp?DDFDocuments/v/G/SPS/NEU8.DOC","ES")</f>
      </c>
    </row>
    <row r="6780">
      <c r="A6780" s="10" t="s">
        <v>11489</v>
      </c>
      <c r="B6780" s="11" t="s">
        <v>82</v>
      </c>
      <c r="C6780" s="10" t="s">
        <v>18</v>
      </c>
      <c r="D6780" s="12">
        <v>40988</v>
      </c>
      <c r="E6780" s="13" t="s">
        <v>83</v>
      </c>
      <c r="F6780" s="13" t="s">
        <v>74</v>
      </c>
      <c r="G6780" s="14"/>
      <c r="H6780" s="15">
        <f>HYPERLINK("https://docs.wto.org/imrd/directdoc.asp?DDFDocuments/t/G/SPS/NEU9.DOC","EN")</f>
      </c>
      <c r="I6780" s="15">
        <f>HYPERLINK("https://docs.wto.org/imrd/directdoc.asp?DDFDocuments/u/G/SPS/NEU9.DOC","FR")</f>
      </c>
      <c r="J6780" s="15">
        <f>HYPERLINK("https://docs.wto.org/imrd/directdoc.asp?DDFDocuments/v/G/SPS/NEU9.DOC","ES")</f>
      </c>
    </row>
    <row r="6781">
      <c r="A6781" s="10" t="s">
        <v>11490</v>
      </c>
      <c r="B6781" s="11" t="s">
        <v>27</v>
      </c>
      <c r="C6781" s="10" t="s">
        <v>12</v>
      </c>
      <c r="D6781" s="12">
        <v>40987</v>
      </c>
      <c r="E6781" s="13" t="s">
        <v>11491</v>
      </c>
      <c r="F6781" s="13" t="s">
        <v>32</v>
      </c>
      <c r="G6781" s="14"/>
      <c r="H6781" s="15">
        <f>HYPERLINK("https://docs.wto.org/imrd/directdoc.asp?DDFDocuments/t/G/SPS/NCRI121.DOC","EN")</f>
      </c>
      <c r="I6781" s="15">
        <f>HYPERLINK("https://docs.wto.org/imrd/directdoc.asp?DDFDocuments/u/G/SPS/NCRI121.DOC","FR")</f>
      </c>
      <c r="J6781" s="15">
        <f>HYPERLINK("https://docs.wto.org/imrd/directdoc.asp?DDFDocuments/v/G/SPS/NCRI121.DOC","ES")</f>
      </c>
    </row>
    <row r="6782">
      <c r="A6782" s="10" t="s">
        <v>11492</v>
      </c>
      <c r="B6782" s="11" t="s">
        <v>82</v>
      </c>
      <c r="C6782" s="10" t="s">
        <v>18</v>
      </c>
      <c r="D6782" s="12">
        <v>40987</v>
      </c>
      <c r="E6782" s="13" t="s">
        <v>11493</v>
      </c>
      <c r="F6782" s="13" t="s">
        <v>74</v>
      </c>
      <c r="G6782" s="14"/>
      <c r="H6782" s="15">
        <f>HYPERLINK("https://docs.wto.org/imrd/directdoc.asp?DDFDocuments/t/G/SPS/NEU7.DOC","EN")</f>
      </c>
      <c r="I6782" s="15">
        <f>HYPERLINK("https://docs.wto.org/imrd/directdoc.asp?DDFDocuments/u/G/SPS/NEU7.DOC","FR")</f>
      </c>
      <c r="J6782" s="15">
        <f>HYPERLINK("https://docs.wto.org/imrd/directdoc.asp?DDFDocuments/v/G/SPS/NEU7.DOC","ES")</f>
      </c>
    </row>
    <row r="6783">
      <c r="A6783" s="10" t="s">
        <v>11494</v>
      </c>
      <c r="B6783" s="11" t="s">
        <v>82</v>
      </c>
      <c r="C6783" s="10" t="s">
        <v>12</v>
      </c>
      <c r="D6783" s="12">
        <v>40984</v>
      </c>
      <c r="E6783" s="13" t="s">
        <v>11495</v>
      </c>
      <c r="F6783" s="13" t="s">
        <v>32</v>
      </c>
      <c r="G6783" s="14"/>
      <c r="H6783" s="15">
        <f>HYPERLINK("https://docs.wto.org/imrd/directdoc.asp?DDFDocuments/t/G/SPS/NEU6.DOC","EN")</f>
      </c>
      <c r="I6783" s="15">
        <f>HYPERLINK("https://docs.wto.org/imrd/directdoc.asp?DDFDocuments/u/G/SPS/NEU6.DOC","FR")</f>
      </c>
      <c r="J6783" s="15">
        <f>HYPERLINK("https://docs.wto.org/imrd/directdoc.asp?DDFDocuments/v/G/SPS/NEU6.DOC","ES")</f>
      </c>
    </row>
    <row r="6784">
      <c r="A6784" s="10" t="s">
        <v>11496</v>
      </c>
      <c r="B6784" s="11" t="s">
        <v>195</v>
      </c>
      <c r="C6784" s="10" t="s">
        <v>18</v>
      </c>
      <c r="D6784" s="12">
        <v>40983</v>
      </c>
      <c r="E6784" s="13" t="s">
        <v>4729</v>
      </c>
      <c r="F6784" s="13" t="s">
        <v>144</v>
      </c>
      <c r="G6784" s="14"/>
      <c r="H6784" s="15">
        <f>HYPERLINK("https://docs.wto.org/imrd/directdoc.asp?DDFDocuments/t/G/SPS/NNZL474.DOC","EN")</f>
      </c>
      <c r="I6784" s="15">
        <f>HYPERLINK("https://docs.wto.org/imrd/directdoc.asp?DDFDocuments/u/G/SPS/NNZL474.DOC","FR")</f>
      </c>
      <c r="J6784" s="15">
        <f>HYPERLINK("https://docs.wto.org/imrd/directdoc.asp?DDFDocuments/v/G/SPS/NNZL474.DOC","ES")</f>
      </c>
    </row>
    <row r="6785">
      <c r="A6785" s="10" t="s">
        <v>11497</v>
      </c>
      <c r="B6785" s="11" t="s">
        <v>5038</v>
      </c>
      <c r="C6785" s="10" t="s">
        <v>12</v>
      </c>
      <c r="D6785" s="12">
        <v>40982</v>
      </c>
      <c r="E6785" s="13" t="s">
        <v>7840</v>
      </c>
      <c r="F6785" s="13" t="s">
        <v>6521</v>
      </c>
      <c r="G6785" s="14" t="s">
        <v>11498</v>
      </c>
      <c r="H6785" s="15">
        <f>HYPERLINK("https://docs.wto.org/imrd/directdoc.asp?DDFDocuments/t/G/SPS/NALB143.DOC","EN")</f>
      </c>
      <c r="I6785" s="15">
        <f>HYPERLINK("https://docs.wto.org/imrd/directdoc.asp?DDFDocuments/u/G/SPS/NALB143.DOC","FR")</f>
      </c>
      <c r="J6785" s="15">
        <f>HYPERLINK("https://docs.wto.org/imrd/directdoc.asp?DDFDocuments/v/G/SPS/NALB143.DOC","ES")</f>
      </c>
    </row>
    <row r="6786">
      <c r="A6786" s="10" t="s">
        <v>11499</v>
      </c>
      <c r="B6786" s="11" t="s">
        <v>5038</v>
      </c>
      <c r="C6786" s="10" t="s">
        <v>12</v>
      </c>
      <c r="D6786" s="12">
        <v>40982</v>
      </c>
      <c r="E6786" s="13" t="s">
        <v>7840</v>
      </c>
      <c r="F6786" s="13" t="s">
        <v>2192</v>
      </c>
      <c r="G6786" s="14" t="s">
        <v>11500</v>
      </c>
      <c r="H6786" s="15">
        <f>HYPERLINK("https://docs.wto.org/imrd/directdoc.asp?DDFDocuments/t/G/SPS/NALB144.DOC","EN")</f>
      </c>
      <c r="I6786" s="15">
        <f>HYPERLINK("https://docs.wto.org/imrd/directdoc.asp?DDFDocuments/u/G/SPS/NALB144.DOC","FR")</f>
      </c>
      <c r="J6786" s="15">
        <f>HYPERLINK("https://docs.wto.org/imrd/directdoc.asp?DDFDocuments/v/G/SPS/NALB144.DOC","ES")</f>
      </c>
    </row>
    <row r="6787">
      <c r="A6787" s="10" t="s">
        <v>11501</v>
      </c>
      <c r="B6787" s="11" t="s">
        <v>5038</v>
      </c>
      <c r="C6787" s="10" t="s">
        <v>12</v>
      </c>
      <c r="D6787" s="12">
        <v>40982</v>
      </c>
      <c r="E6787" s="13" t="s">
        <v>7840</v>
      </c>
      <c r="F6787" s="13" t="s">
        <v>6521</v>
      </c>
      <c r="G6787" s="14" t="s">
        <v>11502</v>
      </c>
      <c r="H6787" s="15">
        <f>HYPERLINK("https://docs.wto.org/imrd/directdoc.asp?DDFDocuments/t/G/SPS/NALB145.DOC","EN")</f>
      </c>
      <c r="I6787" s="15">
        <f>HYPERLINK("https://docs.wto.org/imrd/directdoc.asp?DDFDocuments/u/G/SPS/NALB145.DOC","FR")</f>
      </c>
      <c r="J6787" s="15">
        <f>HYPERLINK("https://docs.wto.org/imrd/directdoc.asp?DDFDocuments/v/G/SPS/NALB145.DOC","ES")</f>
      </c>
    </row>
    <row r="6788">
      <c r="A6788" s="10" t="s">
        <v>11503</v>
      </c>
      <c r="B6788" s="11" t="s">
        <v>188</v>
      </c>
      <c r="C6788" s="10" t="s">
        <v>12</v>
      </c>
      <c r="D6788" s="12">
        <v>40982</v>
      </c>
      <c r="E6788" s="13" t="s">
        <v>11504</v>
      </c>
      <c r="F6788" s="13" t="s">
        <v>158</v>
      </c>
      <c r="G6788" s="14"/>
      <c r="H6788" s="15">
        <f>HYPERLINK("https://docs.wto.org/imrd/directdoc.asp?DDFDocuments/t/G/SPS/NAUS290.DOC","EN")</f>
      </c>
      <c r="I6788" s="15">
        <f>HYPERLINK("https://docs.wto.org/imrd/directdoc.asp?DDFDocuments/u/G/SPS/NAUS290.DOC","FR")</f>
      </c>
      <c r="J6788" s="15">
        <f>HYPERLINK("https://docs.wto.org/imrd/directdoc.asp?DDFDocuments/v/G/SPS/NAUS290.DOC","ES")</f>
      </c>
    </row>
    <row r="6789">
      <c r="A6789" s="10" t="s">
        <v>11505</v>
      </c>
      <c r="B6789" s="11" t="s">
        <v>153</v>
      </c>
      <c r="C6789" s="10" t="s">
        <v>54</v>
      </c>
      <c r="D6789" s="12">
        <v>40982</v>
      </c>
      <c r="E6789" s="13" t="s">
        <v>11170</v>
      </c>
      <c r="F6789" s="13" t="s">
        <v>9716</v>
      </c>
      <c r="G6789" s="14" t="s">
        <v>9717</v>
      </c>
      <c r="H6789" s="15">
        <f>HYPERLINK("https://docs.wto.org/imrd/directdoc.asp?DDFDocuments/t/G/SPS/NKOR98A19R1.DOC","EN")</f>
      </c>
      <c r="I6789" s="15"/>
      <c r="J6789" s="15"/>
    </row>
    <row r="6790">
      <c r="A6790" s="10" t="s">
        <v>11506</v>
      </c>
      <c r="B6790" s="11" t="s">
        <v>188</v>
      </c>
      <c r="C6790" s="10" t="s">
        <v>18</v>
      </c>
      <c r="D6790" s="12">
        <v>40981</v>
      </c>
      <c r="E6790" s="13" t="s">
        <v>11200</v>
      </c>
      <c r="F6790" s="13" t="s">
        <v>158</v>
      </c>
      <c r="G6790" s="14" t="s">
        <v>124</v>
      </c>
      <c r="H6790" s="15">
        <f>HYPERLINK("https://docs.wto.org/imrd/directdoc.asp?DDFDocuments/t/G/SPS/NAUS289.DOC","EN")</f>
      </c>
      <c r="I6790" s="15">
        <f>HYPERLINK("https://docs.wto.org/imrd/directdoc.asp?DDFDocuments/u/G/SPS/NAUS289.DOC","FR")</f>
      </c>
      <c r="J6790" s="15">
        <f>HYPERLINK("https://docs.wto.org/imrd/directdoc.asp?DDFDocuments/v/G/SPS/NAUS289.DOC","ES")</f>
      </c>
    </row>
    <row r="6791">
      <c r="A6791" s="10" t="s">
        <v>11507</v>
      </c>
      <c r="B6791" s="11" t="s">
        <v>82</v>
      </c>
      <c r="C6791" s="10" t="s">
        <v>40</v>
      </c>
      <c r="D6791" s="12">
        <v>40981</v>
      </c>
      <c r="E6791" s="13" t="s">
        <v>11508</v>
      </c>
      <c r="F6791" s="13" t="s">
        <v>5150</v>
      </c>
      <c r="G6791" s="14" t="s">
        <v>11509</v>
      </c>
      <c r="H6791" s="15">
        <f>HYPERLINK("https://docs.wto.org/imrd/directdoc.asp?DDFDocuments/t/G/SPS/NEU3A1.DOC","EN")</f>
      </c>
      <c r="I6791" s="15">
        <f>HYPERLINK("https://docs.wto.org/imrd/directdoc.asp?DDFDocuments/u/G/SPS/NEU3A1.DOC","FR")</f>
      </c>
      <c r="J6791" s="15">
        <f>HYPERLINK("https://docs.wto.org/imrd/directdoc.asp?DDFDocuments/v/G/SPS/NEU3A1.DOC","ES")</f>
      </c>
    </row>
    <row r="6792">
      <c r="A6792" s="10" t="s">
        <v>11510</v>
      </c>
      <c r="B6792" s="11" t="s">
        <v>82</v>
      </c>
      <c r="C6792" s="10" t="s">
        <v>40</v>
      </c>
      <c r="D6792" s="12">
        <v>40981</v>
      </c>
      <c r="E6792" s="13" t="s">
        <v>11511</v>
      </c>
      <c r="F6792" s="13" t="s">
        <v>5150</v>
      </c>
      <c r="G6792" s="14"/>
      <c r="H6792" s="15">
        <f>HYPERLINK("https://docs.wto.org/imrd/directdoc.asp?DDFDocuments/t/G/SPS/NEU4A1.DOC","EN")</f>
      </c>
      <c r="I6792" s="15">
        <f>HYPERLINK("https://docs.wto.org/imrd/directdoc.asp?DDFDocuments/u/G/SPS/NEU4A1.DOC","FR")</f>
      </c>
      <c r="J6792" s="15">
        <f>HYPERLINK("https://docs.wto.org/imrd/directdoc.asp?DDFDocuments/v/G/SPS/NEU4A1.DOC","ES")</f>
      </c>
    </row>
    <row r="6793">
      <c r="A6793" s="10" t="s">
        <v>11512</v>
      </c>
      <c r="B6793" s="11" t="s">
        <v>153</v>
      </c>
      <c r="C6793" s="10" t="s">
        <v>201</v>
      </c>
      <c r="D6793" s="12">
        <v>40981</v>
      </c>
      <c r="E6793" s="13" t="s">
        <v>4901</v>
      </c>
      <c r="F6793" s="13" t="s">
        <v>6907</v>
      </c>
      <c r="G6793" s="14"/>
      <c r="H6793" s="15">
        <f>HYPERLINK("https://docs.wto.org/imrd/directdoc.asp?DDFDocuments/t/G/SPS/NKOR405C1.DOC","EN")</f>
      </c>
      <c r="I6793" s="15"/>
      <c r="J6793" s="15"/>
    </row>
    <row r="6794">
      <c r="A6794" s="10" t="s">
        <v>11513</v>
      </c>
      <c r="B6794" s="11" t="s">
        <v>161</v>
      </c>
      <c r="C6794" s="10" t="s">
        <v>18</v>
      </c>
      <c r="D6794" s="12">
        <v>40981</v>
      </c>
      <c r="E6794" s="13" t="s">
        <v>10458</v>
      </c>
      <c r="F6794" s="13" t="s">
        <v>158</v>
      </c>
      <c r="G6794" s="14" t="s">
        <v>145</v>
      </c>
      <c r="H6794" s="15">
        <f>HYPERLINK("https://docs.wto.org/imrd/directdoc.asp?DDFDocuments/t/G/SPS/NUSA2338.DOC","EN")</f>
      </c>
      <c r="I6794" s="15">
        <f>HYPERLINK("https://docs.wto.org/imrd/directdoc.asp?DDFDocuments/u/G/SPS/NUSA2338.DOC","FR")</f>
      </c>
      <c r="J6794" s="15">
        <f>HYPERLINK("https://docs.wto.org/imrd/directdoc.asp?DDFDocuments/v/G/SPS/NUSA2338.DOC","ES")</f>
      </c>
    </row>
    <row r="6795">
      <c r="A6795" s="10" t="s">
        <v>11514</v>
      </c>
      <c r="B6795" s="11" t="s">
        <v>95</v>
      </c>
      <c r="C6795" s="10" t="s">
        <v>40</v>
      </c>
      <c r="D6795" s="12">
        <v>40980</v>
      </c>
      <c r="E6795" s="13" t="s">
        <v>3530</v>
      </c>
      <c r="F6795" s="13" t="s">
        <v>6617</v>
      </c>
      <c r="G6795" s="14" t="s">
        <v>7481</v>
      </c>
      <c r="H6795" s="15">
        <f>HYPERLINK("https://docs.wto.org/imrd/directdoc.asp?DDFDocuments/q/G/SPS/NBRA714A2.pdf","EN")</f>
      </c>
      <c r="I6795" s="15">
        <f>HYPERLINK("https://docs.wto.org/imrd/directdoc.asp?DDFDocuments/r/G/SPS/NBRA714A2.pdf","FR")</f>
      </c>
      <c r="J6795" s="15">
        <f>HYPERLINK("https://docs.wto.org/imrd/directdoc.asp?DDFDocuments/s/G/SPS/NBRA714A2.pdf","ES")</f>
      </c>
    </row>
    <row r="6796">
      <c r="A6796" s="10" t="s">
        <v>11515</v>
      </c>
      <c r="B6796" s="11" t="s">
        <v>95</v>
      </c>
      <c r="C6796" s="10" t="s">
        <v>12</v>
      </c>
      <c r="D6796" s="12">
        <v>40980</v>
      </c>
      <c r="E6796" s="13" t="s">
        <v>11038</v>
      </c>
      <c r="F6796" s="13" t="s">
        <v>144</v>
      </c>
      <c r="G6796" s="14" t="s">
        <v>11039</v>
      </c>
      <c r="H6796" s="15">
        <f>HYPERLINK("https://docs.wto.org/imrd/directdoc.asp?DDFDocuments/t/G/SPS/NBRA798.DOC","EN")</f>
      </c>
      <c r="I6796" s="15">
        <f>HYPERLINK("https://docs.wto.org/imrd/directdoc.asp?DDFDocuments/u/G/SPS/NBRA798.DOC","FR")</f>
      </c>
      <c r="J6796" s="15">
        <f>HYPERLINK("https://docs.wto.org/imrd/directdoc.asp?DDFDocuments/v/G/SPS/NBRA798.DOC","ES")</f>
      </c>
    </row>
    <row r="6797">
      <c r="A6797" s="10" t="s">
        <v>11516</v>
      </c>
      <c r="B6797" s="11" t="s">
        <v>153</v>
      </c>
      <c r="C6797" s="10" t="s">
        <v>54</v>
      </c>
      <c r="D6797" s="12">
        <v>40976</v>
      </c>
      <c r="E6797" s="13" t="s">
        <v>11170</v>
      </c>
      <c r="F6797" s="13" t="s">
        <v>9716</v>
      </c>
      <c r="G6797" s="14" t="s">
        <v>9717</v>
      </c>
      <c r="H6797" s="15">
        <f>HYPERLINK("https://docs.wto.org/imrd/directdoc.asp?DDFDocuments/t/G/SPS/NKOR98A19.DOC","EN")</f>
      </c>
      <c r="I6797" s="15">
        <f>HYPERLINK("https://docs.wto.org/imrd/directdoc.asp?DDFDocuments/u/G/SPS/NKOR98A19.DOC","FR")</f>
      </c>
      <c r="J6797" s="15">
        <f>HYPERLINK("https://docs.wto.org/imrd/directdoc.asp?DDFDocuments/v/G/SPS/NKOR98A19.DOC","ES")</f>
      </c>
    </row>
    <row r="6798">
      <c r="A6798" s="10" t="s">
        <v>11517</v>
      </c>
      <c r="B6798" s="11" t="s">
        <v>34</v>
      </c>
      <c r="C6798" s="10" t="s">
        <v>18</v>
      </c>
      <c r="D6798" s="12">
        <v>40975</v>
      </c>
      <c r="E6798" s="13" t="s">
        <v>5305</v>
      </c>
      <c r="F6798" s="13" t="s">
        <v>11518</v>
      </c>
      <c r="G6798" s="14"/>
      <c r="H6798" s="15">
        <f>HYPERLINK("https://docs.wto.org/imrd/directdoc.asp?DDFDocuments/t/G/SPS/NJPN294.DOC","EN")</f>
      </c>
      <c r="I6798" s="15">
        <f>HYPERLINK("https://docs.wto.org/imrd/directdoc.asp?DDFDocuments/u/G/SPS/NJPN294.DOC","FR")</f>
      </c>
      <c r="J6798" s="15">
        <f>HYPERLINK("https://docs.wto.org/imrd/directdoc.asp?DDFDocuments/v/G/SPS/NJPN294.DOC","ES")</f>
      </c>
    </row>
    <row r="6799">
      <c r="A6799" s="10" t="s">
        <v>11519</v>
      </c>
      <c r="B6799" s="11" t="s">
        <v>188</v>
      </c>
      <c r="C6799" s="10" t="s">
        <v>18</v>
      </c>
      <c r="D6799" s="12">
        <v>40970</v>
      </c>
      <c r="E6799" s="13" t="s">
        <v>10958</v>
      </c>
      <c r="F6799" s="13" t="s">
        <v>8690</v>
      </c>
      <c r="G6799" s="14" t="s">
        <v>10959</v>
      </c>
      <c r="H6799" s="15">
        <f>HYPERLINK("https://docs.wto.org/imrd/directdoc.asp?DDFDocuments/t/G/SPS/NAUS288.DOC","EN")</f>
      </c>
      <c r="I6799" s="15">
        <f>HYPERLINK("https://docs.wto.org/imrd/directdoc.asp?DDFDocuments/u/G/SPS/NAUS288.DOC","FR")</f>
      </c>
      <c r="J6799" s="15">
        <f>HYPERLINK("https://docs.wto.org/imrd/directdoc.asp?DDFDocuments/v/G/SPS/NAUS288.DOC","ES")</f>
      </c>
    </row>
    <row r="6800">
      <c r="A6800" s="10" t="s">
        <v>11520</v>
      </c>
      <c r="B6800" s="11" t="s">
        <v>79</v>
      </c>
      <c r="C6800" s="10" t="s">
        <v>18</v>
      </c>
      <c r="D6800" s="12">
        <v>40970</v>
      </c>
      <c r="E6800" s="13" t="s">
        <v>11521</v>
      </c>
      <c r="F6800" s="13" t="s">
        <v>2120</v>
      </c>
      <c r="G6800" s="14"/>
      <c r="H6800" s="15">
        <f>HYPERLINK("https://docs.wto.org/imrd/directdoc.asp?DDFDocuments/t/G/SPS/NCOL232.DOC","EN")</f>
      </c>
      <c r="I6800" s="15">
        <f>HYPERLINK("https://docs.wto.org/imrd/directdoc.asp?DDFDocuments/u/G/SPS/NCOL232.DOC","FR")</f>
      </c>
      <c r="J6800" s="15">
        <f>HYPERLINK("https://docs.wto.org/imrd/directdoc.asp?DDFDocuments/v/G/SPS/NCOL232.DOC","ES")</f>
      </c>
    </row>
    <row r="6801">
      <c r="A6801" s="10" t="s">
        <v>11522</v>
      </c>
      <c r="B6801" s="11" t="s">
        <v>17</v>
      </c>
      <c r="C6801" s="10" t="s">
        <v>18</v>
      </c>
      <c r="D6801" s="12">
        <v>40970</v>
      </c>
      <c r="E6801" s="13" t="s">
        <v>11523</v>
      </c>
      <c r="F6801" s="13" t="s">
        <v>11524</v>
      </c>
      <c r="G6801" s="14"/>
      <c r="H6801" s="15">
        <f>HYPERLINK("https://docs.wto.org/imrd/directdoc.asp?DDFDocuments/t/G/SPS/NNIC65.DOC","EN")</f>
      </c>
      <c r="I6801" s="15">
        <f>HYPERLINK("https://docs.wto.org/imrd/directdoc.asp?DDFDocuments/u/G/SPS/NNIC65.DOC","FR")</f>
      </c>
      <c r="J6801" s="15">
        <f>HYPERLINK("https://docs.wto.org/imrd/directdoc.asp?DDFDocuments/v/G/SPS/NNIC65.DOC","ES")</f>
      </c>
    </row>
    <row r="6802">
      <c r="A6802" s="10" t="s">
        <v>11525</v>
      </c>
      <c r="B6802" s="11" t="s">
        <v>27</v>
      </c>
      <c r="C6802" s="10" t="s">
        <v>18</v>
      </c>
      <c r="D6802" s="12">
        <v>40967</v>
      </c>
      <c r="E6802" s="13" t="s">
        <v>11526</v>
      </c>
      <c r="F6802" s="13" t="s">
        <v>11527</v>
      </c>
      <c r="G6802" s="14"/>
      <c r="H6802" s="15">
        <f>HYPERLINK("https://docs.wto.org/imrd/directdoc.asp?DDFDocuments/t/G/SPS/NCRI120.DOC","EN")</f>
      </c>
      <c r="I6802" s="15">
        <f>HYPERLINK("https://docs.wto.org/imrd/directdoc.asp?DDFDocuments/u/G/SPS/NCRI120.DOC","FR")</f>
      </c>
      <c r="J6802" s="15">
        <f>HYPERLINK("https://docs.wto.org/imrd/directdoc.asp?DDFDocuments/v/G/SPS/NCRI120.DOC","ES")</f>
      </c>
    </row>
    <row r="6803">
      <c r="A6803" s="10" t="s">
        <v>11528</v>
      </c>
      <c r="B6803" s="11" t="s">
        <v>82</v>
      </c>
      <c r="C6803" s="10" t="s">
        <v>18</v>
      </c>
      <c r="D6803" s="12">
        <v>40967</v>
      </c>
      <c r="E6803" s="13" t="s">
        <v>11158</v>
      </c>
      <c r="F6803" s="13" t="s">
        <v>1550</v>
      </c>
      <c r="G6803" s="14"/>
      <c r="H6803" s="15">
        <f>HYPERLINK("https://docs.wto.org/imrd/directdoc.asp?DDFDocuments/t/G/SPS/NEU5.DOC","EN")</f>
      </c>
      <c r="I6803" s="15">
        <f>HYPERLINK("https://docs.wto.org/imrd/directdoc.asp?DDFDocuments/u/G/SPS/NEU5.DOC","FR")</f>
      </c>
      <c r="J6803" s="15">
        <f>HYPERLINK("https://docs.wto.org/imrd/directdoc.asp?DDFDocuments/v/G/SPS/NEU5.DOC","ES")</f>
      </c>
    </row>
    <row r="6804">
      <c r="A6804" s="10" t="s">
        <v>11529</v>
      </c>
      <c r="B6804" s="11" t="s">
        <v>95</v>
      </c>
      <c r="C6804" s="10" t="s">
        <v>18</v>
      </c>
      <c r="D6804" s="12">
        <v>40967</v>
      </c>
      <c r="E6804" s="13" t="s">
        <v>8259</v>
      </c>
      <c r="F6804" s="13" t="s">
        <v>1268</v>
      </c>
      <c r="G6804" s="14"/>
      <c r="H6804" s="15">
        <f>HYPERLINK("https://docs.wto.org/imrd/directdoc.asp?DDFDocuments/t/G/SPS/NUSA2280A2.DOC","EN")</f>
      </c>
      <c r="I6804" s="15">
        <f>HYPERLINK("https://docs.wto.org/imrd/directdoc.asp?DDFDocuments/u/G/SPS/NUSA2280A2.DOC","FR")</f>
      </c>
      <c r="J6804" s="15">
        <f>HYPERLINK("https://docs.wto.org/imrd/directdoc.asp?DDFDocuments/v/G/SPS/NUSA2280A2.DOC","ES")</f>
      </c>
    </row>
    <row r="6805">
      <c r="A6805" s="10" t="s">
        <v>11530</v>
      </c>
      <c r="B6805" s="11" t="s">
        <v>161</v>
      </c>
      <c r="C6805" s="10" t="s">
        <v>40</v>
      </c>
      <c r="D6805" s="12">
        <v>40963</v>
      </c>
      <c r="E6805" s="13" t="s">
        <v>11531</v>
      </c>
      <c r="F6805" s="13" t="s">
        <v>5150</v>
      </c>
      <c r="G6805" s="14" t="s">
        <v>168</v>
      </c>
      <c r="H6805" s="15">
        <f>HYPERLINK("https://docs.wto.org/imrd/directdoc.asp?DDFDocuments/t/G/SPS/NUSA2153A1.DOC","EN")</f>
      </c>
      <c r="I6805" s="15">
        <f>HYPERLINK("https://docs.wto.org/imrd/directdoc.asp?DDFDocuments/u/G/SPS/NUSA2153A1.DOC","FR")</f>
      </c>
      <c r="J6805" s="15">
        <f>HYPERLINK("https://docs.wto.org/imrd/directdoc.asp?DDFDocuments/v/G/SPS/NUSA2153A1.DOC","ES")</f>
      </c>
    </row>
    <row r="6806">
      <c r="A6806" s="10" t="s">
        <v>11532</v>
      </c>
      <c r="B6806" s="11" t="s">
        <v>161</v>
      </c>
      <c r="C6806" s="10" t="s">
        <v>40</v>
      </c>
      <c r="D6806" s="12">
        <v>40963</v>
      </c>
      <c r="E6806" s="13" t="s">
        <v>11533</v>
      </c>
      <c r="F6806" s="13" t="s">
        <v>5150</v>
      </c>
      <c r="G6806" s="14" t="s">
        <v>139</v>
      </c>
      <c r="H6806" s="15">
        <f>HYPERLINK("https://docs.wto.org/imrd/directdoc.asp?DDFDocuments/t/G/SPS/NUSA2282A1.DOC","EN")</f>
      </c>
      <c r="I6806" s="15">
        <f>HYPERLINK("https://docs.wto.org/imrd/directdoc.asp?DDFDocuments/u/G/SPS/NUSA2282A1.DOC","FR")</f>
      </c>
      <c r="J6806" s="15">
        <f>HYPERLINK("https://docs.wto.org/imrd/directdoc.asp?DDFDocuments/v/G/SPS/NUSA2282A1.DOC","ES")</f>
      </c>
    </row>
    <row r="6807">
      <c r="A6807" s="10" t="s">
        <v>11534</v>
      </c>
      <c r="B6807" s="11" t="s">
        <v>153</v>
      </c>
      <c r="C6807" s="10" t="s">
        <v>18</v>
      </c>
      <c r="D6807" s="12">
        <v>40960</v>
      </c>
      <c r="E6807" s="13" t="s">
        <v>971</v>
      </c>
      <c r="F6807" s="13" t="s">
        <v>1282</v>
      </c>
      <c r="G6807" s="14"/>
      <c r="H6807" s="15">
        <f>HYPERLINK("https://docs.wto.org/imrd/directdoc.asp?DDFDocuments/t/G/SPS/NKOR404.DOC","EN")</f>
      </c>
      <c r="I6807" s="15">
        <f>HYPERLINK("https://docs.wto.org/imrd/directdoc.asp?DDFDocuments/u/G/SPS/NKOR404.DOC","FR")</f>
      </c>
      <c r="J6807" s="15">
        <f>HYPERLINK("https://docs.wto.org/imrd/directdoc.asp?DDFDocuments/v/G/SPS/NKOR404.DOC","ES")</f>
      </c>
    </row>
    <row r="6808">
      <c r="A6808" s="10" t="s">
        <v>11535</v>
      </c>
      <c r="B6808" s="11" t="s">
        <v>153</v>
      </c>
      <c r="C6808" s="10" t="s">
        <v>18</v>
      </c>
      <c r="D6808" s="12">
        <v>40960</v>
      </c>
      <c r="E6808" s="13" t="s">
        <v>4901</v>
      </c>
      <c r="F6808" s="13" t="s">
        <v>6907</v>
      </c>
      <c r="G6808" s="14"/>
      <c r="H6808" s="15">
        <f>HYPERLINK("https://docs.wto.org/imrd/directdoc.asp?DDFDocuments/t/G/SPS/NKOR405.DOC","EN")</f>
      </c>
      <c r="I6808" s="15">
        <f>HYPERLINK("https://docs.wto.org/imrd/directdoc.asp?DDFDocuments/u/G/SPS/NKOR405.DOC","FR")</f>
      </c>
      <c r="J6808" s="15">
        <f>HYPERLINK("https://docs.wto.org/imrd/directdoc.asp?DDFDocuments/v/G/SPS/NKOR405.DOC","ES")</f>
      </c>
    </row>
    <row r="6809">
      <c r="A6809" s="10" t="s">
        <v>11536</v>
      </c>
      <c r="B6809" s="11" t="s">
        <v>365</v>
      </c>
      <c r="C6809" s="10" t="s">
        <v>40</v>
      </c>
      <c r="D6809" s="12">
        <v>40959</v>
      </c>
      <c r="E6809" s="13" t="s">
        <v>11537</v>
      </c>
      <c r="F6809" s="13" t="s">
        <v>5163</v>
      </c>
      <c r="G6809" s="14"/>
      <c r="H6809" s="15">
        <f>HYPERLINK("https://docs.wto.org/imrd/directdoc.asp?DDFDocuments/t/G/SPS/NCHL380A1.DOC","EN")</f>
      </c>
      <c r="I6809" s="15">
        <f>HYPERLINK("https://docs.wto.org/imrd/directdoc.asp?DDFDocuments/u/G/SPS/NCHL380A1.DOC","FR")</f>
      </c>
      <c r="J6809" s="15">
        <f>HYPERLINK("https://docs.wto.org/imrd/directdoc.asp?DDFDocuments/v/G/SPS/NCHL380A1.DOC","ES")</f>
      </c>
    </row>
    <row r="6810">
      <c r="A6810" s="10" t="s">
        <v>11538</v>
      </c>
      <c r="B6810" s="11" t="s">
        <v>161</v>
      </c>
      <c r="C6810" s="10" t="s">
        <v>18</v>
      </c>
      <c r="D6810" s="12">
        <v>40956</v>
      </c>
      <c r="E6810" s="13" t="s">
        <v>11539</v>
      </c>
      <c r="F6810" s="13" t="s">
        <v>864</v>
      </c>
      <c r="G6810" s="14"/>
      <c r="H6810" s="15">
        <f>HYPERLINK("https://docs.wto.org/imrd/directdoc.asp?DDFDocuments/q/G/SPS/NUSA2334.pdf","EN")</f>
      </c>
      <c r="I6810" s="15">
        <f>HYPERLINK("https://docs.wto.org/imrd/directdoc.asp?DDFDocuments/r/G/SPS/NUSA2334.pdf","FR")</f>
      </c>
      <c r="J6810" s="15">
        <f>HYPERLINK("https://docs.wto.org/imrd/directdoc.asp?DDFDocuments/s/G/SPS/NUSA2334.pdf","ES")</f>
      </c>
    </row>
    <row r="6811">
      <c r="A6811" s="10" t="s">
        <v>11540</v>
      </c>
      <c r="B6811" s="11" t="s">
        <v>188</v>
      </c>
      <c r="C6811" s="10" t="s">
        <v>18</v>
      </c>
      <c r="D6811" s="12">
        <v>40953</v>
      </c>
      <c r="E6811" s="13" t="s">
        <v>11541</v>
      </c>
      <c r="F6811" s="13" t="s">
        <v>11542</v>
      </c>
      <c r="G6811" s="14" t="s">
        <v>11543</v>
      </c>
      <c r="H6811" s="15">
        <f>HYPERLINK("https://docs.wto.org/imrd/directdoc.asp?DDFDocuments/t/G/SPS/NAUS286.DOC","EN")</f>
      </c>
      <c r="I6811" s="15">
        <f>HYPERLINK("https://docs.wto.org/imrd/directdoc.asp?DDFDocuments/u/G/SPS/NAUS286.DOC","FR")</f>
      </c>
      <c r="J6811" s="15">
        <f>HYPERLINK("https://docs.wto.org/imrd/directdoc.asp?DDFDocuments/v/G/SPS/NAUS286.DOC","ES")</f>
      </c>
    </row>
    <row r="6812">
      <c r="A6812" s="10" t="s">
        <v>11544</v>
      </c>
      <c r="B6812" s="11" t="s">
        <v>53</v>
      </c>
      <c r="C6812" s="10" t="s">
        <v>12</v>
      </c>
      <c r="D6812" s="12">
        <v>40953</v>
      </c>
      <c r="E6812" s="13" t="s">
        <v>10671</v>
      </c>
      <c r="F6812" s="13" t="s">
        <v>138</v>
      </c>
      <c r="G6812" s="14" t="s">
        <v>168</v>
      </c>
      <c r="H6812" s="15">
        <f>HYPERLINK("https://docs.wto.org/imrd/directdoc.asp?DDFDocuments/q/G/SPS/NSAU23.pdf","EN")</f>
      </c>
      <c r="I6812" s="15">
        <f>HYPERLINK("https://docs.wto.org/imrd/directdoc.asp?DDFDocuments/r/G/SPS/NSAU23.pdf","FR")</f>
      </c>
      <c r="J6812" s="15">
        <f>HYPERLINK("https://docs.wto.org/imrd/directdoc.asp?DDFDocuments/s/G/SPS/NSAU23.pdf","ES")</f>
      </c>
    </row>
    <row r="6813">
      <c r="A6813" s="10" t="s">
        <v>11545</v>
      </c>
      <c r="B6813" s="11" t="s">
        <v>95</v>
      </c>
      <c r="C6813" s="10" t="s">
        <v>18</v>
      </c>
      <c r="D6813" s="12">
        <v>40949</v>
      </c>
      <c r="E6813" s="13" t="s">
        <v>11546</v>
      </c>
      <c r="F6813" s="13" t="s">
        <v>144</v>
      </c>
      <c r="G6813" s="14"/>
      <c r="H6813" s="15">
        <f>HYPERLINK("https://docs.wto.org/imrd/directdoc.asp?DDFDocuments/t/G/SPS/NBRA795.DOC","EN")</f>
      </c>
      <c r="I6813" s="15">
        <f>HYPERLINK("https://docs.wto.org/imrd/directdoc.asp?DDFDocuments/u/G/SPS/NBRA795.DOC","FR")</f>
      </c>
      <c r="J6813" s="15">
        <f>HYPERLINK("https://docs.wto.org/imrd/directdoc.asp?DDFDocuments/v/G/SPS/NBRA795.DOC","ES")</f>
      </c>
    </row>
    <row r="6814">
      <c r="A6814" s="10" t="s">
        <v>11547</v>
      </c>
      <c r="B6814" s="11" t="s">
        <v>34</v>
      </c>
      <c r="C6814" s="10" t="s">
        <v>18</v>
      </c>
      <c r="D6814" s="12">
        <v>40949</v>
      </c>
      <c r="E6814" s="13" t="s">
        <v>11548</v>
      </c>
      <c r="F6814" s="13" t="s">
        <v>74</v>
      </c>
      <c r="G6814" s="14"/>
      <c r="H6814" s="15">
        <f>HYPERLINK("https://docs.wto.org/imrd/directdoc.asp?DDFDocuments/t/G/SPS/NJPN293.DOC","EN")</f>
      </c>
      <c r="I6814" s="15">
        <f>HYPERLINK("https://docs.wto.org/imrd/directdoc.asp?DDFDocuments/u/G/SPS/NJPN293.DOC","FR")</f>
      </c>
      <c r="J6814" s="15">
        <f>HYPERLINK("https://docs.wto.org/imrd/directdoc.asp?DDFDocuments/v/G/SPS/NJPN293.DOC","ES")</f>
      </c>
    </row>
    <row r="6815">
      <c r="A6815" s="10" t="s">
        <v>11549</v>
      </c>
      <c r="B6815" s="11" t="s">
        <v>34</v>
      </c>
      <c r="C6815" s="10" t="s">
        <v>18</v>
      </c>
      <c r="D6815" s="12">
        <v>40948</v>
      </c>
      <c r="E6815" s="13" t="s">
        <v>3475</v>
      </c>
      <c r="F6815" s="13" t="s">
        <v>3252</v>
      </c>
      <c r="G6815" s="14"/>
      <c r="H6815" s="15">
        <f>HYPERLINK("https://docs.wto.org/imrd/directdoc.asp?DDFDocuments/q/G/SPS/NJPN292.pdf","EN")</f>
      </c>
      <c r="I6815" s="15">
        <f>HYPERLINK("https://docs.wto.org/imrd/directdoc.asp?DDFDocuments/r/G/SPS/NJPN292.pdf","FR")</f>
      </c>
      <c r="J6815" s="15">
        <f>HYPERLINK("https://docs.wto.org/imrd/directdoc.asp?DDFDocuments/s/G/SPS/NJPN292.pdf","ES")</f>
      </c>
    </row>
    <row r="6816">
      <c r="A6816" s="10" t="s">
        <v>11550</v>
      </c>
      <c r="B6816" s="11" t="s">
        <v>164</v>
      </c>
      <c r="C6816" s="10" t="s">
        <v>12</v>
      </c>
      <c r="D6816" s="12">
        <v>40948</v>
      </c>
      <c r="E6816" s="13" t="s">
        <v>11551</v>
      </c>
      <c r="F6816" s="13" t="s">
        <v>92</v>
      </c>
      <c r="G6816" s="14" t="s">
        <v>11552</v>
      </c>
      <c r="H6816" s="15">
        <f>HYPERLINK("https://docs.wto.org/imrd/directdoc.asp?DDFDocuments/t/G/SPS/NUKR76.DOC","EN")</f>
      </c>
      <c r="I6816" s="15">
        <f>HYPERLINK("https://docs.wto.org/imrd/directdoc.asp?DDFDocuments/u/G/SPS/NUKR76.DOC","FR")</f>
      </c>
      <c r="J6816" s="15">
        <f>HYPERLINK("https://docs.wto.org/imrd/directdoc.asp?DDFDocuments/v/G/SPS/NUKR76.DOC","ES")</f>
      </c>
    </row>
    <row r="6817">
      <c r="A6817" s="10" t="s">
        <v>11553</v>
      </c>
      <c r="B6817" s="11" t="s">
        <v>164</v>
      </c>
      <c r="C6817" s="10" t="s">
        <v>12</v>
      </c>
      <c r="D6817" s="12">
        <v>40948</v>
      </c>
      <c r="E6817" s="13" t="s">
        <v>11554</v>
      </c>
      <c r="F6817" s="13" t="s">
        <v>92</v>
      </c>
      <c r="G6817" s="14" t="s">
        <v>11555</v>
      </c>
      <c r="H6817" s="15">
        <f>HYPERLINK("https://docs.wto.org/imrd/directdoc.asp?DDFDocuments/t/G/SPS/NUKR77.DOC","EN")</f>
      </c>
      <c r="I6817" s="15">
        <f>HYPERLINK("https://docs.wto.org/imrd/directdoc.asp?DDFDocuments/u/G/SPS/NUKR77.DOC","FR")</f>
      </c>
      <c r="J6817" s="15">
        <f>HYPERLINK("https://docs.wto.org/imrd/directdoc.asp?DDFDocuments/v/G/SPS/NUKR77.DOC","ES")</f>
      </c>
    </row>
    <row r="6818">
      <c r="A6818" s="10" t="s">
        <v>11556</v>
      </c>
      <c r="B6818" s="11" t="s">
        <v>95</v>
      </c>
      <c r="C6818" s="10" t="s">
        <v>40</v>
      </c>
      <c r="D6818" s="12">
        <v>40947</v>
      </c>
      <c r="E6818" s="13" t="s">
        <v>11557</v>
      </c>
      <c r="F6818" s="13" t="s">
        <v>5150</v>
      </c>
      <c r="G6818" s="14"/>
      <c r="H6818" s="15">
        <f>HYPERLINK("https://docs.wto.org/imrd/directdoc.asp?DDFDocuments/q/G/SPS/NBRA541A3.pdf","EN")</f>
      </c>
      <c r="I6818" s="15">
        <f>HYPERLINK("https://docs.wto.org/imrd/directdoc.asp?DDFDocuments/r/G/SPS/NBRA541A3.pdf","FR")</f>
      </c>
      <c r="J6818" s="15">
        <f>HYPERLINK("https://docs.wto.org/imrd/directdoc.asp?DDFDocuments/s/G/SPS/NBRA541A3.pdf","ES")</f>
      </c>
    </row>
    <row r="6819">
      <c r="A6819" s="10" t="s">
        <v>11558</v>
      </c>
      <c r="B6819" s="11" t="s">
        <v>82</v>
      </c>
      <c r="C6819" s="10" t="s">
        <v>201</v>
      </c>
      <c r="D6819" s="12">
        <v>40947</v>
      </c>
      <c r="E6819" s="13" t="s">
        <v>19</v>
      </c>
      <c r="F6819" s="13" t="s">
        <v>283</v>
      </c>
      <c r="G6819" s="14"/>
      <c r="H6819" s="15">
        <f>HYPERLINK("https://docs.wto.org/imrd/directdoc.asp?DDFDocuments/t/G/SPS/NEEC413C1.DOC","EN")</f>
      </c>
      <c r="I6819" s="15"/>
      <c r="J6819" s="15"/>
    </row>
    <row r="6820">
      <c r="A6820" s="10" t="s">
        <v>11559</v>
      </c>
      <c r="B6820" s="11" t="s">
        <v>82</v>
      </c>
      <c r="C6820" s="10" t="s">
        <v>18</v>
      </c>
      <c r="D6820" s="12">
        <v>40947</v>
      </c>
      <c r="E6820" s="13" t="s">
        <v>11511</v>
      </c>
      <c r="F6820" s="13" t="s">
        <v>283</v>
      </c>
      <c r="G6820" s="14"/>
      <c r="H6820" s="15">
        <f>HYPERLINK("https://docs.wto.org/imrd/directdoc.asp?DDFDocuments/t/G/SPS/NEU4.doc","EN")</f>
      </c>
      <c r="I6820" s="15">
        <f>HYPERLINK("https://docs.wto.org/imrd/directdoc.asp?DDFDocuments/u/G/SPS/NEU4.doc","FR")</f>
      </c>
      <c r="J6820" s="15">
        <f>HYPERLINK("https://docs.wto.org/imrd/directdoc.asp?DDFDocuments/v/G/SPS/NEU4.doc","ES")</f>
      </c>
    </row>
    <row r="6821">
      <c r="A6821" s="10" t="s">
        <v>11560</v>
      </c>
      <c r="B6821" s="11" t="s">
        <v>365</v>
      </c>
      <c r="C6821" s="10" t="s">
        <v>18</v>
      </c>
      <c r="D6821" s="12">
        <v>40945</v>
      </c>
      <c r="E6821" s="13" t="s">
        <v>11561</v>
      </c>
      <c r="F6821" s="13" t="s">
        <v>158</v>
      </c>
      <c r="G6821" s="14" t="s">
        <v>779</v>
      </c>
      <c r="H6821" s="15">
        <f>HYPERLINK("https://docs.wto.org/imrd/directdoc.asp?DDFDocuments/q/G/SPS/NCHL382.pdf","EN")</f>
      </c>
      <c r="I6821" s="15">
        <f>HYPERLINK("https://docs.wto.org/imrd/directdoc.asp?DDFDocuments/r/G/SPS/NCHL382.pdf","FR")</f>
      </c>
      <c r="J6821" s="15">
        <f>HYPERLINK("https://docs.wto.org/imrd/directdoc.asp?DDFDocuments/s/G/SPS/NCHL382.pdf","ES")</f>
      </c>
    </row>
    <row r="6822">
      <c r="A6822" s="10" t="s">
        <v>11562</v>
      </c>
      <c r="B6822" s="11" t="s">
        <v>82</v>
      </c>
      <c r="C6822" s="10" t="s">
        <v>18</v>
      </c>
      <c r="D6822" s="12">
        <v>40945</v>
      </c>
      <c r="E6822" s="13" t="s">
        <v>11511</v>
      </c>
      <c r="F6822" s="13" t="s">
        <v>283</v>
      </c>
      <c r="G6822" s="14"/>
      <c r="H6822" s="15">
        <f>HYPERLINK("https://docs.wto.org/imrd/directdoc.asp?DDFDocuments/t/G/SPS/NEEC413.doc","EN")</f>
      </c>
      <c r="I6822" s="15"/>
      <c r="J6822" s="15"/>
    </row>
    <row r="6823">
      <c r="A6823" s="10" t="s">
        <v>11563</v>
      </c>
      <c r="B6823" s="11" t="s">
        <v>164</v>
      </c>
      <c r="C6823" s="10" t="s">
        <v>12</v>
      </c>
      <c r="D6823" s="12">
        <v>40945</v>
      </c>
      <c r="E6823" s="13" t="s">
        <v>8340</v>
      </c>
      <c r="F6823" s="13" t="s">
        <v>6327</v>
      </c>
      <c r="G6823" s="14" t="s">
        <v>11564</v>
      </c>
      <c r="H6823" s="15">
        <f>HYPERLINK("https://docs.wto.org/imrd/directdoc.asp?DDFDocuments/t/G/SPS/NUKR75.DOC","EN")</f>
      </c>
      <c r="I6823" s="15">
        <f>HYPERLINK("https://docs.wto.org/imrd/directdoc.asp?DDFDocuments/u/G/SPS/NUKR75.DOC","FR")</f>
      </c>
      <c r="J6823" s="15">
        <f>HYPERLINK("https://docs.wto.org/imrd/directdoc.asp?DDFDocuments/v/G/SPS/NUKR75.DOC","ES")</f>
      </c>
    </row>
    <row r="6824">
      <c r="A6824" s="10" t="s">
        <v>11565</v>
      </c>
      <c r="B6824" s="11" t="s">
        <v>188</v>
      </c>
      <c r="C6824" s="10" t="s">
        <v>54</v>
      </c>
      <c r="D6824" s="12">
        <v>40942</v>
      </c>
      <c r="E6824" s="13" t="s">
        <v>10743</v>
      </c>
      <c r="F6824" s="13" t="s">
        <v>310</v>
      </c>
      <c r="G6824" s="14"/>
      <c r="H6824" s="15">
        <f>HYPERLINK("https://docs.wto.org/imrd/directdoc.asp?DDFDocuments/t/G/SPS/NAUS225A1.DOC","EN")</f>
      </c>
      <c r="I6824" s="15">
        <f>HYPERLINK("https://docs.wto.org/imrd/directdoc.asp?DDFDocuments/u/G/SPS/NAUS225A1.DOC","FR")</f>
      </c>
      <c r="J6824" s="15">
        <f>HYPERLINK("https://docs.wto.org/imrd/directdoc.asp?DDFDocuments/v/G/SPS/NAUS225A1.DOC","ES")</f>
      </c>
    </row>
    <row r="6825">
      <c r="A6825" s="10" t="s">
        <v>11566</v>
      </c>
      <c r="B6825" s="11" t="s">
        <v>365</v>
      </c>
      <c r="C6825" s="10" t="s">
        <v>40</v>
      </c>
      <c r="D6825" s="12">
        <v>40942</v>
      </c>
      <c r="E6825" s="13" t="s">
        <v>19</v>
      </c>
      <c r="F6825" s="13" t="s">
        <v>5163</v>
      </c>
      <c r="G6825" s="14" t="s">
        <v>3481</v>
      </c>
      <c r="H6825" s="15"/>
      <c r="I6825" s="15">
        <f>HYPERLINK("https://docs.wto.org/imrd/directdoc.asp?DDFDocuments/u/G/SPS/NCHL378A1.DOC","FR")</f>
      </c>
      <c r="J6825" s="15">
        <f>HYPERLINK("https://docs.wto.org/imrd/directdoc.asp?DDFDocuments/v/G/SPS/NCHL378A1.DOC","ES")</f>
      </c>
    </row>
    <row r="6826">
      <c r="A6826" s="10" t="s">
        <v>11567</v>
      </c>
      <c r="B6826" s="11" t="s">
        <v>365</v>
      </c>
      <c r="C6826" s="10" t="s">
        <v>40</v>
      </c>
      <c r="D6826" s="12">
        <v>40942</v>
      </c>
      <c r="E6826" s="13" t="s">
        <v>19</v>
      </c>
      <c r="F6826" s="13" t="s">
        <v>5163</v>
      </c>
      <c r="G6826" s="14" t="s">
        <v>3481</v>
      </c>
      <c r="H6826" s="15">
        <f>HYPERLINK("https://docs.wto.org/imrd/directdoc.asp?DDFDocuments/t/G/SPS/NCHL379A1.DOC","EN")</f>
      </c>
      <c r="I6826" s="15">
        <f>HYPERLINK("https://docs.wto.org/imrd/directdoc.asp?DDFDocuments/u/G/SPS/NCHL379A1.DOC","FR")</f>
      </c>
      <c r="J6826" s="15">
        <f>HYPERLINK("https://docs.wto.org/imrd/directdoc.asp?DDFDocuments/v/G/SPS/NCHL379A1.DOC","ES")</f>
      </c>
    </row>
    <row r="6827">
      <c r="A6827" s="10" t="s">
        <v>11568</v>
      </c>
      <c r="B6827" s="11" t="s">
        <v>204</v>
      </c>
      <c r="C6827" s="10" t="s">
        <v>18</v>
      </c>
      <c r="D6827" s="12">
        <v>40942</v>
      </c>
      <c r="E6827" s="13" t="s">
        <v>11569</v>
      </c>
      <c r="F6827" s="13" t="s">
        <v>6154</v>
      </c>
      <c r="G6827" s="14"/>
      <c r="H6827" s="15">
        <f>HYPERLINK("https://docs.wto.org/imrd/directdoc.asp?DDFDocuments/q/G/SPS/NEGY47.pdf","EN")</f>
      </c>
      <c r="I6827" s="15">
        <f>HYPERLINK("https://docs.wto.org/imrd/directdoc.asp?DDFDocuments/r/G/SPS/NEGY47.pdf","FR")</f>
      </c>
      <c r="J6827" s="15">
        <f>HYPERLINK("https://docs.wto.org/imrd/directdoc.asp?DDFDocuments/s/G/SPS/NEGY47.pdf","ES")</f>
      </c>
    </row>
    <row r="6828">
      <c r="A6828" s="10" t="s">
        <v>11570</v>
      </c>
      <c r="B6828" s="11" t="s">
        <v>82</v>
      </c>
      <c r="C6828" s="10" t="s">
        <v>18</v>
      </c>
      <c r="D6828" s="12">
        <v>40941</v>
      </c>
      <c r="E6828" s="13" t="s">
        <v>11511</v>
      </c>
      <c r="F6828" s="13" t="s">
        <v>144</v>
      </c>
      <c r="G6828" s="14" t="s">
        <v>11509</v>
      </c>
      <c r="H6828" s="15">
        <f>HYPERLINK("https://docs.wto.org/imrd/directdoc.asp?DDFDocuments/t/G/SPS/NEU3.DOC","EN")</f>
      </c>
      <c r="I6828" s="15">
        <f>HYPERLINK("https://docs.wto.org/imrd/directdoc.asp?DDFDocuments/u/G/SPS/NEU3.DOC","FR")</f>
      </c>
      <c r="J6828" s="15">
        <f>HYPERLINK("https://docs.wto.org/imrd/directdoc.asp?DDFDocuments/v/G/SPS/NEU3.DOC","ES")</f>
      </c>
    </row>
    <row r="6829">
      <c r="A6829" s="10" t="s">
        <v>11571</v>
      </c>
      <c r="B6829" s="11" t="s">
        <v>27</v>
      </c>
      <c r="C6829" s="10" t="s">
        <v>12</v>
      </c>
      <c r="D6829" s="12">
        <v>40940</v>
      </c>
      <c r="E6829" s="13" t="s">
        <v>11572</v>
      </c>
      <c r="F6829" s="13" t="s">
        <v>32</v>
      </c>
      <c r="G6829" s="14" t="s">
        <v>349</v>
      </c>
      <c r="H6829" s="15">
        <f>HYPERLINK("https://docs.wto.org/imrd/directdoc.asp?DDFDocuments/t/G/SPS/NCRI116.DOC","EN")</f>
      </c>
      <c r="I6829" s="15">
        <f>HYPERLINK("https://docs.wto.org/imrd/directdoc.asp?DDFDocuments/u/G/SPS/NCRI116.DOC","FR")</f>
      </c>
      <c r="J6829" s="15">
        <f>HYPERLINK("https://docs.wto.org/imrd/directdoc.asp?DDFDocuments/v/G/SPS/NCRI116.DOC","ES")</f>
      </c>
    </row>
    <row r="6830">
      <c r="A6830" s="10" t="s">
        <v>11573</v>
      </c>
      <c r="B6830" s="11" t="s">
        <v>59</v>
      </c>
      <c r="C6830" s="10" t="s">
        <v>40</v>
      </c>
      <c r="D6830" s="12">
        <v>40940</v>
      </c>
      <c r="E6830" s="13" t="s">
        <v>60</v>
      </c>
      <c r="F6830" s="13" t="s">
        <v>5150</v>
      </c>
      <c r="G6830" s="14"/>
      <c r="H6830" s="15">
        <f>HYPERLINK("https://docs.wto.org/imrd/directdoc.asp?DDFDocuments/t/G/SPS/NTPKM243A1.DOC","EN")</f>
      </c>
      <c r="I6830" s="15">
        <f>HYPERLINK("https://docs.wto.org/imrd/directdoc.asp?DDFDocuments/u/G/SPS/NTPKM243A1.DOC","FR")</f>
      </c>
      <c r="J6830" s="15">
        <f>HYPERLINK("https://docs.wto.org/imrd/directdoc.asp?DDFDocuments/v/G/SPS/NTPKM243A1.DOC","ES")</f>
      </c>
    </row>
    <row r="6831">
      <c r="A6831" s="10" t="s">
        <v>11574</v>
      </c>
      <c r="B6831" s="11" t="s">
        <v>59</v>
      </c>
      <c r="C6831" s="10" t="s">
        <v>40</v>
      </c>
      <c r="D6831" s="12">
        <v>40940</v>
      </c>
      <c r="E6831" s="13" t="s">
        <v>60</v>
      </c>
      <c r="F6831" s="13" t="s">
        <v>5150</v>
      </c>
      <c r="G6831" s="14"/>
      <c r="H6831" s="15">
        <f>HYPERLINK("https://docs.wto.org/imrd/directdoc.asp?DDFDocuments/t/G/SPS/NTPKM244A1.DOC","EN")</f>
      </c>
      <c r="I6831" s="15">
        <f>HYPERLINK("https://docs.wto.org/imrd/directdoc.asp?DDFDocuments/u/G/SPS/NTPKM244A1.DOC","FR")</f>
      </c>
      <c r="J6831" s="15">
        <f>HYPERLINK("https://docs.wto.org/imrd/directdoc.asp?DDFDocuments/v/G/SPS/NTPKM244A1.DOC","ES")</f>
      </c>
    </row>
    <row r="6832">
      <c r="A6832" s="10" t="s">
        <v>11575</v>
      </c>
      <c r="B6832" s="11" t="s">
        <v>59</v>
      </c>
      <c r="C6832" s="10" t="s">
        <v>40</v>
      </c>
      <c r="D6832" s="12">
        <v>40940</v>
      </c>
      <c r="E6832" s="13" t="s">
        <v>11576</v>
      </c>
      <c r="F6832" s="13" t="s">
        <v>5150</v>
      </c>
      <c r="G6832" s="14"/>
      <c r="H6832" s="15">
        <f>HYPERLINK("https://docs.wto.org/imrd/directdoc.asp?DDFDocuments/t/G/SPS/NTPKM245A1.DOC","EN")</f>
      </c>
      <c r="I6832" s="15">
        <f>HYPERLINK("https://docs.wto.org/imrd/directdoc.asp?DDFDocuments/u/G/SPS/NTPKM245A1.DOC","FR")</f>
      </c>
      <c r="J6832" s="15">
        <f>HYPERLINK("https://docs.wto.org/imrd/directdoc.asp?DDFDocuments/v/G/SPS/NTPKM245A1.DOC","ES")</f>
      </c>
    </row>
    <row r="6833">
      <c r="A6833" s="10" t="s">
        <v>11577</v>
      </c>
      <c r="B6833" s="11" t="s">
        <v>59</v>
      </c>
      <c r="C6833" s="10" t="s">
        <v>40</v>
      </c>
      <c r="D6833" s="12">
        <v>40940</v>
      </c>
      <c r="E6833" s="13" t="s">
        <v>11578</v>
      </c>
      <c r="F6833" s="13" t="s">
        <v>5150</v>
      </c>
      <c r="G6833" s="14" t="s">
        <v>188</v>
      </c>
      <c r="H6833" s="15">
        <f>HYPERLINK("https://docs.wto.org/imrd/directdoc.asp?DDFDocuments/q/G/SPS/NTPKM246A1.pdf","EN")</f>
      </c>
      <c r="I6833" s="15">
        <f>HYPERLINK("https://docs.wto.org/imrd/directdoc.asp?DDFDocuments/r/G/SPS/NTPKM246A1.pdf","FR")</f>
      </c>
      <c r="J6833" s="15">
        <f>HYPERLINK("https://docs.wto.org/imrd/directdoc.asp?DDFDocuments/s/G/SPS/NTPKM246A1.pdf","ES")</f>
      </c>
    </row>
    <row r="6834">
      <c r="A6834" s="10" t="s">
        <v>11579</v>
      </c>
      <c r="B6834" s="11" t="s">
        <v>139</v>
      </c>
      <c r="C6834" s="10" t="s">
        <v>18</v>
      </c>
      <c r="D6834" s="12">
        <v>40939</v>
      </c>
      <c r="E6834" s="13" t="s">
        <v>11580</v>
      </c>
      <c r="F6834" s="13" t="s">
        <v>1550</v>
      </c>
      <c r="G6834" s="14"/>
      <c r="H6834" s="15">
        <f>HYPERLINK("https://docs.wto.org/imrd/directdoc.asp?DDFDocuments/t/G/SPS/NIND75.DOC","EN")</f>
      </c>
      <c r="I6834" s="15">
        <f>HYPERLINK("https://docs.wto.org/imrd/directdoc.asp?DDFDocuments/u/G/SPS/NIND75.DOC","FR")</f>
      </c>
      <c r="J6834" s="15">
        <f>HYPERLINK("https://docs.wto.org/imrd/directdoc.asp?DDFDocuments/v/G/SPS/NIND75.DOC","ES")</f>
      </c>
    </row>
    <row r="6835">
      <c r="A6835" s="10" t="s">
        <v>11581</v>
      </c>
      <c r="B6835" s="11" t="s">
        <v>5038</v>
      </c>
      <c r="C6835" s="10" t="s">
        <v>12</v>
      </c>
      <c r="D6835" s="12">
        <v>40934</v>
      </c>
      <c r="E6835" s="13" t="s">
        <v>7840</v>
      </c>
      <c r="F6835" s="13" t="s">
        <v>6521</v>
      </c>
      <c r="G6835" s="14" t="s">
        <v>11582</v>
      </c>
      <c r="H6835" s="15">
        <f>HYPERLINK("https://docs.wto.org/imrd/directdoc.asp?DDFDocuments/t/G/SPS/NALB142.DOC","EN")</f>
      </c>
      <c r="I6835" s="15">
        <f>HYPERLINK("https://docs.wto.org/imrd/directdoc.asp?DDFDocuments/u/G/SPS/NALB142.DOC","FR")</f>
      </c>
      <c r="J6835" s="15">
        <f>HYPERLINK("https://docs.wto.org/imrd/directdoc.asp?DDFDocuments/v/G/SPS/NALB142.DOC","ES")</f>
      </c>
    </row>
    <row r="6836">
      <c r="A6836" s="10" t="s">
        <v>11583</v>
      </c>
      <c r="B6836" s="11" t="s">
        <v>349</v>
      </c>
      <c r="C6836" s="10" t="s">
        <v>18</v>
      </c>
      <c r="D6836" s="12">
        <v>40934</v>
      </c>
      <c r="E6836" s="13" t="s">
        <v>11584</v>
      </c>
      <c r="F6836" s="13" t="s">
        <v>1089</v>
      </c>
      <c r="G6836" s="14" t="s">
        <v>233</v>
      </c>
      <c r="H6836" s="15">
        <f>HYPERLINK("https://docs.wto.org/imrd/directdoc.asp?DDFDocuments/t/G/SPS/NECU91.DOC","EN")</f>
      </c>
      <c r="I6836" s="15">
        <f>HYPERLINK("https://docs.wto.org/imrd/directdoc.asp?DDFDocuments/u/G/SPS/NECU91.DOC","FR")</f>
      </c>
      <c r="J6836" s="15">
        <f>HYPERLINK("https://docs.wto.org/imrd/directdoc.asp?DDFDocuments/v/G/SPS/NECU91.DOC","ES")</f>
      </c>
    </row>
    <row r="6837">
      <c r="A6837" s="10" t="s">
        <v>11585</v>
      </c>
      <c r="B6837" s="11" t="s">
        <v>82</v>
      </c>
      <c r="C6837" s="10" t="s">
        <v>54</v>
      </c>
      <c r="D6837" s="12">
        <v>40934</v>
      </c>
      <c r="E6837" s="13" t="s">
        <v>11586</v>
      </c>
      <c r="F6837" s="13" t="s">
        <v>11587</v>
      </c>
      <c r="G6837" s="14" t="s">
        <v>204</v>
      </c>
      <c r="H6837" s="15">
        <f>HYPERLINK("https://docs.wto.org/imrd/directdoc.asp?DDFDocuments/q/G/SPS/NEEC408A3.pdf","EN")</f>
      </c>
      <c r="I6837" s="15">
        <f>HYPERLINK("https://docs.wto.org/imrd/directdoc.asp?DDFDocuments/r/G/SPS/NEEC408A3.pdf","FR")</f>
      </c>
      <c r="J6837" s="15">
        <f>HYPERLINK("https://docs.wto.org/imrd/directdoc.asp?DDFDocuments/s/G/SPS/NEEC408A3.pdf","ES")</f>
      </c>
    </row>
    <row r="6838">
      <c r="A6838" s="10" t="s">
        <v>11588</v>
      </c>
      <c r="B6838" s="11" t="s">
        <v>139</v>
      </c>
      <c r="C6838" s="10" t="s">
        <v>18</v>
      </c>
      <c r="D6838" s="12">
        <v>40934</v>
      </c>
      <c r="E6838" s="13" t="s">
        <v>11589</v>
      </c>
      <c r="F6838" s="13" t="s">
        <v>5334</v>
      </c>
      <c r="G6838" s="14" t="s">
        <v>11590</v>
      </c>
      <c r="H6838" s="15">
        <f>HYPERLINK("https://docs.wto.org/imrd/directdoc.asp?DDFDocuments/q/G/SPS/NIND74.pdf","EN")</f>
      </c>
      <c r="I6838" s="15">
        <f>HYPERLINK("https://docs.wto.org/imrd/directdoc.asp?DDFDocuments/r/G/SPS/NIND74.pdf","FR")</f>
      </c>
      <c r="J6838" s="15">
        <f>HYPERLINK("https://docs.wto.org/imrd/directdoc.asp?DDFDocuments/s/G/SPS/NIND74.pdf","ES")</f>
      </c>
    </row>
    <row r="6839">
      <c r="A6839" s="10" t="s">
        <v>11591</v>
      </c>
      <c r="B6839" s="11" t="s">
        <v>164</v>
      </c>
      <c r="C6839" s="10" t="s">
        <v>40</v>
      </c>
      <c r="D6839" s="12">
        <v>40934</v>
      </c>
      <c r="E6839" s="13" t="s">
        <v>10910</v>
      </c>
      <c r="F6839" s="13" t="s">
        <v>5150</v>
      </c>
      <c r="G6839" s="14"/>
      <c r="H6839" s="15">
        <f>HYPERLINK("https://docs.wto.org/imrd/directdoc.asp?DDFDocuments/t/G/SPS/NUKR68A1.DOC","EN")</f>
      </c>
      <c r="I6839" s="15">
        <f>HYPERLINK("https://docs.wto.org/imrd/directdoc.asp?DDFDocuments/u/G/SPS/NUKR68A1.DOC","FR")</f>
      </c>
      <c r="J6839" s="15">
        <f>HYPERLINK("https://docs.wto.org/imrd/directdoc.asp?DDFDocuments/v/G/SPS/NUKR68A1.DOC","ES")</f>
      </c>
    </row>
    <row r="6840">
      <c r="A6840" s="10" t="s">
        <v>11592</v>
      </c>
      <c r="B6840" s="11" t="s">
        <v>779</v>
      </c>
      <c r="C6840" s="10" t="s">
        <v>40</v>
      </c>
      <c r="D6840" s="12">
        <v>40934</v>
      </c>
      <c r="E6840" s="13" t="s">
        <v>19</v>
      </c>
      <c r="F6840" s="13" t="s">
        <v>5163</v>
      </c>
      <c r="G6840" s="14"/>
      <c r="H6840" s="15">
        <f>HYPERLINK("https://docs.wto.org/imrd/directdoc.asp?DDFDocuments/t/G/SPS/NURY14A2.DOC","EN")</f>
      </c>
      <c r="I6840" s="15">
        <f>HYPERLINK("https://docs.wto.org/imrd/directdoc.asp?DDFDocuments/u/G/SPS/NURY14A2.DOC","FR")</f>
      </c>
      <c r="J6840" s="15">
        <f>HYPERLINK("https://docs.wto.org/imrd/directdoc.asp?DDFDocuments/v/G/SPS/NURY14A2.DOC","ES")</f>
      </c>
    </row>
    <row r="6841">
      <c r="A6841" s="10" t="s">
        <v>11593</v>
      </c>
      <c r="B6841" s="11" t="s">
        <v>779</v>
      </c>
      <c r="C6841" s="10" t="s">
        <v>40</v>
      </c>
      <c r="D6841" s="12">
        <v>40934</v>
      </c>
      <c r="E6841" s="13" t="s">
        <v>19</v>
      </c>
      <c r="F6841" s="13" t="s">
        <v>5163</v>
      </c>
      <c r="G6841" s="14" t="s">
        <v>11594</v>
      </c>
      <c r="H6841" s="15">
        <f>HYPERLINK("https://docs.wto.org/imrd/directdoc.asp?DDFDocuments/t/G/SPS/NURY15A2.DOC","EN")</f>
      </c>
      <c r="I6841" s="15">
        <f>HYPERLINK("https://docs.wto.org/imrd/directdoc.asp?DDFDocuments/u/G/SPS/NURY15A2.DOC","FR")</f>
      </c>
      <c r="J6841" s="15">
        <f>HYPERLINK("https://docs.wto.org/imrd/directdoc.asp?DDFDocuments/v/G/SPS/NURY15A2.DOC","ES")</f>
      </c>
    </row>
    <row r="6842">
      <c r="A6842" s="10" t="s">
        <v>11595</v>
      </c>
      <c r="B6842" s="11" t="s">
        <v>779</v>
      </c>
      <c r="C6842" s="10" t="s">
        <v>40</v>
      </c>
      <c r="D6842" s="12">
        <v>40934</v>
      </c>
      <c r="E6842" s="13" t="s">
        <v>19</v>
      </c>
      <c r="F6842" s="13" t="s">
        <v>5163</v>
      </c>
      <c r="G6842" s="14" t="s">
        <v>11594</v>
      </c>
      <c r="H6842" s="15">
        <f>HYPERLINK("https://docs.wto.org/imrd/directdoc.asp?DDFDocuments/t/G/SPS/NURY16A2.DOC","EN")</f>
      </c>
      <c r="I6842" s="15">
        <f>HYPERLINK("https://docs.wto.org/imrd/directdoc.asp?DDFDocuments/u/G/SPS/NURY16A2.DOC","FR")</f>
      </c>
      <c r="J6842" s="15">
        <f>HYPERLINK("https://docs.wto.org/imrd/directdoc.asp?DDFDocuments/v/G/SPS/NURY16A2.DOC","ES")</f>
      </c>
    </row>
    <row r="6843">
      <c r="A6843" s="10" t="s">
        <v>11596</v>
      </c>
      <c r="B6843" s="11" t="s">
        <v>5038</v>
      </c>
      <c r="C6843" s="10" t="s">
        <v>12</v>
      </c>
      <c r="D6843" s="12">
        <v>40933</v>
      </c>
      <c r="E6843" s="13" t="s">
        <v>7840</v>
      </c>
      <c r="F6843" s="13" t="s">
        <v>6521</v>
      </c>
      <c r="G6843" s="14" t="s">
        <v>11597</v>
      </c>
      <c r="H6843" s="15">
        <f>HYPERLINK("https://docs.wto.org/imrd/directdoc.asp?DDFDocuments/t/G/SPS/NALB141.DOC","EN")</f>
      </c>
      <c r="I6843" s="15">
        <f>HYPERLINK("https://docs.wto.org/imrd/directdoc.asp?DDFDocuments/u/G/SPS/NALB141.DOC","FR")</f>
      </c>
      <c r="J6843" s="15">
        <f>HYPERLINK("https://docs.wto.org/imrd/directdoc.asp?DDFDocuments/v/G/SPS/NALB141.DOC","ES")</f>
      </c>
    </row>
    <row r="6844">
      <c r="A6844" s="10" t="s">
        <v>11598</v>
      </c>
      <c r="B6844" s="11" t="s">
        <v>5038</v>
      </c>
      <c r="C6844" s="10" t="s">
        <v>12</v>
      </c>
      <c r="D6844" s="12">
        <v>40932</v>
      </c>
      <c r="E6844" s="13" t="s">
        <v>7840</v>
      </c>
      <c r="F6844" s="13" t="s">
        <v>11599</v>
      </c>
      <c r="G6844" s="14" t="s">
        <v>11600</v>
      </c>
      <c r="H6844" s="15">
        <f>HYPERLINK("https://docs.wto.org/imrd/directdoc.asp?DDFDocuments/t/G/SPS/NALB140.DOC","EN")</f>
      </c>
      <c r="I6844" s="15">
        <f>HYPERLINK("https://docs.wto.org/imrd/directdoc.asp?DDFDocuments/u/G/SPS/NALB140.DOC","FR")</f>
      </c>
      <c r="J6844" s="15">
        <f>HYPERLINK("https://docs.wto.org/imrd/directdoc.asp?DDFDocuments/v/G/SPS/NALB140.DOC","ES")</f>
      </c>
    </row>
    <row r="6845">
      <c r="A6845" s="10" t="s">
        <v>11601</v>
      </c>
      <c r="B6845" s="11" t="s">
        <v>95</v>
      </c>
      <c r="C6845" s="10" t="s">
        <v>201</v>
      </c>
      <c r="D6845" s="12">
        <v>40932</v>
      </c>
      <c r="E6845" s="13" t="s">
        <v>19</v>
      </c>
      <c r="F6845" s="13" t="s">
        <v>24</v>
      </c>
      <c r="G6845" s="14"/>
      <c r="H6845" s="15"/>
      <c r="I6845" s="15"/>
      <c r="J6845" s="15"/>
    </row>
    <row r="6846">
      <c r="A6846" s="10" t="s">
        <v>11602</v>
      </c>
      <c r="B6846" s="11" t="s">
        <v>365</v>
      </c>
      <c r="C6846" s="10" t="s">
        <v>40</v>
      </c>
      <c r="D6846" s="12">
        <v>40932</v>
      </c>
      <c r="E6846" s="13" t="s">
        <v>11603</v>
      </c>
      <c r="F6846" s="13" t="s">
        <v>5163</v>
      </c>
      <c r="G6846" s="14"/>
      <c r="H6846" s="15">
        <f>HYPERLINK("https://docs.wto.org/imrd/directdoc.asp?DDFDocuments/t/G/SPS/NCHL374A2.DOC","EN")</f>
      </c>
      <c r="I6846" s="15">
        <f>HYPERLINK("https://docs.wto.org/imrd/directdoc.asp?DDFDocuments/u/G/SPS/NCHL374A2.DOC","FR")</f>
      </c>
      <c r="J6846" s="15">
        <f>HYPERLINK("https://docs.wto.org/imrd/directdoc.asp?DDFDocuments/v/G/SPS/NCHL374A2.DOC","ES")</f>
      </c>
    </row>
    <row r="6847">
      <c r="A6847" s="10" t="s">
        <v>11604</v>
      </c>
      <c r="B6847" s="11" t="s">
        <v>365</v>
      </c>
      <c r="C6847" s="10" t="s">
        <v>40</v>
      </c>
      <c r="D6847" s="12">
        <v>40932</v>
      </c>
      <c r="E6847" s="13" t="s">
        <v>11605</v>
      </c>
      <c r="F6847" s="13" t="s">
        <v>5163</v>
      </c>
      <c r="G6847" s="14" t="s">
        <v>11606</v>
      </c>
      <c r="H6847" s="15">
        <f>HYPERLINK("https://docs.wto.org/imrd/directdoc.asp?DDFDocuments/t/G/SPS/NCHL377A1.DOC","EN")</f>
      </c>
      <c r="I6847" s="15">
        <f>HYPERLINK("https://docs.wto.org/imrd/directdoc.asp?DDFDocuments/u/G/SPS/NCHL377A1.DOC","FR")</f>
      </c>
      <c r="J6847" s="15">
        <f>HYPERLINK("https://docs.wto.org/imrd/directdoc.asp?DDFDocuments/v/G/SPS/NCHL377A1.DOC","ES")</f>
      </c>
    </row>
    <row r="6848">
      <c r="A6848" s="10" t="s">
        <v>11607</v>
      </c>
      <c r="B6848" s="11" t="s">
        <v>53</v>
      </c>
      <c r="C6848" s="10" t="s">
        <v>12</v>
      </c>
      <c r="D6848" s="12">
        <v>40932</v>
      </c>
      <c r="E6848" s="13" t="s">
        <v>10671</v>
      </c>
      <c r="F6848" s="13" t="s">
        <v>138</v>
      </c>
      <c r="G6848" s="14" t="s">
        <v>2054</v>
      </c>
      <c r="H6848" s="15">
        <f>HYPERLINK("https://docs.wto.org/imrd/directdoc.asp?DDFDocuments/q/G/SPS/NSAU22.pdf","EN")</f>
      </c>
      <c r="I6848" s="15">
        <f>HYPERLINK("https://docs.wto.org/imrd/directdoc.asp?DDFDocuments/r/G/SPS/NSAU22.pdf","FR")</f>
      </c>
      <c r="J6848" s="15">
        <f>HYPERLINK("https://docs.wto.org/imrd/directdoc.asp?DDFDocuments/s/G/SPS/NSAU22.pdf","ES")</f>
      </c>
    </row>
    <row r="6849">
      <c r="A6849" s="10" t="s">
        <v>11608</v>
      </c>
      <c r="B6849" s="11" t="s">
        <v>183</v>
      </c>
      <c r="C6849" s="10" t="s">
        <v>18</v>
      </c>
      <c r="D6849" s="12">
        <v>40928</v>
      </c>
      <c r="E6849" s="13" t="s">
        <v>11609</v>
      </c>
      <c r="F6849" s="13" t="s">
        <v>339</v>
      </c>
      <c r="G6849" s="14"/>
      <c r="H6849" s="15">
        <f>HYPERLINK("https://docs.wto.org/imrd/directdoc.asp?DDFDocuments/q/G/SPS/NARG154.pdf","EN")</f>
      </c>
      <c r="I6849" s="15">
        <f>HYPERLINK("https://docs.wto.org/imrd/directdoc.asp?DDFDocuments/r/G/SPS/NARG154.pdf","FR")</f>
      </c>
      <c r="J6849" s="15">
        <f>HYPERLINK("https://docs.wto.org/imrd/directdoc.asp?DDFDocuments/s/G/SPS/NARG154.pdf","ES")</f>
      </c>
    </row>
    <row r="6850">
      <c r="A6850" s="10" t="s">
        <v>11610</v>
      </c>
      <c r="B6850" s="11" t="s">
        <v>188</v>
      </c>
      <c r="C6850" s="10" t="s">
        <v>54</v>
      </c>
      <c r="D6850" s="12">
        <v>40928</v>
      </c>
      <c r="E6850" s="13" t="s">
        <v>11611</v>
      </c>
      <c r="F6850" s="13" t="s">
        <v>11612</v>
      </c>
      <c r="G6850" s="14" t="s">
        <v>34</v>
      </c>
      <c r="H6850" s="15">
        <f>HYPERLINK("https://docs.wto.org/imrd/directdoc.asp?DDFDocuments/q/G/SPS/NAUS261A1.pdf","EN")</f>
      </c>
      <c r="I6850" s="15">
        <f>HYPERLINK("https://docs.wto.org/imrd/directdoc.asp?DDFDocuments/r/G/SPS/NAUS261A1.pdf","FR")</f>
      </c>
      <c r="J6850" s="15">
        <f>HYPERLINK("https://docs.wto.org/imrd/directdoc.asp?DDFDocuments/s/G/SPS/NAUS261A1.pdf","ES")</f>
      </c>
    </row>
    <row r="6851">
      <c r="A6851" s="10" t="s">
        <v>11613</v>
      </c>
      <c r="B6851" s="11" t="s">
        <v>87</v>
      </c>
      <c r="C6851" s="10" t="s">
        <v>40</v>
      </c>
      <c r="D6851" s="12">
        <v>40928</v>
      </c>
      <c r="E6851" s="13" t="s">
        <v>11614</v>
      </c>
      <c r="F6851" s="13" t="s">
        <v>310</v>
      </c>
      <c r="G6851" s="14"/>
      <c r="H6851" s="15">
        <f>HYPERLINK("https://docs.wto.org/imrd/directdoc.asp?DDFDocuments/q/G/SPS/NMEX143A2.pdf","EN")</f>
      </c>
      <c r="I6851" s="15">
        <f>HYPERLINK("https://docs.wto.org/imrd/directdoc.asp?DDFDocuments/r/G/SPS/NMEX143A2.pdf","FR")</f>
      </c>
      <c r="J6851" s="15">
        <f>HYPERLINK("https://docs.wto.org/imrd/directdoc.asp?DDFDocuments/s/G/SPS/NMEX143A2.pdf","ES")</f>
      </c>
    </row>
    <row r="6852">
      <c r="A6852" s="10" t="s">
        <v>11615</v>
      </c>
      <c r="B6852" s="11" t="s">
        <v>59</v>
      </c>
      <c r="C6852" s="10" t="s">
        <v>18</v>
      </c>
      <c r="D6852" s="12">
        <v>40928</v>
      </c>
      <c r="E6852" s="13" t="s">
        <v>11616</v>
      </c>
      <c r="F6852" s="13" t="s">
        <v>733</v>
      </c>
      <c r="G6852" s="14"/>
      <c r="H6852" s="15">
        <f>HYPERLINK("https://docs.wto.org/imrd/directdoc.asp?DDFDocuments/t/G/SPS/NTPKM251.doc","EN")</f>
      </c>
      <c r="I6852" s="15">
        <f>HYPERLINK("https://docs.wto.org/imrd/directdoc.asp?DDFDocuments/u/G/SPS/NTPKM251.doc","FR")</f>
      </c>
      <c r="J6852" s="15">
        <f>HYPERLINK("https://docs.wto.org/imrd/directdoc.asp?DDFDocuments/v/G/SPS/NTPKM251.doc","ES")</f>
      </c>
    </row>
    <row r="6853">
      <c r="A6853" s="10" t="s">
        <v>11617</v>
      </c>
      <c r="B6853" s="11" t="s">
        <v>95</v>
      </c>
      <c r="C6853" s="10" t="s">
        <v>40</v>
      </c>
      <c r="D6853" s="12">
        <v>40927</v>
      </c>
      <c r="E6853" s="13" t="s">
        <v>11618</v>
      </c>
      <c r="F6853" s="13" t="s">
        <v>5150</v>
      </c>
      <c r="G6853" s="14" t="s">
        <v>349</v>
      </c>
      <c r="H6853" s="15">
        <f>HYPERLINK("https://docs.wto.org/imrd/directdoc.asp?DDFDocuments/q/G/SPS/NBRA753A1.pdf","EN")</f>
      </c>
      <c r="I6853" s="15">
        <f>HYPERLINK("https://docs.wto.org/imrd/directdoc.asp?DDFDocuments/r/G/SPS/NBRA753A1.pdf","FR")</f>
      </c>
      <c r="J6853" s="15">
        <f>HYPERLINK("https://docs.wto.org/imrd/directdoc.asp?DDFDocuments/s/G/SPS/NBRA753A1.pdf","ES")</f>
      </c>
    </row>
    <row r="6854">
      <c r="A6854" s="10" t="s">
        <v>11619</v>
      </c>
      <c r="B6854" s="11" t="s">
        <v>95</v>
      </c>
      <c r="C6854" s="10" t="s">
        <v>18</v>
      </c>
      <c r="D6854" s="12">
        <v>40927</v>
      </c>
      <c r="E6854" s="13" t="s">
        <v>11620</v>
      </c>
      <c r="F6854" s="13" t="s">
        <v>158</v>
      </c>
      <c r="G6854" s="14"/>
      <c r="H6854" s="15">
        <f>HYPERLINK("https://docs.wto.org/imrd/directdoc.asp?DDFDocuments/t/G/SPS/NBRA789.DOC","EN")</f>
      </c>
      <c r="I6854" s="15">
        <f>HYPERLINK("https://docs.wto.org/imrd/directdoc.asp?DDFDocuments/u/G/SPS/NBRA789.DOC","FR")</f>
      </c>
      <c r="J6854" s="15">
        <f>HYPERLINK("https://docs.wto.org/imrd/directdoc.asp?DDFDocuments/v/G/SPS/NBRA789.DOC","ES")</f>
      </c>
    </row>
    <row r="6855">
      <c r="A6855" s="10" t="s">
        <v>11621</v>
      </c>
      <c r="B6855" s="11" t="s">
        <v>365</v>
      </c>
      <c r="C6855" s="10" t="s">
        <v>40</v>
      </c>
      <c r="D6855" s="12">
        <v>40927</v>
      </c>
      <c r="E6855" s="13" t="s">
        <v>11622</v>
      </c>
      <c r="F6855" s="13" t="s">
        <v>5150</v>
      </c>
      <c r="G6855" s="14"/>
      <c r="H6855" s="15">
        <f>HYPERLINK("https://docs.wto.org/imrd/directdoc.asp?DDFDocuments/t/G/SPS/NCHL366A1.DOC","EN")</f>
      </c>
      <c r="I6855" s="15">
        <f>HYPERLINK("https://docs.wto.org/imrd/directdoc.asp?DDFDocuments/u/G/SPS/NCHL366A1.DOC","FR")</f>
      </c>
      <c r="J6855" s="15">
        <f>HYPERLINK("https://docs.wto.org/imrd/directdoc.asp?DDFDocuments/v/G/SPS/NCHL366A1.DOC","ES")</f>
      </c>
    </row>
    <row r="6856">
      <c r="A6856" s="10" t="s">
        <v>11623</v>
      </c>
      <c r="B6856" s="11" t="s">
        <v>365</v>
      </c>
      <c r="C6856" s="10" t="s">
        <v>40</v>
      </c>
      <c r="D6856" s="12">
        <v>40927</v>
      </c>
      <c r="E6856" s="13" t="s">
        <v>11624</v>
      </c>
      <c r="F6856" s="13" t="s">
        <v>5150</v>
      </c>
      <c r="G6856" s="14" t="s">
        <v>183</v>
      </c>
      <c r="H6856" s="15">
        <f>HYPERLINK("https://docs.wto.org/imrd/directdoc.asp?DDFDocuments/q/G/SPS/NCHL369A1.pdf","EN")</f>
      </c>
      <c r="I6856" s="15">
        <f>HYPERLINK("https://docs.wto.org/imrd/directdoc.asp?DDFDocuments/r/G/SPS/NCHL369A1.pdf","FR")</f>
      </c>
      <c r="J6856" s="15">
        <f>HYPERLINK("https://docs.wto.org/imrd/directdoc.asp?DDFDocuments/s/G/SPS/NCHL369A1.pdf","ES")</f>
      </c>
    </row>
    <row r="6857">
      <c r="A6857" s="10" t="s">
        <v>11625</v>
      </c>
      <c r="B6857" s="11" t="s">
        <v>365</v>
      </c>
      <c r="C6857" s="10" t="s">
        <v>40</v>
      </c>
      <c r="D6857" s="12">
        <v>40927</v>
      </c>
      <c r="E6857" s="13" t="s">
        <v>11626</v>
      </c>
      <c r="F6857" s="13" t="s">
        <v>5150</v>
      </c>
      <c r="G6857" s="14"/>
      <c r="H6857" s="15">
        <f>HYPERLINK("https://docs.wto.org/imrd/directdoc.asp?DDFDocuments/q/G/SPS/NCHL370A1.pdf","EN")</f>
      </c>
      <c r="I6857" s="15">
        <f>HYPERLINK("https://docs.wto.org/imrd/directdoc.asp?DDFDocuments/r/G/SPS/NCHL370A1.pdf","FR")</f>
      </c>
      <c r="J6857" s="15">
        <f>HYPERLINK("https://docs.wto.org/imrd/directdoc.asp?DDFDocuments/s/G/SPS/NCHL370A1.pdf","ES")</f>
      </c>
    </row>
    <row r="6858">
      <c r="A6858" s="10" t="s">
        <v>11627</v>
      </c>
      <c r="B6858" s="11" t="s">
        <v>365</v>
      </c>
      <c r="C6858" s="10" t="s">
        <v>40</v>
      </c>
      <c r="D6858" s="12">
        <v>40927</v>
      </c>
      <c r="E6858" s="13" t="s">
        <v>11628</v>
      </c>
      <c r="F6858" s="13" t="s">
        <v>5150</v>
      </c>
      <c r="G6858" s="14"/>
      <c r="H6858" s="15">
        <f>HYPERLINK("https://docs.wto.org/imrd/directdoc.asp?DDFDocuments/t/G/SPS/NCHL373A1.DOC","EN")</f>
      </c>
      <c r="I6858" s="15">
        <f>HYPERLINK("https://docs.wto.org/imrd/directdoc.asp?DDFDocuments/u/G/SPS/NCHL373A1.DOC","FR")</f>
      </c>
      <c r="J6858" s="15">
        <f>HYPERLINK("https://docs.wto.org/imrd/directdoc.asp?DDFDocuments/v/G/SPS/NCHL373A1.DOC","ES")</f>
      </c>
    </row>
    <row r="6859">
      <c r="A6859" s="10" t="s">
        <v>11629</v>
      </c>
      <c r="B6859" s="11" t="s">
        <v>34</v>
      </c>
      <c r="C6859" s="10" t="s">
        <v>40</v>
      </c>
      <c r="D6859" s="12">
        <v>40927</v>
      </c>
      <c r="E6859" s="13" t="s">
        <v>11630</v>
      </c>
      <c r="F6859" s="13" t="s">
        <v>310</v>
      </c>
      <c r="G6859" s="14" t="s">
        <v>11631</v>
      </c>
      <c r="H6859" s="15">
        <f>HYPERLINK("https://docs.wto.org/imrd/directdoc.asp?DDFDocuments/t/G/SPS/NJPN286A1.DOC","EN")</f>
      </c>
      <c r="I6859" s="15">
        <f>HYPERLINK("https://docs.wto.org/imrd/directdoc.asp?DDFDocuments/u/G/SPS/NJPN286A1.DOC","FR")</f>
      </c>
      <c r="J6859" s="15">
        <f>HYPERLINK("https://docs.wto.org/imrd/directdoc.asp?DDFDocuments/v/G/SPS/NJPN286A1.DOC","ES")</f>
      </c>
    </row>
    <row r="6860">
      <c r="A6860" s="10" t="s">
        <v>11632</v>
      </c>
      <c r="B6860" s="11" t="s">
        <v>34</v>
      </c>
      <c r="C6860" s="10" t="s">
        <v>18</v>
      </c>
      <c r="D6860" s="12">
        <v>40927</v>
      </c>
      <c r="E6860" s="13" t="s">
        <v>11633</v>
      </c>
      <c r="F6860" s="13" t="s">
        <v>74</v>
      </c>
      <c r="G6860" s="14"/>
      <c r="H6860" s="15">
        <f>HYPERLINK("https://docs.wto.org/imrd/directdoc.asp?DDFDocuments/t/G/SPS/NJPN289.DOC","EN")</f>
      </c>
      <c r="I6860" s="15">
        <f>HYPERLINK("https://docs.wto.org/imrd/directdoc.asp?DDFDocuments/u/G/SPS/NJPN289.DOC","FR")</f>
      </c>
      <c r="J6860" s="15">
        <f>HYPERLINK("https://docs.wto.org/imrd/directdoc.asp?DDFDocuments/v/G/SPS/NJPN289.DOC","ES")</f>
      </c>
    </row>
    <row r="6861">
      <c r="A6861" s="10" t="s">
        <v>11634</v>
      </c>
      <c r="B6861" s="11" t="s">
        <v>161</v>
      </c>
      <c r="C6861" s="10" t="s">
        <v>40</v>
      </c>
      <c r="D6861" s="12">
        <v>40927</v>
      </c>
      <c r="E6861" s="13" t="s">
        <v>11635</v>
      </c>
      <c r="F6861" s="13" t="s">
        <v>5150</v>
      </c>
      <c r="G6861" s="14"/>
      <c r="H6861" s="15">
        <f>HYPERLINK("https://docs.wto.org/imrd/directdoc.asp?DDFDocuments/t/G/SPS/NUSA2222A1.DOC","EN")</f>
      </c>
      <c r="I6861" s="15">
        <f>HYPERLINK("https://docs.wto.org/imrd/directdoc.asp?DDFDocuments/u/G/SPS/NUSA2222A1.DOC","FR")</f>
      </c>
      <c r="J6861" s="15">
        <f>HYPERLINK("https://docs.wto.org/imrd/directdoc.asp?DDFDocuments/v/G/SPS/NUSA2222A1.DOC","ES")</f>
      </c>
    </row>
    <row r="6862">
      <c r="A6862" s="10" t="s">
        <v>11636</v>
      </c>
      <c r="B6862" s="11" t="s">
        <v>95</v>
      </c>
      <c r="C6862" s="10" t="s">
        <v>18</v>
      </c>
      <c r="D6862" s="12">
        <v>40926</v>
      </c>
      <c r="E6862" s="13" t="s">
        <v>11637</v>
      </c>
      <c r="F6862" s="13" t="s">
        <v>24</v>
      </c>
      <c r="G6862" s="14"/>
      <c r="H6862" s="15">
        <f>HYPERLINK("https://docs.wto.org/imrd/directdoc.asp?DDFDocuments/t/G/SPS/NBRA787.DOC","EN")</f>
      </c>
      <c r="I6862" s="15">
        <f>HYPERLINK("https://docs.wto.org/imrd/directdoc.asp?DDFDocuments/u/G/SPS/NBRA787.DOC","FR")</f>
      </c>
      <c r="J6862" s="15">
        <f>HYPERLINK("https://docs.wto.org/imrd/directdoc.asp?DDFDocuments/v/G/SPS/NBRA787.DOC","ES")</f>
      </c>
    </row>
    <row r="6863">
      <c r="A6863" s="10" t="s">
        <v>11638</v>
      </c>
      <c r="B6863" s="11" t="s">
        <v>53</v>
      </c>
      <c r="C6863" s="10" t="s">
        <v>12</v>
      </c>
      <c r="D6863" s="12">
        <v>40926</v>
      </c>
      <c r="E6863" s="13" t="s">
        <v>11639</v>
      </c>
      <c r="F6863" s="13" t="s">
        <v>2192</v>
      </c>
      <c r="G6863" s="14" t="s">
        <v>11640</v>
      </c>
      <c r="H6863" s="15">
        <f>HYPERLINK("https://docs.wto.org/imrd/directdoc.asp?DDFDocuments/q/G/SPS/NSAU21.pdf","EN")</f>
      </c>
      <c r="I6863" s="15">
        <f>HYPERLINK("https://docs.wto.org/imrd/directdoc.asp?DDFDocuments/r/G/SPS/NSAU21.pdf","FR")</f>
      </c>
      <c r="J6863" s="15">
        <f>HYPERLINK("https://docs.wto.org/imrd/directdoc.asp?DDFDocuments/s/G/SPS/NSAU21.pdf","ES")</f>
      </c>
    </row>
    <row r="6864">
      <c r="A6864" s="10" t="s">
        <v>11641</v>
      </c>
      <c r="B6864" s="11" t="s">
        <v>164</v>
      </c>
      <c r="C6864" s="10" t="s">
        <v>12</v>
      </c>
      <c r="D6864" s="12">
        <v>40926</v>
      </c>
      <c r="E6864" s="13" t="s">
        <v>8340</v>
      </c>
      <c r="F6864" s="13" t="s">
        <v>56</v>
      </c>
      <c r="G6864" s="14" t="s">
        <v>11642</v>
      </c>
      <c r="H6864" s="15">
        <f>HYPERLINK("https://docs.wto.org/imrd/directdoc.asp?DDFDocuments/t/G/SPS/NUKR74.DOC","EN")</f>
      </c>
      <c r="I6864" s="15">
        <f>HYPERLINK("https://docs.wto.org/imrd/directdoc.asp?DDFDocuments/u/G/SPS/NUKR74.DOC","FR")</f>
      </c>
      <c r="J6864" s="15">
        <f>HYPERLINK("https://docs.wto.org/imrd/directdoc.asp?DDFDocuments/v/G/SPS/NUKR74.DOC","ES")</f>
      </c>
    </row>
    <row r="6865">
      <c r="A6865" s="10" t="s">
        <v>11643</v>
      </c>
      <c r="B6865" s="11" t="s">
        <v>195</v>
      </c>
      <c r="C6865" s="10" t="s">
        <v>18</v>
      </c>
      <c r="D6865" s="12">
        <v>40925</v>
      </c>
      <c r="E6865" s="13" t="s">
        <v>11644</v>
      </c>
      <c r="F6865" s="13" t="s">
        <v>158</v>
      </c>
      <c r="G6865" s="14" t="s">
        <v>233</v>
      </c>
      <c r="H6865" s="15">
        <f>HYPERLINK("https://docs.wto.org/imrd/directdoc.asp?DDFDocuments/t/G/SPS/NNZL469.DOC","EN")</f>
      </c>
      <c r="I6865" s="15">
        <f>HYPERLINK("https://docs.wto.org/imrd/directdoc.asp?DDFDocuments/u/G/SPS/NNZL469.DOC","FR")</f>
      </c>
      <c r="J6865" s="15">
        <f>HYPERLINK("https://docs.wto.org/imrd/directdoc.asp?DDFDocuments/v/G/SPS/NNZL469.DOC","ES")</f>
      </c>
    </row>
    <row r="6866">
      <c r="A6866" s="10" t="s">
        <v>11645</v>
      </c>
      <c r="B6866" s="11" t="s">
        <v>161</v>
      </c>
      <c r="C6866" s="10" t="s">
        <v>40</v>
      </c>
      <c r="D6866" s="12">
        <v>40925</v>
      </c>
      <c r="E6866" s="13" t="s">
        <v>3159</v>
      </c>
      <c r="F6866" s="13" t="s">
        <v>5150</v>
      </c>
      <c r="G6866" s="14" t="s">
        <v>11646</v>
      </c>
      <c r="H6866" s="15">
        <f>HYPERLINK("https://docs.wto.org/imrd/directdoc.asp?DDFDocuments/t/G/SPS/NUSA2041A2.DOC","EN")</f>
      </c>
      <c r="I6866" s="15">
        <f>HYPERLINK("https://docs.wto.org/imrd/directdoc.asp?DDFDocuments/u/G/SPS/NUSA2041A2.DOC","FR")</f>
      </c>
      <c r="J6866" s="15">
        <f>HYPERLINK("https://docs.wto.org/imrd/directdoc.asp?DDFDocuments/v/G/SPS/NUSA2041A2.DOC","ES")</f>
      </c>
    </row>
    <row r="6867">
      <c r="A6867" s="10" t="s">
        <v>11647</v>
      </c>
      <c r="B6867" s="11" t="s">
        <v>161</v>
      </c>
      <c r="C6867" s="10" t="s">
        <v>40</v>
      </c>
      <c r="D6867" s="12">
        <v>40925</v>
      </c>
      <c r="E6867" s="13" t="s">
        <v>11648</v>
      </c>
      <c r="F6867" s="13" t="s">
        <v>5150</v>
      </c>
      <c r="G6867" s="14" t="s">
        <v>204</v>
      </c>
      <c r="H6867" s="15">
        <f>HYPERLINK("https://docs.wto.org/imrd/directdoc.asp?DDFDocuments/t/G/SPS/NUSA2261A1.DOC","EN")</f>
      </c>
      <c r="I6867" s="15">
        <f>HYPERLINK("https://docs.wto.org/imrd/directdoc.asp?DDFDocuments/u/G/SPS/NUSA2261A1.DOC","FR")</f>
      </c>
      <c r="J6867" s="15">
        <f>HYPERLINK("https://docs.wto.org/imrd/directdoc.asp?DDFDocuments/v/G/SPS/NUSA2261A1.DOC","ES")</f>
      </c>
    </row>
    <row r="6868">
      <c r="A6868" s="10" t="s">
        <v>11649</v>
      </c>
      <c r="B6868" s="11" t="s">
        <v>161</v>
      </c>
      <c r="C6868" s="10" t="s">
        <v>18</v>
      </c>
      <c r="D6868" s="12">
        <v>40925</v>
      </c>
      <c r="E6868" s="13" t="s">
        <v>285</v>
      </c>
      <c r="F6868" s="13" t="s">
        <v>92</v>
      </c>
      <c r="G6868" s="14"/>
      <c r="H6868" s="15">
        <f>HYPERLINK("https://docs.wto.org/imrd/directdoc.asp?DDFDocuments/t/G/SPS/NUSA2321.DOC","EN")</f>
      </c>
      <c r="I6868" s="15">
        <f>HYPERLINK("https://docs.wto.org/imrd/directdoc.asp?DDFDocuments/u/G/SPS/NUSA2321.DOC","FR")</f>
      </c>
      <c r="J6868" s="15">
        <f>HYPERLINK("https://docs.wto.org/imrd/directdoc.asp?DDFDocuments/v/G/SPS/NUSA2321.DOC","ES")</f>
      </c>
    </row>
    <row r="6869">
      <c r="A6869" s="10" t="s">
        <v>11650</v>
      </c>
      <c r="B6869" s="11" t="s">
        <v>161</v>
      </c>
      <c r="C6869" s="10" t="s">
        <v>18</v>
      </c>
      <c r="D6869" s="12">
        <v>40925</v>
      </c>
      <c r="E6869" s="13" t="s">
        <v>9845</v>
      </c>
      <c r="F6869" s="13" t="s">
        <v>607</v>
      </c>
      <c r="G6869" s="14" t="s">
        <v>188</v>
      </c>
      <c r="H6869" s="15">
        <f>HYPERLINK("https://docs.wto.org/imrd/directdoc.asp?DDFDocuments/t/G/SPS/NUSA2322.DOC","EN")</f>
      </c>
      <c r="I6869" s="15">
        <f>HYPERLINK("https://docs.wto.org/imrd/directdoc.asp?DDFDocuments/u/G/SPS/NUSA2322.DOC","FR")</f>
      </c>
      <c r="J6869" s="15">
        <f>HYPERLINK("https://docs.wto.org/imrd/directdoc.asp?DDFDocuments/v/G/SPS/NUSA2322.DOC","ES")</f>
      </c>
    </row>
    <row r="6870">
      <c r="A6870" s="10" t="s">
        <v>11651</v>
      </c>
      <c r="B6870" s="11" t="s">
        <v>72</v>
      </c>
      <c r="C6870" s="10" t="s">
        <v>40</v>
      </c>
      <c r="D6870" s="12">
        <v>40924</v>
      </c>
      <c r="E6870" s="13" t="s">
        <v>11652</v>
      </c>
      <c r="F6870" s="13" t="s">
        <v>5150</v>
      </c>
      <c r="G6870" s="14"/>
      <c r="H6870" s="15">
        <f>HYPERLINK("https://docs.wto.org/imrd/directdoc.asp?DDFDocuments/t/G/SPS/NCAN388A1.DOC","EN")</f>
      </c>
      <c r="I6870" s="15">
        <f>HYPERLINK("https://docs.wto.org/imrd/directdoc.asp?DDFDocuments/u/G/SPS/NCAN388A1.DOC","FR")</f>
      </c>
      <c r="J6870" s="15">
        <f>HYPERLINK("https://docs.wto.org/imrd/directdoc.asp?DDFDocuments/v/G/SPS/NCAN388A1.DOC","ES")</f>
      </c>
    </row>
    <row r="6871">
      <c r="A6871" s="10" t="s">
        <v>11653</v>
      </c>
      <c r="B6871" s="11" t="s">
        <v>153</v>
      </c>
      <c r="C6871" s="10" t="s">
        <v>18</v>
      </c>
      <c r="D6871" s="12">
        <v>40924</v>
      </c>
      <c r="E6871" s="13" t="s">
        <v>4901</v>
      </c>
      <c r="F6871" s="13" t="s">
        <v>4116</v>
      </c>
      <c r="G6871" s="14"/>
      <c r="H6871" s="15">
        <f>HYPERLINK("https://docs.wto.org/imrd/directdoc.asp?DDFDocuments/t/G/SPS/NKOR401.DOC","EN")</f>
      </c>
      <c r="I6871" s="15">
        <f>HYPERLINK("https://docs.wto.org/imrd/directdoc.asp?DDFDocuments/u/G/SPS/NKOR401.DOC","FR")</f>
      </c>
      <c r="J6871" s="15">
        <f>HYPERLINK("https://docs.wto.org/imrd/directdoc.asp?DDFDocuments/v/G/SPS/NKOR401.DOC","ES")</f>
      </c>
    </row>
    <row r="6872">
      <c r="A6872" s="10" t="s">
        <v>11654</v>
      </c>
      <c r="B6872" s="11" t="s">
        <v>153</v>
      </c>
      <c r="C6872" s="10" t="s">
        <v>18</v>
      </c>
      <c r="D6872" s="12">
        <v>40924</v>
      </c>
      <c r="E6872" s="13" t="s">
        <v>4901</v>
      </c>
      <c r="F6872" s="13" t="s">
        <v>9186</v>
      </c>
      <c r="G6872" s="14"/>
      <c r="H6872" s="15">
        <f>HYPERLINK("https://docs.wto.org/imrd/directdoc.asp?DDFDocuments/t/G/SPS/NKOR402.DOC","EN")</f>
      </c>
      <c r="I6872" s="15">
        <f>HYPERLINK("https://docs.wto.org/imrd/directdoc.asp?DDFDocuments/u/G/SPS/NKOR402.DOC","FR")</f>
      </c>
      <c r="J6872" s="15">
        <f>HYPERLINK("https://docs.wto.org/imrd/directdoc.asp?DDFDocuments/v/G/SPS/NKOR402.DOC","ES")</f>
      </c>
    </row>
    <row r="6873">
      <c r="A6873" s="10" t="s">
        <v>11655</v>
      </c>
      <c r="B6873" s="11" t="s">
        <v>233</v>
      </c>
      <c r="C6873" s="10" t="s">
        <v>18</v>
      </c>
      <c r="D6873" s="12">
        <v>40924</v>
      </c>
      <c r="E6873" s="13" t="s">
        <v>11656</v>
      </c>
      <c r="F6873" s="13" t="s">
        <v>992</v>
      </c>
      <c r="G6873" s="14"/>
      <c r="H6873" s="15">
        <f>HYPERLINK("https://docs.wto.org/imrd/directdoc.asp?DDFDocuments/t/G/SPS/NPER396.DOC","EN")</f>
      </c>
      <c r="I6873" s="15">
        <f>HYPERLINK("https://docs.wto.org/imrd/directdoc.asp?DDFDocuments/u/G/SPS/NPER396.DOC","FR")</f>
      </c>
      <c r="J6873" s="15">
        <f>HYPERLINK("https://docs.wto.org/imrd/directdoc.asp?DDFDocuments/v/G/SPS/NPER396.DOC","ES")</f>
      </c>
    </row>
    <row r="6874">
      <c r="A6874" s="10" t="s">
        <v>11657</v>
      </c>
      <c r="B6874" s="11" t="s">
        <v>53</v>
      </c>
      <c r="C6874" s="10" t="s">
        <v>18</v>
      </c>
      <c r="D6874" s="12">
        <v>40924</v>
      </c>
      <c r="E6874" s="13" t="s">
        <v>11658</v>
      </c>
      <c r="F6874" s="13" t="s">
        <v>1089</v>
      </c>
      <c r="G6874" s="14"/>
      <c r="H6874" s="15">
        <f>HYPERLINK("https://docs.wto.org/imrd/directdoc.asp?DDFDocuments/t/G/SPS/NSAU7R1.DOC","EN")</f>
      </c>
      <c r="I6874" s="15">
        <f>HYPERLINK("https://docs.wto.org/imrd/directdoc.asp?DDFDocuments/u/G/SPS/NSAU7R1.DOC","FR")</f>
      </c>
      <c r="J6874" s="15">
        <f>HYPERLINK("https://docs.wto.org/imrd/directdoc.asp?DDFDocuments/v/G/SPS/NSAU7R1.DOC","ES")</f>
      </c>
    </row>
    <row r="6875">
      <c r="A6875" s="10" t="s">
        <v>11659</v>
      </c>
      <c r="B6875" s="11" t="s">
        <v>59</v>
      </c>
      <c r="C6875" s="10" t="s">
        <v>18</v>
      </c>
      <c r="D6875" s="12">
        <v>40924</v>
      </c>
      <c r="E6875" s="13" t="s">
        <v>11660</v>
      </c>
      <c r="F6875" s="13" t="s">
        <v>1282</v>
      </c>
      <c r="G6875" s="14" t="s">
        <v>188</v>
      </c>
      <c r="H6875" s="15">
        <f>HYPERLINK("https://docs.wto.org/imrd/directdoc.asp?DDFDocuments/t/G/SPS/NTPKM248.DOC","EN")</f>
      </c>
      <c r="I6875" s="15">
        <f>HYPERLINK("https://docs.wto.org/imrd/directdoc.asp?DDFDocuments/u/G/SPS/NTPKM248.DOC","FR")</f>
      </c>
      <c r="J6875" s="15">
        <f>HYPERLINK("https://docs.wto.org/imrd/directdoc.asp?DDFDocuments/v/G/SPS/NTPKM248.DOC","ES")</f>
      </c>
    </row>
    <row r="6876">
      <c r="A6876" s="10" t="s">
        <v>11661</v>
      </c>
      <c r="B6876" s="11" t="s">
        <v>59</v>
      </c>
      <c r="C6876" s="10" t="s">
        <v>18</v>
      </c>
      <c r="D6876" s="12">
        <v>40924</v>
      </c>
      <c r="E6876" s="13" t="s">
        <v>11662</v>
      </c>
      <c r="F6876" s="13" t="s">
        <v>1282</v>
      </c>
      <c r="G6876" s="14"/>
      <c r="H6876" s="15">
        <f>HYPERLINK("https://docs.wto.org/imrd/directdoc.asp?DDFDocuments/t/G/SPS/NTPKM249.DOC","EN")</f>
      </c>
      <c r="I6876" s="15">
        <f>HYPERLINK("https://docs.wto.org/imrd/directdoc.asp?DDFDocuments/u/G/SPS/NTPKM249.DOC","FR")</f>
      </c>
      <c r="J6876" s="15">
        <f>HYPERLINK("https://docs.wto.org/imrd/directdoc.asp?DDFDocuments/v/G/SPS/NTPKM249.DOC","ES")</f>
      </c>
    </row>
    <row r="6877">
      <c r="A6877" s="10" t="s">
        <v>11663</v>
      </c>
      <c r="B6877" s="11" t="s">
        <v>59</v>
      </c>
      <c r="C6877" s="10" t="s">
        <v>18</v>
      </c>
      <c r="D6877" s="12">
        <v>40924</v>
      </c>
      <c r="E6877" s="13" t="s">
        <v>11444</v>
      </c>
      <c r="F6877" s="13" t="s">
        <v>733</v>
      </c>
      <c r="G6877" s="14"/>
      <c r="H6877" s="15">
        <f>HYPERLINK("https://docs.wto.org/imrd/directdoc.asp?DDFDocuments/t/G/SPS/NTPKM250.doc","EN")</f>
      </c>
      <c r="I6877" s="15">
        <f>HYPERLINK("https://docs.wto.org/imrd/directdoc.asp?DDFDocuments/u/G/SPS/NTPKM250.doc","FR")</f>
      </c>
      <c r="J6877" s="15">
        <f>HYPERLINK("https://docs.wto.org/imrd/directdoc.asp?DDFDocuments/v/G/SPS/NTPKM250.doc","ES")</f>
      </c>
    </row>
    <row r="6878">
      <c r="A6878" s="10" t="s">
        <v>11664</v>
      </c>
      <c r="B6878" s="11" t="s">
        <v>72</v>
      </c>
      <c r="C6878" s="10" t="s">
        <v>40</v>
      </c>
      <c r="D6878" s="12">
        <v>40921</v>
      </c>
      <c r="E6878" s="13" t="s">
        <v>11665</v>
      </c>
      <c r="F6878" s="13" t="s">
        <v>5150</v>
      </c>
      <c r="G6878" s="14"/>
      <c r="H6878" s="15">
        <f>HYPERLINK("https://docs.wto.org/imrd/directdoc.asp?DDFDocuments/t/G/SPS/NCAN346A1.DOC","EN")</f>
      </c>
      <c r="I6878" s="15">
        <f>HYPERLINK("https://docs.wto.org/imrd/directdoc.asp?DDFDocuments/u/G/SPS/NCAN346A1.DOC","FR")</f>
      </c>
      <c r="J6878" s="15">
        <f>HYPERLINK("https://docs.wto.org/imrd/directdoc.asp?DDFDocuments/v/G/SPS/NCAN346A1.DOC","ES")</f>
      </c>
    </row>
    <row r="6879">
      <c r="A6879" s="10" t="s">
        <v>11666</v>
      </c>
      <c r="B6879" s="11" t="s">
        <v>72</v>
      </c>
      <c r="C6879" s="10" t="s">
        <v>40</v>
      </c>
      <c r="D6879" s="12">
        <v>40921</v>
      </c>
      <c r="E6879" s="13" t="s">
        <v>11667</v>
      </c>
      <c r="F6879" s="13" t="s">
        <v>5150</v>
      </c>
      <c r="G6879" s="14"/>
      <c r="H6879" s="15">
        <f>HYPERLINK("https://docs.wto.org/imrd/directdoc.asp?DDFDocuments/t/G/SPS/NCAN347A1.DOC","EN")</f>
      </c>
      <c r="I6879" s="15">
        <f>HYPERLINK("https://docs.wto.org/imrd/directdoc.asp?DDFDocuments/u/G/SPS/NCAN347A1.DOC","FR")</f>
      </c>
      <c r="J6879" s="15">
        <f>HYPERLINK("https://docs.wto.org/imrd/directdoc.asp?DDFDocuments/v/G/SPS/NCAN347A1.DOC","ES")</f>
      </c>
    </row>
    <row r="6880">
      <c r="A6880" s="10" t="s">
        <v>11668</v>
      </c>
      <c r="B6880" s="11" t="s">
        <v>72</v>
      </c>
      <c r="C6880" s="10" t="s">
        <v>40</v>
      </c>
      <c r="D6880" s="12">
        <v>40921</v>
      </c>
      <c r="E6880" s="13" t="s">
        <v>11669</v>
      </c>
      <c r="F6880" s="13" t="s">
        <v>5150</v>
      </c>
      <c r="G6880" s="14"/>
      <c r="H6880" s="15">
        <f>HYPERLINK("https://docs.wto.org/imrd/directdoc.asp?DDFDocuments/q/G/SPS/NCAN349A1.pdf","EN")</f>
      </c>
      <c r="I6880" s="15">
        <f>HYPERLINK("https://docs.wto.org/imrd/directdoc.asp?DDFDocuments/r/G/SPS/NCAN349A1.pdf","FR")</f>
      </c>
      <c r="J6880" s="15">
        <f>HYPERLINK("https://docs.wto.org/imrd/directdoc.asp?DDFDocuments/s/G/SPS/NCAN349A1.pdf","ES")</f>
      </c>
    </row>
    <row r="6881">
      <c r="A6881" s="10" t="s">
        <v>11670</v>
      </c>
      <c r="B6881" s="11" t="s">
        <v>72</v>
      </c>
      <c r="C6881" s="10" t="s">
        <v>40</v>
      </c>
      <c r="D6881" s="12">
        <v>40921</v>
      </c>
      <c r="E6881" s="13" t="s">
        <v>11671</v>
      </c>
      <c r="F6881" s="13" t="s">
        <v>5150</v>
      </c>
      <c r="G6881" s="14"/>
      <c r="H6881" s="15">
        <f>HYPERLINK("https://docs.wto.org/imrd/directdoc.asp?DDFDocuments/q/G/SPS/NCAN378A1.pdf","EN")</f>
      </c>
      <c r="I6881" s="15">
        <f>HYPERLINK("https://docs.wto.org/imrd/directdoc.asp?DDFDocuments/r/G/SPS/NCAN378A1.pdf","FR")</f>
      </c>
      <c r="J6881" s="15">
        <f>HYPERLINK("https://docs.wto.org/imrd/directdoc.asp?DDFDocuments/s/G/SPS/NCAN378A1.pdf","ES")</f>
      </c>
    </row>
    <row r="6882">
      <c r="A6882" s="10" t="s">
        <v>11672</v>
      </c>
      <c r="B6882" s="11" t="s">
        <v>82</v>
      </c>
      <c r="C6882" s="10" t="s">
        <v>12</v>
      </c>
      <c r="D6882" s="12">
        <v>40918</v>
      </c>
      <c r="E6882" s="13" t="s">
        <v>11673</v>
      </c>
      <c r="F6882" s="13" t="s">
        <v>4877</v>
      </c>
      <c r="G6882" s="14" t="s">
        <v>149</v>
      </c>
      <c r="H6882" s="15">
        <f>HYPERLINK("https://docs.wto.org/imrd/directdoc.asp?DDFDocuments/t/G/SPS/NEU2.DOC","EN")</f>
      </c>
      <c r="I6882" s="15">
        <f>HYPERLINK("https://docs.wto.org/imrd/directdoc.asp?DDFDocuments/u/G/SPS/NEU2.DOC","FR")</f>
      </c>
      <c r="J6882" s="15">
        <f>HYPERLINK("https://docs.wto.org/imrd/directdoc.asp?DDFDocuments/v/G/SPS/NEU2.DOC","ES")</f>
      </c>
    </row>
    <row r="6883">
      <c r="A6883" s="10" t="s">
        <v>11674</v>
      </c>
      <c r="B6883" s="11" t="s">
        <v>847</v>
      </c>
      <c r="C6883" s="10" t="s">
        <v>201</v>
      </c>
      <c r="D6883" s="12">
        <v>40918</v>
      </c>
      <c r="E6883" s="13" t="s">
        <v>11675</v>
      </c>
      <c r="F6883" s="13" t="s">
        <v>11676</v>
      </c>
      <c r="G6883" s="14"/>
      <c r="H6883" s="15">
        <f>HYPERLINK("https://docs.wto.org/imrd/directdoc.asp?DDFDocuments/t/G/SPS/NSWZ2C1.DOC","EN")</f>
      </c>
      <c r="I6883" s="15"/>
      <c r="J6883" s="15"/>
    </row>
    <row r="6884">
      <c r="A6884" s="10" t="s">
        <v>11677</v>
      </c>
      <c r="B6884" s="11" t="s">
        <v>183</v>
      </c>
      <c r="C6884" s="10" t="s">
        <v>40</v>
      </c>
      <c r="D6884" s="12">
        <v>40917</v>
      </c>
      <c r="E6884" s="13" t="s">
        <v>19</v>
      </c>
      <c r="F6884" s="13" t="s">
        <v>5150</v>
      </c>
      <c r="G6884" s="14"/>
      <c r="H6884" s="15">
        <f>HYPERLINK("https://docs.wto.org/imrd/directdoc.asp?DDFDocuments/t/G/SPS/NARG143A1.DOC","EN")</f>
      </c>
      <c r="I6884" s="15">
        <f>HYPERLINK("https://docs.wto.org/imrd/directdoc.asp?DDFDocuments/u/G/SPS/NARG143A1.DOC","FR")</f>
      </c>
      <c r="J6884" s="15">
        <f>HYPERLINK("https://docs.wto.org/imrd/directdoc.asp?DDFDocuments/v/G/SPS/NARG143A1.DOC","ES")</f>
      </c>
    </row>
    <row r="6885">
      <c r="A6885" s="10" t="s">
        <v>11678</v>
      </c>
      <c r="B6885" s="11" t="s">
        <v>161</v>
      </c>
      <c r="C6885" s="10" t="s">
        <v>18</v>
      </c>
      <c r="D6885" s="12">
        <v>40917</v>
      </c>
      <c r="E6885" s="13" t="s">
        <v>9659</v>
      </c>
      <c r="F6885" s="13" t="s">
        <v>122</v>
      </c>
      <c r="G6885" s="14"/>
      <c r="H6885" s="15">
        <f>HYPERLINK("https://docs.wto.org/imrd/directdoc.asp?DDFDocuments/t/G/SPS/NUSA2316.DOC","EN")</f>
      </c>
      <c r="I6885" s="15">
        <f>HYPERLINK("https://docs.wto.org/imrd/directdoc.asp?DDFDocuments/u/G/SPS/NUSA2316.DOC","FR")</f>
      </c>
      <c r="J6885" s="15">
        <f>HYPERLINK("https://docs.wto.org/imrd/directdoc.asp?DDFDocuments/v/G/SPS/NUSA2316.DOC","ES")</f>
      </c>
    </row>
    <row r="6886">
      <c r="A6886" s="10" t="s">
        <v>11679</v>
      </c>
      <c r="B6886" s="11" t="s">
        <v>188</v>
      </c>
      <c r="C6886" s="10" t="s">
        <v>40</v>
      </c>
      <c r="D6886" s="12">
        <v>40913</v>
      </c>
      <c r="E6886" s="13" t="s">
        <v>11680</v>
      </c>
      <c r="F6886" s="13" t="s">
        <v>5150</v>
      </c>
      <c r="G6886" s="14"/>
      <c r="H6886" s="15">
        <f>HYPERLINK("https://docs.wto.org/imrd/directdoc.asp?DDFDocuments/t/G/SPS/NAUS254A1.DOC","EN")</f>
      </c>
      <c r="I6886" s="15">
        <f>HYPERLINK("https://docs.wto.org/imrd/directdoc.asp?DDFDocuments/u/G/SPS/NAUS254A1.DOC","FR")</f>
      </c>
      <c r="J6886" s="15">
        <f>HYPERLINK("https://docs.wto.org/imrd/directdoc.asp?DDFDocuments/v/G/SPS/NAUS254A1.DOC","ES")</f>
      </c>
    </row>
    <row r="6887">
      <c r="A6887" s="10" t="s">
        <v>11681</v>
      </c>
      <c r="B6887" s="11" t="s">
        <v>188</v>
      </c>
      <c r="C6887" s="10" t="s">
        <v>18</v>
      </c>
      <c r="D6887" s="12">
        <v>40913</v>
      </c>
      <c r="E6887" s="13" t="s">
        <v>11682</v>
      </c>
      <c r="F6887" s="13" t="s">
        <v>717</v>
      </c>
      <c r="G6887" s="14"/>
      <c r="H6887" s="15">
        <f>HYPERLINK("https://docs.wto.org/imrd/directdoc.asp?DDFDocuments/t/G/SPS/NAUS284.DOC","EN")</f>
      </c>
      <c r="I6887" s="15">
        <f>HYPERLINK("https://docs.wto.org/imrd/directdoc.asp?DDFDocuments/u/G/SPS/NAUS284.DOC","FR")</f>
      </c>
      <c r="J6887" s="15">
        <f>HYPERLINK("https://docs.wto.org/imrd/directdoc.asp?DDFDocuments/v/G/SPS/NAUS284.DOC","ES")</f>
      </c>
    </row>
    <row r="6888">
      <c r="A6888" s="10" t="s">
        <v>11683</v>
      </c>
      <c r="B6888" s="11" t="s">
        <v>195</v>
      </c>
      <c r="C6888" s="10" t="s">
        <v>40</v>
      </c>
      <c r="D6888" s="12">
        <v>40913</v>
      </c>
      <c r="E6888" s="13" t="s">
        <v>11684</v>
      </c>
      <c r="F6888" s="13" t="s">
        <v>310</v>
      </c>
      <c r="G6888" s="14" t="s">
        <v>11685</v>
      </c>
      <c r="H6888" s="15">
        <f>HYPERLINK("https://docs.wto.org/imrd/directdoc.asp?DDFDocuments/t/G/SPS/NNZL447A2.DOC","EN")</f>
      </c>
      <c r="I6888" s="15">
        <f>HYPERLINK("https://docs.wto.org/imrd/directdoc.asp?DDFDocuments/u/G/SPS/NNZL447A2.DOC","FR")</f>
      </c>
      <c r="J6888" s="15">
        <f>HYPERLINK("https://docs.wto.org/imrd/directdoc.asp?DDFDocuments/v/G/SPS/NNZL447A2.DOC","ES")</f>
      </c>
    </row>
    <row r="6889">
      <c r="A6889" s="10" t="s">
        <v>11686</v>
      </c>
      <c r="B6889" s="11" t="s">
        <v>161</v>
      </c>
      <c r="C6889" s="10" t="s">
        <v>40</v>
      </c>
      <c r="D6889" s="12">
        <v>40912</v>
      </c>
      <c r="E6889" s="13" t="s">
        <v>11687</v>
      </c>
      <c r="F6889" s="13" t="s">
        <v>5150</v>
      </c>
      <c r="G6889" s="14" t="s">
        <v>365</v>
      </c>
      <c r="H6889" s="15">
        <f>HYPERLINK("https://docs.wto.org/imrd/directdoc.asp?DDFDocuments/q/G/SPS/NUSA2258A1.pdf","EN")</f>
      </c>
      <c r="I6889" s="15">
        <f>HYPERLINK("https://docs.wto.org/imrd/directdoc.asp?DDFDocuments/r/G/SPS/NUSA2258A1.pdf","FR")</f>
      </c>
      <c r="J6889" s="15">
        <f>HYPERLINK("https://docs.wto.org/imrd/directdoc.asp?DDFDocuments/s/G/SPS/NUSA2258A1.pdf","ES")</f>
      </c>
    </row>
    <row r="6890">
      <c r="A6890" s="10" t="s">
        <v>11688</v>
      </c>
      <c r="B6890" s="11" t="s">
        <v>161</v>
      </c>
      <c r="C6890" s="10" t="s">
        <v>18</v>
      </c>
      <c r="D6890" s="12">
        <v>40912</v>
      </c>
      <c r="E6890" s="13" t="s">
        <v>11689</v>
      </c>
      <c r="F6890" s="13" t="s">
        <v>11690</v>
      </c>
      <c r="G6890" s="14" t="s">
        <v>149</v>
      </c>
      <c r="H6890" s="15">
        <f>HYPERLINK("https://docs.wto.org/imrd/directdoc.asp?DDFDocuments/q/G/SPS/NUSA2315.pdf","EN")</f>
      </c>
      <c r="I6890" s="15">
        <f>HYPERLINK("https://docs.wto.org/imrd/directdoc.asp?DDFDocuments/r/G/SPS/NUSA2315.pdf","FR")</f>
      </c>
      <c r="J6890" s="15">
        <f>HYPERLINK("https://docs.wto.org/imrd/directdoc.asp?DDFDocuments/s/G/SPS/NUSA2315.pdf","ES")</f>
      </c>
    </row>
    <row r="6891">
      <c r="A6891" s="10" t="s">
        <v>11691</v>
      </c>
      <c r="B6891" s="11" t="s">
        <v>195</v>
      </c>
      <c r="C6891" s="10" t="s">
        <v>18</v>
      </c>
      <c r="D6891" s="12">
        <v>40899</v>
      </c>
      <c r="E6891" s="13" t="s">
        <v>11692</v>
      </c>
      <c r="F6891" s="13" t="s">
        <v>92</v>
      </c>
      <c r="G6891" s="14" t="s">
        <v>188</v>
      </c>
      <c r="H6891" s="15">
        <f>HYPERLINK("https://docs.wto.org/imrd/directdoc.asp?DDFDocuments/t/G/SPS/NNZL468.DOC","EN")</f>
      </c>
      <c r="I6891" s="15">
        <f>HYPERLINK("https://docs.wto.org/imrd/directdoc.asp?DDFDocuments/u/G/SPS/NNZL468.DOC","FR")</f>
      </c>
      <c r="J6891" s="15">
        <f>HYPERLINK("https://docs.wto.org/imrd/directdoc.asp?DDFDocuments/v/G/SPS/NNZL468.DOC","ES")</f>
      </c>
    </row>
    <row r="6892">
      <c r="A6892" s="10" t="s">
        <v>11693</v>
      </c>
      <c r="B6892" s="11" t="s">
        <v>779</v>
      </c>
      <c r="C6892" s="10" t="s">
        <v>40</v>
      </c>
      <c r="D6892" s="12">
        <v>40899</v>
      </c>
      <c r="E6892" s="13" t="s">
        <v>19</v>
      </c>
      <c r="F6892" s="13" t="s">
        <v>5163</v>
      </c>
      <c r="G6892" s="14"/>
      <c r="H6892" s="15">
        <f>HYPERLINK("https://docs.wto.org/imrd/directdoc.asp?DDFDocuments/t/G/SPS/NURY14A1.DOC","EN")</f>
      </c>
      <c r="I6892" s="15">
        <f>HYPERLINK("https://docs.wto.org/imrd/directdoc.asp?DDFDocuments/u/G/SPS/NURY14A1.DOC","FR")</f>
      </c>
      <c r="J6892" s="15">
        <f>HYPERLINK("https://docs.wto.org/imrd/directdoc.asp?DDFDocuments/v/G/SPS/NURY14A1.DOC","ES")</f>
      </c>
    </row>
    <row r="6893">
      <c r="A6893" s="10" t="s">
        <v>11694</v>
      </c>
      <c r="B6893" s="11" t="s">
        <v>779</v>
      </c>
      <c r="C6893" s="10" t="s">
        <v>40</v>
      </c>
      <c r="D6893" s="12">
        <v>40899</v>
      </c>
      <c r="E6893" s="13" t="s">
        <v>19</v>
      </c>
      <c r="F6893" s="13" t="s">
        <v>5163</v>
      </c>
      <c r="G6893" s="14" t="s">
        <v>11695</v>
      </c>
      <c r="H6893" s="15">
        <f>HYPERLINK("https://docs.wto.org/imrd/directdoc.asp?DDFDocuments/t/G/SPS/NURY15A1.DOC","EN")</f>
      </c>
      <c r="I6893" s="15">
        <f>HYPERLINK("https://docs.wto.org/imrd/directdoc.asp?DDFDocuments/u/G/SPS/NURY15A1.DOC","FR")</f>
      </c>
      <c r="J6893" s="15">
        <f>HYPERLINK("https://docs.wto.org/imrd/directdoc.asp?DDFDocuments/v/G/SPS/NURY15A1.DOC","ES")</f>
      </c>
    </row>
    <row r="6894">
      <c r="A6894" s="10" t="s">
        <v>11696</v>
      </c>
      <c r="B6894" s="11" t="s">
        <v>779</v>
      </c>
      <c r="C6894" s="10" t="s">
        <v>40</v>
      </c>
      <c r="D6894" s="12">
        <v>40899</v>
      </c>
      <c r="E6894" s="13" t="s">
        <v>19</v>
      </c>
      <c r="F6894" s="13" t="s">
        <v>5163</v>
      </c>
      <c r="G6894" s="14"/>
      <c r="H6894" s="15">
        <f>HYPERLINK("https://docs.wto.org/imrd/directdoc.asp?DDFDocuments/t/G/SPS/NURY16A1.DOC","EN")</f>
      </c>
      <c r="I6894" s="15">
        <f>HYPERLINK("https://docs.wto.org/imrd/directdoc.asp?DDFDocuments/u/G/SPS/NURY16A1.DOC","FR")</f>
      </c>
      <c r="J6894" s="15">
        <f>HYPERLINK("https://docs.wto.org/imrd/directdoc.asp?DDFDocuments/v/G/SPS/NURY16A1.DOC","ES")</f>
      </c>
    </row>
    <row r="6895">
      <c r="A6895" s="10" t="s">
        <v>11697</v>
      </c>
      <c r="B6895" s="11" t="s">
        <v>72</v>
      </c>
      <c r="C6895" s="10" t="s">
        <v>40</v>
      </c>
      <c r="D6895" s="12">
        <v>40898</v>
      </c>
      <c r="E6895" s="13" t="s">
        <v>11698</v>
      </c>
      <c r="F6895" s="13" t="s">
        <v>5150</v>
      </c>
      <c r="G6895" s="14"/>
      <c r="H6895" s="15">
        <f>HYPERLINK("https://docs.wto.org/imrd/directdoc.asp?DDFDocuments/t/G/SPS/NCAN542A1.DOC","EN")</f>
      </c>
      <c r="I6895" s="15">
        <f>HYPERLINK("https://docs.wto.org/imrd/directdoc.asp?DDFDocuments/u/G/SPS/NCAN542A1.DOC","FR")</f>
      </c>
      <c r="J6895" s="15">
        <f>HYPERLINK("https://docs.wto.org/imrd/directdoc.asp?DDFDocuments/v/G/SPS/NCAN542A1.DOC","ES")</f>
      </c>
    </row>
    <row r="6896">
      <c r="A6896" s="10" t="s">
        <v>11699</v>
      </c>
      <c r="B6896" s="11" t="s">
        <v>164</v>
      </c>
      <c r="C6896" s="10" t="s">
        <v>12</v>
      </c>
      <c r="D6896" s="12">
        <v>40898</v>
      </c>
      <c r="E6896" s="13" t="s">
        <v>11700</v>
      </c>
      <c r="F6896" s="13" t="s">
        <v>14</v>
      </c>
      <c r="G6896" s="14" t="s">
        <v>11701</v>
      </c>
      <c r="H6896" s="15">
        <f>HYPERLINK("https://docs.wto.org/imrd/directdoc.asp?DDFDocuments/t/G/SPS/NUKR73.DOC","EN")</f>
      </c>
      <c r="I6896" s="15">
        <f>HYPERLINK("https://docs.wto.org/imrd/directdoc.asp?DDFDocuments/u/G/SPS/NUKR73.DOC","FR")</f>
      </c>
      <c r="J6896" s="15">
        <f>HYPERLINK("https://docs.wto.org/imrd/directdoc.asp?DDFDocuments/v/G/SPS/NUKR73.DOC","ES")</f>
      </c>
    </row>
    <row r="6897">
      <c r="A6897" s="10" t="s">
        <v>11702</v>
      </c>
      <c r="B6897" s="11" t="s">
        <v>183</v>
      </c>
      <c r="C6897" s="10" t="s">
        <v>18</v>
      </c>
      <c r="D6897" s="12">
        <v>40897</v>
      </c>
      <c r="E6897" s="13" t="s">
        <v>11703</v>
      </c>
      <c r="F6897" s="13" t="s">
        <v>1300</v>
      </c>
      <c r="G6897" s="14" t="s">
        <v>226</v>
      </c>
      <c r="H6897" s="15">
        <f>HYPERLINK("https://docs.wto.org/imrd/directdoc.asp?DDFDocuments/q/G/SPS/NARG153.pdf","EN")</f>
      </c>
      <c r="I6897" s="15">
        <f>HYPERLINK("https://docs.wto.org/imrd/directdoc.asp?DDFDocuments/r/G/SPS/NARG153.pdf","FR")</f>
      </c>
      <c r="J6897" s="15">
        <f>HYPERLINK("https://docs.wto.org/imrd/directdoc.asp?DDFDocuments/s/G/SPS/NARG153.pdf","ES")</f>
      </c>
    </row>
    <row r="6898">
      <c r="A6898" s="10" t="s">
        <v>11704</v>
      </c>
      <c r="B6898" s="11" t="s">
        <v>8076</v>
      </c>
      <c r="C6898" s="10" t="s">
        <v>18</v>
      </c>
      <c r="D6898" s="12">
        <v>40897</v>
      </c>
      <c r="E6898" s="13" t="s">
        <v>11705</v>
      </c>
      <c r="F6898" s="13" t="s">
        <v>11706</v>
      </c>
      <c r="G6898" s="14"/>
      <c r="H6898" s="15">
        <f>HYPERLINK("https://docs.wto.org/imrd/directdoc.asp?DDFDocuments/t/G/SPS/NBLZ7.DOC","EN")</f>
      </c>
      <c r="I6898" s="15">
        <f>HYPERLINK("https://docs.wto.org/imrd/directdoc.asp?DDFDocuments/u/G/SPS/NBLZ7.DOC","FR")</f>
      </c>
      <c r="J6898" s="15">
        <f>HYPERLINK("https://docs.wto.org/imrd/directdoc.asp?DDFDocuments/v/G/SPS/NBLZ7.DOC","ES")</f>
      </c>
    </row>
    <row r="6899">
      <c r="A6899" s="10" t="s">
        <v>11707</v>
      </c>
      <c r="B6899" s="11" t="s">
        <v>8076</v>
      </c>
      <c r="C6899" s="10" t="s">
        <v>18</v>
      </c>
      <c r="D6899" s="12">
        <v>40897</v>
      </c>
      <c r="E6899" s="13" t="s">
        <v>11708</v>
      </c>
      <c r="F6899" s="13" t="s">
        <v>5334</v>
      </c>
      <c r="G6899" s="14"/>
      <c r="H6899" s="15">
        <f>HYPERLINK("https://docs.wto.org/imrd/directdoc.asp?DDFDocuments/q/G/SPS/NBLZ8.pdf","EN")</f>
      </c>
      <c r="I6899" s="15">
        <f>HYPERLINK("https://docs.wto.org/imrd/directdoc.asp?DDFDocuments/r/G/SPS/NBLZ8.pdf","FR")</f>
      </c>
      <c r="J6899" s="15">
        <f>HYPERLINK("https://docs.wto.org/imrd/directdoc.asp?DDFDocuments/s/G/SPS/NBLZ8.pdf","ES")</f>
      </c>
    </row>
    <row r="6900">
      <c r="A6900" s="10" t="s">
        <v>11709</v>
      </c>
      <c r="B6900" s="11" t="s">
        <v>72</v>
      </c>
      <c r="C6900" s="10" t="s">
        <v>40</v>
      </c>
      <c r="D6900" s="12">
        <v>40897</v>
      </c>
      <c r="E6900" s="13" t="s">
        <v>11710</v>
      </c>
      <c r="F6900" s="13" t="s">
        <v>144</v>
      </c>
      <c r="G6900" s="14"/>
      <c r="H6900" s="15">
        <f>HYPERLINK("https://docs.wto.org/imrd/directdoc.asp?DDFDocuments/q/G/SPS/NCAN415A2.pdf","EN")</f>
      </c>
      <c r="I6900" s="15">
        <f>HYPERLINK("https://docs.wto.org/imrd/directdoc.asp?DDFDocuments/r/G/SPS/NCAN415A2.pdf","FR")</f>
      </c>
      <c r="J6900" s="15">
        <f>HYPERLINK("https://docs.wto.org/imrd/directdoc.asp?DDFDocuments/s/G/SPS/NCAN415A2.pdf","ES")</f>
      </c>
    </row>
    <row r="6901">
      <c r="A6901" s="10" t="s">
        <v>11711</v>
      </c>
      <c r="B6901" s="11" t="s">
        <v>365</v>
      </c>
      <c r="C6901" s="10" t="s">
        <v>18</v>
      </c>
      <c r="D6901" s="12">
        <v>40897</v>
      </c>
      <c r="E6901" s="13" t="s">
        <v>11712</v>
      </c>
      <c r="F6901" s="13" t="s">
        <v>3339</v>
      </c>
      <c r="G6901" s="14"/>
      <c r="H6901" s="15"/>
      <c r="I6901" s="15">
        <f>HYPERLINK("https://docs.wto.org/imrd/directdoc.asp?DDFDocuments/u/G/SPS/NCHL380.DOC","FR")</f>
      </c>
      <c r="J6901" s="15">
        <f>HYPERLINK("https://docs.wto.org/imrd/directdoc.asp?DDFDocuments/v/G/SPS/NCHL380.DOC","ES")</f>
      </c>
    </row>
    <row r="6902">
      <c r="A6902" s="10" t="s">
        <v>11713</v>
      </c>
      <c r="B6902" s="11" t="s">
        <v>82</v>
      </c>
      <c r="C6902" s="10" t="s">
        <v>40</v>
      </c>
      <c r="D6902" s="12">
        <v>40897</v>
      </c>
      <c r="E6902" s="13" t="s">
        <v>3328</v>
      </c>
      <c r="F6902" s="13" t="s">
        <v>5150</v>
      </c>
      <c r="G6902" s="14"/>
      <c r="H6902" s="15">
        <f>HYPERLINK("https://docs.wto.org/imrd/directdoc.asp?DDFDocuments/t/G/SPS/NEEC341A8.DOC","EN")</f>
      </c>
      <c r="I6902" s="15">
        <f>HYPERLINK("https://docs.wto.org/imrd/directdoc.asp?DDFDocuments/u/G/SPS/NEEC341A8.DOC","FR")</f>
      </c>
      <c r="J6902" s="15">
        <f>HYPERLINK("https://docs.wto.org/imrd/directdoc.asp?DDFDocuments/v/G/SPS/NEEC341A8.DOC","ES")</f>
      </c>
    </row>
    <row r="6903">
      <c r="A6903" s="10" t="s">
        <v>11714</v>
      </c>
      <c r="B6903" s="11" t="s">
        <v>153</v>
      </c>
      <c r="C6903" s="10" t="s">
        <v>40</v>
      </c>
      <c r="D6903" s="12">
        <v>40897</v>
      </c>
      <c r="E6903" s="13" t="s">
        <v>3925</v>
      </c>
      <c r="F6903" s="13" t="s">
        <v>1601</v>
      </c>
      <c r="G6903" s="14"/>
      <c r="H6903" s="15">
        <f>HYPERLINK("https://docs.wto.org/imrd/directdoc.asp?DDFDocuments/t/G/SPS/NKOR371A1.DOC","EN")</f>
      </c>
      <c r="I6903" s="15">
        <f>HYPERLINK("https://docs.wto.org/imrd/directdoc.asp?DDFDocuments/u/G/SPS/NKOR371A1.DOC","FR")</f>
      </c>
      <c r="J6903" s="15">
        <f>HYPERLINK("https://docs.wto.org/imrd/directdoc.asp?DDFDocuments/v/G/SPS/NKOR371A1.DOC","ES")</f>
      </c>
    </row>
    <row r="6904">
      <c r="A6904" s="10" t="s">
        <v>11715</v>
      </c>
      <c r="B6904" s="11" t="s">
        <v>847</v>
      </c>
      <c r="C6904" s="10" t="s">
        <v>18</v>
      </c>
      <c r="D6904" s="12">
        <v>40897</v>
      </c>
      <c r="E6904" s="13" t="s">
        <v>11675</v>
      </c>
      <c r="F6904" s="13" t="s">
        <v>11676</v>
      </c>
      <c r="G6904" s="14"/>
      <c r="H6904" s="15">
        <f>HYPERLINK("https://docs.wto.org/imrd/directdoc.asp?DDFDocuments/t/G/SPS/NSWZ2.DOC","EN")</f>
      </c>
      <c r="I6904" s="15">
        <f>HYPERLINK("https://docs.wto.org/imrd/directdoc.asp?DDFDocuments/u/G/SPS/NSWZ2.DOC","FR")</f>
      </c>
      <c r="J6904" s="15">
        <f>HYPERLINK("https://docs.wto.org/imrd/directdoc.asp?DDFDocuments/v/G/SPS/NSWZ2.DOC","ES")</f>
      </c>
    </row>
    <row r="6905">
      <c r="A6905" s="10" t="s">
        <v>11716</v>
      </c>
      <c r="B6905" s="11" t="s">
        <v>349</v>
      </c>
      <c r="C6905" s="10" t="s">
        <v>18</v>
      </c>
      <c r="D6905" s="12">
        <v>40896</v>
      </c>
      <c r="E6905" s="13" t="s">
        <v>11717</v>
      </c>
      <c r="F6905" s="13" t="s">
        <v>117</v>
      </c>
      <c r="G6905" s="14" t="s">
        <v>365</v>
      </c>
      <c r="H6905" s="15">
        <f>HYPERLINK("https://docs.wto.org/imrd/directdoc.asp?DDFDocuments/t/G/SPS/NECU89.DOC","EN")</f>
      </c>
      <c r="I6905" s="15">
        <f>HYPERLINK("https://docs.wto.org/imrd/directdoc.asp?DDFDocuments/u/G/SPS/NECU89.DOC","FR")</f>
      </c>
      <c r="J6905" s="15">
        <f>HYPERLINK("https://docs.wto.org/imrd/directdoc.asp?DDFDocuments/v/G/SPS/NECU89.DOC","ES")</f>
      </c>
    </row>
    <row r="6906">
      <c r="A6906" s="10" t="s">
        <v>11718</v>
      </c>
      <c r="B6906" s="11" t="s">
        <v>349</v>
      </c>
      <c r="C6906" s="10" t="s">
        <v>18</v>
      </c>
      <c r="D6906" s="12">
        <v>40896</v>
      </c>
      <c r="E6906" s="13" t="s">
        <v>11719</v>
      </c>
      <c r="F6906" s="13" t="s">
        <v>32</v>
      </c>
      <c r="G6906" s="14" t="s">
        <v>27</v>
      </c>
      <c r="H6906" s="15">
        <f>HYPERLINK("https://docs.wto.org/imrd/directdoc.asp?DDFDocuments/q/G/SPS/NECU90.pdf","EN")</f>
      </c>
      <c r="I6906" s="15">
        <f>HYPERLINK("https://docs.wto.org/imrd/directdoc.asp?DDFDocuments/r/G/SPS/NECU90.pdf","FR")</f>
      </c>
      <c r="J6906" s="15">
        <f>HYPERLINK("https://docs.wto.org/imrd/directdoc.asp?DDFDocuments/s/G/SPS/NECU90.pdf","ES")</f>
      </c>
    </row>
    <row r="6907">
      <c r="A6907" s="10" t="s">
        <v>11720</v>
      </c>
      <c r="B6907" s="11" t="s">
        <v>59</v>
      </c>
      <c r="C6907" s="10" t="s">
        <v>18</v>
      </c>
      <c r="D6907" s="12">
        <v>40892</v>
      </c>
      <c r="E6907" s="13" t="s">
        <v>60</v>
      </c>
      <c r="F6907" s="13" t="s">
        <v>11721</v>
      </c>
      <c r="G6907" s="14"/>
      <c r="H6907" s="15">
        <f>HYPERLINK("https://docs.wto.org/imrd/directdoc.asp?DDFDocuments/t/G/SPS/NTPKM243.DOC","EN")</f>
      </c>
      <c r="I6907" s="15">
        <f>HYPERLINK("https://docs.wto.org/imrd/directdoc.asp?DDFDocuments/u/G/SPS/NTPKM243.DOC","FR")</f>
      </c>
      <c r="J6907" s="15">
        <f>HYPERLINK("https://docs.wto.org/imrd/directdoc.asp?DDFDocuments/v/G/SPS/NTPKM243.DOC","ES")</f>
      </c>
    </row>
    <row r="6908">
      <c r="A6908" s="10" t="s">
        <v>11722</v>
      </c>
      <c r="B6908" s="11" t="s">
        <v>59</v>
      </c>
      <c r="C6908" s="10" t="s">
        <v>18</v>
      </c>
      <c r="D6908" s="12">
        <v>40892</v>
      </c>
      <c r="E6908" s="13" t="s">
        <v>60</v>
      </c>
      <c r="F6908" s="13" t="s">
        <v>11723</v>
      </c>
      <c r="G6908" s="14"/>
      <c r="H6908" s="15">
        <f>HYPERLINK("https://docs.wto.org/imrd/directdoc.asp?DDFDocuments/t/G/SPS/NTPKM244.DOC","EN")</f>
      </c>
      <c r="I6908" s="15">
        <f>HYPERLINK("https://docs.wto.org/imrd/directdoc.asp?DDFDocuments/u/G/SPS/NTPKM244.DOC","FR")</f>
      </c>
      <c r="J6908" s="15">
        <f>HYPERLINK("https://docs.wto.org/imrd/directdoc.asp?DDFDocuments/v/G/SPS/NTPKM244.DOC","ES")</f>
      </c>
    </row>
    <row r="6909">
      <c r="A6909" s="10" t="s">
        <v>11724</v>
      </c>
      <c r="B6909" s="11" t="s">
        <v>59</v>
      </c>
      <c r="C6909" s="10" t="s">
        <v>18</v>
      </c>
      <c r="D6909" s="12">
        <v>40892</v>
      </c>
      <c r="E6909" s="13" t="s">
        <v>11576</v>
      </c>
      <c r="F6909" s="13" t="s">
        <v>3476</v>
      </c>
      <c r="G6909" s="14"/>
      <c r="H6909" s="15">
        <f>HYPERLINK("https://docs.wto.org/imrd/directdoc.asp?DDFDocuments/t/G/SPS/NTPKM245.DOC","EN")</f>
      </c>
      <c r="I6909" s="15"/>
      <c r="J6909" s="15">
        <f>HYPERLINK("https://docs.wto.org/imrd/directdoc.asp?DDFDocuments/v/G/SPS/NTPKM245.DOC","ES")</f>
      </c>
    </row>
    <row r="6910">
      <c r="A6910" s="10" t="s">
        <v>11725</v>
      </c>
      <c r="B6910" s="11" t="s">
        <v>59</v>
      </c>
      <c r="C6910" s="10" t="s">
        <v>18</v>
      </c>
      <c r="D6910" s="12">
        <v>40892</v>
      </c>
      <c r="E6910" s="13" t="s">
        <v>11578</v>
      </c>
      <c r="F6910" s="13" t="s">
        <v>11726</v>
      </c>
      <c r="G6910" s="14" t="s">
        <v>188</v>
      </c>
      <c r="H6910" s="15">
        <f>HYPERLINK("https://docs.wto.org/imrd/directdoc.asp?DDFDocuments/q/G/SPS/NTPKM246.pdf","EN")</f>
      </c>
      <c r="I6910" s="15">
        <f>HYPERLINK("https://docs.wto.org/imrd/directdoc.asp?DDFDocuments/r/G/SPS/NTPKM246.pdf","FR")</f>
      </c>
      <c r="J6910" s="15">
        <f>HYPERLINK("https://docs.wto.org/imrd/directdoc.asp?DDFDocuments/s/G/SPS/NTPKM246.pdf","ES")</f>
      </c>
    </row>
    <row r="6911">
      <c r="A6911" s="10" t="s">
        <v>11727</v>
      </c>
      <c r="B6911" s="11" t="s">
        <v>149</v>
      </c>
      <c r="C6911" s="10" t="s">
        <v>18</v>
      </c>
      <c r="D6911" s="12">
        <v>40891</v>
      </c>
      <c r="E6911" s="13" t="s">
        <v>11728</v>
      </c>
      <c r="F6911" s="13" t="s">
        <v>11413</v>
      </c>
      <c r="G6911" s="14"/>
      <c r="H6911" s="15">
        <f>HYPERLINK("https://docs.wto.org/imrd/directdoc.asp?DDFDocuments/t/G/SPS/NCHN515.doc","EN")</f>
      </c>
      <c r="I6911" s="15">
        <f>HYPERLINK("https://docs.wto.org/imrd/directdoc.asp?DDFDocuments/u/G/SPS/NCHN515.doc","FR")</f>
      </c>
      <c r="J6911" s="15">
        <f>HYPERLINK("https://docs.wto.org/imrd/directdoc.asp?DDFDocuments/v/G/SPS/NCHN515.doc","ES")</f>
      </c>
    </row>
    <row r="6912">
      <c r="A6912" s="10" t="s">
        <v>11729</v>
      </c>
      <c r="B6912" s="11" t="s">
        <v>149</v>
      </c>
      <c r="C6912" s="10" t="s">
        <v>18</v>
      </c>
      <c r="D6912" s="12">
        <v>40891</v>
      </c>
      <c r="E6912" s="13" t="s">
        <v>11728</v>
      </c>
      <c r="F6912" s="13" t="s">
        <v>8989</v>
      </c>
      <c r="G6912" s="14"/>
      <c r="H6912" s="15">
        <f>HYPERLINK("https://docs.wto.org/imrd/directdoc.asp?DDFDocuments/t/G/SPS/NCHN517.doc","EN")</f>
      </c>
      <c r="I6912" s="15">
        <f>HYPERLINK("https://docs.wto.org/imrd/directdoc.asp?DDFDocuments/u/G/SPS/NCHN517.doc","FR")</f>
      </c>
      <c r="J6912" s="15">
        <f>HYPERLINK("https://docs.wto.org/imrd/directdoc.asp?DDFDocuments/v/G/SPS/NCHN517.doc","ES")</f>
      </c>
    </row>
    <row r="6913">
      <c r="A6913" s="10" t="s">
        <v>11730</v>
      </c>
      <c r="B6913" s="11" t="s">
        <v>149</v>
      </c>
      <c r="C6913" s="10" t="s">
        <v>18</v>
      </c>
      <c r="D6913" s="12">
        <v>40891</v>
      </c>
      <c r="E6913" s="13" t="s">
        <v>11731</v>
      </c>
      <c r="F6913" s="13" t="s">
        <v>8989</v>
      </c>
      <c r="G6913" s="14"/>
      <c r="H6913" s="15">
        <f>HYPERLINK("https://docs.wto.org/imrd/directdoc.asp?DDFDocuments/t/G/SPS/NCHN518.doc","EN")</f>
      </c>
      <c r="I6913" s="15">
        <f>HYPERLINK("https://docs.wto.org/imrd/directdoc.asp?DDFDocuments/u/G/SPS/NCHN518.doc","FR")</f>
      </c>
      <c r="J6913" s="15">
        <f>HYPERLINK("https://docs.wto.org/imrd/directdoc.asp?DDFDocuments/v/G/SPS/NCHN518.doc","ES")</f>
      </c>
    </row>
    <row r="6914">
      <c r="A6914" s="10" t="s">
        <v>11732</v>
      </c>
      <c r="B6914" s="11" t="s">
        <v>365</v>
      </c>
      <c r="C6914" s="10" t="s">
        <v>40</v>
      </c>
      <c r="D6914" s="12">
        <v>40890</v>
      </c>
      <c r="E6914" s="13" t="s">
        <v>19</v>
      </c>
      <c r="F6914" s="13" t="s">
        <v>5150</v>
      </c>
      <c r="G6914" s="14"/>
      <c r="H6914" s="15">
        <f>HYPERLINK("https://docs.wto.org/imrd/directdoc.asp?DDFDocuments/t/G/SPS/NCHL346A2.DOC","EN")</f>
      </c>
      <c r="I6914" s="15">
        <f>HYPERLINK("https://docs.wto.org/imrd/directdoc.asp?DDFDocuments/u/G/SPS/NCHL346A2.DOC","FR")</f>
      </c>
      <c r="J6914" s="15">
        <f>HYPERLINK("https://docs.wto.org/imrd/directdoc.asp?DDFDocuments/v/G/SPS/NCHL346A2.DOC","ES")</f>
      </c>
    </row>
    <row r="6915">
      <c r="A6915" s="10" t="s">
        <v>11733</v>
      </c>
      <c r="B6915" s="11" t="s">
        <v>365</v>
      </c>
      <c r="C6915" s="10" t="s">
        <v>40</v>
      </c>
      <c r="D6915" s="12">
        <v>40890</v>
      </c>
      <c r="E6915" s="13" t="s">
        <v>19</v>
      </c>
      <c r="F6915" s="13" t="s">
        <v>5150</v>
      </c>
      <c r="G6915" s="14"/>
      <c r="H6915" s="15">
        <f>HYPERLINK("https://docs.wto.org/imrd/directdoc.asp?DDFDocuments/t/G/SPS/NCHL351A1.DOC","EN")</f>
      </c>
      <c r="I6915" s="15">
        <f>HYPERLINK("https://docs.wto.org/imrd/directdoc.asp?DDFDocuments/u/G/SPS/NCHL351A1.DOC","FR")</f>
      </c>
      <c r="J6915" s="15">
        <f>HYPERLINK("https://docs.wto.org/imrd/directdoc.asp?DDFDocuments/v/G/SPS/NCHL351A1.DOC","ES")</f>
      </c>
    </row>
    <row r="6916">
      <c r="A6916" s="10" t="s">
        <v>11734</v>
      </c>
      <c r="B6916" s="11" t="s">
        <v>365</v>
      </c>
      <c r="C6916" s="10" t="s">
        <v>40</v>
      </c>
      <c r="D6916" s="12">
        <v>40890</v>
      </c>
      <c r="E6916" s="13" t="s">
        <v>19</v>
      </c>
      <c r="F6916" s="13" t="s">
        <v>5150</v>
      </c>
      <c r="G6916" s="14"/>
      <c r="H6916" s="15">
        <f>HYPERLINK("https://docs.wto.org/imrd/directdoc.asp?DDFDocuments/t/G/SPS/NCHL361A1.DOC","EN")</f>
      </c>
      <c r="I6916" s="15">
        <f>HYPERLINK("https://docs.wto.org/imrd/directdoc.asp?DDFDocuments/u/G/SPS/NCHL361A1.DOC","FR")</f>
      </c>
      <c r="J6916" s="15">
        <f>HYPERLINK("https://docs.wto.org/imrd/directdoc.asp?DDFDocuments/v/G/SPS/NCHL361A1.DOC","ES")</f>
      </c>
    </row>
    <row r="6917">
      <c r="A6917" s="10" t="s">
        <v>11735</v>
      </c>
      <c r="B6917" s="11" t="s">
        <v>365</v>
      </c>
      <c r="C6917" s="10" t="s">
        <v>40</v>
      </c>
      <c r="D6917" s="12">
        <v>40890</v>
      </c>
      <c r="E6917" s="13" t="s">
        <v>19</v>
      </c>
      <c r="F6917" s="13" t="s">
        <v>5150</v>
      </c>
      <c r="G6917" s="14"/>
      <c r="H6917" s="15">
        <f>HYPERLINK("https://docs.wto.org/imrd/directdoc.asp?DDFDocuments/t/G/SPS/NCHL362A1.DOC","EN")</f>
      </c>
      <c r="I6917" s="15">
        <f>HYPERLINK("https://docs.wto.org/imrd/directdoc.asp?DDFDocuments/u/G/SPS/NCHL362A1.DOC","FR")</f>
      </c>
      <c r="J6917" s="15">
        <f>HYPERLINK("https://docs.wto.org/imrd/directdoc.asp?DDFDocuments/v/G/SPS/NCHL362A1.DOC","ES")</f>
      </c>
    </row>
    <row r="6918">
      <c r="A6918" s="10" t="s">
        <v>11736</v>
      </c>
      <c r="B6918" s="11" t="s">
        <v>365</v>
      </c>
      <c r="C6918" s="10" t="s">
        <v>40</v>
      </c>
      <c r="D6918" s="12">
        <v>40890</v>
      </c>
      <c r="E6918" s="13" t="s">
        <v>19</v>
      </c>
      <c r="F6918" s="13" t="s">
        <v>5163</v>
      </c>
      <c r="G6918" s="14"/>
      <c r="H6918" s="15">
        <f>HYPERLINK("https://docs.wto.org/imrd/directdoc.asp?DDFDocuments/t/G/SPS/NCHL374A1.DOC","EN")</f>
      </c>
      <c r="I6918" s="15">
        <f>HYPERLINK("https://docs.wto.org/imrd/directdoc.asp?DDFDocuments/u/G/SPS/NCHL374A1.DOC","FR")</f>
      </c>
      <c r="J6918" s="15">
        <f>HYPERLINK("https://docs.wto.org/imrd/directdoc.asp?DDFDocuments/v/G/SPS/NCHL374A1.DOC","ES")</f>
      </c>
    </row>
    <row r="6919">
      <c r="A6919" s="10" t="s">
        <v>11737</v>
      </c>
      <c r="B6919" s="11" t="s">
        <v>82</v>
      </c>
      <c r="C6919" s="10" t="s">
        <v>40</v>
      </c>
      <c r="D6919" s="12">
        <v>40890</v>
      </c>
      <c r="E6919" s="13" t="s">
        <v>11738</v>
      </c>
      <c r="F6919" s="13" t="s">
        <v>5150</v>
      </c>
      <c r="G6919" s="14"/>
      <c r="H6919" s="15">
        <f>HYPERLINK("https://docs.wto.org/imrd/directdoc.asp?DDFDocuments/q/G/SPS/NEEC399A1.pdf","EN")</f>
      </c>
      <c r="I6919" s="15">
        <f>HYPERLINK("https://docs.wto.org/imrd/directdoc.asp?DDFDocuments/r/G/SPS/NEEC399A1.pdf","FR")</f>
      </c>
      <c r="J6919" s="15">
        <f>HYPERLINK("https://docs.wto.org/imrd/directdoc.asp?DDFDocuments/s/G/SPS/NEEC399A1.pdf","ES")</f>
      </c>
    </row>
    <row r="6920">
      <c r="A6920" s="10" t="s">
        <v>11739</v>
      </c>
      <c r="B6920" s="11" t="s">
        <v>34</v>
      </c>
      <c r="C6920" s="10" t="s">
        <v>18</v>
      </c>
      <c r="D6920" s="12">
        <v>40890</v>
      </c>
      <c r="E6920" s="13" t="s">
        <v>11630</v>
      </c>
      <c r="F6920" s="13" t="s">
        <v>11740</v>
      </c>
      <c r="G6920" s="14" t="s">
        <v>11741</v>
      </c>
      <c r="H6920" s="15">
        <f>HYPERLINK("https://docs.wto.org/imrd/directdoc.asp?DDFDocuments/t/G/SPS/NJPN286.DOC","EN")</f>
      </c>
      <c r="I6920" s="15">
        <f>HYPERLINK("https://docs.wto.org/imrd/directdoc.asp?DDFDocuments/u/G/SPS/NJPN286.DOC","FR")</f>
      </c>
      <c r="J6920" s="15">
        <f>HYPERLINK("https://docs.wto.org/imrd/directdoc.asp?DDFDocuments/v/G/SPS/NJPN286.DOC","ES")</f>
      </c>
    </row>
    <row r="6921">
      <c r="A6921" s="10" t="s">
        <v>11742</v>
      </c>
      <c r="B6921" s="11" t="s">
        <v>87</v>
      </c>
      <c r="C6921" s="10" t="s">
        <v>40</v>
      </c>
      <c r="D6921" s="12">
        <v>40890</v>
      </c>
      <c r="E6921" s="13" t="s">
        <v>19</v>
      </c>
      <c r="F6921" s="13" t="s">
        <v>992</v>
      </c>
      <c r="G6921" s="14"/>
      <c r="H6921" s="15">
        <f>HYPERLINK("https://docs.wto.org/imrd/directdoc.asp?DDFDocuments/q/G/SPS/NMEX143A1.pdf","EN")</f>
      </c>
      <c r="I6921" s="15">
        <f>HYPERLINK("https://docs.wto.org/imrd/directdoc.asp?DDFDocuments/r/G/SPS/NMEX143A1.pdf","FR")</f>
      </c>
      <c r="J6921" s="15">
        <f>HYPERLINK("https://docs.wto.org/imrd/directdoc.asp?DDFDocuments/s/G/SPS/NMEX143A1.pdf","ES")</f>
      </c>
    </row>
    <row r="6922">
      <c r="A6922" s="10" t="s">
        <v>11743</v>
      </c>
      <c r="B6922" s="11" t="s">
        <v>164</v>
      </c>
      <c r="C6922" s="10" t="s">
        <v>40</v>
      </c>
      <c r="D6922" s="12">
        <v>40890</v>
      </c>
      <c r="E6922" s="13" t="s">
        <v>11744</v>
      </c>
      <c r="F6922" s="13" t="s">
        <v>6184</v>
      </c>
      <c r="G6922" s="14"/>
      <c r="H6922" s="15">
        <f>HYPERLINK("https://docs.wto.org/imrd/directdoc.asp?DDFDocuments/t/G/SPS/NUKR31A3.DOC","EN")</f>
      </c>
      <c r="I6922" s="15">
        <f>HYPERLINK("https://docs.wto.org/imrd/directdoc.asp?DDFDocuments/u/G/SPS/NUKR31A3.DOC","FR")</f>
      </c>
      <c r="J6922" s="15">
        <f>HYPERLINK("https://docs.wto.org/imrd/directdoc.asp?DDFDocuments/v/G/SPS/NUKR31A3.DOC","ES")</f>
      </c>
    </row>
    <row r="6923">
      <c r="A6923" s="10" t="s">
        <v>11745</v>
      </c>
      <c r="B6923" s="11" t="s">
        <v>161</v>
      </c>
      <c r="C6923" s="10" t="s">
        <v>40</v>
      </c>
      <c r="D6923" s="12">
        <v>40890</v>
      </c>
      <c r="E6923" s="13" t="s">
        <v>8259</v>
      </c>
      <c r="F6923" s="13" t="s">
        <v>5163</v>
      </c>
      <c r="G6923" s="14"/>
      <c r="H6923" s="15">
        <f>HYPERLINK("https://docs.wto.org/imrd/directdoc.asp?DDFDocuments/t/G/SPS/NUSA2280A1.DOC","EN")</f>
      </c>
      <c r="I6923" s="15">
        <f>HYPERLINK("https://docs.wto.org/imrd/directdoc.asp?DDFDocuments/u/G/SPS/NUSA2280A1.DOC","FR")</f>
      </c>
      <c r="J6923" s="15">
        <f>HYPERLINK("https://docs.wto.org/imrd/directdoc.asp?DDFDocuments/v/G/SPS/NUSA2280A1.DOC","ES")</f>
      </c>
    </row>
    <row r="6924">
      <c r="A6924" s="10" t="s">
        <v>11746</v>
      </c>
      <c r="B6924" s="11" t="s">
        <v>34</v>
      </c>
      <c r="C6924" s="10" t="s">
        <v>18</v>
      </c>
      <c r="D6924" s="12">
        <v>40889</v>
      </c>
      <c r="E6924" s="13" t="s">
        <v>11747</v>
      </c>
      <c r="F6924" s="13" t="s">
        <v>74</v>
      </c>
      <c r="G6924" s="14"/>
      <c r="H6924" s="15">
        <f>HYPERLINK("https://docs.wto.org/imrd/directdoc.asp?DDFDocuments/t/G/SPS/NJPN285.DOC","EN")</f>
      </c>
      <c r="I6924" s="15">
        <f>HYPERLINK("https://docs.wto.org/imrd/directdoc.asp?DDFDocuments/u/G/SPS/NJPN285.DOC","FR")</f>
      </c>
      <c r="J6924" s="15">
        <f>HYPERLINK("https://docs.wto.org/imrd/directdoc.asp?DDFDocuments/v/G/SPS/NJPN285.DOC","ES")</f>
      </c>
    </row>
    <row r="6925">
      <c r="A6925" s="10" t="s">
        <v>11748</v>
      </c>
      <c r="B6925" s="11" t="s">
        <v>72</v>
      </c>
      <c r="C6925" s="10" t="s">
        <v>40</v>
      </c>
      <c r="D6925" s="12">
        <v>40886</v>
      </c>
      <c r="E6925" s="13" t="s">
        <v>11749</v>
      </c>
      <c r="F6925" s="13" t="s">
        <v>5150</v>
      </c>
      <c r="G6925" s="14" t="s">
        <v>11750</v>
      </c>
      <c r="H6925" s="15">
        <f>HYPERLINK("https://docs.wto.org/imrd/directdoc.asp?DDFDocuments/q/G/SPS/NCAN515A3.pdf","EN")</f>
      </c>
      <c r="I6925" s="15">
        <f>HYPERLINK("https://docs.wto.org/imrd/directdoc.asp?DDFDocuments/r/G/SPS/NCAN515A3.pdf","FR")</f>
      </c>
      <c r="J6925" s="15">
        <f>HYPERLINK("https://docs.wto.org/imrd/directdoc.asp?DDFDocuments/s/G/SPS/NCAN515A3.pdf","ES")</f>
      </c>
    </row>
    <row r="6926">
      <c r="A6926" s="10" t="s">
        <v>11751</v>
      </c>
      <c r="B6926" s="11" t="s">
        <v>195</v>
      </c>
      <c r="C6926" s="10" t="s">
        <v>18</v>
      </c>
      <c r="D6926" s="12">
        <v>40884</v>
      </c>
      <c r="E6926" s="13" t="s">
        <v>11752</v>
      </c>
      <c r="F6926" s="13" t="s">
        <v>1282</v>
      </c>
      <c r="G6926" s="14" t="s">
        <v>11753</v>
      </c>
      <c r="H6926" s="15">
        <f>HYPERLINK("https://docs.wto.org/imrd/directdoc.asp?DDFDocuments/t/G/SPS/NNZL466.DOC","EN")</f>
      </c>
      <c r="I6926" s="15">
        <f>HYPERLINK("https://docs.wto.org/imrd/directdoc.asp?DDFDocuments/u/G/SPS/NNZL466.DOC","FR")</f>
      </c>
      <c r="J6926" s="15">
        <f>HYPERLINK("https://docs.wto.org/imrd/directdoc.asp?DDFDocuments/v/G/SPS/NNZL466.DOC","ES")</f>
      </c>
    </row>
    <row r="6927">
      <c r="A6927" s="10" t="s">
        <v>11754</v>
      </c>
      <c r="B6927" s="11" t="s">
        <v>779</v>
      </c>
      <c r="C6927" s="10" t="s">
        <v>18</v>
      </c>
      <c r="D6927" s="12">
        <v>40877</v>
      </c>
      <c r="E6927" s="13" t="s">
        <v>11755</v>
      </c>
      <c r="F6927" s="13" t="s">
        <v>1282</v>
      </c>
      <c r="G6927" s="14"/>
      <c r="H6927" s="15">
        <f>HYPERLINK("https://docs.wto.org/imrd/directdoc.asp?DDFDocuments/t/G/SPS/NURY14.DOC","EN")</f>
      </c>
      <c r="I6927" s="15">
        <f>HYPERLINK("https://docs.wto.org/imrd/directdoc.asp?DDFDocuments/u/G/SPS/NURY14.DOC","FR")</f>
      </c>
      <c r="J6927" s="15">
        <f>HYPERLINK("https://docs.wto.org/imrd/directdoc.asp?DDFDocuments/v/G/SPS/NURY14.DOC","ES")</f>
      </c>
    </row>
    <row r="6928">
      <c r="A6928" s="10" t="s">
        <v>11756</v>
      </c>
      <c r="B6928" s="11" t="s">
        <v>779</v>
      </c>
      <c r="C6928" s="10" t="s">
        <v>18</v>
      </c>
      <c r="D6928" s="12">
        <v>40877</v>
      </c>
      <c r="E6928" s="13" t="s">
        <v>11755</v>
      </c>
      <c r="F6928" s="13" t="s">
        <v>1282</v>
      </c>
      <c r="G6928" s="14" t="s">
        <v>11695</v>
      </c>
      <c r="H6928" s="15">
        <f>HYPERLINK("https://docs.wto.org/imrd/directdoc.asp?DDFDocuments/t/G/SPS/NURY15.DOC","EN")</f>
      </c>
      <c r="I6928" s="15">
        <f>HYPERLINK("https://docs.wto.org/imrd/directdoc.asp?DDFDocuments/u/G/SPS/NURY15.DOC","FR")</f>
      </c>
      <c r="J6928" s="15">
        <f>HYPERLINK("https://docs.wto.org/imrd/directdoc.asp?DDFDocuments/v/G/SPS/NURY15.DOC","ES")</f>
      </c>
    </row>
    <row r="6929">
      <c r="A6929" s="10" t="s">
        <v>11757</v>
      </c>
      <c r="B6929" s="11" t="s">
        <v>779</v>
      </c>
      <c r="C6929" s="10" t="s">
        <v>18</v>
      </c>
      <c r="D6929" s="12">
        <v>40877</v>
      </c>
      <c r="E6929" s="13" t="s">
        <v>11755</v>
      </c>
      <c r="F6929" s="13" t="s">
        <v>1282</v>
      </c>
      <c r="G6929" s="14"/>
      <c r="H6929" s="15">
        <f>HYPERLINK("https://docs.wto.org/imrd/directdoc.asp?DDFDocuments/t/G/SPS/NURY16.DOC","EN")</f>
      </c>
      <c r="I6929" s="15">
        <f>HYPERLINK("https://docs.wto.org/imrd/directdoc.asp?DDFDocuments/u/G/SPS/NURY16.DOC","FR")</f>
      </c>
      <c r="J6929" s="15">
        <f>HYPERLINK("https://docs.wto.org/imrd/directdoc.asp?DDFDocuments/v/G/SPS/NURY16.DOC","ES")</f>
      </c>
    </row>
    <row r="6930">
      <c r="A6930" s="10" t="s">
        <v>11758</v>
      </c>
      <c r="B6930" s="11" t="s">
        <v>188</v>
      </c>
      <c r="C6930" s="10" t="s">
        <v>40</v>
      </c>
      <c r="D6930" s="12">
        <v>40872</v>
      </c>
      <c r="E6930" s="13" t="s">
        <v>11759</v>
      </c>
      <c r="F6930" s="13" t="s">
        <v>5150</v>
      </c>
      <c r="G6930" s="14"/>
      <c r="H6930" s="15">
        <f>HYPERLINK("https://docs.wto.org/imrd/directdoc.asp?DDFDocuments/t/G/SPS/NAUS268A1.DOC","EN")</f>
      </c>
      <c r="I6930" s="15">
        <f>HYPERLINK("https://docs.wto.org/imrd/directdoc.asp?DDFDocuments/u/G/SPS/NAUS268A1.DOC","FR")</f>
      </c>
      <c r="J6930" s="15">
        <f>HYPERLINK("https://docs.wto.org/imrd/directdoc.asp?DDFDocuments/v/G/SPS/NAUS268A1.DOC","ES")</f>
      </c>
    </row>
    <row r="6931">
      <c r="A6931" s="10" t="s">
        <v>11760</v>
      </c>
      <c r="B6931" s="11" t="s">
        <v>365</v>
      </c>
      <c r="C6931" s="10" t="s">
        <v>201</v>
      </c>
      <c r="D6931" s="12">
        <v>40872</v>
      </c>
      <c r="E6931" s="13" t="s">
        <v>19</v>
      </c>
      <c r="F6931" s="13" t="s">
        <v>607</v>
      </c>
      <c r="G6931" s="14"/>
      <c r="H6931" s="15"/>
      <c r="I6931" s="15"/>
      <c r="J6931" s="15">
        <f>HYPERLINK("https://docs.wto.org/imrd/directdoc.asp?DDFDocuments/v/G/SPS/NCHL378C1.DOC","ES")</f>
      </c>
    </row>
    <row r="6932">
      <c r="A6932" s="10" t="s">
        <v>11761</v>
      </c>
      <c r="B6932" s="11" t="s">
        <v>365</v>
      </c>
      <c r="C6932" s="10" t="s">
        <v>201</v>
      </c>
      <c r="D6932" s="12">
        <v>40872</v>
      </c>
      <c r="E6932" s="13" t="s">
        <v>19</v>
      </c>
      <c r="F6932" s="13" t="s">
        <v>607</v>
      </c>
      <c r="G6932" s="14"/>
      <c r="H6932" s="15"/>
      <c r="I6932" s="15"/>
      <c r="J6932" s="15">
        <f>HYPERLINK("https://docs.wto.org/imrd/directdoc.asp?DDFDocuments/v/G/SPS/NCHL379C1.DOC","ES")</f>
      </c>
    </row>
    <row r="6933">
      <c r="A6933" s="10" t="s">
        <v>11762</v>
      </c>
      <c r="B6933" s="11" t="s">
        <v>161</v>
      </c>
      <c r="C6933" s="10" t="s">
        <v>201</v>
      </c>
      <c r="D6933" s="12">
        <v>40871</v>
      </c>
      <c r="E6933" s="13" t="s">
        <v>19</v>
      </c>
      <c r="F6933" s="13" t="s">
        <v>5150</v>
      </c>
      <c r="G6933" s="14"/>
      <c r="H6933" s="15">
        <f>HYPERLINK("https://docs.wto.org/imrd/directdoc.asp?DDFDocuments/t/G/SPS/NUSA2220R1A1C1.DOC","EN")</f>
      </c>
      <c r="I6933" s="15"/>
      <c r="J6933" s="15"/>
    </row>
    <row r="6934">
      <c r="A6934" s="10" t="s">
        <v>11763</v>
      </c>
      <c r="B6934" s="11" t="s">
        <v>153</v>
      </c>
      <c r="C6934" s="10" t="s">
        <v>18</v>
      </c>
      <c r="D6934" s="12">
        <v>40868</v>
      </c>
      <c r="E6934" s="13" t="s">
        <v>11764</v>
      </c>
      <c r="F6934" s="13" t="s">
        <v>158</v>
      </c>
      <c r="G6934" s="14"/>
      <c r="H6934" s="15">
        <f>HYPERLINK("https://docs.wto.org/imrd/directdoc.asp?DDFDocuments/q/G/SPS/NKOR398.pdf","EN")</f>
      </c>
      <c r="I6934" s="15">
        <f>HYPERLINK("https://docs.wto.org/imrd/directdoc.asp?DDFDocuments/r/G/SPS/NKOR398.pdf","FR")</f>
      </c>
      <c r="J6934" s="15">
        <f>HYPERLINK("https://docs.wto.org/imrd/directdoc.asp?DDFDocuments/s/G/SPS/NKOR398.pdf","ES")</f>
      </c>
    </row>
    <row r="6935">
      <c r="A6935" s="10" t="s">
        <v>11765</v>
      </c>
      <c r="B6935" s="11" t="s">
        <v>153</v>
      </c>
      <c r="C6935" s="10" t="s">
        <v>18</v>
      </c>
      <c r="D6935" s="12">
        <v>40868</v>
      </c>
      <c r="E6935" s="13" t="s">
        <v>11766</v>
      </c>
      <c r="F6935" s="13" t="s">
        <v>158</v>
      </c>
      <c r="G6935" s="14"/>
      <c r="H6935" s="15">
        <f>HYPERLINK("https://docs.wto.org/imrd/directdoc.asp?DDFDocuments/q/G/SPS/NKOR399.pdf","EN")</f>
      </c>
      <c r="I6935" s="15">
        <f>HYPERLINK("https://docs.wto.org/imrd/directdoc.asp?DDFDocuments/r/G/SPS/NKOR399.pdf","FR")</f>
      </c>
      <c r="J6935" s="15">
        <f>HYPERLINK("https://docs.wto.org/imrd/directdoc.asp?DDFDocuments/s/G/SPS/NKOR399.pdf","ES")</f>
      </c>
    </row>
    <row r="6936">
      <c r="A6936" s="10" t="s">
        <v>11767</v>
      </c>
      <c r="B6936" s="11" t="s">
        <v>95</v>
      </c>
      <c r="C6936" s="10" t="s">
        <v>40</v>
      </c>
      <c r="D6936" s="12">
        <v>40863</v>
      </c>
      <c r="E6936" s="13" t="s">
        <v>11768</v>
      </c>
      <c r="F6936" s="13" t="s">
        <v>5150</v>
      </c>
      <c r="G6936" s="14" t="s">
        <v>572</v>
      </c>
      <c r="H6936" s="15">
        <f>HYPERLINK("https://docs.wto.org/imrd/directdoc.asp?DDFDocuments/t/G/SPS/NBRA642A1.DOC","EN")</f>
      </c>
      <c r="I6936" s="15">
        <f>HYPERLINK("https://docs.wto.org/imrd/directdoc.asp?DDFDocuments/u/G/SPS/NBRA642A1.DOC","FR")</f>
      </c>
      <c r="J6936" s="15">
        <f>HYPERLINK("https://docs.wto.org/imrd/directdoc.asp?DDFDocuments/v/G/SPS/NBRA642A1.DOC","ES")</f>
      </c>
    </row>
    <row r="6937">
      <c r="A6937" s="10" t="s">
        <v>11769</v>
      </c>
      <c r="B6937" s="11" t="s">
        <v>95</v>
      </c>
      <c r="C6937" s="10" t="s">
        <v>18</v>
      </c>
      <c r="D6937" s="12">
        <v>40863</v>
      </c>
      <c r="E6937" s="13" t="s">
        <v>11770</v>
      </c>
      <c r="F6937" s="13" t="s">
        <v>32</v>
      </c>
      <c r="G6937" s="14" t="s">
        <v>365</v>
      </c>
      <c r="H6937" s="15">
        <f>HYPERLINK("https://docs.wto.org/imrd/directdoc.asp?DDFDocuments/q/G/SPS/NBRA782.pdf","EN")</f>
      </c>
      <c r="I6937" s="15">
        <f>HYPERLINK("https://docs.wto.org/imrd/directdoc.asp?DDFDocuments/r/G/SPS/NBRA782.pdf","FR")</f>
      </c>
      <c r="J6937" s="15">
        <f>HYPERLINK("https://docs.wto.org/imrd/directdoc.asp?DDFDocuments/s/G/SPS/NBRA782.pdf","ES")</f>
      </c>
    </row>
    <row r="6938">
      <c r="A6938" s="10" t="s">
        <v>11771</v>
      </c>
      <c r="B6938" s="11" t="s">
        <v>365</v>
      </c>
      <c r="C6938" s="10" t="s">
        <v>18</v>
      </c>
      <c r="D6938" s="12">
        <v>40863</v>
      </c>
      <c r="E6938" s="13" t="s">
        <v>11605</v>
      </c>
      <c r="F6938" s="13" t="s">
        <v>607</v>
      </c>
      <c r="G6938" s="14" t="s">
        <v>161</v>
      </c>
      <c r="H6938" s="15">
        <f>HYPERLINK("https://docs.wto.org/imrd/directdoc.asp?DDFDocuments/t/G/SPS/NCHL377.DOC","EN")</f>
      </c>
      <c r="I6938" s="15">
        <f>HYPERLINK("https://docs.wto.org/imrd/directdoc.asp?DDFDocuments/u/G/SPS/NCHL377.DOC","FR")</f>
      </c>
      <c r="J6938" s="15">
        <f>HYPERLINK("https://docs.wto.org/imrd/directdoc.asp?DDFDocuments/v/G/SPS/NCHL377.DOC","ES")</f>
      </c>
    </row>
    <row r="6939">
      <c r="A6939" s="10" t="s">
        <v>11772</v>
      </c>
      <c r="B6939" s="11" t="s">
        <v>365</v>
      </c>
      <c r="C6939" s="10" t="s">
        <v>18</v>
      </c>
      <c r="D6939" s="12">
        <v>40863</v>
      </c>
      <c r="E6939" s="13" t="s">
        <v>11773</v>
      </c>
      <c r="F6939" s="13" t="s">
        <v>607</v>
      </c>
      <c r="G6939" s="14" t="s">
        <v>161</v>
      </c>
      <c r="H6939" s="15">
        <f>HYPERLINK("https://docs.wto.org/imrd/directdoc.asp?DDFDocuments/t/G/SPS/NCHL378.DOC","EN")</f>
      </c>
      <c r="I6939" s="15">
        <f>HYPERLINK("https://docs.wto.org/imrd/directdoc.asp?DDFDocuments/u/G/SPS/NCHL378.DOC","FR")</f>
      </c>
      <c r="J6939" s="15">
        <f>HYPERLINK("https://docs.wto.org/imrd/directdoc.asp?DDFDocuments/v/G/SPS/NCHL378.DOC","ES")</f>
      </c>
    </row>
    <row r="6940">
      <c r="A6940" s="10" t="s">
        <v>11774</v>
      </c>
      <c r="B6940" s="11" t="s">
        <v>365</v>
      </c>
      <c r="C6940" s="10" t="s">
        <v>18</v>
      </c>
      <c r="D6940" s="12">
        <v>40863</v>
      </c>
      <c r="E6940" s="13" t="s">
        <v>11775</v>
      </c>
      <c r="F6940" s="13" t="s">
        <v>607</v>
      </c>
      <c r="G6940" s="14" t="s">
        <v>161</v>
      </c>
      <c r="H6940" s="15">
        <f>HYPERLINK("https://docs.wto.org/imrd/directdoc.asp?DDFDocuments/t/G/SPS/NCHL379.DOC","EN")</f>
      </c>
      <c r="I6940" s="15">
        <f>HYPERLINK("https://docs.wto.org/imrd/directdoc.asp?DDFDocuments/u/G/SPS/NCHL379.DOC","FR")</f>
      </c>
      <c r="J6940" s="15">
        <f>HYPERLINK("https://docs.wto.org/imrd/directdoc.asp?DDFDocuments/v/G/SPS/NCHL379.DOC","ES")</f>
      </c>
    </row>
    <row r="6941">
      <c r="A6941" s="10" t="s">
        <v>11776</v>
      </c>
      <c r="B6941" s="11" t="s">
        <v>27</v>
      </c>
      <c r="C6941" s="10" t="s">
        <v>18</v>
      </c>
      <c r="D6941" s="12">
        <v>40863</v>
      </c>
      <c r="E6941" s="13" t="s">
        <v>11777</v>
      </c>
      <c r="F6941" s="13" t="s">
        <v>4894</v>
      </c>
      <c r="G6941" s="14"/>
      <c r="H6941" s="15">
        <f>HYPERLINK("https://docs.wto.org/imrd/directdoc.asp?DDFDocuments/t/G/SPS/NCRI115.DOC","EN")</f>
      </c>
      <c r="I6941" s="15">
        <f>HYPERLINK("https://docs.wto.org/imrd/directdoc.asp?DDFDocuments/u/G/SPS/NCRI115.DOC","FR")</f>
      </c>
      <c r="J6941" s="15">
        <f>HYPERLINK("https://docs.wto.org/imrd/directdoc.asp?DDFDocuments/v/G/SPS/NCRI115.DOC","ES")</f>
      </c>
    </row>
    <row r="6942">
      <c r="A6942" s="10" t="s">
        <v>11778</v>
      </c>
      <c r="B6942" s="11" t="s">
        <v>195</v>
      </c>
      <c r="C6942" s="10" t="s">
        <v>18</v>
      </c>
      <c r="D6942" s="12">
        <v>40863</v>
      </c>
      <c r="E6942" s="13" t="s">
        <v>11779</v>
      </c>
      <c r="F6942" s="13" t="s">
        <v>158</v>
      </c>
      <c r="G6942" s="14" t="s">
        <v>151</v>
      </c>
      <c r="H6942" s="15">
        <f>HYPERLINK("https://docs.wto.org/imrd/directdoc.asp?DDFDocuments/t/G/SPS/NNZL465.DOC","EN")</f>
      </c>
      <c r="I6942" s="15">
        <f>HYPERLINK("https://docs.wto.org/imrd/directdoc.asp?DDFDocuments/u/G/SPS/NNZL465.DOC","FR")</f>
      </c>
      <c r="J6942" s="15">
        <f>HYPERLINK("https://docs.wto.org/imrd/directdoc.asp?DDFDocuments/v/G/SPS/NNZL465.DOC","ES")</f>
      </c>
    </row>
    <row r="6943">
      <c r="A6943" s="10" t="s">
        <v>11780</v>
      </c>
      <c r="B6943" s="11" t="s">
        <v>161</v>
      </c>
      <c r="C6943" s="10" t="s">
        <v>40</v>
      </c>
      <c r="D6943" s="12">
        <v>40863</v>
      </c>
      <c r="E6943" s="13" t="s">
        <v>10623</v>
      </c>
      <c r="F6943" s="13" t="s">
        <v>5150</v>
      </c>
      <c r="G6943" s="14" t="s">
        <v>11781</v>
      </c>
      <c r="H6943" s="15">
        <f>HYPERLINK("https://docs.wto.org/imrd/directdoc.asp?DDFDocuments/t/G/SPS/NUSA2220R1A1.DOC","EN")</f>
      </c>
      <c r="I6943" s="15">
        <f>HYPERLINK("https://docs.wto.org/imrd/directdoc.asp?DDFDocuments/u/G/SPS/NUSA2220R1A1.DOC","FR")</f>
      </c>
      <c r="J6943" s="15">
        <f>HYPERLINK("https://docs.wto.org/imrd/directdoc.asp?DDFDocuments/v/G/SPS/NUSA2220R1A1.DOC","ES")</f>
      </c>
    </row>
    <row r="6944">
      <c r="A6944" s="10" t="s">
        <v>11782</v>
      </c>
      <c r="B6944" s="11" t="s">
        <v>82</v>
      </c>
      <c r="C6944" s="10" t="s">
        <v>54</v>
      </c>
      <c r="D6944" s="12">
        <v>40862</v>
      </c>
      <c r="E6944" s="13" t="s">
        <v>11586</v>
      </c>
      <c r="F6944" s="13" t="s">
        <v>11783</v>
      </c>
      <c r="G6944" s="14" t="s">
        <v>204</v>
      </c>
      <c r="H6944" s="15">
        <f>HYPERLINK("https://docs.wto.org/imrd/directdoc.asp?DDFDocuments/q/G/SPS/NEEC408A2.pdf","EN")</f>
      </c>
      <c r="I6944" s="15">
        <f>HYPERLINK("https://docs.wto.org/imrd/directdoc.asp?DDFDocuments/r/G/SPS/NEEC408A2.pdf","FR")</f>
      </c>
      <c r="J6944" s="15">
        <f>HYPERLINK("https://docs.wto.org/imrd/directdoc.asp?DDFDocuments/s/G/SPS/NEEC408A2.pdf","ES")</f>
      </c>
    </row>
    <row r="6945">
      <c r="A6945" s="10" t="s">
        <v>11784</v>
      </c>
      <c r="B6945" s="11" t="s">
        <v>624</v>
      </c>
      <c r="C6945" s="10" t="s">
        <v>18</v>
      </c>
      <c r="D6945" s="12">
        <v>40862</v>
      </c>
      <c r="E6945" s="13" t="s">
        <v>11785</v>
      </c>
      <c r="F6945" s="13" t="s">
        <v>24</v>
      </c>
      <c r="G6945" s="14" t="s">
        <v>11786</v>
      </c>
      <c r="H6945" s="15">
        <f>HYPERLINK("https://docs.wto.org/imrd/directdoc.asp?DDFDocuments/t/G/SPS/NQAT30.DOC","EN")</f>
      </c>
      <c r="I6945" s="15">
        <f>HYPERLINK("https://docs.wto.org/imrd/directdoc.asp?DDFDocuments/u/G/SPS/NQAT30.DOC","FR")</f>
      </c>
      <c r="J6945" s="15">
        <f>HYPERLINK("https://docs.wto.org/imrd/directdoc.asp?DDFDocuments/v/G/SPS/NQAT30.DOC","ES")</f>
      </c>
    </row>
    <row r="6946">
      <c r="A6946" s="10" t="s">
        <v>11787</v>
      </c>
      <c r="B6946" s="11" t="s">
        <v>624</v>
      </c>
      <c r="C6946" s="10" t="s">
        <v>18</v>
      </c>
      <c r="D6946" s="12">
        <v>40862</v>
      </c>
      <c r="E6946" s="13" t="s">
        <v>11785</v>
      </c>
      <c r="F6946" s="13" t="s">
        <v>2120</v>
      </c>
      <c r="G6946" s="14" t="s">
        <v>11786</v>
      </c>
      <c r="H6946" s="15">
        <f>HYPERLINK("https://docs.wto.org/imrd/directdoc.asp?DDFDocuments/q/G/SPS/NQAT31.pdf","EN")</f>
      </c>
      <c r="I6946" s="15">
        <f>HYPERLINK("https://docs.wto.org/imrd/directdoc.asp?DDFDocuments/r/G/SPS/NQAT31.pdf","FR")</f>
      </c>
      <c r="J6946" s="15">
        <f>HYPERLINK("https://docs.wto.org/imrd/directdoc.asp?DDFDocuments/s/G/SPS/NQAT31.pdf","ES")</f>
      </c>
    </row>
    <row r="6947">
      <c r="A6947" s="10" t="s">
        <v>11788</v>
      </c>
      <c r="B6947" s="11" t="s">
        <v>624</v>
      </c>
      <c r="C6947" s="10" t="s">
        <v>18</v>
      </c>
      <c r="D6947" s="12">
        <v>40862</v>
      </c>
      <c r="E6947" s="13" t="s">
        <v>11789</v>
      </c>
      <c r="F6947" s="13" t="s">
        <v>24</v>
      </c>
      <c r="G6947" s="14" t="s">
        <v>11786</v>
      </c>
      <c r="H6947" s="15">
        <f>HYPERLINK("https://docs.wto.org/imrd/directdoc.asp?DDFDocuments/q/G/SPS/NQAT35.pdf","EN")</f>
      </c>
      <c r="I6947" s="15">
        <f>HYPERLINK("https://docs.wto.org/imrd/directdoc.asp?DDFDocuments/r/G/SPS/NQAT35.pdf","FR")</f>
      </c>
      <c r="J6947" s="15">
        <f>HYPERLINK("https://docs.wto.org/imrd/directdoc.asp?DDFDocuments/s/G/SPS/NQAT35.pdf","ES")</f>
      </c>
    </row>
    <row r="6948">
      <c r="A6948" s="10" t="s">
        <v>11790</v>
      </c>
      <c r="B6948" s="11" t="s">
        <v>624</v>
      </c>
      <c r="C6948" s="10" t="s">
        <v>18</v>
      </c>
      <c r="D6948" s="12">
        <v>40862</v>
      </c>
      <c r="E6948" s="13" t="s">
        <v>11789</v>
      </c>
      <c r="F6948" s="13" t="s">
        <v>24</v>
      </c>
      <c r="G6948" s="14" t="s">
        <v>11786</v>
      </c>
      <c r="H6948" s="15">
        <f>HYPERLINK("https://docs.wto.org/imrd/directdoc.asp?DDFDocuments/t/G/SPS/NQAT37.DOC","EN")</f>
      </c>
      <c r="I6948" s="15">
        <f>HYPERLINK("https://docs.wto.org/imrd/directdoc.asp?DDFDocuments/u/G/SPS/NQAT37.DOC","FR")</f>
      </c>
      <c r="J6948" s="15">
        <f>HYPERLINK("https://docs.wto.org/imrd/directdoc.asp?DDFDocuments/v/G/SPS/NQAT37.DOC","ES")</f>
      </c>
    </row>
    <row r="6949">
      <c r="A6949" s="10" t="s">
        <v>11791</v>
      </c>
      <c r="B6949" s="11" t="s">
        <v>161</v>
      </c>
      <c r="C6949" s="10" t="s">
        <v>18</v>
      </c>
      <c r="D6949" s="12">
        <v>40862</v>
      </c>
      <c r="E6949" s="13" t="s">
        <v>11147</v>
      </c>
      <c r="F6949" s="13" t="s">
        <v>11792</v>
      </c>
      <c r="G6949" s="14" t="s">
        <v>27</v>
      </c>
      <c r="H6949" s="15">
        <f>HYPERLINK("https://docs.wto.org/imrd/directdoc.asp?DDFDocuments/t/G/SPS/NUSA2295.DOC","EN")</f>
      </c>
      <c r="I6949" s="15">
        <f>HYPERLINK("https://docs.wto.org/imrd/directdoc.asp?DDFDocuments/u/G/SPS/NUSA2295.DOC","FR")</f>
      </c>
      <c r="J6949" s="15">
        <f>HYPERLINK("https://docs.wto.org/imrd/directdoc.asp?DDFDocuments/v/G/SPS/NUSA2295.DOC","ES")</f>
      </c>
    </row>
    <row r="6950">
      <c r="A6950" s="10" t="s">
        <v>11793</v>
      </c>
      <c r="B6950" s="11" t="s">
        <v>161</v>
      </c>
      <c r="C6950" s="10" t="s">
        <v>18</v>
      </c>
      <c r="D6950" s="12">
        <v>40862</v>
      </c>
      <c r="E6950" s="13" t="s">
        <v>8586</v>
      </c>
      <c r="F6950" s="13" t="s">
        <v>158</v>
      </c>
      <c r="G6950" s="14" t="s">
        <v>151</v>
      </c>
      <c r="H6950" s="15">
        <f>HYPERLINK("https://docs.wto.org/imrd/directdoc.asp?DDFDocuments/t/G/SPS/NUSA2296.DOC","EN")</f>
      </c>
      <c r="I6950" s="15">
        <f>HYPERLINK("https://docs.wto.org/imrd/directdoc.asp?DDFDocuments/u/G/SPS/NUSA2296.DOC","FR")</f>
      </c>
      <c r="J6950" s="15">
        <f>HYPERLINK("https://docs.wto.org/imrd/directdoc.asp?DDFDocuments/v/G/SPS/NUSA2296.DOC","ES")</f>
      </c>
    </row>
    <row r="6951">
      <c r="A6951" s="10" t="s">
        <v>11794</v>
      </c>
      <c r="B6951" s="11" t="s">
        <v>72</v>
      </c>
      <c r="C6951" s="10" t="s">
        <v>18</v>
      </c>
      <c r="D6951" s="12">
        <v>40861</v>
      </c>
      <c r="E6951" s="13" t="s">
        <v>11795</v>
      </c>
      <c r="F6951" s="13" t="s">
        <v>122</v>
      </c>
      <c r="G6951" s="14"/>
      <c r="H6951" s="15">
        <f>HYPERLINK("https://docs.wto.org/imrd/directdoc.asp?DDFDocuments/t/G/SPS/NCAN570.DOC","EN")</f>
      </c>
      <c r="I6951" s="15">
        <f>HYPERLINK("https://docs.wto.org/imrd/directdoc.asp?DDFDocuments/u/G/SPS/NCAN570.DOC","FR")</f>
      </c>
      <c r="J6951" s="15">
        <f>HYPERLINK("https://docs.wto.org/imrd/directdoc.asp?DDFDocuments/v/G/SPS/NCAN570.DOC","ES")</f>
      </c>
    </row>
    <row r="6952">
      <c r="A6952" s="10" t="s">
        <v>11796</v>
      </c>
      <c r="B6952" s="11" t="s">
        <v>365</v>
      </c>
      <c r="C6952" s="10" t="s">
        <v>18</v>
      </c>
      <c r="D6952" s="12">
        <v>40856</v>
      </c>
      <c r="E6952" s="13" t="s">
        <v>11797</v>
      </c>
      <c r="F6952" s="13" t="s">
        <v>80</v>
      </c>
      <c r="G6952" s="14" t="s">
        <v>82</v>
      </c>
      <c r="H6952" s="15">
        <f>HYPERLINK("https://docs.wto.org/imrd/directdoc.asp?DDFDocuments/t/G/SPS/NCHL376.DOC","EN")</f>
      </c>
      <c r="I6952" s="15">
        <f>HYPERLINK("https://docs.wto.org/imrd/directdoc.asp?DDFDocuments/u/G/SPS/NCHL376.DOC","FR")</f>
      </c>
      <c r="J6952" s="15">
        <f>HYPERLINK("https://docs.wto.org/imrd/directdoc.asp?DDFDocuments/v/G/SPS/NCHL376.DOC","ES")</f>
      </c>
    </row>
    <row r="6953">
      <c r="A6953" s="10" t="s">
        <v>11798</v>
      </c>
      <c r="B6953" s="11" t="s">
        <v>161</v>
      </c>
      <c r="C6953" s="10" t="s">
        <v>40</v>
      </c>
      <c r="D6953" s="12">
        <v>40856</v>
      </c>
      <c r="E6953" s="13" t="s">
        <v>11799</v>
      </c>
      <c r="F6953" s="13" t="s">
        <v>5150</v>
      </c>
      <c r="G6953" s="14" t="s">
        <v>11800</v>
      </c>
      <c r="H6953" s="15">
        <f>HYPERLINK("https://docs.wto.org/imrd/directdoc.asp?DDFDocuments/t/G/SPS/NUSA2182A1.DOC","EN")</f>
      </c>
      <c r="I6953" s="15">
        <f>HYPERLINK("https://docs.wto.org/imrd/directdoc.asp?DDFDocuments/u/G/SPS/NUSA2182A1.DOC","FR")</f>
      </c>
      <c r="J6953" s="15">
        <f>HYPERLINK("https://docs.wto.org/imrd/directdoc.asp?DDFDocuments/v/G/SPS/NUSA2182A1.DOC","ES")</f>
      </c>
    </row>
    <row r="6954">
      <c r="A6954" s="10" t="s">
        <v>11801</v>
      </c>
      <c r="B6954" s="11" t="s">
        <v>161</v>
      </c>
      <c r="C6954" s="10" t="s">
        <v>18</v>
      </c>
      <c r="D6954" s="12">
        <v>40856</v>
      </c>
      <c r="E6954" s="13" t="s">
        <v>4254</v>
      </c>
      <c r="F6954" s="13" t="s">
        <v>3252</v>
      </c>
      <c r="G6954" s="14" t="s">
        <v>188</v>
      </c>
      <c r="H6954" s="15">
        <f>HYPERLINK("https://docs.wto.org/imrd/directdoc.asp?DDFDocuments/t/G/SPS/NUSA2294.DOC","EN")</f>
      </c>
      <c r="I6954" s="15">
        <f>HYPERLINK("https://docs.wto.org/imrd/directdoc.asp?DDFDocuments/u/G/SPS/NUSA2294.DOC","FR")</f>
      </c>
      <c r="J6954" s="15">
        <f>HYPERLINK("https://docs.wto.org/imrd/directdoc.asp?DDFDocuments/v/G/SPS/NUSA2294.DOC","ES")</f>
      </c>
    </row>
    <row r="6955">
      <c r="A6955" s="10" t="s">
        <v>11802</v>
      </c>
      <c r="B6955" s="11" t="s">
        <v>188</v>
      </c>
      <c r="C6955" s="10" t="s">
        <v>201</v>
      </c>
      <c r="D6955" s="12">
        <v>40855</v>
      </c>
      <c r="E6955" s="13" t="s">
        <v>11803</v>
      </c>
      <c r="F6955" s="13" t="s">
        <v>8415</v>
      </c>
      <c r="G6955" s="14" t="s">
        <v>11804</v>
      </c>
      <c r="H6955" s="15">
        <f>HYPERLINK("https://docs.wto.org/imrd/directdoc.asp?DDFDocuments/t/G/SPS/NAUS278C1.DOC","EN")</f>
      </c>
      <c r="I6955" s="15"/>
      <c r="J6955" s="15"/>
    </row>
    <row r="6956">
      <c r="A6956" s="10" t="s">
        <v>11805</v>
      </c>
      <c r="B6956" s="11" t="s">
        <v>188</v>
      </c>
      <c r="C6956" s="10" t="s">
        <v>18</v>
      </c>
      <c r="D6956" s="12">
        <v>40855</v>
      </c>
      <c r="E6956" s="13" t="s">
        <v>11806</v>
      </c>
      <c r="F6956" s="13" t="s">
        <v>158</v>
      </c>
      <c r="G6956" s="14"/>
      <c r="H6956" s="15">
        <f>HYPERLINK("https://docs.wto.org/imrd/directdoc.asp?DDFDocuments/t/G/SPS/NAUS279.DOC","EN")</f>
      </c>
      <c r="I6956" s="15">
        <f>HYPERLINK("https://docs.wto.org/imrd/directdoc.asp?DDFDocuments/u/G/SPS/NAUS279.DOC","FR")</f>
      </c>
      <c r="J6956" s="15">
        <f>HYPERLINK("https://docs.wto.org/imrd/directdoc.asp?DDFDocuments/v/G/SPS/NAUS279.DOC","ES")</f>
      </c>
    </row>
    <row r="6957">
      <c r="A6957" s="10" t="s">
        <v>11807</v>
      </c>
      <c r="B6957" s="11" t="s">
        <v>365</v>
      </c>
      <c r="C6957" s="10" t="s">
        <v>18</v>
      </c>
      <c r="D6957" s="12">
        <v>40855</v>
      </c>
      <c r="E6957" s="13" t="s">
        <v>10809</v>
      </c>
      <c r="F6957" s="13" t="s">
        <v>3627</v>
      </c>
      <c r="G6957" s="14"/>
      <c r="H6957" s="15">
        <f>HYPERLINK("https://docs.wto.org/imrd/directdoc.asp?DDFDocuments/t/G/SPS/NCHL375.DOC","EN")</f>
      </c>
      <c r="I6957" s="15">
        <f>HYPERLINK("https://docs.wto.org/imrd/directdoc.asp?DDFDocuments/u/G/SPS/NCHL375.DOC","FR")</f>
      </c>
      <c r="J6957" s="15">
        <f>HYPERLINK("https://docs.wto.org/imrd/directdoc.asp?DDFDocuments/v/G/SPS/NCHL375.DOC","ES")</f>
      </c>
    </row>
    <row r="6958">
      <c r="A6958" s="10" t="s">
        <v>11808</v>
      </c>
      <c r="B6958" s="11" t="s">
        <v>79</v>
      </c>
      <c r="C6958" s="10" t="s">
        <v>18</v>
      </c>
      <c r="D6958" s="12">
        <v>40855</v>
      </c>
      <c r="E6958" s="13" t="s">
        <v>2301</v>
      </c>
      <c r="F6958" s="13" t="s">
        <v>2963</v>
      </c>
      <c r="G6958" s="14" t="s">
        <v>82</v>
      </c>
      <c r="H6958" s="15">
        <f>HYPERLINK("https://docs.wto.org/imrd/directdoc.asp?DDFDocuments/t/G/SPS/NCOL231.DOC","EN")</f>
      </c>
      <c r="I6958" s="15">
        <f>HYPERLINK("https://docs.wto.org/imrd/directdoc.asp?DDFDocuments/u/G/SPS/NCOL231.DOC","FR")</f>
      </c>
      <c r="J6958" s="15">
        <f>HYPERLINK("https://docs.wto.org/imrd/directdoc.asp?DDFDocuments/v/G/SPS/NCOL231.DOC","ES")</f>
      </c>
    </row>
    <row r="6959">
      <c r="A6959" s="10" t="s">
        <v>11809</v>
      </c>
      <c r="B6959" s="11" t="s">
        <v>523</v>
      </c>
      <c r="C6959" s="10" t="s">
        <v>18</v>
      </c>
      <c r="D6959" s="12">
        <v>40855</v>
      </c>
      <c r="E6959" s="13" t="s">
        <v>6787</v>
      </c>
      <c r="F6959" s="13" t="s">
        <v>8257</v>
      </c>
      <c r="G6959" s="14"/>
      <c r="H6959" s="15">
        <f>HYPERLINK("https://docs.wto.org/imrd/directdoc.asp?DDFDocuments/t/G/SPS/NTUR23.DOC","EN")</f>
      </c>
      <c r="I6959" s="15">
        <f>HYPERLINK("https://docs.wto.org/imrd/directdoc.asp?DDFDocuments/u/G/SPS/NTUR23.DOC","FR")</f>
      </c>
      <c r="J6959" s="15">
        <f>HYPERLINK("https://docs.wto.org/imrd/directdoc.asp?DDFDocuments/v/G/SPS/NTUR23.DOC","ES")</f>
      </c>
    </row>
    <row r="6960">
      <c r="A6960" s="10" t="s">
        <v>11810</v>
      </c>
      <c r="B6960" s="11" t="s">
        <v>161</v>
      </c>
      <c r="C6960" s="10" t="s">
        <v>40</v>
      </c>
      <c r="D6960" s="12">
        <v>40855</v>
      </c>
      <c r="E6960" s="13" t="s">
        <v>11811</v>
      </c>
      <c r="F6960" s="13" t="s">
        <v>5150</v>
      </c>
      <c r="G6960" s="14" t="s">
        <v>365</v>
      </c>
      <c r="H6960" s="15">
        <f>HYPERLINK("https://docs.wto.org/imrd/directdoc.asp?DDFDocuments/q/G/SPS/NUSA2187A1.pdf","EN")</f>
      </c>
      <c r="I6960" s="15">
        <f>HYPERLINK("https://docs.wto.org/imrd/directdoc.asp?DDFDocuments/r/G/SPS/NUSA2187A1.pdf","FR")</f>
      </c>
      <c r="J6960" s="15">
        <f>HYPERLINK("https://docs.wto.org/imrd/directdoc.asp?DDFDocuments/s/G/SPS/NUSA2187A1.pdf","ES")</f>
      </c>
    </row>
    <row r="6961">
      <c r="A6961" s="10" t="s">
        <v>11812</v>
      </c>
      <c r="B6961" s="11" t="s">
        <v>161</v>
      </c>
      <c r="C6961" s="10" t="s">
        <v>40</v>
      </c>
      <c r="D6961" s="12">
        <v>40855</v>
      </c>
      <c r="E6961" s="13" t="s">
        <v>11813</v>
      </c>
      <c r="F6961" s="13" t="s">
        <v>5150</v>
      </c>
      <c r="G6961" s="14" t="s">
        <v>22</v>
      </c>
      <c r="H6961" s="15">
        <f>HYPERLINK("https://docs.wto.org/imrd/directdoc.asp?DDFDocuments/t/G/SPS/NUSA2188A1.DOC","EN")</f>
      </c>
      <c r="I6961" s="15">
        <f>HYPERLINK("https://docs.wto.org/imrd/directdoc.asp?DDFDocuments/u/G/SPS/NUSA2188A1.DOC","FR")</f>
      </c>
      <c r="J6961" s="15">
        <f>HYPERLINK("https://docs.wto.org/imrd/directdoc.asp?DDFDocuments/v/G/SPS/NUSA2188A1.DOC","ES")</f>
      </c>
    </row>
    <row r="6962">
      <c r="A6962" s="10" t="s">
        <v>11814</v>
      </c>
      <c r="B6962" s="11" t="s">
        <v>161</v>
      </c>
      <c r="C6962" s="10" t="s">
        <v>18</v>
      </c>
      <c r="D6962" s="12">
        <v>40854</v>
      </c>
      <c r="E6962" s="13" t="s">
        <v>4863</v>
      </c>
      <c r="F6962" s="13" t="s">
        <v>32</v>
      </c>
      <c r="G6962" s="14"/>
      <c r="H6962" s="15">
        <f>HYPERLINK("https://docs.wto.org/imrd/directdoc.asp?DDFDocuments/t/G/SPS/NUSA2292.DOC","EN")</f>
      </c>
      <c r="I6962" s="15">
        <f>HYPERLINK("https://docs.wto.org/imrd/directdoc.asp?DDFDocuments/u/G/SPS/NUSA2292.DOC","FR")</f>
      </c>
      <c r="J6962" s="15">
        <f>HYPERLINK("https://docs.wto.org/imrd/directdoc.asp?DDFDocuments/v/G/SPS/NUSA2292.DOC","ES")</f>
      </c>
    </row>
    <row r="6963">
      <c r="A6963" s="10" t="s">
        <v>11815</v>
      </c>
      <c r="B6963" s="11" t="s">
        <v>188</v>
      </c>
      <c r="C6963" s="10" t="s">
        <v>18</v>
      </c>
      <c r="D6963" s="12">
        <v>40851</v>
      </c>
      <c r="E6963" s="13" t="s">
        <v>11803</v>
      </c>
      <c r="F6963" s="13" t="s">
        <v>8415</v>
      </c>
      <c r="G6963" s="14" t="s">
        <v>11816</v>
      </c>
      <c r="H6963" s="15">
        <f>HYPERLINK("https://docs.wto.org/imrd/directdoc.asp?DDFDocuments/t/G/SPS/NAUS278.DOC","EN")</f>
      </c>
      <c r="I6963" s="15">
        <f>HYPERLINK("https://docs.wto.org/imrd/directdoc.asp?DDFDocuments/u/G/SPS/NAUS278.DOC","FR")</f>
      </c>
      <c r="J6963" s="15">
        <f>HYPERLINK("https://docs.wto.org/imrd/directdoc.asp?DDFDocuments/v/G/SPS/NAUS278.DOC","ES")</f>
      </c>
    </row>
    <row r="6964">
      <c r="A6964" s="10" t="s">
        <v>11817</v>
      </c>
      <c r="B6964" s="11" t="s">
        <v>622</v>
      </c>
      <c r="C6964" s="10" t="s">
        <v>54</v>
      </c>
      <c r="D6964" s="12">
        <v>40850</v>
      </c>
      <c r="E6964" s="13" t="s">
        <v>11818</v>
      </c>
      <c r="F6964" s="13" t="s">
        <v>5150</v>
      </c>
      <c r="G6964" s="14" t="s">
        <v>11819</v>
      </c>
      <c r="H6964" s="15">
        <f>HYPERLINK("https://docs.wto.org/imrd/directdoc.asp?DDFDocuments/t/G/SPS/NBHR116A1.DOC","EN")</f>
      </c>
      <c r="I6964" s="15">
        <f>HYPERLINK("https://docs.wto.org/imrd/directdoc.asp?DDFDocuments/u/G/SPS/NBHR116A1.DOC","FR")</f>
      </c>
      <c r="J6964" s="15">
        <f>HYPERLINK("https://docs.wto.org/imrd/directdoc.asp?DDFDocuments/v/G/SPS/NBHR116A1.DOC","ES")</f>
      </c>
    </row>
    <row r="6965">
      <c r="A6965" s="10" t="s">
        <v>11820</v>
      </c>
      <c r="B6965" s="11" t="s">
        <v>59</v>
      </c>
      <c r="C6965" s="10" t="s">
        <v>18</v>
      </c>
      <c r="D6965" s="12">
        <v>40850</v>
      </c>
      <c r="E6965" s="13" t="s">
        <v>5954</v>
      </c>
      <c r="F6965" s="13" t="s">
        <v>229</v>
      </c>
      <c r="G6965" s="14"/>
      <c r="H6965" s="15">
        <f>HYPERLINK("https://docs.wto.org/imrd/directdoc.asp?DDFDocuments/t/G/SPS/NTPKM241.DOC","EN")</f>
      </c>
      <c r="I6965" s="15">
        <f>HYPERLINK("https://docs.wto.org/imrd/directdoc.asp?DDFDocuments/u/G/SPS/NTPKM241.DOC","FR")</f>
      </c>
      <c r="J6965" s="15">
        <f>HYPERLINK("https://docs.wto.org/imrd/directdoc.asp?DDFDocuments/v/G/SPS/NTPKM241.DOC","ES")</f>
      </c>
    </row>
    <row r="6966">
      <c r="A6966" s="10" t="s">
        <v>11821</v>
      </c>
      <c r="B6966" s="11" t="s">
        <v>27</v>
      </c>
      <c r="C6966" s="10" t="s">
        <v>18</v>
      </c>
      <c r="D6966" s="12">
        <v>40849</v>
      </c>
      <c r="E6966" s="13" t="s">
        <v>11822</v>
      </c>
      <c r="F6966" s="13" t="s">
        <v>24</v>
      </c>
      <c r="G6966" s="14"/>
      <c r="H6966" s="15">
        <f>HYPERLINK("https://docs.wto.org/imrd/directdoc.asp?DDFDocuments/t/G/SPS/NCRI114.DOC","EN")</f>
      </c>
      <c r="I6966" s="15">
        <f>HYPERLINK("https://docs.wto.org/imrd/directdoc.asp?DDFDocuments/u/G/SPS/NCRI114.DOC","FR")</f>
      </c>
      <c r="J6966" s="15">
        <f>HYPERLINK("https://docs.wto.org/imrd/directdoc.asp?DDFDocuments/v/G/SPS/NCRI114.DOC","ES")</f>
      </c>
    </row>
    <row r="6967">
      <c r="A6967" s="10" t="s">
        <v>11823</v>
      </c>
      <c r="B6967" s="11" t="s">
        <v>164</v>
      </c>
      <c r="C6967" s="10" t="s">
        <v>12</v>
      </c>
      <c r="D6967" s="12">
        <v>40849</v>
      </c>
      <c r="E6967" s="13" t="s">
        <v>11824</v>
      </c>
      <c r="F6967" s="13" t="s">
        <v>144</v>
      </c>
      <c r="G6967" s="14" t="s">
        <v>168</v>
      </c>
      <c r="H6967" s="15">
        <f>HYPERLINK("https://docs.wto.org/imrd/directdoc.asp?DDFDocuments/t/G/SPS/NUKR71.DOC","EN")</f>
      </c>
      <c r="I6967" s="15">
        <f>HYPERLINK("https://docs.wto.org/imrd/directdoc.asp?DDFDocuments/u/G/SPS/NUKR71.DOC","FR")</f>
      </c>
      <c r="J6967" s="15">
        <f>HYPERLINK("https://docs.wto.org/imrd/directdoc.asp?DDFDocuments/v/G/SPS/NUKR71.DOC","ES")</f>
      </c>
    </row>
    <row r="6968">
      <c r="A6968" s="10" t="s">
        <v>11825</v>
      </c>
      <c r="B6968" s="11" t="s">
        <v>164</v>
      </c>
      <c r="C6968" s="10" t="s">
        <v>12</v>
      </c>
      <c r="D6968" s="12">
        <v>40849</v>
      </c>
      <c r="E6968" s="13" t="s">
        <v>11826</v>
      </c>
      <c r="F6968" s="13" t="s">
        <v>6531</v>
      </c>
      <c r="G6968" s="14" t="s">
        <v>2349</v>
      </c>
      <c r="H6968" s="15">
        <f>HYPERLINK("https://docs.wto.org/imrd/directdoc.asp?DDFDocuments/t/G/SPS/NUKR72.DOC","EN")</f>
      </c>
      <c r="I6968" s="15">
        <f>HYPERLINK("https://docs.wto.org/imrd/directdoc.asp?DDFDocuments/u/G/SPS/NUKR72.DOC","FR")</f>
      </c>
      <c r="J6968" s="15"/>
    </row>
    <row r="6969">
      <c r="A6969" s="10" t="s">
        <v>11827</v>
      </c>
      <c r="B6969" s="11" t="s">
        <v>161</v>
      </c>
      <c r="C6969" s="10" t="s">
        <v>40</v>
      </c>
      <c r="D6969" s="12">
        <v>40849</v>
      </c>
      <c r="E6969" s="13" t="s">
        <v>11828</v>
      </c>
      <c r="F6969" s="13" t="s">
        <v>5150</v>
      </c>
      <c r="G6969" s="14" t="s">
        <v>153</v>
      </c>
      <c r="H6969" s="15">
        <f>HYPERLINK("https://docs.wto.org/imrd/directdoc.asp?DDFDocuments/q/G/SPS/NUSA2181A1.pdf","EN")</f>
      </c>
      <c r="I6969" s="15">
        <f>HYPERLINK("https://docs.wto.org/imrd/directdoc.asp?DDFDocuments/r/G/SPS/NUSA2181A1.pdf","FR")</f>
      </c>
      <c r="J6969" s="15">
        <f>HYPERLINK("https://docs.wto.org/imrd/directdoc.asp?DDFDocuments/s/G/SPS/NUSA2181A1.pdf","ES")</f>
      </c>
    </row>
    <row r="6970">
      <c r="A6970" s="10" t="s">
        <v>11829</v>
      </c>
      <c r="B6970" s="11" t="s">
        <v>1096</v>
      </c>
      <c r="C6970" s="10" t="s">
        <v>18</v>
      </c>
      <c r="D6970" s="12">
        <v>40848</v>
      </c>
      <c r="E6970" s="13" t="s">
        <v>11830</v>
      </c>
      <c r="F6970" s="13" t="s">
        <v>144</v>
      </c>
      <c r="G6970" s="14"/>
      <c r="H6970" s="15">
        <f>HYPERLINK("https://docs.wto.org/imrd/directdoc.asp?DDFDocuments/t/G/SPS/NSGP41.DOC","EN")</f>
      </c>
      <c r="I6970" s="15">
        <f>HYPERLINK("https://docs.wto.org/imrd/directdoc.asp?DDFDocuments/u/G/SPS/NSGP41.DOC","FR")</f>
      </c>
      <c r="J6970" s="15"/>
    </row>
    <row r="6971">
      <c r="A6971" s="10" t="s">
        <v>11831</v>
      </c>
      <c r="B6971" s="11" t="s">
        <v>183</v>
      </c>
      <c r="C6971" s="10" t="s">
        <v>12</v>
      </c>
      <c r="D6971" s="12">
        <v>40847</v>
      </c>
      <c r="E6971" s="13" t="s">
        <v>11832</v>
      </c>
      <c r="F6971" s="13" t="s">
        <v>2192</v>
      </c>
      <c r="G6971" s="14" t="s">
        <v>286</v>
      </c>
      <c r="H6971" s="15">
        <f>HYPERLINK("https://docs.wto.org/imrd/directdoc.asp?DDFDocuments/t/G/SPS/NARG152.DOC","EN")</f>
      </c>
      <c r="I6971" s="15">
        <f>HYPERLINK("https://docs.wto.org/imrd/directdoc.asp?DDFDocuments/u/G/SPS/NARG152.DOC","FR")</f>
      </c>
      <c r="J6971" s="15">
        <f>HYPERLINK("https://docs.wto.org/imrd/directdoc.asp?DDFDocuments/v/G/SPS/NARG152.DOC","ES")</f>
      </c>
    </row>
    <row r="6972">
      <c r="A6972" s="10" t="s">
        <v>11833</v>
      </c>
      <c r="B6972" s="11" t="s">
        <v>95</v>
      </c>
      <c r="C6972" s="10" t="s">
        <v>40</v>
      </c>
      <c r="D6972" s="12">
        <v>40847</v>
      </c>
      <c r="E6972" s="13" t="s">
        <v>11834</v>
      </c>
      <c r="F6972" s="13" t="s">
        <v>5150</v>
      </c>
      <c r="G6972" s="14" t="s">
        <v>27</v>
      </c>
      <c r="H6972" s="15">
        <f>HYPERLINK("https://docs.wto.org/imrd/directdoc.asp?DDFDocuments/q/G/SPS/NBRA713A2.pdf","EN")</f>
      </c>
      <c r="I6972" s="15">
        <f>HYPERLINK("https://docs.wto.org/imrd/directdoc.asp?DDFDocuments/r/G/SPS/NBRA713A2.pdf","FR")</f>
      </c>
      <c r="J6972" s="15">
        <f>HYPERLINK("https://docs.wto.org/imrd/directdoc.asp?DDFDocuments/s/G/SPS/NBRA713A2.pdf","ES")</f>
      </c>
    </row>
    <row r="6973">
      <c r="A6973" s="10" t="s">
        <v>11835</v>
      </c>
      <c r="B6973" s="11" t="s">
        <v>365</v>
      </c>
      <c r="C6973" s="10" t="s">
        <v>54</v>
      </c>
      <c r="D6973" s="12">
        <v>40847</v>
      </c>
      <c r="E6973" s="13" t="s">
        <v>11836</v>
      </c>
      <c r="F6973" s="13" t="s">
        <v>925</v>
      </c>
      <c r="G6973" s="14" t="s">
        <v>34</v>
      </c>
      <c r="H6973" s="15">
        <f>HYPERLINK("https://docs.wto.org/imrd/directdoc.asp?DDFDocuments/q/G/SPS/NCHL359A1.pdf","EN")</f>
      </c>
      <c r="I6973" s="15">
        <f>HYPERLINK("https://docs.wto.org/imrd/directdoc.asp?DDFDocuments/r/G/SPS/NCHL359A1.pdf","FR")</f>
      </c>
      <c r="J6973" s="15">
        <f>HYPERLINK("https://docs.wto.org/imrd/directdoc.asp?DDFDocuments/s/G/SPS/NCHL359A1.pdf","ES")</f>
      </c>
    </row>
    <row r="6974">
      <c r="A6974" s="10" t="s">
        <v>11837</v>
      </c>
      <c r="B6974" s="11" t="s">
        <v>365</v>
      </c>
      <c r="C6974" s="10" t="s">
        <v>18</v>
      </c>
      <c r="D6974" s="12">
        <v>40847</v>
      </c>
      <c r="E6974" s="13" t="s">
        <v>11628</v>
      </c>
      <c r="F6974" s="13" t="s">
        <v>992</v>
      </c>
      <c r="G6974" s="14"/>
      <c r="H6974" s="15">
        <f>HYPERLINK("https://docs.wto.org/imrd/directdoc.asp?DDFDocuments/t/G/SPS/NCHL373.DOC","EN")</f>
      </c>
      <c r="I6974" s="15">
        <f>HYPERLINK("https://docs.wto.org/imrd/directdoc.asp?DDFDocuments/u/G/SPS/NCHL373.DOC","FR")</f>
      </c>
      <c r="J6974" s="15">
        <f>HYPERLINK("https://docs.wto.org/imrd/directdoc.asp?DDFDocuments/v/G/SPS/NCHL373.DOC","ES")</f>
      </c>
    </row>
    <row r="6975">
      <c r="A6975" s="10" t="s">
        <v>11838</v>
      </c>
      <c r="B6975" s="11" t="s">
        <v>3031</v>
      </c>
      <c r="C6975" s="10" t="s">
        <v>12</v>
      </c>
      <c r="D6975" s="12">
        <v>40847</v>
      </c>
      <c r="E6975" s="13" t="s">
        <v>11839</v>
      </c>
      <c r="F6975" s="13" t="s">
        <v>2701</v>
      </c>
      <c r="G6975" s="14"/>
      <c r="H6975" s="15">
        <f>HYPERLINK("https://docs.wto.org/imrd/directdoc.asp?DDFDocuments/t/G/SPS/NMDG10.DOC","EN")</f>
      </c>
      <c r="I6975" s="15">
        <f>HYPERLINK("https://docs.wto.org/imrd/directdoc.asp?DDFDocuments/u/G/SPS/NMDG10.DOC","FR")</f>
      </c>
      <c r="J6975" s="15">
        <f>HYPERLINK("https://docs.wto.org/imrd/directdoc.asp?DDFDocuments/v/G/SPS/NMDG10.DOC","ES")</f>
      </c>
    </row>
    <row r="6976">
      <c r="A6976" s="10" t="s">
        <v>11840</v>
      </c>
      <c r="B6976" s="11" t="s">
        <v>3031</v>
      </c>
      <c r="C6976" s="10" t="s">
        <v>12</v>
      </c>
      <c r="D6976" s="12">
        <v>40847</v>
      </c>
      <c r="E6976" s="13" t="s">
        <v>11841</v>
      </c>
      <c r="F6976" s="13" t="s">
        <v>24</v>
      </c>
      <c r="G6976" s="14"/>
      <c r="H6976" s="15">
        <f>HYPERLINK("https://docs.wto.org/imrd/directdoc.asp?DDFDocuments/t/G/SPS/NMDG11.DOC","EN")</f>
      </c>
      <c r="I6976" s="15">
        <f>HYPERLINK("https://docs.wto.org/imrd/directdoc.asp?DDFDocuments/u/G/SPS/NMDG11.DOC","FR")</f>
      </c>
      <c r="J6976" s="15">
        <f>HYPERLINK("https://docs.wto.org/imrd/directdoc.asp?DDFDocuments/v/G/SPS/NMDG11.DOC","ES")</f>
      </c>
    </row>
    <row r="6977">
      <c r="A6977" s="10" t="s">
        <v>11842</v>
      </c>
      <c r="B6977" s="11" t="s">
        <v>17</v>
      </c>
      <c r="C6977" s="10" t="s">
        <v>18</v>
      </c>
      <c r="D6977" s="12">
        <v>40847</v>
      </c>
      <c r="E6977" s="13" t="s">
        <v>11843</v>
      </c>
      <c r="F6977" s="13" t="s">
        <v>11844</v>
      </c>
      <c r="G6977" s="14"/>
      <c r="H6977" s="15">
        <f>HYPERLINK("https://docs.wto.org/imrd/directdoc.asp?DDFDocuments/t/G/SPS/NNIC61.DOC","EN")</f>
      </c>
      <c r="I6977" s="15">
        <f>HYPERLINK("https://docs.wto.org/imrd/directdoc.asp?DDFDocuments/u/G/SPS/NNIC61.DOC","FR")</f>
      </c>
      <c r="J6977" s="15">
        <f>HYPERLINK("https://docs.wto.org/imrd/directdoc.asp?DDFDocuments/v/G/SPS/NNIC61.DOC","ES")</f>
      </c>
    </row>
    <row r="6978">
      <c r="A6978" s="10" t="s">
        <v>11845</v>
      </c>
      <c r="B6978" s="11" t="s">
        <v>53</v>
      </c>
      <c r="C6978" s="10" t="s">
        <v>12</v>
      </c>
      <c r="D6978" s="12">
        <v>40847</v>
      </c>
      <c r="E6978" s="13" t="s">
        <v>11846</v>
      </c>
      <c r="F6978" s="13" t="s">
        <v>2192</v>
      </c>
      <c r="G6978" s="14" t="s">
        <v>286</v>
      </c>
      <c r="H6978" s="15">
        <f>HYPERLINK("https://docs.wto.org/imrd/directdoc.asp?DDFDocuments/q/G/SPS/NSAU20.pdf","EN")</f>
      </c>
      <c r="I6978" s="15">
        <f>HYPERLINK("https://docs.wto.org/imrd/directdoc.asp?DDFDocuments/r/G/SPS/NSAU20.pdf","FR")</f>
      </c>
      <c r="J6978" s="15">
        <f>HYPERLINK("https://docs.wto.org/imrd/directdoc.asp?DDFDocuments/s/G/SPS/NSAU20.pdf","ES")</f>
      </c>
    </row>
    <row r="6979">
      <c r="A6979" s="10" t="s">
        <v>11847</v>
      </c>
      <c r="B6979" s="11" t="s">
        <v>365</v>
      </c>
      <c r="C6979" s="10" t="s">
        <v>18</v>
      </c>
      <c r="D6979" s="12">
        <v>40844</v>
      </c>
      <c r="E6979" s="13" t="s">
        <v>11603</v>
      </c>
      <c r="F6979" s="13" t="s">
        <v>992</v>
      </c>
      <c r="G6979" s="14"/>
      <c r="H6979" s="15">
        <f>HYPERLINK("https://docs.wto.org/imrd/directdoc.asp?DDFDocuments/t/G/SPS/NCHL374.DOC","EN")</f>
      </c>
      <c r="I6979" s="15">
        <f>HYPERLINK("https://docs.wto.org/imrd/directdoc.asp?DDFDocuments/u/G/SPS/NCHL374.DOC","FR")</f>
      </c>
      <c r="J6979" s="15">
        <f>HYPERLINK("https://docs.wto.org/imrd/directdoc.asp?DDFDocuments/v/G/SPS/NCHL374.DOC","ES")</f>
      </c>
    </row>
    <row r="6980">
      <c r="A6980" s="10" t="s">
        <v>11848</v>
      </c>
      <c r="B6980" s="11" t="s">
        <v>34</v>
      </c>
      <c r="C6980" s="10" t="s">
        <v>18</v>
      </c>
      <c r="D6980" s="12">
        <v>40844</v>
      </c>
      <c r="E6980" s="13" t="s">
        <v>11849</v>
      </c>
      <c r="F6980" s="13" t="s">
        <v>74</v>
      </c>
      <c r="G6980" s="14"/>
      <c r="H6980" s="15">
        <f>HYPERLINK("https://docs.wto.org/imrd/directdoc.asp?DDFDocuments/t/G/SPS/NJPN284.DOC","EN")</f>
      </c>
      <c r="I6980" s="15">
        <f>HYPERLINK("https://docs.wto.org/imrd/directdoc.asp?DDFDocuments/u/G/SPS/NJPN284.DOC","FR")</f>
      </c>
      <c r="J6980" s="15">
        <f>HYPERLINK("https://docs.wto.org/imrd/directdoc.asp?DDFDocuments/v/G/SPS/NJPN284.DOC","ES")</f>
      </c>
    </row>
    <row r="6981">
      <c r="A6981" s="10" t="s">
        <v>11850</v>
      </c>
      <c r="B6981" s="11" t="s">
        <v>195</v>
      </c>
      <c r="C6981" s="10" t="s">
        <v>18</v>
      </c>
      <c r="D6981" s="12">
        <v>40843</v>
      </c>
      <c r="E6981" s="13" t="s">
        <v>11851</v>
      </c>
      <c r="F6981" s="13" t="s">
        <v>158</v>
      </c>
      <c r="G6981" s="14" t="s">
        <v>153</v>
      </c>
      <c r="H6981" s="15">
        <f>HYPERLINK("https://docs.wto.org/imrd/directdoc.asp?DDFDocuments/t/G/SPS/NNZL464.DOC","EN")</f>
      </c>
      <c r="I6981" s="15">
        <f>HYPERLINK("https://docs.wto.org/imrd/directdoc.asp?DDFDocuments/u/G/SPS/NNZL464.DOC","FR")</f>
      </c>
      <c r="J6981" s="15">
        <f>HYPERLINK("https://docs.wto.org/imrd/directdoc.asp?DDFDocuments/v/G/SPS/NNZL464.DOC","ES")</f>
      </c>
    </row>
    <row r="6982">
      <c r="A6982" s="10" t="s">
        <v>11852</v>
      </c>
      <c r="B6982" s="11" t="s">
        <v>188</v>
      </c>
      <c r="C6982" s="10" t="s">
        <v>18</v>
      </c>
      <c r="D6982" s="12">
        <v>40842</v>
      </c>
      <c r="E6982" s="13" t="s">
        <v>10628</v>
      </c>
      <c r="F6982" s="13" t="s">
        <v>158</v>
      </c>
      <c r="G6982" s="14" t="s">
        <v>1129</v>
      </c>
      <c r="H6982" s="15">
        <f>HYPERLINK("https://docs.wto.org/imrd/directdoc.asp?DDFDocuments/t/G/SPS/NAUS277.DOC","EN")</f>
      </c>
      <c r="I6982" s="15">
        <f>HYPERLINK("https://docs.wto.org/imrd/directdoc.asp?DDFDocuments/u/G/SPS/NAUS277.DOC","FR")</f>
      </c>
      <c r="J6982" s="15">
        <f>HYPERLINK("https://docs.wto.org/imrd/directdoc.asp?DDFDocuments/v/G/SPS/NAUS277.DOC","ES")</f>
      </c>
    </row>
    <row r="6983">
      <c r="A6983" s="10" t="s">
        <v>11853</v>
      </c>
      <c r="B6983" s="11" t="s">
        <v>149</v>
      </c>
      <c r="C6983" s="10" t="s">
        <v>10311</v>
      </c>
      <c r="D6983" s="12">
        <v>40842</v>
      </c>
      <c r="E6983" s="13" t="s">
        <v>19</v>
      </c>
      <c r="F6983" s="13" t="s">
        <v>6907</v>
      </c>
      <c r="G6983" s="14"/>
      <c r="H6983" s="15"/>
      <c r="I6983" s="15"/>
      <c r="J6983" s="15">
        <f>HYPERLINK("https://docs.wto.org/imrd/directdoc.asp?DDFDocuments/s/G/SPS/NCHN475S1.pdf","ES")</f>
      </c>
    </row>
    <row r="6984">
      <c r="A6984" s="10" t="s">
        <v>11854</v>
      </c>
      <c r="B6984" s="11" t="s">
        <v>161</v>
      </c>
      <c r="C6984" s="10" t="s">
        <v>40</v>
      </c>
      <c r="D6984" s="12">
        <v>40841</v>
      </c>
      <c r="E6984" s="13" t="s">
        <v>11855</v>
      </c>
      <c r="F6984" s="13" t="s">
        <v>5150</v>
      </c>
      <c r="G6984" s="14" t="s">
        <v>168</v>
      </c>
      <c r="H6984" s="15">
        <f>HYPERLINK("https://docs.wto.org/imrd/directdoc.asp?DDFDocuments/q/G/SPS/NUSA2223A1.pdf","EN")</f>
      </c>
      <c r="I6984" s="15">
        <f>HYPERLINK("https://docs.wto.org/imrd/directdoc.asp?DDFDocuments/r/G/SPS/NUSA2223A1.pdf","FR")</f>
      </c>
      <c r="J6984" s="15">
        <f>HYPERLINK("https://docs.wto.org/imrd/directdoc.asp?DDFDocuments/s/G/SPS/NUSA2223A1.pdf","ES")</f>
      </c>
    </row>
    <row r="6985">
      <c r="A6985" s="10" t="s">
        <v>11856</v>
      </c>
      <c r="B6985" s="11" t="s">
        <v>161</v>
      </c>
      <c r="C6985" s="10" t="s">
        <v>40</v>
      </c>
      <c r="D6985" s="12">
        <v>40841</v>
      </c>
      <c r="E6985" s="13" t="s">
        <v>11857</v>
      </c>
      <c r="F6985" s="13" t="s">
        <v>5150</v>
      </c>
      <c r="G6985" s="14" t="s">
        <v>11858</v>
      </c>
      <c r="H6985" s="15">
        <f>HYPERLINK("https://docs.wto.org/imrd/directdoc.asp?DDFDocuments/t/G/SPS/NUSA2239A1.DOC","EN")</f>
      </c>
      <c r="I6985" s="15">
        <f>HYPERLINK("https://docs.wto.org/imrd/directdoc.asp?DDFDocuments/u/G/SPS/NUSA2239A1.DOC","FR")</f>
      </c>
      <c r="J6985" s="15">
        <f>HYPERLINK("https://docs.wto.org/imrd/directdoc.asp?DDFDocuments/v/G/SPS/NUSA2239A1.DOC","ES")</f>
      </c>
    </row>
    <row r="6986">
      <c r="A6986" s="10" t="s">
        <v>11859</v>
      </c>
      <c r="B6986" s="11" t="s">
        <v>59</v>
      </c>
      <c r="C6986" s="10" t="s">
        <v>40</v>
      </c>
      <c r="D6986" s="12">
        <v>40840</v>
      </c>
      <c r="E6986" s="13" t="s">
        <v>8414</v>
      </c>
      <c r="F6986" s="13" t="s">
        <v>5150</v>
      </c>
      <c r="G6986" s="14"/>
      <c r="H6986" s="15">
        <f>HYPERLINK("https://docs.wto.org/imrd/directdoc.asp?DDFDocuments/t/G/SPS/NTPKM239A1.DOC","EN")</f>
      </c>
      <c r="I6986" s="15">
        <f>HYPERLINK("https://docs.wto.org/imrd/directdoc.asp?DDFDocuments/u/G/SPS/NTPKM239A1.DOC","FR")</f>
      </c>
      <c r="J6986" s="15">
        <f>HYPERLINK("https://docs.wto.org/imrd/directdoc.asp?DDFDocuments/v/G/SPS/NTPKM239A1.DOC","ES")</f>
      </c>
    </row>
    <row r="6987">
      <c r="A6987" s="10" t="s">
        <v>11860</v>
      </c>
      <c r="B6987" s="11" t="s">
        <v>82</v>
      </c>
      <c r="C6987" s="10" t="s">
        <v>54</v>
      </c>
      <c r="D6987" s="12">
        <v>40830</v>
      </c>
      <c r="E6987" s="13" t="s">
        <v>11586</v>
      </c>
      <c r="F6987" s="13" t="s">
        <v>11783</v>
      </c>
      <c r="G6987" s="14" t="s">
        <v>204</v>
      </c>
      <c r="H6987" s="15">
        <f>HYPERLINK("https://docs.wto.org/imrd/directdoc.asp?DDFDocuments/q/G/SPS/NEEC408A1.pdf","EN")</f>
      </c>
      <c r="I6987" s="15">
        <f>HYPERLINK("https://docs.wto.org/imrd/directdoc.asp?DDFDocuments/r/G/SPS/NEEC408A1.pdf","FR")</f>
      </c>
      <c r="J6987" s="15">
        <f>HYPERLINK("https://docs.wto.org/imrd/directdoc.asp?DDFDocuments/s/G/SPS/NEEC408A1.pdf","ES")</f>
      </c>
    </row>
    <row r="6988">
      <c r="A6988" s="10" t="s">
        <v>11861</v>
      </c>
      <c r="B6988" s="11" t="s">
        <v>204</v>
      </c>
      <c r="C6988" s="10" t="s">
        <v>18</v>
      </c>
      <c r="D6988" s="12">
        <v>40830</v>
      </c>
      <c r="E6988" s="13" t="s">
        <v>1514</v>
      </c>
      <c r="F6988" s="13" t="s">
        <v>1515</v>
      </c>
      <c r="G6988" s="14" t="s">
        <v>11862</v>
      </c>
      <c r="H6988" s="15">
        <f>HYPERLINK("https://docs.wto.org/imrd/directdoc.asp?DDFDocuments/q/G/SPS/NEGY46.pdf","EN")</f>
      </c>
      <c r="I6988" s="15">
        <f>HYPERLINK("https://docs.wto.org/imrd/directdoc.asp?DDFDocuments/r/G/SPS/NEGY46.pdf","FR")</f>
      </c>
      <c r="J6988" s="15">
        <f>HYPERLINK("https://docs.wto.org/imrd/directdoc.asp?DDFDocuments/s/G/SPS/NEGY46.pdf","ES")</f>
      </c>
    </row>
    <row r="6989">
      <c r="A6989" s="10" t="s">
        <v>11863</v>
      </c>
      <c r="B6989" s="11" t="s">
        <v>1331</v>
      </c>
      <c r="C6989" s="10" t="s">
        <v>40</v>
      </c>
      <c r="D6989" s="12">
        <v>40830</v>
      </c>
      <c r="E6989" s="13" t="s">
        <v>19</v>
      </c>
      <c r="F6989" s="13" t="s">
        <v>5163</v>
      </c>
      <c r="G6989" s="14"/>
      <c r="H6989" s="15"/>
      <c r="I6989" s="15">
        <f>HYPERLINK("https://docs.wto.org/imrd/directdoc.asp?DDFDocuments/u/G/SPS/NHND42A2.DOC","FR")</f>
      </c>
      <c r="J6989" s="15">
        <f>HYPERLINK("https://docs.wto.org/imrd/directdoc.asp?DDFDocuments/v/G/SPS/NHND42A2.DOC","ES")</f>
      </c>
    </row>
    <row r="6990">
      <c r="A6990" s="10" t="s">
        <v>11864</v>
      </c>
      <c r="B6990" s="11" t="s">
        <v>95</v>
      </c>
      <c r="C6990" s="10" t="s">
        <v>40</v>
      </c>
      <c r="D6990" s="12">
        <v>40828</v>
      </c>
      <c r="E6990" s="13" t="s">
        <v>11865</v>
      </c>
      <c r="F6990" s="13" t="s">
        <v>5150</v>
      </c>
      <c r="G6990" s="14"/>
      <c r="H6990" s="15">
        <f>HYPERLINK("https://docs.wto.org/imrd/directdoc.asp?DDFDocuments/t/G/SPS/NBRA655A2.DOC","EN")</f>
      </c>
      <c r="I6990" s="15">
        <f>HYPERLINK("https://docs.wto.org/imrd/directdoc.asp?DDFDocuments/u/G/SPS/NBRA655A2.DOC","FR")</f>
      </c>
      <c r="J6990" s="15">
        <f>HYPERLINK("https://docs.wto.org/imrd/directdoc.asp?DDFDocuments/v/G/SPS/NBRA655A2.DOC","ES")</f>
      </c>
    </row>
    <row r="6991">
      <c r="A6991" s="10" t="s">
        <v>11866</v>
      </c>
      <c r="B6991" s="11" t="s">
        <v>95</v>
      </c>
      <c r="C6991" s="10" t="s">
        <v>40</v>
      </c>
      <c r="D6991" s="12">
        <v>40828</v>
      </c>
      <c r="E6991" s="13" t="s">
        <v>11865</v>
      </c>
      <c r="F6991" s="13" t="s">
        <v>5150</v>
      </c>
      <c r="G6991" s="14"/>
      <c r="H6991" s="15">
        <f>HYPERLINK("https://docs.wto.org/imrd/directdoc.asp?DDFDocuments/t/G/SPS/NBRA655A3.DOC","EN")</f>
      </c>
      <c r="I6991" s="15">
        <f>HYPERLINK("https://docs.wto.org/imrd/directdoc.asp?DDFDocuments/u/G/SPS/NBRA655A3.DOC","FR")</f>
      </c>
      <c r="J6991" s="15">
        <f>HYPERLINK("https://docs.wto.org/imrd/directdoc.asp?DDFDocuments/v/G/SPS/NBRA655A3.DOC","ES")</f>
      </c>
    </row>
    <row r="6992">
      <c r="A6992" s="10" t="s">
        <v>11867</v>
      </c>
      <c r="B6992" s="11" t="s">
        <v>95</v>
      </c>
      <c r="C6992" s="10" t="s">
        <v>40</v>
      </c>
      <c r="D6992" s="12">
        <v>40828</v>
      </c>
      <c r="E6992" s="13" t="s">
        <v>11868</v>
      </c>
      <c r="F6992" s="13" t="s">
        <v>5150</v>
      </c>
      <c r="G6992" s="14" t="s">
        <v>572</v>
      </c>
      <c r="H6992" s="15">
        <f>HYPERLINK("https://docs.wto.org/imrd/directdoc.asp?DDFDocuments/t/G/SPS/NBRA754A1.DOC","EN")</f>
      </c>
      <c r="I6992" s="15">
        <f>HYPERLINK("https://docs.wto.org/imrd/directdoc.asp?DDFDocuments/u/G/SPS/NBRA754A1.DOC","FR")</f>
      </c>
      <c r="J6992" s="15">
        <f>HYPERLINK("https://docs.wto.org/imrd/directdoc.asp?DDFDocuments/v/G/SPS/NBRA754A1.DOC","ES")</f>
      </c>
    </row>
    <row r="6993">
      <c r="A6993" s="10" t="s">
        <v>11869</v>
      </c>
      <c r="B6993" s="11" t="s">
        <v>82</v>
      </c>
      <c r="C6993" s="10" t="s">
        <v>40</v>
      </c>
      <c r="D6993" s="12">
        <v>40828</v>
      </c>
      <c r="E6993" s="13" t="s">
        <v>11870</v>
      </c>
      <c r="F6993" s="13" t="s">
        <v>5150</v>
      </c>
      <c r="G6993" s="14" t="s">
        <v>11871</v>
      </c>
      <c r="H6993" s="15">
        <f>HYPERLINK("https://docs.wto.org/imrd/directdoc.asp?DDFDocuments/t/G/SPS/NEEC400A2.DOC","EN")</f>
      </c>
      <c r="I6993" s="15">
        <f>HYPERLINK("https://docs.wto.org/imrd/directdoc.asp?DDFDocuments/u/G/SPS/NEEC400A2.DOC","FR")</f>
      </c>
      <c r="J6993" s="15">
        <f>HYPERLINK("https://docs.wto.org/imrd/directdoc.asp?DDFDocuments/v/G/SPS/NEEC400A2.DOC","ES")</f>
      </c>
    </row>
    <row r="6994">
      <c r="A6994" s="10" t="s">
        <v>11872</v>
      </c>
      <c r="B6994" s="11" t="s">
        <v>195</v>
      </c>
      <c r="C6994" s="10" t="s">
        <v>18</v>
      </c>
      <c r="D6994" s="12">
        <v>40828</v>
      </c>
      <c r="E6994" s="13" t="s">
        <v>7099</v>
      </c>
      <c r="F6994" s="13" t="s">
        <v>1282</v>
      </c>
      <c r="G6994" s="14" t="s">
        <v>11873</v>
      </c>
      <c r="H6994" s="15">
        <f>HYPERLINK("https://docs.wto.org/imrd/directdoc.asp?DDFDocuments/t/G/SPS/NNZL463.DOC","EN")</f>
      </c>
      <c r="I6994" s="15">
        <f>HYPERLINK("https://docs.wto.org/imrd/directdoc.asp?DDFDocuments/u/G/SPS/NNZL463.DOC","FR")</f>
      </c>
      <c r="J6994" s="15">
        <f>HYPERLINK("https://docs.wto.org/imrd/directdoc.asp?DDFDocuments/v/G/SPS/NNZL463.DOC","ES")</f>
      </c>
    </row>
    <row r="6995">
      <c r="A6995" s="10" t="s">
        <v>11874</v>
      </c>
      <c r="B6995" s="11" t="s">
        <v>95</v>
      </c>
      <c r="C6995" s="10" t="s">
        <v>18</v>
      </c>
      <c r="D6995" s="12">
        <v>40827</v>
      </c>
      <c r="E6995" s="13" t="s">
        <v>11875</v>
      </c>
      <c r="F6995" s="13" t="s">
        <v>117</v>
      </c>
      <c r="G6995" s="14" t="s">
        <v>866</v>
      </c>
      <c r="H6995" s="15">
        <f>HYPERLINK("https://docs.wto.org/imrd/directdoc.asp?DDFDocuments/q/G/SPS/NBRA776.pdf","EN")</f>
      </c>
      <c r="I6995" s="15">
        <f>HYPERLINK("https://docs.wto.org/imrd/directdoc.asp?DDFDocuments/r/G/SPS/NBRA776.pdf","FR")</f>
      </c>
      <c r="J6995" s="15">
        <f>HYPERLINK("https://docs.wto.org/imrd/directdoc.asp?DDFDocuments/s/G/SPS/NBRA776.pdf","ES")</f>
      </c>
    </row>
    <row r="6996">
      <c r="A6996" s="10" t="s">
        <v>11876</v>
      </c>
      <c r="B6996" s="11" t="s">
        <v>139</v>
      </c>
      <c r="C6996" s="10" t="s">
        <v>12</v>
      </c>
      <c r="D6996" s="12">
        <v>40827</v>
      </c>
      <c r="E6996" s="13" t="s">
        <v>11877</v>
      </c>
      <c r="F6996" s="13" t="s">
        <v>5633</v>
      </c>
      <c r="G6996" s="14"/>
      <c r="H6996" s="15">
        <f>HYPERLINK("https://docs.wto.org/imrd/directdoc.asp?DDFDocuments/t/G/SPS/NIND73.DOC","EN")</f>
      </c>
      <c r="I6996" s="15">
        <f>HYPERLINK("https://docs.wto.org/imrd/directdoc.asp?DDFDocuments/u/G/SPS/NIND73.DOC","FR")</f>
      </c>
      <c r="J6996" s="15">
        <f>HYPERLINK("https://docs.wto.org/imrd/directdoc.asp?DDFDocuments/v/G/SPS/NIND73.DOC","ES")</f>
      </c>
    </row>
    <row r="6997">
      <c r="A6997" s="10" t="s">
        <v>11878</v>
      </c>
      <c r="B6997" s="11" t="s">
        <v>5038</v>
      </c>
      <c r="C6997" s="10" t="s">
        <v>12</v>
      </c>
      <c r="D6997" s="12">
        <v>40826</v>
      </c>
      <c r="E6997" s="13" t="s">
        <v>7840</v>
      </c>
      <c r="F6997" s="13" t="s">
        <v>6521</v>
      </c>
      <c r="G6997" s="14" t="s">
        <v>11879</v>
      </c>
      <c r="H6997" s="15">
        <f>HYPERLINK("https://docs.wto.org/imrd/directdoc.asp?DDFDocuments/t/G/SPS/NALB139.DOC","EN")</f>
      </c>
      <c r="I6997" s="15">
        <f>HYPERLINK("https://docs.wto.org/imrd/directdoc.asp?DDFDocuments/u/G/SPS/NALB139.DOC","FR")</f>
      </c>
      <c r="J6997" s="15">
        <f>HYPERLINK("https://docs.wto.org/imrd/directdoc.asp?DDFDocuments/v/G/SPS/NALB139.DOC","ES")</f>
      </c>
    </row>
    <row r="6998">
      <c r="A6998" s="10" t="s">
        <v>11880</v>
      </c>
      <c r="B6998" s="11" t="s">
        <v>161</v>
      </c>
      <c r="C6998" s="10" t="s">
        <v>18</v>
      </c>
      <c r="D6998" s="12">
        <v>40823</v>
      </c>
      <c r="E6998" s="13" t="s">
        <v>7762</v>
      </c>
      <c r="F6998" s="13" t="s">
        <v>158</v>
      </c>
      <c r="G6998" s="14" t="s">
        <v>87</v>
      </c>
      <c r="H6998" s="15">
        <f>HYPERLINK("https://docs.wto.org/imrd/directdoc.asp?DDFDocuments/t/G/SPS/NUSA2281.DOC","EN")</f>
      </c>
      <c r="I6998" s="15">
        <f>HYPERLINK("https://docs.wto.org/imrd/directdoc.asp?DDFDocuments/u/G/SPS/NUSA2281.DOC","FR")</f>
      </c>
      <c r="J6998" s="15">
        <f>HYPERLINK("https://docs.wto.org/imrd/directdoc.asp?DDFDocuments/v/G/SPS/NUSA2281.DOC","ES")</f>
      </c>
    </row>
    <row r="6999">
      <c r="A6999" s="10" t="s">
        <v>11881</v>
      </c>
      <c r="B6999" s="11" t="s">
        <v>161</v>
      </c>
      <c r="C6999" s="10" t="s">
        <v>18</v>
      </c>
      <c r="D6999" s="12">
        <v>40823</v>
      </c>
      <c r="E6999" s="13" t="s">
        <v>11533</v>
      </c>
      <c r="F6999" s="13" t="s">
        <v>158</v>
      </c>
      <c r="G6999" s="14" t="s">
        <v>139</v>
      </c>
      <c r="H6999" s="15">
        <f>HYPERLINK("https://docs.wto.org/imrd/directdoc.asp?DDFDocuments/t/G/SPS/NUSA2282.DOC","EN")</f>
      </c>
      <c r="I6999" s="15">
        <f>HYPERLINK("https://docs.wto.org/imrd/directdoc.asp?DDFDocuments/u/G/SPS/NUSA2282.DOC","FR")</f>
      </c>
      <c r="J6999" s="15">
        <f>HYPERLINK("https://docs.wto.org/imrd/directdoc.asp?DDFDocuments/v/G/SPS/NUSA2282.DOC","ES")</f>
      </c>
    </row>
    <row r="7000">
      <c r="A7000" s="10" t="s">
        <v>11882</v>
      </c>
      <c r="B7000" s="11" t="s">
        <v>27</v>
      </c>
      <c r="C7000" s="10" t="s">
        <v>18</v>
      </c>
      <c r="D7000" s="12">
        <v>40821</v>
      </c>
      <c r="E7000" s="13" t="s">
        <v>11883</v>
      </c>
      <c r="F7000" s="13" t="s">
        <v>7603</v>
      </c>
      <c r="G7000" s="14"/>
      <c r="H7000" s="15">
        <f>HYPERLINK("https://docs.wto.org/imrd/directdoc.asp?DDFDocuments/t/G/SPS/NCRI112.DOC","EN")</f>
      </c>
      <c r="I7000" s="15">
        <f>HYPERLINK("https://docs.wto.org/imrd/directdoc.asp?DDFDocuments/u/G/SPS/NCRI112.DOC","FR")</f>
      </c>
      <c r="J7000" s="15">
        <f>HYPERLINK("https://docs.wto.org/imrd/directdoc.asp?DDFDocuments/v/G/SPS/NCRI112.DOC","ES")</f>
      </c>
    </row>
    <row r="7001">
      <c r="A7001" s="10" t="s">
        <v>11884</v>
      </c>
      <c r="B7001" s="11" t="s">
        <v>161</v>
      </c>
      <c r="C7001" s="10" t="s">
        <v>18</v>
      </c>
      <c r="D7001" s="12">
        <v>40821</v>
      </c>
      <c r="E7001" s="13" t="s">
        <v>8259</v>
      </c>
      <c r="F7001" s="13" t="s">
        <v>11219</v>
      </c>
      <c r="G7001" s="14"/>
      <c r="H7001" s="15">
        <f>HYPERLINK("https://docs.wto.org/imrd/directdoc.asp?DDFDocuments/t/G/SPS/NUSA2280.DOC","EN")</f>
      </c>
      <c r="I7001" s="15">
        <f>HYPERLINK("https://docs.wto.org/imrd/directdoc.asp?DDFDocuments/u/G/SPS/NUSA2280.DOC","FR")</f>
      </c>
      <c r="J7001" s="15">
        <f>HYPERLINK("https://docs.wto.org/imrd/directdoc.asp?DDFDocuments/v/G/SPS/NUSA2280.DOC","ES")</f>
      </c>
    </row>
    <row r="7002">
      <c r="A7002" s="10" t="s">
        <v>11885</v>
      </c>
      <c r="B7002" s="11" t="s">
        <v>195</v>
      </c>
      <c r="C7002" s="10" t="s">
        <v>40</v>
      </c>
      <c r="D7002" s="12">
        <v>40820</v>
      </c>
      <c r="E7002" s="13" t="s">
        <v>11886</v>
      </c>
      <c r="F7002" s="13" t="s">
        <v>24</v>
      </c>
      <c r="G7002" s="14" t="s">
        <v>11887</v>
      </c>
      <c r="H7002" s="15">
        <f>HYPERLINK("https://docs.wto.org/imrd/directdoc.asp?DDFDocuments/t/G/SPS/NNZL369A2R1.DOC","EN")</f>
      </c>
      <c r="I7002" s="15"/>
      <c r="J7002" s="15"/>
    </row>
    <row r="7003">
      <c r="A7003" s="10" t="s">
        <v>11888</v>
      </c>
      <c r="B7003" s="11" t="s">
        <v>161</v>
      </c>
      <c r="C7003" s="10" t="s">
        <v>18</v>
      </c>
      <c r="D7003" s="12">
        <v>40820</v>
      </c>
      <c r="E7003" s="13" t="s">
        <v>3159</v>
      </c>
      <c r="F7003" s="13" t="s">
        <v>186</v>
      </c>
      <c r="G7003" s="14" t="s">
        <v>188</v>
      </c>
      <c r="H7003" s="15">
        <f>HYPERLINK("https://docs.wto.org/imrd/directdoc.asp?DDFDocuments/t/G/SPS/NUSA2272.DOC","EN")</f>
      </c>
      <c r="I7003" s="15">
        <f>HYPERLINK("https://docs.wto.org/imrd/directdoc.asp?DDFDocuments/u/G/SPS/NUSA2272.DOC","FR")</f>
      </c>
      <c r="J7003" s="15">
        <f>HYPERLINK("https://docs.wto.org/imrd/directdoc.asp?DDFDocuments/v/G/SPS/NUSA2272.DOC","ES")</f>
      </c>
    </row>
    <row r="7004">
      <c r="A7004" s="10" t="s">
        <v>11889</v>
      </c>
      <c r="B7004" s="11" t="s">
        <v>188</v>
      </c>
      <c r="C7004" s="10" t="s">
        <v>18</v>
      </c>
      <c r="D7004" s="12">
        <v>40815</v>
      </c>
      <c r="E7004" s="13" t="s">
        <v>11890</v>
      </c>
      <c r="F7004" s="13" t="s">
        <v>144</v>
      </c>
      <c r="G7004" s="14"/>
      <c r="H7004" s="15">
        <f>HYPERLINK("https://docs.wto.org/imrd/directdoc.asp?DDFDocuments/t/G/SPS/NAUS275.DOC","EN")</f>
      </c>
      <c r="I7004" s="15">
        <f>HYPERLINK("https://docs.wto.org/imrd/directdoc.asp?DDFDocuments/u/G/SPS/NAUS275.DOC","FR")</f>
      </c>
      <c r="J7004" s="15">
        <f>HYPERLINK("https://docs.wto.org/imrd/directdoc.asp?DDFDocuments/v/G/SPS/NAUS275.DOC","ES")</f>
      </c>
    </row>
    <row r="7005">
      <c r="A7005" s="10" t="s">
        <v>11891</v>
      </c>
      <c r="B7005" s="11" t="s">
        <v>365</v>
      </c>
      <c r="C7005" s="10" t="s">
        <v>12</v>
      </c>
      <c r="D7005" s="12">
        <v>40815</v>
      </c>
      <c r="E7005" s="13" t="s">
        <v>11892</v>
      </c>
      <c r="F7005" s="13" t="s">
        <v>2192</v>
      </c>
      <c r="G7005" s="14" t="s">
        <v>286</v>
      </c>
      <c r="H7005" s="15">
        <f>HYPERLINK("https://docs.wto.org/imrd/directdoc.asp?DDFDocuments/t/G/SPS/NCHL371.DOC","EN")</f>
      </c>
      <c r="I7005" s="15">
        <f>HYPERLINK("https://docs.wto.org/imrd/directdoc.asp?DDFDocuments/u/G/SPS/NCHL371.DOC","FR")</f>
      </c>
      <c r="J7005" s="15">
        <f>HYPERLINK("https://docs.wto.org/imrd/directdoc.asp?DDFDocuments/v/G/SPS/NCHL371.DOC","ES")</f>
      </c>
    </row>
    <row r="7006">
      <c r="A7006" s="10" t="s">
        <v>11893</v>
      </c>
      <c r="B7006" s="11" t="s">
        <v>195</v>
      </c>
      <c r="C7006" s="10" t="s">
        <v>40</v>
      </c>
      <c r="D7006" s="12">
        <v>40815</v>
      </c>
      <c r="E7006" s="13" t="s">
        <v>11894</v>
      </c>
      <c r="F7006" s="13" t="s">
        <v>24</v>
      </c>
      <c r="G7006" s="14" t="s">
        <v>11887</v>
      </c>
      <c r="H7006" s="15">
        <f>HYPERLINK("https://docs.wto.org/imrd/directdoc.asp?DDFDocuments/t/G/SPS/NNZL369A2.DOC","EN")</f>
      </c>
      <c r="I7006" s="15">
        <f>HYPERLINK("https://docs.wto.org/imrd/directdoc.asp?DDFDocuments/u/G/SPS/NNZL369A2.DOC","FR")</f>
      </c>
      <c r="J7006" s="15">
        <f>HYPERLINK("https://docs.wto.org/imrd/directdoc.asp?DDFDocuments/v/G/SPS/NNZL369A2.DOC","ES")</f>
      </c>
    </row>
    <row r="7007">
      <c r="A7007" s="10" t="s">
        <v>11895</v>
      </c>
      <c r="B7007" s="11" t="s">
        <v>79</v>
      </c>
      <c r="C7007" s="10" t="s">
        <v>12</v>
      </c>
      <c r="D7007" s="12">
        <v>40814</v>
      </c>
      <c r="E7007" s="13" t="s">
        <v>11896</v>
      </c>
      <c r="F7007" s="13" t="s">
        <v>11740</v>
      </c>
      <c r="G7007" s="14" t="s">
        <v>11897</v>
      </c>
      <c r="H7007" s="15">
        <f>HYPERLINK("https://docs.wto.org/imrd/directdoc.asp?DDFDocuments/q/G/SPS/NCOL229.pdf","EN")</f>
      </c>
      <c r="I7007" s="15">
        <f>HYPERLINK("https://docs.wto.org/imrd/directdoc.asp?DDFDocuments/r/G/SPS/NCOL229.pdf","FR")</f>
      </c>
      <c r="J7007" s="15">
        <f>HYPERLINK("https://docs.wto.org/imrd/directdoc.asp?DDFDocuments/s/G/SPS/NCOL229.pdf","ES")</f>
      </c>
    </row>
    <row r="7008">
      <c r="A7008" s="10" t="s">
        <v>11898</v>
      </c>
      <c r="B7008" s="11" t="s">
        <v>79</v>
      </c>
      <c r="C7008" s="10" t="s">
        <v>12</v>
      </c>
      <c r="D7008" s="12">
        <v>40814</v>
      </c>
      <c r="E7008" s="13" t="s">
        <v>11896</v>
      </c>
      <c r="F7008" s="13" t="s">
        <v>11740</v>
      </c>
      <c r="G7008" s="14" t="s">
        <v>11899</v>
      </c>
      <c r="H7008" s="15">
        <f>HYPERLINK("https://docs.wto.org/imrd/directdoc.asp?DDFDocuments/q/G/SPS/NCOL230.pdf","EN")</f>
      </c>
      <c r="I7008" s="15">
        <f>HYPERLINK("https://docs.wto.org/imrd/directdoc.asp?DDFDocuments/r/G/SPS/NCOL230.pdf","FR")</f>
      </c>
      <c r="J7008" s="15">
        <f>HYPERLINK("https://docs.wto.org/imrd/directdoc.asp?DDFDocuments/s/G/SPS/NCOL230.pdf","ES")</f>
      </c>
    </row>
    <row r="7009">
      <c r="A7009" s="10" t="s">
        <v>11900</v>
      </c>
      <c r="B7009" s="11" t="s">
        <v>95</v>
      </c>
      <c r="C7009" s="10" t="s">
        <v>18</v>
      </c>
      <c r="D7009" s="12">
        <v>40813</v>
      </c>
      <c r="E7009" s="13" t="s">
        <v>11901</v>
      </c>
      <c r="F7009" s="13" t="s">
        <v>992</v>
      </c>
      <c r="G7009" s="14"/>
      <c r="H7009" s="15">
        <f>HYPERLINK("https://docs.wto.org/imrd/directdoc.asp?DDFDocuments/q/G/SPS/NBRA775.pdf","EN")</f>
      </c>
      <c r="I7009" s="15">
        <f>HYPERLINK("https://docs.wto.org/imrd/directdoc.asp?DDFDocuments/r/G/SPS/NBRA775.pdf","FR")</f>
      </c>
      <c r="J7009" s="15">
        <f>HYPERLINK("https://docs.wto.org/imrd/directdoc.asp?DDFDocuments/s/G/SPS/NBRA775.pdf","ES")</f>
      </c>
    </row>
    <row r="7010">
      <c r="A7010" s="10" t="s">
        <v>11902</v>
      </c>
      <c r="B7010" s="11" t="s">
        <v>349</v>
      </c>
      <c r="C7010" s="10" t="s">
        <v>18</v>
      </c>
      <c r="D7010" s="12">
        <v>40813</v>
      </c>
      <c r="E7010" s="13" t="s">
        <v>11903</v>
      </c>
      <c r="F7010" s="13" t="s">
        <v>10358</v>
      </c>
      <c r="G7010" s="14" t="s">
        <v>1120</v>
      </c>
      <c r="H7010" s="15">
        <f>HYPERLINK("https://docs.wto.org/imrd/directdoc.asp?DDFDocuments/t/G/SPS/NECU87.DOC","EN")</f>
      </c>
      <c r="I7010" s="15">
        <f>HYPERLINK("https://docs.wto.org/imrd/directdoc.asp?DDFDocuments/u/G/SPS/NECU87.DOC","FR")</f>
      </c>
      <c r="J7010" s="15">
        <f>HYPERLINK("https://docs.wto.org/imrd/directdoc.asp?DDFDocuments/v/G/SPS/NECU87.DOC","ES")</f>
      </c>
    </row>
    <row r="7011">
      <c r="A7011" s="10" t="s">
        <v>11904</v>
      </c>
      <c r="B7011" s="11" t="s">
        <v>349</v>
      </c>
      <c r="C7011" s="10" t="s">
        <v>18</v>
      </c>
      <c r="D7011" s="12">
        <v>40813</v>
      </c>
      <c r="E7011" s="13" t="s">
        <v>11905</v>
      </c>
      <c r="F7011" s="13" t="s">
        <v>10358</v>
      </c>
      <c r="G7011" s="14" t="s">
        <v>1120</v>
      </c>
      <c r="H7011" s="15">
        <f>HYPERLINK("https://docs.wto.org/imrd/directdoc.asp?DDFDocuments/q/G/SPS/NECU88.pdf","EN")</f>
      </c>
      <c r="I7011" s="15">
        <f>HYPERLINK("https://docs.wto.org/imrd/directdoc.asp?DDFDocuments/r/G/SPS/NECU88.pdf","FR")</f>
      </c>
      <c r="J7011" s="15">
        <f>HYPERLINK("https://docs.wto.org/imrd/directdoc.asp?DDFDocuments/s/G/SPS/NECU88.pdf","ES")</f>
      </c>
    </row>
    <row r="7012">
      <c r="A7012" s="10" t="s">
        <v>11906</v>
      </c>
      <c r="B7012" s="11" t="s">
        <v>79</v>
      </c>
      <c r="C7012" s="10" t="s">
        <v>12</v>
      </c>
      <c r="D7012" s="12">
        <v>40812</v>
      </c>
      <c r="E7012" s="13" t="s">
        <v>11907</v>
      </c>
      <c r="F7012" s="13" t="s">
        <v>6521</v>
      </c>
      <c r="G7012" s="14" t="s">
        <v>11908</v>
      </c>
      <c r="H7012" s="15">
        <f>HYPERLINK("https://docs.wto.org/imrd/directdoc.asp?DDFDocuments/t/G/SPS/NCOL228.DOC","EN")</f>
      </c>
      <c r="I7012" s="15">
        <f>HYPERLINK("https://docs.wto.org/imrd/directdoc.asp?DDFDocuments/u/G/SPS/NCOL228.DOC","FR")</f>
      </c>
      <c r="J7012" s="15">
        <f>HYPERLINK("https://docs.wto.org/imrd/directdoc.asp?DDFDocuments/v/G/SPS/NCOL228.DOC","ES")</f>
      </c>
    </row>
    <row r="7013">
      <c r="A7013" s="10" t="s">
        <v>11909</v>
      </c>
      <c r="B7013" s="11" t="s">
        <v>365</v>
      </c>
      <c r="C7013" s="10" t="s">
        <v>18</v>
      </c>
      <c r="D7013" s="12">
        <v>40809</v>
      </c>
      <c r="E7013" s="13" t="s">
        <v>11626</v>
      </c>
      <c r="F7013" s="13" t="s">
        <v>158</v>
      </c>
      <c r="G7013" s="14" t="s">
        <v>145</v>
      </c>
      <c r="H7013" s="15">
        <f>HYPERLINK("https://docs.wto.org/imrd/directdoc.asp?DDFDocuments/q/G/SPS/NCHL370.pdf","EN")</f>
      </c>
      <c r="I7013" s="15">
        <f>HYPERLINK("https://docs.wto.org/imrd/directdoc.asp?DDFDocuments/r/G/SPS/NCHL370.pdf","FR")</f>
      </c>
      <c r="J7013" s="15">
        <f>HYPERLINK("https://docs.wto.org/imrd/directdoc.asp?DDFDocuments/s/G/SPS/NCHL370.pdf","ES")</f>
      </c>
    </row>
    <row r="7014">
      <c r="A7014" s="10" t="s">
        <v>11910</v>
      </c>
      <c r="B7014" s="11" t="s">
        <v>349</v>
      </c>
      <c r="C7014" s="10" t="s">
        <v>18</v>
      </c>
      <c r="D7014" s="12">
        <v>40809</v>
      </c>
      <c r="E7014" s="13" t="s">
        <v>11911</v>
      </c>
      <c r="F7014" s="13" t="s">
        <v>158</v>
      </c>
      <c r="G7014" s="14" t="s">
        <v>27</v>
      </c>
      <c r="H7014" s="15">
        <f>HYPERLINK("https://docs.wto.org/imrd/directdoc.asp?DDFDocuments/q/G/SPS/NECU86.pdf","EN")</f>
      </c>
      <c r="I7014" s="15">
        <f>HYPERLINK("https://docs.wto.org/imrd/directdoc.asp?DDFDocuments/r/G/SPS/NECU86.pdf","FR")</f>
      </c>
      <c r="J7014" s="15">
        <f>HYPERLINK("https://docs.wto.org/imrd/directdoc.asp?DDFDocuments/s/G/SPS/NECU86.pdf","ES")</f>
      </c>
    </row>
    <row r="7015">
      <c r="A7015" s="10" t="s">
        <v>11912</v>
      </c>
      <c r="B7015" s="11" t="s">
        <v>59</v>
      </c>
      <c r="C7015" s="10" t="s">
        <v>18</v>
      </c>
      <c r="D7015" s="12">
        <v>40809</v>
      </c>
      <c r="E7015" s="13" t="s">
        <v>8414</v>
      </c>
      <c r="F7015" s="13" t="s">
        <v>11913</v>
      </c>
      <c r="G7015" s="14"/>
      <c r="H7015" s="15">
        <f>HYPERLINK("https://docs.wto.org/imrd/directdoc.asp?DDFDocuments/q/G/SPS/NTPKM239.pdf","EN")</f>
      </c>
      <c r="I7015" s="15">
        <f>HYPERLINK("https://docs.wto.org/imrd/directdoc.asp?DDFDocuments/r/G/SPS/NTPKM239.pdf","FR")</f>
      </c>
      <c r="J7015" s="15">
        <f>HYPERLINK("https://docs.wto.org/imrd/directdoc.asp?DDFDocuments/s/G/SPS/NTPKM239.pdf","ES")</f>
      </c>
    </row>
    <row r="7016">
      <c r="A7016" s="10" t="s">
        <v>11914</v>
      </c>
      <c r="B7016" s="11" t="s">
        <v>183</v>
      </c>
      <c r="C7016" s="10" t="s">
        <v>18</v>
      </c>
      <c r="D7016" s="12">
        <v>40808</v>
      </c>
      <c r="E7016" s="13" t="s">
        <v>11915</v>
      </c>
      <c r="F7016" s="13" t="s">
        <v>1089</v>
      </c>
      <c r="G7016" s="14" t="s">
        <v>72</v>
      </c>
      <c r="H7016" s="15">
        <f>HYPERLINK("https://docs.wto.org/imrd/directdoc.asp?DDFDocuments/t/G/SPS/NARG151.DOC","EN")</f>
      </c>
      <c r="I7016" s="15">
        <f>HYPERLINK("https://docs.wto.org/imrd/directdoc.asp?DDFDocuments/u/G/SPS/NARG151.DOC","FR")</f>
      </c>
      <c r="J7016" s="15">
        <f>HYPERLINK("https://docs.wto.org/imrd/directdoc.asp?DDFDocuments/v/G/SPS/NARG151.DOC","ES")</f>
      </c>
    </row>
    <row r="7017">
      <c r="A7017" s="10" t="s">
        <v>11916</v>
      </c>
      <c r="B7017" s="11" t="s">
        <v>82</v>
      </c>
      <c r="C7017" s="10" t="s">
        <v>40</v>
      </c>
      <c r="D7017" s="12">
        <v>40808</v>
      </c>
      <c r="E7017" s="13" t="s">
        <v>11917</v>
      </c>
      <c r="F7017" s="13" t="s">
        <v>5150</v>
      </c>
      <c r="G7017" s="14"/>
      <c r="H7017" s="15">
        <f>HYPERLINK("https://docs.wto.org/imrd/directdoc.asp?DDFDocuments/t/G/SPS/NEEC389A1.DOC","EN")</f>
      </c>
      <c r="I7017" s="15">
        <f>HYPERLINK("https://docs.wto.org/imrd/directdoc.asp?DDFDocuments/u/G/SPS/NEEC389A1.DOC","FR")</f>
      </c>
      <c r="J7017" s="15">
        <f>HYPERLINK("https://docs.wto.org/imrd/directdoc.asp?DDFDocuments/v/G/SPS/NEEC389A1.DOC","ES")</f>
      </c>
    </row>
    <row r="7018">
      <c r="A7018" s="10" t="s">
        <v>11918</v>
      </c>
      <c r="B7018" s="11" t="s">
        <v>82</v>
      </c>
      <c r="C7018" s="10" t="s">
        <v>40</v>
      </c>
      <c r="D7018" s="12">
        <v>40808</v>
      </c>
      <c r="E7018" s="13" t="s">
        <v>11917</v>
      </c>
      <c r="F7018" s="13" t="s">
        <v>5150</v>
      </c>
      <c r="G7018" s="14"/>
      <c r="H7018" s="15">
        <f>HYPERLINK("https://docs.wto.org/imrd/directdoc.asp?DDFDocuments/t/G/SPS/NEEC393A1.DOC","EN")</f>
      </c>
      <c r="I7018" s="15">
        <f>HYPERLINK("https://docs.wto.org/imrd/directdoc.asp?DDFDocuments/u/G/SPS/NEEC393A1.DOC","FR")</f>
      </c>
      <c r="J7018" s="15">
        <f>HYPERLINK("https://docs.wto.org/imrd/directdoc.asp?DDFDocuments/v/G/SPS/NEEC393A1.DOC","ES")</f>
      </c>
    </row>
    <row r="7019">
      <c r="A7019" s="10" t="s">
        <v>11919</v>
      </c>
      <c r="B7019" s="11" t="s">
        <v>82</v>
      </c>
      <c r="C7019" s="10" t="s">
        <v>40</v>
      </c>
      <c r="D7019" s="12">
        <v>40808</v>
      </c>
      <c r="E7019" s="13" t="s">
        <v>11917</v>
      </c>
      <c r="F7019" s="13" t="s">
        <v>5150</v>
      </c>
      <c r="G7019" s="14"/>
      <c r="H7019" s="15">
        <f>HYPERLINK("https://docs.wto.org/imrd/directdoc.asp?DDFDocuments/t/G/SPS/NEEC394A1.DOC","EN")</f>
      </c>
      <c r="I7019" s="15">
        <f>HYPERLINK("https://docs.wto.org/imrd/directdoc.asp?DDFDocuments/u/G/SPS/NEEC394A1.DOC","FR")</f>
      </c>
      <c r="J7019" s="15">
        <f>HYPERLINK("https://docs.wto.org/imrd/directdoc.asp?DDFDocuments/v/G/SPS/NEEC394A1.DOC","ES")</f>
      </c>
    </row>
    <row r="7020">
      <c r="A7020" s="10" t="s">
        <v>11920</v>
      </c>
      <c r="B7020" s="11" t="s">
        <v>82</v>
      </c>
      <c r="C7020" s="10" t="s">
        <v>40</v>
      </c>
      <c r="D7020" s="12">
        <v>40808</v>
      </c>
      <c r="E7020" s="13" t="s">
        <v>11917</v>
      </c>
      <c r="F7020" s="13" t="s">
        <v>5150</v>
      </c>
      <c r="G7020" s="14"/>
      <c r="H7020" s="15">
        <f>HYPERLINK("https://docs.wto.org/imrd/directdoc.asp?DDFDocuments/t/G/SPS/NEEC395A1.DOC","EN")</f>
      </c>
      <c r="I7020" s="15">
        <f>HYPERLINK("https://docs.wto.org/imrd/directdoc.asp?DDFDocuments/u/G/SPS/NEEC395A1.DOC","FR")</f>
      </c>
      <c r="J7020" s="15">
        <f>HYPERLINK("https://docs.wto.org/imrd/directdoc.asp?DDFDocuments/v/G/SPS/NEEC395A1.DOC","ES")</f>
      </c>
    </row>
    <row r="7021">
      <c r="A7021" s="10" t="s">
        <v>11921</v>
      </c>
      <c r="B7021" s="11" t="s">
        <v>82</v>
      </c>
      <c r="C7021" s="10" t="s">
        <v>40</v>
      </c>
      <c r="D7021" s="12">
        <v>40808</v>
      </c>
      <c r="E7021" s="13" t="s">
        <v>11922</v>
      </c>
      <c r="F7021" s="13" t="s">
        <v>5150</v>
      </c>
      <c r="G7021" s="14"/>
      <c r="H7021" s="15">
        <f>HYPERLINK("https://docs.wto.org/imrd/directdoc.asp?DDFDocuments/t/G/SPS/NEEC403A1.DOC","EN")</f>
      </c>
      <c r="I7021" s="15">
        <f>HYPERLINK("https://docs.wto.org/imrd/directdoc.asp?DDFDocuments/u/G/SPS/NEEC403A1.DOC","FR")</f>
      </c>
      <c r="J7021" s="15">
        <f>HYPERLINK("https://docs.wto.org/imrd/directdoc.asp?DDFDocuments/v/G/SPS/NEEC403A1.DOC","ES")</f>
      </c>
    </row>
    <row r="7022">
      <c r="A7022" s="10" t="s">
        <v>11923</v>
      </c>
      <c r="B7022" s="11" t="s">
        <v>233</v>
      </c>
      <c r="C7022" s="10" t="s">
        <v>12</v>
      </c>
      <c r="D7022" s="12">
        <v>40808</v>
      </c>
      <c r="E7022" s="13" t="s">
        <v>11924</v>
      </c>
      <c r="F7022" s="13" t="s">
        <v>2192</v>
      </c>
      <c r="G7022" s="14" t="s">
        <v>286</v>
      </c>
      <c r="H7022" s="15"/>
      <c r="I7022" s="15">
        <f>HYPERLINK("https://docs.wto.org/imrd/directdoc.asp?DDFDocuments/u/G/SPS/NPER395.DOC","FR")</f>
      </c>
      <c r="J7022" s="15">
        <f>HYPERLINK("https://docs.wto.org/imrd/directdoc.asp?DDFDocuments/v/G/SPS/NPER395.DOC","ES")</f>
      </c>
    </row>
    <row r="7023">
      <c r="A7023" s="10" t="s">
        <v>11925</v>
      </c>
      <c r="B7023" s="11" t="s">
        <v>188</v>
      </c>
      <c r="C7023" s="10" t="s">
        <v>18</v>
      </c>
      <c r="D7023" s="12">
        <v>40806</v>
      </c>
      <c r="E7023" s="13" t="s">
        <v>11926</v>
      </c>
      <c r="F7023" s="13" t="s">
        <v>717</v>
      </c>
      <c r="G7023" s="14"/>
      <c r="H7023" s="15">
        <f>HYPERLINK("https://docs.wto.org/imrd/directdoc.asp?DDFDocuments/t/G/SPS/NAUS274.DOC","EN")</f>
      </c>
      <c r="I7023" s="15">
        <f>HYPERLINK("https://docs.wto.org/imrd/directdoc.asp?DDFDocuments/u/G/SPS/NAUS274.DOC","FR")</f>
      </c>
      <c r="J7023" s="15">
        <f>HYPERLINK("https://docs.wto.org/imrd/directdoc.asp?DDFDocuments/v/G/SPS/NAUS274.DOC","ES")</f>
      </c>
    </row>
    <row r="7024">
      <c r="A7024" s="10" t="s">
        <v>11927</v>
      </c>
      <c r="B7024" s="11" t="s">
        <v>365</v>
      </c>
      <c r="C7024" s="10" t="s">
        <v>18</v>
      </c>
      <c r="D7024" s="12">
        <v>40806</v>
      </c>
      <c r="E7024" s="13" t="s">
        <v>11624</v>
      </c>
      <c r="F7024" s="13" t="s">
        <v>158</v>
      </c>
      <c r="G7024" s="14" t="s">
        <v>183</v>
      </c>
      <c r="H7024" s="15">
        <f>HYPERLINK("https://docs.wto.org/imrd/directdoc.asp?DDFDocuments/q/G/SPS/NCHL369.pdf","EN")</f>
      </c>
      <c r="I7024" s="15">
        <f>HYPERLINK("https://docs.wto.org/imrd/directdoc.asp?DDFDocuments/r/G/SPS/NCHL369.pdf","FR")</f>
      </c>
      <c r="J7024" s="15">
        <f>HYPERLINK("https://docs.wto.org/imrd/directdoc.asp?DDFDocuments/s/G/SPS/NCHL369.pdf","ES")</f>
      </c>
    </row>
    <row r="7025">
      <c r="A7025" s="10" t="s">
        <v>11928</v>
      </c>
      <c r="B7025" s="11" t="s">
        <v>153</v>
      </c>
      <c r="C7025" s="10" t="s">
        <v>18</v>
      </c>
      <c r="D7025" s="12">
        <v>40806</v>
      </c>
      <c r="E7025" s="13" t="s">
        <v>11929</v>
      </c>
      <c r="F7025" s="13" t="s">
        <v>7974</v>
      </c>
      <c r="G7025" s="14"/>
      <c r="H7025" s="15">
        <f>HYPERLINK("https://docs.wto.org/imrd/directdoc.asp?DDFDocuments/t/G/SPS/NKOR394.DOC","EN")</f>
      </c>
      <c r="I7025" s="15">
        <f>HYPERLINK("https://docs.wto.org/imrd/directdoc.asp?DDFDocuments/u/G/SPS/NKOR394.DOC","FR")</f>
      </c>
      <c r="J7025" s="15">
        <f>HYPERLINK("https://docs.wto.org/imrd/directdoc.asp?DDFDocuments/v/G/SPS/NKOR394.DOC","ES")</f>
      </c>
    </row>
    <row r="7026">
      <c r="A7026" s="10" t="s">
        <v>11930</v>
      </c>
      <c r="B7026" s="11" t="s">
        <v>53</v>
      </c>
      <c r="C7026" s="10" t="s">
        <v>12</v>
      </c>
      <c r="D7026" s="12">
        <v>40806</v>
      </c>
      <c r="E7026" s="13" t="s">
        <v>11846</v>
      </c>
      <c r="F7026" s="13" t="s">
        <v>2192</v>
      </c>
      <c r="G7026" s="14" t="s">
        <v>1124</v>
      </c>
      <c r="H7026" s="15">
        <f>HYPERLINK("https://docs.wto.org/imrd/directdoc.asp?DDFDocuments/t/G/SPS/NSAU19.DOC","EN")</f>
      </c>
      <c r="I7026" s="15">
        <f>HYPERLINK("https://docs.wto.org/imrd/directdoc.asp?DDFDocuments/u/G/SPS/NSAU19.DOC","FR")</f>
      </c>
      <c r="J7026" s="15">
        <f>HYPERLINK("https://docs.wto.org/imrd/directdoc.asp?DDFDocuments/v/G/SPS/NSAU19.DOC","ES")</f>
      </c>
    </row>
    <row r="7027">
      <c r="A7027" s="10" t="s">
        <v>11931</v>
      </c>
      <c r="B7027" s="11" t="s">
        <v>1331</v>
      </c>
      <c r="C7027" s="10" t="s">
        <v>40</v>
      </c>
      <c r="D7027" s="12">
        <v>40805</v>
      </c>
      <c r="E7027" s="13" t="s">
        <v>19</v>
      </c>
      <c r="F7027" s="13" t="s">
        <v>5163</v>
      </c>
      <c r="G7027" s="14"/>
      <c r="H7027" s="15"/>
      <c r="I7027" s="15">
        <f>HYPERLINK("https://docs.wto.org/imrd/directdoc.asp?DDFDocuments/u/G/SPS/NHND42A1.DOC","FR")</f>
      </c>
      <c r="J7027" s="15">
        <f>HYPERLINK("https://docs.wto.org/imrd/directdoc.asp?DDFDocuments/v/G/SPS/NHND42A1.DOC","ES")</f>
      </c>
    </row>
    <row r="7028">
      <c r="A7028" s="10" t="s">
        <v>11932</v>
      </c>
      <c r="B7028" s="11" t="s">
        <v>34</v>
      </c>
      <c r="C7028" s="10" t="s">
        <v>18</v>
      </c>
      <c r="D7028" s="12">
        <v>40802</v>
      </c>
      <c r="E7028" s="13" t="s">
        <v>11933</v>
      </c>
      <c r="F7028" s="13" t="s">
        <v>754</v>
      </c>
      <c r="G7028" s="14"/>
      <c r="H7028" s="15">
        <f>HYPERLINK("https://docs.wto.org/imrd/directdoc.asp?DDFDocuments/t/G/SPS/NJPN283.doc","EN")</f>
      </c>
      <c r="I7028" s="15">
        <f>HYPERLINK("https://docs.wto.org/imrd/directdoc.asp?DDFDocuments/u/G/SPS/NJPN283.doc","FR")</f>
      </c>
      <c r="J7028" s="15">
        <f>HYPERLINK("https://docs.wto.org/imrd/directdoc.asp?DDFDocuments/v/G/SPS/NJPN283.doc","ES")</f>
      </c>
    </row>
    <row r="7029">
      <c r="A7029" s="10" t="s">
        <v>11934</v>
      </c>
      <c r="B7029" s="11" t="s">
        <v>95</v>
      </c>
      <c r="C7029" s="10" t="s">
        <v>40</v>
      </c>
      <c r="D7029" s="12">
        <v>40799</v>
      </c>
      <c r="E7029" s="13" t="s">
        <v>11935</v>
      </c>
      <c r="F7029" s="13" t="s">
        <v>5150</v>
      </c>
      <c r="G7029" s="14" t="s">
        <v>572</v>
      </c>
      <c r="H7029" s="15">
        <f>HYPERLINK("https://docs.wto.org/imrd/directdoc.asp?DDFDocuments/q/G/SPS/NBRA719A1.pdf","EN")</f>
      </c>
      <c r="I7029" s="15">
        <f>HYPERLINK("https://docs.wto.org/imrd/directdoc.asp?DDFDocuments/r/G/SPS/NBRA719A1.pdf","FR")</f>
      </c>
      <c r="J7029" s="15">
        <f>HYPERLINK("https://docs.wto.org/imrd/directdoc.asp?DDFDocuments/s/G/SPS/NBRA719A1.pdf","ES")</f>
      </c>
    </row>
    <row r="7030">
      <c r="A7030" s="10" t="s">
        <v>11936</v>
      </c>
      <c r="B7030" s="11" t="s">
        <v>95</v>
      </c>
      <c r="C7030" s="10" t="s">
        <v>40</v>
      </c>
      <c r="D7030" s="12">
        <v>40799</v>
      </c>
      <c r="E7030" s="13" t="s">
        <v>11937</v>
      </c>
      <c r="F7030" s="13" t="s">
        <v>5150</v>
      </c>
      <c r="G7030" s="14" t="s">
        <v>87</v>
      </c>
      <c r="H7030" s="15">
        <f>HYPERLINK("https://docs.wto.org/imrd/directdoc.asp?DDFDocuments/q/G/SPS/NBRA738A1.pdf","EN")</f>
      </c>
      <c r="I7030" s="15">
        <f>HYPERLINK("https://docs.wto.org/imrd/directdoc.asp?DDFDocuments/r/G/SPS/NBRA738A1.pdf","FR")</f>
      </c>
      <c r="J7030" s="15">
        <f>HYPERLINK("https://docs.wto.org/imrd/directdoc.asp?DDFDocuments/s/G/SPS/NBRA738A1.pdf","ES")</f>
      </c>
    </row>
    <row r="7031">
      <c r="A7031" s="10" t="s">
        <v>11938</v>
      </c>
      <c r="B7031" s="11" t="s">
        <v>95</v>
      </c>
      <c r="C7031" s="10" t="s">
        <v>18</v>
      </c>
      <c r="D7031" s="12">
        <v>40799</v>
      </c>
      <c r="E7031" s="13" t="s">
        <v>11939</v>
      </c>
      <c r="F7031" s="13" t="s">
        <v>32</v>
      </c>
      <c r="G7031" s="14" t="s">
        <v>87</v>
      </c>
      <c r="H7031" s="15">
        <f>HYPERLINK("https://docs.wto.org/imrd/directdoc.asp?DDFDocuments/q/G/SPS/NBRA771.pdf","EN")</f>
      </c>
      <c r="I7031" s="15">
        <f>HYPERLINK("https://docs.wto.org/imrd/directdoc.asp?DDFDocuments/r/G/SPS/NBRA771.pdf","FR")</f>
      </c>
      <c r="J7031" s="15">
        <f>HYPERLINK("https://docs.wto.org/imrd/directdoc.asp?DDFDocuments/s/G/SPS/NBRA771.pdf","ES")</f>
      </c>
    </row>
    <row r="7032">
      <c r="A7032" s="10" t="s">
        <v>11940</v>
      </c>
      <c r="B7032" s="11" t="s">
        <v>127</v>
      </c>
      <c r="C7032" s="10" t="s">
        <v>18</v>
      </c>
      <c r="D7032" s="12">
        <v>40799</v>
      </c>
      <c r="E7032" s="13" t="s">
        <v>11941</v>
      </c>
      <c r="F7032" s="13" t="s">
        <v>24</v>
      </c>
      <c r="G7032" s="14"/>
      <c r="H7032" s="15">
        <f>HYPERLINK("https://docs.wto.org/imrd/directdoc.asp?DDFDocuments/t/G/SPS/NHKG37.DOC","EN")</f>
      </c>
      <c r="I7032" s="15">
        <f>HYPERLINK("https://docs.wto.org/imrd/directdoc.asp?DDFDocuments/u/G/SPS/NHKG37.DOC","FR")</f>
      </c>
      <c r="J7032" s="15">
        <f>HYPERLINK("https://docs.wto.org/imrd/directdoc.asp?DDFDocuments/v/G/SPS/NHKG37.DOC","ES")</f>
      </c>
    </row>
    <row r="7033">
      <c r="A7033" s="10" t="s">
        <v>11942</v>
      </c>
      <c r="B7033" s="11" t="s">
        <v>161</v>
      </c>
      <c r="C7033" s="10" t="s">
        <v>40</v>
      </c>
      <c r="D7033" s="12">
        <v>40799</v>
      </c>
      <c r="E7033" s="13" t="s">
        <v>1794</v>
      </c>
      <c r="F7033" s="13" t="s">
        <v>5150</v>
      </c>
      <c r="G7033" s="14" t="s">
        <v>1944</v>
      </c>
      <c r="H7033" s="15">
        <f>HYPERLINK("https://docs.wto.org/imrd/directdoc.asp?DDFDocuments/q/G/SPS/NUSA2039A1.pdf","EN")</f>
      </c>
      <c r="I7033" s="15">
        <f>HYPERLINK("https://docs.wto.org/imrd/directdoc.asp?DDFDocuments/r/G/SPS/NUSA2039A1.pdf","FR")</f>
      </c>
      <c r="J7033" s="15">
        <f>HYPERLINK("https://docs.wto.org/imrd/directdoc.asp?DDFDocuments/s/G/SPS/NUSA2039A1.pdf","ES")</f>
      </c>
    </row>
    <row r="7034">
      <c r="A7034" s="10" t="s">
        <v>11943</v>
      </c>
      <c r="B7034" s="11" t="s">
        <v>161</v>
      </c>
      <c r="C7034" s="10" t="s">
        <v>18</v>
      </c>
      <c r="D7034" s="12">
        <v>40799</v>
      </c>
      <c r="E7034" s="13" t="s">
        <v>8583</v>
      </c>
      <c r="F7034" s="13" t="s">
        <v>11944</v>
      </c>
      <c r="G7034" s="14"/>
      <c r="H7034" s="15">
        <f>HYPERLINK("https://docs.wto.org/imrd/directdoc.asp?DDFDocuments/t/G/SPS/NUSA2268.DOC","EN")</f>
      </c>
      <c r="I7034" s="15">
        <f>HYPERLINK("https://docs.wto.org/imrd/directdoc.asp?DDFDocuments/u/G/SPS/NUSA2268.DOC","FR")</f>
      </c>
      <c r="J7034" s="15">
        <f>HYPERLINK("https://docs.wto.org/imrd/directdoc.asp?DDFDocuments/v/G/SPS/NUSA2268.DOC","ES")</f>
      </c>
    </row>
    <row r="7035">
      <c r="A7035" s="10" t="s">
        <v>11945</v>
      </c>
      <c r="B7035" s="11" t="s">
        <v>183</v>
      </c>
      <c r="C7035" s="10" t="s">
        <v>40</v>
      </c>
      <c r="D7035" s="12">
        <v>40798</v>
      </c>
      <c r="E7035" s="13" t="s">
        <v>19</v>
      </c>
      <c r="F7035" s="13" t="s">
        <v>5150</v>
      </c>
      <c r="G7035" s="14"/>
      <c r="H7035" s="15">
        <f>HYPERLINK("https://docs.wto.org/imrd/directdoc.asp?DDFDocuments/t/G/SPS/NARG137A1.DOC","EN")</f>
      </c>
      <c r="I7035" s="15">
        <f>HYPERLINK("https://docs.wto.org/imrd/directdoc.asp?DDFDocuments/u/G/SPS/NARG137A1.DOC","FR")</f>
      </c>
      <c r="J7035" s="15">
        <f>HYPERLINK("https://docs.wto.org/imrd/directdoc.asp?DDFDocuments/v/G/SPS/NARG137A1.DOC","ES")</f>
      </c>
    </row>
    <row r="7036">
      <c r="A7036" s="10" t="s">
        <v>11946</v>
      </c>
      <c r="B7036" s="11" t="s">
        <v>365</v>
      </c>
      <c r="C7036" s="10" t="s">
        <v>18</v>
      </c>
      <c r="D7036" s="12">
        <v>40793</v>
      </c>
      <c r="E7036" s="13" t="s">
        <v>11947</v>
      </c>
      <c r="F7036" s="13" t="s">
        <v>158</v>
      </c>
      <c r="G7036" s="14" t="s">
        <v>5409</v>
      </c>
      <c r="H7036" s="15">
        <f>HYPERLINK("https://docs.wto.org/imrd/directdoc.asp?DDFDocuments/t/G/SPS/NCHL367.DOC","EN")</f>
      </c>
      <c r="I7036" s="15">
        <f>HYPERLINK("https://docs.wto.org/imrd/directdoc.asp?DDFDocuments/u/G/SPS/NCHL367.DOC","FR")</f>
      </c>
      <c r="J7036" s="15">
        <f>HYPERLINK("https://docs.wto.org/imrd/directdoc.asp?DDFDocuments/v/G/SPS/NCHL367.DOC","ES")</f>
      </c>
    </row>
    <row r="7037">
      <c r="A7037" s="10" t="s">
        <v>11948</v>
      </c>
      <c r="B7037" s="11" t="s">
        <v>365</v>
      </c>
      <c r="C7037" s="10" t="s">
        <v>18</v>
      </c>
      <c r="D7037" s="12">
        <v>40793</v>
      </c>
      <c r="E7037" s="13" t="s">
        <v>11949</v>
      </c>
      <c r="F7037" s="13" t="s">
        <v>158</v>
      </c>
      <c r="G7037" s="14" t="s">
        <v>5409</v>
      </c>
      <c r="H7037" s="15">
        <f>HYPERLINK("https://docs.wto.org/imrd/directdoc.asp?DDFDocuments/t/G/SPS/NCHL368.DOC","EN")</f>
      </c>
      <c r="I7037" s="15">
        <f>HYPERLINK("https://docs.wto.org/imrd/directdoc.asp?DDFDocuments/u/G/SPS/NCHL368.DOC","FR")</f>
      </c>
      <c r="J7037" s="15">
        <f>HYPERLINK("https://docs.wto.org/imrd/directdoc.asp?DDFDocuments/v/G/SPS/NCHL368.DOC","ES")</f>
      </c>
    </row>
    <row r="7038">
      <c r="A7038" s="10" t="s">
        <v>11950</v>
      </c>
      <c r="B7038" s="11" t="s">
        <v>233</v>
      </c>
      <c r="C7038" s="10" t="s">
        <v>18</v>
      </c>
      <c r="D7038" s="12">
        <v>40793</v>
      </c>
      <c r="E7038" s="13" t="s">
        <v>11951</v>
      </c>
      <c r="F7038" s="13" t="s">
        <v>992</v>
      </c>
      <c r="G7038" s="14" t="s">
        <v>34</v>
      </c>
      <c r="H7038" s="15">
        <f>HYPERLINK("https://docs.wto.org/imrd/directdoc.asp?DDFDocuments/t/G/SPS/NPER388.DOC","EN")</f>
      </c>
      <c r="I7038" s="15">
        <f>HYPERLINK("https://docs.wto.org/imrd/directdoc.asp?DDFDocuments/u/G/SPS/NPER388.DOC","FR")</f>
      </c>
      <c r="J7038" s="15">
        <f>HYPERLINK("https://docs.wto.org/imrd/directdoc.asp?DDFDocuments/v/G/SPS/NPER388.DOC","ES")</f>
      </c>
    </row>
    <row r="7039">
      <c r="A7039" s="10" t="s">
        <v>11952</v>
      </c>
      <c r="B7039" s="11" t="s">
        <v>233</v>
      </c>
      <c r="C7039" s="10" t="s">
        <v>18</v>
      </c>
      <c r="D7039" s="12">
        <v>40793</v>
      </c>
      <c r="E7039" s="13" t="s">
        <v>11953</v>
      </c>
      <c r="F7039" s="13" t="s">
        <v>992</v>
      </c>
      <c r="G7039" s="14" t="s">
        <v>34</v>
      </c>
      <c r="H7039" s="15">
        <f>HYPERLINK("https://docs.wto.org/imrd/directdoc.asp?DDFDocuments/q/G/SPS/NPER389.pdf","EN")</f>
      </c>
      <c r="I7039" s="15">
        <f>HYPERLINK("https://docs.wto.org/imrd/directdoc.asp?DDFDocuments/r/G/SPS/NPER389.pdf","FR")</f>
      </c>
      <c r="J7039" s="15">
        <f>HYPERLINK("https://docs.wto.org/imrd/directdoc.asp?DDFDocuments/s/G/SPS/NPER389.pdf","ES")</f>
      </c>
    </row>
    <row r="7040">
      <c r="A7040" s="10" t="s">
        <v>11954</v>
      </c>
      <c r="B7040" s="11" t="s">
        <v>233</v>
      </c>
      <c r="C7040" s="10" t="s">
        <v>18</v>
      </c>
      <c r="D7040" s="12">
        <v>40793</v>
      </c>
      <c r="E7040" s="13" t="s">
        <v>11955</v>
      </c>
      <c r="F7040" s="13" t="s">
        <v>223</v>
      </c>
      <c r="G7040" s="14" t="s">
        <v>365</v>
      </c>
      <c r="H7040" s="15">
        <f>HYPERLINK("https://docs.wto.org/imrd/directdoc.asp?DDFDocuments/t/G/SPS/NPER390.DOC","EN")</f>
      </c>
      <c r="I7040" s="15">
        <f>HYPERLINK("https://docs.wto.org/imrd/directdoc.asp?DDFDocuments/u/G/SPS/NPER390.DOC","FR")</f>
      </c>
      <c r="J7040" s="15">
        <f>HYPERLINK("https://docs.wto.org/imrd/directdoc.asp?DDFDocuments/v/G/SPS/NPER390.DOC","ES")</f>
      </c>
    </row>
    <row r="7041">
      <c r="A7041" s="10" t="s">
        <v>11956</v>
      </c>
      <c r="B7041" s="11" t="s">
        <v>233</v>
      </c>
      <c r="C7041" s="10" t="s">
        <v>18</v>
      </c>
      <c r="D7041" s="12">
        <v>40793</v>
      </c>
      <c r="E7041" s="13" t="s">
        <v>11957</v>
      </c>
      <c r="F7041" s="13" t="s">
        <v>158</v>
      </c>
      <c r="G7041" s="14" t="s">
        <v>79</v>
      </c>
      <c r="H7041" s="15">
        <f>HYPERLINK("https://docs.wto.org/imrd/directdoc.asp?DDFDocuments/t/G/SPS/NPER391.DOC","EN")</f>
      </c>
      <c r="I7041" s="15">
        <f>HYPERLINK("https://docs.wto.org/imrd/directdoc.asp?DDFDocuments/u/G/SPS/NPER391.DOC","FR")</f>
      </c>
      <c r="J7041" s="15">
        <f>HYPERLINK("https://docs.wto.org/imrd/directdoc.asp?DDFDocuments/v/G/SPS/NPER391.DOC","ES")</f>
      </c>
    </row>
    <row r="7042">
      <c r="A7042" s="10" t="s">
        <v>11958</v>
      </c>
      <c r="B7042" s="11" t="s">
        <v>233</v>
      </c>
      <c r="C7042" s="10" t="s">
        <v>18</v>
      </c>
      <c r="D7042" s="12">
        <v>40793</v>
      </c>
      <c r="E7042" s="13" t="s">
        <v>11959</v>
      </c>
      <c r="F7042" s="13" t="s">
        <v>6597</v>
      </c>
      <c r="G7042" s="14" t="s">
        <v>2110</v>
      </c>
      <c r="H7042" s="15">
        <f>HYPERLINK("https://docs.wto.org/imrd/directdoc.asp?DDFDocuments/t/G/SPS/NPER392.DOC","EN")</f>
      </c>
      <c r="I7042" s="15">
        <f>HYPERLINK("https://docs.wto.org/imrd/directdoc.asp?DDFDocuments/u/G/SPS/NPER392.DOC","FR")</f>
      </c>
      <c r="J7042" s="15">
        <f>HYPERLINK("https://docs.wto.org/imrd/directdoc.asp?DDFDocuments/v/G/SPS/NPER392.DOC","ES")</f>
      </c>
    </row>
    <row r="7043">
      <c r="A7043" s="10" t="s">
        <v>11960</v>
      </c>
      <c r="B7043" s="11" t="s">
        <v>233</v>
      </c>
      <c r="C7043" s="10" t="s">
        <v>18</v>
      </c>
      <c r="D7043" s="12">
        <v>40793</v>
      </c>
      <c r="E7043" s="13" t="s">
        <v>11961</v>
      </c>
      <c r="F7043" s="13" t="s">
        <v>992</v>
      </c>
      <c r="G7043" s="14" t="s">
        <v>27</v>
      </c>
      <c r="H7043" s="15">
        <f>HYPERLINK("https://docs.wto.org/imrd/directdoc.asp?DDFDocuments/q/G/SPS/NPER394.pdf","EN")</f>
      </c>
      <c r="I7043" s="15">
        <f>HYPERLINK("https://docs.wto.org/imrd/directdoc.asp?DDFDocuments/r/G/SPS/NPER394.pdf","FR")</f>
      </c>
      <c r="J7043" s="15">
        <f>HYPERLINK("https://docs.wto.org/imrd/directdoc.asp?DDFDocuments/s/G/SPS/NPER394.pdf","ES")</f>
      </c>
    </row>
    <row r="7044">
      <c r="A7044" s="10" t="s">
        <v>11962</v>
      </c>
      <c r="B7044" s="11" t="s">
        <v>59</v>
      </c>
      <c r="C7044" s="10" t="s">
        <v>40</v>
      </c>
      <c r="D7044" s="12">
        <v>40793</v>
      </c>
      <c r="E7044" s="13" t="s">
        <v>11963</v>
      </c>
      <c r="F7044" s="13" t="s">
        <v>5150</v>
      </c>
      <c r="G7044" s="14"/>
      <c r="H7044" s="15">
        <f>HYPERLINK("https://docs.wto.org/imrd/directdoc.asp?DDFDocuments/t/G/SPS/NTPKM235A1.DOC","EN")</f>
      </c>
      <c r="I7044" s="15">
        <f>HYPERLINK("https://docs.wto.org/imrd/directdoc.asp?DDFDocuments/u/G/SPS/NTPKM235A1.DOC","FR")</f>
      </c>
      <c r="J7044" s="15">
        <f>HYPERLINK("https://docs.wto.org/imrd/directdoc.asp?DDFDocuments/v/G/SPS/NTPKM235A1.DOC","ES")</f>
      </c>
    </row>
    <row r="7045">
      <c r="A7045" s="10" t="s">
        <v>11964</v>
      </c>
      <c r="B7045" s="11" t="s">
        <v>161</v>
      </c>
      <c r="C7045" s="10" t="s">
        <v>40</v>
      </c>
      <c r="D7045" s="12">
        <v>40793</v>
      </c>
      <c r="E7045" s="13" t="s">
        <v>3159</v>
      </c>
      <c r="F7045" s="13" t="s">
        <v>310</v>
      </c>
      <c r="G7045" s="14" t="s">
        <v>11965</v>
      </c>
      <c r="H7045" s="15">
        <f>HYPERLINK("https://docs.wto.org/imrd/directdoc.asp?DDFDocuments/t/G/SPS/NUSA2041A1.DOC","EN")</f>
      </c>
      <c r="I7045" s="15">
        <f>HYPERLINK("https://docs.wto.org/imrd/directdoc.asp?DDFDocuments/u/G/SPS/NUSA2041A1.DOC","FR")</f>
      </c>
      <c r="J7045" s="15">
        <f>HYPERLINK("https://docs.wto.org/imrd/directdoc.asp?DDFDocuments/v/G/SPS/NUSA2041A1.DOC","ES")</f>
      </c>
    </row>
    <row r="7046">
      <c r="A7046" s="10" t="s">
        <v>11966</v>
      </c>
      <c r="B7046" s="11" t="s">
        <v>5038</v>
      </c>
      <c r="C7046" s="10" t="s">
        <v>12</v>
      </c>
      <c r="D7046" s="12">
        <v>40788</v>
      </c>
      <c r="E7046" s="13" t="s">
        <v>7840</v>
      </c>
      <c r="F7046" s="13" t="s">
        <v>6521</v>
      </c>
      <c r="G7046" s="14" t="s">
        <v>11967</v>
      </c>
      <c r="H7046" s="15">
        <f>HYPERLINK("https://docs.wto.org/imrd/directdoc.asp?DDFDocuments/t/G/SPS/NALB138.DOC","EN")</f>
      </c>
      <c r="I7046" s="15">
        <f>HYPERLINK("https://docs.wto.org/imrd/directdoc.asp?DDFDocuments/u/G/SPS/NALB138.DOC","FR")</f>
      </c>
      <c r="J7046" s="15">
        <f>HYPERLINK("https://docs.wto.org/imrd/directdoc.asp?DDFDocuments/v/G/SPS/NALB138.DOC","ES")</f>
      </c>
    </row>
    <row r="7047">
      <c r="A7047" s="10" t="s">
        <v>11968</v>
      </c>
      <c r="B7047" s="11" t="s">
        <v>365</v>
      </c>
      <c r="C7047" s="10" t="s">
        <v>18</v>
      </c>
      <c r="D7047" s="12">
        <v>40788</v>
      </c>
      <c r="E7047" s="13" t="s">
        <v>11622</v>
      </c>
      <c r="F7047" s="13" t="s">
        <v>158</v>
      </c>
      <c r="G7047" s="14"/>
      <c r="H7047" s="15">
        <f>HYPERLINK("https://docs.wto.org/imrd/directdoc.asp?DDFDocuments/t/G/SPS/NCHL366.DOC","EN")</f>
      </c>
      <c r="I7047" s="15">
        <f>HYPERLINK("https://docs.wto.org/imrd/directdoc.asp?DDFDocuments/u/G/SPS/NCHL366.DOC","FR")</f>
      </c>
      <c r="J7047" s="15">
        <f>HYPERLINK("https://docs.wto.org/imrd/directdoc.asp?DDFDocuments/v/G/SPS/NCHL366.DOC","ES")</f>
      </c>
    </row>
    <row r="7048">
      <c r="A7048" s="10" t="s">
        <v>11969</v>
      </c>
      <c r="B7048" s="11" t="s">
        <v>188</v>
      </c>
      <c r="C7048" s="10" t="s">
        <v>40</v>
      </c>
      <c r="D7048" s="12">
        <v>40787</v>
      </c>
      <c r="E7048" s="13" t="s">
        <v>991</v>
      </c>
      <c r="F7048" s="13" t="s">
        <v>5150</v>
      </c>
      <c r="G7048" s="14" t="s">
        <v>153</v>
      </c>
      <c r="H7048" s="15">
        <f>HYPERLINK("https://docs.wto.org/imrd/directdoc.asp?DDFDocuments/t/G/SPS/NAUS262A1.DOC","EN")</f>
      </c>
      <c r="I7048" s="15">
        <f>HYPERLINK("https://docs.wto.org/imrd/directdoc.asp?DDFDocuments/u/G/SPS/NAUS262A1.DOC","FR")</f>
      </c>
      <c r="J7048" s="15">
        <f>HYPERLINK("https://docs.wto.org/imrd/directdoc.asp?DDFDocuments/v/G/SPS/NAUS262A1.DOC","ES")</f>
      </c>
    </row>
    <row r="7049">
      <c r="A7049" s="10" t="s">
        <v>11970</v>
      </c>
      <c r="B7049" s="11" t="s">
        <v>365</v>
      </c>
      <c r="C7049" s="10" t="s">
        <v>40</v>
      </c>
      <c r="D7049" s="12">
        <v>40787</v>
      </c>
      <c r="E7049" s="13" t="s">
        <v>19</v>
      </c>
      <c r="F7049" s="13" t="s">
        <v>5150</v>
      </c>
      <c r="G7049" s="14"/>
      <c r="H7049" s="15"/>
      <c r="I7049" s="15">
        <f>HYPERLINK("https://docs.wto.org/imrd/directdoc.asp?DDFDocuments/u/G/SPS/NCHL363A1.DOC","FR")</f>
      </c>
      <c r="J7049" s="15">
        <f>HYPERLINK("https://docs.wto.org/imrd/directdoc.asp?DDFDocuments/v/G/SPS/NCHL363A1.DOC","ES")</f>
      </c>
    </row>
    <row r="7050">
      <c r="A7050" s="10" t="s">
        <v>11971</v>
      </c>
      <c r="B7050" s="11" t="s">
        <v>365</v>
      </c>
      <c r="C7050" s="10" t="s">
        <v>40</v>
      </c>
      <c r="D7050" s="12">
        <v>40787</v>
      </c>
      <c r="E7050" s="13" t="s">
        <v>19</v>
      </c>
      <c r="F7050" s="13" t="s">
        <v>5150</v>
      </c>
      <c r="G7050" s="14"/>
      <c r="H7050" s="15">
        <f>HYPERLINK("https://docs.wto.org/imrd/directdoc.asp?DDFDocuments/q/G/SPS/NCHL364A1.pdf","EN")</f>
      </c>
      <c r="I7050" s="15">
        <f>HYPERLINK("https://docs.wto.org/imrd/directdoc.asp?DDFDocuments/r/G/SPS/NCHL364A1.pdf","FR")</f>
      </c>
      <c r="J7050" s="15">
        <f>HYPERLINK("https://docs.wto.org/imrd/directdoc.asp?DDFDocuments/s/G/SPS/NCHL364A1.pdf","ES")</f>
      </c>
    </row>
    <row r="7051">
      <c r="A7051" s="10" t="s">
        <v>11972</v>
      </c>
      <c r="B7051" s="11" t="s">
        <v>149</v>
      </c>
      <c r="C7051" s="10" t="s">
        <v>18</v>
      </c>
      <c r="D7051" s="12">
        <v>40787</v>
      </c>
      <c r="E7051" s="13" t="s">
        <v>11973</v>
      </c>
      <c r="F7051" s="13" t="s">
        <v>6907</v>
      </c>
      <c r="G7051" s="14"/>
      <c r="H7051" s="15">
        <f>HYPERLINK("https://docs.wto.org/imrd/directdoc.asp?DDFDocuments/q/G/SPS/NCHN475.pdf","EN")</f>
      </c>
      <c r="I7051" s="15">
        <f>HYPERLINK("https://docs.wto.org/imrd/directdoc.asp?DDFDocuments/r/G/SPS/NCHN475.pdf","FR")</f>
      </c>
      <c r="J7051" s="15">
        <f>HYPERLINK("https://docs.wto.org/imrd/directdoc.asp?DDFDocuments/s/G/SPS/NCHN475.pdf","ES")</f>
      </c>
    </row>
    <row r="7052">
      <c r="A7052" s="10" t="s">
        <v>11974</v>
      </c>
      <c r="B7052" s="11" t="s">
        <v>149</v>
      </c>
      <c r="C7052" s="10" t="s">
        <v>18</v>
      </c>
      <c r="D7052" s="12">
        <v>40787</v>
      </c>
      <c r="E7052" s="13" t="s">
        <v>11975</v>
      </c>
      <c r="F7052" s="13" t="s">
        <v>122</v>
      </c>
      <c r="G7052" s="14"/>
      <c r="H7052" s="15">
        <f>HYPERLINK("https://docs.wto.org/imrd/directdoc.asp?DDFDocuments/t/G/SPS/NCHN479.DOC","EN")</f>
      </c>
      <c r="I7052" s="15">
        <f>HYPERLINK("https://docs.wto.org/imrd/directdoc.asp?DDFDocuments/u/G/SPS/NCHN479.DOC","FR")</f>
      </c>
      <c r="J7052" s="15">
        <f>HYPERLINK("https://docs.wto.org/imrd/directdoc.asp?DDFDocuments/v/G/SPS/NCHN479.DOC","ES")</f>
      </c>
    </row>
    <row r="7053">
      <c r="A7053" s="10" t="s">
        <v>11976</v>
      </c>
      <c r="B7053" s="11" t="s">
        <v>365</v>
      </c>
      <c r="C7053" s="10" t="s">
        <v>18</v>
      </c>
      <c r="D7053" s="12">
        <v>40786</v>
      </c>
      <c r="E7053" s="13" t="s">
        <v>9177</v>
      </c>
      <c r="F7053" s="13" t="s">
        <v>158</v>
      </c>
      <c r="G7053" s="14"/>
      <c r="H7053" s="15">
        <f>HYPERLINK("https://docs.wto.org/imrd/directdoc.asp?DDFDocuments/t/G/SPS/NCHL365.DOC","EN")</f>
      </c>
      <c r="I7053" s="15">
        <f>HYPERLINK("https://docs.wto.org/imrd/directdoc.asp?DDFDocuments/u/G/SPS/NCHL365.DOC","FR")</f>
      </c>
      <c r="J7053" s="15">
        <f>HYPERLINK("https://docs.wto.org/imrd/directdoc.asp?DDFDocuments/v/G/SPS/NCHL365.DOC","ES")</f>
      </c>
    </row>
    <row r="7054">
      <c r="A7054" s="10" t="s">
        <v>11977</v>
      </c>
      <c r="B7054" s="11" t="s">
        <v>149</v>
      </c>
      <c r="C7054" s="10" t="s">
        <v>18</v>
      </c>
      <c r="D7054" s="12">
        <v>40786</v>
      </c>
      <c r="E7054" s="13" t="s">
        <v>11978</v>
      </c>
      <c r="F7054" s="13" t="s">
        <v>24</v>
      </c>
      <c r="G7054" s="14"/>
      <c r="H7054" s="15">
        <f>HYPERLINK("https://docs.wto.org/imrd/directdoc.asp?DDFDocuments/t/G/SPS/NCHN473.doc","EN")</f>
      </c>
      <c r="I7054" s="15">
        <f>HYPERLINK("https://docs.wto.org/imrd/directdoc.asp?DDFDocuments/u/G/SPS/NCHN473.doc","FR")</f>
      </c>
      <c r="J7054" s="15">
        <f>HYPERLINK("https://docs.wto.org/imrd/directdoc.asp?DDFDocuments/v/G/SPS/NCHN473.doc","ES")</f>
      </c>
    </row>
    <row r="7055">
      <c r="A7055" s="10" t="s">
        <v>11979</v>
      </c>
      <c r="B7055" s="11" t="s">
        <v>79</v>
      </c>
      <c r="C7055" s="10" t="s">
        <v>40</v>
      </c>
      <c r="D7055" s="12">
        <v>40780</v>
      </c>
      <c r="E7055" s="13" t="s">
        <v>19</v>
      </c>
      <c r="F7055" s="13" t="s">
        <v>925</v>
      </c>
      <c r="G7055" s="14"/>
      <c r="H7055" s="15">
        <f>HYPERLINK("https://docs.wto.org/imrd/directdoc.asp?DDFDocuments/q/G/SPS/NCOL133A1.pdf","EN")</f>
      </c>
      <c r="I7055" s="15">
        <f>HYPERLINK("https://docs.wto.org/imrd/directdoc.asp?DDFDocuments/r/G/SPS/NCOL133A1.pdf","FR")</f>
      </c>
      <c r="J7055" s="15">
        <f>HYPERLINK("https://docs.wto.org/imrd/directdoc.asp?DDFDocuments/s/G/SPS/NCOL133A1.pdf","ES")</f>
      </c>
    </row>
    <row r="7056">
      <c r="A7056" s="10" t="s">
        <v>11980</v>
      </c>
      <c r="B7056" s="11" t="s">
        <v>195</v>
      </c>
      <c r="C7056" s="10" t="s">
        <v>18</v>
      </c>
      <c r="D7056" s="12">
        <v>40780</v>
      </c>
      <c r="E7056" s="13" t="s">
        <v>11981</v>
      </c>
      <c r="F7056" s="13" t="s">
        <v>158</v>
      </c>
      <c r="G7056" s="14" t="s">
        <v>59</v>
      </c>
      <c r="H7056" s="15">
        <f>HYPERLINK("https://docs.wto.org/imrd/directdoc.asp?DDFDocuments/q/G/SPS/NNZL462.pdf","EN")</f>
      </c>
      <c r="I7056" s="15">
        <f>HYPERLINK("https://docs.wto.org/imrd/directdoc.asp?DDFDocuments/r/G/SPS/NNZL462.pdf","FR")</f>
      </c>
      <c r="J7056" s="15">
        <f>HYPERLINK("https://docs.wto.org/imrd/directdoc.asp?DDFDocuments/s/G/SPS/NNZL462.pdf","ES")</f>
      </c>
    </row>
    <row r="7057">
      <c r="A7057" s="10" t="s">
        <v>11982</v>
      </c>
      <c r="B7057" s="11" t="s">
        <v>95</v>
      </c>
      <c r="C7057" s="10" t="s">
        <v>18</v>
      </c>
      <c r="D7057" s="12">
        <v>40778</v>
      </c>
      <c r="E7057" s="13" t="s">
        <v>11983</v>
      </c>
      <c r="F7057" s="13" t="s">
        <v>88</v>
      </c>
      <c r="G7057" s="14" t="s">
        <v>1412</v>
      </c>
      <c r="H7057" s="15">
        <f>HYPERLINK("https://docs.wto.org/imrd/directdoc.asp?DDFDocuments/t/G/SPS/NBRA686R1.DOC","EN")</f>
      </c>
      <c r="I7057" s="15">
        <f>HYPERLINK("https://docs.wto.org/imrd/directdoc.asp?DDFDocuments/u/G/SPS/NBRA686R1.DOC","FR")</f>
      </c>
      <c r="J7057" s="15">
        <f>HYPERLINK("https://docs.wto.org/imrd/directdoc.asp?DDFDocuments/v/G/SPS/NBRA686R1.DOC","ES")</f>
      </c>
    </row>
    <row r="7058">
      <c r="A7058" s="10" t="s">
        <v>11984</v>
      </c>
      <c r="B7058" s="11" t="s">
        <v>161</v>
      </c>
      <c r="C7058" s="10" t="s">
        <v>18</v>
      </c>
      <c r="D7058" s="12">
        <v>40777</v>
      </c>
      <c r="E7058" s="13" t="s">
        <v>11648</v>
      </c>
      <c r="F7058" s="13" t="s">
        <v>158</v>
      </c>
      <c r="G7058" s="14" t="s">
        <v>204</v>
      </c>
      <c r="H7058" s="15">
        <f>HYPERLINK("https://docs.wto.org/imrd/directdoc.asp?DDFDocuments/t/G/SPS/NUSA2261.DOC","EN")</f>
      </c>
      <c r="I7058" s="15">
        <f>HYPERLINK("https://docs.wto.org/imrd/directdoc.asp?DDFDocuments/u/G/SPS/NUSA2261.DOC","FR")</f>
      </c>
      <c r="J7058" s="15">
        <f>HYPERLINK("https://docs.wto.org/imrd/directdoc.asp?DDFDocuments/v/G/SPS/NUSA2261.DOC","ES")</f>
      </c>
    </row>
    <row r="7059">
      <c r="A7059" s="10" t="s">
        <v>11985</v>
      </c>
      <c r="B7059" s="11" t="s">
        <v>188</v>
      </c>
      <c r="C7059" s="10" t="s">
        <v>40</v>
      </c>
      <c r="D7059" s="12">
        <v>40774</v>
      </c>
      <c r="E7059" s="13" t="s">
        <v>11986</v>
      </c>
      <c r="F7059" s="13" t="s">
        <v>5150</v>
      </c>
      <c r="G7059" s="14" t="s">
        <v>195</v>
      </c>
      <c r="H7059" s="15">
        <f>HYPERLINK("https://docs.wto.org/imrd/directdoc.asp?DDFDocuments/q/G/SPS/NAUS205A3.pdf","EN")</f>
      </c>
      <c r="I7059" s="15">
        <f>HYPERLINK("https://docs.wto.org/imrd/directdoc.asp?DDFDocuments/r/G/SPS/NAUS205A3.pdf","FR")</f>
      </c>
      <c r="J7059" s="15">
        <f>HYPERLINK("https://docs.wto.org/imrd/directdoc.asp?DDFDocuments/s/G/SPS/NAUS205A3.pdf","ES")</f>
      </c>
    </row>
    <row r="7060">
      <c r="A7060" s="10" t="s">
        <v>11987</v>
      </c>
      <c r="B7060" s="11" t="s">
        <v>188</v>
      </c>
      <c r="C7060" s="10" t="s">
        <v>18</v>
      </c>
      <c r="D7060" s="12">
        <v>40774</v>
      </c>
      <c r="E7060" s="13" t="s">
        <v>11988</v>
      </c>
      <c r="F7060" s="13" t="s">
        <v>166</v>
      </c>
      <c r="G7060" s="14"/>
      <c r="H7060" s="15">
        <f>HYPERLINK("https://docs.wto.org/imrd/directdoc.asp?DDFDocuments/q/G/SPS/NAUS272.pdf","EN")</f>
      </c>
      <c r="I7060" s="15">
        <f>HYPERLINK("https://docs.wto.org/imrd/directdoc.asp?DDFDocuments/r/G/SPS/NAUS272.pdf","FR")</f>
      </c>
      <c r="J7060" s="15">
        <f>HYPERLINK("https://docs.wto.org/imrd/directdoc.asp?DDFDocuments/s/G/SPS/NAUS272.pdf","ES")</f>
      </c>
    </row>
    <row r="7061">
      <c r="A7061" s="10" t="s">
        <v>11989</v>
      </c>
      <c r="B7061" s="11" t="s">
        <v>95</v>
      </c>
      <c r="C7061" s="10" t="s">
        <v>18</v>
      </c>
      <c r="D7061" s="12">
        <v>40774</v>
      </c>
      <c r="E7061" s="13" t="s">
        <v>11990</v>
      </c>
      <c r="F7061" s="13" t="s">
        <v>144</v>
      </c>
      <c r="G7061" s="14"/>
      <c r="H7061" s="15">
        <f>HYPERLINK("https://docs.wto.org/imrd/directdoc.asp?DDFDocuments/t/G/SPS/NBRA769.DOC","EN")</f>
      </c>
      <c r="I7061" s="15">
        <f>HYPERLINK("https://docs.wto.org/imrd/directdoc.asp?DDFDocuments/u/G/SPS/NBRA769.DOC","FR")</f>
      </c>
      <c r="J7061" s="15"/>
    </row>
    <row r="7062">
      <c r="A7062" s="10" t="s">
        <v>11991</v>
      </c>
      <c r="B7062" s="11" t="s">
        <v>95</v>
      </c>
      <c r="C7062" s="10" t="s">
        <v>18</v>
      </c>
      <c r="D7062" s="12">
        <v>40774</v>
      </c>
      <c r="E7062" s="13" t="s">
        <v>11992</v>
      </c>
      <c r="F7062" s="13" t="s">
        <v>144</v>
      </c>
      <c r="G7062" s="14"/>
      <c r="H7062" s="15">
        <f>HYPERLINK("https://docs.wto.org/imrd/directdoc.asp?DDFDocuments/t/G/SPS/NBRA770.DOC","EN")</f>
      </c>
      <c r="I7062" s="15">
        <f>HYPERLINK("https://docs.wto.org/imrd/directdoc.asp?DDFDocuments/u/G/SPS/NBRA770.DOC","FR")</f>
      </c>
      <c r="J7062" s="15">
        <f>HYPERLINK("https://docs.wto.org/imrd/directdoc.asp?DDFDocuments/v/G/SPS/NBRA770.DOC","ES")</f>
      </c>
    </row>
    <row r="7063">
      <c r="A7063" s="10" t="s">
        <v>11993</v>
      </c>
      <c r="B7063" s="11" t="s">
        <v>79</v>
      </c>
      <c r="C7063" s="10" t="s">
        <v>12</v>
      </c>
      <c r="D7063" s="12">
        <v>40774</v>
      </c>
      <c r="E7063" s="13" t="s">
        <v>971</v>
      </c>
      <c r="F7063" s="13" t="s">
        <v>92</v>
      </c>
      <c r="G7063" s="14" t="s">
        <v>11994</v>
      </c>
      <c r="H7063" s="15">
        <f>HYPERLINK("https://docs.wto.org/imrd/directdoc.asp?DDFDocuments/t/G/SPS/NCOL225.DOC","EN")</f>
      </c>
      <c r="I7063" s="15">
        <f>HYPERLINK("https://docs.wto.org/imrd/directdoc.asp?DDFDocuments/u/G/SPS/NCOL225.DOC","FR")</f>
      </c>
      <c r="J7063" s="15">
        <f>HYPERLINK("https://docs.wto.org/imrd/directdoc.asp?DDFDocuments/v/G/SPS/NCOL225.DOC","ES")</f>
      </c>
    </row>
    <row r="7064">
      <c r="A7064" s="10" t="s">
        <v>11995</v>
      </c>
      <c r="B7064" s="11" t="s">
        <v>1096</v>
      </c>
      <c r="C7064" s="10" t="s">
        <v>18</v>
      </c>
      <c r="D7064" s="12">
        <v>40774</v>
      </c>
      <c r="E7064" s="13" t="s">
        <v>11996</v>
      </c>
      <c r="F7064" s="13" t="s">
        <v>63</v>
      </c>
      <c r="G7064" s="14"/>
      <c r="H7064" s="15">
        <f>HYPERLINK("https://docs.wto.org/imrd/directdoc.asp?DDFDocuments/t/G/SPS/NSGP40.DOC","EN")</f>
      </c>
      <c r="I7064" s="15">
        <f>HYPERLINK("https://docs.wto.org/imrd/directdoc.asp?DDFDocuments/u/G/SPS/NSGP40.DOC","FR")</f>
      </c>
      <c r="J7064" s="15">
        <f>HYPERLINK("https://docs.wto.org/imrd/directdoc.asp?DDFDocuments/v/G/SPS/NSGP40.DOC","ES")</f>
      </c>
    </row>
    <row r="7065">
      <c r="A7065" s="10" t="s">
        <v>11997</v>
      </c>
      <c r="B7065" s="11" t="s">
        <v>164</v>
      </c>
      <c r="C7065" s="10" t="s">
        <v>40</v>
      </c>
      <c r="D7065" s="12">
        <v>40774</v>
      </c>
      <c r="E7065" s="13" t="s">
        <v>212</v>
      </c>
      <c r="F7065" s="13" t="s">
        <v>925</v>
      </c>
      <c r="G7065" s="14" t="s">
        <v>82</v>
      </c>
      <c r="H7065" s="15">
        <f>HYPERLINK("https://docs.wto.org/imrd/directdoc.asp?DDFDocuments/t/G/SPS/NUKR66A3.DOC","EN")</f>
      </c>
      <c r="I7065" s="15">
        <f>HYPERLINK("https://docs.wto.org/imrd/directdoc.asp?DDFDocuments/u/G/SPS/NUKR66A3.DOC","FR")</f>
      </c>
      <c r="J7065" s="15">
        <f>HYPERLINK("https://docs.wto.org/imrd/directdoc.asp?DDFDocuments/v/G/SPS/NUKR66A3.DOC","ES")</f>
      </c>
    </row>
    <row r="7066">
      <c r="A7066" s="10" t="s">
        <v>11998</v>
      </c>
      <c r="B7066" s="11" t="s">
        <v>161</v>
      </c>
      <c r="C7066" s="10" t="s">
        <v>40</v>
      </c>
      <c r="D7066" s="12">
        <v>40774</v>
      </c>
      <c r="E7066" s="13" t="s">
        <v>11999</v>
      </c>
      <c r="F7066" s="13" t="s">
        <v>5150</v>
      </c>
      <c r="G7066" s="14" t="s">
        <v>1129</v>
      </c>
      <c r="H7066" s="15">
        <f>HYPERLINK("https://docs.wto.org/imrd/directdoc.asp?DDFDocuments/t/G/SPS/NUSA2183A1.DOC","EN")</f>
      </c>
      <c r="I7066" s="15">
        <f>HYPERLINK("https://docs.wto.org/imrd/directdoc.asp?DDFDocuments/u/G/SPS/NUSA2183A1.DOC","FR")</f>
      </c>
      <c r="J7066" s="15">
        <f>HYPERLINK("https://docs.wto.org/imrd/directdoc.asp?DDFDocuments/v/G/SPS/NUSA2183A1.DOC","ES")</f>
      </c>
    </row>
    <row r="7067">
      <c r="A7067" s="10" t="s">
        <v>12000</v>
      </c>
      <c r="B7067" s="11" t="s">
        <v>161</v>
      </c>
      <c r="C7067" s="10" t="s">
        <v>18</v>
      </c>
      <c r="D7067" s="12">
        <v>40774</v>
      </c>
      <c r="E7067" s="13" t="s">
        <v>11687</v>
      </c>
      <c r="F7067" s="13" t="s">
        <v>158</v>
      </c>
      <c r="G7067" s="14" t="s">
        <v>365</v>
      </c>
      <c r="H7067" s="15">
        <f>HYPERLINK("https://docs.wto.org/imrd/directdoc.asp?DDFDocuments/q/G/SPS/NUSA2258.pdf","EN")</f>
      </c>
      <c r="I7067" s="15">
        <f>HYPERLINK("https://docs.wto.org/imrd/directdoc.asp?DDFDocuments/r/G/SPS/NUSA2258.pdf","FR")</f>
      </c>
      <c r="J7067" s="15">
        <f>HYPERLINK("https://docs.wto.org/imrd/directdoc.asp?DDFDocuments/s/G/SPS/NUSA2258.pdf","ES")</f>
      </c>
    </row>
    <row r="7068">
      <c r="A7068" s="10" t="s">
        <v>12001</v>
      </c>
      <c r="B7068" s="11" t="s">
        <v>95</v>
      </c>
      <c r="C7068" s="10" t="s">
        <v>18</v>
      </c>
      <c r="D7068" s="12">
        <v>40772</v>
      </c>
      <c r="E7068" s="13" t="s">
        <v>12002</v>
      </c>
      <c r="F7068" s="13" t="s">
        <v>117</v>
      </c>
      <c r="G7068" s="14" t="s">
        <v>188</v>
      </c>
      <c r="H7068" s="15">
        <f>HYPERLINK("https://docs.wto.org/imrd/directdoc.asp?DDFDocuments/t/G/SPS/NBRA766.DOC","EN")</f>
      </c>
      <c r="I7068" s="15">
        <f>HYPERLINK("https://docs.wto.org/imrd/directdoc.asp?DDFDocuments/u/G/SPS/NBRA766.DOC","FR")</f>
      </c>
      <c r="J7068" s="15"/>
    </row>
    <row r="7069">
      <c r="A7069" s="10" t="s">
        <v>12003</v>
      </c>
      <c r="B7069" s="11" t="s">
        <v>95</v>
      </c>
      <c r="C7069" s="10" t="s">
        <v>18</v>
      </c>
      <c r="D7069" s="12">
        <v>40772</v>
      </c>
      <c r="E7069" s="13" t="s">
        <v>12004</v>
      </c>
      <c r="F7069" s="13" t="s">
        <v>117</v>
      </c>
      <c r="G7069" s="14" t="s">
        <v>195</v>
      </c>
      <c r="H7069" s="15">
        <f>HYPERLINK("https://docs.wto.org/imrd/directdoc.asp?DDFDocuments/t/G/SPS/NBRA767.DOC","EN")</f>
      </c>
      <c r="I7069" s="15">
        <f>HYPERLINK("https://docs.wto.org/imrd/directdoc.asp?DDFDocuments/u/G/SPS/NBRA767.DOC","FR")</f>
      </c>
      <c r="J7069" s="15">
        <f>HYPERLINK("https://docs.wto.org/imrd/directdoc.asp?DDFDocuments/v/G/SPS/NBRA767.DOC","ES")</f>
      </c>
    </row>
    <row r="7070">
      <c r="A7070" s="10" t="s">
        <v>12005</v>
      </c>
      <c r="B7070" s="11" t="s">
        <v>95</v>
      </c>
      <c r="C7070" s="10" t="s">
        <v>18</v>
      </c>
      <c r="D7070" s="12">
        <v>40772</v>
      </c>
      <c r="E7070" s="13" t="s">
        <v>12004</v>
      </c>
      <c r="F7070" s="13" t="s">
        <v>117</v>
      </c>
      <c r="G7070" s="14" t="s">
        <v>3481</v>
      </c>
      <c r="H7070" s="15">
        <f>HYPERLINK("https://docs.wto.org/imrd/directdoc.asp?DDFDocuments/t/G/SPS/NBRA768.DOC","EN")</f>
      </c>
      <c r="I7070" s="15">
        <f>HYPERLINK("https://docs.wto.org/imrd/directdoc.asp?DDFDocuments/u/G/SPS/NBRA768.DOC","FR")</f>
      </c>
      <c r="J7070" s="15"/>
    </row>
    <row r="7071">
      <c r="A7071" s="10" t="s">
        <v>12006</v>
      </c>
      <c r="B7071" s="11" t="s">
        <v>82</v>
      </c>
      <c r="C7071" s="10" t="s">
        <v>40</v>
      </c>
      <c r="D7071" s="12">
        <v>40772</v>
      </c>
      <c r="E7071" s="13" t="s">
        <v>3328</v>
      </c>
      <c r="F7071" s="13" t="s">
        <v>5150</v>
      </c>
      <c r="G7071" s="14"/>
      <c r="H7071" s="15">
        <f>HYPERLINK("https://docs.wto.org/imrd/directdoc.asp?DDFDocuments/t/G/SPS/NEEC341A7.DOC","EN")</f>
      </c>
      <c r="I7071" s="15">
        <f>HYPERLINK("https://docs.wto.org/imrd/directdoc.asp?DDFDocuments/u/G/SPS/NEEC341A7.DOC","FR")</f>
      </c>
      <c r="J7071" s="15">
        <f>HYPERLINK("https://docs.wto.org/imrd/directdoc.asp?DDFDocuments/v/G/SPS/NEEC341A7.DOC","ES")</f>
      </c>
    </row>
    <row r="7072">
      <c r="A7072" s="10" t="s">
        <v>12007</v>
      </c>
      <c r="B7072" s="11" t="s">
        <v>95</v>
      </c>
      <c r="C7072" s="10" t="s">
        <v>18</v>
      </c>
      <c r="D7072" s="12">
        <v>40771</v>
      </c>
      <c r="E7072" s="13" t="s">
        <v>12004</v>
      </c>
      <c r="F7072" s="13" t="s">
        <v>117</v>
      </c>
      <c r="G7072" s="14" t="s">
        <v>34</v>
      </c>
      <c r="H7072" s="15">
        <f>HYPERLINK("https://docs.wto.org/imrd/directdoc.asp?DDFDocuments/t/G/SPS/NBRA765.DOC","EN")</f>
      </c>
      <c r="I7072" s="15">
        <f>HYPERLINK("https://docs.wto.org/imrd/directdoc.asp?DDFDocuments/u/G/SPS/NBRA765.DOC","FR")</f>
      </c>
      <c r="J7072" s="15">
        <f>HYPERLINK("https://docs.wto.org/imrd/directdoc.asp?DDFDocuments/v/G/SPS/NBRA765.DOC","ES")</f>
      </c>
    </row>
    <row r="7073">
      <c r="A7073" s="10" t="s">
        <v>12008</v>
      </c>
      <c r="B7073" s="11" t="s">
        <v>82</v>
      </c>
      <c r="C7073" s="10" t="s">
        <v>40</v>
      </c>
      <c r="D7073" s="12">
        <v>40771</v>
      </c>
      <c r="E7073" s="13" t="s">
        <v>11870</v>
      </c>
      <c r="F7073" s="13" t="s">
        <v>1601</v>
      </c>
      <c r="G7073" s="14" t="s">
        <v>11871</v>
      </c>
      <c r="H7073" s="15">
        <f>HYPERLINK("https://docs.wto.org/imrd/directdoc.asp?DDFDocuments/t/G/SPS/NEEC400A1.DOC","EN")</f>
      </c>
      <c r="I7073" s="15">
        <f>HYPERLINK("https://docs.wto.org/imrd/directdoc.asp?DDFDocuments/u/G/SPS/NEEC400A1.DOC","FR")</f>
      </c>
      <c r="J7073" s="15">
        <f>HYPERLINK("https://docs.wto.org/imrd/directdoc.asp?DDFDocuments/v/G/SPS/NEEC400A1.DOC","ES")</f>
      </c>
    </row>
    <row r="7074">
      <c r="A7074" s="10" t="s">
        <v>12009</v>
      </c>
      <c r="B7074" s="11" t="s">
        <v>204</v>
      </c>
      <c r="C7074" s="10" t="s">
        <v>40</v>
      </c>
      <c r="D7074" s="12">
        <v>40767</v>
      </c>
      <c r="E7074" s="13" t="s">
        <v>12010</v>
      </c>
      <c r="F7074" s="13" t="s">
        <v>1601</v>
      </c>
      <c r="G7074" s="14"/>
      <c r="H7074" s="15">
        <f>HYPERLINK("https://docs.wto.org/imrd/directdoc.asp?DDFDocuments/q/G/SPS/NEGY42A1.pdf","EN")</f>
      </c>
      <c r="I7074" s="15">
        <f>HYPERLINK("https://docs.wto.org/imrd/directdoc.asp?DDFDocuments/r/G/SPS/NEGY42A1.pdf","FR")</f>
      </c>
      <c r="J7074" s="15">
        <f>HYPERLINK("https://docs.wto.org/imrd/directdoc.asp?DDFDocuments/s/G/SPS/NEGY42A1.pdf","ES")</f>
      </c>
    </row>
    <row r="7075">
      <c r="A7075" s="10" t="s">
        <v>12011</v>
      </c>
      <c r="B7075" s="11" t="s">
        <v>145</v>
      </c>
      <c r="C7075" s="10" t="s">
        <v>40</v>
      </c>
      <c r="D7075" s="12">
        <v>40765</v>
      </c>
      <c r="E7075" s="13" t="s">
        <v>12012</v>
      </c>
      <c r="F7075" s="13" t="s">
        <v>925</v>
      </c>
      <c r="G7075" s="14" t="s">
        <v>34</v>
      </c>
      <c r="H7075" s="15">
        <f>HYPERLINK("https://docs.wto.org/imrd/directdoc.asp?DDFDocuments/t/G/SPS/NPHL203A1.DOC","EN")</f>
      </c>
      <c r="I7075" s="15">
        <f>HYPERLINK("https://docs.wto.org/imrd/directdoc.asp?DDFDocuments/u/G/SPS/NPHL203A1.DOC","FR")</f>
      </c>
      <c r="J7075" s="15">
        <f>HYPERLINK("https://docs.wto.org/imrd/directdoc.asp?DDFDocuments/v/G/SPS/NPHL203A1.DOC","ES")</f>
      </c>
    </row>
    <row r="7076">
      <c r="A7076" s="10" t="s">
        <v>12013</v>
      </c>
      <c r="B7076" s="11" t="s">
        <v>145</v>
      </c>
      <c r="C7076" s="10" t="s">
        <v>18</v>
      </c>
      <c r="D7076" s="12">
        <v>40765</v>
      </c>
      <c r="E7076" s="13" t="s">
        <v>12014</v>
      </c>
      <c r="F7076" s="13" t="s">
        <v>3997</v>
      </c>
      <c r="G7076" s="14" t="s">
        <v>183</v>
      </c>
      <c r="H7076" s="15">
        <f>HYPERLINK("https://docs.wto.org/imrd/directdoc.asp?DDFDocuments/t/G/SPS/NPHL205.doc","EN")</f>
      </c>
      <c r="I7076" s="15">
        <f>HYPERLINK("https://docs.wto.org/imrd/directdoc.asp?DDFDocuments/u/G/SPS/NPHL205.doc","FR")</f>
      </c>
      <c r="J7076" s="15">
        <f>HYPERLINK("https://docs.wto.org/imrd/directdoc.asp?DDFDocuments/v/G/SPS/NPHL205.doc","ES")</f>
      </c>
    </row>
    <row r="7077">
      <c r="A7077" s="10" t="s">
        <v>12015</v>
      </c>
      <c r="B7077" s="11" t="s">
        <v>183</v>
      </c>
      <c r="C7077" s="10" t="s">
        <v>18</v>
      </c>
      <c r="D7077" s="12">
        <v>40763</v>
      </c>
      <c r="E7077" s="13" t="s">
        <v>12016</v>
      </c>
      <c r="F7077" s="13" t="s">
        <v>3926</v>
      </c>
      <c r="G7077" s="14"/>
      <c r="H7077" s="15">
        <f>HYPERLINK("https://docs.wto.org/imrd/directdoc.asp?DDFDocuments/t/G/SPS/NARG150.DOC","EN")</f>
      </c>
      <c r="I7077" s="15">
        <f>HYPERLINK("https://docs.wto.org/imrd/directdoc.asp?DDFDocuments/u/G/SPS/NARG150.DOC","FR")</f>
      </c>
      <c r="J7077" s="15">
        <f>HYPERLINK("https://docs.wto.org/imrd/directdoc.asp?DDFDocuments/v/G/SPS/NARG150.DOC","ES")</f>
      </c>
    </row>
    <row r="7078">
      <c r="A7078" s="10" t="s">
        <v>12017</v>
      </c>
      <c r="B7078" s="11" t="s">
        <v>365</v>
      </c>
      <c r="C7078" s="10" t="s">
        <v>18</v>
      </c>
      <c r="D7078" s="12">
        <v>40763</v>
      </c>
      <c r="E7078" s="13" t="s">
        <v>971</v>
      </c>
      <c r="F7078" s="13" t="s">
        <v>1282</v>
      </c>
      <c r="G7078" s="14"/>
      <c r="H7078" s="15">
        <f>HYPERLINK("https://docs.wto.org/imrd/directdoc.asp?DDFDocuments/t/G/SPS/NCHL363.DOC","EN")</f>
      </c>
      <c r="I7078" s="15">
        <f>HYPERLINK("https://docs.wto.org/imrd/directdoc.asp?DDFDocuments/u/G/SPS/NCHL363.DOC","FR")</f>
      </c>
      <c r="J7078" s="15">
        <f>HYPERLINK("https://docs.wto.org/imrd/directdoc.asp?DDFDocuments/v/G/SPS/NCHL363.DOC","ES")</f>
      </c>
    </row>
    <row r="7079">
      <c r="A7079" s="10" t="s">
        <v>12018</v>
      </c>
      <c r="B7079" s="11" t="s">
        <v>365</v>
      </c>
      <c r="C7079" s="10" t="s">
        <v>18</v>
      </c>
      <c r="D7079" s="12">
        <v>40763</v>
      </c>
      <c r="E7079" s="13" t="s">
        <v>10809</v>
      </c>
      <c r="F7079" s="13" t="s">
        <v>144</v>
      </c>
      <c r="G7079" s="14"/>
      <c r="H7079" s="15">
        <f>HYPERLINK("https://docs.wto.org/imrd/directdoc.asp?DDFDocuments/t/G/SPS/NCHL364.DOC","EN")</f>
      </c>
      <c r="I7079" s="15">
        <f>HYPERLINK("https://docs.wto.org/imrd/directdoc.asp?DDFDocuments/u/G/SPS/NCHL364.DOC","FR")</f>
      </c>
      <c r="J7079" s="15">
        <f>HYPERLINK("https://docs.wto.org/imrd/directdoc.asp?DDFDocuments/v/G/SPS/NCHL364.DOC","ES")</f>
      </c>
    </row>
    <row r="7080">
      <c r="A7080" s="10" t="s">
        <v>12019</v>
      </c>
      <c r="B7080" s="11" t="s">
        <v>79</v>
      </c>
      <c r="C7080" s="10" t="s">
        <v>18</v>
      </c>
      <c r="D7080" s="12">
        <v>40763</v>
      </c>
      <c r="E7080" s="13" t="s">
        <v>12020</v>
      </c>
      <c r="F7080" s="13" t="s">
        <v>158</v>
      </c>
      <c r="G7080" s="14"/>
      <c r="H7080" s="15">
        <f>HYPERLINK("https://docs.wto.org/imrd/directdoc.asp?DDFDocuments/q/G/SPS/NCOL224.pdf","EN")</f>
      </c>
      <c r="I7080" s="15">
        <f>HYPERLINK("https://docs.wto.org/imrd/directdoc.asp?DDFDocuments/r/G/SPS/NCOL224.pdf","FR")</f>
      </c>
      <c r="J7080" s="15">
        <f>HYPERLINK("https://docs.wto.org/imrd/directdoc.asp?DDFDocuments/s/G/SPS/NCOL224.pdf","ES")</f>
      </c>
    </row>
    <row r="7081">
      <c r="A7081" s="10" t="s">
        <v>12021</v>
      </c>
      <c r="B7081" s="11" t="s">
        <v>139</v>
      </c>
      <c r="C7081" s="10" t="s">
        <v>18</v>
      </c>
      <c r="D7081" s="12">
        <v>40763</v>
      </c>
      <c r="E7081" s="13" t="s">
        <v>3591</v>
      </c>
      <c r="F7081" s="13" t="s">
        <v>3404</v>
      </c>
      <c r="G7081" s="14"/>
      <c r="H7081" s="15">
        <f>HYPERLINK("https://docs.wto.org/imrd/directdoc.asp?DDFDocuments/q/G/SPS/NIND72.pdf","EN")</f>
      </c>
      <c r="I7081" s="15">
        <f>HYPERLINK("https://docs.wto.org/imrd/directdoc.asp?DDFDocuments/r/G/SPS/NIND72.pdf","FR")</f>
      </c>
      <c r="J7081" s="15">
        <f>HYPERLINK("https://docs.wto.org/imrd/directdoc.asp?DDFDocuments/s/G/SPS/NIND72.pdf","ES")</f>
      </c>
    </row>
    <row r="7082">
      <c r="A7082" s="10" t="s">
        <v>12022</v>
      </c>
      <c r="B7082" s="11" t="s">
        <v>161</v>
      </c>
      <c r="C7082" s="10" t="s">
        <v>18</v>
      </c>
      <c r="D7082" s="12">
        <v>40763</v>
      </c>
      <c r="E7082" s="13" t="s">
        <v>9972</v>
      </c>
      <c r="F7082" s="13" t="s">
        <v>607</v>
      </c>
      <c r="G7082" s="14" t="s">
        <v>87</v>
      </c>
      <c r="H7082" s="15">
        <f>HYPERLINK("https://docs.wto.org/imrd/directdoc.asp?DDFDocuments/t/G/SPS/NUSA2253.DOC","EN")</f>
      </c>
      <c r="I7082" s="15">
        <f>HYPERLINK("https://docs.wto.org/imrd/directdoc.asp?DDFDocuments/u/G/SPS/NUSA2253.DOC","FR")</f>
      </c>
      <c r="J7082" s="15"/>
    </row>
    <row r="7083">
      <c r="A7083" s="10" t="s">
        <v>12023</v>
      </c>
      <c r="B7083" s="11" t="s">
        <v>161</v>
      </c>
      <c r="C7083" s="10" t="s">
        <v>18</v>
      </c>
      <c r="D7083" s="12">
        <v>40763</v>
      </c>
      <c r="E7083" s="13" t="s">
        <v>6283</v>
      </c>
      <c r="F7083" s="13" t="s">
        <v>12024</v>
      </c>
      <c r="G7083" s="14" t="s">
        <v>11185</v>
      </c>
      <c r="H7083" s="15">
        <f>HYPERLINK("https://docs.wto.org/imrd/directdoc.asp?DDFDocuments/t/G/SPS/NUSA2254.DOC","EN")</f>
      </c>
      <c r="I7083" s="15">
        <f>HYPERLINK("https://docs.wto.org/imrd/directdoc.asp?DDFDocuments/u/G/SPS/NUSA2254.DOC","FR")</f>
      </c>
      <c r="J7083" s="15">
        <f>HYPERLINK("https://docs.wto.org/imrd/directdoc.asp?DDFDocuments/v/G/SPS/NUSA2254.DOC","ES")</f>
      </c>
    </row>
    <row r="7084">
      <c r="A7084" s="10" t="s">
        <v>12025</v>
      </c>
      <c r="B7084" s="11" t="s">
        <v>188</v>
      </c>
      <c r="C7084" s="10" t="s">
        <v>40</v>
      </c>
      <c r="D7084" s="12">
        <v>40757</v>
      </c>
      <c r="E7084" s="13" t="s">
        <v>12026</v>
      </c>
      <c r="F7084" s="13" t="s">
        <v>5150</v>
      </c>
      <c r="G7084" s="14" t="s">
        <v>365</v>
      </c>
      <c r="H7084" s="15">
        <f>HYPERLINK("https://docs.wto.org/imrd/directdoc.asp?DDFDocuments/t/G/SPS/NAUS266A1.DOC","EN")</f>
      </c>
      <c r="I7084" s="15">
        <f>HYPERLINK("https://docs.wto.org/imrd/directdoc.asp?DDFDocuments/u/G/SPS/NAUS266A1.DOC","FR")</f>
      </c>
      <c r="J7084" s="15">
        <f>HYPERLINK("https://docs.wto.org/imrd/directdoc.asp?DDFDocuments/v/G/SPS/NAUS266A1.DOC","ES")</f>
      </c>
    </row>
    <row r="7085">
      <c r="A7085" s="10" t="s">
        <v>12027</v>
      </c>
      <c r="B7085" s="11" t="s">
        <v>59</v>
      </c>
      <c r="C7085" s="10" t="s">
        <v>18</v>
      </c>
      <c r="D7085" s="12">
        <v>40757</v>
      </c>
      <c r="E7085" s="13" t="s">
        <v>12028</v>
      </c>
      <c r="F7085" s="13" t="s">
        <v>12029</v>
      </c>
      <c r="G7085" s="14"/>
      <c r="H7085" s="15">
        <f>HYPERLINK("https://docs.wto.org/imrd/directdoc.asp?DDFDocuments/t/G/SPS/NTPKM236.DOC","EN")</f>
      </c>
      <c r="I7085" s="15">
        <f>HYPERLINK("https://docs.wto.org/imrd/directdoc.asp?DDFDocuments/u/G/SPS/NTPKM236.DOC","FR")</f>
      </c>
      <c r="J7085" s="15">
        <f>HYPERLINK("https://docs.wto.org/imrd/directdoc.asp?DDFDocuments/v/G/SPS/NTPKM236.DOC","ES")</f>
      </c>
    </row>
    <row r="7086">
      <c r="A7086" s="10" t="s">
        <v>12030</v>
      </c>
      <c r="B7086" s="11" t="s">
        <v>161</v>
      </c>
      <c r="C7086" s="10" t="s">
        <v>40</v>
      </c>
      <c r="D7086" s="12">
        <v>40757</v>
      </c>
      <c r="E7086" s="13" t="s">
        <v>12031</v>
      </c>
      <c r="F7086" s="13" t="s">
        <v>5150</v>
      </c>
      <c r="G7086" s="14" t="s">
        <v>853</v>
      </c>
      <c r="H7086" s="15">
        <f>HYPERLINK("https://docs.wto.org/imrd/directdoc.asp?DDFDocuments/q/G/SPS/NUSA2109A1.pdf","EN")</f>
      </c>
      <c r="I7086" s="15">
        <f>HYPERLINK("https://docs.wto.org/imrd/directdoc.asp?DDFDocuments/r/G/SPS/NUSA2109A1.pdf","FR")</f>
      </c>
      <c r="J7086" s="15">
        <f>HYPERLINK("https://docs.wto.org/imrd/directdoc.asp?DDFDocuments/s/G/SPS/NUSA2109A1.pdf","ES")</f>
      </c>
    </row>
    <row r="7087">
      <c r="A7087" s="10" t="s">
        <v>12032</v>
      </c>
      <c r="B7087" s="11" t="s">
        <v>161</v>
      </c>
      <c r="C7087" s="10" t="s">
        <v>40</v>
      </c>
      <c r="D7087" s="12">
        <v>40757</v>
      </c>
      <c r="E7087" s="13" t="s">
        <v>12033</v>
      </c>
      <c r="F7087" s="13" t="s">
        <v>5150</v>
      </c>
      <c r="G7087" s="14" t="s">
        <v>168</v>
      </c>
      <c r="H7087" s="15">
        <f>HYPERLINK("https://docs.wto.org/imrd/directdoc.asp?DDFDocuments/t/G/SPS/NUSA2185A1.DOC","EN")</f>
      </c>
      <c r="I7087" s="15">
        <f>HYPERLINK("https://docs.wto.org/imrd/directdoc.asp?DDFDocuments/u/G/SPS/NUSA2185A1.DOC","FR")</f>
      </c>
      <c r="J7087" s="15">
        <f>HYPERLINK("https://docs.wto.org/imrd/directdoc.asp?DDFDocuments/v/G/SPS/NUSA2185A1.DOC","ES")</f>
      </c>
    </row>
    <row r="7088">
      <c r="A7088" s="10" t="s">
        <v>12034</v>
      </c>
      <c r="B7088" s="11" t="s">
        <v>161</v>
      </c>
      <c r="C7088" s="10" t="s">
        <v>40</v>
      </c>
      <c r="D7088" s="12">
        <v>40757</v>
      </c>
      <c r="E7088" s="13" t="s">
        <v>12035</v>
      </c>
      <c r="F7088" s="13" t="s">
        <v>5150</v>
      </c>
      <c r="G7088" s="14" t="s">
        <v>12036</v>
      </c>
      <c r="H7088" s="15">
        <f>HYPERLINK("https://docs.wto.org/imrd/directdoc.asp?DDFDocuments/t/G/SPS/NUSA2186A1.DOC","EN")</f>
      </c>
      <c r="I7088" s="15">
        <f>HYPERLINK("https://docs.wto.org/imrd/directdoc.asp?DDFDocuments/u/G/SPS/NUSA2186A1.DOC","FR")</f>
      </c>
      <c r="J7088" s="15">
        <f>HYPERLINK("https://docs.wto.org/imrd/directdoc.asp?DDFDocuments/v/G/SPS/NUSA2186A1.DOC","ES")</f>
      </c>
    </row>
    <row r="7089">
      <c r="A7089" s="10" t="s">
        <v>12037</v>
      </c>
      <c r="B7089" s="11" t="s">
        <v>161</v>
      </c>
      <c r="C7089" s="10" t="s">
        <v>40</v>
      </c>
      <c r="D7089" s="12">
        <v>40756</v>
      </c>
      <c r="E7089" s="13" t="s">
        <v>12038</v>
      </c>
      <c r="F7089" s="13" t="s">
        <v>5150</v>
      </c>
      <c r="G7089" s="14" t="s">
        <v>720</v>
      </c>
      <c r="H7089" s="15">
        <f>HYPERLINK("https://docs.wto.org/imrd/directdoc.asp?DDFDocuments/t/G/SPS/NUSA2154A1.DOC","EN")</f>
      </c>
      <c r="I7089" s="15">
        <f>HYPERLINK("https://docs.wto.org/imrd/directdoc.asp?DDFDocuments/u/G/SPS/NUSA2154A1.DOC","FR")</f>
      </c>
      <c r="J7089" s="15">
        <f>HYPERLINK("https://docs.wto.org/imrd/directdoc.asp?DDFDocuments/v/G/SPS/NUSA2154A1.DOC","ES")</f>
      </c>
    </row>
    <row r="7090">
      <c r="A7090" s="10" t="s">
        <v>12039</v>
      </c>
      <c r="B7090" s="11" t="s">
        <v>161</v>
      </c>
      <c r="C7090" s="10" t="s">
        <v>18</v>
      </c>
      <c r="D7090" s="12">
        <v>40753</v>
      </c>
      <c r="E7090" s="13" t="s">
        <v>12040</v>
      </c>
      <c r="F7090" s="13" t="s">
        <v>158</v>
      </c>
      <c r="G7090" s="14"/>
      <c r="H7090" s="15">
        <f>HYPERLINK("https://docs.wto.org/imrd/directdoc.asp?DDFDocuments/t/G/SPS/NUSA2249.DOC","EN")</f>
      </c>
      <c r="I7090" s="15">
        <f>HYPERLINK("https://docs.wto.org/imrd/directdoc.asp?DDFDocuments/u/G/SPS/NUSA2249.DOC","FR")</f>
      </c>
      <c r="J7090" s="15">
        <f>HYPERLINK("https://docs.wto.org/imrd/directdoc.asp?DDFDocuments/v/G/SPS/NUSA2249.DOC","ES")</f>
      </c>
    </row>
    <row r="7091">
      <c r="A7091" s="10" t="s">
        <v>12041</v>
      </c>
      <c r="B7091" s="11" t="s">
        <v>161</v>
      </c>
      <c r="C7091" s="10" t="s">
        <v>18</v>
      </c>
      <c r="D7091" s="12">
        <v>40753</v>
      </c>
      <c r="E7091" s="13" t="s">
        <v>3881</v>
      </c>
      <c r="F7091" s="13" t="s">
        <v>2192</v>
      </c>
      <c r="G7091" s="14" t="s">
        <v>34</v>
      </c>
      <c r="H7091" s="15">
        <f>HYPERLINK("https://docs.wto.org/imrd/directdoc.asp?DDFDocuments/t/G/SPS/NUSA2252.DOC","EN")</f>
      </c>
      <c r="I7091" s="15">
        <f>HYPERLINK("https://docs.wto.org/imrd/directdoc.asp?DDFDocuments/u/G/SPS/NUSA2252.DOC","FR")</f>
      </c>
      <c r="J7091" s="15"/>
    </row>
    <row r="7092">
      <c r="A7092" s="10" t="s">
        <v>12042</v>
      </c>
      <c r="B7092" s="11" t="s">
        <v>188</v>
      </c>
      <c r="C7092" s="10" t="s">
        <v>40</v>
      </c>
      <c r="D7092" s="12">
        <v>40752</v>
      </c>
      <c r="E7092" s="13" t="s">
        <v>12043</v>
      </c>
      <c r="F7092" s="13" t="s">
        <v>5150</v>
      </c>
      <c r="G7092" s="14" t="s">
        <v>12044</v>
      </c>
      <c r="H7092" s="15">
        <f>HYPERLINK("https://docs.wto.org/imrd/directdoc.asp?DDFDocuments/t/G/SPS/NAUS260A1.DOC","EN")</f>
      </c>
      <c r="I7092" s="15">
        <f>HYPERLINK("https://docs.wto.org/imrd/directdoc.asp?DDFDocuments/u/G/SPS/NAUS260A1.DOC","FR")</f>
      </c>
      <c r="J7092" s="15">
        <f>HYPERLINK("https://docs.wto.org/imrd/directdoc.asp?DDFDocuments/v/G/SPS/NAUS260A1.DOC","ES")</f>
      </c>
    </row>
    <row r="7093">
      <c r="A7093" s="10" t="s">
        <v>12045</v>
      </c>
      <c r="B7093" s="11" t="s">
        <v>95</v>
      </c>
      <c r="C7093" s="10" t="s">
        <v>40</v>
      </c>
      <c r="D7093" s="12">
        <v>40752</v>
      </c>
      <c r="E7093" s="13" t="s">
        <v>12046</v>
      </c>
      <c r="F7093" s="13" t="s">
        <v>144</v>
      </c>
      <c r="G7093" s="14"/>
      <c r="H7093" s="15">
        <f>HYPERLINK("https://docs.wto.org/imrd/directdoc.asp?DDFDocuments/t/G/SPS/NBRA707A1.DOC","EN")</f>
      </c>
      <c r="I7093" s="15">
        <f>HYPERLINK("https://docs.wto.org/imrd/directdoc.asp?DDFDocuments/u/G/SPS/NBRA707A1.DOC","FR")</f>
      </c>
      <c r="J7093" s="15">
        <f>HYPERLINK("https://docs.wto.org/imrd/directdoc.asp?DDFDocuments/v/G/SPS/NBRA707A1.DOC","ES")</f>
      </c>
    </row>
    <row r="7094">
      <c r="A7094" s="10" t="s">
        <v>12047</v>
      </c>
      <c r="B7094" s="11" t="s">
        <v>95</v>
      </c>
      <c r="C7094" s="10" t="s">
        <v>40</v>
      </c>
      <c r="D7094" s="12">
        <v>40752</v>
      </c>
      <c r="E7094" s="13" t="s">
        <v>11834</v>
      </c>
      <c r="F7094" s="13" t="s">
        <v>5150</v>
      </c>
      <c r="G7094" s="14" t="s">
        <v>27</v>
      </c>
      <c r="H7094" s="15">
        <f>HYPERLINK("https://docs.wto.org/imrd/directdoc.asp?DDFDocuments/q/G/SPS/NBRA713A1.pdf","EN")</f>
      </c>
      <c r="I7094" s="15">
        <f>HYPERLINK("https://docs.wto.org/imrd/directdoc.asp?DDFDocuments/r/G/SPS/NBRA713A1.pdf","FR")</f>
      </c>
      <c r="J7094" s="15">
        <f>HYPERLINK("https://docs.wto.org/imrd/directdoc.asp?DDFDocuments/s/G/SPS/NBRA713A1.pdf","ES")</f>
      </c>
    </row>
    <row r="7095">
      <c r="A7095" s="10" t="s">
        <v>12048</v>
      </c>
      <c r="B7095" s="11" t="s">
        <v>95</v>
      </c>
      <c r="C7095" s="10" t="s">
        <v>18</v>
      </c>
      <c r="D7095" s="12">
        <v>40752</v>
      </c>
      <c r="E7095" s="13" t="s">
        <v>10979</v>
      </c>
      <c r="F7095" s="13" t="s">
        <v>32</v>
      </c>
      <c r="G7095" s="14" t="s">
        <v>183</v>
      </c>
      <c r="H7095" s="15">
        <f>HYPERLINK("https://docs.wto.org/imrd/directdoc.asp?DDFDocuments/t/G/SPS/NBRA759.doc","EN")</f>
      </c>
      <c r="I7095" s="15">
        <f>HYPERLINK("https://docs.wto.org/imrd/directdoc.asp?DDFDocuments/u/G/SPS/NBRA759.doc","FR")</f>
      </c>
      <c r="J7095" s="15">
        <f>HYPERLINK("https://docs.wto.org/imrd/directdoc.asp?DDFDocuments/v/G/SPS/NBRA759.doc","ES")</f>
      </c>
    </row>
    <row r="7096">
      <c r="A7096" s="10" t="s">
        <v>12049</v>
      </c>
      <c r="B7096" s="11" t="s">
        <v>95</v>
      </c>
      <c r="C7096" s="10" t="s">
        <v>18</v>
      </c>
      <c r="D7096" s="12">
        <v>40752</v>
      </c>
      <c r="E7096" s="13" t="s">
        <v>12050</v>
      </c>
      <c r="F7096" s="13" t="s">
        <v>117</v>
      </c>
      <c r="G7096" s="14" t="s">
        <v>365</v>
      </c>
      <c r="H7096" s="15">
        <f>HYPERLINK("https://docs.wto.org/imrd/directdoc.asp?DDFDocuments/t/G/SPS/NBRA760.DOC","EN")</f>
      </c>
      <c r="I7096" s="15">
        <f>HYPERLINK("https://docs.wto.org/imrd/directdoc.asp?DDFDocuments/u/G/SPS/NBRA760.DOC","FR")</f>
      </c>
      <c r="J7096" s="15">
        <f>HYPERLINK("https://docs.wto.org/imrd/directdoc.asp?DDFDocuments/v/G/SPS/NBRA760.DOC","ES")</f>
      </c>
    </row>
    <row r="7097">
      <c r="A7097" s="10" t="s">
        <v>12051</v>
      </c>
      <c r="B7097" s="11" t="s">
        <v>34</v>
      </c>
      <c r="C7097" s="10" t="s">
        <v>18</v>
      </c>
      <c r="D7097" s="12">
        <v>40752</v>
      </c>
      <c r="E7097" s="13" t="s">
        <v>12052</v>
      </c>
      <c r="F7097" s="13" t="s">
        <v>166</v>
      </c>
      <c r="G7097" s="14"/>
      <c r="H7097" s="15">
        <f>HYPERLINK("https://docs.wto.org/imrd/directdoc.asp?DDFDocuments/t/G/SPS/NJPN282.doc","EN")</f>
      </c>
      <c r="I7097" s="15">
        <f>HYPERLINK("https://docs.wto.org/imrd/directdoc.asp?DDFDocuments/u/G/SPS/NJPN282.doc","FR")</f>
      </c>
      <c r="J7097" s="15"/>
    </row>
    <row r="7098">
      <c r="A7098" s="10" t="s">
        <v>12053</v>
      </c>
      <c r="B7098" s="11" t="s">
        <v>164</v>
      </c>
      <c r="C7098" s="10" t="s">
        <v>54</v>
      </c>
      <c r="D7098" s="12">
        <v>40752</v>
      </c>
      <c r="E7098" s="13" t="s">
        <v>12054</v>
      </c>
      <c r="F7098" s="13" t="s">
        <v>925</v>
      </c>
      <c r="G7098" s="14" t="s">
        <v>12055</v>
      </c>
      <c r="H7098" s="15">
        <f>HYPERLINK("https://docs.wto.org/imrd/directdoc.asp?DDFDocuments/t/G/SPS/NUKR45A1.DOC","EN")</f>
      </c>
      <c r="I7098" s="15">
        <f>HYPERLINK("https://docs.wto.org/imrd/directdoc.asp?DDFDocuments/u/G/SPS/NUKR45A1.DOC","FR")</f>
      </c>
      <c r="J7098" s="15">
        <f>HYPERLINK("https://docs.wto.org/imrd/directdoc.asp?DDFDocuments/v/G/SPS/NUKR45A1.DOC","ES")</f>
      </c>
    </row>
    <row r="7099">
      <c r="A7099" s="10" t="s">
        <v>12056</v>
      </c>
      <c r="B7099" s="11" t="s">
        <v>161</v>
      </c>
      <c r="C7099" s="10" t="s">
        <v>40</v>
      </c>
      <c r="D7099" s="12">
        <v>40752</v>
      </c>
      <c r="E7099" s="13" t="s">
        <v>4586</v>
      </c>
      <c r="F7099" s="13" t="s">
        <v>5150</v>
      </c>
      <c r="G7099" s="14" t="s">
        <v>12057</v>
      </c>
      <c r="H7099" s="15">
        <f>HYPERLINK("https://docs.wto.org/imrd/directdoc.asp?DDFDocuments/t/G/SPS/NUSA2194A2.DOC","EN")</f>
      </c>
      <c r="I7099" s="15">
        <f>HYPERLINK("https://docs.wto.org/imrd/directdoc.asp?DDFDocuments/u/G/SPS/NUSA2194A2.DOC","FR")</f>
      </c>
      <c r="J7099" s="15">
        <f>HYPERLINK("https://docs.wto.org/imrd/directdoc.asp?DDFDocuments/v/G/SPS/NUSA2194A2.DOC","ES")</f>
      </c>
    </row>
    <row r="7100">
      <c r="A7100" s="10" t="s">
        <v>12058</v>
      </c>
      <c r="B7100" s="11" t="s">
        <v>65</v>
      </c>
      <c r="C7100" s="10" t="s">
        <v>12</v>
      </c>
      <c r="D7100" s="12">
        <v>40751</v>
      </c>
      <c r="E7100" s="13" t="s">
        <v>12059</v>
      </c>
      <c r="F7100" s="13" t="s">
        <v>12060</v>
      </c>
      <c r="G7100" s="14" t="s">
        <v>204</v>
      </c>
      <c r="H7100" s="15">
        <f>HYPERLINK("https://docs.wto.org/imrd/directdoc.asp?DDFDocuments/q/G/SPS/NCHE72.pdf","EN")</f>
      </c>
      <c r="I7100" s="15">
        <f>HYPERLINK("https://docs.wto.org/imrd/directdoc.asp?DDFDocuments/r/G/SPS/NCHE72.pdf","FR")</f>
      </c>
      <c r="J7100" s="15">
        <f>HYPERLINK("https://docs.wto.org/imrd/directdoc.asp?DDFDocuments/s/G/SPS/NCHE72.pdf","ES")</f>
      </c>
    </row>
    <row r="7101">
      <c r="A7101" s="10" t="s">
        <v>12061</v>
      </c>
      <c r="B7101" s="11" t="s">
        <v>149</v>
      </c>
      <c r="C7101" s="10" t="s">
        <v>18</v>
      </c>
      <c r="D7101" s="12">
        <v>40751</v>
      </c>
      <c r="E7101" s="13" t="s">
        <v>12062</v>
      </c>
      <c r="F7101" s="13" t="s">
        <v>868</v>
      </c>
      <c r="G7101" s="14"/>
      <c r="H7101" s="15">
        <f>HYPERLINK("https://docs.wto.org/imrd/directdoc.asp?DDFDocuments/q/G/SPS/NCHN454.pdf","EN")</f>
      </c>
      <c r="I7101" s="15">
        <f>HYPERLINK("https://docs.wto.org/imrd/directdoc.asp?DDFDocuments/r/G/SPS/NCHN454.pdf","FR")</f>
      </c>
      <c r="J7101" s="15">
        <f>HYPERLINK("https://docs.wto.org/imrd/directdoc.asp?DDFDocuments/s/G/SPS/NCHN454.pdf","ES")</f>
      </c>
    </row>
    <row r="7102">
      <c r="A7102" s="10" t="s">
        <v>12063</v>
      </c>
      <c r="B7102" s="11" t="s">
        <v>149</v>
      </c>
      <c r="C7102" s="10" t="s">
        <v>18</v>
      </c>
      <c r="D7102" s="12">
        <v>40751</v>
      </c>
      <c r="E7102" s="13" t="s">
        <v>10927</v>
      </c>
      <c r="F7102" s="13" t="s">
        <v>63</v>
      </c>
      <c r="G7102" s="14"/>
      <c r="H7102" s="15">
        <f>HYPERLINK("https://docs.wto.org/imrd/directdoc.asp?DDFDocuments/t/G/SPS/NCHN458.DOC","EN")</f>
      </c>
      <c r="I7102" s="15">
        <f>HYPERLINK("https://docs.wto.org/imrd/directdoc.asp?DDFDocuments/u/G/SPS/NCHN458.DOC","FR")</f>
      </c>
      <c r="J7102" s="15">
        <f>HYPERLINK("https://docs.wto.org/imrd/directdoc.asp?DDFDocuments/v/G/SPS/NCHN458.DOC","ES")</f>
      </c>
    </row>
    <row r="7103">
      <c r="A7103" s="10" t="s">
        <v>12064</v>
      </c>
      <c r="B7103" s="11" t="s">
        <v>188</v>
      </c>
      <c r="C7103" s="10" t="s">
        <v>18</v>
      </c>
      <c r="D7103" s="12">
        <v>40750</v>
      </c>
      <c r="E7103" s="13" t="s">
        <v>12065</v>
      </c>
      <c r="F7103" s="13" t="s">
        <v>158</v>
      </c>
      <c r="G7103" s="14" t="s">
        <v>149</v>
      </c>
      <c r="H7103" s="15">
        <f>HYPERLINK("https://docs.wto.org/imrd/directdoc.asp?DDFDocuments/t/G/SPS/NAUS270.DOC","EN")</f>
      </c>
      <c r="I7103" s="15">
        <f>HYPERLINK("https://docs.wto.org/imrd/directdoc.asp?DDFDocuments/u/G/SPS/NAUS270.DOC","FR")</f>
      </c>
      <c r="J7103" s="15">
        <f>HYPERLINK("https://docs.wto.org/imrd/directdoc.asp?DDFDocuments/v/G/SPS/NAUS270.DOC","ES")</f>
      </c>
    </row>
    <row r="7104">
      <c r="A7104" s="10" t="s">
        <v>12066</v>
      </c>
      <c r="B7104" s="11" t="s">
        <v>365</v>
      </c>
      <c r="C7104" s="10" t="s">
        <v>40</v>
      </c>
      <c r="D7104" s="12">
        <v>40750</v>
      </c>
      <c r="E7104" s="13" t="s">
        <v>19</v>
      </c>
      <c r="F7104" s="13" t="s">
        <v>5163</v>
      </c>
      <c r="G7104" s="14"/>
      <c r="H7104" s="15">
        <f>HYPERLINK("https://docs.wto.org/imrd/directdoc.asp?DDFDocuments/t/G/SPS/NCHL357A1.DOC","EN")</f>
      </c>
      <c r="I7104" s="15">
        <f>HYPERLINK("https://docs.wto.org/imrd/directdoc.asp?DDFDocuments/u/G/SPS/NCHL357A1.DOC","FR")</f>
      </c>
      <c r="J7104" s="15">
        <f>HYPERLINK("https://docs.wto.org/imrd/directdoc.asp?DDFDocuments/v/G/SPS/NCHL357A1.DOC","ES")</f>
      </c>
    </row>
    <row r="7105">
      <c r="A7105" s="10" t="s">
        <v>12067</v>
      </c>
      <c r="B7105" s="11" t="s">
        <v>34</v>
      </c>
      <c r="C7105" s="10" t="s">
        <v>18</v>
      </c>
      <c r="D7105" s="12">
        <v>40750</v>
      </c>
      <c r="E7105" s="13" t="s">
        <v>12068</v>
      </c>
      <c r="F7105" s="13" t="s">
        <v>24</v>
      </c>
      <c r="G7105" s="14"/>
      <c r="H7105" s="15">
        <f>HYPERLINK("https://docs.wto.org/imrd/directdoc.asp?DDFDocuments/t/G/SPS/NJPN280.doc","EN")</f>
      </c>
      <c r="I7105" s="15">
        <f>HYPERLINK("https://docs.wto.org/imrd/directdoc.asp?DDFDocuments/u/G/SPS/NJPN280.doc","FR")</f>
      </c>
      <c r="J7105" s="15"/>
    </row>
    <row r="7106">
      <c r="A7106" s="10" t="s">
        <v>12069</v>
      </c>
      <c r="B7106" s="11" t="s">
        <v>34</v>
      </c>
      <c r="C7106" s="10" t="s">
        <v>18</v>
      </c>
      <c r="D7106" s="12">
        <v>40750</v>
      </c>
      <c r="E7106" s="13" t="s">
        <v>12070</v>
      </c>
      <c r="F7106" s="13" t="s">
        <v>754</v>
      </c>
      <c r="G7106" s="14"/>
      <c r="H7106" s="15">
        <f>HYPERLINK("https://docs.wto.org/imrd/directdoc.asp?DDFDocuments/t/G/SPS/NJPN281.doc","EN")</f>
      </c>
      <c r="I7106" s="15">
        <f>HYPERLINK("https://docs.wto.org/imrd/directdoc.asp?DDFDocuments/u/G/SPS/NJPN281.doc","FR")</f>
      </c>
      <c r="J7106" s="15">
        <f>HYPERLINK("https://docs.wto.org/imrd/directdoc.asp?DDFDocuments/v/G/SPS/NJPN281.doc","ES")</f>
      </c>
    </row>
    <row r="7107">
      <c r="A7107" s="10" t="s">
        <v>12071</v>
      </c>
      <c r="B7107" s="11" t="s">
        <v>87</v>
      </c>
      <c r="C7107" s="10" t="s">
        <v>18</v>
      </c>
      <c r="D7107" s="12">
        <v>40750</v>
      </c>
      <c r="E7107" s="13" t="s">
        <v>12072</v>
      </c>
      <c r="F7107" s="13" t="s">
        <v>138</v>
      </c>
      <c r="G7107" s="14"/>
      <c r="H7107" s="15">
        <f>HYPERLINK("https://docs.wto.org/imrd/directdoc.asp?DDFDocuments/t/G/SPS/NMEX228.DOC","EN")</f>
      </c>
      <c r="I7107" s="15">
        <f>HYPERLINK("https://docs.wto.org/imrd/directdoc.asp?DDFDocuments/u/G/SPS/NMEX228.DOC","FR")</f>
      </c>
      <c r="J7107" s="15">
        <f>HYPERLINK("https://docs.wto.org/imrd/directdoc.asp?DDFDocuments/v/G/SPS/NMEX228.DOC","ES")</f>
      </c>
    </row>
    <row r="7108">
      <c r="A7108" s="10" t="s">
        <v>12073</v>
      </c>
      <c r="B7108" s="11" t="s">
        <v>59</v>
      </c>
      <c r="C7108" s="10" t="s">
        <v>201</v>
      </c>
      <c r="D7108" s="12">
        <v>40750</v>
      </c>
      <c r="E7108" s="13" t="s">
        <v>19</v>
      </c>
      <c r="F7108" s="13" t="s">
        <v>733</v>
      </c>
      <c r="G7108" s="14"/>
      <c r="H7108" s="15">
        <f>HYPERLINK("https://docs.wto.org/imrd/directdoc.asp?DDFDocuments/t/G/SPS/NTPKM235C1.doc","EN")</f>
      </c>
      <c r="I7108" s="15">
        <f>HYPERLINK("https://docs.wto.org/imrd/directdoc.asp?DDFDocuments/u/G/SPS/NTPKM235C1.doc","FR")</f>
      </c>
      <c r="J7108" s="15">
        <f>HYPERLINK("https://docs.wto.org/imrd/directdoc.asp?DDFDocuments/v/G/SPS/NTPKM235C1.doc","ES")</f>
      </c>
    </row>
    <row r="7109">
      <c r="A7109" s="10" t="s">
        <v>12074</v>
      </c>
      <c r="B7109" s="11" t="s">
        <v>523</v>
      </c>
      <c r="C7109" s="10" t="s">
        <v>18</v>
      </c>
      <c r="D7109" s="12">
        <v>40750</v>
      </c>
      <c r="E7109" s="13" t="s">
        <v>5251</v>
      </c>
      <c r="F7109" s="13" t="s">
        <v>9169</v>
      </c>
      <c r="G7109" s="14"/>
      <c r="H7109" s="15">
        <f>HYPERLINK("https://docs.wto.org/imrd/directdoc.asp?DDFDocuments/t/G/SPS/NTUR18.DOC","EN")</f>
      </c>
      <c r="I7109" s="15">
        <f>HYPERLINK("https://docs.wto.org/imrd/directdoc.asp?DDFDocuments/u/G/SPS/NTUR18.DOC","FR")</f>
      </c>
      <c r="J7109" s="15">
        <f>HYPERLINK("https://docs.wto.org/imrd/directdoc.asp?DDFDocuments/v/G/SPS/NTUR18.DOC","ES")</f>
      </c>
    </row>
    <row r="7110">
      <c r="A7110" s="10" t="s">
        <v>12075</v>
      </c>
      <c r="B7110" s="11" t="s">
        <v>161</v>
      </c>
      <c r="C7110" s="10" t="s">
        <v>18</v>
      </c>
      <c r="D7110" s="12">
        <v>40750</v>
      </c>
      <c r="E7110" s="13" t="s">
        <v>12076</v>
      </c>
      <c r="F7110" s="13" t="s">
        <v>12077</v>
      </c>
      <c r="G7110" s="14"/>
      <c r="H7110" s="15">
        <f>HYPERLINK("https://docs.wto.org/imrd/directdoc.asp?DDFDocuments/t/G/SPS/NUSA2248.DOC","EN")</f>
      </c>
      <c r="I7110" s="15">
        <f>HYPERLINK("https://docs.wto.org/imrd/directdoc.asp?DDFDocuments/u/G/SPS/NUSA2248.DOC","FR")</f>
      </c>
      <c r="J7110" s="15">
        <f>HYPERLINK("https://docs.wto.org/imrd/directdoc.asp?DDFDocuments/v/G/SPS/NUSA2248.DOC","ES")</f>
      </c>
    </row>
    <row r="7111">
      <c r="A7111" s="10" t="s">
        <v>12078</v>
      </c>
      <c r="B7111" s="11" t="s">
        <v>365</v>
      </c>
      <c r="C7111" s="10" t="s">
        <v>18</v>
      </c>
      <c r="D7111" s="12">
        <v>40749</v>
      </c>
      <c r="E7111" s="13" t="s">
        <v>12079</v>
      </c>
      <c r="F7111" s="13" t="s">
        <v>223</v>
      </c>
      <c r="G7111" s="14"/>
      <c r="H7111" s="15">
        <f>HYPERLINK("https://docs.wto.org/imrd/directdoc.asp?DDFDocuments/t/G/SPS/NCHL362.DOC","EN")</f>
      </c>
      <c r="I7111" s="15">
        <f>HYPERLINK("https://docs.wto.org/imrd/directdoc.asp?DDFDocuments/u/G/SPS/NCHL362.DOC","FR")</f>
      </c>
      <c r="J7111" s="15">
        <f>HYPERLINK("https://docs.wto.org/imrd/directdoc.asp?DDFDocuments/v/G/SPS/NCHL362.DOC","ES")</f>
      </c>
    </row>
    <row r="7112">
      <c r="A7112" s="10" t="s">
        <v>12080</v>
      </c>
      <c r="B7112" s="11" t="s">
        <v>1600</v>
      </c>
      <c r="C7112" s="10" t="s">
        <v>18</v>
      </c>
      <c r="D7112" s="12">
        <v>40749</v>
      </c>
      <c r="E7112" s="13" t="s">
        <v>12081</v>
      </c>
      <c r="F7112" s="13" t="s">
        <v>4512</v>
      </c>
      <c r="G7112" s="14"/>
      <c r="H7112" s="15">
        <f>HYPERLINK("https://docs.wto.org/imrd/directdoc.asp?DDFDocuments/t/G/SPS/NMAR31.DOC","EN")</f>
      </c>
      <c r="I7112" s="15">
        <f>HYPERLINK("https://docs.wto.org/imrd/directdoc.asp?DDFDocuments/u/G/SPS/NMAR31.DOC","FR")</f>
      </c>
      <c r="J7112" s="15">
        <f>HYPERLINK("https://docs.wto.org/imrd/directdoc.asp?DDFDocuments/v/G/SPS/NMAR31.DOC","ES")</f>
      </c>
    </row>
    <row r="7113">
      <c r="A7113" s="10" t="s">
        <v>12082</v>
      </c>
      <c r="B7113" s="11" t="s">
        <v>624</v>
      </c>
      <c r="C7113" s="10" t="s">
        <v>18</v>
      </c>
      <c r="D7113" s="12">
        <v>40749</v>
      </c>
      <c r="E7113" s="13" t="s">
        <v>12083</v>
      </c>
      <c r="F7113" s="13" t="s">
        <v>166</v>
      </c>
      <c r="G7113" s="14" t="s">
        <v>11786</v>
      </c>
      <c r="H7113" s="15">
        <f>HYPERLINK("https://docs.wto.org/imrd/directdoc.asp?DDFDocuments/q/G/SPS/NQAT24.pdf","EN")</f>
      </c>
      <c r="I7113" s="15">
        <f>HYPERLINK("https://docs.wto.org/imrd/directdoc.asp?DDFDocuments/r/G/SPS/NQAT24.pdf","FR")</f>
      </c>
      <c r="J7113" s="15">
        <f>HYPERLINK("https://docs.wto.org/imrd/directdoc.asp?DDFDocuments/s/G/SPS/NQAT24.pdf","ES")</f>
      </c>
    </row>
    <row r="7114">
      <c r="A7114" s="10" t="s">
        <v>12084</v>
      </c>
      <c r="B7114" s="11" t="s">
        <v>164</v>
      </c>
      <c r="C7114" s="10" t="s">
        <v>18</v>
      </c>
      <c r="D7114" s="12">
        <v>40749</v>
      </c>
      <c r="E7114" s="13" t="s">
        <v>10910</v>
      </c>
      <c r="F7114" s="13" t="s">
        <v>12085</v>
      </c>
      <c r="G7114" s="14"/>
      <c r="H7114" s="15">
        <f>HYPERLINK("https://docs.wto.org/imrd/directdoc.asp?DDFDocuments/t/G/SPS/NUKR67.DOC","EN")</f>
      </c>
      <c r="I7114" s="15">
        <f>HYPERLINK("https://docs.wto.org/imrd/directdoc.asp?DDFDocuments/u/G/SPS/NUKR67.DOC","FR")</f>
      </c>
      <c r="J7114" s="15">
        <f>HYPERLINK("https://docs.wto.org/imrd/directdoc.asp?DDFDocuments/v/G/SPS/NUKR67.DOC","ES")</f>
      </c>
    </row>
    <row r="7115">
      <c r="A7115" s="10" t="s">
        <v>12086</v>
      </c>
      <c r="B7115" s="11" t="s">
        <v>164</v>
      </c>
      <c r="C7115" s="10" t="s">
        <v>18</v>
      </c>
      <c r="D7115" s="12">
        <v>40749</v>
      </c>
      <c r="E7115" s="13" t="s">
        <v>10910</v>
      </c>
      <c r="F7115" s="13" t="s">
        <v>12085</v>
      </c>
      <c r="G7115" s="14"/>
      <c r="H7115" s="15">
        <f>HYPERLINK("https://docs.wto.org/imrd/directdoc.asp?DDFDocuments/t/G/SPS/NUKR68.DOC","EN")</f>
      </c>
      <c r="I7115" s="15">
        <f>HYPERLINK("https://docs.wto.org/imrd/directdoc.asp?DDFDocuments/u/G/SPS/NUKR68.DOC","FR")</f>
      </c>
      <c r="J7115" s="15">
        <f>HYPERLINK("https://docs.wto.org/imrd/directdoc.asp?DDFDocuments/v/G/SPS/NUKR68.DOC","ES")</f>
      </c>
    </row>
    <row r="7116">
      <c r="A7116" s="10" t="s">
        <v>12087</v>
      </c>
      <c r="B7116" s="11" t="s">
        <v>164</v>
      </c>
      <c r="C7116" s="10" t="s">
        <v>12</v>
      </c>
      <c r="D7116" s="12">
        <v>40749</v>
      </c>
      <c r="E7116" s="13" t="s">
        <v>12088</v>
      </c>
      <c r="F7116" s="13" t="s">
        <v>11219</v>
      </c>
      <c r="G7116" s="14" t="s">
        <v>204</v>
      </c>
      <c r="H7116" s="15">
        <f>HYPERLINK("https://docs.wto.org/imrd/directdoc.asp?DDFDocuments/q/G/SPS/NUKR69.pdf","EN")</f>
      </c>
      <c r="I7116" s="15">
        <f>HYPERLINK("https://docs.wto.org/imrd/directdoc.asp?DDFDocuments/r/G/SPS/NUKR69.pdf","FR")</f>
      </c>
      <c r="J7116" s="15">
        <f>HYPERLINK("https://docs.wto.org/imrd/directdoc.asp?DDFDocuments/s/G/SPS/NUKR69.pdf","ES")</f>
      </c>
    </row>
    <row r="7117">
      <c r="A7117" s="10" t="s">
        <v>12089</v>
      </c>
      <c r="B7117" s="11" t="s">
        <v>161</v>
      </c>
      <c r="C7117" s="10" t="s">
        <v>40</v>
      </c>
      <c r="D7117" s="12">
        <v>40749</v>
      </c>
      <c r="E7117" s="13" t="s">
        <v>7345</v>
      </c>
      <c r="F7117" s="13" t="s">
        <v>7346</v>
      </c>
      <c r="G7117" s="14" t="s">
        <v>7347</v>
      </c>
      <c r="H7117" s="15">
        <f>HYPERLINK("https://docs.wto.org/imrd/directdoc.asp?DDFDocuments/t/G/SPS/NUSA2243.DOC","EN")</f>
      </c>
      <c r="I7117" s="15">
        <f>HYPERLINK("https://docs.wto.org/imrd/directdoc.asp?DDFDocuments/u/G/SPS/NUSA2243.DOC","FR")</f>
      </c>
      <c r="J7117" s="15">
        <f>HYPERLINK("https://docs.wto.org/imrd/directdoc.asp?DDFDocuments/v/G/SPS/NUSA2243.DOC","ES")</f>
      </c>
    </row>
    <row r="7118">
      <c r="A7118" s="10" t="s">
        <v>12090</v>
      </c>
      <c r="B7118" s="11" t="s">
        <v>161</v>
      </c>
      <c r="C7118" s="10" t="s">
        <v>12</v>
      </c>
      <c r="D7118" s="12">
        <v>40749</v>
      </c>
      <c r="E7118" s="13" t="s">
        <v>12091</v>
      </c>
      <c r="F7118" s="13" t="s">
        <v>32</v>
      </c>
      <c r="G7118" s="14" t="s">
        <v>12092</v>
      </c>
      <c r="H7118" s="15">
        <f>HYPERLINK("https://docs.wto.org/imrd/directdoc.asp?DDFDocuments/t/G/SPS/NUSA2244.DOC","EN")</f>
      </c>
      <c r="I7118" s="15">
        <f>HYPERLINK("https://docs.wto.org/imrd/directdoc.asp?DDFDocuments/u/G/SPS/NUSA2244.DOC","FR")</f>
      </c>
      <c r="J7118" s="15"/>
    </row>
    <row r="7119">
      <c r="A7119" s="10" t="s">
        <v>12093</v>
      </c>
      <c r="B7119" s="11" t="s">
        <v>161</v>
      </c>
      <c r="C7119" s="10" t="s">
        <v>18</v>
      </c>
      <c r="D7119" s="12">
        <v>40749</v>
      </c>
      <c r="E7119" s="13" t="s">
        <v>9428</v>
      </c>
      <c r="F7119" s="13" t="s">
        <v>6759</v>
      </c>
      <c r="G7119" s="14" t="s">
        <v>82</v>
      </c>
      <c r="H7119" s="15">
        <f>HYPERLINK("https://docs.wto.org/imrd/directdoc.asp?DDFDocuments/q/G/SPS/NUSA2247.pdf","EN")</f>
      </c>
      <c r="I7119" s="15">
        <f>HYPERLINK("https://docs.wto.org/imrd/directdoc.asp?DDFDocuments/r/G/SPS/NUSA2247.pdf","FR")</f>
      </c>
      <c r="J7119" s="15">
        <f>HYPERLINK("https://docs.wto.org/imrd/directdoc.asp?DDFDocuments/s/G/SPS/NUSA2247.pdf","ES")</f>
      </c>
    </row>
    <row r="7120">
      <c r="A7120" s="10" t="s">
        <v>12094</v>
      </c>
      <c r="B7120" s="11" t="s">
        <v>183</v>
      </c>
      <c r="C7120" s="10" t="s">
        <v>18</v>
      </c>
      <c r="D7120" s="12">
        <v>40745</v>
      </c>
      <c r="E7120" s="13" t="s">
        <v>10142</v>
      </c>
      <c r="F7120" s="13" t="s">
        <v>1282</v>
      </c>
      <c r="G7120" s="14"/>
      <c r="H7120" s="15">
        <f>HYPERLINK("https://docs.wto.org/imrd/directdoc.asp?DDFDocuments/t/G/SPS/NARG149.DOC","EN")</f>
      </c>
      <c r="I7120" s="15">
        <f>HYPERLINK("https://docs.wto.org/imrd/directdoc.asp?DDFDocuments/u/G/SPS/NARG149.DOC","FR")</f>
      </c>
      <c r="J7120" s="15">
        <f>HYPERLINK("https://docs.wto.org/imrd/directdoc.asp?DDFDocuments/v/G/SPS/NARG149.DOC","ES")</f>
      </c>
    </row>
    <row r="7121">
      <c r="A7121" s="10" t="s">
        <v>12095</v>
      </c>
      <c r="B7121" s="11" t="s">
        <v>188</v>
      </c>
      <c r="C7121" s="10" t="s">
        <v>18</v>
      </c>
      <c r="D7121" s="12">
        <v>40745</v>
      </c>
      <c r="E7121" s="13" t="s">
        <v>11759</v>
      </c>
      <c r="F7121" s="13" t="s">
        <v>12096</v>
      </c>
      <c r="G7121" s="14"/>
      <c r="H7121" s="15">
        <f>HYPERLINK("https://docs.wto.org/imrd/directdoc.asp?DDFDocuments/q/G/SPS/NAUS268.pdf","EN")</f>
      </c>
      <c r="I7121" s="15">
        <f>HYPERLINK("https://docs.wto.org/imrd/directdoc.asp?DDFDocuments/r/G/SPS/NAUS268.pdf","FR")</f>
      </c>
      <c r="J7121" s="15">
        <f>HYPERLINK("https://docs.wto.org/imrd/directdoc.asp?DDFDocuments/s/G/SPS/NAUS268.pdf","ES")</f>
      </c>
    </row>
    <row r="7122">
      <c r="A7122" s="10" t="s">
        <v>12097</v>
      </c>
      <c r="B7122" s="11" t="s">
        <v>365</v>
      </c>
      <c r="C7122" s="10" t="s">
        <v>18</v>
      </c>
      <c r="D7122" s="12">
        <v>40744</v>
      </c>
      <c r="E7122" s="13" t="s">
        <v>12098</v>
      </c>
      <c r="F7122" s="13" t="s">
        <v>992</v>
      </c>
      <c r="G7122" s="14" t="s">
        <v>139</v>
      </c>
      <c r="H7122" s="15">
        <f>HYPERLINK("https://docs.wto.org/imrd/directdoc.asp?DDFDocuments/t/G/SPS/NCHL361.DOC","EN")</f>
      </c>
      <c r="I7122" s="15">
        <f>HYPERLINK("https://docs.wto.org/imrd/directdoc.asp?DDFDocuments/u/G/SPS/NCHL361.DOC","FR")</f>
      </c>
      <c r="J7122" s="15">
        <f>HYPERLINK("https://docs.wto.org/imrd/directdoc.asp?DDFDocuments/v/G/SPS/NCHL361.DOC","ES")</f>
      </c>
    </row>
    <row r="7123">
      <c r="A7123" s="10" t="s">
        <v>12099</v>
      </c>
      <c r="B7123" s="11" t="s">
        <v>195</v>
      </c>
      <c r="C7123" s="10" t="s">
        <v>40</v>
      </c>
      <c r="D7123" s="12">
        <v>40744</v>
      </c>
      <c r="E7123" s="13" t="s">
        <v>12100</v>
      </c>
      <c r="F7123" s="13" t="s">
        <v>5150</v>
      </c>
      <c r="G7123" s="14"/>
      <c r="H7123" s="15">
        <f>HYPERLINK("https://docs.wto.org/imrd/directdoc.asp?DDFDocuments/t/G/SPS/NNZL440A2.DOC","EN")</f>
      </c>
      <c r="I7123" s="15">
        <f>HYPERLINK("https://docs.wto.org/imrd/directdoc.asp?DDFDocuments/u/G/SPS/NNZL440A2.DOC","FR")</f>
      </c>
      <c r="J7123" s="15">
        <f>HYPERLINK("https://docs.wto.org/imrd/directdoc.asp?DDFDocuments/v/G/SPS/NNZL440A2.DOC","ES")</f>
      </c>
    </row>
    <row r="7124">
      <c r="A7124" s="10" t="s">
        <v>12101</v>
      </c>
      <c r="B7124" s="11" t="s">
        <v>195</v>
      </c>
      <c r="C7124" s="10" t="s">
        <v>18</v>
      </c>
      <c r="D7124" s="12">
        <v>40744</v>
      </c>
      <c r="E7124" s="13" t="s">
        <v>12102</v>
      </c>
      <c r="F7124" s="13" t="s">
        <v>223</v>
      </c>
      <c r="G7124" s="14"/>
      <c r="H7124" s="15">
        <f>HYPERLINK("https://docs.wto.org/imrd/directdoc.asp?DDFDocuments/t/G/SPS/NNZL460.DOC","EN")</f>
      </c>
      <c r="I7124" s="15">
        <f>HYPERLINK("https://docs.wto.org/imrd/directdoc.asp?DDFDocuments/u/G/SPS/NNZL460.DOC","FR")</f>
      </c>
      <c r="J7124" s="15">
        <f>HYPERLINK("https://docs.wto.org/imrd/directdoc.asp?DDFDocuments/v/G/SPS/NNZL460.DOC","ES")</f>
      </c>
    </row>
    <row r="7125">
      <c r="A7125" s="10" t="s">
        <v>12103</v>
      </c>
      <c r="B7125" s="11" t="s">
        <v>79</v>
      </c>
      <c r="C7125" s="10" t="s">
        <v>18</v>
      </c>
      <c r="D7125" s="12">
        <v>40743</v>
      </c>
      <c r="E7125" s="13" t="s">
        <v>11141</v>
      </c>
      <c r="F7125" s="13" t="s">
        <v>12104</v>
      </c>
      <c r="G7125" s="14"/>
      <c r="H7125" s="15">
        <f>HYPERLINK("https://docs.wto.org/imrd/directdoc.asp?DDFDocuments/t/G/SPS/NCOL222.DOC","EN")</f>
      </c>
      <c r="I7125" s="15">
        <f>HYPERLINK("https://docs.wto.org/imrd/directdoc.asp?DDFDocuments/u/G/SPS/NCOL222.DOC","FR")</f>
      </c>
      <c r="J7125" s="15">
        <f>HYPERLINK("https://docs.wto.org/imrd/directdoc.asp?DDFDocuments/v/G/SPS/NCOL222.DOC","ES")</f>
      </c>
    </row>
    <row r="7126">
      <c r="A7126" s="10" t="s">
        <v>12105</v>
      </c>
      <c r="B7126" s="11" t="s">
        <v>79</v>
      </c>
      <c r="C7126" s="10" t="s">
        <v>18</v>
      </c>
      <c r="D7126" s="12">
        <v>40743</v>
      </c>
      <c r="E7126" s="13" t="s">
        <v>212</v>
      </c>
      <c r="F7126" s="13" t="s">
        <v>12106</v>
      </c>
      <c r="G7126" s="14"/>
      <c r="H7126" s="15">
        <f>HYPERLINK("https://docs.wto.org/imrd/directdoc.asp?DDFDocuments/t/G/SPS/NCOL223.DOC","EN")</f>
      </c>
      <c r="I7126" s="15">
        <f>HYPERLINK("https://docs.wto.org/imrd/directdoc.asp?DDFDocuments/u/G/SPS/NCOL223.DOC","FR")</f>
      </c>
      <c r="J7126" s="15">
        <f>HYPERLINK("https://docs.wto.org/imrd/directdoc.asp?DDFDocuments/v/G/SPS/NCOL223.DOC","ES")</f>
      </c>
    </row>
    <row r="7127">
      <c r="A7127" s="10" t="s">
        <v>12107</v>
      </c>
      <c r="B7127" s="11" t="s">
        <v>349</v>
      </c>
      <c r="C7127" s="10" t="s">
        <v>18</v>
      </c>
      <c r="D7127" s="12">
        <v>40743</v>
      </c>
      <c r="E7127" s="13" t="s">
        <v>12108</v>
      </c>
      <c r="F7127" s="13" t="s">
        <v>158</v>
      </c>
      <c r="G7127" s="14" t="s">
        <v>95</v>
      </c>
      <c r="H7127" s="15">
        <f>HYPERLINK("https://docs.wto.org/imrd/directdoc.asp?DDFDocuments/q/G/SPS/NECU85.pdf","EN")</f>
      </c>
      <c r="I7127" s="15">
        <f>HYPERLINK("https://docs.wto.org/imrd/directdoc.asp?DDFDocuments/r/G/SPS/NECU85.pdf","FR")</f>
      </c>
      <c r="J7127" s="15">
        <f>HYPERLINK("https://docs.wto.org/imrd/directdoc.asp?DDFDocuments/s/G/SPS/NECU85.pdf","ES")</f>
      </c>
    </row>
    <row r="7128">
      <c r="A7128" s="10" t="s">
        <v>12109</v>
      </c>
      <c r="B7128" s="11" t="s">
        <v>2110</v>
      </c>
      <c r="C7128" s="10" t="s">
        <v>18</v>
      </c>
      <c r="D7128" s="12">
        <v>40743</v>
      </c>
      <c r="E7128" s="13" t="s">
        <v>12110</v>
      </c>
      <c r="F7128" s="13" t="s">
        <v>7603</v>
      </c>
      <c r="G7128" s="14"/>
      <c r="H7128" s="15">
        <f>HYPERLINK("https://docs.wto.org/imrd/directdoc.asp?DDFDocuments/t/G/SPS/NISR9R1.DOC","EN")</f>
      </c>
      <c r="I7128" s="15">
        <f>HYPERLINK("https://docs.wto.org/imrd/directdoc.asp?DDFDocuments/u/G/SPS/NISR9R1.DOC","FR")</f>
      </c>
      <c r="J7128" s="15">
        <f>HYPERLINK("https://docs.wto.org/imrd/directdoc.asp?DDFDocuments/v/G/SPS/NISR9R1.DOC","ES")</f>
      </c>
    </row>
    <row r="7129">
      <c r="A7129" s="10" t="s">
        <v>12111</v>
      </c>
      <c r="B7129" s="11" t="s">
        <v>145</v>
      </c>
      <c r="C7129" s="10" t="s">
        <v>54</v>
      </c>
      <c r="D7129" s="12">
        <v>40743</v>
      </c>
      <c r="E7129" s="13" t="s">
        <v>12112</v>
      </c>
      <c r="F7129" s="13" t="s">
        <v>925</v>
      </c>
      <c r="G7129" s="14" t="s">
        <v>34</v>
      </c>
      <c r="H7129" s="15">
        <f>HYPERLINK("https://docs.wto.org/imrd/directdoc.asp?DDFDocuments/t/G/SPS/NPHL180A1.DOC","EN")</f>
      </c>
      <c r="I7129" s="15">
        <f>HYPERLINK("https://docs.wto.org/imrd/directdoc.asp?DDFDocuments/u/G/SPS/NPHL180A1.DOC","FR")</f>
      </c>
      <c r="J7129" s="15">
        <f>HYPERLINK("https://docs.wto.org/imrd/directdoc.asp?DDFDocuments/v/G/SPS/NPHL180A1.DOC","ES")</f>
      </c>
    </row>
    <row r="7130">
      <c r="A7130" s="10" t="s">
        <v>12113</v>
      </c>
      <c r="B7130" s="11" t="s">
        <v>145</v>
      </c>
      <c r="C7130" s="10" t="s">
        <v>12</v>
      </c>
      <c r="D7130" s="12">
        <v>40743</v>
      </c>
      <c r="E7130" s="13" t="s">
        <v>7465</v>
      </c>
      <c r="F7130" s="13" t="s">
        <v>229</v>
      </c>
      <c r="G7130" s="14" t="s">
        <v>168</v>
      </c>
      <c r="H7130" s="15">
        <f>HYPERLINK("https://docs.wto.org/imrd/directdoc.asp?DDFDocuments/t/G/SPS/NPHL204.DOC","EN")</f>
      </c>
      <c r="I7130" s="15">
        <f>HYPERLINK("https://docs.wto.org/imrd/directdoc.asp?DDFDocuments/u/G/SPS/NPHL204.DOC","FR")</f>
      </c>
      <c r="J7130" s="15">
        <f>HYPERLINK("https://docs.wto.org/imrd/directdoc.asp?DDFDocuments/v/G/SPS/NPHL204.DOC","ES")</f>
      </c>
    </row>
    <row r="7131">
      <c r="A7131" s="10" t="s">
        <v>12114</v>
      </c>
      <c r="B7131" s="11" t="s">
        <v>622</v>
      </c>
      <c r="C7131" s="10" t="s">
        <v>12</v>
      </c>
      <c r="D7131" s="12">
        <v>40742</v>
      </c>
      <c r="E7131" s="13" t="s">
        <v>11818</v>
      </c>
      <c r="F7131" s="13" t="s">
        <v>12115</v>
      </c>
      <c r="G7131" s="14" t="s">
        <v>12116</v>
      </c>
      <c r="H7131" s="15">
        <f>HYPERLINK("https://docs.wto.org/imrd/directdoc.asp?DDFDocuments/t/G/SPS/NBHR116.DOC","EN")</f>
      </c>
      <c r="I7131" s="15">
        <f>HYPERLINK("https://docs.wto.org/imrd/directdoc.asp?DDFDocuments/u/G/SPS/NBHR116.DOC","FR")</f>
      </c>
      <c r="J7131" s="15">
        <f>HYPERLINK("https://docs.wto.org/imrd/directdoc.asp?DDFDocuments/v/G/SPS/NBHR116.DOC","ES")</f>
      </c>
    </row>
    <row r="7132">
      <c r="A7132" s="10" t="s">
        <v>12117</v>
      </c>
      <c r="B7132" s="11" t="s">
        <v>95</v>
      </c>
      <c r="C7132" s="10" t="s">
        <v>18</v>
      </c>
      <c r="D7132" s="12">
        <v>40742</v>
      </c>
      <c r="E7132" s="13" t="s">
        <v>9648</v>
      </c>
      <c r="F7132" s="13" t="s">
        <v>1550</v>
      </c>
      <c r="G7132" s="14" t="s">
        <v>12118</v>
      </c>
      <c r="H7132" s="15">
        <f>HYPERLINK("https://docs.wto.org/imrd/directdoc.asp?DDFDocuments/t/G/SPS/NBRA758.DOC","EN")</f>
      </c>
      <c r="I7132" s="15"/>
      <c r="J7132" s="15">
        <f>HYPERLINK("https://docs.wto.org/imrd/directdoc.asp?DDFDocuments/v/G/SPS/NBRA758.DOC","ES")</f>
      </c>
    </row>
    <row r="7133">
      <c r="A7133" s="10" t="s">
        <v>12119</v>
      </c>
      <c r="B7133" s="11" t="s">
        <v>82</v>
      </c>
      <c r="C7133" s="10" t="s">
        <v>12</v>
      </c>
      <c r="D7133" s="12">
        <v>40742</v>
      </c>
      <c r="E7133" s="13" t="s">
        <v>12120</v>
      </c>
      <c r="F7133" s="13" t="s">
        <v>11783</v>
      </c>
      <c r="G7133" s="14" t="s">
        <v>204</v>
      </c>
      <c r="H7133" s="15">
        <f>HYPERLINK("https://docs.wto.org/imrd/directdoc.asp?DDFDocuments/q/G/SPS/NEEC408.pdf","EN")</f>
      </c>
      <c r="I7133" s="15">
        <f>HYPERLINK("https://docs.wto.org/imrd/directdoc.asp?DDFDocuments/r/G/SPS/NEEC408.pdf","FR")</f>
      </c>
      <c r="J7133" s="15">
        <f>HYPERLINK("https://docs.wto.org/imrd/directdoc.asp?DDFDocuments/s/G/SPS/NEEC408.pdf","ES")</f>
      </c>
    </row>
    <row r="7134">
      <c r="A7134" s="10" t="s">
        <v>12121</v>
      </c>
      <c r="B7134" s="11" t="s">
        <v>145</v>
      </c>
      <c r="C7134" s="10" t="s">
        <v>12</v>
      </c>
      <c r="D7134" s="12">
        <v>40742</v>
      </c>
      <c r="E7134" s="13" t="s">
        <v>12122</v>
      </c>
      <c r="F7134" s="13" t="s">
        <v>868</v>
      </c>
      <c r="G7134" s="14" t="s">
        <v>34</v>
      </c>
      <c r="H7134" s="15">
        <f>HYPERLINK("https://docs.wto.org/imrd/directdoc.asp?DDFDocuments/t/G/SPS/NPHL203.DOC","EN")</f>
      </c>
      <c r="I7134" s="15">
        <f>HYPERLINK("https://docs.wto.org/imrd/directdoc.asp?DDFDocuments/u/G/SPS/NPHL203.DOC","FR")</f>
      </c>
      <c r="J7134" s="15">
        <f>HYPERLINK("https://docs.wto.org/imrd/directdoc.asp?DDFDocuments/v/G/SPS/NPHL203.DOC","ES")</f>
      </c>
    </row>
    <row r="7135">
      <c r="A7135" s="10" t="s">
        <v>12123</v>
      </c>
      <c r="B7135" s="11" t="s">
        <v>161</v>
      </c>
      <c r="C7135" s="10" t="s">
        <v>18</v>
      </c>
      <c r="D7135" s="12">
        <v>40742</v>
      </c>
      <c r="E7135" s="13" t="s">
        <v>11857</v>
      </c>
      <c r="F7135" s="13" t="s">
        <v>158</v>
      </c>
      <c r="G7135" s="14" t="s">
        <v>134</v>
      </c>
      <c r="H7135" s="15">
        <f>HYPERLINK("https://docs.wto.org/imrd/directdoc.asp?DDFDocuments/t/G/SPS/NUSA2239.DOC","EN")</f>
      </c>
      <c r="I7135" s="15">
        <f>HYPERLINK("https://docs.wto.org/imrd/directdoc.asp?DDFDocuments/u/G/SPS/NUSA2239.DOC","FR")</f>
      </c>
      <c r="J7135" s="15">
        <f>HYPERLINK("https://docs.wto.org/imrd/directdoc.asp?DDFDocuments/v/G/SPS/NUSA2239.DOC","ES")</f>
      </c>
    </row>
    <row r="7136">
      <c r="A7136" s="10" t="s">
        <v>12124</v>
      </c>
      <c r="B7136" s="11" t="s">
        <v>95</v>
      </c>
      <c r="C7136" s="10" t="s">
        <v>18</v>
      </c>
      <c r="D7136" s="12">
        <v>40739</v>
      </c>
      <c r="E7136" s="13" t="s">
        <v>10142</v>
      </c>
      <c r="F7136" s="13" t="s">
        <v>12125</v>
      </c>
      <c r="G7136" s="14"/>
      <c r="H7136" s="15">
        <f>HYPERLINK("https://docs.wto.org/imrd/directdoc.asp?DDFDocuments/t/G/SPS/NBRA757.DOC","EN")</f>
      </c>
      <c r="I7136" s="15">
        <f>HYPERLINK("https://docs.wto.org/imrd/directdoc.asp?DDFDocuments/u/G/SPS/NBRA757.DOC","FR")</f>
      </c>
      <c r="J7136" s="15">
        <f>HYPERLINK("https://docs.wto.org/imrd/directdoc.asp?DDFDocuments/v/G/SPS/NBRA757.DOC","ES")</f>
      </c>
    </row>
    <row r="7137">
      <c r="A7137" s="10" t="s">
        <v>12126</v>
      </c>
      <c r="B7137" s="11" t="s">
        <v>1600</v>
      </c>
      <c r="C7137" s="10" t="s">
        <v>18</v>
      </c>
      <c r="D7137" s="12">
        <v>40739</v>
      </c>
      <c r="E7137" s="13" t="s">
        <v>12127</v>
      </c>
      <c r="F7137" s="13" t="s">
        <v>449</v>
      </c>
      <c r="G7137" s="14"/>
      <c r="H7137" s="15">
        <f>HYPERLINK("https://docs.wto.org/imrd/directdoc.asp?DDFDocuments/t/G/SPS/NMAR30.DOC","EN")</f>
      </c>
      <c r="I7137" s="15">
        <f>HYPERLINK("https://docs.wto.org/imrd/directdoc.asp?DDFDocuments/u/G/SPS/NMAR30.DOC","FR")</f>
      </c>
      <c r="J7137" s="15">
        <f>HYPERLINK("https://docs.wto.org/imrd/directdoc.asp?DDFDocuments/v/G/SPS/NMAR30.DOC","ES")</f>
      </c>
    </row>
    <row r="7138">
      <c r="A7138" s="10" t="s">
        <v>12128</v>
      </c>
      <c r="B7138" s="11" t="s">
        <v>286</v>
      </c>
      <c r="C7138" s="10" t="s">
        <v>18</v>
      </c>
      <c r="D7138" s="12">
        <v>40739</v>
      </c>
      <c r="E7138" s="13" t="s">
        <v>10142</v>
      </c>
      <c r="F7138" s="13" t="s">
        <v>992</v>
      </c>
      <c r="G7138" s="14"/>
      <c r="H7138" s="15">
        <f>HYPERLINK("https://docs.wto.org/imrd/directdoc.asp?DDFDocuments/t/G/SPS/NPRY23.DOC","EN")</f>
      </c>
      <c r="I7138" s="15">
        <f>HYPERLINK("https://docs.wto.org/imrd/directdoc.asp?DDFDocuments/u/G/SPS/NPRY23.DOC","FR")</f>
      </c>
      <c r="J7138" s="15">
        <f>HYPERLINK("https://docs.wto.org/imrd/directdoc.asp?DDFDocuments/v/G/SPS/NPRY23.DOC","ES")</f>
      </c>
    </row>
    <row r="7139">
      <c r="A7139" s="10" t="s">
        <v>12129</v>
      </c>
      <c r="B7139" s="11" t="s">
        <v>195</v>
      </c>
      <c r="C7139" s="10" t="s">
        <v>18</v>
      </c>
      <c r="D7139" s="12">
        <v>40738</v>
      </c>
      <c r="E7139" s="13" t="s">
        <v>12130</v>
      </c>
      <c r="F7139" s="13" t="s">
        <v>992</v>
      </c>
      <c r="G7139" s="14"/>
      <c r="H7139" s="15">
        <f>HYPERLINK("https://docs.wto.org/imrd/directdoc.asp?DDFDocuments/q/G/SPS/NNZL458.pdf","EN")</f>
      </c>
      <c r="I7139" s="15">
        <f>HYPERLINK("https://docs.wto.org/imrd/directdoc.asp?DDFDocuments/r/G/SPS/NNZL458.pdf","FR")</f>
      </c>
      <c r="J7139" s="15">
        <f>HYPERLINK("https://docs.wto.org/imrd/directdoc.asp?DDFDocuments/s/G/SPS/NNZL458.pdf","ES")</f>
      </c>
    </row>
    <row r="7140">
      <c r="A7140" s="10" t="s">
        <v>12131</v>
      </c>
      <c r="B7140" s="11" t="s">
        <v>195</v>
      </c>
      <c r="C7140" s="10" t="s">
        <v>18</v>
      </c>
      <c r="D7140" s="12">
        <v>40738</v>
      </c>
      <c r="E7140" s="13" t="s">
        <v>12132</v>
      </c>
      <c r="F7140" s="13" t="s">
        <v>158</v>
      </c>
      <c r="G7140" s="14"/>
      <c r="H7140" s="15">
        <f>HYPERLINK("https://docs.wto.org/imrd/directdoc.asp?DDFDocuments/t/G/SPS/NNZL459.DOC","EN")</f>
      </c>
      <c r="I7140" s="15">
        <f>HYPERLINK("https://docs.wto.org/imrd/directdoc.asp?DDFDocuments/u/G/SPS/NNZL459.DOC","FR")</f>
      </c>
      <c r="J7140" s="15">
        <f>HYPERLINK("https://docs.wto.org/imrd/directdoc.asp?DDFDocuments/v/G/SPS/NNZL459.DOC","ES")</f>
      </c>
    </row>
    <row r="7141">
      <c r="A7141" s="10" t="s">
        <v>12133</v>
      </c>
      <c r="B7141" s="11" t="s">
        <v>365</v>
      </c>
      <c r="C7141" s="10" t="s">
        <v>40</v>
      </c>
      <c r="D7141" s="12">
        <v>40737</v>
      </c>
      <c r="E7141" s="13" t="s">
        <v>19</v>
      </c>
      <c r="F7141" s="13" t="s">
        <v>5150</v>
      </c>
      <c r="G7141" s="14"/>
      <c r="H7141" s="15">
        <f>HYPERLINK("https://docs.wto.org/imrd/directdoc.asp?DDFDocuments/t/G/SPS/NCHL314A1.DOC","EN")</f>
      </c>
      <c r="I7141" s="15">
        <f>HYPERLINK("https://docs.wto.org/imrd/directdoc.asp?DDFDocuments/u/G/SPS/NCHL314A1.DOC","FR")</f>
      </c>
      <c r="J7141" s="15">
        <f>HYPERLINK("https://docs.wto.org/imrd/directdoc.asp?DDFDocuments/v/G/SPS/NCHL314A1.DOC","ES")</f>
      </c>
    </row>
    <row r="7142">
      <c r="A7142" s="10" t="s">
        <v>12134</v>
      </c>
      <c r="B7142" s="11" t="s">
        <v>365</v>
      </c>
      <c r="C7142" s="10" t="s">
        <v>40</v>
      </c>
      <c r="D7142" s="12">
        <v>40737</v>
      </c>
      <c r="E7142" s="13" t="s">
        <v>19</v>
      </c>
      <c r="F7142" s="13" t="s">
        <v>5150</v>
      </c>
      <c r="G7142" s="14" t="s">
        <v>12135</v>
      </c>
      <c r="H7142" s="15">
        <f>HYPERLINK("https://docs.wto.org/imrd/directdoc.asp?DDFDocuments/q/G/SPS/NCHL342A1.pdf","EN")</f>
      </c>
      <c r="I7142" s="15">
        <f>HYPERLINK("https://docs.wto.org/imrd/directdoc.asp?DDFDocuments/r/G/SPS/NCHL342A1.pdf","FR")</f>
      </c>
      <c r="J7142" s="15">
        <f>HYPERLINK("https://docs.wto.org/imrd/directdoc.asp?DDFDocuments/s/G/SPS/NCHL342A1.pdf","ES")</f>
      </c>
    </row>
    <row r="7143">
      <c r="A7143" s="10" t="s">
        <v>12136</v>
      </c>
      <c r="B7143" s="11" t="s">
        <v>365</v>
      </c>
      <c r="C7143" s="10" t="s">
        <v>40</v>
      </c>
      <c r="D7143" s="12">
        <v>40737</v>
      </c>
      <c r="E7143" s="13" t="s">
        <v>19</v>
      </c>
      <c r="F7143" s="13" t="s">
        <v>5150</v>
      </c>
      <c r="G7143" s="14" t="s">
        <v>183</v>
      </c>
      <c r="H7143" s="15">
        <f>HYPERLINK("https://docs.wto.org/imrd/directdoc.asp?DDFDocuments/t/G/SPS/NCHL343A1.DOC","EN")</f>
      </c>
      <c r="I7143" s="15">
        <f>HYPERLINK("https://docs.wto.org/imrd/directdoc.asp?DDFDocuments/u/G/SPS/NCHL343A1.DOC","FR")</f>
      </c>
      <c r="J7143" s="15">
        <f>HYPERLINK("https://docs.wto.org/imrd/directdoc.asp?DDFDocuments/v/G/SPS/NCHL343A1.DOC","ES")</f>
      </c>
    </row>
    <row r="7144">
      <c r="A7144" s="10" t="s">
        <v>12137</v>
      </c>
      <c r="B7144" s="11" t="s">
        <v>145</v>
      </c>
      <c r="C7144" s="10" t="s">
        <v>12</v>
      </c>
      <c r="D7144" s="12">
        <v>40737</v>
      </c>
      <c r="E7144" s="13" t="s">
        <v>7465</v>
      </c>
      <c r="F7144" s="13" t="s">
        <v>56</v>
      </c>
      <c r="G7144" s="14" t="s">
        <v>12138</v>
      </c>
      <c r="H7144" s="15">
        <f>HYPERLINK("https://docs.wto.org/imrd/directdoc.asp?DDFDocuments/t/G/SPS/NPHL198.DOC","EN")</f>
      </c>
      <c r="I7144" s="15">
        <f>HYPERLINK("https://docs.wto.org/imrd/directdoc.asp?DDFDocuments/u/G/SPS/NPHL198.DOC","FR")</f>
      </c>
      <c r="J7144" s="15">
        <f>HYPERLINK("https://docs.wto.org/imrd/directdoc.asp?DDFDocuments/v/G/SPS/NPHL198.DOC","ES")</f>
      </c>
    </row>
    <row r="7145">
      <c r="A7145" s="10" t="s">
        <v>12139</v>
      </c>
      <c r="B7145" s="11" t="s">
        <v>82</v>
      </c>
      <c r="C7145" s="10" t="s">
        <v>18</v>
      </c>
      <c r="D7145" s="12">
        <v>40736</v>
      </c>
      <c r="E7145" s="13" t="s">
        <v>83</v>
      </c>
      <c r="F7145" s="13" t="s">
        <v>74</v>
      </c>
      <c r="G7145" s="14"/>
      <c r="H7145" s="15">
        <f>HYPERLINK("https://docs.wto.org/imrd/directdoc.asp?DDFDocuments/t/G/SPS/NEEC407.DOC","EN")</f>
      </c>
      <c r="I7145" s="15">
        <f>HYPERLINK("https://docs.wto.org/imrd/directdoc.asp?DDFDocuments/u/G/SPS/NEEC407.DOC","FR")</f>
      </c>
      <c r="J7145" s="15">
        <f>HYPERLINK("https://docs.wto.org/imrd/directdoc.asp?DDFDocuments/v/G/SPS/NEEC407.DOC","ES")</f>
      </c>
    </row>
    <row r="7146">
      <c r="A7146" s="10" t="s">
        <v>12140</v>
      </c>
      <c r="B7146" s="11" t="s">
        <v>204</v>
      </c>
      <c r="C7146" s="10" t="s">
        <v>18</v>
      </c>
      <c r="D7146" s="12">
        <v>40735</v>
      </c>
      <c r="E7146" s="13" t="s">
        <v>12141</v>
      </c>
      <c r="F7146" s="13" t="s">
        <v>368</v>
      </c>
      <c r="G7146" s="14"/>
      <c r="H7146" s="15">
        <f>HYPERLINK("https://docs.wto.org/imrd/directdoc.asp?DDFDocuments/t/G/SPS/NEGY45.DOC","EN")</f>
      </c>
      <c r="I7146" s="15">
        <f>HYPERLINK("https://docs.wto.org/imrd/directdoc.asp?DDFDocuments/u/G/SPS/NEGY45.DOC","FR")</f>
      </c>
      <c r="J7146" s="15">
        <f>HYPERLINK("https://docs.wto.org/imrd/directdoc.asp?DDFDocuments/v/G/SPS/NEGY45.DOC","ES")</f>
      </c>
    </row>
    <row r="7147">
      <c r="A7147" s="10" t="s">
        <v>12142</v>
      </c>
      <c r="B7147" s="11" t="s">
        <v>1331</v>
      </c>
      <c r="C7147" s="10" t="s">
        <v>18</v>
      </c>
      <c r="D7147" s="12">
        <v>40735</v>
      </c>
      <c r="E7147" s="13" t="s">
        <v>12143</v>
      </c>
      <c r="F7147" s="13" t="s">
        <v>7603</v>
      </c>
      <c r="G7147" s="14"/>
      <c r="H7147" s="15">
        <f>HYPERLINK("https://docs.wto.org/imrd/directdoc.asp?DDFDocuments/t/G/SPS/NHND42.doc","EN")</f>
      </c>
      <c r="I7147" s="15">
        <f>HYPERLINK("https://docs.wto.org/imrd/directdoc.asp?DDFDocuments/u/G/SPS/NHND42.doc","FR")</f>
      </c>
      <c r="J7147" s="15">
        <f>HYPERLINK("https://docs.wto.org/imrd/directdoc.asp?DDFDocuments/v/G/SPS/NHND42.doc","ES")</f>
      </c>
    </row>
    <row r="7148">
      <c r="A7148" s="10" t="s">
        <v>12144</v>
      </c>
      <c r="B7148" s="11" t="s">
        <v>82</v>
      </c>
      <c r="C7148" s="10" t="s">
        <v>40</v>
      </c>
      <c r="D7148" s="12">
        <v>40732</v>
      </c>
      <c r="E7148" s="13" t="s">
        <v>12145</v>
      </c>
      <c r="F7148" s="13" t="s">
        <v>12146</v>
      </c>
      <c r="G7148" s="14"/>
      <c r="H7148" s="15">
        <f>HYPERLINK("https://docs.wto.org/imrd/directdoc.asp?DDFDocuments/t/G/SPS/NEEC343A1.DOC","EN")</f>
      </c>
      <c r="I7148" s="15">
        <f>HYPERLINK("https://docs.wto.org/imrd/directdoc.asp?DDFDocuments/u/G/SPS/NEEC343A1.DOC","FR")</f>
      </c>
      <c r="J7148" s="15">
        <f>HYPERLINK("https://docs.wto.org/imrd/directdoc.asp?DDFDocuments/v/G/SPS/NEEC343A1.DOC","ES")</f>
      </c>
    </row>
    <row r="7149">
      <c r="A7149" s="10" t="s">
        <v>12147</v>
      </c>
      <c r="B7149" s="11" t="s">
        <v>195</v>
      </c>
      <c r="C7149" s="10" t="s">
        <v>40</v>
      </c>
      <c r="D7149" s="12">
        <v>40729</v>
      </c>
      <c r="E7149" s="13" t="s">
        <v>971</v>
      </c>
      <c r="F7149" s="13" t="s">
        <v>5150</v>
      </c>
      <c r="G7149" s="14"/>
      <c r="H7149" s="15">
        <f>HYPERLINK("https://docs.wto.org/imrd/directdoc.asp?DDFDocuments/t/G/SPS/NNZL451A1.DOC","EN")</f>
      </c>
      <c r="I7149" s="15">
        <f>HYPERLINK("https://docs.wto.org/imrd/directdoc.asp?DDFDocuments/u/G/SPS/NNZL451A1.DOC","FR")</f>
      </c>
      <c r="J7149" s="15">
        <f>HYPERLINK("https://docs.wto.org/imrd/directdoc.asp?DDFDocuments/v/G/SPS/NNZL451A1.DOC","ES")</f>
      </c>
    </row>
    <row r="7150">
      <c r="A7150" s="10" t="s">
        <v>12148</v>
      </c>
      <c r="B7150" s="11" t="s">
        <v>183</v>
      </c>
      <c r="C7150" s="10" t="s">
        <v>18</v>
      </c>
      <c r="D7150" s="12">
        <v>40725</v>
      </c>
      <c r="E7150" s="13" t="s">
        <v>12149</v>
      </c>
      <c r="F7150" s="13" t="s">
        <v>10040</v>
      </c>
      <c r="G7150" s="14"/>
      <c r="H7150" s="15">
        <f>HYPERLINK("https://docs.wto.org/imrd/directdoc.asp?DDFDocuments/t/G/SPS/NARG146.DOC","EN")</f>
      </c>
      <c r="I7150" s="15">
        <f>HYPERLINK("https://docs.wto.org/imrd/directdoc.asp?DDFDocuments/u/G/SPS/NARG146.DOC","FR")</f>
      </c>
      <c r="J7150" s="15">
        <f>HYPERLINK("https://docs.wto.org/imrd/directdoc.asp?DDFDocuments/v/G/SPS/NARG146.DOC","ES")</f>
      </c>
    </row>
    <row r="7151">
      <c r="A7151" s="10" t="s">
        <v>12150</v>
      </c>
      <c r="B7151" s="11" t="s">
        <v>95</v>
      </c>
      <c r="C7151" s="10" t="s">
        <v>18</v>
      </c>
      <c r="D7151" s="12">
        <v>40725</v>
      </c>
      <c r="E7151" s="13" t="s">
        <v>10835</v>
      </c>
      <c r="F7151" s="13" t="s">
        <v>32</v>
      </c>
      <c r="G7151" s="14" t="s">
        <v>4098</v>
      </c>
      <c r="H7151" s="15">
        <f>HYPERLINK("https://docs.wto.org/imrd/directdoc.asp?DDFDocuments/t/G/SPS/NBRA755.DOC","EN")</f>
      </c>
      <c r="I7151" s="15">
        <f>HYPERLINK("https://docs.wto.org/imrd/directdoc.asp?DDFDocuments/u/G/SPS/NBRA755.DOC","FR")</f>
      </c>
      <c r="J7151" s="15">
        <f>HYPERLINK("https://docs.wto.org/imrd/directdoc.asp?DDFDocuments/v/G/SPS/NBRA755.DOC","ES")</f>
      </c>
    </row>
    <row r="7152">
      <c r="A7152" s="10" t="s">
        <v>12151</v>
      </c>
      <c r="B7152" s="11" t="s">
        <v>95</v>
      </c>
      <c r="C7152" s="10" t="s">
        <v>40</v>
      </c>
      <c r="D7152" s="12">
        <v>40723</v>
      </c>
      <c r="E7152" s="13" t="s">
        <v>12152</v>
      </c>
      <c r="F7152" s="13" t="s">
        <v>1515</v>
      </c>
      <c r="G7152" s="14"/>
      <c r="H7152" s="15">
        <f>HYPERLINK("https://docs.wto.org/imrd/directdoc.asp?DDFDocuments/t/G/SPS/NBRA435A1.DOC","EN")</f>
      </c>
      <c r="I7152" s="15">
        <f>HYPERLINK("https://docs.wto.org/imrd/directdoc.asp?DDFDocuments/u/G/SPS/NBRA435A1.DOC","FR")</f>
      </c>
      <c r="J7152" s="15">
        <f>HYPERLINK("https://docs.wto.org/imrd/directdoc.asp?DDFDocuments/v/G/SPS/NBRA435A1.DOC","ES")</f>
      </c>
    </row>
    <row r="7153">
      <c r="A7153" s="10" t="s">
        <v>12153</v>
      </c>
      <c r="B7153" s="11" t="s">
        <v>95</v>
      </c>
      <c r="C7153" s="10" t="s">
        <v>40</v>
      </c>
      <c r="D7153" s="12">
        <v>40723</v>
      </c>
      <c r="E7153" s="13" t="s">
        <v>12154</v>
      </c>
      <c r="F7153" s="13" t="s">
        <v>5150</v>
      </c>
      <c r="G7153" s="14" t="s">
        <v>349</v>
      </c>
      <c r="H7153" s="15">
        <f>HYPERLINK("https://docs.wto.org/imrd/directdoc.asp?DDFDocuments/t/G/SPS/NBRA602A1.DOC","EN")</f>
      </c>
      <c r="I7153" s="15">
        <f>HYPERLINK("https://docs.wto.org/imrd/directdoc.asp?DDFDocuments/u/G/SPS/NBRA602A1.DOC","FR")</f>
      </c>
      <c r="J7153" s="15">
        <f>HYPERLINK("https://docs.wto.org/imrd/directdoc.asp?DDFDocuments/v/G/SPS/NBRA602A1.DOC","ES")</f>
      </c>
    </row>
    <row r="7154">
      <c r="A7154" s="10" t="s">
        <v>12155</v>
      </c>
      <c r="B7154" s="11" t="s">
        <v>95</v>
      </c>
      <c r="C7154" s="10" t="s">
        <v>18</v>
      </c>
      <c r="D7154" s="12">
        <v>40723</v>
      </c>
      <c r="E7154" s="13" t="s">
        <v>12156</v>
      </c>
      <c r="F7154" s="13" t="s">
        <v>12157</v>
      </c>
      <c r="G7154" s="14"/>
      <c r="H7154" s="15">
        <f>HYPERLINK("https://docs.wto.org/imrd/directdoc.asp?DDFDocuments/t/G/SPS/NBRA752.doc","EN")</f>
      </c>
      <c r="I7154" s="15">
        <f>HYPERLINK("https://docs.wto.org/imrd/directdoc.asp?DDFDocuments/u/G/SPS/NBRA752.doc","FR")</f>
      </c>
      <c r="J7154" s="15">
        <f>HYPERLINK("https://docs.wto.org/imrd/directdoc.asp?DDFDocuments/v/G/SPS/NBRA752.doc","ES")</f>
      </c>
    </row>
    <row r="7155">
      <c r="A7155" s="10" t="s">
        <v>12158</v>
      </c>
      <c r="B7155" s="11" t="s">
        <v>95</v>
      </c>
      <c r="C7155" s="10" t="s">
        <v>18</v>
      </c>
      <c r="D7155" s="12">
        <v>40723</v>
      </c>
      <c r="E7155" s="13" t="s">
        <v>11618</v>
      </c>
      <c r="F7155" s="13" t="s">
        <v>32</v>
      </c>
      <c r="G7155" s="14" t="s">
        <v>349</v>
      </c>
      <c r="H7155" s="15">
        <f>HYPERLINK("https://docs.wto.org/imrd/directdoc.asp?DDFDocuments/q/G/SPS/NBRA753.pdf","EN")</f>
      </c>
      <c r="I7155" s="15">
        <f>HYPERLINK("https://docs.wto.org/imrd/directdoc.asp?DDFDocuments/r/G/SPS/NBRA753.pdf","FR")</f>
      </c>
      <c r="J7155" s="15">
        <f>HYPERLINK("https://docs.wto.org/imrd/directdoc.asp?DDFDocuments/s/G/SPS/NBRA753.pdf","ES")</f>
      </c>
    </row>
    <row r="7156">
      <c r="A7156" s="10" t="s">
        <v>12159</v>
      </c>
      <c r="B7156" s="11" t="s">
        <v>95</v>
      </c>
      <c r="C7156" s="10" t="s">
        <v>18</v>
      </c>
      <c r="D7156" s="12">
        <v>40723</v>
      </c>
      <c r="E7156" s="13" t="s">
        <v>11868</v>
      </c>
      <c r="F7156" s="13" t="s">
        <v>519</v>
      </c>
      <c r="G7156" s="14" t="s">
        <v>572</v>
      </c>
      <c r="H7156" s="15">
        <f>HYPERLINK("https://docs.wto.org/imrd/directdoc.asp?DDFDocuments/t/G/SPS/NBRA754.DOC","EN")</f>
      </c>
      <c r="I7156" s="15">
        <f>HYPERLINK("https://docs.wto.org/imrd/directdoc.asp?DDFDocuments/u/G/SPS/NBRA754.DOC","FR")</f>
      </c>
      <c r="J7156" s="15">
        <f>HYPERLINK("https://docs.wto.org/imrd/directdoc.asp?DDFDocuments/v/G/SPS/NBRA754.DOC","ES")</f>
      </c>
    </row>
    <row r="7157">
      <c r="A7157" s="10" t="s">
        <v>12160</v>
      </c>
      <c r="B7157" s="11" t="s">
        <v>27</v>
      </c>
      <c r="C7157" s="10" t="s">
        <v>40</v>
      </c>
      <c r="D7157" s="12">
        <v>40723</v>
      </c>
      <c r="E7157" s="13" t="s">
        <v>19</v>
      </c>
      <c r="F7157" s="13" t="s">
        <v>5163</v>
      </c>
      <c r="G7157" s="14"/>
      <c r="H7157" s="15">
        <f>HYPERLINK("https://docs.wto.org/imrd/directdoc.asp?DDFDocuments/t/G/SPS/NCRI110A1.DOC","EN")</f>
      </c>
      <c r="I7157" s="15">
        <f>HYPERLINK("https://docs.wto.org/imrd/directdoc.asp?DDFDocuments/u/G/SPS/NCRI110A1.DOC","FR")</f>
      </c>
      <c r="J7157" s="15">
        <f>HYPERLINK("https://docs.wto.org/imrd/directdoc.asp?DDFDocuments/v/G/SPS/NCRI110A1.DOC","ES")</f>
      </c>
    </row>
    <row r="7158">
      <c r="A7158" s="10" t="s">
        <v>12161</v>
      </c>
      <c r="B7158" s="11" t="s">
        <v>233</v>
      </c>
      <c r="C7158" s="10" t="s">
        <v>18</v>
      </c>
      <c r="D7158" s="12">
        <v>40723</v>
      </c>
      <c r="E7158" s="13" t="s">
        <v>12162</v>
      </c>
      <c r="F7158" s="13" t="s">
        <v>223</v>
      </c>
      <c r="G7158" s="14" t="s">
        <v>149</v>
      </c>
      <c r="H7158" s="15">
        <f>HYPERLINK("https://docs.wto.org/imrd/directdoc.asp?DDFDocuments/q/G/SPS/NPER381.pdf","EN")</f>
      </c>
      <c r="I7158" s="15">
        <f>HYPERLINK("https://docs.wto.org/imrd/directdoc.asp?DDFDocuments/r/G/SPS/NPER381.pdf","FR")</f>
      </c>
      <c r="J7158" s="15">
        <f>HYPERLINK("https://docs.wto.org/imrd/directdoc.asp?DDFDocuments/s/G/SPS/NPER381.pdf","ES")</f>
      </c>
    </row>
    <row r="7159">
      <c r="A7159" s="10" t="s">
        <v>12163</v>
      </c>
      <c r="B7159" s="11" t="s">
        <v>233</v>
      </c>
      <c r="C7159" s="10" t="s">
        <v>18</v>
      </c>
      <c r="D7159" s="12">
        <v>40723</v>
      </c>
      <c r="E7159" s="13" t="s">
        <v>12164</v>
      </c>
      <c r="F7159" s="13" t="s">
        <v>223</v>
      </c>
      <c r="G7159" s="14" t="s">
        <v>149</v>
      </c>
      <c r="H7159" s="15">
        <f>HYPERLINK("https://docs.wto.org/imrd/directdoc.asp?DDFDocuments/q/G/SPS/NPER382.pdf","EN")</f>
      </c>
      <c r="I7159" s="15">
        <f>HYPERLINK("https://docs.wto.org/imrd/directdoc.asp?DDFDocuments/r/G/SPS/NPER382.pdf","FR")</f>
      </c>
      <c r="J7159" s="15">
        <f>HYPERLINK("https://docs.wto.org/imrd/directdoc.asp?DDFDocuments/s/G/SPS/NPER382.pdf","ES")</f>
      </c>
    </row>
    <row r="7160">
      <c r="A7160" s="10" t="s">
        <v>12165</v>
      </c>
      <c r="B7160" s="11" t="s">
        <v>233</v>
      </c>
      <c r="C7160" s="10" t="s">
        <v>18</v>
      </c>
      <c r="D7160" s="12">
        <v>40723</v>
      </c>
      <c r="E7160" s="13" t="s">
        <v>12166</v>
      </c>
      <c r="F7160" s="13" t="s">
        <v>223</v>
      </c>
      <c r="G7160" s="14" t="s">
        <v>149</v>
      </c>
      <c r="H7160" s="15">
        <f>HYPERLINK("https://docs.wto.org/imrd/directdoc.asp?DDFDocuments/t/G/SPS/NPER383.DOC","EN")</f>
      </c>
      <c r="I7160" s="15">
        <f>HYPERLINK("https://docs.wto.org/imrd/directdoc.asp?DDFDocuments/u/G/SPS/NPER383.DOC","FR")</f>
      </c>
      <c r="J7160" s="15">
        <f>HYPERLINK("https://docs.wto.org/imrd/directdoc.asp?DDFDocuments/v/G/SPS/NPER383.DOC","ES")</f>
      </c>
    </row>
    <row r="7161">
      <c r="A7161" s="10" t="s">
        <v>12167</v>
      </c>
      <c r="B7161" s="11" t="s">
        <v>233</v>
      </c>
      <c r="C7161" s="10" t="s">
        <v>18</v>
      </c>
      <c r="D7161" s="12">
        <v>40723</v>
      </c>
      <c r="E7161" s="13" t="s">
        <v>12168</v>
      </c>
      <c r="F7161" s="13" t="s">
        <v>223</v>
      </c>
      <c r="G7161" s="14" t="s">
        <v>149</v>
      </c>
      <c r="H7161" s="15">
        <f>HYPERLINK("https://docs.wto.org/imrd/directdoc.asp?DDFDocuments/t/G/SPS/NPER384.DOC","EN")</f>
      </c>
      <c r="I7161" s="15">
        <f>HYPERLINK("https://docs.wto.org/imrd/directdoc.asp?DDFDocuments/u/G/SPS/NPER384.DOC","FR")</f>
      </c>
      <c r="J7161" s="15">
        <f>HYPERLINK("https://docs.wto.org/imrd/directdoc.asp?DDFDocuments/v/G/SPS/NPER384.DOC","ES")</f>
      </c>
    </row>
    <row r="7162">
      <c r="A7162" s="10" t="s">
        <v>12169</v>
      </c>
      <c r="B7162" s="11" t="s">
        <v>233</v>
      </c>
      <c r="C7162" s="10" t="s">
        <v>18</v>
      </c>
      <c r="D7162" s="12">
        <v>40723</v>
      </c>
      <c r="E7162" s="13" t="s">
        <v>12170</v>
      </c>
      <c r="F7162" s="13" t="s">
        <v>992</v>
      </c>
      <c r="G7162" s="14" t="s">
        <v>188</v>
      </c>
      <c r="H7162" s="15">
        <f>HYPERLINK("https://docs.wto.org/imrd/directdoc.asp?DDFDocuments/t/G/SPS/NPER385.DOC","EN")</f>
      </c>
      <c r="I7162" s="15">
        <f>HYPERLINK("https://docs.wto.org/imrd/directdoc.asp?DDFDocuments/u/G/SPS/NPER385.DOC","FR")</f>
      </c>
      <c r="J7162" s="15">
        <f>HYPERLINK("https://docs.wto.org/imrd/directdoc.asp?DDFDocuments/v/G/SPS/NPER385.DOC","ES")</f>
      </c>
    </row>
    <row r="7163">
      <c r="A7163" s="10" t="s">
        <v>12171</v>
      </c>
      <c r="B7163" s="11" t="s">
        <v>233</v>
      </c>
      <c r="C7163" s="10" t="s">
        <v>18</v>
      </c>
      <c r="D7163" s="12">
        <v>40723</v>
      </c>
      <c r="E7163" s="13" t="s">
        <v>12172</v>
      </c>
      <c r="F7163" s="13" t="s">
        <v>992</v>
      </c>
      <c r="G7163" s="14" t="s">
        <v>365</v>
      </c>
      <c r="H7163" s="15">
        <f>HYPERLINK("https://docs.wto.org/imrd/directdoc.asp?DDFDocuments/q/G/SPS/NPER386.pdf","EN")</f>
      </c>
      <c r="I7163" s="15">
        <f>HYPERLINK("https://docs.wto.org/imrd/directdoc.asp?DDFDocuments/r/G/SPS/NPER386.pdf","FR")</f>
      </c>
      <c r="J7163" s="15">
        <f>HYPERLINK("https://docs.wto.org/imrd/directdoc.asp?DDFDocuments/s/G/SPS/NPER386.pdf","ES")</f>
      </c>
    </row>
    <row r="7164">
      <c r="A7164" s="10" t="s">
        <v>12173</v>
      </c>
      <c r="B7164" s="11" t="s">
        <v>233</v>
      </c>
      <c r="C7164" s="10" t="s">
        <v>18</v>
      </c>
      <c r="D7164" s="12">
        <v>40723</v>
      </c>
      <c r="E7164" s="13" t="s">
        <v>12174</v>
      </c>
      <c r="F7164" s="13" t="s">
        <v>992</v>
      </c>
      <c r="G7164" s="14" t="s">
        <v>365</v>
      </c>
      <c r="H7164" s="15">
        <f>HYPERLINK("https://docs.wto.org/imrd/directdoc.asp?DDFDocuments/q/G/SPS/NPER387.pdf","EN")</f>
      </c>
      <c r="I7164" s="15">
        <f>HYPERLINK("https://docs.wto.org/imrd/directdoc.asp?DDFDocuments/r/G/SPS/NPER387.pdf","FR")</f>
      </c>
      <c r="J7164" s="15">
        <f>HYPERLINK("https://docs.wto.org/imrd/directdoc.asp?DDFDocuments/s/G/SPS/NPER387.pdf","ES")</f>
      </c>
    </row>
    <row r="7165">
      <c r="A7165" s="10" t="s">
        <v>12175</v>
      </c>
      <c r="B7165" s="11" t="s">
        <v>365</v>
      </c>
      <c r="C7165" s="10" t="s">
        <v>12</v>
      </c>
      <c r="D7165" s="12">
        <v>40722</v>
      </c>
      <c r="E7165" s="13" t="s">
        <v>10809</v>
      </c>
      <c r="F7165" s="13" t="s">
        <v>92</v>
      </c>
      <c r="G7165" s="14" t="s">
        <v>1093</v>
      </c>
      <c r="H7165" s="15">
        <f>HYPERLINK("https://docs.wto.org/imrd/directdoc.asp?DDFDocuments/t/G/SPS/NCHL360.DOC","EN")</f>
      </c>
      <c r="I7165" s="15">
        <f>HYPERLINK("https://docs.wto.org/imrd/directdoc.asp?DDFDocuments/u/G/SPS/NCHL360.DOC","FR")</f>
      </c>
      <c r="J7165" s="15">
        <f>HYPERLINK("https://docs.wto.org/imrd/directdoc.asp?DDFDocuments/v/G/SPS/NCHL360.DOC","ES")</f>
      </c>
    </row>
    <row r="7166">
      <c r="A7166" s="10" t="s">
        <v>12176</v>
      </c>
      <c r="B7166" s="11" t="s">
        <v>79</v>
      </c>
      <c r="C7166" s="10" t="s">
        <v>40</v>
      </c>
      <c r="D7166" s="12">
        <v>40722</v>
      </c>
      <c r="E7166" s="13" t="s">
        <v>19</v>
      </c>
      <c r="F7166" s="13" t="s">
        <v>310</v>
      </c>
      <c r="G7166" s="14"/>
      <c r="H7166" s="15">
        <f>HYPERLINK("https://docs.wto.org/imrd/directdoc.asp?DDFDocuments/t/G/SPS/NCOL101A5.DOC","EN")</f>
      </c>
      <c r="I7166" s="15">
        <f>HYPERLINK("https://docs.wto.org/imrd/directdoc.asp?DDFDocuments/u/G/SPS/NCOL101A5.DOC","FR")</f>
      </c>
      <c r="J7166" s="15">
        <f>HYPERLINK("https://docs.wto.org/imrd/directdoc.asp?DDFDocuments/v/G/SPS/NCOL101A5.DOC","ES")</f>
      </c>
    </row>
    <row r="7167">
      <c r="A7167" s="10" t="s">
        <v>12177</v>
      </c>
      <c r="B7167" s="11" t="s">
        <v>79</v>
      </c>
      <c r="C7167" s="10" t="s">
        <v>40</v>
      </c>
      <c r="D7167" s="12">
        <v>40722</v>
      </c>
      <c r="E7167" s="13" t="s">
        <v>19</v>
      </c>
      <c r="F7167" s="13" t="s">
        <v>5150</v>
      </c>
      <c r="G7167" s="14"/>
      <c r="H7167" s="15">
        <f>HYPERLINK("https://docs.wto.org/imrd/directdoc.asp?DDFDocuments/t/G/SPS/NCOL184A1.DOC","EN")</f>
      </c>
      <c r="I7167" s="15">
        <f>HYPERLINK("https://docs.wto.org/imrd/directdoc.asp?DDFDocuments/u/G/SPS/NCOL184A1.DOC","FR")</f>
      </c>
      <c r="J7167" s="15">
        <f>HYPERLINK("https://docs.wto.org/imrd/directdoc.asp?DDFDocuments/v/G/SPS/NCOL184A1.DOC","ES")</f>
      </c>
    </row>
    <row r="7168">
      <c r="A7168" s="10" t="s">
        <v>12178</v>
      </c>
      <c r="B7168" s="11" t="s">
        <v>87</v>
      </c>
      <c r="C7168" s="10" t="s">
        <v>40</v>
      </c>
      <c r="D7168" s="12">
        <v>40722</v>
      </c>
      <c r="E7168" s="13" t="s">
        <v>19</v>
      </c>
      <c r="F7168" s="13" t="s">
        <v>12179</v>
      </c>
      <c r="G7168" s="14"/>
      <c r="H7168" s="15">
        <f>HYPERLINK("https://docs.wto.org/imrd/directdoc.asp?DDFDocuments/t/G/SPS/NMEX200A1.DOC","EN")</f>
      </c>
      <c r="I7168" s="15">
        <f>HYPERLINK("https://docs.wto.org/imrd/directdoc.asp?DDFDocuments/u/G/SPS/NMEX200A1.DOC","FR")</f>
      </c>
      <c r="J7168" s="15">
        <f>HYPERLINK("https://docs.wto.org/imrd/directdoc.asp?DDFDocuments/v/G/SPS/NMEX200A1.DOC","ES")</f>
      </c>
    </row>
    <row r="7169">
      <c r="A7169" s="10" t="s">
        <v>12180</v>
      </c>
      <c r="B7169" s="11" t="s">
        <v>59</v>
      </c>
      <c r="C7169" s="10" t="s">
        <v>18</v>
      </c>
      <c r="D7169" s="12">
        <v>40722</v>
      </c>
      <c r="E7169" s="13" t="s">
        <v>11963</v>
      </c>
      <c r="F7169" s="13" t="s">
        <v>733</v>
      </c>
      <c r="G7169" s="14"/>
      <c r="H7169" s="15">
        <f>HYPERLINK("https://docs.wto.org/imrd/directdoc.asp?DDFDocuments/t/G/SPS/NTPKM235.doc","EN")</f>
      </c>
      <c r="I7169" s="15">
        <f>HYPERLINK("https://docs.wto.org/imrd/directdoc.asp?DDFDocuments/u/G/SPS/NTPKM235.doc","FR")</f>
      </c>
      <c r="J7169" s="15">
        <f>HYPERLINK("https://docs.wto.org/imrd/directdoc.asp?DDFDocuments/v/G/SPS/NTPKM235.doc","ES")</f>
      </c>
    </row>
    <row r="7170">
      <c r="A7170" s="10" t="s">
        <v>12181</v>
      </c>
      <c r="B7170" s="11" t="s">
        <v>164</v>
      </c>
      <c r="C7170" s="10" t="s">
        <v>40</v>
      </c>
      <c r="D7170" s="12">
        <v>40717</v>
      </c>
      <c r="E7170" s="13" t="s">
        <v>212</v>
      </c>
      <c r="F7170" s="13" t="s">
        <v>12182</v>
      </c>
      <c r="G7170" s="14" t="s">
        <v>82</v>
      </c>
      <c r="H7170" s="15">
        <f>HYPERLINK("https://docs.wto.org/imrd/directdoc.asp?DDFDocuments/t/G/SPS/NUKR66A2.DOC","EN")</f>
      </c>
      <c r="I7170" s="15">
        <f>HYPERLINK("https://docs.wto.org/imrd/directdoc.asp?DDFDocuments/u/G/SPS/NUKR66A2.DOC","FR")</f>
      </c>
      <c r="J7170" s="15">
        <f>HYPERLINK("https://docs.wto.org/imrd/directdoc.asp?DDFDocuments/v/G/SPS/NUKR66A2.DOC","ES")</f>
      </c>
    </row>
    <row r="7171">
      <c r="A7171" s="10" t="s">
        <v>12183</v>
      </c>
      <c r="B7171" s="11" t="s">
        <v>161</v>
      </c>
      <c r="C7171" s="10" t="s">
        <v>18</v>
      </c>
      <c r="D7171" s="12">
        <v>40716</v>
      </c>
      <c r="E7171" s="13" t="s">
        <v>11635</v>
      </c>
      <c r="F7171" s="13" t="s">
        <v>92</v>
      </c>
      <c r="G7171" s="14"/>
      <c r="H7171" s="15">
        <f>HYPERLINK("https://docs.wto.org/imrd/directdoc.asp?DDFDocuments/t/G/SPS/NUSA2222.DOC","EN")</f>
      </c>
      <c r="I7171" s="15">
        <f>HYPERLINK("https://docs.wto.org/imrd/directdoc.asp?DDFDocuments/u/G/SPS/NUSA2222.DOC","FR")</f>
      </c>
      <c r="J7171" s="15">
        <f>HYPERLINK("https://docs.wto.org/imrd/directdoc.asp?DDFDocuments/v/G/SPS/NUSA2222.DOC","ES")</f>
      </c>
    </row>
    <row r="7172">
      <c r="A7172" s="10" t="s">
        <v>12184</v>
      </c>
      <c r="B7172" s="11" t="s">
        <v>161</v>
      </c>
      <c r="C7172" s="10" t="s">
        <v>18</v>
      </c>
      <c r="D7172" s="12">
        <v>40716</v>
      </c>
      <c r="E7172" s="13" t="s">
        <v>11855</v>
      </c>
      <c r="F7172" s="13" t="s">
        <v>158</v>
      </c>
      <c r="G7172" s="14" t="s">
        <v>168</v>
      </c>
      <c r="H7172" s="15">
        <f>HYPERLINK("https://docs.wto.org/imrd/directdoc.asp?DDFDocuments/q/G/SPS/NUSA2223.pdf","EN")</f>
      </c>
      <c r="I7172" s="15">
        <f>HYPERLINK("https://docs.wto.org/imrd/directdoc.asp?DDFDocuments/r/G/SPS/NUSA2223.pdf","FR")</f>
      </c>
      <c r="J7172" s="15">
        <f>HYPERLINK("https://docs.wto.org/imrd/directdoc.asp?DDFDocuments/s/G/SPS/NUSA2223.pdf","ES")</f>
      </c>
    </row>
    <row r="7173">
      <c r="A7173" s="10" t="s">
        <v>12185</v>
      </c>
      <c r="B7173" s="11" t="s">
        <v>8076</v>
      </c>
      <c r="C7173" s="10" t="s">
        <v>18</v>
      </c>
      <c r="D7173" s="12">
        <v>40715</v>
      </c>
      <c r="E7173" s="13" t="s">
        <v>12186</v>
      </c>
      <c r="F7173" s="13" t="s">
        <v>7603</v>
      </c>
      <c r="G7173" s="14"/>
      <c r="H7173" s="15">
        <f>HYPERLINK("https://docs.wto.org/imrd/directdoc.asp?DDFDocuments/t/G/SPS/NBLZ2.DOC","EN")</f>
      </c>
      <c r="I7173" s="15">
        <f>HYPERLINK("https://docs.wto.org/imrd/directdoc.asp?DDFDocuments/u/G/SPS/NBLZ2.DOC","FR")</f>
      </c>
      <c r="J7173" s="15">
        <f>HYPERLINK("https://docs.wto.org/imrd/directdoc.asp?DDFDocuments/v/G/SPS/NBLZ2.DOC","ES")</f>
      </c>
    </row>
    <row r="7174">
      <c r="A7174" s="10" t="s">
        <v>12187</v>
      </c>
      <c r="B7174" s="11" t="s">
        <v>8076</v>
      </c>
      <c r="C7174" s="10" t="s">
        <v>18</v>
      </c>
      <c r="D7174" s="12">
        <v>40715</v>
      </c>
      <c r="E7174" s="13" t="s">
        <v>12188</v>
      </c>
      <c r="F7174" s="13" t="s">
        <v>7603</v>
      </c>
      <c r="G7174" s="14"/>
      <c r="H7174" s="15">
        <f>HYPERLINK("https://docs.wto.org/imrd/directdoc.asp?DDFDocuments/t/G/SPS/NBLZ3.DOC","EN")</f>
      </c>
      <c r="I7174" s="15">
        <f>HYPERLINK("https://docs.wto.org/imrd/directdoc.asp?DDFDocuments/u/G/SPS/NBLZ3.DOC","FR")</f>
      </c>
      <c r="J7174" s="15">
        <f>HYPERLINK("https://docs.wto.org/imrd/directdoc.asp?DDFDocuments/v/G/SPS/NBLZ3.DOC","ES")</f>
      </c>
    </row>
    <row r="7175">
      <c r="A7175" s="10" t="s">
        <v>12189</v>
      </c>
      <c r="B7175" s="11" t="s">
        <v>8076</v>
      </c>
      <c r="C7175" s="10" t="s">
        <v>18</v>
      </c>
      <c r="D7175" s="12">
        <v>40715</v>
      </c>
      <c r="E7175" s="13" t="s">
        <v>12190</v>
      </c>
      <c r="F7175" s="13" t="s">
        <v>3926</v>
      </c>
      <c r="G7175" s="14"/>
      <c r="H7175" s="15">
        <f>HYPERLINK("https://docs.wto.org/imrd/directdoc.asp?DDFDocuments/t/G/SPS/NBLZ4.DOC","EN")</f>
      </c>
      <c r="I7175" s="15">
        <f>HYPERLINK("https://docs.wto.org/imrd/directdoc.asp?DDFDocuments/u/G/SPS/NBLZ4.DOC","FR")</f>
      </c>
      <c r="J7175" s="15">
        <f>HYPERLINK("https://docs.wto.org/imrd/directdoc.asp?DDFDocuments/v/G/SPS/NBLZ4.DOC","ES")</f>
      </c>
    </row>
    <row r="7176">
      <c r="A7176" s="10" t="s">
        <v>12191</v>
      </c>
      <c r="B7176" s="11" t="s">
        <v>8076</v>
      </c>
      <c r="C7176" s="10" t="s">
        <v>18</v>
      </c>
      <c r="D7176" s="12">
        <v>40715</v>
      </c>
      <c r="E7176" s="13" t="s">
        <v>12190</v>
      </c>
      <c r="F7176" s="13" t="s">
        <v>7630</v>
      </c>
      <c r="G7176" s="14"/>
      <c r="H7176" s="15">
        <f>HYPERLINK("https://docs.wto.org/imrd/directdoc.asp?DDFDocuments/t/G/SPS/NBLZ5.DOC","EN")</f>
      </c>
      <c r="I7176" s="15">
        <f>HYPERLINK("https://docs.wto.org/imrd/directdoc.asp?DDFDocuments/u/G/SPS/NBLZ5.DOC","FR")</f>
      </c>
      <c r="J7176" s="15">
        <f>HYPERLINK("https://docs.wto.org/imrd/directdoc.asp?DDFDocuments/v/G/SPS/NBLZ5.DOC","ES")</f>
      </c>
    </row>
    <row r="7177">
      <c r="A7177" s="10" t="s">
        <v>12192</v>
      </c>
      <c r="B7177" s="11" t="s">
        <v>8076</v>
      </c>
      <c r="C7177" s="10" t="s">
        <v>18</v>
      </c>
      <c r="D7177" s="12">
        <v>40715</v>
      </c>
      <c r="E7177" s="13" t="s">
        <v>12190</v>
      </c>
      <c r="F7177" s="13" t="s">
        <v>144</v>
      </c>
      <c r="G7177" s="14"/>
      <c r="H7177" s="15">
        <f>HYPERLINK("https://docs.wto.org/imrd/directdoc.asp?DDFDocuments/t/G/SPS/NBLZ6.DOC","EN")</f>
      </c>
      <c r="I7177" s="15">
        <f>HYPERLINK("https://docs.wto.org/imrd/directdoc.asp?DDFDocuments/u/G/SPS/NBLZ6.DOC","FR")</f>
      </c>
      <c r="J7177" s="15">
        <f>HYPERLINK("https://docs.wto.org/imrd/directdoc.asp?DDFDocuments/v/G/SPS/NBLZ6.DOC","ES")</f>
      </c>
    </row>
    <row r="7178">
      <c r="A7178" s="10" t="s">
        <v>12193</v>
      </c>
      <c r="B7178" s="11" t="s">
        <v>79</v>
      </c>
      <c r="C7178" s="10" t="s">
        <v>40</v>
      </c>
      <c r="D7178" s="12">
        <v>40715</v>
      </c>
      <c r="E7178" s="13" t="s">
        <v>19</v>
      </c>
      <c r="F7178" s="13" t="s">
        <v>310</v>
      </c>
      <c r="G7178" s="14"/>
      <c r="H7178" s="15">
        <f>HYPERLINK("https://docs.wto.org/imrd/directdoc.asp?DDFDocuments/q/G/SPS/NCOL136A3.pdf","EN")</f>
      </c>
      <c r="I7178" s="15">
        <f>HYPERLINK("https://docs.wto.org/imrd/directdoc.asp?DDFDocuments/r/G/SPS/NCOL136A3.pdf","FR")</f>
      </c>
      <c r="J7178" s="15">
        <f>HYPERLINK("https://docs.wto.org/imrd/directdoc.asp?DDFDocuments/s/G/SPS/NCOL136A3.pdf","ES")</f>
      </c>
    </row>
    <row r="7179">
      <c r="A7179" s="10" t="s">
        <v>12194</v>
      </c>
      <c r="B7179" s="11" t="s">
        <v>161</v>
      </c>
      <c r="C7179" s="10" t="s">
        <v>18</v>
      </c>
      <c r="D7179" s="12">
        <v>40714</v>
      </c>
      <c r="E7179" s="13" t="s">
        <v>10623</v>
      </c>
      <c r="F7179" s="13" t="s">
        <v>10149</v>
      </c>
      <c r="G7179" s="14" t="s">
        <v>11781</v>
      </c>
      <c r="H7179" s="15">
        <f>HYPERLINK("https://docs.wto.org/imrd/directdoc.asp?DDFDocuments/t/G/SPS/NUSA2220R1.DOC","EN")</f>
      </c>
      <c r="I7179" s="15">
        <f>HYPERLINK("https://docs.wto.org/imrd/directdoc.asp?DDFDocuments/u/G/SPS/NUSA2220R1.DOC","FR")</f>
      </c>
      <c r="J7179" s="15">
        <f>HYPERLINK("https://docs.wto.org/imrd/directdoc.asp?DDFDocuments/v/G/SPS/NUSA2220R1.DOC","ES")</f>
      </c>
    </row>
    <row r="7180">
      <c r="A7180" s="10" t="s">
        <v>12195</v>
      </c>
      <c r="B7180" s="11" t="s">
        <v>149</v>
      </c>
      <c r="C7180" s="10" t="s">
        <v>18</v>
      </c>
      <c r="D7180" s="12">
        <v>40711</v>
      </c>
      <c r="E7180" s="13" t="s">
        <v>12196</v>
      </c>
      <c r="F7180" s="13" t="s">
        <v>77</v>
      </c>
      <c r="G7180" s="14"/>
      <c r="H7180" s="15">
        <f>HYPERLINK("https://docs.wto.org/imrd/directdoc.asp?DDFDocuments/t/G/SPS/NCHN375.DOC","EN")</f>
      </c>
      <c r="I7180" s="15">
        <f>HYPERLINK("https://docs.wto.org/imrd/directdoc.asp?DDFDocuments/u/G/SPS/NCHN375.DOC","FR")</f>
      </c>
      <c r="J7180" s="15">
        <f>HYPERLINK("https://docs.wto.org/imrd/directdoc.asp?DDFDocuments/v/G/SPS/NCHN375.DOC","ES")</f>
      </c>
    </row>
    <row r="7181">
      <c r="A7181" s="10" t="s">
        <v>12197</v>
      </c>
      <c r="B7181" s="11" t="s">
        <v>164</v>
      </c>
      <c r="C7181" s="10" t="s">
        <v>18</v>
      </c>
      <c r="D7181" s="12">
        <v>40711</v>
      </c>
      <c r="E7181" s="13" t="s">
        <v>212</v>
      </c>
      <c r="F7181" s="13" t="s">
        <v>3287</v>
      </c>
      <c r="G7181" s="14" t="s">
        <v>82</v>
      </c>
      <c r="H7181" s="15">
        <f>HYPERLINK("https://docs.wto.org/imrd/directdoc.asp?DDFDocuments/t/G/SPS/NUKR66.DOC","EN")</f>
      </c>
      <c r="I7181" s="15">
        <f>HYPERLINK("https://docs.wto.org/imrd/directdoc.asp?DDFDocuments/u/G/SPS/NUKR66.DOC","FR")</f>
      </c>
      <c r="J7181" s="15">
        <f>HYPERLINK("https://docs.wto.org/imrd/directdoc.asp?DDFDocuments/v/G/SPS/NUKR66.DOC","ES")</f>
      </c>
    </row>
    <row r="7182">
      <c r="A7182" s="10" t="s">
        <v>12198</v>
      </c>
      <c r="B7182" s="11" t="s">
        <v>164</v>
      </c>
      <c r="C7182" s="10" t="s">
        <v>40</v>
      </c>
      <c r="D7182" s="12">
        <v>40711</v>
      </c>
      <c r="E7182" s="13" t="s">
        <v>212</v>
      </c>
      <c r="F7182" s="13" t="s">
        <v>310</v>
      </c>
      <c r="G7182" s="14" t="s">
        <v>82</v>
      </c>
      <c r="H7182" s="15">
        <f>HYPERLINK("https://docs.wto.org/imrd/directdoc.asp?DDFDocuments/t/G/SPS/NUKR66A1.DOC","EN")</f>
      </c>
      <c r="I7182" s="15">
        <f>HYPERLINK("https://docs.wto.org/imrd/directdoc.asp?DDFDocuments/u/G/SPS/NUKR66A1.DOC","FR")</f>
      </c>
      <c r="J7182" s="15">
        <f>HYPERLINK("https://docs.wto.org/imrd/directdoc.asp?DDFDocuments/v/G/SPS/NUKR66A1.DOC","ES")</f>
      </c>
    </row>
    <row r="7183">
      <c r="A7183" s="10" t="s">
        <v>12199</v>
      </c>
      <c r="B7183" s="11" t="s">
        <v>149</v>
      </c>
      <c r="C7183" s="10" t="s">
        <v>18</v>
      </c>
      <c r="D7183" s="12">
        <v>40710</v>
      </c>
      <c r="E7183" s="13" t="s">
        <v>12200</v>
      </c>
      <c r="F7183" s="13" t="s">
        <v>63</v>
      </c>
      <c r="G7183" s="14"/>
      <c r="H7183" s="15">
        <f>HYPERLINK("https://docs.wto.org/imrd/directdoc.asp?DDFDocuments/t/G/SPS/NCHN365.doc","EN")</f>
      </c>
      <c r="I7183" s="15">
        <f>HYPERLINK("https://docs.wto.org/imrd/directdoc.asp?DDFDocuments/u/G/SPS/NCHN365.doc","FR")</f>
      </c>
      <c r="J7183" s="15">
        <f>HYPERLINK("https://docs.wto.org/imrd/directdoc.asp?DDFDocuments/v/G/SPS/NCHN365.doc","ES")</f>
      </c>
    </row>
    <row r="7184">
      <c r="A7184" s="10" t="s">
        <v>12201</v>
      </c>
      <c r="B7184" s="11" t="s">
        <v>149</v>
      </c>
      <c r="C7184" s="10" t="s">
        <v>18</v>
      </c>
      <c r="D7184" s="12">
        <v>40710</v>
      </c>
      <c r="E7184" s="13" t="s">
        <v>4207</v>
      </c>
      <c r="F7184" s="13" t="s">
        <v>63</v>
      </c>
      <c r="G7184" s="14"/>
      <c r="H7184" s="15">
        <f>HYPERLINK("https://docs.wto.org/imrd/directdoc.asp?DDFDocuments/t/G/SPS/NCHN366.doc","EN")</f>
      </c>
      <c r="I7184" s="15">
        <f>HYPERLINK("https://docs.wto.org/imrd/directdoc.asp?DDFDocuments/u/G/SPS/NCHN366.doc","FR")</f>
      </c>
      <c r="J7184" s="15">
        <f>HYPERLINK("https://docs.wto.org/imrd/directdoc.asp?DDFDocuments/v/G/SPS/NCHN366.doc","ES")</f>
      </c>
    </row>
    <row r="7185">
      <c r="A7185" s="10" t="s">
        <v>12202</v>
      </c>
      <c r="B7185" s="11" t="s">
        <v>149</v>
      </c>
      <c r="C7185" s="10" t="s">
        <v>18</v>
      </c>
      <c r="D7185" s="12">
        <v>40710</v>
      </c>
      <c r="E7185" s="13" t="s">
        <v>4207</v>
      </c>
      <c r="F7185" s="13" t="s">
        <v>63</v>
      </c>
      <c r="G7185" s="14"/>
      <c r="H7185" s="15">
        <f>HYPERLINK("https://docs.wto.org/imrd/directdoc.asp?DDFDocuments/t/G/SPS/NCHN367.doc","EN")</f>
      </c>
      <c r="I7185" s="15">
        <f>HYPERLINK("https://docs.wto.org/imrd/directdoc.asp?DDFDocuments/u/G/SPS/NCHN367.doc","FR")</f>
      </c>
      <c r="J7185" s="15">
        <f>HYPERLINK("https://docs.wto.org/imrd/directdoc.asp?DDFDocuments/v/G/SPS/NCHN367.doc","ES")</f>
      </c>
    </row>
    <row r="7186">
      <c r="A7186" s="10" t="s">
        <v>12203</v>
      </c>
      <c r="B7186" s="11" t="s">
        <v>149</v>
      </c>
      <c r="C7186" s="10" t="s">
        <v>18</v>
      </c>
      <c r="D7186" s="12">
        <v>40710</v>
      </c>
      <c r="E7186" s="13" t="s">
        <v>12204</v>
      </c>
      <c r="F7186" s="13" t="s">
        <v>77</v>
      </c>
      <c r="G7186" s="14"/>
      <c r="H7186" s="15">
        <f>HYPERLINK("https://docs.wto.org/imrd/directdoc.asp?DDFDocuments/q/G/SPS/NCHN374.pdf","EN")</f>
      </c>
      <c r="I7186" s="15">
        <f>HYPERLINK("https://docs.wto.org/imrd/directdoc.asp?DDFDocuments/r/G/SPS/NCHN374.pdf","FR")</f>
      </c>
      <c r="J7186" s="15">
        <f>HYPERLINK("https://docs.wto.org/imrd/directdoc.asp?DDFDocuments/s/G/SPS/NCHN374.pdf","ES")</f>
      </c>
    </row>
    <row r="7187">
      <c r="A7187" s="10" t="s">
        <v>12205</v>
      </c>
      <c r="B7187" s="11" t="s">
        <v>188</v>
      </c>
      <c r="C7187" s="10" t="s">
        <v>18</v>
      </c>
      <c r="D7187" s="12">
        <v>40709</v>
      </c>
      <c r="E7187" s="13" t="s">
        <v>12206</v>
      </c>
      <c r="F7187" s="13" t="s">
        <v>158</v>
      </c>
      <c r="G7187" s="14" t="s">
        <v>365</v>
      </c>
      <c r="H7187" s="15">
        <f>HYPERLINK("https://docs.wto.org/imrd/directdoc.asp?DDFDocuments/t/G/SPS/NAUS266.DOC","EN")</f>
      </c>
      <c r="I7187" s="15">
        <f>HYPERLINK("https://docs.wto.org/imrd/directdoc.asp?DDFDocuments/u/G/SPS/NAUS266.DOC","FR")</f>
      </c>
      <c r="J7187" s="15">
        <f>HYPERLINK("https://docs.wto.org/imrd/directdoc.asp?DDFDocuments/v/G/SPS/NAUS266.DOC","ES")</f>
      </c>
    </row>
    <row r="7188">
      <c r="A7188" s="10" t="s">
        <v>12207</v>
      </c>
      <c r="B7188" s="11" t="s">
        <v>365</v>
      </c>
      <c r="C7188" s="10" t="s">
        <v>12</v>
      </c>
      <c r="D7188" s="12">
        <v>40709</v>
      </c>
      <c r="E7188" s="13" t="s">
        <v>12208</v>
      </c>
      <c r="F7188" s="13" t="s">
        <v>868</v>
      </c>
      <c r="G7188" s="14" t="s">
        <v>34</v>
      </c>
      <c r="H7188" s="15">
        <f>HYPERLINK("https://docs.wto.org/imrd/directdoc.asp?DDFDocuments/q/G/SPS/NCHL359.pdf","EN")</f>
      </c>
      <c r="I7188" s="15">
        <f>HYPERLINK("https://docs.wto.org/imrd/directdoc.asp?DDFDocuments/r/G/SPS/NCHL359.pdf","FR")</f>
      </c>
      <c r="J7188" s="15">
        <f>HYPERLINK("https://docs.wto.org/imrd/directdoc.asp?DDFDocuments/s/G/SPS/NCHL359.pdf","ES")</f>
      </c>
    </row>
    <row r="7189">
      <c r="A7189" s="10" t="s">
        <v>12209</v>
      </c>
      <c r="B7189" s="11" t="s">
        <v>79</v>
      </c>
      <c r="C7189" s="10" t="s">
        <v>12</v>
      </c>
      <c r="D7189" s="12">
        <v>40709</v>
      </c>
      <c r="E7189" s="13" t="s">
        <v>12210</v>
      </c>
      <c r="F7189" s="13" t="s">
        <v>56</v>
      </c>
      <c r="G7189" s="14" t="s">
        <v>12211</v>
      </c>
      <c r="H7189" s="15">
        <f>HYPERLINK("https://docs.wto.org/imrd/directdoc.asp?DDFDocuments/t/G/SPS/NCOL221.DOC","EN")</f>
      </c>
      <c r="I7189" s="15">
        <f>HYPERLINK("https://docs.wto.org/imrd/directdoc.asp?DDFDocuments/u/G/SPS/NCOL221.DOC","FR")</f>
      </c>
      <c r="J7189" s="15">
        <f>HYPERLINK("https://docs.wto.org/imrd/directdoc.asp?DDFDocuments/v/G/SPS/NCOL221.DOC","ES")</f>
      </c>
    </row>
    <row r="7190">
      <c r="A7190" s="10" t="s">
        <v>12212</v>
      </c>
      <c r="B7190" s="11" t="s">
        <v>95</v>
      </c>
      <c r="C7190" s="10" t="s">
        <v>18</v>
      </c>
      <c r="D7190" s="12">
        <v>40704</v>
      </c>
      <c r="E7190" s="13" t="s">
        <v>12213</v>
      </c>
      <c r="F7190" s="13" t="s">
        <v>1515</v>
      </c>
      <c r="G7190" s="14" t="s">
        <v>3481</v>
      </c>
      <c r="H7190" s="15">
        <f>HYPERLINK("https://docs.wto.org/imrd/directdoc.asp?DDFDocuments/q/G/SPS/NBRA750.pdf","EN")</f>
      </c>
      <c r="I7190" s="15">
        <f>HYPERLINK("https://docs.wto.org/imrd/directdoc.asp?DDFDocuments/r/G/SPS/NBRA750.pdf","FR")</f>
      </c>
      <c r="J7190" s="15">
        <f>HYPERLINK("https://docs.wto.org/imrd/directdoc.asp?DDFDocuments/s/G/SPS/NBRA750.pdf","ES")</f>
      </c>
    </row>
    <row r="7191">
      <c r="A7191" s="10" t="s">
        <v>12214</v>
      </c>
      <c r="B7191" s="11" t="s">
        <v>34</v>
      </c>
      <c r="C7191" s="10" t="s">
        <v>18</v>
      </c>
      <c r="D7191" s="12">
        <v>40703</v>
      </c>
      <c r="E7191" s="13" t="s">
        <v>12215</v>
      </c>
      <c r="F7191" s="13" t="s">
        <v>74</v>
      </c>
      <c r="G7191" s="14"/>
      <c r="H7191" s="15">
        <f>HYPERLINK("https://docs.wto.org/imrd/directdoc.asp?DDFDocuments/t/G/SPS/NJPN278.doc","EN")</f>
      </c>
      <c r="I7191" s="15">
        <f>HYPERLINK("https://docs.wto.org/imrd/directdoc.asp?DDFDocuments/u/G/SPS/NJPN278.doc","FR")</f>
      </c>
      <c r="J7191" s="15">
        <f>HYPERLINK("https://docs.wto.org/imrd/directdoc.asp?DDFDocuments/v/G/SPS/NJPN278.doc","ES")</f>
      </c>
    </row>
    <row r="7192">
      <c r="A7192" s="10" t="s">
        <v>12216</v>
      </c>
      <c r="B7192" s="11" t="s">
        <v>623</v>
      </c>
      <c r="C7192" s="10" t="s">
        <v>18</v>
      </c>
      <c r="D7192" s="12">
        <v>40703</v>
      </c>
      <c r="E7192" s="13" t="s">
        <v>12217</v>
      </c>
      <c r="F7192" s="13" t="s">
        <v>9015</v>
      </c>
      <c r="G7192" s="14"/>
      <c r="H7192" s="15">
        <f>HYPERLINK("https://docs.wto.org/imrd/directdoc.asp?DDFDocuments/q/G/SPS/NOMN44.pdf","EN")</f>
      </c>
      <c r="I7192" s="15">
        <f>HYPERLINK("https://docs.wto.org/imrd/directdoc.asp?DDFDocuments/r/G/SPS/NOMN44.pdf","FR")</f>
      </c>
      <c r="J7192" s="15">
        <f>HYPERLINK("https://docs.wto.org/imrd/directdoc.asp?DDFDocuments/s/G/SPS/NOMN44.pdf","ES")</f>
      </c>
    </row>
    <row r="7193">
      <c r="A7193" s="10" t="s">
        <v>12218</v>
      </c>
      <c r="B7193" s="11" t="s">
        <v>79</v>
      </c>
      <c r="C7193" s="10" t="s">
        <v>40</v>
      </c>
      <c r="D7193" s="12">
        <v>40702</v>
      </c>
      <c r="E7193" s="13" t="s">
        <v>19</v>
      </c>
      <c r="F7193" s="13" t="s">
        <v>5150</v>
      </c>
      <c r="G7193" s="14"/>
      <c r="H7193" s="15">
        <f>HYPERLINK("https://docs.wto.org/imrd/directdoc.asp?DDFDocuments/q/G/SPS/NCOL213A1.pdf","EN")</f>
      </c>
      <c r="I7193" s="15">
        <f>HYPERLINK("https://docs.wto.org/imrd/directdoc.asp?DDFDocuments/r/G/SPS/NCOL213A1.pdf","FR")</f>
      </c>
      <c r="J7193" s="15">
        <f>HYPERLINK("https://docs.wto.org/imrd/directdoc.asp?DDFDocuments/s/G/SPS/NCOL213A1.pdf","ES")</f>
      </c>
    </row>
    <row r="7194">
      <c r="A7194" s="10" t="s">
        <v>12219</v>
      </c>
      <c r="B7194" s="11" t="s">
        <v>59</v>
      </c>
      <c r="C7194" s="10" t="s">
        <v>40</v>
      </c>
      <c r="D7194" s="12">
        <v>40702</v>
      </c>
      <c r="E7194" s="13" t="s">
        <v>6650</v>
      </c>
      <c r="F7194" s="13" t="s">
        <v>5150</v>
      </c>
      <c r="G7194" s="14"/>
      <c r="H7194" s="15">
        <f>HYPERLINK("https://docs.wto.org/imrd/directdoc.asp?DDFDocuments/t/G/SPS/NTPKM206A1.DOC","EN")</f>
      </c>
      <c r="I7194" s="15">
        <f>HYPERLINK("https://docs.wto.org/imrd/directdoc.asp?DDFDocuments/u/G/SPS/NTPKM206A1.DOC","FR")</f>
      </c>
      <c r="J7194" s="15">
        <f>HYPERLINK("https://docs.wto.org/imrd/directdoc.asp?DDFDocuments/v/G/SPS/NTPKM206A1.DOC","ES")</f>
      </c>
    </row>
    <row r="7195">
      <c r="A7195" s="10" t="s">
        <v>12220</v>
      </c>
      <c r="B7195" s="11" t="s">
        <v>164</v>
      </c>
      <c r="C7195" s="10" t="s">
        <v>12</v>
      </c>
      <c r="D7195" s="12">
        <v>40702</v>
      </c>
      <c r="E7195" s="13" t="s">
        <v>12221</v>
      </c>
      <c r="F7195" s="13" t="s">
        <v>5438</v>
      </c>
      <c r="G7195" s="14" t="s">
        <v>2349</v>
      </c>
      <c r="H7195" s="15">
        <f>HYPERLINK("https://docs.wto.org/imrd/directdoc.asp?DDFDocuments/t/G/SPS/NUKR65.DOC","EN")</f>
      </c>
      <c r="I7195" s="15">
        <f>HYPERLINK("https://docs.wto.org/imrd/directdoc.asp?DDFDocuments/u/G/SPS/NUKR65.DOC","FR")</f>
      </c>
      <c r="J7195" s="15">
        <f>HYPERLINK("https://docs.wto.org/imrd/directdoc.asp?DDFDocuments/v/G/SPS/NUKR65.DOC","ES")</f>
      </c>
    </row>
    <row r="7196">
      <c r="A7196" s="10" t="s">
        <v>12222</v>
      </c>
      <c r="B7196" s="11" t="s">
        <v>161</v>
      </c>
      <c r="C7196" s="10" t="s">
        <v>40</v>
      </c>
      <c r="D7196" s="12">
        <v>40702</v>
      </c>
      <c r="E7196" s="13" t="s">
        <v>4863</v>
      </c>
      <c r="F7196" s="13" t="s">
        <v>5150</v>
      </c>
      <c r="G7196" s="14"/>
      <c r="H7196" s="15">
        <f>HYPERLINK("https://docs.wto.org/imrd/directdoc.asp?DDFDocuments/t/G/SPS/NUSA1941A1.DOC","EN")</f>
      </c>
      <c r="I7196" s="15">
        <f>HYPERLINK("https://docs.wto.org/imrd/directdoc.asp?DDFDocuments/u/G/SPS/NUSA1941A1.DOC","FR")</f>
      </c>
      <c r="J7196" s="15">
        <f>HYPERLINK("https://docs.wto.org/imrd/directdoc.asp?DDFDocuments/v/G/SPS/NUSA1941A1.DOC","ES")</f>
      </c>
    </row>
    <row r="7197">
      <c r="A7197" s="10" t="s">
        <v>12223</v>
      </c>
      <c r="B7197" s="11" t="s">
        <v>72</v>
      </c>
      <c r="C7197" s="10" t="s">
        <v>40</v>
      </c>
      <c r="D7197" s="12">
        <v>40701</v>
      </c>
      <c r="E7197" s="13" t="s">
        <v>11749</v>
      </c>
      <c r="F7197" s="13" t="s">
        <v>1268</v>
      </c>
      <c r="G7197" s="14" t="s">
        <v>11750</v>
      </c>
      <c r="H7197" s="15">
        <f>HYPERLINK("https://docs.wto.org/imrd/directdoc.asp?DDFDocuments/q/G/SPS/NCAN515A2.pdf","EN")</f>
      </c>
      <c r="I7197" s="15">
        <f>HYPERLINK("https://docs.wto.org/imrd/directdoc.asp?DDFDocuments/r/G/SPS/NCAN515A2.pdf","FR")</f>
      </c>
      <c r="J7197" s="15">
        <f>HYPERLINK("https://docs.wto.org/imrd/directdoc.asp?DDFDocuments/s/G/SPS/NCAN515A2.pdf","ES")</f>
      </c>
    </row>
    <row r="7198">
      <c r="A7198" s="10" t="s">
        <v>12224</v>
      </c>
      <c r="B7198" s="11" t="s">
        <v>365</v>
      </c>
      <c r="C7198" s="10" t="s">
        <v>18</v>
      </c>
      <c r="D7198" s="12">
        <v>40701</v>
      </c>
      <c r="E7198" s="13" t="s">
        <v>12225</v>
      </c>
      <c r="F7198" s="13" t="s">
        <v>8690</v>
      </c>
      <c r="G7198" s="14"/>
      <c r="H7198" s="15">
        <f>HYPERLINK("https://docs.wto.org/imrd/directdoc.asp?DDFDocuments/q/G/SPS/NCHL345R1.pdf","EN")</f>
      </c>
      <c r="I7198" s="15">
        <f>HYPERLINK("https://docs.wto.org/imrd/directdoc.asp?DDFDocuments/r/G/SPS/NCHL345R1.pdf","FR")</f>
      </c>
      <c r="J7198" s="15">
        <f>HYPERLINK("https://docs.wto.org/imrd/directdoc.asp?DDFDocuments/s/G/SPS/NCHL345R1.pdf","ES")</f>
      </c>
    </row>
    <row r="7199">
      <c r="A7199" s="10" t="s">
        <v>12226</v>
      </c>
      <c r="B7199" s="11" t="s">
        <v>195</v>
      </c>
      <c r="C7199" s="10" t="s">
        <v>40</v>
      </c>
      <c r="D7199" s="12">
        <v>40701</v>
      </c>
      <c r="E7199" s="13" t="s">
        <v>11684</v>
      </c>
      <c r="F7199" s="13" t="s">
        <v>5150</v>
      </c>
      <c r="G7199" s="14" t="s">
        <v>11685</v>
      </c>
      <c r="H7199" s="15">
        <f>HYPERLINK("https://docs.wto.org/imrd/directdoc.asp?DDFDocuments/t/G/SPS/NNZL447A1.DOC","EN")</f>
      </c>
      <c r="I7199" s="15">
        <f>HYPERLINK("https://docs.wto.org/imrd/directdoc.asp?DDFDocuments/u/G/SPS/NNZL447A1.DOC","FR")</f>
      </c>
      <c r="J7199" s="15">
        <f>HYPERLINK("https://docs.wto.org/imrd/directdoc.asp?DDFDocuments/v/G/SPS/NNZL447A1.DOC","ES")</f>
      </c>
    </row>
    <row r="7200">
      <c r="A7200" s="10" t="s">
        <v>12227</v>
      </c>
      <c r="B7200" s="11" t="s">
        <v>214</v>
      </c>
      <c r="C7200" s="10" t="s">
        <v>18</v>
      </c>
      <c r="D7200" s="12">
        <v>40700</v>
      </c>
      <c r="E7200" s="13" t="s">
        <v>8050</v>
      </c>
      <c r="F7200" s="13" t="s">
        <v>9015</v>
      </c>
      <c r="G7200" s="14"/>
      <c r="H7200" s="15">
        <f>HYPERLINK("https://docs.wto.org/imrd/directdoc.asp?DDFDocuments/q/G/SPS/NARE22.pdf","EN")</f>
      </c>
      <c r="I7200" s="15">
        <f>HYPERLINK("https://docs.wto.org/imrd/directdoc.asp?DDFDocuments/r/G/SPS/NARE22.pdf","FR")</f>
      </c>
      <c r="J7200" s="15">
        <f>HYPERLINK("https://docs.wto.org/imrd/directdoc.asp?DDFDocuments/s/G/SPS/NARE22.pdf","ES")</f>
      </c>
    </row>
    <row r="7201">
      <c r="A7201" s="10" t="s">
        <v>12228</v>
      </c>
      <c r="B7201" s="11" t="s">
        <v>1129</v>
      </c>
      <c r="C7201" s="10" t="s">
        <v>40</v>
      </c>
      <c r="D7201" s="12">
        <v>40695</v>
      </c>
      <c r="E7201" s="13" t="s">
        <v>12229</v>
      </c>
      <c r="F7201" s="13" t="s">
        <v>310</v>
      </c>
      <c r="G7201" s="14"/>
      <c r="H7201" s="15">
        <f>HYPERLINK("https://docs.wto.org/imrd/directdoc.asp?DDFDocuments/t/G/SPS/NMYS20A2.DOC","EN")</f>
      </c>
      <c r="I7201" s="15">
        <f>HYPERLINK("https://docs.wto.org/imrd/directdoc.asp?DDFDocuments/u/G/SPS/NMYS20A2.DOC","FR")</f>
      </c>
      <c r="J7201" s="15">
        <f>HYPERLINK("https://docs.wto.org/imrd/directdoc.asp?DDFDocuments/v/G/SPS/NMYS20A2.DOC","ES")</f>
      </c>
    </row>
    <row r="7202">
      <c r="A7202" s="10" t="s">
        <v>12230</v>
      </c>
      <c r="B7202" s="11" t="s">
        <v>1129</v>
      </c>
      <c r="C7202" s="10" t="s">
        <v>40</v>
      </c>
      <c r="D7202" s="12">
        <v>40695</v>
      </c>
      <c r="E7202" s="13" t="s">
        <v>10264</v>
      </c>
      <c r="F7202" s="13" t="s">
        <v>310</v>
      </c>
      <c r="G7202" s="14"/>
      <c r="H7202" s="15">
        <f>HYPERLINK("https://docs.wto.org/imrd/directdoc.asp?DDFDocuments/t/G/SPS/NMYS26A1.DOC","EN")</f>
      </c>
      <c r="I7202" s="15">
        <f>HYPERLINK("https://docs.wto.org/imrd/directdoc.asp?DDFDocuments/u/G/SPS/NMYS26A1.DOC","FR")</f>
      </c>
      <c r="J7202" s="15">
        <f>HYPERLINK("https://docs.wto.org/imrd/directdoc.asp?DDFDocuments/v/G/SPS/NMYS26A1.DOC","ES")</f>
      </c>
    </row>
    <row r="7203">
      <c r="A7203" s="10" t="s">
        <v>12231</v>
      </c>
      <c r="B7203" s="11" t="s">
        <v>183</v>
      </c>
      <c r="C7203" s="10" t="s">
        <v>18</v>
      </c>
      <c r="D7203" s="12">
        <v>40694</v>
      </c>
      <c r="E7203" s="13" t="s">
        <v>12232</v>
      </c>
      <c r="F7203" s="13" t="s">
        <v>144</v>
      </c>
      <c r="G7203" s="14"/>
      <c r="H7203" s="15">
        <f>HYPERLINK("https://docs.wto.org/imrd/directdoc.asp?DDFDocuments/t/G/SPS/NARG144.DOC","EN")</f>
      </c>
      <c r="I7203" s="15">
        <f>HYPERLINK("https://docs.wto.org/imrd/directdoc.asp?DDFDocuments/u/G/SPS/NARG144.DOC","FR")</f>
      </c>
      <c r="J7203" s="15">
        <f>HYPERLINK("https://docs.wto.org/imrd/directdoc.asp?DDFDocuments/v/G/SPS/NARG144.DOC","ES")</f>
      </c>
    </row>
    <row r="7204">
      <c r="A7204" s="10" t="s">
        <v>12233</v>
      </c>
      <c r="B7204" s="11" t="s">
        <v>183</v>
      </c>
      <c r="C7204" s="10" t="s">
        <v>18</v>
      </c>
      <c r="D7204" s="12">
        <v>40694</v>
      </c>
      <c r="E7204" s="13" t="s">
        <v>12234</v>
      </c>
      <c r="F7204" s="13" t="s">
        <v>1282</v>
      </c>
      <c r="G7204" s="14"/>
      <c r="H7204" s="15">
        <f>HYPERLINK("https://docs.wto.org/imrd/directdoc.asp?DDFDocuments/t/G/SPS/NARG145.DOC","EN")</f>
      </c>
      <c r="I7204" s="15">
        <f>HYPERLINK("https://docs.wto.org/imrd/directdoc.asp?DDFDocuments/u/G/SPS/NARG145.DOC","FR")</f>
      </c>
      <c r="J7204" s="15">
        <f>HYPERLINK("https://docs.wto.org/imrd/directdoc.asp?DDFDocuments/v/G/SPS/NARG145.DOC","ES")</f>
      </c>
    </row>
    <row r="7205">
      <c r="A7205" s="10" t="s">
        <v>12235</v>
      </c>
      <c r="B7205" s="11" t="s">
        <v>161</v>
      </c>
      <c r="C7205" s="10" t="s">
        <v>18</v>
      </c>
      <c r="D7205" s="12">
        <v>40694</v>
      </c>
      <c r="E7205" s="13" t="s">
        <v>10390</v>
      </c>
      <c r="F7205" s="13" t="s">
        <v>24</v>
      </c>
      <c r="G7205" s="14"/>
      <c r="H7205" s="15">
        <f>HYPERLINK("https://docs.wto.org/imrd/directdoc.asp?DDFDocuments/t/G/SPS/NUSA2221.DOC","EN")</f>
      </c>
      <c r="I7205" s="15">
        <f>HYPERLINK("https://docs.wto.org/imrd/directdoc.asp?DDFDocuments/u/G/SPS/NUSA2221.DOC","FR")</f>
      </c>
      <c r="J7205" s="15">
        <f>HYPERLINK("https://docs.wto.org/imrd/directdoc.asp?DDFDocuments/v/G/SPS/NUSA2221.DOC","ES")</f>
      </c>
    </row>
    <row r="7206">
      <c r="A7206" s="10" t="s">
        <v>12236</v>
      </c>
      <c r="B7206" s="11" t="s">
        <v>95</v>
      </c>
      <c r="C7206" s="10" t="s">
        <v>18</v>
      </c>
      <c r="D7206" s="12">
        <v>40693</v>
      </c>
      <c r="E7206" s="13" t="s">
        <v>12237</v>
      </c>
      <c r="F7206" s="13" t="s">
        <v>32</v>
      </c>
      <c r="G7206" s="14" t="s">
        <v>12238</v>
      </c>
      <c r="H7206" s="15">
        <f>HYPERLINK("https://docs.wto.org/imrd/directdoc.asp?DDFDocuments/q/G/SPS/NBRA749.pdf","EN")</f>
      </c>
      <c r="I7206" s="15">
        <f>HYPERLINK("https://docs.wto.org/imrd/directdoc.asp?DDFDocuments/r/G/SPS/NBRA749.pdf","FR")</f>
      </c>
      <c r="J7206" s="15">
        <f>HYPERLINK("https://docs.wto.org/imrd/directdoc.asp?DDFDocuments/s/G/SPS/NBRA749.pdf","ES")</f>
      </c>
    </row>
    <row r="7207">
      <c r="A7207" s="10" t="s">
        <v>12239</v>
      </c>
      <c r="B7207" s="11" t="s">
        <v>365</v>
      </c>
      <c r="C7207" s="10" t="s">
        <v>18</v>
      </c>
      <c r="D7207" s="12">
        <v>40693</v>
      </c>
      <c r="E7207" s="13" t="s">
        <v>1159</v>
      </c>
      <c r="F7207" s="13" t="s">
        <v>158</v>
      </c>
      <c r="G7207" s="14"/>
      <c r="H7207" s="15">
        <f>HYPERLINK("https://docs.wto.org/imrd/directdoc.asp?DDFDocuments/t/G/SPS/NCHL357.DOC","EN")</f>
      </c>
      <c r="I7207" s="15">
        <f>HYPERLINK("https://docs.wto.org/imrd/directdoc.asp?DDFDocuments/u/G/SPS/NCHL357.DOC","FR")</f>
      </c>
      <c r="J7207" s="15">
        <f>HYPERLINK("https://docs.wto.org/imrd/directdoc.asp?DDFDocuments/v/G/SPS/NCHL357.DOC","ES")</f>
      </c>
    </row>
    <row r="7208">
      <c r="A7208" s="10" t="s">
        <v>12240</v>
      </c>
      <c r="B7208" s="11" t="s">
        <v>59</v>
      </c>
      <c r="C7208" s="10" t="s">
        <v>12</v>
      </c>
      <c r="D7208" s="12">
        <v>40693</v>
      </c>
      <c r="E7208" s="13" t="s">
        <v>12241</v>
      </c>
      <c r="F7208" s="13" t="s">
        <v>11612</v>
      </c>
      <c r="G7208" s="14" t="s">
        <v>34</v>
      </c>
      <c r="H7208" s="15">
        <f>HYPERLINK("https://docs.wto.org/imrd/directdoc.asp?DDFDocuments/t/G/SPS/NTPKM231.DOC","EN")</f>
      </c>
      <c r="I7208" s="15">
        <f>HYPERLINK("https://docs.wto.org/imrd/directdoc.asp?DDFDocuments/u/G/SPS/NTPKM231.DOC","FR")</f>
      </c>
      <c r="J7208" s="15">
        <f>HYPERLINK("https://docs.wto.org/imrd/directdoc.asp?DDFDocuments/v/G/SPS/NTPKM231.DOC","ES")</f>
      </c>
    </row>
    <row r="7209">
      <c r="A7209" s="10" t="s">
        <v>12242</v>
      </c>
      <c r="B7209" s="11" t="s">
        <v>161</v>
      </c>
      <c r="C7209" s="10" t="s">
        <v>18</v>
      </c>
      <c r="D7209" s="12">
        <v>40693</v>
      </c>
      <c r="E7209" s="13" t="s">
        <v>12243</v>
      </c>
      <c r="F7209" s="13" t="s">
        <v>10270</v>
      </c>
      <c r="G7209" s="14" t="s">
        <v>12244</v>
      </c>
      <c r="H7209" s="15">
        <f>HYPERLINK("https://docs.wto.org/imrd/directdoc.asp?DDFDocuments/t/G/SPS/NUSA2219.DOC","EN")</f>
      </c>
      <c r="I7209" s="15">
        <f>HYPERLINK("https://docs.wto.org/imrd/directdoc.asp?DDFDocuments/u/G/SPS/NUSA2219.DOC","FR")</f>
      </c>
      <c r="J7209" s="15">
        <f>HYPERLINK("https://docs.wto.org/imrd/directdoc.asp?DDFDocuments/v/G/SPS/NUSA2219.DOC","ES")</f>
      </c>
    </row>
    <row r="7210">
      <c r="A7210" s="10" t="s">
        <v>12245</v>
      </c>
      <c r="B7210" s="11" t="s">
        <v>164</v>
      </c>
      <c r="C7210" s="10" t="s">
        <v>18</v>
      </c>
      <c r="D7210" s="12">
        <v>40690</v>
      </c>
      <c r="E7210" s="13" t="s">
        <v>12246</v>
      </c>
      <c r="F7210" s="13" t="s">
        <v>32</v>
      </c>
      <c r="G7210" s="14"/>
      <c r="H7210" s="15">
        <f>HYPERLINK("https://docs.wto.org/imrd/directdoc.asp?DDFDocuments/t/G/SPS/NUKR64.DOC","EN")</f>
      </c>
      <c r="I7210" s="15">
        <f>HYPERLINK("https://docs.wto.org/imrd/directdoc.asp?DDFDocuments/u/G/SPS/NUKR64.DOC","FR")</f>
      </c>
      <c r="J7210" s="15">
        <f>HYPERLINK("https://docs.wto.org/imrd/directdoc.asp?DDFDocuments/v/G/SPS/NUKR64.DOC","ES")</f>
      </c>
    </row>
    <row r="7211">
      <c r="A7211" s="10" t="s">
        <v>12247</v>
      </c>
      <c r="B7211" s="11" t="s">
        <v>95</v>
      </c>
      <c r="C7211" s="10" t="s">
        <v>40</v>
      </c>
      <c r="D7211" s="12">
        <v>40688</v>
      </c>
      <c r="E7211" s="13" t="s">
        <v>8726</v>
      </c>
      <c r="F7211" s="13" t="s">
        <v>6848</v>
      </c>
      <c r="G7211" s="14"/>
      <c r="H7211" s="15">
        <f>HYPERLINK("https://docs.wto.org/imrd/directdoc.asp?DDFDocuments/t/G/SPS/NBRA115A21.DOC","EN")</f>
      </c>
      <c r="I7211" s="15">
        <f>HYPERLINK("https://docs.wto.org/imrd/directdoc.asp?DDFDocuments/u/G/SPS/NBRA115A21.DOC","FR")</f>
      </c>
      <c r="J7211" s="15">
        <f>HYPERLINK("https://docs.wto.org/imrd/directdoc.asp?DDFDocuments/v/G/SPS/NBRA115A21.DOC","ES")</f>
      </c>
    </row>
    <row r="7212">
      <c r="A7212" s="10" t="s">
        <v>12248</v>
      </c>
      <c r="B7212" s="11" t="s">
        <v>95</v>
      </c>
      <c r="C7212" s="10" t="s">
        <v>40</v>
      </c>
      <c r="D7212" s="12">
        <v>40688</v>
      </c>
      <c r="E7212" s="13" t="s">
        <v>12249</v>
      </c>
      <c r="F7212" s="13" t="s">
        <v>5150</v>
      </c>
      <c r="G7212" s="14" t="s">
        <v>139</v>
      </c>
      <c r="H7212" s="15">
        <f>HYPERLINK("https://docs.wto.org/imrd/directdoc.asp?DDFDocuments/t/G/SPS/NBRA711A1.DOC","EN")</f>
      </c>
      <c r="I7212" s="15">
        <f>HYPERLINK("https://docs.wto.org/imrd/directdoc.asp?DDFDocuments/u/G/SPS/NBRA711A1.DOC","FR")</f>
      </c>
      <c r="J7212" s="15">
        <f>HYPERLINK("https://docs.wto.org/imrd/directdoc.asp?DDFDocuments/v/G/SPS/NBRA711A1.DOC","ES")</f>
      </c>
    </row>
    <row r="7213">
      <c r="A7213" s="10" t="s">
        <v>12250</v>
      </c>
      <c r="B7213" s="11" t="s">
        <v>95</v>
      </c>
      <c r="C7213" s="10" t="s">
        <v>18</v>
      </c>
      <c r="D7213" s="12">
        <v>40688</v>
      </c>
      <c r="E7213" s="13" t="s">
        <v>12251</v>
      </c>
      <c r="F7213" s="13" t="s">
        <v>4378</v>
      </c>
      <c r="G7213" s="14" t="s">
        <v>12252</v>
      </c>
      <c r="H7213" s="15">
        <f>HYPERLINK("https://docs.wto.org/imrd/directdoc.asp?DDFDocuments/q/G/SPS/NBRA747.pdf","EN")</f>
      </c>
      <c r="I7213" s="15">
        <f>HYPERLINK("https://docs.wto.org/imrd/directdoc.asp?DDFDocuments/r/G/SPS/NBRA747.pdf","FR")</f>
      </c>
      <c r="J7213" s="15">
        <f>HYPERLINK("https://docs.wto.org/imrd/directdoc.asp?DDFDocuments/s/G/SPS/NBRA747.pdf","ES")</f>
      </c>
    </row>
    <row r="7214">
      <c r="A7214" s="10" t="s">
        <v>12253</v>
      </c>
      <c r="B7214" s="11" t="s">
        <v>79</v>
      </c>
      <c r="C7214" s="10" t="s">
        <v>12</v>
      </c>
      <c r="D7214" s="12">
        <v>40688</v>
      </c>
      <c r="E7214" s="13" t="s">
        <v>12210</v>
      </c>
      <c r="F7214" s="13" t="s">
        <v>56</v>
      </c>
      <c r="G7214" s="14" t="s">
        <v>12254</v>
      </c>
      <c r="H7214" s="15">
        <f>HYPERLINK("https://docs.wto.org/imrd/directdoc.asp?DDFDocuments/t/G/SPS/NCOL220.DOC","EN")</f>
      </c>
      <c r="I7214" s="15">
        <f>HYPERLINK("https://docs.wto.org/imrd/directdoc.asp?DDFDocuments/u/G/SPS/NCOL220.DOC","FR")</f>
      </c>
      <c r="J7214" s="15">
        <f>HYPERLINK("https://docs.wto.org/imrd/directdoc.asp?DDFDocuments/v/G/SPS/NCOL220.DOC","ES")</f>
      </c>
    </row>
    <row r="7215">
      <c r="A7215" s="10" t="s">
        <v>12255</v>
      </c>
      <c r="B7215" s="11" t="s">
        <v>87</v>
      </c>
      <c r="C7215" s="10" t="s">
        <v>40</v>
      </c>
      <c r="D7215" s="12">
        <v>40688</v>
      </c>
      <c r="E7215" s="13" t="s">
        <v>19</v>
      </c>
      <c r="F7215" s="13" t="s">
        <v>5150</v>
      </c>
      <c r="G7215" s="14"/>
      <c r="H7215" s="15">
        <f>HYPERLINK("https://docs.wto.org/imrd/directdoc.asp?DDFDocuments/t/G/SPS/NMEX220A2.DOC","EN")</f>
      </c>
      <c r="I7215" s="15">
        <f>HYPERLINK("https://docs.wto.org/imrd/directdoc.asp?DDFDocuments/u/G/SPS/NMEX220A2.DOC","FR")</f>
      </c>
      <c r="J7215" s="15">
        <f>HYPERLINK("https://docs.wto.org/imrd/directdoc.asp?DDFDocuments/v/G/SPS/NMEX220A2.DOC","ES")</f>
      </c>
    </row>
    <row r="7216">
      <c r="A7216" s="10" t="s">
        <v>12256</v>
      </c>
      <c r="B7216" s="11" t="s">
        <v>523</v>
      </c>
      <c r="C7216" s="10" t="s">
        <v>18</v>
      </c>
      <c r="D7216" s="12">
        <v>40688</v>
      </c>
      <c r="E7216" s="13" t="s">
        <v>1938</v>
      </c>
      <c r="F7216" s="13" t="s">
        <v>1550</v>
      </c>
      <c r="G7216" s="14"/>
      <c r="H7216" s="15">
        <f>HYPERLINK("https://docs.wto.org/imrd/directdoc.asp?DDFDocuments/t/G/SPS/NTUR17.DOC","EN")</f>
      </c>
      <c r="I7216" s="15">
        <f>HYPERLINK("https://docs.wto.org/imrd/directdoc.asp?DDFDocuments/u/G/SPS/NTUR17.DOC","FR")</f>
      </c>
      <c r="J7216" s="15">
        <f>HYPERLINK("https://docs.wto.org/imrd/directdoc.asp?DDFDocuments/v/G/SPS/NTUR17.DOC","ES")</f>
      </c>
    </row>
    <row r="7217">
      <c r="A7217" s="10" t="s">
        <v>12257</v>
      </c>
      <c r="B7217" s="11" t="s">
        <v>164</v>
      </c>
      <c r="C7217" s="10" t="s">
        <v>12</v>
      </c>
      <c r="D7217" s="12">
        <v>40687</v>
      </c>
      <c r="E7217" s="13" t="s">
        <v>12258</v>
      </c>
      <c r="F7217" s="13" t="s">
        <v>3926</v>
      </c>
      <c r="G7217" s="14" t="s">
        <v>2334</v>
      </c>
      <c r="H7217" s="15">
        <f>HYPERLINK("https://docs.wto.org/imrd/directdoc.asp?DDFDocuments/t/G/SPS/NUKR63.DOC","EN")</f>
      </c>
      <c r="I7217" s="15">
        <f>HYPERLINK("https://docs.wto.org/imrd/directdoc.asp?DDFDocuments/u/G/SPS/NUKR63.DOC","FR")</f>
      </c>
      <c r="J7217" s="15">
        <f>HYPERLINK("https://docs.wto.org/imrd/directdoc.asp?DDFDocuments/v/G/SPS/NUKR63.DOC","ES")</f>
      </c>
    </row>
    <row r="7218">
      <c r="A7218" s="10" t="s">
        <v>12259</v>
      </c>
      <c r="B7218" s="11" t="s">
        <v>82</v>
      </c>
      <c r="C7218" s="10" t="s">
        <v>18</v>
      </c>
      <c r="D7218" s="12">
        <v>40683</v>
      </c>
      <c r="E7218" s="13" t="s">
        <v>12260</v>
      </c>
      <c r="F7218" s="13" t="s">
        <v>12261</v>
      </c>
      <c r="G7218" s="14"/>
      <c r="H7218" s="15">
        <f>HYPERLINK("https://docs.wto.org/imrd/directdoc.asp?DDFDocuments/q/G/SPS/NEEC403.pdf","EN")</f>
      </c>
      <c r="I7218" s="15">
        <f>HYPERLINK("https://docs.wto.org/imrd/directdoc.asp?DDFDocuments/r/G/SPS/NEEC403.pdf","FR")</f>
      </c>
      <c r="J7218" s="15">
        <f>HYPERLINK("https://docs.wto.org/imrd/directdoc.asp?DDFDocuments/s/G/SPS/NEEC403.pdf","ES")</f>
      </c>
    </row>
    <row r="7219">
      <c r="A7219" s="10" t="s">
        <v>12262</v>
      </c>
      <c r="B7219" s="11" t="s">
        <v>379</v>
      </c>
      <c r="C7219" s="10" t="s">
        <v>40</v>
      </c>
      <c r="D7219" s="12">
        <v>40682</v>
      </c>
      <c r="E7219" s="13" t="s">
        <v>19</v>
      </c>
      <c r="F7219" s="13" t="s">
        <v>5163</v>
      </c>
      <c r="G7219" s="14"/>
      <c r="H7219" s="15">
        <f>HYPERLINK("https://docs.wto.org/imrd/directdoc.asp?DDFDocuments/t/G/SPS/NGTM52A1.DOC","EN")</f>
      </c>
      <c r="I7219" s="15">
        <f>HYPERLINK("https://docs.wto.org/imrd/directdoc.asp?DDFDocuments/u/G/SPS/NGTM52A1.DOC","FR")</f>
      </c>
      <c r="J7219" s="15">
        <f>HYPERLINK("https://docs.wto.org/imrd/directdoc.asp?DDFDocuments/v/G/SPS/NGTM52A1.DOC","ES")</f>
      </c>
    </row>
    <row r="7220">
      <c r="A7220" s="10" t="s">
        <v>12263</v>
      </c>
      <c r="B7220" s="11" t="s">
        <v>87</v>
      </c>
      <c r="C7220" s="10" t="s">
        <v>18</v>
      </c>
      <c r="D7220" s="12">
        <v>40682</v>
      </c>
      <c r="E7220" s="13" t="s">
        <v>12264</v>
      </c>
      <c r="F7220" s="13" t="s">
        <v>12265</v>
      </c>
      <c r="G7220" s="14"/>
      <c r="H7220" s="15"/>
      <c r="I7220" s="15">
        <f>HYPERLINK("https://docs.wto.org/imrd/directdoc.asp?DDFDocuments/u/G/SPS/NMEX227.DOC","FR")</f>
      </c>
      <c r="J7220" s="15">
        <f>HYPERLINK("https://docs.wto.org/imrd/directdoc.asp?DDFDocuments/v/G/SPS/NMEX227.DOC","ES")</f>
      </c>
    </row>
    <row r="7221">
      <c r="A7221" s="10" t="s">
        <v>12266</v>
      </c>
      <c r="B7221" s="11" t="s">
        <v>161</v>
      </c>
      <c r="C7221" s="10" t="s">
        <v>12</v>
      </c>
      <c r="D7221" s="12">
        <v>40682</v>
      </c>
      <c r="E7221" s="13" t="s">
        <v>12267</v>
      </c>
      <c r="F7221" s="13" t="s">
        <v>4966</v>
      </c>
      <c r="G7221" s="14" t="s">
        <v>12268</v>
      </c>
      <c r="H7221" s="15">
        <f>HYPERLINK("https://docs.wto.org/imrd/directdoc.asp?DDFDocuments/t/G/SPS/NUSA2217.DOC","EN")</f>
      </c>
      <c r="I7221" s="15">
        <f>HYPERLINK("https://docs.wto.org/imrd/directdoc.asp?DDFDocuments/u/G/SPS/NUSA2217.DOC","FR")</f>
      </c>
      <c r="J7221" s="15">
        <f>HYPERLINK("https://docs.wto.org/imrd/directdoc.asp?DDFDocuments/v/G/SPS/NUSA2217.DOC","ES")</f>
      </c>
    </row>
    <row r="7222">
      <c r="A7222" s="10" t="s">
        <v>12269</v>
      </c>
      <c r="B7222" s="11" t="s">
        <v>161</v>
      </c>
      <c r="C7222" s="10" t="s">
        <v>12</v>
      </c>
      <c r="D7222" s="12">
        <v>40682</v>
      </c>
      <c r="E7222" s="13" t="s">
        <v>12270</v>
      </c>
      <c r="F7222" s="13" t="s">
        <v>32</v>
      </c>
      <c r="G7222" s="14" t="s">
        <v>10812</v>
      </c>
      <c r="H7222" s="15">
        <f>HYPERLINK("https://docs.wto.org/imrd/directdoc.asp?DDFDocuments/t/G/SPS/NUSA2218.DOC","EN")</f>
      </c>
      <c r="I7222" s="15">
        <f>HYPERLINK("https://docs.wto.org/imrd/directdoc.asp?DDFDocuments/u/G/SPS/NUSA2218.DOC","FR")</f>
      </c>
      <c r="J7222" s="15">
        <f>HYPERLINK("https://docs.wto.org/imrd/directdoc.asp?DDFDocuments/v/G/SPS/NUSA2218.DOC","ES")</f>
      </c>
    </row>
    <row r="7223">
      <c r="A7223" s="10" t="s">
        <v>12271</v>
      </c>
      <c r="B7223" s="11" t="s">
        <v>82</v>
      </c>
      <c r="C7223" s="10" t="s">
        <v>40</v>
      </c>
      <c r="D7223" s="12">
        <v>40679</v>
      </c>
      <c r="E7223" s="13" t="s">
        <v>3328</v>
      </c>
      <c r="F7223" s="13" t="s">
        <v>5150</v>
      </c>
      <c r="G7223" s="14"/>
      <c r="H7223" s="15">
        <f>HYPERLINK("https://docs.wto.org/imrd/directdoc.asp?DDFDocuments/t/G/SPS/NEEC341A6.DOC","EN")</f>
      </c>
      <c r="I7223" s="15">
        <f>HYPERLINK("https://docs.wto.org/imrd/directdoc.asp?DDFDocuments/u/G/SPS/NEEC341A6.DOC","FR")</f>
      </c>
      <c r="J7223" s="15">
        <f>HYPERLINK("https://docs.wto.org/imrd/directdoc.asp?DDFDocuments/v/G/SPS/NEEC341A6.DOC","ES")</f>
      </c>
    </row>
    <row r="7224">
      <c r="A7224" s="10" t="s">
        <v>12272</v>
      </c>
      <c r="B7224" s="11" t="s">
        <v>523</v>
      </c>
      <c r="C7224" s="10" t="s">
        <v>18</v>
      </c>
      <c r="D7224" s="12">
        <v>40679</v>
      </c>
      <c r="E7224" s="13" t="s">
        <v>12273</v>
      </c>
      <c r="F7224" s="13" t="s">
        <v>9169</v>
      </c>
      <c r="G7224" s="14"/>
      <c r="H7224" s="15">
        <f>HYPERLINK("https://docs.wto.org/imrd/directdoc.asp?DDFDocuments/t/G/SPS/NTUR16.DOC","EN")</f>
      </c>
      <c r="I7224" s="15">
        <f>HYPERLINK("https://docs.wto.org/imrd/directdoc.asp?DDFDocuments/u/G/SPS/NTUR16.DOC","FR")</f>
      </c>
      <c r="J7224" s="15">
        <f>HYPERLINK("https://docs.wto.org/imrd/directdoc.asp?DDFDocuments/v/G/SPS/NTUR16.DOC","ES")</f>
      </c>
    </row>
    <row r="7225">
      <c r="A7225" s="10" t="s">
        <v>12274</v>
      </c>
      <c r="B7225" s="11" t="s">
        <v>188</v>
      </c>
      <c r="C7225" s="10" t="s">
        <v>40</v>
      </c>
      <c r="D7225" s="12">
        <v>40676</v>
      </c>
      <c r="E7225" s="13" t="s">
        <v>1421</v>
      </c>
      <c r="F7225" s="13" t="s">
        <v>158</v>
      </c>
      <c r="G7225" s="14" t="s">
        <v>195</v>
      </c>
      <c r="H7225" s="15">
        <f>HYPERLINK("https://docs.wto.org/imrd/directdoc.asp?DDFDocuments/t/G/SPS/NAUS205A2.DOC","EN")</f>
      </c>
      <c r="I7225" s="15">
        <f>HYPERLINK("https://docs.wto.org/imrd/directdoc.asp?DDFDocuments/u/G/SPS/NAUS205A2.DOC","FR")</f>
      </c>
      <c r="J7225" s="15">
        <f>HYPERLINK("https://docs.wto.org/imrd/directdoc.asp?DDFDocuments/v/G/SPS/NAUS205A2.DOC","ES")</f>
      </c>
    </row>
    <row r="7226">
      <c r="A7226" s="10" t="s">
        <v>12275</v>
      </c>
      <c r="B7226" s="11" t="s">
        <v>161</v>
      </c>
      <c r="C7226" s="10" t="s">
        <v>40</v>
      </c>
      <c r="D7226" s="12">
        <v>40675</v>
      </c>
      <c r="E7226" s="13" t="s">
        <v>4586</v>
      </c>
      <c r="F7226" s="13" t="s">
        <v>5163</v>
      </c>
      <c r="G7226" s="14" t="s">
        <v>12276</v>
      </c>
      <c r="H7226" s="15">
        <f>HYPERLINK("https://docs.wto.org/imrd/directdoc.asp?DDFDocuments/t/G/SPS/NUSA2194A1.DOC","EN")</f>
      </c>
      <c r="I7226" s="15">
        <f>HYPERLINK("https://docs.wto.org/imrd/directdoc.asp?DDFDocuments/u/G/SPS/NUSA2194A1.DOC","FR")</f>
      </c>
      <c r="J7226" s="15">
        <f>HYPERLINK("https://docs.wto.org/imrd/directdoc.asp?DDFDocuments/v/G/SPS/NUSA2194A1.DOC","ES")</f>
      </c>
    </row>
    <row r="7227">
      <c r="A7227" s="10" t="s">
        <v>12277</v>
      </c>
      <c r="B7227" s="11" t="s">
        <v>168</v>
      </c>
      <c r="C7227" s="10" t="s">
        <v>18</v>
      </c>
      <c r="D7227" s="12">
        <v>40675</v>
      </c>
      <c r="E7227" s="13" t="s">
        <v>12278</v>
      </c>
      <c r="F7227" s="13" t="s">
        <v>24</v>
      </c>
      <c r="G7227" s="14"/>
      <c r="H7227" s="15">
        <f>HYPERLINK("https://docs.wto.org/imrd/directdoc.asp?DDFDocuments/t/G/SPS/NZAF27.DOC","EN")</f>
      </c>
      <c r="I7227" s="15">
        <f>HYPERLINK("https://docs.wto.org/imrd/directdoc.asp?DDFDocuments/u/G/SPS/NZAF27.DOC","FR")</f>
      </c>
      <c r="J7227" s="15">
        <f>HYPERLINK("https://docs.wto.org/imrd/directdoc.asp?DDFDocuments/v/G/SPS/NZAF27.DOC","ES")</f>
      </c>
    </row>
    <row r="7228">
      <c r="A7228" s="10" t="s">
        <v>12279</v>
      </c>
      <c r="B7228" s="11" t="s">
        <v>145</v>
      </c>
      <c r="C7228" s="10" t="s">
        <v>12</v>
      </c>
      <c r="D7228" s="12">
        <v>40674</v>
      </c>
      <c r="E7228" s="13" t="s">
        <v>12280</v>
      </c>
      <c r="F7228" s="13" t="s">
        <v>868</v>
      </c>
      <c r="G7228" s="14" t="s">
        <v>34</v>
      </c>
      <c r="H7228" s="15">
        <f>HYPERLINK("https://docs.wto.org/imrd/directdoc.asp?DDFDocuments/t/G/SPS/NPHL195.DOC","EN")</f>
      </c>
      <c r="I7228" s="15">
        <f>HYPERLINK("https://docs.wto.org/imrd/directdoc.asp?DDFDocuments/u/G/SPS/NPHL195.DOC","FR")</f>
      </c>
      <c r="J7228" s="15">
        <f>HYPERLINK("https://docs.wto.org/imrd/directdoc.asp?DDFDocuments/v/G/SPS/NPHL195.DOC","ES")</f>
      </c>
    </row>
    <row r="7229">
      <c r="A7229" s="10" t="s">
        <v>12281</v>
      </c>
      <c r="B7229" s="11" t="s">
        <v>145</v>
      </c>
      <c r="C7229" s="10" t="s">
        <v>12</v>
      </c>
      <c r="D7229" s="12">
        <v>40674</v>
      </c>
      <c r="E7229" s="13" t="s">
        <v>12282</v>
      </c>
      <c r="F7229" s="13" t="s">
        <v>12283</v>
      </c>
      <c r="G7229" s="14" t="s">
        <v>34</v>
      </c>
      <c r="H7229" s="15">
        <f>HYPERLINK("https://docs.wto.org/imrd/directdoc.asp?DDFDocuments/t/G/SPS/NPHL196.DOC","EN")</f>
      </c>
      <c r="I7229" s="15">
        <f>HYPERLINK("https://docs.wto.org/imrd/directdoc.asp?DDFDocuments/u/G/SPS/NPHL196.DOC","FR")</f>
      </c>
      <c r="J7229" s="15">
        <f>HYPERLINK("https://docs.wto.org/imrd/directdoc.asp?DDFDocuments/v/G/SPS/NPHL196.DOC","ES")</f>
      </c>
    </row>
    <row r="7230">
      <c r="A7230" s="10" t="s">
        <v>12284</v>
      </c>
      <c r="B7230" s="11" t="s">
        <v>145</v>
      </c>
      <c r="C7230" s="10" t="s">
        <v>12</v>
      </c>
      <c r="D7230" s="12">
        <v>40674</v>
      </c>
      <c r="E7230" s="13" t="s">
        <v>7465</v>
      </c>
      <c r="F7230" s="13" t="s">
        <v>36</v>
      </c>
      <c r="G7230" s="14" t="s">
        <v>12285</v>
      </c>
      <c r="H7230" s="15">
        <f>HYPERLINK("https://docs.wto.org/imrd/directdoc.asp?DDFDocuments/t/G/SPS/NPHL197.DOC","EN")</f>
      </c>
      <c r="I7230" s="15">
        <f>HYPERLINK("https://docs.wto.org/imrd/directdoc.asp?DDFDocuments/u/G/SPS/NPHL197.DOC","FR")</f>
      </c>
      <c r="J7230" s="15">
        <f>HYPERLINK("https://docs.wto.org/imrd/directdoc.asp?DDFDocuments/v/G/SPS/NPHL197.DOC","ES")</f>
      </c>
    </row>
    <row r="7231">
      <c r="A7231" s="10" t="s">
        <v>12286</v>
      </c>
      <c r="B7231" s="11" t="s">
        <v>149</v>
      </c>
      <c r="C7231" s="10" t="s">
        <v>18</v>
      </c>
      <c r="D7231" s="12">
        <v>40673</v>
      </c>
      <c r="E7231" s="13" t="s">
        <v>2415</v>
      </c>
      <c r="F7231" s="13" t="s">
        <v>24</v>
      </c>
      <c r="G7231" s="14"/>
      <c r="H7231" s="15">
        <f>HYPERLINK("https://docs.wto.org/imrd/directdoc.asp?DDFDocuments/t/G/SPS/NCHN362.doc","EN")</f>
      </c>
      <c r="I7231" s="15">
        <f>HYPERLINK("https://docs.wto.org/imrd/directdoc.asp?DDFDocuments/u/G/SPS/NCHN362.doc","FR")</f>
      </c>
      <c r="J7231" s="15">
        <f>HYPERLINK("https://docs.wto.org/imrd/directdoc.asp?DDFDocuments/v/G/SPS/NCHN362.doc","ES")</f>
      </c>
    </row>
    <row r="7232">
      <c r="A7232" s="10" t="s">
        <v>12287</v>
      </c>
      <c r="B7232" s="11" t="s">
        <v>79</v>
      </c>
      <c r="C7232" s="10" t="s">
        <v>40</v>
      </c>
      <c r="D7232" s="12">
        <v>40673</v>
      </c>
      <c r="E7232" s="13" t="s">
        <v>19</v>
      </c>
      <c r="F7232" s="13" t="s">
        <v>5150</v>
      </c>
      <c r="G7232" s="14"/>
      <c r="H7232" s="15">
        <f>HYPERLINK("https://docs.wto.org/imrd/directdoc.asp?DDFDocuments/t/G/SPS/NCOL126A7.DOC","EN")</f>
      </c>
      <c r="I7232" s="15">
        <f>HYPERLINK("https://docs.wto.org/imrd/directdoc.asp?DDFDocuments/u/G/SPS/NCOL126A7.DOC","FR")</f>
      </c>
      <c r="J7232" s="15">
        <f>HYPERLINK("https://docs.wto.org/imrd/directdoc.asp?DDFDocuments/v/G/SPS/NCOL126A7.DOC","ES")</f>
      </c>
    </row>
    <row r="7233">
      <c r="A7233" s="10" t="s">
        <v>12288</v>
      </c>
      <c r="B7233" s="11" t="s">
        <v>10695</v>
      </c>
      <c r="C7233" s="10" t="s">
        <v>12</v>
      </c>
      <c r="D7233" s="12">
        <v>40672</v>
      </c>
      <c r="E7233" s="13" t="s">
        <v>10696</v>
      </c>
      <c r="F7233" s="13" t="s">
        <v>868</v>
      </c>
      <c r="G7233" s="14" t="s">
        <v>34</v>
      </c>
      <c r="H7233" s="15">
        <f>HYPERLINK("https://docs.wto.org/imrd/directdoc.asp?DDFDocuments/t/G/SPS/NBRN3.DOC","EN")</f>
      </c>
      <c r="I7233" s="15">
        <f>HYPERLINK("https://docs.wto.org/imrd/directdoc.asp?DDFDocuments/u/G/SPS/NBRN3.DOC","FR")</f>
      </c>
      <c r="J7233" s="15">
        <f>HYPERLINK("https://docs.wto.org/imrd/directdoc.asp?DDFDocuments/v/G/SPS/NBRN3.DOC","ES")</f>
      </c>
    </row>
    <row r="7234">
      <c r="A7234" s="10" t="s">
        <v>12289</v>
      </c>
      <c r="B7234" s="11" t="s">
        <v>365</v>
      </c>
      <c r="C7234" s="10" t="s">
        <v>40</v>
      </c>
      <c r="D7234" s="12">
        <v>40672</v>
      </c>
      <c r="E7234" s="13" t="s">
        <v>19</v>
      </c>
      <c r="F7234" s="13" t="s">
        <v>5163</v>
      </c>
      <c r="G7234" s="14"/>
      <c r="H7234" s="15"/>
      <c r="I7234" s="15">
        <f>HYPERLINK("https://docs.wto.org/imrd/directdoc.asp?DDFDocuments/u/G/SPS/NCHL344A3.DOC","FR")</f>
      </c>
      <c r="J7234" s="15">
        <f>HYPERLINK("https://docs.wto.org/imrd/directdoc.asp?DDFDocuments/v/G/SPS/NCHL344A3.DOC","ES")</f>
      </c>
    </row>
    <row r="7235">
      <c r="A7235" s="10" t="s">
        <v>12290</v>
      </c>
      <c r="B7235" s="11" t="s">
        <v>161</v>
      </c>
      <c r="C7235" s="10" t="s">
        <v>54</v>
      </c>
      <c r="D7235" s="12">
        <v>40672</v>
      </c>
      <c r="E7235" s="13" t="s">
        <v>12291</v>
      </c>
      <c r="F7235" s="13" t="s">
        <v>5163</v>
      </c>
      <c r="G7235" s="14"/>
      <c r="H7235" s="15">
        <f>HYPERLINK("https://docs.wto.org/imrd/directdoc.asp?DDFDocuments/t/G/SPS/NUSA2136A1.DOC","EN")</f>
      </c>
      <c r="I7235" s="15">
        <f>HYPERLINK("https://docs.wto.org/imrd/directdoc.asp?DDFDocuments/u/G/SPS/NUSA2136A1.DOC","FR")</f>
      </c>
      <c r="J7235" s="15">
        <f>HYPERLINK("https://docs.wto.org/imrd/directdoc.asp?DDFDocuments/v/G/SPS/NUSA2136A1.DOC","ES")</f>
      </c>
    </row>
    <row r="7236">
      <c r="A7236" s="10" t="s">
        <v>12292</v>
      </c>
      <c r="B7236" s="11" t="s">
        <v>27</v>
      </c>
      <c r="C7236" s="10" t="s">
        <v>12</v>
      </c>
      <c r="D7236" s="12">
        <v>40667</v>
      </c>
      <c r="E7236" s="13" t="s">
        <v>12293</v>
      </c>
      <c r="F7236" s="13" t="s">
        <v>455</v>
      </c>
      <c r="G7236" s="14"/>
      <c r="H7236" s="15">
        <f>HYPERLINK("https://docs.wto.org/imrd/directdoc.asp?DDFDocuments/t/G/SPS/NCRI111.DOC","EN")</f>
      </c>
      <c r="I7236" s="15">
        <f>HYPERLINK("https://docs.wto.org/imrd/directdoc.asp?DDFDocuments/u/G/SPS/NCRI111.DOC","FR")</f>
      </c>
      <c r="J7236" s="15">
        <f>HYPERLINK("https://docs.wto.org/imrd/directdoc.asp?DDFDocuments/v/G/SPS/NCRI111.DOC","ES")</f>
      </c>
    </row>
    <row r="7237">
      <c r="A7237" s="10" t="s">
        <v>12294</v>
      </c>
      <c r="B7237" s="11" t="s">
        <v>34</v>
      </c>
      <c r="C7237" s="10" t="s">
        <v>40</v>
      </c>
      <c r="D7237" s="12">
        <v>40667</v>
      </c>
      <c r="E7237" s="13" t="s">
        <v>3475</v>
      </c>
      <c r="F7237" s="13" t="s">
        <v>5150</v>
      </c>
      <c r="G7237" s="14"/>
      <c r="H7237" s="15">
        <f>HYPERLINK("https://docs.wto.org/imrd/directdoc.asp?DDFDocuments/t/G/SPS/NJPN266A1.DOC","EN")</f>
      </c>
      <c r="I7237" s="15">
        <f>HYPERLINK("https://docs.wto.org/imrd/directdoc.asp?DDFDocuments/u/G/SPS/NJPN266A1.DOC","FR")</f>
      </c>
      <c r="J7237" s="15">
        <f>HYPERLINK("https://docs.wto.org/imrd/directdoc.asp?DDFDocuments/v/G/SPS/NJPN266A1.DOC","ES")</f>
      </c>
    </row>
    <row r="7238">
      <c r="A7238" s="10" t="s">
        <v>12295</v>
      </c>
      <c r="B7238" s="11" t="s">
        <v>164</v>
      </c>
      <c r="C7238" s="10" t="s">
        <v>12</v>
      </c>
      <c r="D7238" s="12">
        <v>40667</v>
      </c>
      <c r="E7238" s="13" t="s">
        <v>8340</v>
      </c>
      <c r="F7238" s="13" t="s">
        <v>138</v>
      </c>
      <c r="G7238" s="14" t="s">
        <v>124</v>
      </c>
      <c r="H7238" s="15">
        <f>HYPERLINK("https://docs.wto.org/imrd/directdoc.asp?DDFDocuments/q/G/SPS/NUKR62.pdf","EN")</f>
      </c>
      <c r="I7238" s="15">
        <f>HYPERLINK("https://docs.wto.org/imrd/directdoc.asp?DDFDocuments/r/G/SPS/NUKR62.pdf","FR")</f>
      </c>
      <c r="J7238" s="15">
        <f>HYPERLINK("https://docs.wto.org/imrd/directdoc.asp?DDFDocuments/s/G/SPS/NUKR62.pdf","ES")</f>
      </c>
    </row>
    <row r="7239">
      <c r="A7239" s="10" t="s">
        <v>12296</v>
      </c>
      <c r="B7239" s="11" t="s">
        <v>95</v>
      </c>
      <c r="C7239" s="10" t="s">
        <v>40</v>
      </c>
      <c r="D7239" s="12">
        <v>40666</v>
      </c>
      <c r="E7239" s="13" t="s">
        <v>19</v>
      </c>
      <c r="F7239" s="13" t="s">
        <v>5150</v>
      </c>
      <c r="G7239" s="14"/>
      <c r="H7239" s="15">
        <f>HYPERLINK("https://docs.wto.org/imrd/directdoc.asp?DDFDocuments/t/G/SPS/NBRA77A6.DOC","EN")</f>
      </c>
      <c r="I7239" s="15">
        <f>HYPERLINK("https://docs.wto.org/imrd/directdoc.asp?DDFDocuments/u/G/SPS/NBRA77A6.DOC","FR")</f>
      </c>
      <c r="J7239" s="15">
        <f>HYPERLINK("https://docs.wto.org/imrd/directdoc.asp?DDFDocuments/v/G/SPS/NBRA77A6.DOC","ES")</f>
      </c>
    </row>
    <row r="7240">
      <c r="A7240" s="10" t="s">
        <v>12297</v>
      </c>
      <c r="B7240" s="11" t="s">
        <v>233</v>
      </c>
      <c r="C7240" s="10" t="s">
        <v>18</v>
      </c>
      <c r="D7240" s="12">
        <v>40666</v>
      </c>
      <c r="E7240" s="13" t="s">
        <v>12298</v>
      </c>
      <c r="F7240" s="13" t="s">
        <v>1089</v>
      </c>
      <c r="G7240" s="14" t="s">
        <v>134</v>
      </c>
      <c r="H7240" s="15">
        <f>HYPERLINK("https://docs.wto.org/imrd/directdoc.asp?DDFDocuments/t/G/SPS/NPER366.DOC","EN")</f>
      </c>
      <c r="I7240" s="15">
        <f>HYPERLINK("https://docs.wto.org/imrd/directdoc.asp?DDFDocuments/u/G/SPS/NPER366.DOC","FR")</f>
      </c>
      <c r="J7240" s="15">
        <f>HYPERLINK("https://docs.wto.org/imrd/directdoc.asp?DDFDocuments/v/G/SPS/NPER366.DOC","ES")</f>
      </c>
    </row>
    <row r="7241">
      <c r="A7241" s="10" t="s">
        <v>12299</v>
      </c>
      <c r="B7241" s="11" t="s">
        <v>233</v>
      </c>
      <c r="C7241" s="10" t="s">
        <v>18</v>
      </c>
      <c r="D7241" s="12">
        <v>40666</v>
      </c>
      <c r="E7241" s="13" t="s">
        <v>12300</v>
      </c>
      <c r="F7241" s="13" t="s">
        <v>2531</v>
      </c>
      <c r="G7241" s="14" t="s">
        <v>141</v>
      </c>
      <c r="H7241" s="15">
        <f>HYPERLINK("https://docs.wto.org/imrd/directdoc.asp?DDFDocuments/t/G/SPS/NPER367.DOC","EN")</f>
      </c>
      <c r="I7241" s="15">
        <f>HYPERLINK("https://docs.wto.org/imrd/directdoc.asp?DDFDocuments/u/G/SPS/NPER367.DOC","FR")</f>
      </c>
      <c r="J7241" s="15">
        <f>HYPERLINK("https://docs.wto.org/imrd/directdoc.asp?DDFDocuments/v/G/SPS/NPER367.DOC","ES")</f>
      </c>
    </row>
    <row r="7242">
      <c r="A7242" s="10" t="s">
        <v>12301</v>
      </c>
      <c r="B7242" s="11" t="s">
        <v>233</v>
      </c>
      <c r="C7242" s="10" t="s">
        <v>18</v>
      </c>
      <c r="D7242" s="12">
        <v>40666</v>
      </c>
      <c r="E7242" s="13" t="s">
        <v>12298</v>
      </c>
      <c r="F7242" s="13" t="s">
        <v>1089</v>
      </c>
      <c r="G7242" s="14" t="s">
        <v>379</v>
      </c>
      <c r="H7242" s="15">
        <f>HYPERLINK("https://docs.wto.org/imrd/directdoc.asp?DDFDocuments/t/G/SPS/NPER368.DOC","EN")</f>
      </c>
      <c r="I7242" s="15">
        <f>HYPERLINK("https://docs.wto.org/imrd/directdoc.asp?DDFDocuments/u/G/SPS/NPER368.DOC","FR")</f>
      </c>
      <c r="J7242" s="15">
        <f>HYPERLINK("https://docs.wto.org/imrd/directdoc.asp?DDFDocuments/v/G/SPS/NPER368.DOC","ES")</f>
      </c>
    </row>
    <row r="7243">
      <c r="A7243" s="10" t="s">
        <v>12302</v>
      </c>
      <c r="B7243" s="11" t="s">
        <v>233</v>
      </c>
      <c r="C7243" s="10" t="s">
        <v>18</v>
      </c>
      <c r="D7243" s="12">
        <v>40666</v>
      </c>
      <c r="E7243" s="13" t="s">
        <v>12303</v>
      </c>
      <c r="F7243" s="13" t="s">
        <v>2449</v>
      </c>
      <c r="G7243" s="14" t="s">
        <v>3481</v>
      </c>
      <c r="H7243" s="15">
        <f>HYPERLINK("https://docs.wto.org/imrd/directdoc.asp?DDFDocuments/t/G/SPS/NPER369.DOC","EN")</f>
      </c>
      <c r="I7243" s="15">
        <f>HYPERLINK("https://docs.wto.org/imrd/directdoc.asp?DDFDocuments/u/G/SPS/NPER369.DOC","FR")</f>
      </c>
      <c r="J7243" s="15">
        <f>HYPERLINK("https://docs.wto.org/imrd/directdoc.asp?DDFDocuments/v/G/SPS/NPER369.DOC","ES")</f>
      </c>
    </row>
    <row r="7244">
      <c r="A7244" s="10" t="s">
        <v>12304</v>
      </c>
      <c r="B7244" s="11" t="s">
        <v>233</v>
      </c>
      <c r="C7244" s="10" t="s">
        <v>18</v>
      </c>
      <c r="D7244" s="12">
        <v>40666</v>
      </c>
      <c r="E7244" s="13" t="s">
        <v>12305</v>
      </c>
      <c r="F7244" s="13" t="s">
        <v>1089</v>
      </c>
      <c r="G7244" s="14" t="s">
        <v>161</v>
      </c>
      <c r="H7244" s="15">
        <f>HYPERLINK("https://docs.wto.org/imrd/directdoc.asp?DDFDocuments/t/G/SPS/NPER370.DOC","EN")</f>
      </c>
      <c r="I7244" s="15">
        <f>HYPERLINK("https://docs.wto.org/imrd/directdoc.asp?DDFDocuments/u/G/SPS/NPER370.DOC","FR")</f>
      </c>
      <c r="J7244" s="15">
        <f>HYPERLINK("https://docs.wto.org/imrd/directdoc.asp?DDFDocuments/v/G/SPS/NPER370.DOC","ES")</f>
      </c>
    </row>
    <row r="7245">
      <c r="A7245" s="10" t="s">
        <v>12306</v>
      </c>
      <c r="B7245" s="11" t="s">
        <v>233</v>
      </c>
      <c r="C7245" s="10" t="s">
        <v>18</v>
      </c>
      <c r="D7245" s="12">
        <v>40666</v>
      </c>
      <c r="E7245" s="13" t="s">
        <v>12307</v>
      </c>
      <c r="F7245" s="13" t="s">
        <v>1089</v>
      </c>
      <c r="G7245" s="14" t="s">
        <v>2110</v>
      </c>
      <c r="H7245" s="15">
        <f>HYPERLINK("https://docs.wto.org/imrd/directdoc.asp?DDFDocuments/q/G/SPS/NPER371.pdf","EN")</f>
      </c>
      <c r="I7245" s="15">
        <f>HYPERLINK("https://docs.wto.org/imrd/directdoc.asp?DDFDocuments/r/G/SPS/NPER371.pdf","FR")</f>
      </c>
      <c r="J7245" s="15">
        <f>HYPERLINK("https://docs.wto.org/imrd/directdoc.asp?DDFDocuments/s/G/SPS/NPER371.pdf","ES")</f>
      </c>
    </row>
    <row r="7246">
      <c r="A7246" s="10" t="s">
        <v>12308</v>
      </c>
      <c r="B7246" s="11" t="s">
        <v>233</v>
      </c>
      <c r="C7246" s="10" t="s">
        <v>18</v>
      </c>
      <c r="D7246" s="12">
        <v>40666</v>
      </c>
      <c r="E7246" s="13" t="s">
        <v>12309</v>
      </c>
      <c r="F7246" s="13" t="s">
        <v>992</v>
      </c>
      <c r="G7246" s="14" t="s">
        <v>365</v>
      </c>
      <c r="H7246" s="15">
        <f>HYPERLINK("https://docs.wto.org/imrd/directdoc.asp?DDFDocuments/t/G/SPS/NPER372.DOC","EN")</f>
      </c>
      <c r="I7246" s="15">
        <f>HYPERLINK("https://docs.wto.org/imrd/directdoc.asp?DDFDocuments/u/G/SPS/NPER372.DOC","FR")</f>
      </c>
      <c r="J7246" s="15">
        <f>HYPERLINK("https://docs.wto.org/imrd/directdoc.asp?DDFDocuments/v/G/SPS/NPER372.DOC","ES")</f>
      </c>
    </row>
    <row r="7247">
      <c r="A7247" s="10" t="s">
        <v>12310</v>
      </c>
      <c r="B7247" s="11" t="s">
        <v>233</v>
      </c>
      <c r="C7247" s="10" t="s">
        <v>18</v>
      </c>
      <c r="D7247" s="12">
        <v>40666</v>
      </c>
      <c r="E7247" s="13" t="s">
        <v>12311</v>
      </c>
      <c r="F7247" s="13" t="s">
        <v>1089</v>
      </c>
      <c r="G7247" s="14" t="s">
        <v>139</v>
      </c>
      <c r="H7247" s="15">
        <f>HYPERLINK("https://docs.wto.org/imrd/directdoc.asp?DDFDocuments/t/G/SPS/NPER373.DOC","EN")</f>
      </c>
      <c r="I7247" s="15">
        <f>HYPERLINK("https://docs.wto.org/imrd/directdoc.asp?DDFDocuments/u/G/SPS/NPER373.DOC","FR")</f>
      </c>
      <c r="J7247" s="15">
        <f>HYPERLINK("https://docs.wto.org/imrd/directdoc.asp?DDFDocuments/v/G/SPS/NPER373.DOC","ES")</f>
      </c>
    </row>
    <row r="7248">
      <c r="A7248" s="10" t="s">
        <v>12312</v>
      </c>
      <c r="B7248" s="11" t="s">
        <v>233</v>
      </c>
      <c r="C7248" s="10" t="s">
        <v>18</v>
      </c>
      <c r="D7248" s="12">
        <v>40666</v>
      </c>
      <c r="E7248" s="13" t="s">
        <v>12313</v>
      </c>
      <c r="F7248" s="13" t="s">
        <v>1089</v>
      </c>
      <c r="G7248" s="14" t="s">
        <v>139</v>
      </c>
      <c r="H7248" s="15">
        <f>HYPERLINK("https://docs.wto.org/imrd/directdoc.asp?DDFDocuments/q/G/SPS/NPER374.pdf","EN")</f>
      </c>
      <c r="I7248" s="15">
        <f>HYPERLINK("https://docs.wto.org/imrd/directdoc.asp?DDFDocuments/r/G/SPS/NPER374.pdf","FR")</f>
      </c>
      <c r="J7248" s="15">
        <f>HYPERLINK("https://docs.wto.org/imrd/directdoc.asp?DDFDocuments/s/G/SPS/NPER374.pdf","ES")</f>
      </c>
    </row>
    <row r="7249">
      <c r="A7249" s="10" t="s">
        <v>12314</v>
      </c>
      <c r="B7249" s="11" t="s">
        <v>233</v>
      </c>
      <c r="C7249" s="10" t="s">
        <v>18</v>
      </c>
      <c r="D7249" s="12">
        <v>40666</v>
      </c>
      <c r="E7249" s="13" t="s">
        <v>12315</v>
      </c>
      <c r="F7249" s="13" t="s">
        <v>992</v>
      </c>
      <c r="G7249" s="14" t="s">
        <v>349</v>
      </c>
      <c r="H7249" s="15">
        <f>HYPERLINK("https://docs.wto.org/imrd/directdoc.asp?DDFDocuments/q/G/SPS/NPER375.pdf","EN")</f>
      </c>
      <c r="I7249" s="15">
        <f>HYPERLINK("https://docs.wto.org/imrd/directdoc.asp?DDFDocuments/r/G/SPS/NPER375.pdf","FR")</f>
      </c>
      <c r="J7249" s="15">
        <f>HYPERLINK("https://docs.wto.org/imrd/directdoc.asp?DDFDocuments/s/G/SPS/NPER375.pdf","ES")</f>
      </c>
    </row>
    <row r="7250">
      <c r="A7250" s="10" t="s">
        <v>12316</v>
      </c>
      <c r="B7250" s="11" t="s">
        <v>233</v>
      </c>
      <c r="C7250" s="10" t="s">
        <v>18</v>
      </c>
      <c r="D7250" s="12">
        <v>40666</v>
      </c>
      <c r="E7250" s="13" t="s">
        <v>12317</v>
      </c>
      <c r="F7250" s="13" t="s">
        <v>992</v>
      </c>
      <c r="G7250" s="14" t="s">
        <v>365</v>
      </c>
      <c r="H7250" s="15">
        <f>HYPERLINK("https://docs.wto.org/imrd/directdoc.asp?DDFDocuments/q/G/SPS/NPER376.pdf","EN")</f>
      </c>
      <c r="I7250" s="15">
        <f>HYPERLINK("https://docs.wto.org/imrd/directdoc.asp?DDFDocuments/r/G/SPS/NPER376.pdf","FR")</f>
      </c>
      <c r="J7250" s="15">
        <f>HYPERLINK("https://docs.wto.org/imrd/directdoc.asp?DDFDocuments/s/G/SPS/NPER376.pdf","ES")</f>
      </c>
    </row>
    <row r="7251">
      <c r="A7251" s="10" t="s">
        <v>12318</v>
      </c>
      <c r="B7251" s="11" t="s">
        <v>233</v>
      </c>
      <c r="C7251" s="10" t="s">
        <v>18</v>
      </c>
      <c r="D7251" s="12">
        <v>40666</v>
      </c>
      <c r="E7251" s="13" t="s">
        <v>9257</v>
      </c>
      <c r="F7251" s="13" t="s">
        <v>2449</v>
      </c>
      <c r="G7251" s="14" t="s">
        <v>12319</v>
      </c>
      <c r="H7251" s="15">
        <f>HYPERLINK("https://docs.wto.org/imrd/directdoc.asp?DDFDocuments/t/G/SPS/NPER377.DOC","EN")</f>
      </c>
      <c r="I7251" s="15">
        <f>HYPERLINK("https://docs.wto.org/imrd/directdoc.asp?DDFDocuments/u/G/SPS/NPER377.DOC","FR")</f>
      </c>
      <c r="J7251" s="15">
        <f>HYPERLINK("https://docs.wto.org/imrd/directdoc.asp?DDFDocuments/v/G/SPS/NPER377.DOC","ES")</f>
      </c>
    </row>
    <row r="7252">
      <c r="A7252" s="10" t="s">
        <v>12320</v>
      </c>
      <c r="B7252" s="11" t="s">
        <v>233</v>
      </c>
      <c r="C7252" s="10" t="s">
        <v>18</v>
      </c>
      <c r="D7252" s="12">
        <v>40666</v>
      </c>
      <c r="E7252" s="13" t="s">
        <v>12321</v>
      </c>
      <c r="F7252" s="13" t="s">
        <v>1089</v>
      </c>
      <c r="G7252" s="14" t="s">
        <v>139</v>
      </c>
      <c r="H7252" s="15">
        <f>HYPERLINK("https://docs.wto.org/imrd/directdoc.asp?DDFDocuments/t/G/SPS/NPER378.DOC","EN")</f>
      </c>
      <c r="I7252" s="15">
        <f>HYPERLINK("https://docs.wto.org/imrd/directdoc.asp?DDFDocuments/u/G/SPS/NPER378.DOC","FR")</f>
      </c>
      <c r="J7252" s="15">
        <f>HYPERLINK("https://docs.wto.org/imrd/directdoc.asp?DDFDocuments/v/G/SPS/NPER378.DOC","ES")</f>
      </c>
    </row>
    <row r="7253">
      <c r="A7253" s="10" t="s">
        <v>12322</v>
      </c>
      <c r="B7253" s="11" t="s">
        <v>233</v>
      </c>
      <c r="C7253" s="10" t="s">
        <v>18</v>
      </c>
      <c r="D7253" s="12">
        <v>40666</v>
      </c>
      <c r="E7253" s="13" t="s">
        <v>12323</v>
      </c>
      <c r="F7253" s="13" t="s">
        <v>1089</v>
      </c>
      <c r="G7253" s="14" t="s">
        <v>183</v>
      </c>
      <c r="H7253" s="15">
        <f>HYPERLINK("https://docs.wto.org/imrd/directdoc.asp?DDFDocuments/t/G/SPS/NPER379.DOC","EN")</f>
      </c>
      <c r="I7253" s="15">
        <f>HYPERLINK("https://docs.wto.org/imrd/directdoc.asp?DDFDocuments/u/G/SPS/NPER379.DOC","FR")</f>
      </c>
      <c r="J7253" s="15">
        <f>HYPERLINK("https://docs.wto.org/imrd/directdoc.asp?DDFDocuments/v/G/SPS/NPER379.DOC","ES")</f>
      </c>
    </row>
    <row r="7254">
      <c r="A7254" s="10" t="s">
        <v>12324</v>
      </c>
      <c r="B7254" s="11" t="s">
        <v>233</v>
      </c>
      <c r="C7254" s="10" t="s">
        <v>18</v>
      </c>
      <c r="D7254" s="12">
        <v>40666</v>
      </c>
      <c r="E7254" s="13" t="s">
        <v>12321</v>
      </c>
      <c r="F7254" s="13" t="s">
        <v>1089</v>
      </c>
      <c r="G7254" s="14" t="s">
        <v>183</v>
      </c>
      <c r="H7254" s="15">
        <f>HYPERLINK("https://docs.wto.org/imrd/directdoc.asp?DDFDocuments/t/G/SPS/NPER380.DOC","EN")</f>
      </c>
      <c r="I7254" s="15">
        <f>HYPERLINK("https://docs.wto.org/imrd/directdoc.asp?DDFDocuments/u/G/SPS/NPER380.DOC","FR")</f>
      </c>
      <c r="J7254" s="15">
        <f>HYPERLINK("https://docs.wto.org/imrd/directdoc.asp?DDFDocuments/v/G/SPS/NPER380.DOC","ES")</f>
      </c>
    </row>
    <row r="7255">
      <c r="A7255" s="10" t="s">
        <v>12325</v>
      </c>
      <c r="B7255" s="11" t="s">
        <v>149</v>
      </c>
      <c r="C7255" s="10" t="s">
        <v>12</v>
      </c>
      <c r="D7255" s="12">
        <v>40665</v>
      </c>
      <c r="E7255" s="13" t="s">
        <v>12326</v>
      </c>
      <c r="F7255" s="13" t="s">
        <v>122</v>
      </c>
      <c r="G7255" s="14"/>
      <c r="H7255" s="15">
        <f>HYPERLINK("https://docs.wto.org/imrd/directdoc.asp?DDFDocuments/t/G/SPS/NCHN357.DOC","EN")</f>
      </c>
      <c r="I7255" s="15">
        <f>HYPERLINK("https://docs.wto.org/imrd/directdoc.asp?DDFDocuments/u/G/SPS/NCHN357.DOC","FR")</f>
      </c>
      <c r="J7255" s="15">
        <f>HYPERLINK("https://docs.wto.org/imrd/directdoc.asp?DDFDocuments/v/G/SPS/NCHN357.DOC","ES")</f>
      </c>
    </row>
    <row r="7256">
      <c r="A7256" s="10" t="s">
        <v>12327</v>
      </c>
      <c r="B7256" s="11" t="s">
        <v>95</v>
      </c>
      <c r="C7256" s="10" t="s">
        <v>18</v>
      </c>
      <c r="D7256" s="12">
        <v>40662</v>
      </c>
      <c r="E7256" s="13" t="s">
        <v>12328</v>
      </c>
      <c r="F7256" s="13" t="s">
        <v>88</v>
      </c>
      <c r="G7256" s="14" t="s">
        <v>1274</v>
      </c>
      <c r="H7256" s="15">
        <f>HYPERLINK("https://docs.wto.org/imrd/directdoc.asp?DDFDocuments/q/G/SPS/NBRA737.pdf","EN")</f>
      </c>
      <c r="I7256" s="15">
        <f>HYPERLINK("https://docs.wto.org/imrd/directdoc.asp?DDFDocuments/r/G/SPS/NBRA737.pdf","FR")</f>
      </c>
      <c r="J7256" s="15">
        <f>HYPERLINK("https://docs.wto.org/imrd/directdoc.asp?DDFDocuments/s/G/SPS/NBRA737.pdf","ES")</f>
      </c>
    </row>
    <row r="7257">
      <c r="A7257" s="10" t="s">
        <v>12329</v>
      </c>
      <c r="B7257" s="11" t="s">
        <v>95</v>
      </c>
      <c r="C7257" s="10" t="s">
        <v>18</v>
      </c>
      <c r="D7257" s="12">
        <v>40662</v>
      </c>
      <c r="E7257" s="13" t="s">
        <v>11937</v>
      </c>
      <c r="F7257" s="13" t="s">
        <v>32</v>
      </c>
      <c r="G7257" s="14" t="s">
        <v>87</v>
      </c>
      <c r="H7257" s="15">
        <f>HYPERLINK("https://docs.wto.org/imrd/directdoc.asp?DDFDocuments/q/G/SPS/NBRA738.pdf","EN")</f>
      </c>
      <c r="I7257" s="15">
        <f>HYPERLINK("https://docs.wto.org/imrd/directdoc.asp?DDFDocuments/r/G/SPS/NBRA738.pdf","FR")</f>
      </c>
      <c r="J7257" s="15">
        <f>HYPERLINK("https://docs.wto.org/imrd/directdoc.asp?DDFDocuments/s/G/SPS/NBRA738.pdf","ES")</f>
      </c>
    </row>
    <row r="7258">
      <c r="A7258" s="10" t="s">
        <v>12330</v>
      </c>
      <c r="B7258" s="11" t="s">
        <v>95</v>
      </c>
      <c r="C7258" s="10" t="s">
        <v>18</v>
      </c>
      <c r="D7258" s="12">
        <v>40662</v>
      </c>
      <c r="E7258" s="13" t="s">
        <v>12331</v>
      </c>
      <c r="F7258" s="13" t="s">
        <v>368</v>
      </c>
      <c r="G7258" s="14" t="s">
        <v>168</v>
      </c>
      <c r="H7258" s="15">
        <f>HYPERLINK("https://docs.wto.org/imrd/directdoc.asp?DDFDocuments/t/G/SPS/NBRA739.DOC","EN")</f>
      </c>
      <c r="I7258" s="15">
        <f>HYPERLINK("https://docs.wto.org/imrd/directdoc.asp?DDFDocuments/u/G/SPS/NBRA739.DOC","FR")</f>
      </c>
      <c r="J7258" s="15">
        <f>HYPERLINK("https://docs.wto.org/imrd/directdoc.asp?DDFDocuments/v/G/SPS/NBRA739.DOC","ES")</f>
      </c>
    </row>
    <row r="7259">
      <c r="A7259" s="10" t="s">
        <v>12332</v>
      </c>
      <c r="B7259" s="11" t="s">
        <v>95</v>
      </c>
      <c r="C7259" s="10" t="s">
        <v>18</v>
      </c>
      <c r="D7259" s="12">
        <v>40662</v>
      </c>
      <c r="E7259" s="13" t="s">
        <v>12333</v>
      </c>
      <c r="F7259" s="13" t="s">
        <v>12334</v>
      </c>
      <c r="G7259" s="14"/>
      <c r="H7259" s="15">
        <f>HYPERLINK("https://docs.wto.org/imrd/directdoc.asp?DDFDocuments/t/G/SPS/NBRA740.DOC","EN")</f>
      </c>
      <c r="I7259" s="15">
        <f>HYPERLINK("https://docs.wto.org/imrd/directdoc.asp?DDFDocuments/u/G/SPS/NBRA740.DOC","FR")</f>
      </c>
      <c r="J7259" s="15">
        <f>HYPERLINK("https://docs.wto.org/imrd/directdoc.asp?DDFDocuments/v/G/SPS/NBRA740.DOC","ES")</f>
      </c>
    </row>
    <row r="7260">
      <c r="A7260" s="10" t="s">
        <v>12335</v>
      </c>
      <c r="B7260" s="11" t="s">
        <v>95</v>
      </c>
      <c r="C7260" s="10" t="s">
        <v>18</v>
      </c>
      <c r="D7260" s="12">
        <v>40662</v>
      </c>
      <c r="E7260" s="13" t="s">
        <v>12336</v>
      </c>
      <c r="F7260" s="13" t="s">
        <v>12334</v>
      </c>
      <c r="G7260" s="14"/>
      <c r="H7260" s="15">
        <f>HYPERLINK("https://docs.wto.org/imrd/directdoc.asp?DDFDocuments/t/G/SPS/NBRA741.DOC","EN")</f>
      </c>
      <c r="I7260" s="15">
        <f>HYPERLINK("https://docs.wto.org/imrd/directdoc.asp?DDFDocuments/u/G/SPS/NBRA741.DOC","FR")</f>
      </c>
      <c r="J7260" s="15">
        <f>HYPERLINK("https://docs.wto.org/imrd/directdoc.asp?DDFDocuments/v/G/SPS/NBRA741.DOC","ES")</f>
      </c>
    </row>
    <row r="7261">
      <c r="A7261" s="10" t="s">
        <v>12337</v>
      </c>
      <c r="B7261" s="11" t="s">
        <v>95</v>
      </c>
      <c r="C7261" s="10" t="s">
        <v>18</v>
      </c>
      <c r="D7261" s="12">
        <v>40662</v>
      </c>
      <c r="E7261" s="13" t="s">
        <v>12338</v>
      </c>
      <c r="F7261" s="13" t="s">
        <v>12334</v>
      </c>
      <c r="G7261" s="14"/>
      <c r="H7261" s="15">
        <f>HYPERLINK("https://docs.wto.org/imrd/directdoc.asp?DDFDocuments/t/G/SPS/NBRA743.DOC","EN")</f>
      </c>
      <c r="I7261" s="15">
        <f>HYPERLINK("https://docs.wto.org/imrd/directdoc.asp?DDFDocuments/u/G/SPS/NBRA743.DOC","FR")</f>
      </c>
      <c r="J7261" s="15">
        <f>HYPERLINK("https://docs.wto.org/imrd/directdoc.asp?DDFDocuments/v/G/SPS/NBRA743.DOC","ES")</f>
      </c>
    </row>
    <row r="7262">
      <c r="A7262" s="10" t="s">
        <v>12339</v>
      </c>
      <c r="B7262" s="11" t="s">
        <v>79</v>
      </c>
      <c r="C7262" s="10" t="s">
        <v>12</v>
      </c>
      <c r="D7262" s="12">
        <v>40662</v>
      </c>
      <c r="E7262" s="13" t="s">
        <v>12340</v>
      </c>
      <c r="F7262" s="13" t="s">
        <v>8059</v>
      </c>
      <c r="G7262" s="14" t="s">
        <v>12341</v>
      </c>
      <c r="H7262" s="15">
        <f>HYPERLINK("https://docs.wto.org/imrd/directdoc.asp?DDFDocuments/t/G/SPS/NCOL218.DOC","EN")</f>
      </c>
      <c r="I7262" s="15">
        <f>HYPERLINK("https://docs.wto.org/imrd/directdoc.asp?DDFDocuments/u/G/SPS/NCOL218.DOC","FR")</f>
      </c>
      <c r="J7262" s="15">
        <f>HYPERLINK("https://docs.wto.org/imrd/directdoc.asp?DDFDocuments/v/G/SPS/NCOL218.DOC","ES")</f>
      </c>
    </row>
    <row r="7263">
      <c r="A7263" s="10" t="s">
        <v>12342</v>
      </c>
      <c r="B7263" s="11" t="s">
        <v>79</v>
      </c>
      <c r="C7263" s="10" t="s">
        <v>12</v>
      </c>
      <c r="D7263" s="12">
        <v>40662</v>
      </c>
      <c r="E7263" s="13" t="s">
        <v>12340</v>
      </c>
      <c r="F7263" s="13" t="s">
        <v>8059</v>
      </c>
      <c r="G7263" s="14" t="s">
        <v>12343</v>
      </c>
      <c r="H7263" s="15">
        <f>HYPERLINK("https://docs.wto.org/imrd/directdoc.asp?DDFDocuments/t/G/SPS/NCOL219.DOC","EN")</f>
      </c>
      <c r="I7263" s="15">
        <f>HYPERLINK("https://docs.wto.org/imrd/directdoc.asp?DDFDocuments/u/G/SPS/NCOL219.DOC","FR")</f>
      </c>
      <c r="J7263" s="15">
        <f>HYPERLINK("https://docs.wto.org/imrd/directdoc.asp?DDFDocuments/v/G/SPS/NCOL219.DOC","ES")</f>
      </c>
    </row>
    <row r="7264">
      <c r="A7264" s="10" t="s">
        <v>12344</v>
      </c>
      <c r="B7264" s="11" t="s">
        <v>195</v>
      </c>
      <c r="C7264" s="10" t="s">
        <v>18</v>
      </c>
      <c r="D7264" s="12">
        <v>40662</v>
      </c>
      <c r="E7264" s="13" t="s">
        <v>3530</v>
      </c>
      <c r="F7264" s="13" t="s">
        <v>5697</v>
      </c>
      <c r="G7264" s="14"/>
      <c r="H7264" s="15">
        <f>HYPERLINK("https://docs.wto.org/imrd/directdoc.asp?DDFDocuments/q/G/SPS/NNZL452.pdf","EN")</f>
      </c>
      <c r="I7264" s="15">
        <f>HYPERLINK("https://docs.wto.org/imrd/directdoc.asp?DDFDocuments/r/G/SPS/NNZL452.pdf","FR")</f>
      </c>
      <c r="J7264" s="15">
        <f>HYPERLINK("https://docs.wto.org/imrd/directdoc.asp?DDFDocuments/s/G/SPS/NNZL452.pdf","ES")</f>
      </c>
    </row>
    <row r="7265">
      <c r="A7265" s="10" t="s">
        <v>12345</v>
      </c>
      <c r="B7265" s="11" t="s">
        <v>59</v>
      </c>
      <c r="C7265" s="10" t="s">
        <v>40</v>
      </c>
      <c r="D7265" s="12">
        <v>40662</v>
      </c>
      <c r="E7265" s="13" t="s">
        <v>3006</v>
      </c>
      <c r="F7265" s="13" t="s">
        <v>5150</v>
      </c>
      <c r="G7265" s="14"/>
      <c r="H7265" s="15">
        <f>HYPERLINK("https://docs.wto.org/imrd/directdoc.asp?DDFDocuments/q/G/SPS/NTPKM170A1.pdf","EN")</f>
      </c>
      <c r="I7265" s="15">
        <f>HYPERLINK("https://docs.wto.org/imrd/directdoc.asp?DDFDocuments/r/G/SPS/NTPKM170A1.pdf","FR")</f>
      </c>
      <c r="J7265" s="15">
        <f>HYPERLINK("https://docs.wto.org/imrd/directdoc.asp?DDFDocuments/s/G/SPS/NTPKM170A1.pdf","ES")</f>
      </c>
    </row>
    <row r="7266">
      <c r="A7266" s="10" t="s">
        <v>12346</v>
      </c>
      <c r="B7266" s="11" t="s">
        <v>53</v>
      </c>
      <c r="C7266" s="10" t="s">
        <v>54</v>
      </c>
      <c r="D7266" s="12">
        <v>40661</v>
      </c>
      <c r="E7266" s="13" t="s">
        <v>4266</v>
      </c>
      <c r="F7266" s="13" t="s">
        <v>12347</v>
      </c>
      <c r="G7266" s="14" t="s">
        <v>34</v>
      </c>
      <c r="H7266" s="15">
        <f>HYPERLINK("https://docs.wto.org/imrd/directdoc.asp?DDFDocuments/q/G/SPS/NSAU13.pdf","EN")</f>
      </c>
      <c r="I7266" s="15">
        <f>HYPERLINK("https://docs.wto.org/imrd/directdoc.asp?DDFDocuments/r/G/SPS/NSAU13.pdf","FR")</f>
      </c>
      <c r="J7266" s="15">
        <f>HYPERLINK("https://docs.wto.org/imrd/directdoc.asp?DDFDocuments/s/G/SPS/NSAU13.pdf","ES")</f>
      </c>
    </row>
    <row r="7267">
      <c r="A7267" s="10" t="s">
        <v>12348</v>
      </c>
      <c r="B7267" s="11" t="s">
        <v>161</v>
      </c>
      <c r="C7267" s="10" t="s">
        <v>12</v>
      </c>
      <c r="D7267" s="12">
        <v>40661</v>
      </c>
      <c r="E7267" s="13" t="s">
        <v>12349</v>
      </c>
      <c r="F7267" s="13" t="s">
        <v>32</v>
      </c>
      <c r="G7267" s="14" t="s">
        <v>12350</v>
      </c>
      <c r="H7267" s="15">
        <f>HYPERLINK("https://docs.wto.org/imrd/directdoc.asp?DDFDocuments/t/G/SPS/NUSA2211.DOC","EN")</f>
      </c>
      <c r="I7267" s="15">
        <f>HYPERLINK("https://docs.wto.org/imrd/directdoc.asp?DDFDocuments/u/G/SPS/NUSA2211.DOC","FR")</f>
      </c>
      <c r="J7267" s="15">
        <f>HYPERLINK("https://docs.wto.org/imrd/directdoc.asp?DDFDocuments/v/G/SPS/NUSA2211.DOC","ES")</f>
      </c>
    </row>
    <row r="7268">
      <c r="A7268" s="10" t="s">
        <v>12351</v>
      </c>
      <c r="B7268" s="11" t="s">
        <v>95</v>
      </c>
      <c r="C7268" s="10" t="s">
        <v>18</v>
      </c>
      <c r="D7268" s="12">
        <v>40660</v>
      </c>
      <c r="E7268" s="13" t="s">
        <v>7018</v>
      </c>
      <c r="F7268" s="13" t="s">
        <v>88</v>
      </c>
      <c r="G7268" s="14" t="s">
        <v>1274</v>
      </c>
      <c r="H7268" s="15">
        <f>HYPERLINK("https://docs.wto.org/imrd/directdoc.asp?DDFDocuments/q/G/SPS/NBRA735.pdf","EN")</f>
      </c>
      <c r="I7268" s="15">
        <f>HYPERLINK("https://docs.wto.org/imrd/directdoc.asp?DDFDocuments/r/G/SPS/NBRA735.pdf","FR")</f>
      </c>
      <c r="J7268" s="15">
        <f>HYPERLINK("https://docs.wto.org/imrd/directdoc.asp?DDFDocuments/s/G/SPS/NBRA735.pdf","ES")</f>
      </c>
    </row>
    <row r="7269">
      <c r="A7269" s="10" t="s">
        <v>12352</v>
      </c>
      <c r="B7269" s="11" t="s">
        <v>95</v>
      </c>
      <c r="C7269" s="10" t="s">
        <v>18</v>
      </c>
      <c r="D7269" s="12">
        <v>40660</v>
      </c>
      <c r="E7269" s="13" t="s">
        <v>6368</v>
      </c>
      <c r="F7269" s="13" t="s">
        <v>1282</v>
      </c>
      <c r="G7269" s="14"/>
      <c r="H7269" s="15">
        <f>HYPERLINK("https://docs.wto.org/imrd/directdoc.asp?DDFDocuments/t/G/SPS/NBRA736.DOC","EN")</f>
      </c>
      <c r="I7269" s="15">
        <f>HYPERLINK("https://docs.wto.org/imrd/directdoc.asp?DDFDocuments/u/G/SPS/NBRA736.DOC","FR")</f>
      </c>
      <c r="J7269" s="15">
        <f>HYPERLINK("https://docs.wto.org/imrd/directdoc.asp?DDFDocuments/v/G/SPS/NBRA736.DOC","ES")</f>
      </c>
    </row>
    <row r="7270">
      <c r="A7270" s="10" t="s">
        <v>12353</v>
      </c>
      <c r="B7270" s="11" t="s">
        <v>365</v>
      </c>
      <c r="C7270" s="10" t="s">
        <v>40</v>
      </c>
      <c r="D7270" s="12">
        <v>40660</v>
      </c>
      <c r="E7270" s="13" t="s">
        <v>19</v>
      </c>
      <c r="F7270" s="13" t="s">
        <v>5163</v>
      </c>
      <c r="G7270" s="14"/>
      <c r="H7270" s="15">
        <f>HYPERLINK("https://docs.wto.org/imrd/directdoc.asp?DDFDocuments/t/G/SPS/NCHL341A2.DOC","EN")</f>
      </c>
      <c r="I7270" s="15">
        <f>HYPERLINK("https://docs.wto.org/imrd/directdoc.asp?DDFDocuments/u/G/SPS/NCHL341A2.DOC","FR")</f>
      </c>
      <c r="J7270" s="15">
        <f>HYPERLINK("https://docs.wto.org/imrd/directdoc.asp?DDFDocuments/v/G/SPS/NCHL341A2.DOC","ES")</f>
      </c>
    </row>
    <row r="7271">
      <c r="A7271" s="10" t="s">
        <v>12354</v>
      </c>
      <c r="B7271" s="11" t="s">
        <v>82</v>
      </c>
      <c r="C7271" s="10" t="s">
        <v>40</v>
      </c>
      <c r="D7271" s="12">
        <v>40660</v>
      </c>
      <c r="E7271" s="13" t="s">
        <v>12355</v>
      </c>
      <c r="F7271" s="13" t="s">
        <v>5150</v>
      </c>
      <c r="G7271" s="14" t="s">
        <v>12356</v>
      </c>
      <c r="H7271" s="15">
        <f>HYPERLINK("https://docs.wto.org/imrd/directdoc.asp?DDFDocuments/t/G/SPS/NEEC363A3.DOC","EN")</f>
      </c>
      <c r="I7271" s="15">
        <f>HYPERLINK("https://docs.wto.org/imrd/directdoc.asp?DDFDocuments/u/G/SPS/NEEC363A3.DOC","FR")</f>
      </c>
      <c r="J7271" s="15">
        <f>HYPERLINK("https://docs.wto.org/imrd/directdoc.asp?DDFDocuments/v/G/SPS/NEEC363A3.DOC","ES")</f>
      </c>
    </row>
    <row r="7272">
      <c r="A7272" s="10" t="s">
        <v>12357</v>
      </c>
      <c r="B7272" s="11" t="s">
        <v>82</v>
      </c>
      <c r="C7272" s="10" t="s">
        <v>40</v>
      </c>
      <c r="D7272" s="12">
        <v>40660</v>
      </c>
      <c r="E7272" s="13" t="s">
        <v>603</v>
      </c>
      <c r="F7272" s="13" t="s">
        <v>5150</v>
      </c>
      <c r="G7272" s="14"/>
      <c r="H7272" s="15">
        <f>HYPERLINK("https://docs.wto.org/imrd/directdoc.asp?DDFDocuments/t/G/SPS/NEEC374A3.DOC","EN")</f>
      </c>
      <c r="I7272" s="15">
        <f>HYPERLINK("https://docs.wto.org/imrd/directdoc.asp?DDFDocuments/u/G/SPS/NEEC374A3.DOC","FR")</f>
      </c>
      <c r="J7272" s="15">
        <f>HYPERLINK("https://docs.wto.org/imrd/directdoc.asp?DDFDocuments/v/G/SPS/NEEC374A3.DOC","ES")</f>
      </c>
    </row>
    <row r="7273">
      <c r="A7273" s="10" t="s">
        <v>12358</v>
      </c>
      <c r="B7273" s="11" t="s">
        <v>82</v>
      </c>
      <c r="C7273" s="10" t="s">
        <v>40</v>
      </c>
      <c r="D7273" s="12">
        <v>40660</v>
      </c>
      <c r="E7273" s="13" t="s">
        <v>12359</v>
      </c>
      <c r="F7273" s="13" t="s">
        <v>5150</v>
      </c>
      <c r="G7273" s="14" t="s">
        <v>2334</v>
      </c>
      <c r="H7273" s="15">
        <f>HYPERLINK("https://docs.wto.org/imrd/directdoc.asp?DDFDocuments/t/G/SPS/NEEC396A1.DOC","EN")</f>
      </c>
      <c r="I7273" s="15">
        <f>HYPERLINK("https://docs.wto.org/imrd/directdoc.asp?DDFDocuments/u/G/SPS/NEEC396A1.DOC","FR")</f>
      </c>
      <c r="J7273" s="15">
        <f>HYPERLINK("https://docs.wto.org/imrd/directdoc.asp?DDFDocuments/v/G/SPS/NEEC396A1.DOC","ES")</f>
      </c>
    </row>
    <row r="7274">
      <c r="A7274" s="10" t="s">
        <v>12360</v>
      </c>
      <c r="B7274" s="11" t="s">
        <v>59</v>
      </c>
      <c r="C7274" s="10" t="s">
        <v>40</v>
      </c>
      <c r="D7274" s="12">
        <v>40660</v>
      </c>
      <c r="E7274" s="13" t="s">
        <v>12361</v>
      </c>
      <c r="F7274" s="13" t="s">
        <v>5150</v>
      </c>
      <c r="G7274" s="14"/>
      <c r="H7274" s="15">
        <f>HYPERLINK("https://docs.wto.org/imrd/directdoc.asp?DDFDocuments/t/G/SPS/NTPKM208A1.DOC","EN")</f>
      </c>
      <c r="I7274" s="15">
        <f>HYPERLINK("https://docs.wto.org/imrd/directdoc.asp?DDFDocuments/u/G/SPS/NTPKM208A1.DOC","FR")</f>
      </c>
      <c r="J7274" s="15">
        <f>HYPERLINK("https://docs.wto.org/imrd/directdoc.asp?DDFDocuments/v/G/SPS/NTPKM208A1.DOC","ES")</f>
      </c>
    </row>
    <row r="7275">
      <c r="A7275" s="10" t="s">
        <v>12362</v>
      </c>
      <c r="B7275" s="11" t="s">
        <v>161</v>
      </c>
      <c r="C7275" s="10" t="s">
        <v>40</v>
      </c>
      <c r="D7275" s="12">
        <v>40660</v>
      </c>
      <c r="E7275" s="13" t="s">
        <v>12363</v>
      </c>
      <c r="F7275" s="13" t="s">
        <v>5150</v>
      </c>
      <c r="G7275" s="14" t="s">
        <v>12364</v>
      </c>
      <c r="H7275" s="15">
        <f>HYPERLINK("https://docs.wto.org/imrd/directdoc.asp?DDFDocuments/t/G/SPS/NUSA2130A1.DOC","EN")</f>
      </c>
      <c r="I7275" s="15">
        <f>HYPERLINK("https://docs.wto.org/imrd/directdoc.asp?DDFDocuments/u/G/SPS/NUSA2130A1.DOC","FR")</f>
      </c>
      <c r="J7275" s="15">
        <f>HYPERLINK("https://docs.wto.org/imrd/directdoc.asp?DDFDocuments/v/G/SPS/NUSA2130A1.DOC","ES")</f>
      </c>
    </row>
    <row r="7276">
      <c r="A7276" s="10" t="s">
        <v>12365</v>
      </c>
      <c r="B7276" s="11" t="s">
        <v>161</v>
      </c>
      <c r="C7276" s="10" t="s">
        <v>12</v>
      </c>
      <c r="D7276" s="12">
        <v>40660</v>
      </c>
      <c r="E7276" s="13" t="s">
        <v>12270</v>
      </c>
      <c r="F7276" s="13" t="s">
        <v>32</v>
      </c>
      <c r="G7276" s="14" t="s">
        <v>10812</v>
      </c>
      <c r="H7276" s="15">
        <f>HYPERLINK("https://docs.wto.org/imrd/directdoc.asp?DDFDocuments/t/G/SPS/NUSA2210.DOC","EN")</f>
      </c>
      <c r="I7276" s="15">
        <f>HYPERLINK("https://docs.wto.org/imrd/directdoc.asp?DDFDocuments/u/G/SPS/NUSA2210.DOC","FR")</f>
      </c>
      <c r="J7276" s="15">
        <f>HYPERLINK("https://docs.wto.org/imrd/directdoc.asp?DDFDocuments/v/G/SPS/NUSA2210.DOC","ES")</f>
      </c>
    </row>
    <row r="7277">
      <c r="A7277" s="10" t="s">
        <v>12366</v>
      </c>
      <c r="B7277" s="11" t="s">
        <v>365</v>
      </c>
      <c r="C7277" s="10" t="s">
        <v>40</v>
      </c>
      <c r="D7277" s="12">
        <v>40659</v>
      </c>
      <c r="E7277" s="13" t="s">
        <v>12367</v>
      </c>
      <c r="F7277" s="13" t="s">
        <v>5163</v>
      </c>
      <c r="G7277" s="14"/>
      <c r="H7277" s="15">
        <f>HYPERLINK("https://docs.wto.org/imrd/directdoc.asp?DDFDocuments/t/G/SPS/NCHL344A2.DOC","EN")</f>
      </c>
      <c r="I7277" s="15">
        <f>HYPERLINK("https://docs.wto.org/imrd/directdoc.asp?DDFDocuments/u/G/SPS/NCHL344A2.DOC","FR")</f>
      </c>
      <c r="J7277" s="15">
        <f>HYPERLINK("https://docs.wto.org/imrd/directdoc.asp?DDFDocuments/v/G/SPS/NCHL344A2.DOC","ES")</f>
      </c>
    </row>
    <row r="7278">
      <c r="A7278" s="10" t="s">
        <v>12368</v>
      </c>
      <c r="B7278" s="11" t="s">
        <v>365</v>
      </c>
      <c r="C7278" s="10" t="s">
        <v>40</v>
      </c>
      <c r="D7278" s="12">
        <v>40659</v>
      </c>
      <c r="E7278" s="13" t="s">
        <v>19</v>
      </c>
      <c r="F7278" s="13" t="s">
        <v>5163</v>
      </c>
      <c r="G7278" s="14"/>
      <c r="H7278" s="15">
        <f>HYPERLINK("https://docs.wto.org/imrd/directdoc.asp?DDFDocuments/t/G/SPS/NCHL346A1.DOC","EN")</f>
      </c>
      <c r="I7278" s="15">
        <f>HYPERLINK("https://docs.wto.org/imrd/directdoc.asp?DDFDocuments/u/G/SPS/NCHL346A1.DOC","FR")</f>
      </c>
      <c r="J7278" s="15">
        <f>HYPERLINK("https://docs.wto.org/imrd/directdoc.asp?DDFDocuments/v/G/SPS/NCHL346A1.DOC","ES")</f>
      </c>
    </row>
    <row r="7279">
      <c r="A7279" s="10" t="s">
        <v>12369</v>
      </c>
      <c r="B7279" s="11" t="s">
        <v>365</v>
      </c>
      <c r="C7279" s="10" t="s">
        <v>18</v>
      </c>
      <c r="D7279" s="12">
        <v>40659</v>
      </c>
      <c r="E7279" s="13" t="s">
        <v>971</v>
      </c>
      <c r="F7279" s="13" t="s">
        <v>144</v>
      </c>
      <c r="G7279" s="14"/>
      <c r="H7279" s="15">
        <f>HYPERLINK("https://docs.wto.org/imrd/directdoc.asp?DDFDocuments/t/G/SPS/NCHL355.DOC","EN")</f>
      </c>
      <c r="I7279" s="15">
        <f>HYPERLINK("https://docs.wto.org/imrd/directdoc.asp?DDFDocuments/u/G/SPS/NCHL355.DOC","FR")</f>
      </c>
      <c r="J7279" s="15">
        <f>HYPERLINK("https://docs.wto.org/imrd/directdoc.asp?DDFDocuments/v/G/SPS/NCHL355.DOC","ES")</f>
      </c>
    </row>
    <row r="7280">
      <c r="A7280" s="10" t="s">
        <v>12370</v>
      </c>
      <c r="B7280" s="11" t="s">
        <v>5038</v>
      </c>
      <c r="C7280" s="10" t="s">
        <v>54</v>
      </c>
      <c r="D7280" s="12">
        <v>40654</v>
      </c>
      <c r="E7280" s="13" t="s">
        <v>12371</v>
      </c>
      <c r="F7280" s="13" t="s">
        <v>925</v>
      </c>
      <c r="G7280" s="14" t="s">
        <v>12372</v>
      </c>
      <c r="H7280" s="15">
        <f>HYPERLINK("https://docs.wto.org/imrd/directdoc.asp?DDFDocuments/t/G/SPS/NALB133A1.DOC","EN")</f>
      </c>
      <c r="I7280" s="15">
        <f>HYPERLINK("https://docs.wto.org/imrd/directdoc.asp?DDFDocuments/u/G/SPS/NALB133A1.DOC","FR")</f>
      </c>
      <c r="J7280" s="15">
        <f>HYPERLINK("https://docs.wto.org/imrd/directdoc.asp?DDFDocuments/v/G/SPS/NALB133A1.DOC","ES")</f>
      </c>
    </row>
    <row r="7281">
      <c r="A7281" s="10" t="s">
        <v>12373</v>
      </c>
      <c r="B7281" s="11" t="s">
        <v>79</v>
      </c>
      <c r="C7281" s="10" t="s">
        <v>18</v>
      </c>
      <c r="D7281" s="12">
        <v>40654</v>
      </c>
      <c r="E7281" s="13" t="s">
        <v>2329</v>
      </c>
      <c r="F7281" s="13" t="s">
        <v>32</v>
      </c>
      <c r="G7281" s="14"/>
      <c r="H7281" s="15">
        <f>HYPERLINK("https://docs.wto.org/imrd/directdoc.asp?DDFDocuments/t/G/SPS/NCOL217.DOC","EN")</f>
      </c>
      <c r="I7281" s="15">
        <f>HYPERLINK("https://docs.wto.org/imrd/directdoc.asp?DDFDocuments/u/G/SPS/NCOL217.DOC","FR")</f>
      </c>
      <c r="J7281" s="15">
        <f>HYPERLINK("https://docs.wto.org/imrd/directdoc.asp?DDFDocuments/v/G/SPS/NCOL217.DOC","ES")</f>
      </c>
    </row>
    <row r="7282">
      <c r="A7282" s="10" t="s">
        <v>12374</v>
      </c>
      <c r="B7282" s="11" t="s">
        <v>27</v>
      </c>
      <c r="C7282" s="10" t="s">
        <v>18</v>
      </c>
      <c r="D7282" s="12">
        <v>40654</v>
      </c>
      <c r="E7282" s="13" t="s">
        <v>8032</v>
      </c>
      <c r="F7282" s="13" t="s">
        <v>12375</v>
      </c>
      <c r="G7282" s="14"/>
      <c r="H7282" s="15">
        <f>HYPERLINK("https://docs.wto.org/imrd/directdoc.asp?DDFDocuments/t/G/SPS/NCRI110.DOC","EN")</f>
      </c>
      <c r="I7282" s="15">
        <f>HYPERLINK("https://docs.wto.org/imrd/directdoc.asp?DDFDocuments/u/G/SPS/NCRI110.DOC","FR")</f>
      </c>
      <c r="J7282" s="15">
        <f>HYPERLINK("https://docs.wto.org/imrd/directdoc.asp?DDFDocuments/v/G/SPS/NCRI110.DOC","ES")</f>
      </c>
    </row>
    <row r="7283">
      <c r="A7283" s="10" t="s">
        <v>12376</v>
      </c>
      <c r="B7283" s="11" t="s">
        <v>195</v>
      </c>
      <c r="C7283" s="10" t="s">
        <v>40</v>
      </c>
      <c r="D7283" s="12">
        <v>40654</v>
      </c>
      <c r="E7283" s="13" t="s">
        <v>2346</v>
      </c>
      <c r="F7283" s="13" t="s">
        <v>310</v>
      </c>
      <c r="G7283" s="14"/>
      <c r="H7283" s="15">
        <f>HYPERLINK("https://docs.wto.org/imrd/directdoc.asp?DDFDocuments/t/G/SPS/NNZL440A1.DOC","EN")</f>
      </c>
      <c r="I7283" s="15">
        <f>HYPERLINK("https://docs.wto.org/imrd/directdoc.asp?DDFDocuments/u/G/SPS/NNZL440A1.DOC","FR")</f>
      </c>
      <c r="J7283" s="15">
        <f>HYPERLINK("https://docs.wto.org/imrd/directdoc.asp?DDFDocuments/v/G/SPS/NNZL440A1.DOC","ES")</f>
      </c>
    </row>
    <row r="7284">
      <c r="A7284" s="10" t="s">
        <v>12377</v>
      </c>
      <c r="B7284" s="11" t="s">
        <v>53</v>
      </c>
      <c r="C7284" s="10" t="s">
        <v>12</v>
      </c>
      <c r="D7284" s="12">
        <v>40654</v>
      </c>
      <c r="E7284" s="13" t="s">
        <v>12378</v>
      </c>
      <c r="F7284" s="13" t="s">
        <v>2192</v>
      </c>
      <c r="G7284" s="14" t="s">
        <v>11</v>
      </c>
      <c r="H7284" s="15">
        <f>HYPERLINK("https://docs.wto.org/imrd/directdoc.asp?DDFDocuments/q/G/SPS/NSAU12.pdf","EN")</f>
      </c>
      <c r="I7284" s="15">
        <f>HYPERLINK("https://docs.wto.org/imrd/directdoc.asp?DDFDocuments/r/G/SPS/NSAU12.pdf","FR")</f>
      </c>
      <c r="J7284" s="15">
        <f>HYPERLINK("https://docs.wto.org/imrd/directdoc.asp?DDFDocuments/s/G/SPS/NSAU12.pdf","ES")</f>
      </c>
    </row>
    <row r="7285">
      <c r="A7285" s="10" t="s">
        <v>12379</v>
      </c>
      <c r="B7285" s="11" t="s">
        <v>164</v>
      </c>
      <c r="C7285" s="10" t="s">
        <v>12</v>
      </c>
      <c r="D7285" s="12">
        <v>40654</v>
      </c>
      <c r="E7285" s="13" t="s">
        <v>12380</v>
      </c>
      <c r="F7285" s="13" t="s">
        <v>2192</v>
      </c>
      <c r="G7285" s="14" t="s">
        <v>139</v>
      </c>
      <c r="H7285" s="15">
        <f>HYPERLINK("https://docs.wto.org/imrd/directdoc.asp?DDFDocuments/t/G/SPS/NUKR61.DOC","EN")</f>
      </c>
      <c r="I7285" s="15">
        <f>HYPERLINK("https://docs.wto.org/imrd/directdoc.asp?DDFDocuments/u/G/SPS/NUKR61.DOC","FR")</f>
      </c>
      <c r="J7285" s="15">
        <f>HYPERLINK("https://docs.wto.org/imrd/directdoc.asp?DDFDocuments/v/G/SPS/NUKR61.DOC","ES")</f>
      </c>
    </row>
    <row r="7286">
      <c r="A7286" s="10" t="s">
        <v>12381</v>
      </c>
      <c r="B7286" s="11" t="s">
        <v>161</v>
      </c>
      <c r="C7286" s="10" t="s">
        <v>18</v>
      </c>
      <c r="D7286" s="12">
        <v>40654</v>
      </c>
      <c r="E7286" s="13" t="s">
        <v>12382</v>
      </c>
      <c r="F7286" s="13" t="s">
        <v>12383</v>
      </c>
      <c r="G7286" s="14"/>
      <c r="H7286" s="15">
        <f>HYPERLINK("https://docs.wto.org/imrd/directdoc.asp?DDFDocuments/t/G/SPS/NUSA2205.DOC","EN")</f>
      </c>
      <c r="I7286" s="15">
        <f>HYPERLINK("https://docs.wto.org/imrd/directdoc.asp?DDFDocuments/u/G/SPS/NUSA2205.DOC","FR")</f>
      </c>
      <c r="J7286" s="15">
        <f>HYPERLINK("https://docs.wto.org/imrd/directdoc.asp?DDFDocuments/v/G/SPS/NUSA2205.DOC","ES")</f>
      </c>
    </row>
    <row r="7287">
      <c r="A7287" s="10" t="s">
        <v>12384</v>
      </c>
      <c r="B7287" s="11" t="s">
        <v>79</v>
      </c>
      <c r="C7287" s="10" t="s">
        <v>40</v>
      </c>
      <c r="D7287" s="12">
        <v>40652</v>
      </c>
      <c r="E7287" s="13" t="s">
        <v>19</v>
      </c>
      <c r="F7287" s="13" t="s">
        <v>5163</v>
      </c>
      <c r="G7287" s="14"/>
      <c r="H7287" s="15">
        <f>HYPERLINK("https://docs.wto.org/imrd/directdoc.asp?DDFDocuments/t/G/SPS/NCOL101A4.DOC","EN")</f>
      </c>
      <c r="I7287" s="15">
        <f>HYPERLINK("https://docs.wto.org/imrd/directdoc.asp?DDFDocuments/u/G/SPS/NCOL101A4.DOC","FR")</f>
      </c>
      <c r="J7287" s="15">
        <f>HYPERLINK("https://docs.wto.org/imrd/directdoc.asp?DDFDocuments/v/G/SPS/NCOL101A4.DOC","ES")</f>
      </c>
    </row>
    <row r="7288">
      <c r="A7288" s="10" t="s">
        <v>12385</v>
      </c>
      <c r="B7288" s="11" t="s">
        <v>82</v>
      </c>
      <c r="C7288" s="10" t="s">
        <v>18</v>
      </c>
      <c r="D7288" s="12">
        <v>40652</v>
      </c>
      <c r="E7288" s="13" t="s">
        <v>12386</v>
      </c>
      <c r="F7288" s="13" t="s">
        <v>92</v>
      </c>
      <c r="G7288" s="14" t="s">
        <v>12387</v>
      </c>
      <c r="H7288" s="15">
        <f>HYPERLINK("https://docs.wto.org/imrd/directdoc.asp?DDFDocuments/t/G/SPS/NEEC400.DOC","EN")</f>
      </c>
      <c r="I7288" s="15">
        <f>HYPERLINK("https://docs.wto.org/imrd/directdoc.asp?DDFDocuments/u/G/SPS/NEEC400.DOC","FR")</f>
      </c>
      <c r="J7288" s="15">
        <f>HYPERLINK("https://docs.wto.org/imrd/directdoc.asp?DDFDocuments/v/G/SPS/NEEC400.DOC","ES")</f>
      </c>
    </row>
    <row r="7289">
      <c r="A7289" s="10" t="s">
        <v>12388</v>
      </c>
      <c r="B7289" s="11" t="s">
        <v>195</v>
      </c>
      <c r="C7289" s="10" t="s">
        <v>40</v>
      </c>
      <c r="D7289" s="12">
        <v>40652</v>
      </c>
      <c r="E7289" s="13" t="s">
        <v>7362</v>
      </c>
      <c r="F7289" s="13" t="s">
        <v>5150</v>
      </c>
      <c r="G7289" s="14"/>
      <c r="H7289" s="15">
        <f>HYPERLINK("https://docs.wto.org/imrd/directdoc.asp?DDFDocuments/t/G/SPS/NNZL444A1.DOC","EN")</f>
      </c>
      <c r="I7289" s="15">
        <f>HYPERLINK("https://docs.wto.org/imrd/directdoc.asp?DDFDocuments/u/G/SPS/NNZL444A1.DOC","FR")</f>
      </c>
      <c r="J7289" s="15">
        <f>HYPERLINK("https://docs.wto.org/imrd/directdoc.asp?DDFDocuments/v/G/SPS/NNZL444A1.DOC","ES")</f>
      </c>
    </row>
    <row r="7290">
      <c r="A7290" s="10" t="s">
        <v>12389</v>
      </c>
      <c r="B7290" s="11" t="s">
        <v>365</v>
      </c>
      <c r="C7290" s="10" t="s">
        <v>18</v>
      </c>
      <c r="D7290" s="12">
        <v>40648</v>
      </c>
      <c r="E7290" s="13" t="s">
        <v>11622</v>
      </c>
      <c r="F7290" s="13" t="s">
        <v>158</v>
      </c>
      <c r="G7290" s="14"/>
      <c r="H7290" s="15">
        <f>HYPERLINK("https://docs.wto.org/imrd/directdoc.asp?DDFDocuments/t/G/SPS/NCHL352.DOC","EN")</f>
      </c>
      <c r="I7290" s="15">
        <f>HYPERLINK("https://docs.wto.org/imrd/directdoc.asp?DDFDocuments/u/G/SPS/NCHL352.DOC","FR")</f>
      </c>
      <c r="J7290" s="15">
        <f>HYPERLINK("https://docs.wto.org/imrd/directdoc.asp?DDFDocuments/v/G/SPS/NCHL352.DOC","ES")</f>
      </c>
    </row>
    <row r="7291">
      <c r="A7291" s="10" t="s">
        <v>12390</v>
      </c>
      <c r="B7291" s="11" t="s">
        <v>365</v>
      </c>
      <c r="C7291" s="10" t="s">
        <v>18</v>
      </c>
      <c r="D7291" s="12">
        <v>40648</v>
      </c>
      <c r="E7291" s="13" t="s">
        <v>12391</v>
      </c>
      <c r="F7291" s="13" t="s">
        <v>158</v>
      </c>
      <c r="G7291" s="14"/>
      <c r="H7291" s="15">
        <f>HYPERLINK("https://docs.wto.org/imrd/directdoc.asp?DDFDocuments/t/G/SPS/NCHL353.DOC","EN")</f>
      </c>
      <c r="I7291" s="15">
        <f>HYPERLINK("https://docs.wto.org/imrd/directdoc.asp?DDFDocuments/u/G/SPS/NCHL353.DOC","FR")</f>
      </c>
      <c r="J7291" s="15">
        <f>HYPERLINK("https://docs.wto.org/imrd/directdoc.asp?DDFDocuments/v/G/SPS/NCHL353.DOC","ES")</f>
      </c>
    </row>
    <row r="7292">
      <c r="A7292" s="10" t="s">
        <v>12392</v>
      </c>
      <c r="B7292" s="11" t="s">
        <v>188</v>
      </c>
      <c r="C7292" s="10" t="s">
        <v>18</v>
      </c>
      <c r="D7292" s="12">
        <v>40647</v>
      </c>
      <c r="E7292" s="13" t="s">
        <v>12043</v>
      </c>
      <c r="F7292" s="13" t="s">
        <v>186</v>
      </c>
      <c r="G7292" s="14" t="s">
        <v>4781</v>
      </c>
      <c r="H7292" s="15">
        <f>HYPERLINK("https://docs.wto.org/imrd/directdoc.asp?DDFDocuments/t/G/SPS/NAUS260.DOC","EN")</f>
      </c>
      <c r="I7292" s="15">
        <f>HYPERLINK("https://docs.wto.org/imrd/directdoc.asp?DDFDocuments/u/G/SPS/NAUS260.DOC","FR")</f>
      </c>
      <c r="J7292" s="15">
        <f>HYPERLINK("https://docs.wto.org/imrd/directdoc.asp?DDFDocuments/v/G/SPS/NAUS260.DOC","ES")</f>
      </c>
    </row>
    <row r="7293">
      <c r="A7293" s="10" t="s">
        <v>12393</v>
      </c>
      <c r="B7293" s="11" t="s">
        <v>188</v>
      </c>
      <c r="C7293" s="10" t="s">
        <v>12</v>
      </c>
      <c r="D7293" s="12">
        <v>40647</v>
      </c>
      <c r="E7293" s="13" t="s">
        <v>11611</v>
      </c>
      <c r="F7293" s="13" t="s">
        <v>11612</v>
      </c>
      <c r="G7293" s="14" t="s">
        <v>34</v>
      </c>
      <c r="H7293" s="15">
        <f>HYPERLINK("https://docs.wto.org/imrd/directdoc.asp?DDFDocuments/q/G/SPS/NAUS261.pdf","EN")</f>
      </c>
      <c r="I7293" s="15">
        <f>HYPERLINK("https://docs.wto.org/imrd/directdoc.asp?DDFDocuments/r/G/SPS/NAUS261.pdf","FR")</f>
      </c>
      <c r="J7293" s="15">
        <f>HYPERLINK("https://docs.wto.org/imrd/directdoc.asp?DDFDocuments/s/G/SPS/NAUS261.pdf","ES")</f>
      </c>
    </row>
    <row r="7294">
      <c r="A7294" s="10" t="s">
        <v>12394</v>
      </c>
      <c r="B7294" s="11" t="s">
        <v>188</v>
      </c>
      <c r="C7294" s="10" t="s">
        <v>18</v>
      </c>
      <c r="D7294" s="12">
        <v>40647</v>
      </c>
      <c r="E7294" s="13" t="s">
        <v>12395</v>
      </c>
      <c r="F7294" s="13" t="s">
        <v>158</v>
      </c>
      <c r="G7294" s="14" t="s">
        <v>12396</v>
      </c>
      <c r="H7294" s="15">
        <f>HYPERLINK("https://docs.wto.org/imrd/directdoc.asp?DDFDocuments/t/G/SPS/NAUS262.DOC","EN")</f>
      </c>
      <c r="I7294" s="15">
        <f>HYPERLINK("https://docs.wto.org/imrd/directdoc.asp?DDFDocuments/u/G/SPS/NAUS262.DOC","FR")</f>
      </c>
      <c r="J7294" s="15">
        <f>HYPERLINK("https://docs.wto.org/imrd/directdoc.asp?DDFDocuments/v/G/SPS/NAUS262.DOC","ES")</f>
      </c>
    </row>
    <row r="7295">
      <c r="A7295" s="10" t="s">
        <v>12397</v>
      </c>
      <c r="B7295" s="11" t="s">
        <v>365</v>
      </c>
      <c r="C7295" s="10" t="s">
        <v>18</v>
      </c>
      <c r="D7295" s="12">
        <v>40647</v>
      </c>
      <c r="E7295" s="13" t="s">
        <v>5267</v>
      </c>
      <c r="F7295" s="13" t="s">
        <v>223</v>
      </c>
      <c r="G7295" s="14" t="s">
        <v>82</v>
      </c>
      <c r="H7295" s="15">
        <f>HYPERLINK("https://docs.wto.org/imrd/directdoc.asp?DDFDocuments/t/G/SPS/NCHL351.DOC","EN")</f>
      </c>
      <c r="I7295" s="15">
        <f>HYPERLINK("https://docs.wto.org/imrd/directdoc.asp?DDFDocuments/u/G/SPS/NCHL351.DOC","FR")</f>
      </c>
      <c r="J7295" s="15">
        <f>HYPERLINK("https://docs.wto.org/imrd/directdoc.asp?DDFDocuments/v/G/SPS/NCHL351.DOC","ES")</f>
      </c>
    </row>
    <row r="7296">
      <c r="A7296" s="10" t="s">
        <v>12398</v>
      </c>
      <c r="B7296" s="11" t="s">
        <v>82</v>
      </c>
      <c r="C7296" s="10" t="s">
        <v>18</v>
      </c>
      <c r="D7296" s="12">
        <v>40647</v>
      </c>
      <c r="E7296" s="13" t="s">
        <v>12399</v>
      </c>
      <c r="F7296" s="13" t="s">
        <v>335</v>
      </c>
      <c r="G7296" s="14"/>
      <c r="H7296" s="15">
        <f>HYPERLINK("https://docs.wto.org/imrd/directdoc.asp?DDFDocuments/q/G/SPS/NEEC399.pdf","EN")</f>
      </c>
      <c r="I7296" s="15">
        <f>HYPERLINK("https://docs.wto.org/imrd/directdoc.asp?DDFDocuments/r/G/SPS/NEEC399.pdf","FR")</f>
      </c>
      <c r="J7296" s="15">
        <f>HYPERLINK("https://docs.wto.org/imrd/directdoc.asp?DDFDocuments/s/G/SPS/NEEC399.pdf","ES")</f>
      </c>
    </row>
    <row r="7297">
      <c r="A7297" s="10" t="s">
        <v>12400</v>
      </c>
      <c r="B7297" s="11" t="s">
        <v>34</v>
      </c>
      <c r="C7297" s="10" t="s">
        <v>18</v>
      </c>
      <c r="D7297" s="12">
        <v>40647</v>
      </c>
      <c r="E7297" s="13" t="s">
        <v>12401</v>
      </c>
      <c r="F7297" s="13" t="s">
        <v>4638</v>
      </c>
      <c r="G7297" s="14"/>
      <c r="H7297" s="15">
        <f>HYPERLINK("https://docs.wto.org/imrd/directdoc.asp?DDFDocuments/t/G/SPS/NJPN276.DOC","EN")</f>
      </c>
      <c r="I7297" s="15">
        <f>HYPERLINK("https://docs.wto.org/imrd/directdoc.asp?DDFDocuments/u/G/SPS/NJPN276.DOC","FR")</f>
      </c>
      <c r="J7297" s="15">
        <f>HYPERLINK("https://docs.wto.org/imrd/directdoc.asp?DDFDocuments/v/G/SPS/NJPN276.DOC","ES")</f>
      </c>
    </row>
    <row r="7298">
      <c r="A7298" s="10" t="s">
        <v>12402</v>
      </c>
      <c r="B7298" s="11" t="s">
        <v>195</v>
      </c>
      <c r="C7298" s="10" t="s">
        <v>18</v>
      </c>
      <c r="D7298" s="12">
        <v>40647</v>
      </c>
      <c r="E7298" s="13" t="s">
        <v>971</v>
      </c>
      <c r="F7298" s="13" t="s">
        <v>3926</v>
      </c>
      <c r="G7298" s="14"/>
      <c r="H7298" s="15">
        <f>HYPERLINK("https://docs.wto.org/imrd/directdoc.asp?DDFDocuments/t/G/SPS/NNZL451.DOC","EN")</f>
      </c>
      <c r="I7298" s="15">
        <f>HYPERLINK("https://docs.wto.org/imrd/directdoc.asp?DDFDocuments/u/G/SPS/NNZL451.DOC","FR")</f>
      </c>
      <c r="J7298" s="15">
        <f>HYPERLINK("https://docs.wto.org/imrd/directdoc.asp?DDFDocuments/v/G/SPS/NNZL451.DOC","ES")</f>
      </c>
    </row>
    <row r="7299">
      <c r="A7299" s="10" t="s">
        <v>12403</v>
      </c>
      <c r="B7299" s="11" t="s">
        <v>59</v>
      </c>
      <c r="C7299" s="10" t="s">
        <v>40</v>
      </c>
      <c r="D7299" s="12">
        <v>40647</v>
      </c>
      <c r="E7299" s="13" t="s">
        <v>60</v>
      </c>
      <c r="F7299" s="13" t="s">
        <v>5150</v>
      </c>
      <c r="G7299" s="14"/>
      <c r="H7299" s="15">
        <f>HYPERLINK("https://docs.wto.org/imrd/directdoc.asp?DDFDocuments/t/G/SPS/NTPKM221A1.DOC","EN")</f>
      </c>
      <c r="I7299" s="15">
        <f>HYPERLINK("https://docs.wto.org/imrd/directdoc.asp?DDFDocuments/u/G/SPS/NTPKM221A1.DOC","FR")</f>
      </c>
      <c r="J7299" s="15">
        <f>HYPERLINK("https://docs.wto.org/imrd/directdoc.asp?DDFDocuments/v/G/SPS/NTPKM221A1.DOC","ES")</f>
      </c>
    </row>
    <row r="7300">
      <c r="A7300" s="10" t="s">
        <v>12404</v>
      </c>
      <c r="B7300" s="11" t="s">
        <v>164</v>
      </c>
      <c r="C7300" s="10" t="s">
        <v>40</v>
      </c>
      <c r="D7300" s="12">
        <v>40647</v>
      </c>
      <c r="E7300" s="13" t="s">
        <v>11744</v>
      </c>
      <c r="F7300" s="13" t="s">
        <v>12405</v>
      </c>
      <c r="G7300" s="14"/>
      <c r="H7300" s="15">
        <f>HYPERLINK("https://docs.wto.org/imrd/directdoc.asp?DDFDocuments/t/G/SPS/NUKR31A2.DOC","EN")</f>
      </c>
      <c r="I7300" s="15">
        <f>HYPERLINK("https://docs.wto.org/imrd/directdoc.asp?DDFDocuments/u/G/SPS/NUKR31A2.DOC","FR")</f>
      </c>
      <c r="J7300" s="15">
        <f>HYPERLINK("https://docs.wto.org/imrd/directdoc.asp?DDFDocuments/v/G/SPS/NUKR31A2.DOC","ES")</f>
      </c>
    </row>
    <row r="7301">
      <c r="A7301" s="10" t="s">
        <v>12406</v>
      </c>
      <c r="B7301" s="11" t="s">
        <v>164</v>
      </c>
      <c r="C7301" s="10" t="s">
        <v>12</v>
      </c>
      <c r="D7301" s="12">
        <v>40647</v>
      </c>
      <c r="E7301" s="13" t="s">
        <v>8340</v>
      </c>
      <c r="F7301" s="13" t="s">
        <v>6327</v>
      </c>
      <c r="G7301" s="14" t="s">
        <v>781</v>
      </c>
      <c r="H7301" s="15">
        <f>HYPERLINK("https://docs.wto.org/imrd/directdoc.asp?DDFDocuments/t/G/SPS/NUKR60.DOC","EN")</f>
      </c>
      <c r="I7301" s="15">
        <f>HYPERLINK("https://docs.wto.org/imrd/directdoc.asp?DDFDocuments/u/G/SPS/NUKR60.DOC","FR")</f>
      </c>
      <c r="J7301" s="15">
        <f>HYPERLINK("https://docs.wto.org/imrd/directdoc.asp?DDFDocuments/v/G/SPS/NUKR60.DOC","ES")</f>
      </c>
    </row>
    <row r="7302">
      <c r="A7302" s="10" t="s">
        <v>12407</v>
      </c>
      <c r="B7302" s="11" t="s">
        <v>161</v>
      </c>
      <c r="C7302" s="10" t="s">
        <v>40</v>
      </c>
      <c r="D7302" s="12">
        <v>40647</v>
      </c>
      <c r="E7302" s="13" t="s">
        <v>12408</v>
      </c>
      <c r="F7302" s="13" t="s">
        <v>5150</v>
      </c>
      <c r="G7302" s="14" t="s">
        <v>188</v>
      </c>
      <c r="H7302" s="15">
        <f>HYPERLINK("https://docs.wto.org/imrd/directdoc.asp?DDFDocuments/t/G/SPS/NUSA1963A2.DOC","EN")</f>
      </c>
      <c r="I7302" s="15">
        <f>HYPERLINK("https://docs.wto.org/imrd/directdoc.asp?DDFDocuments/u/G/SPS/NUSA1963A2.DOC","FR")</f>
      </c>
      <c r="J7302" s="15">
        <f>HYPERLINK("https://docs.wto.org/imrd/directdoc.asp?DDFDocuments/v/G/SPS/NUSA1963A2.DOC","ES")</f>
      </c>
    </row>
    <row r="7303">
      <c r="A7303" s="10" t="s">
        <v>12409</v>
      </c>
      <c r="B7303" s="11" t="s">
        <v>161</v>
      </c>
      <c r="C7303" s="10" t="s">
        <v>40</v>
      </c>
      <c r="D7303" s="12">
        <v>40647</v>
      </c>
      <c r="E7303" s="13" t="s">
        <v>12410</v>
      </c>
      <c r="F7303" s="13" t="s">
        <v>5150</v>
      </c>
      <c r="G7303" s="14" t="s">
        <v>365</v>
      </c>
      <c r="H7303" s="15">
        <f>HYPERLINK("https://docs.wto.org/imrd/directdoc.asp?DDFDocuments/q/G/SPS/NUSA1977A2.pdf","EN")</f>
      </c>
      <c r="I7303" s="15">
        <f>HYPERLINK("https://docs.wto.org/imrd/directdoc.asp?DDFDocuments/r/G/SPS/NUSA1977A2.pdf","FR")</f>
      </c>
      <c r="J7303" s="15">
        <f>HYPERLINK("https://docs.wto.org/imrd/directdoc.asp?DDFDocuments/s/G/SPS/NUSA1977A2.pdf","ES")</f>
      </c>
    </row>
    <row r="7304">
      <c r="A7304" s="10" t="s">
        <v>12411</v>
      </c>
      <c r="B7304" s="11" t="s">
        <v>161</v>
      </c>
      <c r="C7304" s="10" t="s">
        <v>18</v>
      </c>
      <c r="D7304" s="12">
        <v>40647</v>
      </c>
      <c r="E7304" s="13" t="s">
        <v>4586</v>
      </c>
      <c r="F7304" s="13" t="s">
        <v>4616</v>
      </c>
      <c r="G7304" s="14" t="s">
        <v>12276</v>
      </c>
      <c r="H7304" s="15">
        <f>HYPERLINK("https://docs.wto.org/imrd/directdoc.asp?DDFDocuments/t/G/SPS/NUSA2194.DOC","EN")</f>
      </c>
      <c r="I7304" s="15">
        <f>HYPERLINK("https://docs.wto.org/imrd/directdoc.asp?DDFDocuments/u/G/SPS/NUSA2194.DOC","FR")</f>
      </c>
      <c r="J7304" s="15">
        <f>HYPERLINK("https://docs.wto.org/imrd/directdoc.asp?DDFDocuments/v/G/SPS/NUSA2194.DOC","ES")</f>
      </c>
    </row>
    <row r="7305">
      <c r="A7305" s="10" t="s">
        <v>12412</v>
      </c>
      <c r="B7305" s="11" t="s">
        <v>161</v>
      </c>
      <c r="C7305" s="10" t="s">
        <v>18</v>
      </c>
      <c r="D7305" s="12">
        <v>40647</v>
      </c>
      <c r="E7305" s="13" t="s">
        <v>10652</v>
      </c>
      <c r="F7305" s="13" t="s">
        <v>868</v>
      </c>
      <c r="G7305" s="14"/>
      <c r="H7305" s="15">
        <f>HYPERLINK("https://docs.wto.org/imrd/directdoc.asp?DDFDocuments/t/G/SPS/NUSA2195.DOC","EN")</f>
      </c>
      <c r="I7305" s="15">
        <f>HYPERLINK("https://docs.wto.org/imrd/directdoc.asp?DDFDocuments/u/G/SPS/NUSA2195.DOC","FR")</f>
      </c>
      <c r="J7305" s="15">
        <f>HYPERLINK("https://docs.wto.org/imrd/directdoc.asp?DDFDocuments/v/G/SPS/NUSA2195.DOC","ES")</f>
      </c>
    </row>
    <row r="7306">
      <c r="A7306" s="10" t="s">
        <v>12413</v>
      </c>
      <c r="B7306" s="11" t="s">
        <v>5038</v>
      </c>
      <c r="C7306" s="10" t="s">
        <v>12</v>
      </c>
      <c r="D7306" s="12">
        <v>40646</v>
      </c>
      <c r="E7306" s="13" t="s">
        <v>12414</v>
      </c>
      <c r="F7306" s="13" t="s">
        <v>6521</v>
      </c>
      <c r="G7306" s="14" t="s">
        <v>12415</v>
      </c>
      <c r="H7306" s="15">
        <f>HYPERLINK("https://docs.wto.org/imrd/directdoc.asp?DDFDocuments/t/G/SPS/NALB136.DOC","EN")</f>
      </c>
      <c r="I7306" s="15">
        <f>HYPERLINK("https://docs.wto.org/imrd/directdoc.asp?DDFDocuments/u/G/SPS/NALB136.DOC","FR")</f>
      </c>
      <c r="J7306" s="15">
        <f>HYPERLINK("https://docs.wto.org/imrd/directdoc.asp?DDFDocuments/v/G/SPS/NALB136.DOC","ES")</f>
      </c>
    </row>
    <row r="7307">
      <c r="A7307" s="10" t="s">
        <v>12416</v>
      </c>
      <c r="B7307" s="11" t="s">
        <v>5038</v>
      </c>
      <c r="C7307" s="10" t="s">
        <v>12</v>
      </c>
      <c r="D7307" s="12">
        <v>40646</v>
      </c>
      <c r="E7307" s="13" t="s">
        <v>7840</v>
      </c>
      <c r="F7307" s="13" t="s">
        <v>6521</v>
      </c>
      <c r="G7307" s="14" t="s">
        <v>12417</v>
      </c>
      <c r="H7307" s="15">
        <f>HYPERLINK("https://docs.wto.org/imrd/directdoc.asp?DDFDocuments/t/G/SPS/NALB137.DOC","EN")</f>
      </c>
      <c r="I7307" s="15">
        <f>HYPERLINK("https://docs.wto.org/imrd/directdoc.asp?DDFDocuments/u/G/SPS/NALB137.DOC","FR")</f>
      </c>
      <c r="J7307" s="15">
        <f>HYPERLINK("https://docs.wto.org/imrd/directdoc.asp?DDFDocuments/v/G/SPS/NALB137.DOC","ES")</f>
      </c>
    </row>
    <row r="7308">
      <c r="A7308" s="10" t="s">
        <v>12418</v>
      </c>
      <c r="B7308" s="11" t="s">
        <v>188</v>
      </c>
      <c r="C7308" s="10" t="s">
        <v>18</v>
      </c>
      <c r="D7308" s="12">
        <v>40646</v>
      </c>
      <c r="E7308" s="13" t="s">
        <v>12419</v>
      </c>
      <c r="F7308" s="13" t="s">
        <v>12420</v>
      </c>
      <c r="G7308" s="14" t="s">
        <v>139</v>
      </c>
      <c r="H7308" s="15">
        <f>HYPERLINK("https://docs.wto.org/imrd/directdoc.asp?DDFDocuments/t/G/SPS/NAUS259.DOC","EN")</f>
      </c>
      <c r="I7308" s="15">
        <f>HYPERLINK("https://docs.wto.org/imrd/directdoc.asp?DDFDocuments/u/G/SPS/NAUS259.DOC","FR")</f>
      </c>
      <c r="J7308" s="15">
        <f>HYPERLINK("https://docs.wto.org/imrd/directdoc.asp?DDFDocuments/v/G/SPS/NAUS259.DOC","ES")</f>
      </c>
    </row>
    <row r="7309">
      <c r="A7309" s="10" t="s">
        <v>12421</v>
      </c>
      <c r="B7309" s="11" t="s">
        <v>95</v>
      </c>
      <c r="C7309" s="10" t="s">
        <v>40</v>
      </c>
      <c r="D7309" s="12">
        <v>40646</v>
      </c>
      <c r="E7309" s="13" t="s">
        <v>12422</v>
      </c>
      <c r="F7309" s="13" t="s">
        <v>5150</v>
      </c>
      <c r="G7309" s="14"/>
      <c r="H7309" s="15">
        <f>HYPERLINK("https://docs.wto.org/imrd/directdoc.asp?DDFDocuments/t/G/SPS/NBRA352A2.DOC","EN")</f>
      </c>
      <c r="I7309" s="15">
        <f>HYPERLINK("https://docs.wto.org/imrd/directdoc.asp?DDFDocuments/u/G/SPS/NBRA352A2.DOC","FR")</f>
      </c>
      <c r="J7309" s="15">
        <f>HYPERLINK("https://docs.wto.org/imrd/directdoc.asp?DDFDocuments/v/G/SPS/NBRA352A2.DOC","ES")</f>
      </c>
    </row>
    <row r="7310">
      <c r="A7310" s="10" t="s">
        <v>12423</v>
      </c>
      <c r="B7310" s="11" t="s">
        <v>95</v>
      </c>
      <c r="C7310" s="10" t="s">
        <v>40</v>
      </c>
      <c r="D7310" s="12">
        <v>40646</v>
      </c>
      <c r="E7310" s="13" t="s">
        <v>12424</v>
      </c>
      <c r="F7310" s="13" t="s">
        <v>5150</v>
      </c>
      <c r="G7310" s="14" t="s">
        <v>1129</v>
      </c>
      <c r="H7310" s="15">
        <f>HYPERLINK("https://docs.wto.org/imrd/directdoc.asp?DDFDocuments/q/G/SPS/NBRA716A1.pdf","EN")</f>
      </c>
      <c r="I7310" s="15">
        <f>HYPERLINK("https://docs.wto.org/imrd/directdoc.asp?DDFDocuments/r/G/SPS/NBRA716A1.pdf","FR")</f>
      </c>
      <c r="J7310" s="15">
        <f>HYPERLINK("https://docs.wto.org/imrd/directdoc.asp?DDFDocuments/s/G/SPS/NBRA716A1.pdf","ES")</f>
      </c>
    </row>
    <row r="7311">
      <c r="A7311" s="10" t="s">
        <v>12425</v>
      </c>
      <c r="B7311" s="11" t="s">
        <v>95</v>
      </c>
      <c r="C7311" s="10" t="s">
        <v>18</v>
      </c>
      <c r="D7311" s="12">
        <v>40646</v>
      </c>
      <c r="E7311" s="13" t="s">
        <v>3530</v>
      </c>
      <c r="F7311" s="13" t="s">
        <v>1515</v>
      </c>
      <c r="G7311" s="14"/>
      <c r="H7311" s="15">
        <f>HYPERLINK("https://docs.wto.org/imrd/directdoc.asp?DDFDocuments/q/G/SPS/NBRA730.pdf","EN")</f>
      </c>
      <c r="I7311" s="15">
        <f>HYPERLINK("https://docs.wto.org/imrd/directdoc.asp?DDFDocuments/r/G/SPS/NBRA730.pdf","FR")</f>
      </c>
      <c r="J7311" s="15">
        <f>HYPERLINK("https://docs.wto.org/imrd/directdoc.asp?DDFDocuments/s/G/SPS/NBRA730.pdf","ES")</f>
      </c>
    </row>
    <row r="7312">
      <c r="A7312" s="10" t="s">
        <v>12426</v>
      </c>
      <c r="B7312" s="11" t="s">
        <v>95</v>
      </c>
      <c r="C7312" s="10" t="s">
        <v>18</v>
      </c>
      <c r="D7312" s="12">
        <v>40646</v>
      </c>
      <c r="E7312" s="13" t="s">
        <v>12427</v>
      </c>
      <c r="F7312" s="13" t="s">
        <v>368</v>
      </c>
      <c r="G7312" s="14" t="s">
        <v>680</v>
      </c>
      <c r="H7312" s="15">
        <f>HYPERLINK("https://docs.wto.org/imrd/directdoc.asp?DDFDocuments/t/G/SPS/NBRA731.DOC","EN")</f>
      </c>
      <c r="I7312" s="15">
        <f>HYPERLINK("https://docs.wto.org/imrd/directdoc.asp?DDFDocuments/u/G/SPS/NBRA731.DOC","FR")</f>
      </c>
      <c r="J7312" s="15">
        <f>HYPERLINK("https://docs.wto.org/imrd/directdoc.asp?DDFDocuments/v/G/SPS/NBRA731.DOC","ES")</f>
      </c>
    </row>
    <row r="7313">
      <c r="A7313" s="10" t="s">
        <v>12428</v>
      </c>
      <c r="B7313" s="11" t="s">
        <v>95</v>
      </c>
      <c r="C7313" s="10" t="s">
        <v>18</v>
      </c>
      <c r="D7313" s="12">
        <v>40646</v>
      </c>
      <c r="E7313" s="13" t="s">
        <v>12429</v>
      </c>
      <c r="F7313" s="13" t="s">
        <v>117</v>
      </c>
      <c r="G7313" s="14" t="s">
        <v>188</v>
      </c>
      <c r="H7313" s="15">
        <f>HYPERLINK("https://docs.wto.org/imrd/directdoc.asp?DDFDocuments/q/G/SPS/NBRA732.pdf","EN")</f>
      </c>
      <c r="I7313" s="15">
        <f>HYPERLINK("https://docs.wto.org/imrd/directdoc.asp?DDFDocuments/r/G/SPS/NBRA732.pdf","FR")</f>
      </c>
      <c r="J7313" s="15">
        <f>HYPERLINK("https://docs.wto.org/imrd/directdoc.asp?DDFDocuments/s/G/SPS/NBRA732.pdf","ES")</f>
      </c>
    </row>
    <row r="7314">
      <c r="A7314" s="10" t="s">
        <v>12430</v>
      </c>
      <c r="B7314" s="11" t="s">
        <v>95</v>
      </c>
      <c r="C7314" s="10" t="s">
        <v>18</v>
      </c>
      <c r="D7314" s="12">
        <v>40646</v>
      </c>
      <c r="E7314" s="13" t="s">
        <v>10489</v>
      </c>
      <c r="F7314" s="13" t="s">
        <v>1089</v>
      </c>
      <c r="G7314" s="14"/>
      <c r="H7314" s="15">
        <f>HYPERLINK("https://docs.wto.org/imrd/directdoc.asp?DDFDocuments/t/G/SPS/NBRA733.DOC","EN")</f>
      </c>
      <c r="I7314" s="15">
        <f>HYPERLINK("https://docs.wto.org/imrd/directdoc.asp?DDFDocuments/u/G/SPS/NBRA733.DOC","FR")</f>
      </c>
      <c r="J7314" s="15">
        <f>HYPERLINK("https://docs.wto.org/imrd/directdoc.asp?DDFDocuments/v/G/SPS/NBRA733.DOC","ES")</f>
      </c>
    </row>
    <row r="7315">
      <c r="A7315" s="10" t="s">
        <v>12431</v>
      </c>
      <c r="B7315" s="11" t="s">
        <v>95</v>
      </c>
      <c r="C7315" s="10" t="s">
        <v>40</v>
      </c>
      <c r="D7315" s="12">
        <v>40646</v>
      </c>
      <c r="E7315" s="13" t="s">
        <v>7198</v>
      </c>
      <c r="F7315" s="13" t="s">
        <v>5150</v>
      </c>
      <c r="G7315" s="14"/>
      <c r="H7315" s="15">
        <f>HYPERLINK("https://docs.wto.org/imrd/directdoc.asp?DDFDocuments/t/G/SPS/NBRA95A2.DOC","EN")</f>
      </c>
      <c r="I7315" s="15">
        <f>HYPERLINK("https://docs.wto.org/imrd/directdoc.asp?DDFDocuments/u/G/SPS/NBRA95A2.DOC","FR")</f>
      </c>
      <c r="J7315" s="15">
        <f>HYPERLINK("https://docs.wto.org/imrd/directdoc.asp?DDFDocuments/v/G/SPS/NBRA95A2.DOC","ES")</f>
      </c>
    </row>
    <row r="7316">
      <c r="A7316" s="10" t="s">
        <v>12432</v>
      </c>
      <c r="B7316" s="11" t="s">
        <v>1331</v>
      </c>
      <c r="C7316" s="10" t="s">
        <v>40</v>
      </c>
      <c r="D7316" s="12">
        <v>40646</v>
      </c>
      <c r="E7316" s="13" t="s">
        <v>19</v>
      </c>
      <c r="F7316" s="13" t="s">
        <v>5163</v>
      </c>
      <c r="G7316" s="14"/>
      <c r="H7316" s="15">
        <f>HYPERLINK("https://docs.wto.org/imrd/directdoc.asp?DDFDocuments/t/G/SPS/NHND38A1.DOC","EN")</f>
      </c>
      <c r="I7316" s="15">
        <f>HYPERLINK("https://docs.wto.org/imrd/directdoc.asp?DDFDocuments/u/G/SPS/NHND38A1.DOC","FR")</f>
      </c>
      <c r="J7316" s="15">
        <f>HYPERLINK("https://docs.wto.org/imrd/directdoc.asp?DDFDocuments/v/G/SPS/NHND38A1.DOC","ES")</f>
      </c>
    </row>
    <row r="7317">
      <c r="A7317" s="10" t="s">
        <v>12433</v>
      </c>
      <c r="B7317" s="11" t="s">
        <v>164</v>
      </c>
      <c r="C7317" s="10" t="s">
        <v>54</v>
      </c>
      <c r="D7317" s="12">
        <v>40646</v>
      </c>
      <c r="E7317" s="13" t="s">
        <v>8340</v>
      </c>
      <c r="F7317" s="13" t="s">
        <v>925</v>
      </c>
      <c r="G7317" s="14" t="s">
        <v>2556</v>
      </c>
      <c r="H7317" s="15">
        <f>HYPERLINK("https://docs.wto.org/imrd/directdoc.asp?DDFDocuments/t/G/SPS/NUKR53A1.DOC","EN")</f>
      </c>
      <c r="I7317" s="15">
        <f>HYPERLINK("https://docs.wto.org/imrd/directdoc.asp?DDFDocuments/u/G/SPS/NUKR53A1.DOC","FR")</f>
      </c>
      <c r="J7317" s="15">
        <f>HYPERLINK("https://docs.wto.org/imrd/directdoc.asp?DDFDocuments/v/G/SPS/NUKR53A1.DOC","ES")</f>
      </c>
    </row>
    <row r="7318">
      <c r="A7318" s="10" t="s">
        <v>12434</v>
      </c>
      <c r="B7318" s="11" t="s">
        <v>164</v>
      </c>
      <c r="C7318" s="10" t="s">
        <v>12</v>
      </c>
      <c r="D7318" s="12">
        <v>40646</v>
      </c>
      <c r="E7318" s="13" t="s">
        <v>12435</v>
      </c>
      <c r="F7318" s="13" t="s">
        <v>6327</v>
      </c>
      <c r="G7318" s="14" t="s">
        <v>2556</v>
      </c>
      <c r="H7318" s="15">
        <f>HYPERLINK("https://docs.wto.org/imrd/directdoc.asp?DDFDocuments/t/G/SPS/NUKR59.DOC","EN")</f>
      </c>
      <c r="I7318" s="15">
        <f>HYPERLINK("https://docs.wto.org/imrd/directdoc.asp?DDFDocuments/u/G/SPS/NUKR59.DOC","FR")</f>
      </c>
      <c r="J7318" s="15">
        <f>HYPERLINK("https://docs.wto.org/imrd/directdoc.asp?DDFDocuments/v/G/SPS/NUKR59.DOC","ES")</f>
      </c>
    </row>
    <row r="7319">
      <c r="A7319" s="10" t="s">
        <v>12436</v>
      </c>
      <c r="B7319" s="11" t="s">
        <v>161</v>
      </c>
      <c r="C7319" s="10" t="s">
        <v>18</v>
      </c>
      <c r="D7319" s="12">
        <v>40646</v>
      </c>
      <c r="E7319" s="13" t="s">
        <v>11811</v>
      </c>
      <c r="F7319" s="13" t="s">
        <v>158</v>
      </c>
      <c r="G7319" s="14" t="s">
        <v>365</v>
      </c>
      <c r="H7319" s="15">
        <f>HYPERLINK("https://docs.wto.org/imrd/directdoc.asp?DDFDocuments/q/G/SPS/NUSA2187.pdf","EN")</f>
      </c>
      <c r="I7319" s="15">
        <f>HYPERLINK("https://docs.wto.org/imrd/directdoc.asp?DDFDocuments/r/G/SPS/NUSA2187.pdf","FR")</f>
      </c>
      <c r="J7319" s="15">
        <f>HYPERLINK("https://docs.wto.org/imrd/directdoc.asp?DDFDocuments/s/G/SPS/NUSA2187.pdf","ES")</f>
      </c>
    </row>
    <row r="7320">
      <c r="A7320" s="10" t="s">
        <v>12437</v>
      </c>
      <c r="B7320" s="11" t="s">
        <v>161</v>
      </c>
      <c r="C7320" s="10" t="s">
        <v>18</v>
      </c>
      <c r="D7320" s="12">
        <v>40646</v>
      </c>
      <c r="E7320" s="13" t="s">
        <v>11813</v>
      </c>
      <c r="F7320" s="13" t="s">
        <v>158</v>
      </c>
      <c r="G7320" s="14" t="s">
        <v>22</v>
      </c>
      <c r="H7320" s="15">
        <f>HYPERLINK("https://docs.wto.org/imrd/directdoc.asp?DDFDocuments/t/G/SPS/NUSA2188.DOC","EN")</f>
      </c>
      <c r="I7320" s="15">
        <f>HYPERLINK("https://docs.wto.org/imrd/directdoc.asp?DDFDocuments/u/G/SPS/NUSA2188.DOC","FR")</f>
      </c>
      <c r="J7320" s="15">
        <f>HYPERLINK("https://docs.wto.org/imrd/directdoc.asp?DDFDocuments/v/G/SPS/NUSA2188.DOC","ES")</f>
      </c>
    </row>
    <row r="7321">
      <c r="A7321" s="10" t="s">
        <v>12438</v>
      </c>
      <c r="B7321" s="11" t="s">
        <v>151</v>
      </c>
      <c r="C7321" s="10" t="s">
        <v>40</v>
      </c>
      <c r="D7321" s="12">
        <v>40646</v>
      </c>
      <c r="E7321" s="13" t="s">
        <v>12439</v>
      </c>
      <c r="F7321" s="13" t="s">
        <v>5150</v>
      </c>
      <c r="G7321" s="14"/>
      <c r="H7321" s="15">
        <f>HYPERLINK("https://docs.wto.org/imrd/directdoc.asp?DDFDocuments/t/G/SPS/NVNM21A1.DOC","EN")</f>
      </c>
      <c r="I7321" s="15">
        <f>HYPERLINK("https://docs.wto.org/imrd/directdoc.asp?DDFDocuments/u/G/SPS/NVNM21A1.DOC","FR")</f>
      </c>
      <c r="J7321" s="15">
        <f>HYPERLINK("https://docs.wto.org/imrd/directdoc.asp?DDFDocuments/v/G/SPS/NVNM21A1.DOC","ES")</f>
      </c>
    </row>
    <row r="7322">
      <c r="A7322" s="10" t="s">
        <v>12440</v>
      </c>
      <c r="B7322" s="11" t="s">
        <v>183</v>
      </c>
      <c r="C7322" s="10" t="s">
        <v>54</v>
      </c>
      <c r="D7322" s="12">
        <v>40645</v>
      </c>
      <c r="E7322" s="13" t="s">
        <v>19</v>
      </c>
      <c r="F7322" s="13" t="s">
        <v>925</v>
      </c>
      <c r="G7322" s="14" t="s">
        <v>12441</v>
      </c>
      <c r="H7322" s="15">
        <f>HYPERLINK("https://docs.wto.org/imrd/directdoc.asp?DDFDocuments/t/G/SPS/NARG141A1.DOC","EN")</f>
      </c>
      <c r="I7322" s="15">
        <f>HYPERLINK("https://docs.wto.org/imrd/directdoc.asp?DDFDocuments/u/G/SPS/NARG141A1.DOC","FR")</f>
      </c>
      <c r="J7322" s="15">
        <f>HYPERLINK("https://docs.wto.org/imrd/directdoc.asp?DDFDocuments/v/G/SPS/NARG141A1.DOC","ES")</f>
      </c>
    </row>
    <row r="7323">
      <c r="A7323" s="10" t="s">
        <v>12442</v>
      </c>
      <c r="B7323" s="11" t="s">
        <v>365</v>
      </c>
      <c r="C7323" s="10" t="s">
        <v>18</v>
      </c>
      <c r="D7323" s="12">
        <v>40645</v>
      </c>
      <c r="E7323" s="13" t="s">
        <v>12443</v>
      </c>
      <c r="F7323" s="13" t="s">
        <v>1089</v>
      </c>
      <c r="G7323" s="14" t="s">
        <v>12444</v>
      </c>
      <c r="H7323" s="15">
        <f>HYPERLINK("https://docs.wto.org/imrd/directdoc.asp?DDFDocuments/t/G/SPS/NCHL350.DOC","EN")</f>
      </c>
      <c r="I7323" s="15">
        <f>HYPERLINK("https://docs.wto.org/imrd/directdoc.asp?DDFDocuments/u/G/SPS/NCHL350.DOC","FR")</f>
      </c>
      <c r="J7323" s="15">
        <f>HYPERLINK("https://docs.wto.org/imrd/directdoc.asp?DDFDocuments/v/G/SPS/NCHL350.DOC","ES")</f>
      </c>
    </row>
    <row r="7324">
      <c r="A7324" s="10" t="s">
        <v>12445</v>
      </c>
      <c r="B7324" s="11" t="s">
        <v>82</v>
      </c>
      <c r="C7324" s="10" t="s">
        <v>18</v>
      </c>
      <c r="D7324" s="12">
        <v>40645</v>
      </c>
      <c r="E7324" s="13" t="s">
        <v>12446</v>
      </c>
      <c r="F7324" s="13" t="s">
        <v>74</v>
      </c>
      <c r="G7324" s="14"/>
      <c r="H7324" s="15">
        <f>HYPERLINK("https://docs.wto.org/imrd/directdoc.asp?DDFDocuments/t/G/SPS/NEEC398.DOC","EN")</f>
      </c>
      <c r="I7324" s="15">
        <f>HYPERLINK("https://docs.wto.org/imrd/directdoc.asp?DDFDocuments/u/G/SPS/NEEC398.DOC","FR")</f>
      </c>
      <c r="J7324" s="15">
        <f>HYPERLINK("https://docs.wto.org/imrd/directdoc.asp?DDFDocuments/v/G/SPS/NEEC398.DOC","ES")</f>
      </c>
    </row>
    <row r="7325">
      <c r="A7325" s="10" t="s">
        <v>12447</v>
      </c>
      <c r="B7325" s="11" t="s">
        <v>195</v>
      </c>
      <c r="C7325" s="10" t="s">
        <v>18</v>
      </c>
      <c r="D7325" s="12">
        <v>40645</v>
      </c>
      <c r="E7325" s="13" t="s">
        <v>12448</v>
      </c>
      <c r="F7325" s="13" t="s">
        <v>992</v>
      </c>
      <c r="G7325" s="14" t="s">
        <v>139</v>
      </c>
      <c r="H7325" s="15">
        <f>HYPERLINK("https://docs.wto.org/imrd/directdoc.asp?DDFDocuments/t/G/SPS/NNZL449.doc","EN")</f>
      </c>
      <c r="I7325" s="15">
        <f>HYPERLINK("https://docs.wto.org/imrd/directdoc.asp?DDFDocuments/u/G/SPS/NNZL449.doc","FR")</f>
      </c>
      <c r="J7325" s="15">
        <f>HYPERLINK("https://docs.wto.org/imrd/directdoc.asp?DDFDocuments/v/G/SPS/NNZL449.doc","ES")</f>
      </c>
    </row>
    <row r="7326">
      <c r="A7326" s="10" t="s">
        <v>12449</v>
      </c>
      <c r="B7326" s="11" t="s">
        <v>720</v>
      </c>
      <c r="C7326" s="10" t="s">
        <v>18</v>
      </c>
      <c r="D7326" s="12">
        <v>40645</v>
      </c>
      <c r="E7326" s="13" t="s">
        <v>12450</v>
      </c>
      <c r="F7326" s="13" t="s">
        <v>2120</v>
      </c>
      <c r="G7326" s="14"/>
      <c r="H7326" s="15"/>
      <c r="I7326" s="15">
        <f>HYPERLINK("https://docs.wto.org/imrd/directdoc.asp?DDFDocuments/u/G/SPS/NSLV99.DOC","FR")</f>
      </c>
      <c r="J7326" s="15">
        <f>HYPERLINK("https://docs.wto.org/imrd/directdoc.asp?DDFDocuments/v/G/SPS/NSLV99.DOC","ES")</f>
      </c>
    </row>
    <row r="7327">
      <c r="A7327" s="10" t="s">
        <v>12451</v>
      </c>
      <c r="B7327" s="11" t="s">
        <v>161</v>
      </c>
      <c r="C7327" s="10" t="s">
        <v>40</v>
      </c>
      <c r="D7327" s="12">
        <v>40645</v>
      </c>
      <c r="E7327" s="13" t="s">
        <v>11635</v>
      </c>
      <c r="F7327" s="13" t="s">
        <v>5150</v>
      </c>
      <c r="G7327" s="14" t="s">
        <v>12452</v>
      </c>
      <c r="H7327" s="15">
        <f>HYPERLINK("https://docs.wto.org/imrd/directdoc.asp?DDFDocuments/t/G/SPS/NUSA2005A2.DOC","EN")</f>
      </c>
      <c r="I7327" s="15">
        <f>HYPERLINK("https://docs.wto.org/imrd/directdoc.asp?DDFDocuments/u/G/SPS/NUSA2005A2.DOC","FR")</f>
      </c>
      <c r="J7327" s="15">
        <f>HYPERLINK("https://docs.wto.org/imrd/directdoc.asp?DDFDocuments/v/G/SPS/NUSA2005A2.DOC","ES")</f>
      </c>
    </row>
    <row r="7328">
      <c r="A7328" s="10" t="s">
        <v>12453</v>
      </c>
      <c r="B7328" s="11" t="s">
        <v>161</v>
      </c>
      <c r="C7328" s="10" t="s">
        <v>18</v>
      </c>
      <c r="D7328" s="12">
        <v>40645</v>
      </c>
      <c r="E7328" s="13" t="s">
        <v>12033</v>
      </c>
      <c r="F7328" s="13" t="s">
        <v>158</v>
      </c>
      <c r="G7328" s="14" t="s">
        <v>168</v>
      </c>
      <c r="H7328" s="15">
        <f>HYPERLINK("https://docs.wto.org/imrd/directdoc.asp?DDFDocuments/t/G/SPS/NUSA2185.DOC","EN")</f>
      </c>
      <c r="I7328" s="15">
        <f>HYPERLINK("https://docs.wto.org/imrd/directdoc.asp?DDFDocuments/u/G/SPS/NUSA2185.DOC","FR")</f>
      </c>
      <c r="J7328" s="15">
        <f>HYPERLINK("https://docs.wto.org/imrd/directdoc.asp?DDFDocuments/v/G/SPS/NUSA2185.DOC","ES")</f>
      </c>
    </row>
    <row r="7329">
      <c r="A7329" s="10" t="s">
        <v>12454</v>
      </c>
      <c r="B7329" s="11" t="s">
        <v>161</v>
      </c>
      <c r="C7329" s="10" t="s">
        <v>18</v>
      </c>
      <c r="D7329" s="12">
        <v>40645</v>
      </c>
      <c r="E7329" s="13" t="s">
        <v>12035</v>
      </c>
      <c r="F7329" s="13" t="s">
        <v>158</v>
      </c>
      <c r="G7329" s="14" t="s">
        <v>12455</v>
      </c>
      <c r="H7329" s="15">
        <f>HYPERLINK("https://docs.wto.org/imrd/directdoc.asp?DDFDocuments/t/G/SPS/NUSA2186.DOC","EN")</f>
      </c>
      <c r="I7329" s="15">
        <f>HYPERLINK("https://docs.wto.org/imrd/directdoc.asp?DDFDocuments/u/G/SPS/NUSA2186.DOC","FR")</f>
      </c>
      <c r="J7329" s="15">
        <f>HYPERLINK("https://docs.wto.org/imrd/directdoc.asp?DDFDocuments/v/G/SPS/NUSA2186.DOC","ES")</f>
      </c>
    </row>
    <row r="7330">
      <c r="A7330" s="10" t="s">
        <v>12456</v>
      </c>
      <c r="B7330" s="11" t="s">
        <v>82</v>
      </c>
      <c r="C7330" s="10" t="s">
        <v>40</v>
      </c>
      <c r="D7330" s="12">
        <v>40644</v>
      </c>
      <c r="E7330" s="13" t="s">
        <v>3328</v>
      </c>
      <c r="F7330" s="13" t="s">
        <v>5150</v>
      </c>
      <c r="G7330" s="14"/>
      <c r="H7330" s="15">
        <f>HYPERLINK("https://docs.wto.org/imrd/directdoc.asp?DDFDocuments/t/G/SPS/NEEC341A5.DOC","EN")</f>
      </c>
      <c r="I7330" s="15">
        <f>HYPERLINK("https://docs.wto.org/imrd/directdoc.asp?DDFDocuments/u/G/SPS/NEEC341A5.DOC","FR")</f>
      </c>
      <c r="J7330" s="15">
        <f>HYPERLINK("https://docs.wto.org/imrd/directdoc.asp?DDFDocuments/v/G/SPS/NEEC341A5.DOC","ES")</f>
      </c>
    </row>
    <row r="7331">
      <c r="A7331" s="10" t="s">
        <v>12457</v>
      </c>
      <c r="B7331" s="11" t="s">
        <v>1093</v>
      </c>
      <c r="C7331" s="10" t="s">
        <v>18</v>
      </c>
      <c r="D7331" s="12">
        <v>40644</v>
      </c>
      <c r="E7331" s="13" t="s">
        <v>12458</v>
      </c>
      <c r="F7331" s="13" t="s">
        <v>7997</v>
      </c>
      <c r="G7331" s="14"/>
      <c r="H7331" s="15">
        <f>HYPERLINK("https://docs.wto.org/imrd/directdoc.asp?DDFDocuments/q/G/SPS/NNLD70.pdf","EN")</f>
      </c>
      <c r="I7331" s="15">
        <f>HYPERLINK("https://docs.wto.org/imrd/directdoc.asp?DDFDocuments/r/G/SPS/NNLD70.pdf","FR")</f>
      </c>
      <c r="J7331" s="15">
        <f>HYPERLINK("https://docs.wto.org/imrd/directdoc.asp?DDFDocuments/s/G/SPS/NNLD70.pdf","ES")</f>
      </c>
    </row>
    <row r="7332">
      <c r="A7332" s="10" t="s">
        <v>12459</v>
      </c>
      <c r="B7332" s="11" t="s">
        <v>59</v>
      </c>
      <c r="C7332" s="10" t="s">
        <v>40</v>
      </c>
      <c r="D7332" s="12">
        <v>40639</v>
      </c>
      <c r="E7332" s="13" t="s">
        <v>8808</v>
      </c>
      <c r="F7332" s="13" t="s">
        <v>5150</v>
      </c>
      <c r="G7332" s="14"/>
      <c r="H7332" s="15">
        <f>HYPERLINK("https://docs.wto.org/imrd/directdoc.asp?DDFDocuments/t/G/SPS/NTPKM216A1.DOC","EN")</f>
      </c>
      <c r="I7332" s="15">
        <f>HYPERLINK("https://docs.wto.org/imrd/directdoc.asp?DDFDocuments/u/G/SPS/NTPKM216A1.DOC","FR")</f>
      </c>
      <c r="J7332" s="15">
        <f>HYPERLINK("https://docs.wto.org/imrd/directdoc.asp?DDFDocuments/v/G/SPS/NTPKM216A1.DOC","ES")</f>
      </c>
    </row>
    <row r="7333">
      <c r="A7333" s="10" t="s">
        <v>12460</v>
      </c>
      <c r="B7333" s="11" t="s">
        <v>161</v>
      </c>
      <c r="C7333" s="10" t="s">
        <v>40</v>
      </c>
      <c r="D7333" s="12">
        <v>40639</v>
      </c>
      <c r="E7333" s="13" t="s">
        <v>12461</v>
      </c>
      <c r="F7333" s="13" t="s">
        <v>5150</v>
      </c>
      <c r="G7333" s="14"/>
      <c r="H7333" s="15">
        <f>HYPERLINK("https://docs.wto.org/imrd/directdoc.asp?DDFDocuments/t/G/SPS/NUSA2029A1.DOC","EN")</f>
      </c>
      <c r="I7333" s="15">
        <f>HYPERLINK("https://docs.wto.org/imrd/directdoc.asp?DDFDocuments/u/G/SPS/NUSA2029A1.DOC","FR")</f>
      </c>
      <c r="J7333" s="15">
        <f>HYPERLINK("https://docs.wto.org/imrd/directdoc.asp?DDFDocuments/v/G/SPS/NUSA2029A1.DOC","ES")</f>
      </c>
    </row>
    <row r="7334">
      <c r="A7334" s="10" t="s">
        <v>12462</v>
      </c>
      <c r="B7334" s="11" t="s">
        <v>183</v>
      </c>
      <c r="C7334" s="10" t="s">
        <v>40</v>
      </c>
      <c r="D7334" s="12">
        <v>40638</v>
      </c>
      <c r="E7334" s="13" t="s">
        <v>19</v>
      </c>
      <c r="F7334" s="13" t="s">
        <v>5150</v>
      </c>
      <c r="G7334" s="14"/>
      <c r="H7334" s="15">
        <f>HYPERLINK("https://docs.wto.org/imrd/directdoc.asp?DDFDocuments/t/G/SPS/NARG129A1.DOC","EN")</f>
      </c>
      <c r="I7334" s="15">
        <f>HYPERLINK("https://docs.wto.org/imrd/directdoc.asp?DDFDocuments/u/G/SPS/NARG129A1.DOC","FR")</f>
      </c>
      <c r="J7334" s="15">
        <f>HYPERLINK("https://docs.wto.org/imrd/directdoc.asp?DDFDocuments/v/G/SPS/NARG129A1.DOC","ES")</f>
      </c>
    </row>
    <row r="7335">
      <c r="A7335" s="10" t="s">
        <v>12463</v>
      </c>
      <c r="B7335" s="11" t="s">
        <v>95</v>
      </c>
      <c r="C7335" s="10" t="s">
        <v>40</v>
      </c>
      <c r="D7335" s="12">
        <v>40638</v>
      </c>
      <c r="E7335" s="13" t="s">
        <v>12464</v>
      </c>
      <c r="F7335" s="13" t="s">
        <v>5150</v>
      </c>
      <c r="G7335" s="14" t="s">
        <v>1064</v>
      </c>
      <c r="H7335" s="15">
        <f>HYPERLINK("https://docs.wto.org/imrd/directdoc.asp?DDFDocuments/q/G/SPS/NBRA694A1.pdf","EN")</f>
      </c>
      <c r="I7335" s="15">
        <f>HYPERLINK("https://docs.wto.org/imrd/directdoc.asp?DDFDocuments/r/G/SPS/NBRA694A1.pdf","FR")</f>
      </c>
      <c r="J7335" s="15">
        <f>HYPERLINK("https://docs.wto.org/imrd/directdoc.asp?DDFDocuments/s/G/SPS/NBRA694A1.pdf","ES")</f>
      </c>
    </row>
    <row r="7336">
      <c r="A7336" s="10" t="s">
        <v>12465</v>
      </c>
      <c r="B7336" s="11" t="s">
        <v>95</v>
      </c>
      <c r="C7336" s="10" t="s">
        <v>40</v>
      </c>
      <c r="D7336" s="12">
        <v>40638</v>
      </c>
      <c r="E7336" s="13" t="s">
        <v>3530</v>
      </c>
      <c r="F7336" s="13" t="s">
        <v>5150</v>
      </c>
      <c r="G7336" s="14" t="s">
        <v>7481</v>
      </c>
      <c r="H7336" s="15">
        <f>HYPERLINK("https://docs.wto.org/imrd/directdoc.asp?DDFDocuments/q/G/SPS/NBRA714A1.pdf","EN")</f>
      </c>
      <c r="I7336" s="15">
        <f>HYPERLINK("https://docs.wto.org/imrd/directdoc.asp?DDFDocuments/r/G/SPS/NBRA714A1.pdf","FR")</f>
      </c>
      <c r="J7336" s="15">
        <f>HYPERLINK("https://docs.wto.org/imrd/directdoc.asp?DDFDocuments/s/G/SPS/NBRA714A1.pdf","ES")</f>
      </c>
    </row>
    <row r="7337">
      <c r="A7337" s="10" t="s">
        <v>12466</v>
      </c>
      <c r="B7337" s="11" t="s">
        <v>59</v>
      </c>
      <c r="C7337" s="10" t="s">
        <v>40</v>
      </c>
      <c r="D7337" s="12">
        <v>40638</v>
      </c>
      <c r="E7337" s="13" t="s">
        <v>12467</v>
      </c>
      <c r="F7337" s="13" t="s">
        <v>5150</v>
      </c>
      <c r="G7337" s="14"/>
      <c r="H7337" s="15">
        <f>HYPERLINK("https://docs.wto.org/imrd/directdoc.asp?DDFDocuments/t/G/SPS/NTPKM148R1A1.DOC","EN")</f>
      </c>
      <c r="I7337" s="15">
        <f>HYPERLINK("https://docs.wto.org/imrd/directdoc.asp?DDFDocuments/u/G/SPS/NTPKM148R1A1.DOC","FR")</f>
      </c>
      <c r="J7337" s="15">
        <f>HYPERLINK("https://docs.wto.org/imrd/directdoc.asp?DDFDocuments/v/G/SPS/NTPKM148R1A1.DOC","ES")</f>
      </c>
    </row>
    <row r="7338">
      <c r="A7338" s="10" t="s">
        <v>12468</v>
      </c>
      <c r="B7338" s="11" t="s">
        <v>59</v>
      </c>
      <c r="C7338" s="10" t="s">
        <v>40</v>
      </c>
      <c r="D7338" s="12">
        <v>40638</v>
      </c>
      <c r="E7338" s="13" t="s">
        <v>11662</v>
      </c>
      <c r="F7338" s="13" t="s">
        <v>5150</v>
      </c>
      <c r="G7338" s="14"/>
      <c r="H7338" s="15">
        <f>HYPERLINK("https://docs.wto.org/imrd/directdoc.asp?DDFDocuments/t/G/SPS/NTPKM149R1A1.DOC","EN")</f>
      </c>
      <c r="I7338" s="15">
        <f>HYPERLINK("https://docs.wto.org/imrd/directdoc.asp?DDFDocuments/u/G/SPS/NTPKM149R1A1.DOC","FR")</f>
      </c>
      <c r="J7338" s="15">
        <f>HYPERLINK("https://docs.wto.org/imrd/directdoc.asp?DDFDocuments/v/G/SPS/NTPKM149R1A1.DOC","ES")</f>
      </c>
    </row>
    <row r="7339">
      <c r="A7339" s="10" t="s">
        <v>12469</v>
      </c>
      <c r="B7339" s="11" t="s">
        <v>164</v>
      </c>
      <c r="C7339" s="10" t="s">
        <v>18</v>
      </c>
      <c r="D7339" s="12">
        <v>40638</v>
      </c>
      <c r="E7339" s="13" t="s">
        <v>3159</v>
      </c>
      <c r="F7339" s="13" t="s">
        <v>3959</v>
      </c>
      <c r="G7339" s="14"/>
      <c r="H7339" s="15">
        <f>HYPERLINK("https://docs.wto.org/imrd/directdoc.asp?DDFDocuments/t/G/SPS/NUKR58.DOC","EN")</f>
      </c>
      <c r="I7339" s="15">
        <f>HYPERLINK("https://docs.wto.org/imrd/directdoc.asp?DDFDocuments/u/G/SPS/NUKR58.DOC","FR")</f>
      </c>
      <c r="J7339" s="15">
        <f>HYPERLINK("https://docs.wto.org/imrd/directdoc.asp?DDFDocuments/v/G/SPS/NUKR58.DOC","ES")</f>
      </c>
    </row>
    <row r="7340">
      <c r="A7340" s="10" t="s">
        <v>12470</v>
      </c>
      <c r="B7340" s="11" t="s">
        <v>161</v>
      </c>
      <c r="C7340" s="10" t="s">
        <v>18</v>
      </c>
      <c r="D7340" s="12">
        <v>40633</v>
      </c>
      <c r="E7340" s="13" t="s">
        <v>11828</v>
      </c>
      <c r="F7340" s="13" t="s">
        <v>186</v>
      </c>
      <c r="G7340" s="14" t="s">
        <v>853</v>
      </c>
      <c r="H7340" s="15">
        <f>HYPERLINK("https://docs.wto.org/imrd/directdoc.asp?DDFDocuments/q/G/SPS/NUSA2181.pdf","EN")</f>
      </c>
      <c r="I7340" s="15">
        <f>HYPERLINK("https://docs.wto.org/imrd/directdoc.asp?DDFDocuments/r/G/SPS/NUSA2181.pdf","FR")</f>
      </c>
      <c r="J7340" s="15">
        <f>HYPERLINK("https://docs.wto.org/imrd/directdoc.asp?DDFDocuments/s/G/SPS/NUSA2181.pdf","ES")</f>
      </c>
    </row>
    <row r="7341">
      <c r="A7341" s="10" t="s">
        <v>12471</v>
      </c>
      <c r="B7341" s="11" t="s">
        <v>161</v>
      </c>
      <c r="C7341" s="10" t="s">
        <v>18</v>
      </c>
      <c r="D7341" s="12">
        <v>40633</v>
      </c>
      <c r="E7341" s="13" t="s">
        <v>11799</v>
      </c>
      <c r="F7341" s="13" t="s">
        <v>607</v>
      </c>
      <c r="G7341" s="14" t="s">
        <v>11800</v>
      </c>
      <c r="H7341" s="15">
        <f>HYPERLINK("https://docs.wto.org/imrd/directdoc.asp?DDFDocuments/t/G/SPS/NUSA2182.DOC","EN")</f>
      </c>
      <c r="I7341" s="15">
        <f>HYPERLINK("https://docs.wto.org/imrd/directdoc.asp?DDFDocuments/u/G/SPS/NUSA2182.DOC","FR")</f>
      </c>
      <c r="J7341" s="15">
        <f>HYPERLINK("https://docs.wto.org/imrd/directdoc.asp?DDFDocuments/v/G/SPS/NUSA2182.DOC","ES")</f>
      </c>
    </row>
    <row r="7342">
      <c r="A7342" s="10" t="s">
        <v>12472</v>
      </c>
      <c r="B7342" s="11" t="s">
        <v>161</v>
      </c>
      <c r="C7342" s="10" t="s">
        <v>18</v>
      </c>
      <c r="D7342" s="12">
        <v>40633</v>
      </c>
      <c r="E7342" s="13" t="s">
        <v>11999</v>
      </c>
      <c r="F7342" s="13" t="s">
        <v>158</v>
      </c>
      <c r="G7342" s="14" t="s">
        <v>1129</v>
      </c>
      <c r="H7342" s="15">
        <f>HYPERLINK("https://docs.wto.org/imrd/directdoc.asp?DDFDocuments/t/G/SPS/NUSA2183.doc","EN")</f>
      </c>
      <c r="I7342" s="15">
        <f>HYPERLINK("https://docs.wto.org/imrd/directdoc.asp?DDFDocuments/u/G/SPS/NUSA2183.doc","FR")</f>
      </c>
      <c r="J7342" s="15">
        <f>HYPERLINK("https://docs.wto.org/imrd/directdoc.asp?DDFDocuments/v/G/SPS/NUSA2183.doc","ES")</f>
      </c>
    </row>
    <row r="7343">
      <c r="A7343" s="10" t="s">
        <v>12473</v>
      </c>
      <c r="B7343" s="11" t="s">
        <v>161</v>
      </c>
      <c r="C7343" s="10" t="s">
        <v>18</v>
      </c>
      <c r="D7343" s="12">
        <v>40633</v>
      </c>
      <c r="E7343" s="13" t="s">
        <v>12474</v>
      </c>
      <c r="F7343" s="13" t="s">
        <v>158</v>
      </c>
      <c r="G7343" s="14" t="s">
        <v>365</v>
      </c>
      <c r="H7343" s="15">
        <f>HYPERLINK("https://docs.wto.org/imrd/directdoc.asp?DDFDocuments/t/G/SPS/NUSA2184.DOC","EN")</f>
      </c>
      <c r="I7343" s="15">
        <f>HYPERLINK("https://docs.wto.org/imrd/directdoc.asp?DDFDocuments/u/G/SPS/NUSA2184.DOC","FR")</f>
      </c>
      <c r="J7343" s="15">
        <f>HYPERLINK("https://docs.wto.org/imrd/directdoc.asp?DDFDocuments/v/G/SPS/NUSA2184.DOC","ES")</f>
      </c>
    </row>
    <row r="7344">
      <c r="A7344" s="10" t="s">
        <v>12475</v>
      </c>
      <c r="B7344" s="11" t="s">
        <v>5038</v>
      </c>
      <c r="C7344" s="10" t="s">
        <v>12</v>
      </c>
      <c r="D7344" s="12">
        <v>40627</v>
      </c>
      <c r="E7344" s="13" t="s">
        <v>7840</v>
      </c>
      <c r="F7344" s="13" t="s">
        <v>6521</v>
      </c>
      <c r="G7344" s="14" t="s">
        <v>12476</v>
      </c>
      <c r="H7344" s="15">
        <f>HYPERLINK("https://docs.wto.org/imrd/directdoc.asp?DDFDocuments/t/G/SPS/NALB135.DOC","EN")</f>
      </c>
      <c r="I7344" s="15">
        <f>HYPERLINK("https://docs.wto.org/imrd/directdoc.asp?DDFDocuments/u/G/SPS/NALB135.DOC","FR")</f>
      </c>
      <c r="J7344" s="15">
        <f>HYPERLINK("https://docs.wto.org/imrd/directdoc.asp?DDFDocuments/v/G/SPS/NALB135.DOC","ES")</f>
      </c>
    </row>
    <row r="7345">
      <c r="A7345" s="10" t="s">
        <v>12477</v>
      </c>
      <c r="B7345" s="11" t="s">
        <v>72</v>
      </c>
      <c r="C7345" s="10" t="s">
        <v>40</v>
      </c>
      <c r="D7345" s="12">
        <v>40627</v>
      </c>
      <c r="E7345" s="13" t="s">
        <v>11749</v>
      </c>
      <c r="F7345" s="13" t="s">
        <v>1601</v>
      </c>
      <c r="G7345" s="14" t="s">
        <v>11750</v>
      </c>
      <c r="H7345" s="15">
        <f>HYPERLINK("https://docs.wto.org/imrd/directdoc.asp?DDFDocuments/q/G/SPS/NCAN515A1.pdf","EN")</f>
      </c>
      <c r="I7345" s="15">
        <f>HYPERLINK("https://docs.wto.org/imrd/directdoc.asp?DDFDocuments/r/G/SPS/NCAN515A1.pdf","FR")</f>
      </c>
      <c r="J7345" s="15">
        <f>HYPERLINK("https://docs.wto.org/imrd/directdoc.asp?DDFDocuments/s/G/SPS/NCAN515A1.pdf","ES")</f>
      </c>
    </row>
    <row r="7346">
      <c r="A7346" s="10" t="s">
        <v>12478</v>
      </c>
      <c r="B7346" s="11" t="s">
        <v>365</v>
      </c>
      <c r="C7346" s="10" t="s">
        <v>40</v>
      </c>
      <c r="D7346" s="12">
        <v>40627</v>
      </c>
      <c r="E7346" s="13" t="s">
        <v>19</v>
      </c>
      <c r="F7346" s="13" t="s">
        <v>5150</v>
      </c>
      <c r="G7346" s="14" t="s">
        <v>12479</v>
      </c>
      <c r="H7346" s="15">
        <f>HYPERLINK("https://docs.wto.org/imrd/directdoc.asp?DDFDocuments/t/G/SPS/NCHL324A1.DOC","EN")</f>
      </c>
      <c r="I7346" s="15">
        <f>HYPERLINK("https://docs.wto.org/imrd/directdoc.asp?DDFDocuments/u/G/SPS/NCHL324A1.DOC","FR")</f>
      </c>
      <c r="J7346" s="15">
        <f>HYPERLINK("https://docs.wto.org/imrd/directdoc.asp?DDFDocuments/v/G/SPS/NCHL324A1.DOC","ES")</f>
      </c>
    </row>
    <row r="7347">
      <c r="A7347" s="10" t="s">
        <v>12480</v>
      </c>
      <c r="B7347" s="11" t="s">
        <v>365</v>
      </c>
      <c r="C7347" s="10" t="s">
        <v>40</v>
      </c>
      <c r="D7347" s="12">
        <v>40627</v>
      </c>
      <c r="E7347" s="13" t="s">
        <v>19</v>
      </c>
      <c r="F7347" s="13" t="s">
        <v>5150</v>
      </c>
      <c r="G7347" s="14" t="s">
        <v>87</v>
      </c>
      <c r="H7347" s="15">
        <f>HYPERLINK("https://docs.wto.org/imrd/directdoc.asp?DDFDocuments/t/G/SPS/NCHL332A1.DOC","EN")</f>
      </c>
      <c r="I7347" s="15">
        <f>HYPERLINK("https://docs.wto.org/imrd/directdoc.asp?DDFDocuments/u/G/SPS/NCHL332A1.DOC","FR")</f>
      </c>
      <c r="J7347" s="15">
        <f>HYPERLINK("https://docs.wto.org/imrd/directdoc.asp?DDFDocuments/v/G/SPS/NCHL332A1.DOC","ES")</f>
      </c>
    </row>
    <row r="7348">
      <c r="A7348" s="10" t="s">
        <v>12481</v>
      </c>
      <c r="B7348" s="11" t="s">
        <v>365</v>
      </c>
      <c r="C7348" s="10" t="s">
        <v>40</v>
      </c>
      <c r="D7348" s="12">
        <v>40627</v>
      </c>
      <c r="E7348" s="13" t="s">
        <v>19</v>
      </c>
      <c r="F7348" s="13" t="s">
        <v>5150</v>
      </c>
      <c r="G7348" s="14" t="s">
        <v>12482</v>
      </c>
      <c r="H7348" s="15">
        <f>HYPERLINK("https://docs.wto.org/imrd/directdoc.asp?DDFDocuments/t/G/SPS/NCHL336A1.DOC","EN")</f>
      </c>
      <c r="I7348" s="15">
        <f>HYPERLINK("https://docs.wto.org/imrd/directdoc.asp?DDFDocuments/u/G/SPS/NCHL336A1.DOC","FR")</f>
      </c>
      <c r="J7348" s="15">
        <f>HYPERLINK("https://docs.wto.org/imrd/directdoc.asp?DDFDocuments/v/G/SPS/NCHL336A1.DOC","ES")</f>
      </c>
    </row>
    <row r="7349">
      <c r="A7349" s="10" t="s">
        <v>12483</v>
      </c>
      <c r="B7349" s="11" t="s">
        <v>34</v>
      </c>
      <c r="C7349" s="10" t="s">
        <v>18</v>
      </c>
      <c r="D7349" s="12">
        <v>40627</v>
      </c>
      <c r="E7349" s="13" t="s">
        <v>12484</v>
      </c>
      <c r="F7349" s="13" t="s">
        <v>74</v>
      </c>
      <c r="G7349" s="14"/>
      <c r="H7349" s="15">
        <f>HYPERLINK("https://docs.wto.org/imrd/directdoc.asp?DDFDocuments/t/G/SPS/NJPN274.doc","EN")</f>
      </c>
      <c r="I7349" s="15">
        <f>HYPERLINK("https://docs.wto.org/imrd/directdoc.asp?DDFDocuments/u/G/SPS/NJPN274.doc","FR")</f>
      </c>
      <c r="J7349" s="15">
        <f>HYPERLINK("https://docs.wto.org/imrd/directdoc.asp?DDFDocuments/v/G/SPS/NJPN274.doc","ES")</f>
      </c>
    </row>
    <row r="7350">
      <c r="A7350" s="10" t="s">
        <v>12485</v>
      </c>
      <c r="B7350" s="11" t="s">
        <v>95</v>
      </c>
      <c r="C7350" s="10" t="s">
        <v>18</v>
      </c>
      <c r="D7350" s="12">
        <v>40625</v>
      </c>
      <c r="E7350" s="13" t="s">
        <v>12486</v>
      </c>
      <c r="F7350" s="13" t="s">
        <v>122</v>
      </c>
      <c r="G7350" s="14"/>
      <c r="H7350" s="15">
        <f>HYPERLINK("https://docs.wto.org/imrd/directdoc.asp?DDFDocuments/t/G/SPS/NBRA727.doc","EN")</f>
      </c>
      <c r="I7350" s="15">
        <f>HYPERLINK("https://docs.wto.org/imrd/directdoc.asp?DDFDocuments/u/G/SPS/NBRA727.doc","FR")</f>
      </c>
      <c r="J7350" s="15">
        <f>HYPERLINK("https://docs.wto.org/imrd/directdoc.asp?DDFDocuments/v/G/SPS/NBRA727.doc","ES")</f>
      </c>
    </row>
    <row r="7351">
      <c r="A7351" s="10" t="s">
        <v>12487</v>
      </c>
      <c r="B7351" s="11" t="s">
        <v>72</v>
      </c>
      <c r="C7351" s="10" t="s">
        <v>18</v>
      </c>
      <c r="D7351" s="12">
        <v>40625</v>
      </c>
      <c r="E7351" s="13" t="s">
        <v>12488</v>
      </c>
      <c r="F7351" s="13" t="s">
        <v>3476</v>
      </c>
      <c r="G7351" s="14"/>
      <c r="H7351" s="15">
        <f>HYPERLINK("https://docs.wto.org/imrd/directdoc.asp?DDFDocuments/q/G/SPS/NCAN519.pdf","EN")</f>
      </c>
      <c r="I7351" s="15">
        <f>HYPERLINK("https://docs.wto.org/imrd/directdoc.asp?DDFDocuments/r/G/SPS/NCAN519.pdf","FR")</f>
      </c>
      <c r="J7351" s="15"/>
    </row>
    <row r="7352">
      <c r="A7352" s="10" t="s">
        <v>12489</v>
      </c>
      <c r="B7352" s="11" t="s">
        <v>365</v>
      </c>
      <c r="C7352" s="10" t="s">
        <v>40</v>
      </c>
      <c r="D7352" s="12">
        <v>40625</v>
      </c>
      <c r="E7352" s="13" t="s">
        <v>19</v>
      </c>
      <c r="F7352" s="13" t="s">
        <v>5163</v>
      </c>
      <c r="G7352" s="14"/>
      <c r="H7352" s="15">
        <f>HYPERLINK("https://docs.wto.org/imrd/directdoc.asp?DDFDocuments/t/G/SPS/NCHL341A1.DOC","EN")</f>
      </c>
      <c r="I7352" s="15">
        <f>HYPERLINK("https://docs.wto.org/imrd/directdoc.asp?DDFDocuments/u/G/SPS/NCHL341A1.DOC","FR")</f>
      </c>
      <c r="J7352" s="15">
        <f>HYPERLINK("https://docs.wto.org/imrd/directdoc.asp?DDFDocuments/v/G/SPS/NCHL341A1.DOC","ES")</f>
      </c>
    </row>
    <row r="7353">
      <c r="A7353" s="10" t="s">
        <v>12490</v>
      </c>
      <c r="B7353" s="11" t="s">
        <v>365</v>
      </c>
      <c r="C7353" s="10" t="s">
        <v>40</v>
      </c>
      <c r="D7353" s="12">
        <v>40625</v>
      </c>
      <c r="E7353" s="13" t="s">
        <v>19</v>
      </c>
      <c r="F7353" s="13" t="s">
        <v>5163</v>
      </c>
      <c r="G7353" s="14"/>
      <c r="H7353" s="15">
        <f>HYPERLINK("https://docs.wto.org/imrd/directdoc.asp?DDFDocuments/t/G/SPS/NCHL344A1.DOC","EN")</f>
      </c>
      <c r="I7353" s="15">
        <f>HYPERLINK("https://docs.wto.org/imrd/directdoc.asp?DDFDocuments/u/G/SPS/NCHL344A1.DOC","FR")</f>
      </c>
      <c r="J7353" s="15">
        <f>HYPERLINK("https://docs.wto.org/imrd/directdoc.asp?DDFDocuments/v/G/SPS/NCHL344A1.DOC","ES")</f>
      </c>
    </row>
    <row r="7354">
      <c r="A7354" s="10" t="s">
        <v>12491</v>
      </c>
      <c r="B7354" s="11" t="s">
        <v>149</v>
      </c>
      <c r="C7354" s="10" t="s">
        <v>18</v>
      </c>
      <c r="D7354" s="12">
        <v>40625</v>
      </c>
      <c r="E7354" s="13" t="s">
        <v>12492</v>
      </c>
      <c r="F7354" s="13" t="s">
        <v>24</v>
      </c>
      <c r="G7354" s="14"/>
      <c r="H7354" s="15">
        <f>HYPERLINK("https://docs.wto.org/imrd/directdoc.asp?DDFDocuments/t/G/SPS/NCHN355.DOC","EN")</f>
      </c>
      <c r="I7354" s="15">
        <f>HYPERLINK("https://docs.wto.org/imrd/directdoc.asp?DDFDocuments/u/G/SPS/NCHN355.DOC","FR")</f>
      </c>
      <c r="J7354" s="15">
        <f>HYPERLINK("https://docs.wto.org/imrd/directdoc.asp?DDFDocuments/v/G/SPS/NCHN355.DOC","ES")</f>
      </c>
    </row>
    <row r="7355">
      <c r="A7355" s="10" t="s">
        <v>12493</v>
      </c>
      <c r="B7355" s="11" t="s">
        <v>149</v>
      </c>
      <c r="C7355" s="10" t="s">
        <v>12</v>
      </c>
      <c r="D7355" s="12">
        <v>40625</v>
      </c>
      <c r="E7355" s="13" t="s">
        <v>1792</v>
      </c>
      <c r="F7355" s="13" t="s">
        <v>122</v>
      </c>
      <c r="G7355" s="14"/>
      <c r="H7355" s="15">
        <f>HYPERLINK("https://docs.wto.org/imrd/directdoc.asp?DDFDocuments/t/G/SPS/NCHN356.doc","EN")</f>
      </c>
      <c r="I7355" s="15">
        <f>HYPERLINK("https://docs.wto.org/imrd/directdoc.asp?DDFDocuments/u/G/SPS/NCHN356.doc","FR")</f>
      </c>
      <c r="J7355" s="15">
        <f>HYPERLINK("https://docs.wto.org/imrd/directdoc.asp?DDFDocuments/v/G/SPS/NCHN356.doc","ES")</f>
      </c>
    </row>
    <row r="7356">
      <c r="A7356" s="10" t="s">
        <v>12494</v>
      </c>
      <c r="B7356" s="11" t="s">
        <v>145</v>
      </c>
      <c r="C7356" s="10" t="s">
        <v>18</v>
      </c>
      <c r="D7356" s="12">
        <v>40624</v>
      </c>
      <c r="E7356" s="13" t="s">
        <v>7465</v>
      </c>
      <c r="F7356" s="13" t="s">
        <v>216</v>
      </c>
      <c r="G7356" s="14" t="s">
        <v>65</v>
      </c>
      <c r="H7356" s="15">
        <f>HYPERLINK("https://docs.wto.org/imrd/directdoc.asp?DDFDocuments/t/G/SPS/NPHL191.DOC","EN")</f>
      </c>
      <c r="I7356" s="15">
        <f>HYPERLINK("https://docs.wto.org/imrd/directdoc.asp?DDFDocuments/u/G/SPS/NPHL191.DOC","FR")</f>
      </c>
      <c r="J7356" s="15">
        <f>HYPERLINK("https://docs.wto.org/imrd/directdoc.asp?DDFDocuments/v/G/SPS/NPHL191.DOC","ES")</f>
      </c>
    </row>
    <row r="7357">
      <c r="A7357" s="10" t="s">
        <v>12495</v>
      </c>
      <c r="B7357" s="11" t="s">
        <v>145</v>
      </c>
      <c r="C7357" s="10" t="s">
        <v>12</v>
      </c>
      <c r="D7357" s="12">
        <v>40624</v>
      </c>
      <c r="E7357" s="13" t="s">
        <v>12496</v>
      </c>
      <c r="F7357" s="13" t="s">
        <v>2192</v>
      </c>
      <c r="G7357" s="14" t="s">
        <v>147</v>
      </c>
      <c r="H7357" s="15">
        <f>HYPERLINK("https://docs.wto.org/imrd/directdoc.asp?DDFDocuments/t/G/SPS/NPHL192.DOC","EN")</f>
      </c>
      <c r="I7357" s="15">
        <f>HYPERLINK("https://docs.wto.org/imrd/directdoc.asp?DDFDocuments/u/G/SPS/NPHL192.DOC","FR")</f>
      </c>
      <c r="J7357" s="15">
        <f>HYPERLINK("https://docs.wto.org/imrd/directdoc.asp?DDFDocuments/v/G/SPS/NPHL192.DOC","ES")</f>
      </c>
    </row>
    <row r="7358">
      <c r="A7358" s="10" t="s">
        <v>12497</v>
      </c>
      <c r="B7358" s="11" t="s">
        <v>145</v>
      </c>
      <c r="C7358" s="10" t="s">
        <v>18</v>
      </c>
      <c r="D7358" s="12">
        <v>40624</v>
      </c>
      <c r="E7358" s="13" t="s">
        <v>12498</v>
      </c>
      <c r="F7358" s="13" t="s">
        <v>1950</v>
      </c>
      <c r="G7358" s="14"/>
      <c r="H7358" s="15">
        <f>HYPERLINK("https://docs.wto.org/imrd/directdoc.asp?DDFDocuments/t/G/SPS/NPHL193.DOC","EN")</f>
      </c>
      <c r="I7358" s="15">
        <f>HYPERLINK("https://docs.wto.org/imrd/directdoc.asp?DDFDocuments/u/G/SPS/NPHL193.DOC","FR")</f>
      </c>
      <c r="J7358" s="15">
        <f>HYPERLINK("https://docs.wto.org/imrd/directdoc.asp?DDFDocuments/v/G/SPS/NPHL193.DOC","ES")</f>
      </c>
    </row>
    <row r="7359">
      <c r="A7359" s="10" t="s">
        <v>12499</v>
      </c>
      <c r="B7359" s="11" t="s">
        <v>95</v>
      </c>
      <c r="C7359" s="10" t="s">
        <v>18</v>
      </c>
      <c r="D7359" s="12">
        <v>40619</v>
      </c>
      <c r="E7359" s="13" t="s">
        <v>12500</v>
      </c>
      <c r="F7359" s="13" t="s">
        <v>368</v>
      </c>
      <c r="G7359" s="14" t="s">
        <v>680</v>
      </c>
      <c r="H7359" s="15">
        <f>HYPERLINK("https://docs.wto.org/imrd/directdoc.asp?DDFDocuments/t/G/SPS/NBRA722.DOC","EN")</f>
      </c>
      <c r="I7359" s="15">
        <f>HYPERLINK("https://docs.wto.org/imrd/directdoc.asp?DDFDocuments/u/G/SPS/NBRA722.DOC","FR")</f>
      </c>
      <c r="J7359" s="15">
        <f>HYPERLINK("https://docs.wto.org/imrd/directdoc.asp?DDFDocuments/v/G/SPS/NBRA722.DOC","ES")</f>
      </c>
    </row>
    <row r="7360">
      <c r="A7360" s="10" t="s">
        <v>12501</v>
      </c>
      <c r="B7360" s="11" t="s">
        <v>79</v>
      </c>
      <c r="C7360" s="10" t="s">
        <v>18</v>
      </c>
      <c r="D7360" s="12">
        <v>40619</v>
      </c>
      <c r="E7360" s="13" t="s">
        <v>12502</v>
      </c>
      <c r="F7360" s="13" t="s">
        <v>12503</v>
      </c>
      <c r="G7360" s="14"/>
      <c r="H7360" s="15">
        <f>HYPERLINK("https://docs.wto.org/imrd/directdoc.asp?DDFDocuments/t/G/SPS/NCOL216.doc","EN")</f>
      </c>
      <c r="I7360" s="15">
        <f>HYPERLINK("https://docs.wto.org/imrd/directdoc.asp?DDFDocuments/u/G/SPS/NCOL216.doc","FR")</f>
      </c>
      <c r="J7360" s="15">
        <f>HYPERLINK("https://docs.wto.org/imrd/directdoc.asp?DDFDocuments/v/G/SPS/NCOL216.doc","ES")</f>
      </c>
    </row>
    <row r="7361">
      <c r="A7361" s="10" t="s">
        <v>12504</v>
      </c>
      <c r="B7361" s="11" t="s">
        <v>87</v>
      </c>
      <c r="C7361" s="10" t="s">
        <v>201</v>
      </c>
      <c r="D7361" s="12">
        <v>40619</v>
      </c>
      <c r="E7361" s="13" t="s">
        <v>19</v>
      </c>
      <c r="F7361" s="13" t="s">
        <v>5163</v>
      </c>
      <c r="G7361" s="14"/>
      <c r="H7361" s="15">
        <f>HYPERLINK("https://docs.wto.org/imrd/directdoc.asp?DDFDocuments/t/G/SPS/NMEX226C1.DOC","EN")</f>
      </c>
      <c r="I7361" s="15">
        <f>HYPERLINK("https://docs.wto.org/imrd/directdoc.asp?DDFDocuments/u/G/SPS/NMEX226C1.DOC","FR")</f>
      </c>
      <c r="J7361" s="15">
        <f>HYPERLINK("https://docs.wto.org/imrd/directdoc.asp?DDFDocuments/v/G/SPS/NMEX226C1.DOC","ES")</f>
      </c>
    </row>
    <row r="7362">
      <c r="A7362" s="10" t="s">
        <v>12505</v>
      </c>
      <c r="B7362" s="11" t="s">
        <v>34</v>
      </c>
      <c r="C7362" s="10" t="s">
        <v>201</v>
      </c>
      <c r="D7362" s="12">
        <v>40616</v>
      </c>
      <c r="E7362" s="13" t="s">
        <v>12506</v>
      </c>
      <c r="F7362" s="13" t="s">
        <v>5163</v>
      </c>
      <c r="G7362" s="14" t="s">
        <v>4781</v>
      </c>
      <c r="H7362" s="15">
        <f>HYPERLINK("https://docs.wto.org/imrd/directdoc.asp?DDFDocuments/q/G/SPS/NJPN273R1C1.pdf","EN")</f>
      </c>
      <c r="I7362" s="15">
        <f>HYPERLINK("https://docs.wto.org/imrd/directdoc.asp?DDFDocuments/r/G/SPS/NJPN273R1C1.pdf","FR")</f>
      </c>
      <c r="J7362" s="15">
        <f>HYPERLINK("https://docs.wto.org/imrd/directdoc.asp?DDFDocuments/s/G/SPS/NJPN273R1C1.pdf","ES")</f>
      </c>
    </row>
    <row r="7363">
      <c r="A7363" s="10" t="s">
        <v>12507</v>
      </c>
      <c r="B7363" s="11" t="s">
        <v>87</v>
      </c>
      <c r="C7363" s="10" t="s">
        <v>40</v>
      </c>
      <c r="D7363" s="12">
        <v>40616</v>
      </c>
      <c r="E7363" s="13" t="s">
        <v>19</v>
      </c>
      <c r="F7363" s="13" t="s">
        <v>5150</v>
      </c>
      <c r="G7363" s="14"/>
      <c r="H7363" s="15">
        <f>HYPERLINK("https://docs.wto.org/imrd/directdoc.asp?DDFDocuments/t/G/SPS/NMEX226A2.DOC","EN")</f>
      </c>
      <c r="I7363" s="15">
        <f>HYPERLINK("https://docs.wto.org/imrd/directdoc.asp?DDFDocuments/u/G/SPS/NMEX226A2.DOC","FR")</f>
      </c>
      <c r="J7363" s="15">
        <f>HYPERLINK("https://docs.wto.org/imrd/directdoc.asp?DDFDocuments/v/G/SPS/NMEX226A2.DOC","ES")</f>
      </c>
    </row>
    <row r="7364">
      <c r="A7364" s="10" t="s">
        <v>12508</v>
      </c>
      <c r="B7364" s="11" t="s">
        <v>161</v>
      </c>
      <c r="C7364" s="10" t="s">
        <v>18</v>
      </c>
      <c r="D7364" s="12">
        <v>40616</v>
      </c>
      <c r="E7364" s="13" t="s">
        <v>4493</v>
      </c>
      <c r="F7364" s="13" t="s">
        <v>2192</v>
      </c>
      <c r="G7364" s="14" t="s">
        <v>779</v>
      </c>
      <c r="H7364" s="15">
        <f>HYPERLINK("https://docs.wto.org/imrd/directdoc.asp?DDFDocuments/q/G/SPS/NUSA2174.pdf","EN")</f>
      </c>
      <c r="I7364" s="15">
        <f>HYPERLINK("https://docs.wto.org/imrd/directdoc.asp?DDFDocuments/r/G/SPS/NUSA2174.pdf","FR")</f>
      </c>
      <c r="J7364" s="15">
        <f>HYPERLINK("https://docs.wto.org/imrd/directdoc.asp?DDFDocuments/s/G/SPS/NUSA2174.pdf","ES")</f>
      </c>
    </row>
    <row r="7365">
      <c r="A7365" s="10" t="s">
        <v>12509</v>
      </c>
      <c r="B7365" s="11" t="s">
        <v>161</v>
      </c>
      <c r="C7365" s="10" t="s">
        <v>18</v>
      </c>
      <c r="D7365" s="12">
        <v>40616</v>
      </c>
      <c r="E7365" s="13" t="s">
        <v>12510</v>
      </c>
      <c r="F7365" s="13" t="s">
        <v>607</v>
      </c>
      <c r="G7365" s="14"/>
      <c r="H7365" s="15">
        <f>HYPERLINK("https://docs.wto.org/imrd/directdoc.asp?DDFDocuments/q/G/SPS/NUSA2175.pdf","EN")</f>
      </c>
      <c r="I7365" s="15">
        <f>HYPERLINK("https://docs.wto.org/imrd/directdoc.asp?DDFDocuments/r/G/SPS/NUSA2175.pdf","FR")</f>
      </c>
      <c r="J7365" s="15">
        <f>HYPERLINK("https://docs.wto.org/imrd/directdoc.asp?DDFDocuments/s/G/SPS/NUSA2175.pdf","ES")</f>
      </c>
    </row>
    <row r="7366">
      <c r="A7366" s="10" t="s">
        <v>12511</v>
      </c>
      <c r="B7366" s="11" t="s">
        <v>5038</v>
      </c>
      <c r="C7366" s="10" t="s">
        <v>12</v>
      </c>
      <c r="D7366" s="12">
        <v>40612</v>
      </c>
      <c r="E7366" s="13" t="s">
        <v>12512</v>
      </c>
      <c r="F7366" s="13" t="s">
        <v>6521</v>
      </c>
      <c r="G7366" s="14" t="s">
        <v>12513</v>
      </c>
      <c r="H7366" s="15">
        <f>HYPERLINK("https://docs.wto.org/imrd/directdoc.asp?DDFDocuments/t/G/SPS/NALB134.DOC","EN")</f>
      </c>
      <c r="I7366" s="15">
        <f>HYPERLINK("https://docs.wto.org/imrd/directdoc.asp?DDFDocuments/u/G/SPS/NALB134.DOC","FR")</f>
      </c>
      <c r="J7366" s="15"/>
    </row>
    <row r="7367">
      <c r="A7367" s="10" t="s">
        <v>12514</v>
      </c>
      <c r="B7367" s="11" t="s">
        <v>365</v>
      </c>
      <c r="C7367" s="10" t="s">
        <v>18</v>
      </c>
      <c r="D7367" s="12">
        <v>40612</v>
      </c>
      <c r="E7367" s="13" t="s">
        <v>12515</v>
      </c>
      <c r="F7367" s="13" t="s">
        <v>992</v>
      </c>
      <c r="G7367" s="14" t="s">
        <v>161</v>
      </c>
      <c r="H7367" s="15">
        <f>HYPERLINK("https://docs.wto.org/imrd/directdoc.asp?DDFDocuments/t/G/SPS/NCHL349.doc","EN")</f>
      </c>
      <c r="I7367" s="15">
        <f>HYPERLINK("https://docs.wto.org/imrd/directdoc.asp?DDFDocuments/u/G/SPS/NCHL349.doc","FR")</f>
      </c>
      <c r="J7367" s="15">
        <f>HYPERLINK("https://docs.wto.org/imrd/directdoc.asp?DDFDocuments/v/G/SPS/NCHL349.doc","ES")</f>
      </c>
    </row>
    <row r="7368">
      <c r="A7368" s="10" t="s">
        <v>12516</v>
      </c>
      <c r="B7368" s="11" t="s">
        <v>95</v>
      </c>
      <c r="C7368" s="10" t="s">
        <v>18</v>
      </c>
      <c r="D7368" s="12">
        <v>40611</v>
      </c>
      <c r="E7368" s="13" t="s">
        <v>19</v>
      </c>
      <c r="F7368" s="13" t="s">
        <v>368</v>
      </c>
      <c r="G7368" s="14" t="s">
        <v>1279</v>
      </c>
      <c r="H7368" s="15">
        <f>HYPERLINK("https://docs.wto.org/imrd/directdoc.asp?DDFDocuments/t/G/SPS/NBRA23R1.DOC","EN")</f>
      </c>
      <c r="I7368" s="15">
        <f>HYPERLINK("https://docs.wto.org/imrd/directdoc.asp?DDFDocuments/u/G/SPS/NBRA23R1.DOC","FR")</f>
      </c>
      <c r="J7368" s="15">
        <f>HYPERLINK("https://docs.wto.org/imrd/directdoc.asp?DDFDocuments/v/G/SPS/NBRA23R1.DOC","ES")</f>
      </c>
    </row>
    <row r="7369">
      <c r="A7369" s="10" t="s">
        <v>12517</v>
      </c>
      <c r="B7369" s="11" t="s">
        <v>95</v>
      </c>
      <c r="C7369" s="10" t="s">
        <v>40</v>
      </c>
      <c r="D7369" s="12">
        <v>40611</v>
      </c>
      <c r="E7369" s="13" t="s">
        <v>19</v>
      </c>
      <c r="F7369" s="13" t="s">
        <v>5150</v>
      </c>
      <c r="G7369" s="14" t="s">
        <v>12518</v>
      </c>
      <c r="H7369" s="15">
        <f>HYPERLINK("https://docs.wto.org/imrd/directdoc.asp?DDFDocuments/q/G/SPS/NBRA26A2.pdf","EN")</f>
      </c>
      <c r="I7369" s="15">
        <f>HYPERLINK("https://docs.wto.org/imrd/directdoc.asp?DDFDocuments/r/G/SPS/NBRA26A2.pdf","FR")</f>
      </c>
      <c r="J7369" s="15">
        <f>HYPERLINK("https://docs.wto.org/imrd/directdoc.asp?DDFDocuments/s/G/SPS/NBRA26A2.pdf","ES")</f>
      </c>
    </row>
    <row r="7370">
      <c r="A7370" s="10" t="s">
        <v>12519</v>
      </c>
      <c r="B7370" s="11" t="s">
        <v>95</v>
      </c>
      <c r="C7370" s="10" t="s">
        <v>40</v>
      </c>
      <c r="D7370" s="12">
        <v>40611</v>
      </c>
      <c r="E7370" s="13" t="s">
        <v>2329</v>
      </c>
      <c r="F7370" s="13" t="s">
        <v>5150</v>
      </c>
      <c r="G7370" s="14"/>
      <c r="H7370" s="15">
        <f>HYPERLINK("https://docs.wto.org/imrd/directdoc.asp?DDFDocuments/t/G/SPS/NBRA271A1.DOC","EN")</f>
      </c>
      <c r="I7370" s="15">
        <f>HYPERLINK("https://docs.wto.org/imrd/directdoc.asp?DDFDocuments/u/G/SPS/NBRA271A1.DOC","FR")</f>
      </c>
      <c r="J7370" s="15">
        <f>HYPERLINK("https://docs.wto.org/imrd/directdoc.asp?DDFDocuments/v/G/SPS/NBRA271A1.DOC","ES")</f>
      </c>
    </row>
    <row r="7371">
      <c r="A7371" s="10" t="s">
        <v>12520</v>
      </c>
      <c r="B7371" s="11" t="s">
        <v>95</v>
      </c>
      <c r="C7371" s="10" t="s">
        <v>18</v>
      </c>
      <c r="D7371" s="12">
        <v>40611</v>
      </c>
      <c r="E7371" s="13" t="s">
        <v>19</v>
      </c>
      <c r="F7371" s="13" t="s">
        <v>368</v>
      </c>
      <c r="G7371" s="14" t="s">
        <v>1279</v>
      </c>
      <c r="H7371" s="15">
        <f>HYPERLINK("https://docs.wto.org/imrd/directdoc.asp?DDFDocuments/t/G/SPS/NBRA296R1.DOC","EN")</f>
      </c>
      <c r="I7371" s="15">
        <f>HYPERLINK("https://docs.wto.org/imrd/directdoc.asp?DDFDocuments/u/G/SPS/NBRA296R1.DOC","FR")</f>
      </c>
      <c r="J7371" s="15">
        <f>HYPERLINK("https://docs.wto.org/imrd/directdoc.asp?DDFDocuments/v/G/SPS/NBRA296R1.DOC","ES")</f>
      </c>
    </row>
    <row r="7372">
      <c r="A7372" s="10" t="s">
        <v>12521</v>
      </c>
      <c r="B7372" s="11" t="s">
        <v>95</v>
      </c>
      <c r="C7372" s="10" t="s">
        <v>18</v>
      </c>
      <c r="D7372" s="12">
        <v>40611</v>
      </c>
      <c r="E7372" s="13" t="s">
        <v>12522</v>
      </c>
      <c r="F7372" s="13" t="s">
        <v>368</v>
      </c>
      <c r="G7372" s="14" t="s">
        <v>1279</v>
      </c>
      <c r="H7372" s="15">
        <f>HYPERLINK("https://docs.wto.org/imrd/directdoc.asp?DDFDocuments/t/G/SPS/NBRA36R1.DOC","EN")</f>
      </c>
      <c r="I7372" s="15">
        <f>HYPERLINK("https://docs.wto.org/imrd/directdoc.asp?DDFDocuments/u/G/SPS/NBRA36R1.DOC","FR")</f>
      </c>
      <c r="J7372" s="15">
        <f>HYPERLINK("https://docs.wto.org/imrd/directdoc.asp?DDFDocuments/v/G/SPS/NBRA36R1.DOC","ES")</f>
      </c>
    </row>
    <row r="7373">
      <c r="A7373" s="10" t="s">
        <v>12523</v>
      </c>
      <c r="B7373" s="11" t="s">
        <v>53</v>
      </c>
      <c r="C7373" s="10" t="s">
        <v>18</v>
      </c>
      <c r="D7373" s="12">
        <v>40611</v>
      </c>
      <c r="E7373" s="13" t="s">
        <v>12524</v>
      </c>
      <c r="F7373" s="13" t="s">
        <v>166</v>
      </c>
      <c r="G7373" s="14"/>
      <c r="H7373" s="15">
        <f>HYPERLINK("https://docs.wto.org/imrd/directdoc.asp?DDFDocuments/q/G/SPS/NSAU11.pdf","EN")</f>
      </c>
      <c r="I7373" s="15">
        <f>HYPERLINK("https://docs.wto.org/imrd/directdoc.asp?DDFDocuments/r/G/SPS/NSAU11.pdf","FR")</f>
      </c>
      <c r="J7373" s="15"/>
    </row>
    <row r="7374">
      <c r="A7374" s="10" t="s">
        <v>12525</v>
      </c>
      <c r="B7374" s="11" t="s">
        <v>59</v>
      </c>
      <c r="C7374" s="10" t="s">
        <v>18</v>
      </c>
      <c r="D7374" s="12">
        <v>40611</v>
      </c>
      <c r="E7374" s="13" t="s">
        <v>60</v>
      </c>
      <c r="F7374" s="13" t="s">
        <v>3476</v>
      </c>
      <c r="G7374" s="14"/>
      <c r="H7374" s="15">
        <f>HYPERLINK("https://docs.wto.org/imrd/directdoc.asp?DDFDocuments/t/G/SPS/NTPKM221.DOC","EN")</f>
      </c>
      <c r="I7374" s="15">
        <f>HYPERLINK("https://docs.wto.org/imrd/directdoc.asp?DDFDocuments/u/G/SPS/NTPKM221.DOC","FR")</f>
      </c>
      <c r="J7374" s="15"/>
    </row>
    <row r="7375">
      <c r="A7375" s="10" t="s">
        <v>12526</v>
      </c>
      <c r="B7375" s="11" t="s">
        <v>161</v>
      </c>
      <c r="C7375" s="10" t="s">
        <v>40</v>
      </c>
      <c r="D7375" s="12">
        <v>40611</v>
      </c>
      <c r="E7375" s="13" t="s">
        <v>12527</v>
      </c>
      <c r="F7375" s="13" t="s">
        <v>5150</v>
      </c>
      <c r="G7375" s="14"/>
      <c r="H7375" s="15">
        <f>HYPERLINK("https://docs.wto.org/imrd/directdoc.asp?DDFDocuments/t/G/SPS/NUSA2015A1.DOC","EN")</f>
      </c>
      <c r="I7375" s="15">
        <f>HYPERLINK("https://docs.wto.org/imrd/directdoc.asp?DDFDocuments/u/G/SPS/NUSA2015A1.DOC","FR")</f>
      </c>
      <c r="J7375" s="15">
        <f>HYPERLINK("https://docs.wto.org/imrd/directdoc.asp?DDFDocuments/v/G/SPS/NUSA2015A1.DOC","ES")</f>
      </c>
    </row>
    <row r="7376">
      <c r="A7376" s="10" t="s">
        <v>12528</v>
      </c>
      <c r="B7376" s="11" t="s">
        <v>161</v>
      </c>
      <c r="C7376" s="10" t="s">
        <v>18</v>
      </c>
      <c r="D7376" s="12">
        <v>40610</v>
      </c>
      <c r="E7376" s="13" t="s">
        <v>12529</v>
      </c>
      <c r="F7376" s="13" t="s">
        <v>24</v>
      </c>
      <c r="G7376" s="14" t="s">
        <v>188</v>
      </c>
      <c r="H7376" s="15">
        <f>HYPERLINK("https://docs.wto.org/imrd/directdoc.asp?DDFDocuments/t/G/SPS/NUSA2173.DOC","EN")</f>
      </c>
      <c r="I7376" s="15">
        <f>HYPERLINK("https://docs.wto.org/imrd/directdoc.asp?DDFDocuments/u/G/SPS/NUSA2173.DOC","FR")</f>
      </c>
      <c r="J7376" s="15"/>
    </row>
    <row r="7377">
      <c r="A7377" s="10" t="s">
        <v>12530</v>
      </c>
      <c r="B7377" s="11" t="s">
        <v>365</v>
      </c>
      <c r="C7377" s="10" t="s">
        <v>18</v>
      </c>
      <c r="D7377" s="12">
        <v>40609</v>
      </c>
      <c r="E7377" s="13" t="s">
        <v>12531</v>
      </c>
      <c r="F7377" s="13" t="s">
        <v>992</v>
      </c>
      <c r="G7377" s="14" t="s">
        <v>139</v>
      </c>
      <c r="H7377" s="15">
        <f>HYPERLINK("https://docs.wto.org/imrd/directdoc.asp?DDFDocuments/t/G/SPS/NCHL348.doc","EN")</f>
      </c>
      <c r="I7377" s="15">
        <f>HYPERLINK("https://docs.wto.org/imrd/directdoc.asp?DDFDocuments/u/G/SPS/NCHL348.doc","FR")</f>
      </c>
      <c r="J7377" s="15">
        <f>HYPERLINK("https://docs.wto.org/imrd/directdoc.asp?DDFDocuments/v/G/SPS/NCHL348.doc","ES")</f>
      </c>
    </row>
    <row r="7378">
      <c r="A7378" s="10" t="s">
        <v>12532</v>
      </c>
      <c r="B7378" s="11" t="s">
        <v>27</v>
      </c>
      <c r="C7378" s="10" t="s">
        <v>18</v>
      </c>
      <c r="D7378" s="12">
        <v>40609</v>
      </c>
      <c r="E7378" s="13" t="s">
        <v>12533</v>
      </c>
      <c r="F7378" s="13" t="s">
        <v>24</v>
      </c>
      <c r="G7378" s="14"/>
      <c r="H7378" s="15">
        <f>HYPERLINK("https://docs.wto.org/imrd/directdoc.asp?DDFDocuments/t/G/SPS/NCRI106.DOC","EN")</f>
      </c>
      <c r="I7378" s="15">
        <f>HYPERLINK("https://docs.wto.org/imrd/directdoc.asp?DDFDocuments/u/G/SPS/NCRI106.DOC","FR")</f>
      </c>
      <c r="J7378" s="15">
        <f>HYPERLINK("https://docs.wto.org/imrd/directdoc.asp?DDFDocuments/v/G/SPS/NCRI106.DOC","ES")</f>
      </c>
    </row>
    <row r="7379">
      <c r="A7379" s="10" t="s">
        <v>12534</v>
      </c>
      <c r="B7379" s="11" t="s">
        <v>27</v>
      </c>
      <c r="C7379" s="10" t="s">
        <v>18</v>
      </c>
      <c r="D7379" s="12">
        <v>40609</v>
      </c>
      <c r="E7379" s="13" t="s">
        <v>12535</v>
      </c>
      <c r="F7379" s="13" t="s">
        <v>24</v>
      </c>
      <c r="G7379" s="14"/>
      <c r="H7379" s="15">
        <f>HYPERLINK("https://docs.wto.org/imrd/directdoc.asp?DDFDocuments/t/G/SPS/NCRI107.DOC","EN")</f>
      </c>
      <c r="I7379" s="15">
        <f>HYPERLINK("https://docs.wto.org/imrd/directdoc.asp?DDFDocuments/u/G/SPS/NCRI107.DOC","FR")</f>
      </c>
      <c r="J7379" s="15">
        <f>HYPERLINK("https://docs.wto.org/imrd/directdoc.asp?DDFDocuments/v/G/SPS/NCRI107.DOC","ES")</f>
      </c>
    </row>
    <row r="7380">
      <c r="A7380" s="10" t="s">
        <v>12536</v>
      </c>
      <c r="B7380" s="11" t="s">
        <v>27</v>
      </c>
      <c r="C7380" s="10" t="s">
        <v>18</v>
      </c>
      <c r="D7380" s="12">
        <v>40609</v>
      </c>
      <c r="E7380" s="13" t="s">
        <v>12533</v>
      </c>
      <c r="F7380" s="13" t="s">
        <v>24</v>
      </c>
      <c r="G7380" s="14"/>
      <c r="H7380" s="15">
        <f>HYPERLINK("https://docs.wto.org/imrd/directdoc.asp?DDFDocuments/t/G/SPS/NCRI108.DOC","EN")</f>
      </c>
      <c r="I7380" s="15">
        <f>HYPERLINK("https://docs.wto.org/imrd/directdoc.asp?DDFDocuments/u/G/SPS/NCRI108.DOC","FR")</f>
      </c>
      <c r="J7380" s="15">
        <f>HYPERLINK("https://docs.wto.org/imrd/directdoc.asp?DDFDocuments/v/G/SPS/NCRI108.DOC","ES")</f>
      </c>
    </row>
    <row r="7381">
      <c r="A7381" s="10" t="s">
        <v>12537</v>
      </c>
      <c r="B7381" s="11" t="s">
        <v>34</v>
      </c>
      <c r="C7381" s="10" t="s">
        <v>18</v>
      </c>
      <c r="D7381" s="12">
        <v>40609</v>
      </c>
      <c r="E7381" s="13" t="s">
        <v>12506</v>
      </c>
      <c r="F7381" s="13" t="s">
        <v>4970</v>
      </c>
      <c r="G7381" s="14"/>
      <c r="H7381" s="15">
        <f>HYPERLINK("https://docs.wto.org/imrd/directdoc.asp?DDFDocuments/q/G/SPS/NJPN273R1.pdf","EN")</f>
      </c>
      <c r="I7381" s="15">
        <f>HYPERLINK("https://docs.wto.org/imrd/directdoc.asp?DDFDocuments/r/G/SPS/NJPN273R1.pdf","FR")</f>
      </c>
      <c r="J7381" s="15">
        <f>HYPERLINK("https://docs.wto.org/imrd/directdoc.asp?DDFDocuments/s/G/SPS/NJPN273R1.pdf","ES")</f>
      </c>
    </row>
    <row r="7382">
      <c r="A7382" s="10" t="s">
        <v>12538</v>
      </c>
      <c r="B7382" s="11" t="s">
        <v>164</v>
      </c>
      <c r="C7382" s="10" t="s">
        <v>12</v>
      </c>
      <c r="D7382" s="12">
        <v>40609</v>
      </c>
      <c r="E7382" s="13" t="s">
        <v>12539</v>
      </c>
      <c r="F7382" s="13" t="s">
        <v>12540</v>
      </c>
      <c r="G7382" s="14" t="s">
        <v>47</v>
      </c>
      <c r="H7382" s="15">
        <f>HYPERLINK("https://docs.wto.org/imrd/directdoc.asp?DDFDocuments/t/G/SPS/NUKR56.DOC","EN")</f>
      </c>
      <c r="I7382" s="15">
        <f>HYPERLINK("https://docs.wto.org/imrd/directdoc.asp?DDFDocuments/u/G/SPS/NUKR56.DOC","FR")</f>
      </c>
      <c r="J7382" s="15">
        <f>HYPERLINK("https://docs.wto.org/imrd/directdoc.asp?DDFDocuments/v/G/SPS/NUKR56.DOC","ES")</f>
      </c>
    </row>
    <row r="7383">
      <c r="A7383" s="10" t="s">
        <v>12541</v>
      </c>
      <c r="B7383" s="11" t="s">
        <v>161</v>
      </c>
      <c r="C7383" s="10" t="s">
        <v>18</v>
      </c>
      <c r="D7383" s="12">
        <v>40609</v>
      </c>
      <c r="E7383" s="13" t="s">
        <v>4485</v>
      </c>
      <c r="F7383" s="13" t="s">
        <v>2120</v>
      </c>
      <c r="G7383" s="14"/>
      <c r="H7383" s="15">
        <f>HYPERLINK("https://docs.wto.org/imrd/directdoc.asp?DDFDocuments/q/G/SPS/NUSA2171.pdf","EN")</f>
      </c>
      <c r="I7383" s="15">
        <f>HYPERLINK("https://docs.wto.org/imrd/directdoc.asp?DDFDocuments/r/G/SPS/NUSA2171.pdf","FR")</f>
      </c>
      <c r="J7383" s="15">
        <f>HYPERLINK("https://docs.wto.org/imrd/directdoc.asp?DDFDocuments/s/G/SPS/NUSA2171.pdf","ES")</f>
      </c>
    </row>
    <row r="7384">
      <c r="A7384" s="10" t="s">
        <v>12542</v>
      </c>
      <c r="B7384" s="11" t="s">
        <v>27</v>
      </c>
      <c r="C7384" s="10" t="s">
        <v>18</v>
      </c>
      <c r="D7384" s="12">
        <v>40604</v>
      </c>
      <c r="E7384" s="13" t="s">
        <v>12533</v>
      </c>
      <c r="F7384" s="13" t="s">
        <v>24</v>
      </c>
      <c r="G7384" s="14"/>
      <c r="H7384" s="15">
        <f>HYPERLINK("https://docs.wto.org/imrd/directdoc.asp?DDFDocuments/t/G/SPS/NCRI104.DOC","EN")</f>
      </c>
      <c r="I7384" s="15">
        <f>HYPERLINK("https://docs.wto.org/imrd/directdoc.asp?DDFDocuments/u/G/SPS/NCRI104.DOC","FR")</f>
      </c>
      <c r="J7384" s="15">
        <f>HYPERLINK("https://docs.wto.org/imrd/directdoc.asp?DDFDocuments/v/G/SPS/NCRI104.DOC","ES")</f>
      </c>
    </row>
    <row r="7385">
      <c r="A7385" s="10" t="s">
        <v>12543</v>
      </c>
      <c r="B7385" s="11" t="s">
        <v>27</v>
      </c>
      <c r="C7385" s="10" t="s">
        <v>18</v>
      </c>
      <c r="D7385" s="12">
        <v>40604</v>
      </c>
      <c r="E7385" s="13" t="s">
        <v>12533</v>
      </c>
      <c r="F7385" s="13" t="s">
        <v>24</v>
      </c>
      <c r="G7385" s="14"/>
      <c r="H7385" s="15">
        <f>HYPERLINK("https://docs.wto.org/imrd/directdoc.asp?DDFDocuments/t/G/SPS/NCRI105.DOC","EN")</f>
      </c>
      <c r="I7385" s="15">
        <f>HYPERLINK("https://docs.wto.org/imrd/directdoc.asp?DDFDocuments/u/G/SPS/NCRI105.DOC","FR")</f>
      </c>
      <c r="J7385" s="15">
        <f>HYPERLINK("https://docs.wto.org/imrd/directdoc.asp?DDFDocuments/v/G/SPS/NCRI105.DOC","ES")</f>
      </c>
    </row>
    <row r="7386">
      <c r="A7386" s="10" t="s">
        <v>12544</v>
      </c>
      <c r="B7386" s="11" t="s">
        <v>53</v>
      </c>
      <c r="C7386" s="10" t="s">
        <v>12</v>
      </c>
      <c r="D7386" s="12">
        <v>40604</v>
      </c>
      <c r="E7386" s="13" t="s">
        <v>12378</v>
      </c>
      <c r="F7386" s="13" t="s">
        <v>2192</v>
      </c>
      <c r="G7386" s="14" t="s">
        <v>12545</v>
      </c>
      <c r="H7386" s="15">
        <f>HYPERLINK("https://docs.wto.org/imrd/directdoc.asp?DDFDocuments/q/G/SPS/NSAU10.pdf","EN")</f>
      </c>
      <c r="I7386" s="15">
        <f>HYPERLINK("https://docs.wto.org/imrd/directdoc.asp?DDFDocuments/r/G/SPS/NSAU10.pdf","FR")</f>
      </c>
      <c r="J7386" s="15">
        <f>HYPERLINK("https://docs.wto.org/imrd/directdoc.asp?DDFDocuments/s/G/SPS/NSAU10.pdf","ES")</f>
      </c>
    </row>
    <row r="7387">
      <c r="A7387" s="10" t="s">
        <v>12546</v>
      </c>
      <c r="B7387" s="11" t="s">
        <v>34</v>
      </c>
      <c r="C7387" s="10" t="s">
        <v>18</v>
      </c>
      <c r="D7387" s="12">
        <v>40602</v>
      </c>
      <c r="E7387" s="13" t="s">
        <v>12506</v>
      </c>
      <c r="F7387" s="13" t="s">
        <v>4364</v>
      </c>
      <c r="G7387" s="14" t="s">
        <v>4781</v>
      </c>
      <c r="H7387" s="15">
        <f>HYPERLINK("https://docs.wto.org/imrd/directdoc.asp?DDFDocuments/q/G/SPS/NJPN273.pdf","EN")</f>
      </c>
      <c r="I7387" s="15">
        <f>HYPERLINK("https://docs.wto.org/imrd/directdoc.asp?DDFDocuments/r/G/SPS/NJPN273.pdf","FR")</f>
      </c>
      <c r="J7387" s="15">
        <f>HYPERLINK("https://docs.wto.org/imrd/directdoc.asp?DDFDocuments/s/G/SPS/NJPN273.pdf","ES")</f>
      </c>
    </row>
    <row r="7388">
      <c r="A7388" s="10" t="s">
        <v>12547</v>
      </c>
      <c r="B7388" s="11" t="s">
        <v>183</v>
      </c>
      <c r="C7388" s="10" t="s">
        <v>18</v>
      </c>
      <c r="D7388" s="12">
        <v>40597</v>
      </c>
      <c r="E7388" s="13" t="s">
        <v>12548</v>
      </c>
      <c r="F7388" s="13" t="s">
        <v>1282</v>
      </c>
      <c r="G7388" s="14"/>
      <c r="H7388" s="15">
        <f>HYPERLINK("https://docs.wto.org/imrd/directdoc.asp?DDFDocuments/t/G/SPS/NARG143.DOC","EN")</f>
      </c>
      <c r="I7388" s="15">
        <f>HYPERLINK("https://docs.wto.org/imrd/directdoc.asp?DDFDocuments/u/G/SPS/NARG143.DOC","FR")</f>
      </c>
      <c r="J7388" s="15">
        <f>HYPERLINK("https://docs.wto.org/imrd/directdoc.asp?DDFDocuments/v/G/SPS/NARG143.DOC","ES")</f>
      </c>
    </row>
    <row r="7389">
      <c r="A7389" s="10" t="s">
        <v>12549</v>
      </c>
      <c r="B7389" s="11" t="s">
        <v>95</v>
      </c>
      <c r="C7389" s="10" t="s">
        <v>18</v>
      </c>
      <c r="D7389" s="12">
        <v>40597</v>
      </c>
      <c r="E7389" s="13" t="s">
        <v>12550</v>
      </c>
      <c r="F7389" s="13" t="s">
        <v>158</v>
      </c>
      <c r="G7389" s="14"/>
      <c r="H7389" s="15">
        <f>HYPERLINK("https://docs.wto.org/imrd/directdoc.asp?DDFDocuments/t/G/SPS/NBRA717.DOC","EN")</f>
      </c>
      <c r="I7389" s="15">
        <f>HYPERLINK("https://docs.wto.org/imrd/directdoc.asp?DDFDocuments/u/G/SPS/NBRA717.DOC","FR")</f>
      </c>
      <c r="J7389" s="15">
        <f>HYPERLINK("https://docs.wto.org/imrd/directdoc.asp?DDFDocuments/v/G/SPS/NBRA717.DOC","ES")</f>
      </c>
    </row>
    <row r="7390">
      <c r="A7390" s="10" t="s">
        <v>12551</v>
      </c>
      <c r="B7390" s="11" t="s">
        <v>95</v>
      </c>
      <c r="C7390" s="10" t="s">
        <v>18</v>
      </c>
      <c r="D7390" s="12">
        <v>40597</v>
      </c>
      <c r="E7390" s="13" t="s">
        <v>12552</v>
      </c>
      <c r="F7390" s="13" t="s">
        <v>32</v>
      </c>
      <c r="G7390" s="14" t="s">
        <v>233</v>
      </c>
      <c r="H7390" s="15">
        <f>HYPERLINK("https://docs.wto.org/imrd/directdoc.asp?DDFDocuments/t/G/SPS/NBRA718.DOC","EN")</f>
      </c>
      <c r="I7390" s="15">
        <f>HYPERLINK("https://docs.wto.org/imrd/directdoc.asp?DDFDocuments/u/G/SPS/NBRA718.DOC","FR")</f>
      </c>
      <c r="J7390" s="15">
        <f>HYPERLINK("https://docs.wto.org/imrd/directdoc.asp?DDFDocuments/v/G/SPS/NBRA718.DOC","ES")</f>
      </c>
    </row>
    <row r="7391">
      <c r="A7391" s="10" t="s">
        <v>12553</v>
      </c>
      <c r="B7391" s="11" t="s">
        <v>95</v>
      </c>
      <c r="C7391" s="10" t="s">
        <v>18</v>
      </c>
      <c r="D7391" s="12">
        <v>40597</v>
      </c>
      <c r="E7391" s="13" t="s">
        <v>12554</v>
      </c>
      <c r="F7391" s="13" t="s">
        <v>519</v>
      </c>
      <c r="G7391" s="14" t="s">
        <v>572</v>
      </c>
      <c r="H7391" s="15">
        <f>HYPERLINK("https://docs.wto.org/imrd/directdoc.asp?DDFDocuments/q/G/SPS/NBRA719.pdf","EN")</f>
      </c>
      <c r="I7391" s="15">
        <f>HYPERLINK("https://docs.wto.org/imrd/directdoc.asp?DDFDocuments/r/G/SPS/NBRA719.pdf","FR")</f>
      </c>
      <c r="J7391" s="15">
        <f>HYPERLINK("https://docs.wto.org/imrd/directdoc.asp?DDFDocuments/s/G/SPS/NBRA719.pdf","ES")</f>
      </c>
    </row>
    <row r="7392">
      <c r="A7392" s="10" t="s">
        <v>12555</v>
      </c>
      <c r="B7392" s="11" t="s">
        <v>72</v>
      </c>
      <c r="C7392" s="10" t="s">
        <v>12</v>
      </c>
      <c r="D7392" s="12">
        <v>40597</v>
      </c>
      <c r="E7392" s="13" t="s">
        <v>12556</v>
      </c>
      <c r="F7392" s="13" t="s">
        <v>439</v>
      </c>
      <c r="G7392" s="14"/>
      <c r="H7392" s="15">
        <f>HYPERLINK("https://docs.wto.org/imrd/directdoc.asp?DDFDocuments/t/G/SPS/NCAN516.DOC","EN")</f>
      </c>
      <c r="I7392" s="15">
        <f>HYPERLINK("https://docs.wto.org/imrd/directdoc.asp?DDFDocuments/u/G/SPS/NCAN516.DOC","FR")</f>
      </c>
      <c r="J7392" s="15">
        <f>HYPERLINK("https://docs.wto.org/imrd/directdoc.asp?DDFDocuments/v/G/SPS/NCAN516.DOC","ES")</f>
      </c>
    </row>
    <row r="7393">
      <c r="A7393" s="10" t="s">
        <v>12557</v>
      </c>
      <c r="B7393" s="11" t="s">
        <v>34</v>
      </c>
      <c r="C7393" s="10" t="s">
        <v>18</v>
      </c>
      <c r="D7393" s="12">
        <v>40597</v>
      </c>
      <c r="E7393" s="13" t="s">
        <v>12558</v>
      </c>
      <c r="F7393" s="13" t="s">
        <v>992</v>
      </c>
      <c r="G7393" s="14" t="s">
        <v>4781</v>
      </c>
      <c r="H7393" s="15">
        <f>HYPERLINK("https://docs.wto.org/imrd/directdoc.asp?DDFDocuments/t/G/SPS/NJPN272.DOC","EN")</f>
      </c>
      <c r="I7393" s="15">
        <f>HYPERLINK("https://docs.wto.org/imrd/directdoc.asp?DDFDocuments/u/G/SPS/NJPN272.DOC","FR")</f>
      </c>
      <c r="J7393" s="15">
        <f>HYPERLINK("https://docs.wto.org/imrd/directdoc.asp?DDFDocuments/v/G/SPS/NJPN272.DOC","ES")</f>
      </c>
    </row>
    <row r="7394">
      <c r="A7394" s="10" t="s">
        <v>12559</v>
      </c>
      <c r="B7394" s="11" t="s">
        <v>153</v>
      </c>
      <c r="C7394" s="10" t="s">
        <v>40</v>
      </c>
      <c r="D7394" s="12">
        <v>40597</v>
      </c>
      <c r="E7394" s="13" t="s">
        <v>12560</v>
      </c>
      <c r="F7394" s="13" t="s">
        <v>5150</v>
      </c>
      <c r="G7394" s="14"/>
      <c r="H7394" s="15">
        <f>HYPERLINK("https://docs.wto.org/imrd/directdoc.asp?DDFDocuments/q/G/SPS/NKOR352A1.pdf","EN")</f>
      </c>
      <c r="I7394" s="15">
        <f>HYPERLINK("https://docs.wto.org/imrd/directdoc.asp?DDFDocuments/r/G/SPS/NKOR352A1.pdf","FR")</f>
      </c>
      <c r="J7394" s="15">
        <f>HYPERLINK("https://docs.wto.org/imrd/directdoc.asp?DDFDocuments/s/G/SPS/NKOR352A1.pdf","ES")</f>
      </c>
    </row>
    <row r="7395">
      <c r="A7395" s="10" t="s">
        <v>12561</v>
      </c>
      <c r="B7395" s="11" t="s">
        <v>164</v>
      </c>
      <c r="C7395" s="10" t="s">
        <v>12</v>
      </c>
      <c r="D7395" s="12">
        <v>40597</v>
      </c>
      <c r="E7395" s="13" t="s">
        <v>8340</v>
      </c>
      <c r="F7395" s="13" t="s">
        <v>6327</v>
      </c>
      <c r="G7395" s="14" t="s">
        <v>2556</v>
      </c>
      <c r="H7395" s="15">
        <f>HYPERLINK("https://docs.wto.org/imrd/directdoc.asp?DDFDocuments/t/G/SPS/NUKR53.DOC","EN")</f>
      </c>
      <c r="I7395" s="15">
        <f>HYPERLINK("https://docs.wto.org/imrd/directdoc.asp?DDFDocuments/u/G/SPS/NUKR53.DOC","FR")</f>
      </c>
      <c r="J7395" s="15">
        <f>HYPERLINK("https://docs.wto.org/imrd/directdoc.asp?DDFDocuments/v/G/SPS/NUKR53.DOC","ES")</f>
      </c>
    </row>
    <row r="7396">
      <c r="A7396" s="10" t="s">
        <v>12562</v>
      </c>
      <c r="B7396" s="11" t="s">
        <v>164</v>
      </c>
      <c r="C7396" s="10" t="s">
        <v>12</v>
      </c>
      <c r="D7396" s="12">
        <v>40597</v>
      </c>
      <c r="E7396" s="13" t="s">
        <v>8340</v>
      </c>
      <c r="F7396" s="13" t="s">
        <v>5891</v>
      </c>
      <c r="G7396" s="14" t="s">
        <v>87</v>
      </c>
      <c r="H7396" s="15">
        <f>HYPERLINK("https://docs.wto.org/imrd/directdoc.asp?DDFDocuments/t/G/SPS/NUKR54.DOC","EN")</f>
      </c>
      <c r="I7396" s="15">
        <f>HYPERLINK("https://docs.wto.org/imrd/directdoc.asp?DDFDocuments/u/G/SPS/NUKR54.DOC","FR")</f>
      </c>
      <c r="J7396" s="15">
        <f>HYPERLINK("https://docs.wto.org/imrd/directdoc.asp?DDFDocuments/v/G/SPS/NUKR54.DOC","ES")</f>
      </c>
    </row>
    <row r="7397">
      <c r="A7397" s="10" t="s">
        <v>12563</v>
      </c>
      <c r="B7397" s="11" t="s">
        <v>164</v>
      </c>
      <c r="C7397" s="10" t="s">
        <v>12</v>
      </c>
      <c r="D7397" s="12">
        <v>40597</v>
      </c>
      <c r="E7397" s="13" t="s">
        <v>8340</v>
      </c>
      <c r="F7397" s="13" t="s">
        <v>5891</v>
      </c>
      <c r="G7397" s="14" t="s">
        <v>233</v>
      </c>
      <c r="H7397" s="15">
        <f>HYPERLINK("https://docs.wto.org/imrd/directdoc.asp?DDFDocuments/t/G/SPS/NUKR55.DOC","EN")</f>
      </c>
      <c r="I7397" s="15">
        <f>HYPERLINK("https://docs.wto.org/imrd/directdoc.asp?DDFDocuments/u/G/SPS/NUKR55.DOC","FR")</f>
      </c>
      <c r="J7397" s="15">
        <f>HYPERLINK("https://docs.wto.org/imrd/directdoc.asp?DDFDocuments/v/G/SPS/NUKR55.DOC","ES")</f>
      </c>
    </row>
    <row r="7398">
      <c r="A7398" s="10" t="s">
        <v>12564</v>
      </c>
      <c r="B7398" s="11" t="s">
        <v>183</v>
      </c>
      <c r="C7398" s="10" t="s">
        <v>18</v>
      </c>
      <c r="D7398" s="12">
        <v>40596</v>
      </c>
      <c r="E7398" s="13" t="s">
        <v>12565</v>
      </c>
      <c r="F7398" s="13" t="s">
        <v>607</v>
      </c>
      <c r="G7398" s="14" t="s">
        <v>1274</v>
      </c>
      <c r="H7398" s="15">
        <f>HYPERLINK("https://docs.wto.org/imrd/directdoc.asp?DDFDocuments/t/G/SPS/NARG142.DOC","EN")</f>
      </c>
      <c r="I7398" s="15">
        <f>HYPERLINK("https://docs.wto.org/imrd/directdoc.asp?DDFDocuments/u/G/SPS/NARG142.DOC","FR")</f>
      </c>
      <c r="J7398" s="15">
        <f>HYPERLINK("https://docs.wto.org/imrd/directdoc.asp?DDFDocuments/v/G/SPS/NARG142.DOC","ES")</f>
      </c>
    </row>
    <row r="7399">
      <c r="A7399" s="10" t="s">
        <v>12566</v>
      </c>
      <c r="B7399" s="11" t="s">
        <v>79</v>
      </c>
      <c r="C7399" s="10" t="s">
        <v>54</v>
      </c>
      <c r="D7399" s="12">
        <v>40596</v>
      </c>
      <c r="E7399" s="13" t="s">
        <v>19</v>
      </c>
      <c r="F7399" s="13" t="s">
        <v>5150</v>
      </c>
      <c r="G7399" s="14" t="s">
        <v>12567</v>
      </c>
      <c r="H7399" s="15">
        <f>HYPERLINK("https://docs.wto.org/imrd/directdoc.asp?DDFDocuments/t/G/SPS/NCOL204A1.DOC","EN")</f>
      </c>
      <c r="I7399" s="15">
        <f>HYPERLINK("https://docs.wto.org/imrd/directdoc.asp?DDFDocuments/u/G/SPS/NCOL204A1.DOC","FR")</f>
      </c>
      <c r="J7399" s="15">
        <f>HYPERLINK("https://docs.wto.org/imrd/directdoc.asp?DDFDocuments/v/G/SPS/NCOL204A1.DOC","ES")</f>
      </c>
    </row>
    <row r="7400">
      <c r="A7400" s="10" t="s">
        <v>12568</v>
      </c>
      <c r="B7400" s="11" t="s">
        <v>161</v>
      </c>
      <c r="C7400" s="10" t="s">
        <v>54</v>
      </c>
      <c r="D7400" s="12">
        <v>40596</v>
      </c>
      <c r="E7400" s="13" t="s">
        <v>12569</v>
      </c>
      <c r="F7400" s="13" t="s">
        <v>5150</v>
      </c>
      <c r="G7400" s="14"/>
      <c r="H7400" s="15">
        <f>HYPERLINK("https://docs.wto.org/imrd/directdoc.asp?DDFDocuments/t/G/SPS/NUSA2000A1.DOC","EN")</f>
      </c>
      <c r="I7400" s="15">
        <f>HYPERLINK("https://docs.wto.org/imrd/directdoc.asp?DDFDocuments/u/G/SPS/NUSA2000A1.DOC","FR")</f>
      </c>
      <c r="J7400" s="15">
        <f>HYPERLINK("https://docs.wto.org/imrd/directdoc.asp?DDFDocuments/v/G/SPS/NUSA2000A1.DOC","ES")</f>
      </c>
    </row>
    <row r="7401">
      <c r="A7401" s="10" t="s">
        <v>12570</v>
      </c>
      <c r="B7401" s="11" t="s">
        <v>161</v>
      </c>
      <c r="C7401" s="10" t="s">
        <v>40</v>
      </c>
      <c r="D7401" s="12">
        <v>40596</v>
      </c>
      <c r="E7401" s="13" t="s">
        <v>12571</v>
      </c>
      <c r="F7401" s="13" t="s">
        <v>5150</v>
      </c>
      <c r="G7401" s="14" t="s">
        <v>351</v>
      </c>
      <c r="H7401" s="15">
        <f>HYPERLINK("https://docs.wto.org/imrd/directdoc.asp?DDFDocuments/t/G/SPS/NUSA2108A1.DOC","EN")</f>
      </c>
      <c r="I7401" s="15">
        <f>HYPERLINK("https://docs.wto.org/imrd/directdoc.asp?DDFDocuments/u/G/SPS/NUSA2108A1.DOC","FR")</f>
      </c>
      <c r="J7401" s="15">
        <f>HYPERLINK("https://docs.wto.org/imrd/directdoc.asp?DDFDocuments/v/G/SPS/NUSA2108A1.DOC","ES")</f>
      </c>
    </row>
    <row r="7402">
      <c r="A7402" s="10" t="s">
        <v>12572</v>
      </c>
      <c r="B7402" s="11" t="s">
        <v>365</v>
      </c>
      <c r="C7402" s="10" t="s">
        <v>18</v>
      </c>
      <c r="D7402" s="12">
        <v>40595</v>
      </c>
      <c r="E7402" s="13" t="s">
        <v>12225</v>
      </c>
      <c r="F7402" s="13" t="s">
        <v>8690</v>
      </c>
      <c r="G7402" s="14"/>
      <c r="H7402" s="15">
        <f>HYPERLINK("https://docs.wto.org/imrd/directdoc.asp?DDFDocuments/q/G/SPS/NCHL345.pdf","EN")</f>
      </c>
      <c r="I7402" s="15">
        <f>HYPERLINK("https://docs.wto.org/imrd/directdoc.asp?DDFDocuments/r/G/SPS/NCHL345.pdf","FR")</f>
      </c>
      <c r="J7402" s="15">
        <f>HYPERLINK("https://docs.wto.org/imrd/directdoc.asp?DDFDocuments/s/G/SPS/NCHL345.pdf","ES")</f>
      </c>
    </row>
    <row r="7403">
      <c r="A7403" s="10" t="s">
        <v>12573</v>
      </c>
      <c r="B7403" s="11" t="s">
        <v>365</v>
      </c>
      <c r="C7403" s="10" t="s">
        <v>18</v>
      </c>
      <c r="D7403" s="12">
        <v>40595</v>
      </c>
      <c r="E7403" s="13" t="s">
        <v>12574</v>
      </c>
      <c r="F7403" s="13" t="s">
        <v>12575</v>
      </c>
      <c r="G7403" s="14"/>
      <c r="H7403" s="15">
        <f>HYPERLINK("https://docs.wto.org/imrd/directdoc.asp?DDFDocuments/t/G/SPS/NCHL346.DOC","EN")</f>
      </c>
      <c r="I7403" s="15">
        <f>HYPERLINK("https://docs.wto.org/imrd/directdoc.asp?DDFDocuments/u/G/SPS/NCHL346.DOC","FR")</f>
      </c>
      <c r="J7403" s="15">
        <f>HYPERLINK("https://docs.wto.org/imrd/directdoc.asp?DDFDocuments/v/G/SPS/NCHL346.DOC","ES")</f>
      </c>
    </row>
    <row r="7404">
      <c r="A7404" s="10" t="s">
        <v>12576</v>
      </c>
      <c r="B7404" s="11" t="s">
        <v>349</v>
      </c>
      <c r="C7404" s="10" t="s">
        <v>18</v>
      </c>
      <c r="D7404" s="12">
        <v>40592</v>
      </c>
      <c r="E7404" s="13" t="s">
        <v>12577</v>
      </c>
      <c r="F7404" s="13" t="s">
        <v>1089</v>
      </c>
      <c r="G7404" s="14" t="s">
        <v>87</v>
      </c>
      <c r="H7404" s="15">
        <f>HYPERLINK("https://docs.wto.org/imrd/directdoc.asp?DDFDocuments/q/G/SPS/NECU84.pdf","EN")</f>
      </c>
      <c r="I7404" s="15">
        <f>HYPERLINK("https://docs.wto.org/imrd/directdoc.asp?DDFDocuments/r/G/SPS/NECU84.pdf","FR")</f>
      </c>
      <c r="J7404" s="15">
        <f>HYPERLINK("https://docs.wto.org/imrd/directdoc.asp?DDFDocuments/s/G/SPS/NECU84.pdf","ES")</f>
      </c>
    </row>
    <row r="7405">
      <c r="A7405" s="10" t="s">
        <v>12578</v>
      </c>
      <c r="B7405" s="11" t="s">
        <v>204</v>
      </c>
      <c r="C7405" s="10" t="s">
        <v>18</v>
      </c>
      <c r="D7405" s="12">
        <v>40590</v>
      </c>
      <c r="E7405" s="13" t="s">
        <v>12579</v>
      </c>
      <c r="F7405" s="13" t="s">
        <v>368</v>
      </c>
      <c r="G7405" s="14"/>
      <c r="H7405" s="15">
        <f>HYPERLINK("https://docs.wto.org/imrd/directdoc.asp?DDFDocuments/t/G/SPS/NEGY44.DOC","EN")</f>
      </c>
      <c r="I7405" s="15">
        <f>HYPERLINK("https://docs.wto.org/imrd/directdoc.asp?DDFDocuments/u/G/SPS/NEGY44.DOC","FR")</f>
      </c>
      <c r="J7405" s="15">
        <f>HYPERLINK("https://docs.wto.org/imrd/directdoc.asp?DDFDocuments/v/G/SPS/NEGY44.DOC","ES")</f>
      </c>
    </row>
    <row r="7406">
      <c r="A7406" s="10" t="s">
        <v>12580</v>
      </c>
      <c r="B7406" s="11" t="s">
        <v>145</v>
      </c>
      <c r="C7406" s="10" t="s">
        <v>12</v>
      </c>
      <c r="D7406" s="12">
        <v>40590</v>
      </c>
      <c r="E7406" s="13" t="s">
        <v>7465</v>
      </c>
      <c r="F7406" s="13" t="s">
        <v>138</v>
      </c>
      <c r="G7406" s="14" t="s">
        <v>34</v>
      </c>
      <c r="H7406" s="15">
        <f>HYPERLINK("https://docs.wto.org/imrd/directdoc.asp?DDFDocuments/t/G/SPS/NPHL190.DOC","EN")</f>
      </c>
      <c r="I7406" s="15">
        <f>HYPERLINK("https://docs.wto.org/imrd/directdoc.asp?DDFDocuments/u/G/SPS/NPHL190.DOC","FR")</f>
      </c>
      <c r="J7406" s="15">
        <f>HYPERLINK("https://docs.wto.org/imrd/directdoc.asp?DDFDocuments/v/G/SPS/NPHL190.DOC","ES")</f>
      </c>
    </row>
    <row r="7407">
      <c r="A7407" s="10" t="s">
        <v>12581</v>
      </c>
      <c r="B7407" s="11" t="s">
        <v>145</v>
      </c>
      <c r="C7407" s="10" t="s">
        <v>54</v>
      </c>
      <c r="D7407" s="12">
        <v>40590</v>
      </c>
      <c r="E7407" s="13" t="s">
        <v>12582</v>
      </c>
      <c r="F7407" s="13" t="s">
        <v>925</v>
      </c>
      <c r="G7407" s="14" t="s">
        <v>4098</v>
      </c>
      <c r="H7407" s="15">
        <f>HYPERLINK("https://docs.wto.org/imrd/directdoc.asp?DDFDocuments/t/G/SPS/NPHL25A8.DOC","EN")</f>
      </c>
      <c r="I7407" s="15">
        <f>HYPERLINK("https://docs.wto.org/imrd/directdoc.asp?DDFDocuments/u/G/SPS/NPHL25A8.DOC","FR")</f>
      </c>
      <c r="J7407" s="15">
        <f>HYPERLINK("https://docs.wto.org/imrd/directdoc.asp?DDFDocuments/v/G/SPS/NPHL25A8.DOC","ES")</f>
      </c>
    </row>
    <row r="7408">
      <c r="A7408" s="10" t="s">
        <v>12583</v>
      </c>
      <c r="B7408" s="11" t="s">
        <v>53</v>
      </c>
      <c r="C7408" s="10" t="s">
        <v>12</v>
      </c>
      <c r="D7408" s="12">
        <v>40590</v>
      </c>
      <c r="E7408" s="13" t="s">
        <v>10671</v>
      </c>
      <c r="F7408" s="13" t="s">
        <v>138</v>
      </c>
      <c r="G7408" s="14" t="s">
        <v>180</v>
      </c>
      <c r="H7408" s="15">
        <f>HYPERLINK("https://docs.wto.org/imrd/directdoc.asp?DDFDocuments/q/G/SPS/NSAU9.pdf","EN")</f>
      </c>
      <c r="I7408" s="15">
        <f>HYPERLINK("https://docs.wto.org/imrd/directdoc.asp?DDFDocuments/r/G/SPS/NSAU9.pdf","FR")</f>
      </c>
      <c r="J7408" s="15">
        <f>HYPERLINK("https://docs.wto.org/imrd/directdoc.asp?DDFDocuments/s/G/SPS/NSAU9.pdf","ES")</f>
      </c>
    </row>
    <row r="7409">
      <c r="A7409" s="10" t="s">
        <v>12584</v>
      </c>
      <c r="B7409" s="11" t="s">
        <v>161</v>
      </c>
      <c r="C7409" s="10" t="s">
        <v>18</v>
      </c>
      <c r="D7409" s="12">
        <v>40590</v>
      </c>
      <c r="E7409" s="13" t="s">
        <v>10623</v>
      </c>
      <c r="F7409" s="13" t="s">
        <v>9543</v>
      </c>
      <c r="G7409" s="14" t="s">
        <v>10624</v>
      </c>
      <c r="H7409" s="15">
        <f>HYPERLINK("https://docs.wto.org/imrd/directdoc.asp?DDFDocuments/t/G/SPS/NUSA2157.DOC","EN")</f>
      </c>
      <c r="I7409" s="15">
        <f>HYPERLINK("https://docs.wto.org/imrd/directdoc.asp?DDFDocuments/u/G/SPS/NUSA2157.DOC","FR")</f>
      </c>
      <c r="J7409" s="15">
        <f>HYPERLINK("https://docs.wto.org/imrd/directdoc.asp?DDFDocuments/v/G/SPS/NUSA2157.DOC","ES")</f>
      </c>
    </row>
    <row r="7410">
      <c r="A7410" s="10" t="s">
        <v>12585</v>
      </c>
      <c r="B7410" s="11" t="s">
        <v>95</v>
      </c>
      <c r="C7410" s="10" t="s">
        <v>40</v>
      </c>
      <c r="D7410" s="12">
        <v>40589</v>
      </c>
      <c r="E7410" s="13" t="s">
        <v>12586</v>
      </c>
      <c r="F7410" s="13" t="s">
        <v>5150</v>
      </c>
      <c r="G7410" s="14" t="s">
        <v>233</v>
      </c>
      <c r="H7410" s="15">
        <f>HYPERLINK("https://docs.wto.org/imrd/directdoc.asp?DDFDocuments/t/G/SPS/NBRA704A1.DOC","EN")</f>
      </c>
      <c r="I7410" s="15">
        <f>HYPERLINK("https://docs.wto.org/imrd/directdoc.asp?DDFDocuments/u/G/SPS/NBRA704A1.DOC","FR")</f>
      </c>
      <c r="J7410" s="15">
        <f>HYPERLINK("https://docs.wto.org/imrd/directdoc.asp?DDFDocuments/v/G/SPS/NBRA704A1.DOC","ES")</f>
      </c>
    </row>
    <row r="7411">
      <c r="A7411" s="10" t="s">
        <v>12587</v>
      </c>
      <c r="B7411" s="11" t="s">
        <v>95</v>
      </c>
      <c r="C7411" s="10" t="s">
        <v>18</v>
      </c>
      <c r="D7411" s="12">
        <v>40589</v>
      </c>
      <c r="E7411" s="13" t="s">
        <v>3530</v>
      </c>
      <c r="F7411" s="13" t="s">
        <v>12588</v>
      </c>
      <c r="G7411" s="14" t="s">
        <v>7481</v>
      </c>
      <c r="H7411" s="15">
        <f>HYPERLINK("https://docs.wto.org/imrd/directdoc.asp?DDFDocuments/q/G/SPS/NBRA714.pdf","EN")</f>
      </c>
      <c r="I7411" s="15">
        <f>HYPERLINK("https://docs.wto.org/imrd/directdoc.asp?DDFDocuments/r/G/SPS/NBRA714.pdf","FR")</f>
      </c>
      <c r="J7411" s="15">
        <f>HYPERLINK("https://docs.wto.org/imrd/directdoc.asp?DDFDocuments/s/G/SPS/NBRA714.pdf","ES")</f>
      </c>
    </row>
    <row r="7412">
      <c r="A7412" s="10" t="s">
        <v>12589</v>
      </c>
      <c r="B7412" s="11" t="s">
        <v>95</v>
      </c>
      <c r="C7412" s="10" t="s">
        <v>18</v>
      </c>
      <c r="D7412" s="12">
        <v>40589</v>
      </c>
      <c r="E7412" s="13" t="s">
        <v>12590</v>
      </c>
      <c r="F7412" s="13" t="s">
        <v>32</v>
      </c>
      <c r="G7412" s="14" t="s">
        <v>1129</v>
      </c>
      <c r="H7412" s="15">
        <f>HYPERLINK("https://docs.wto.org/imrd/directdoc.asp?DDFDocuments/q/G/SPS/NBRA716.pdf","EN")</f>
      </c>
      <c r="I7412" s="15">
        <f>HYPERLINK("https://docs.wto.org/imrd/directdoc.asp?DDFDocuments/r/G/SPS/NBRA716.pdf","FR")</f>
      </c>
      <c r="J7412" s="15">
        <f>HYPERLINK("https://docs.wto.org/imrd/directdoc.asp?DDFDocuments/s/G/SPS/NBRA716.pdf","ES")</f>
      </c>
    </row>
    <row r="7413">
      <c r="A7413" s="10" t="s">
        <v>12591</v>
      </c>
      <c r="B7413" s="11" t="s">
        <v>164</v>
      </c>
      <c r="C7413" s="10" t="s">
        <v>12</v>
      </c>
      <c r="D7413" s="12">
        <v>40588</v>
      </c>
      <c r="E7413" s="13" t="s">
        <v>8340</v>
      </c>
      <c r="F7413" s="13" t="s">
        <v>138</v>
      </c>
      <c r="G7413" s="14" t="s">
        <v>127</v>
      </c>
      <c r="H7413" s="15">
        <f>HYPERLINK("https://docs.wto.org/imrd/directdoc.asp?DDFDocuments/q/G/SPS/NUKR52.pdf","EN")</f>
      </c>
      <c r="I7413" s="15">
        <f>HYPERLINK("https://docs.wto.org/imrd/directdoc.asp?DDFDocuments/r/G/SPS/NUKR52.pdf","FR")</f>
      </c>
      <c r="J7413" s="15">
        <f>HYPERLINK("https://docs.wto.org/imrd/directdoc.asp?DDFDocuments/s/G/SPS/NUKR52.pdf","ES")</f>
      </c>
    </row>
    <row r="7414">
      <c r="A7414" s="10" t="s">
        <v>12592</v>
      </c>
      <c r="B7414" s="11" t="s">
        <v>95</v>
      </c>
      <c r="C7414" s="10" t="s">
        <v>18</v>
      </c>
      <c r="D7414" s="12">
        <v>40585</v>
      </c>
      <c r="E7414" s="13" t="s">
        <v>12593</v>
      </c>
      <c r="F7414" s="13" t="s">
        <v>32</v>
      </c>
      <c r="G7414" s="14" t="s">
        <v>27</v>
      </c>
      <c r="H7414" s="15">
        <f>HYPERLINK("https://docs.wto.org/imrd/directdoc.asp?DDFDocuments/q/G/SPS/NBRA712.pdf","EN")</f>
      </c>
      <c r="I7414" s="15">
        <f>HYPERLINK("https://docs.wto.org/imrd/directdoc.asp?DDFDocuments/r/G/SPS/NBRA712.pdf","FR")</f>
      </c>
      <c r="J7414" s="15">
        <f>HYPERLINK("https://docs.wto.org/imrd/directdoc.asp?DDFDocuments/s/G/SPS/NBRA712.pdf","ES")</f>
      </c>
    </row>
    <row r="7415">
      <c r="A7415" s="10" t="s">
        <v>12594</v>
      </c>
      <c r="B7415" s="11" t="s">
        <v>95</v>
      </c>
      <c r="C7415" s="10" t="s">
        <v>18</v>
      </c>
      <c r="D7415" s="12">
        <v>40585</v>
      </c>
      <c r="E7415" s="13" t="s">
        <v>12595</v>
      </c>
      <c r="F7415" s="13" t="s">
        <v>117</v>
      </c>
      <c r="G7415" s="14" t="s">
        <v>27</v>
      </c>
      <c r="H7415" s="15">
        <f>HYPERLINK("https://docs.wto.org/imrd/directdoc.asp?DDFDocuments/q/G/SPS/NBRA713.pdf","EN")</f>
      </c>
      <c r="I7415" s="15">
        <f>HYPERLINK("https://docs.wto.org/imrd/directdoc.asp?DDFDocuments/r/G/SPS/NBRA713.pdf","FR")</f>
      </c>
      <c r="J7415" s="15">
        <f>HYPERLINK("https://docs.wto.org/imrd/directdoc.asp?DDFDocuments/s/G/SPS/NBRA713.pdf","ES")</f>
      </c>
    </row>
    <row r="7416">
      <c r="A7416" s="10" t="s">
        <v>12596</v>
      </c>
      <c r="B7416" s="11" t="s">
        <v>379</v>
      </c>
      <c r="C7416" s="10" t="s">
        <v>18</v>
      </c>
      <c r="D7416" s="12">
        <v>40585</v>
      </c>
      <c r="E7416" s="13" t="s">
        <v>12597</v>
      </c>
      <c r="F7416" s="13" t="s">
        <v>6995</v>
      </c>
      <c r="G7416" s="14" t="s">
        <v>12598</v>
      </c>
      <c r="H7416" s="15">
        <f>HYPERLINK("https://docs.wto.org/imrd/directdoc.asp?DDFDocuments/t/G/SPS/NGTM52.DOC","EN")</f>
      </c>
      <c r="I7416" s="15">
        <f>HYPERLINK("https://docs.wto.org/imrd/directdoc.asp?DDFDocuments/u/G/SPS/NGTM52.DOC","FR")</f>
      </c>
      <c r="J7416" s="15">
        <f>HYPERLINK("https://docs.wto.org/imrd/directdoc.asp?DDFDocuments/v/G/SPS/NGTM52.DOC","ES")</f>
      </c>
    </row>
    <row r="7417">
      <c r="A7417" s="10" t="s">
        <v>12599</v>
      </c>
      <c r="B7417" s="11" t="s">
        <v>153</v>
      </c>
      <c r="C7417" s="10" t="s">
        <v>18</v>
      </c>
      <c r="D7417" s="12">
        <v>40585</v>
      </c>
      <c r="E7417" s="13" t="s">
        <v>12600</v>
      </c>
      <c r="F7417" s="13" t="s">
        <v>12601</v>
      </c>
      <c r="G7417" s="14"/>
      <c r="H7417" s="15">
        <f>HYPERLINK("https://docs.wto.org/imrd/directdoc.asp?DDFDocuments/t/G/SPS/NKOR384.doc","EN")</f>
      </c>
      <c r="I7417" s="15">
        <f>HYPERLINK("https://docs.wto.org/imrd/directdoc.asp?DDFDocuments/u/G/SPS/NKOR384.doc","FR")</f>
      </c>
      <c r="J7417" s="15">
        <f>HYPERLINK("https://docs.wto.org/imrd/directdoc.asp?DDFDocuments/v/G/SPS/NKOR384.doc","ES")</f>
      </c>
    </row>
    <row r="7418">
      <c r="A7418" s="10" t="s">
        <v>12602</v>
      </c>
      <c r="B7418" s="11" t="s">
        <v>161</v>
      </c>
      <c r="C7418" s="10" t="s">
        <v>18</v>
      </c>
      <c r="D7418" s="12">
        <v>40585</v>
      </c>
      <c r="E7418" s="13" t="s">
        <v>11531</v>
      </c>
      <c r="F7418" s="13" t="s">
        <v>158</v>
      </c>
      <c r="G7418" s="14" t="s">
        <v>168</v>
      </c>
      <c r="H7418" s="15">
        <f>HYPERLINK("https://docs.wto.org/imrd/directdoc.asp?DDFDocuments/t/G/SPS/NUSA2153.DOC","EN")</f>
      </c>
      <c r="I7418" s="15">
        <f>HYPERLINK("https://docs.wto.org/imrd/directdoc.asp?DDFDocuments/u/G/SPS/NUSA2153.DOC","FR")</f>
      </c>
      <c r="J7418" s="15">
        <f>HYPERLINK("https://docs.wto.org/imrd/directdoc.asp?DDFDocuments/v/G/SPS/NUSA2153.DOC","ES")</f>
      </c>
    </row>
    <row r="7419">
      <c r="A7419" s="10" t="s">
        <v>12603</v>
      </c>
      <c r="B7419" s="11" t="s">
        <v>161</v>
      </c>
      <c r="C7419" s="10" t="s">
        <v>18</v>
      </c>
      <c r="D7419" s="12">
        <v>40585</v>
      </c>
      <c r="E7419" s="13" t="s">
        <v>12604</v>
      </c>
      <c r="F7419" s="13" t="s">
        <v>158</v>
      </c>
      <c r="G7419" s="14" t="s">
        <v>720</v>
      </c>
      <c r="H7419" s="15">
        <f>HYPERLINK("https://docs.wto.org/imrd/directdoc.asp?DDFDocuments/t/G/SPS/NUSA2154.DOC","EN")</f>
      </c>
      <c r="I7419" s="15">
        <f>HYPERLINK("https://docs.wto.org/imrd/directdoc.asp?DDFDocuments/u/G/SPS/NUSA2154.DOC","FR")</f>
      </c>
      <c r="J7419" s="15">
        <f>HYPERLINK("https://docs.wto.org/imrd/directdoc.asp?DDFDocuments/v/G/SPS/NUSA2154.DOC","ES")</f>
      </c>
    </row>
    <row r="7420">
      <c r="A7420" s="10" t="s">
        <v>12605</v>
      </c>
      <c r="B7420" s="11" t="s">
        <v>161</v>
      </c>
      <c r="C7420" s="10" t="s">
        <v>18</v>
      </c>
      <c r="D7420" s="12">
        <v>40585</v>
      </c>
      <c r="E7420" s="13" t="s">
        <v>5963</v>
      </c>
      <c r="F7420" s="13" t="s">
        <v>12606</v>
      </c>
      <c r="G7420" s="14"/>
      <c r="H7420" s="15">
        <f>HYPERLINK("https://docs.wto.org/imrd/directdoc.asp?DDFDocuments/t/G/SPS/NUSA2155.DOC","EN")</f>
      </c>
      <c r="I7420" s="15">
        <f>HYPERLINK("https://docs.wto.org/imrd/directdoc.asp?DDFDocuments/u/G/SPS/NUSA2155.DOC","FR")</f>
      </c>
      <c r="J7420" s="15">
        <f>HYPERLINK("https://docs.wto.org/imrd/directdoc.asp?DDFDocuments/v/G/SPS/NUSA2155.DOC","ES")</f>
      </c>
    </row>
    <row r="7421">
      <c r="A7421" s="10" t="s">
        <v>12607</v>
      </c>
      <c r="B7421" s="11" t="s">
        <v>95</v>
      </c>
      <c r="C7421" s="10" t="s">
        <v>18</v>
      </c>
      <c r="D7421" s="12">
        <v>40581</v>
      </c>
      <c r="E7421" s="13" t="s">
        <v>12249</v>
      </c>
      <c r="F7421" s="13" t="s">
        <v>1515</v>
      </c>
      <c r="G7421" s="14" t="s">
        <v>139</v>
      </c>
      <c r="H7421" s="15">
        <f>HYPERLINK("https://docs.wto.org/imrd/directdoc.asp?DDFDocuments/t/G/SPS/NBRA711.DOC","EN")</f>
      </c>
      <c r="I7421" s="15">
        <f>HYPERLINK("https://docs.wto.org/imrd/directdoc.asp?DDFDocuments/u/G/SPS/NBRA711.DOC","FR")</f>
      </c>
      <c r="J7421" s="15">
        <f>HYPERLINK("https://docs.wto.org/imrd/directdoc.asp?DDFDocuments/v/G/SPS/NBRA711.DOC","ES")</f>
      </c>
    </row>
    <row r="7422">
      <c r="A7422" s="10" t="s">
        <v>12608</v>
      </c>
      <c r="B7422" s="11" t="s">
        <v>72</v>
      </c>
      <c r="C7422" s="10" t="s">
        <v>18</v>
      </c>
      <c r="D7422" s="12">
        <v>40581</v>
      </c>
      <c r="E7422" s="13" t="s">
        <v>11749</v>
      </c>
      <c r="F7422" s="13" t="s">
        <v>158</v>
      </c>
      <c r="G7422" s="14" t="s">
        <v>11750</v>
      </c>
      <c r="H7422" s="15">
        <f>HYPERLINK("https://docs.wto.org/imrd/directdoc.asp?DDFDocuments/q/G/SPS/NCAN515.pdf","EN")</f>
      </c>
      <c r="I7422" s="15">
        <f>HYPERLINK("https://docs.wto.org/imrd/directdoc.asp?DDFDocuments/r/G/SPS/NCAN515.pdf","FR")</f>
      </c>
      <c r="J7422" s="15">
        <f>HYPERLINK("https://docs.wto.org/imrd/directdoc.asp?DDFDocuments/s/G/SPS/NCAN515.pdf","ES")</f>
      </c>
    </row>
    <row r="7423">
      <c r="A7423" s="10" t="s">
        <v>12609</v>
      </c>
      <c r="B7423" s="11" t="s">
        <v>127</v>
      </c>
      <c r="C7423" s="10" t="s">
        <v>18</v>
      </c>
      <c r="D7423" s="12">
        <v>40581</v>
      </c>
      <c r="E7423" s="13" t="s">
        <v>4787</v>
      </c>
      <c r="F7423" s="13" t="s">
        <v>1556</v>
      </c>
      <c r="G7423" s="14" t="s">
        <v>4788</v>
      </c>
      <c r="H7423" s="15">
        <f>HYPERLINK("https://docs.wto.org/imrd/directdoc.asp?DDFDocuments/t/G/SPS/NHKG35.DOC","EN")</f>
      </c>
      <c r="I7423" s="15">
        <f>HYPERLINK("https://docs.wto.org/imrd/directdoc.asp?DDFDocuments/u/G/SPS/NHKG35.DOC","FR")</f>
      </c>
      <c r="J7423" s="15">
        <f>HYPERLINK("https://docs.wto.org/imrd/directdoc.asp?DDFDocuments/v/G/SPS/NHKG35.DOC","ES")</f>
      </c>
    </row>
    <row r="7424">
      <c r="A7424" s="10" t="s">
        <v>12610</v>
      </c>
      <c r="B7424" s="11" t="s">
        <v>195</v>
      </c>
      <c r="C7424" s="10" t="s">
        <v>18</v>
      </c>
      <c r="D7424" s="12">
        <v>40581</v>
      </c>
      <c r="E7424" s="13" t="s">
        <v>4729</v>
      </c>
      <c r="F7424" s="13" t="s">
        <v>10040</v>
      </c>
      <c r="G7424" s="14" t="s">
        <v>72</v>
      </c>
      <c r="H7424" s="15">
        <f>HYPERLINK("https://docs.wto.org/imrd/directdoc.asp?DDFDocuments/t/G/SPS/NNZL448.DOC","EN")</f>
      </c>
      <c r="I7424" s="15">
        <f>HYPERLINK("https://docs.wto.org/imrd/directdoc.asp?DDFDocuments/u/G/SPS/NNZL448.DOC","FR")</f>
      </c>
      <c r="J7424" s="15">
        <f>HYPERLINK("https://docs.wto.org/imrd/directdoc.asp?DDFDocuments/v/G/SPS/NNZL448.DOC","ES")</f>
      </c>
    </row>
    <row r="7425">
      <c r="A7425" s="10" t="s">
        <v>12611</v>
      </c>
      <c r="B7425" s="11" t="s">
        <v>164</v>
      </c>
      <c r="C7425" s="10" t="s">
        <v>12</v>
      </c>
      <c r="D7425" s="12">
        <v>40581</v>
      </c>
      <c r="E7425" s="13" t="s">
        <v>11824</v>
      </c>
      <c r="F7425" s="13" t="s">
        <v>1282</v>
      </c>
      <c r="G7425" s="14" t="s">
        <v>4611</v>
      </c>
      <c r="H7425" s="15">
        <f>HYPERLINK("https://docs.wto.org/imrd/directdoc.asp?DDFDocuments/t/G/SPS/NUKR51.DOC","EN")</f>
      </c>
      <c r="I7425" s="15">
        <f>HYPERLINK("https://docs.wto.org/imrd/directdoc.asp?DDFDocuments/u/G/SPS/NUKR51.DOC","FR")</f>
      </c>
      <c r="J7425" s="15">
        <f>HYPERLINK("https://docs.wto.org/imrd/directdoc.asp?DDFDocuments/v/G/SPS/NUKR51.DOC","ES")</f>
      </c>
    </row>
    <row r="7426">
      <c r="A7426" s="10" t="s">
        <v>12612</v>
      </c>
      <c r="B7426" s="11" t="s">
        <v>82</v>
      </c>
      <c r="C7426" s="10" t="s">
        <v>18</v>
      </c>
      <c r="D7426" s="12">
        <v>40578</v>
      </c>
      <c r="E7426" s="13" t="s">
        <v>11917</v>
      </c>
      <c r="F7426" s="13" t="s">
        <v>74</v>
      </c>
      <c r="G7426" s="14"/>
      <c r="H7426" s="15">
        <f>HYPERLINK("https://docs.wto.org/imrd/directdoc.asp?DDFDocuments/t/G/SPS/NEEC393.doc","EN")</f>
      </c>
      <c r="I7426" s="15">
        <f>HYPERLINK("https://docs.wto.org/imrd/directdoc.asp?DDFDocuments/u/G/SPS/NEEC393.doc","FR")</f>
      </c>
      <c r="J7426" s="15">
        <f>HYPERLINK("https://docs.wto.org/imrd/directdoc.asp?DDFDocuments/v/G/SPS/NEEC393.doc","ES")</f>
      </c>
    </row>
    <row r="7427">
      <c r="A7427" s="10" t="s">
        <v>12613</v>
      </c>
      <c r="B7427" s="11" t="s">
        <v>82</v>
      </c>
      <c r="C7427" s="10" t="s">
        <v>18</v>
      </c>
      <c r="D7427" s="12">
        <v>40578</v>
      </c>
      <c r="E7427" s="13" t="s">
        <v>11917</v>
      </c>
      <c r="F7427" s="13" t="s">
        <v>74</v>
      </c>
      <c r="G7427" s="14"/>
      <c r="H7427" s="15">
        <f>HYPERLINK("https://docs.wto.org/imrd/directdoc.asp?DDFDocuments/t/G/SPS/NEEC394.doc","EN")</f>
      </c>
      <c r="I7427" s="15">
        <f>HYPERLINK("https://docs.wto.org/imrd/directdoc.asp?DDFDocuments/u/G/SPS/NEEC394.doc","FR")</f>
      </c>
      <c r="J7427" s="15">
        <f>HYPERLINK("https://docs.wto.org/imrd/directdoc.asp?DDFDocuments/v/G/SPS/NEEC394.doc","ES")</f>
      </c>
    </row>
    <row r="7428">
      <c r="A7428" s="10" t="s">
        <v>12614</v>
      </c>
      <c r="B7428" s="11" t="s">
        <v>82</v>
      </c>
      <c r="C7428" s="10" t="s">
        <v>18</v>
      </c>
      <c r="D7428" s="12">
        <v>40578</v>
      </c>
      <c r="E7428" s="13" t="s">
        <v>11917</v>
      </c>
      <c r="F7428" s="13" t="s">
        <v>74</v>
      </c>
      <c r="G7428" s="14"/>
      <c r="H7428" s="15">
        <f>HYPERLINK("https://docs.wto.org/imrd/directdoc.asp?DDFDocuments/t/G/SPS/NEEC395.doc","EN")</f>
      </c>
      <c r="I7428" s="15">
        <f>HYPERLINK("https://docs.wto.org/imrd/directdoc.asp?DDFDocuments/u/G/SPS/NEEC395.doc","FR")</f>
      </c>
      <c r="J7428" s="15">
        <f>HYPERLINK("https://docs.wto.org/imrd/directdoc.asp?DDFDocuments/v/G/SPS/NEEC395.doc","ES")</f>
      </c>
    </row>
    <row r="7429">
      <c r="A7429" s="10" t="s">
        <v>12615</v>
      </c>
      <c r="B7429" s="11" t="s">
        <v>82</v>
      </c>
      <c r="C7429" s="10" t="s">
        <v>18</v>
      </c>
      <c r="D7429" s="12">
        <v>40578</v>
      </c>
      <c r="E7429" s="13" t="s">
        <v>12359</v>
      </c>
      <c r="F7429" s="13" t="s">
        <v>12616</v>
      </c>
      <c r="G7429" s="14" t="s">
        <v>2334</v>
      </c>
      <c r="H7429" s="15">
        <f>HYPERLINK("https://docs.wto.org/imrd/directdoc.asp?DDFDocuments/t/G/SPS/NEEC396.DOC","EN")</f>
      </c>
      <c r="I7429" s="15">
        <f>HYPERLINK("https://docs.wto.org/imrd/directdoc.asp?DDFDocuments/u/G/SPS/NEEC396.DOC","FR")</f>
      </c>
      <c r="J7429" s="15">
        <f>HYPERLINK("https://docs.wto.org/imrd/directdoc.asp?DDFDocuments/v/G/SPS/NEEC396.DOC","ES")</f>
      </c>
    </row>
    <row r="7430">
      <c r="A7430" s="10" t="s">
        <v>12617</v>
      </c>
      <c r="B7430" s="11" t="s">
        <v>164</v>
      </c>
      <c r="C7430" s="10" t="s">
        <v>12</v>
      </c>
      <c r="D7430" s="12">
        <v>40578</v>
      </c>
      <c r="E7430" s="13" t="s">
        <v>12618</v>
      </c>
      <c r="F7430" s="13" t="s">
        <v>2928</v>
      </c>
      <c r="G7430" s="14" t="s">
        <v>523</v>
      </c>
      <c r="H7430" s="15">
        <f>HYPERLINK("https://docs.wto.org/imrd/directdoc.asp?DDFDocuments/q/G/SPS/NUKR50.pdf","EN")</f>
      </c>
      <c r="I7430" s="15">
        <f>HYPERLINK("https://docs.wto.org/imrd/directdoc.asp?DDFDocuments/r/G/SPS/NUKR50.pdf","FR")</f>
      </c>
      <c r="J7430" s="15">
        <f>HYPERLINK("https://docs.wto.org/imrd/directdoc.asp?DDFDocuments/s/G/SPS/NUKR50.pdf","ES")</f>
      </c>
    </row>
    <row r="7431">
      <c r="A7431" s="10" t="s">
        <v>12619</v>
      </c>
      <c r="B7431" s="11" t="s">
        <v>5038</v>
      </c>
      <c r="C7431" s="10" t="s">
        <v>12</v>
      </c>
      <c r="D7431" s="12">
        <v>40576</v>
      </c>
      <c r="E7431" s="13" t="s">
        <v>12371</v>
      </c>
      <c r="F7431" s="13" t="s">
        <v>12620</v>
      </c>
      <c r="G7431" s="14" t="s">
        <v>12372</v>
      </c>
      <c r="H7431" s="15">
        <f>HYPERLINK("https://docs.wto.org/imrd/directdoc.asp?DDFDocuments/t/G/SPS/NALB133.DOC","EN")</f>
      </c>
      <c r="I7431" s="15">
        <f>HYPERLINK("https://docs.wto.org/imrd/directdoc.asp?DDFDocuments/u/G/SPS/NALB133.DOC","FR")</f>
      </c>
      <c r="J7431" s="15">
        <f>HYPERLINK("https://docs.wto.org/imrd/directdoc.asp?DDFDocuments/v/G/SPS/NALB133.DOC","ES")</f>
      </c>
    </row>
    <row r="7432">
      <c r="A7432" s="10" t="s">
        <v>12621</v>
      </c>
      <c r="B7432" s="11" t="s">
        <v>1096</v>
      </c>
      <c r="C7432" s="10" t="s">
        <v>18</v>
      </c>
      <c r="D7432" s="12">
        <v>40576</v>
      </c>
      <c r="E7432" s="13" t="s">
        <v>2692</v>
      </c>
      <c r="F7432" s="13" t="s">
        <v>12622</v>
      </c>
      <c r="G7432" s="14"/>
      <c r="H7432" s="15">
        <f>HYPERLINK("https://docs.wto.org/imrd/directdoc.asp?DDFDocuments/q/G/SPS/NSGP39.pdf","EN")</f>
      </c>
      <c r="I7432" s="15">
        <f>HYPERLINK("https://docs.wto.org/imrd/directdoc.asp?DDFDocuments/r/G/SPS/NSGP39.pdf","FR")</f>
      </c>
      <c r="J7432" s="15">
        <f>HYPERLINK("https://docs.wto.org/imrd/directdoc.asp?DDFDocuments/s/G/SPS/NSGP39.pdf","ES")</f>
      </c>
    </row>
    <row r="7433">
      <c r="A7433" s="10" t="s">
        <v>12623</v>
      </c>
      <c r="B7433" s="11" t="s">
        <v>161</v>
      </c>
      <c r="C7433" s="10" t="s">
        <v>12</v>
      </c>
      <c r="D7433" s="12">
        <v>40576</v>
      </c>
      <c r="E7433" s="13" t="s">
        <v>12291</v>
      </c>
      <c r="F7433" s="13" t="s">
        <v>12624</v>
      </c>
      <c r="G7433" s="14"/>
      <c r="H7433" s="15">
        <f>HYPERLINK("https://docs.wto.org/imrd/directdoc.asp?DDFDocuments/t/G/SPS/NUSA2136.DOC","EN")</f>
      </c>
      <c r="I7433" s="15">
        <f>HYPERLINK("https://docs.wto.org/imrd/directdoc.asp?DDFDocuments/u/G/SPS/NUSA2136.DOC","FR")</f>
      </c>
      <c r="J7433" s="15">
        <f>HYPERLINK("https://docs.wto.org/imrd/directdoc.asp?DDFDocuments/v/G/SPS/NUSA2136.DOC","ES")</f>
      </c>
    </row>
    <row r="7434">
      <c r="A7434" s="10" t="s">
        <v>12625</v>
      </c>
      <c r="B7434" s="11" t="s">
        <v>195</v>
      </c>
      <c r="C7434" s="10" t="s">
        <v>40</v>
      </c>
      <c r="D7434" s="12">
        <v>40575</v>
      </c>
      <c r="E7434" s="13" t="s">
        <v>12626</v>
      </c>
      <c r="F7434" s="13" t="s">
        <v>4385</v>
      </c>
      <c r="G7434" s="14" t="s">
        <v>1129</v>
      </c>
      <c r="H7434" s="15">
        <f>HYPERLINK("https://docs.wto.org/imrd/directdoc.asp?DDFDocuments/t/G/SPS/NNZL413A2.DOC","EN")</f>
      </c>
      <c r="I7434" s="15">
        <f>HYPERLINK("https://docs.wto.org/imrd/directdoc.asp?DDFDocuments/u/G/SPS/NNZL413A2.DOC","FR")</f>
      </c>
      <c r="J7434" s="15">
        <f>HYPERLINK("https://docs.wto.org/imrd/directdoc.asp?DDFDocuments/v/G/SPS/NNZL413A2.DOC","ES")</f>
      </c>
    </row>
    <row r="7435">
      <c r="A7435" s="10" t="s">
        <v>12627</v>
      </c>
      <c r="B7435" s="11" t="s">
        <v>183</v>
      </c>
      <c r="C7435" s="10" t="s">
        <v>12</v>
      </c>
      <c r="D7435" s="12">
        <v>40574</v>
      </c>
      <c r="E7435" s="13" t="s">
        <v>12628</v>
      </c>
      <c r="F7435" s="13" t="s">
        <v>12629</v>
      </c>
      <c r="G7435" s="14" t="s">
        <v>12441</v>
      </c>
      <c r="H7435" s="15">
        <f>HYPERLINK("https://docs.wto.org/imrd/directdoc.asp?DDFDocuments/t/G/SPS/NARG141.DOC","EN")</f>
      </c>
      <c r="I7435" s="15">
        <f>HYPERLINK("https://docs.wto.org/imrd/directdoc.asp?DDFDocuments/u/G/SPS/NARG141.DOC","FR")</f>
      </c>
      <c r="J7435" s="15">
        <f>HYPERLINK("https://docs.wto.org/imrd/directdoc.asp?DDFDocuments/v/G/SPS/NARG141.DOC","ES")</f>
      </c>
    </row>
    <row r="7436">
      <c r="A7436" s="10" t="s">
        <v>12630</v>
      </c>
      <c r="B7436" s="11" t="s">
        <v>183</v>
      </c>
      <c r="C7436" s="10" t="s">
        <v>40</v>
      </c>
      <c r="D7436" s="12">
        <v>40574</v>
      </c>
      <c r="E7436" s="13" t="s">
        <v>19</v>
      </c>
      <c r="F7436" s="13" t="s">
        <v>5150</v>
      </c>
      <c r="G7436" s="14"/>
      <c r="H7436" s="15">
        <f>HYPERLINK("https://docs.wto.org/imrd/directdoc.asp?DDFDocuments/t/G/SPS/NARG94A1.DOC","EN")</f>
      </c>
      <c r="I7436" s="15">
        <f>HYPERLINK("https://docs.wto.org/imrd/directdoc.asp?DDFDocuments/u/G/SPS/NARG94A1.DOC","FR")</f>
      </c>
      <c r="J7436" s="15">
        <f>HYPERLINK("https://docs.wto.org/imrd/directdoc.asp?DDFDocuments/v/G/SPS/NARG94A1.DOC","ES")</f>
      </c>
    </row>
    <row r="7437">
      <c r="A7437" s="10" t="s">
        <v>12631</v>
      </c>
      <c r="B7437" s="11" t="s">
        <v>34</v>
      </c>
      <c r="C7437" s="10" t="s">
        <v>18</v>
      </c>
      <c r="D7437" s="12">
        <v>40574</v>
      </c>
      <c r="E7437" s="13" t="s">
        <v>12632</v>
      </c>
      <c r="F7437" s="13" t="s">
        <v>754</v>
      </c>
      <c r="G7437" s="14"/>
      <c r="H7437" s="15">
        <f>HYPERLINK("https://docs.wto.org/imrd/directdoc.asp?DDFDocuments/t/G/SPS/NJPN269.doc","EN")</f>
      </c>
      <c r="I7437" s="15">
        <f>HYPERLINK("https://docs.wto.org/imrd/directdoc.asp?DDFDocuments/u/G/SPS/NJPN269.doc","FR")</f>
      </c>
      <c r="J7437" s="15">
        <f>HYPERLINK("https://docs.wto.org/imrd/directdoc.asp?DDFDocuments/v/G/SPS/NJPN269.doc","ES")</f>
      </c>
    </row>
    <row r="7438">
      <c r="A7438" s="10" t="s">
        <v>12633</v>
      </c>
      <c r="B7438" s="11" t="s">
        <v>365</v>
      </c>
      <c r="C7438" s="10" t="s">
        <v>18</v>
      </c>
      <c r="D7438" s="12">
        <v>40570</v>
      </c>
      <c r="E7438" s="13" t="s">
        <v>12634</v>
      </c>
      <c r="F7438" s="13" t="s">
        <v>607</v>
      </c>
      <c r="G7438" s="14" t="s">
        <v>183</v>
      </c>
      <c r="H7438" s="15">
        <f>HYPERLINK("https://docs.wto.org/imrd/directdoc.asp?DDFDocuments/t/G/SPS/NCHL343.DOC","EN")</f>
      </c>
      <c r="I7438" s="15">
        <f>HYPERLINK("https://docs.wto.org/imrd/directdoc.asp?DDFDocuments/u/G/SPS/NCHL343.DOC","FR")</f>
      </c>
      <c r="J7438" s="15">
        <f>HYPERLINK("https://docs.wto.org/imrd/directdoc.asp?DDFDocuments/v/G/SPS/NCHL343.DOC","ES")</f>
      </c>
    </row>
    <row r="7439">
      <c r="A7439" s="10" t="s">
        <v>12635</v>
      </c>
      <c r="B7439" s="11" t="s">
        <v>365</v>
      </c>
      <c r="C7439" s="10" t="s">
        <v>18</v>
      </c>
      <c r="D7439" s="12">
        <v>40570</v>
      </c>
      <c r="E7439" s="13" t="s">
        <v>12367</v>
      </c>
      <c r="F7439" s="13" t="s">
        <v>144</v>
      </c>
      <c r="G7439" s="14"/>
      <c r="H7439" s="15">
        <f>HYPERLINK("https://docs.wto.org/imrd/directdoc.asp?DDFDocuments/t/G/SPS/NCHL344.doc","EN")</f>
      </c>
      <c r="I7439" s="15">
        <f>HYPERLINK("https://docs.wto.org/imrd/directdoc.asp?DDFDocuments/u/G/SPS/NCHL344.doc","FR")</f>
      </c>
      <c r="J7439" s="15">
        <f>HYPERLINK("https://docs.wto.org/imrd/directdoc.asp?DDFDocuments/v/G/SPS/NCHL344.doc","ES")</f>
      </c>
    </row>
    <row r="7440">
      <c r="A7440" s="10" t="s">
        <v>12636</v>
      </c>
      <c r="B7440" s="11" t="s">
        <v>195</v>
      </c>
      <c r="C7440" s="10" t="s">
        <v>18</v>
      </c>
      <c r="D7440" s="12">
        <v>40570</v>
      </c>
      <c r="E7440" s="13" t="s">
        <v>11684</v>
      </c>
      <c r="F7440" s="13" t="s">
        <v>12637</v>
      </c>
      <c r="G7440" s="14" t="s">
        <v>11685</v>
      </c>
      <c r="H7440" s="15">
        <f>HYPERLINK("https://docs.wto.org/imrd/directdoc.asp?DDFDocuments/t/G/SPS/NNZL447.DOC","EN")</f>
      </c>
      <c r="I7440" s="15">
        <f>HYPERLINK("https://docs.wto.org/imrd/directdoc.asp?DDFDocuments/u/G/SPS/NNZL447.DOC","FR")</f>
      </c>
      <c r="J7440" s="15">
        <f>HYPERLINK("https://docs.wto.org/imrd/directdoc.asp?DDFDocuments/v/G/SPS/NNZL447.DOC","ES")</f>
      </c>
    </row>
    <row r="7441">
      <c r="A7441" s="10" t="s">
        <v>12638</v>
      </c>
      <c r="B7441" s="11" t="s">
        <v>59</v>
      </c>
      <c r="C7441" s="10" t="s">
        <v>18</v>
      </c>
      <c r="D7441" s="12">
        <v>40570</v>
      </c>
      <c r="E7441" s="13" t="s">
        <v>8808</v>
      </c>
      <c r="F7441" s="13" t="s">
        <v>144</v>
      </c>
      <c r="G7441" s="14"/>
      <c r="H7441" s="15">
        <f>HYPERLINK("https://docs.wto.org/imrd/directdoc.asp?DDFDocuments/t/G/SPS/NTPKM216.DOC","EN")</f>
      </c>
      <c r="I7441" s="15">
        <f>HYPERLINK("https://docs.wto.org/imrd/directdoc.asp?DDFDocuments/u/G/SPS/NTPKM216.DOC","FR")</f>
      </c>
      <c r="J7441" s="15">
        <f>HYPERLINK("https://docs.wto.org/imrd/directdoc.asp?DDFDocuments/v/G/SPS/NTPKM216.DOC","ES")</f>
      </c>
    </row>
    <row r="7442">
      <c r="A7442" s="10" t="s">
        <v>12639</v>
      </c>
      <c r="B7442" s="11" t="s">
        <v>164</v>
      </c>
      <c r="C7442" s="10" t="s">
        <v>12</v>
      </c>
      <c r="D7442" s="12">
        <v>40570</v>
      </c>
      <c r="E7442" s="13" t="s">
        <v>12640</v>
      </c>
      <c r="F7442" s="13" t="s">
        <v>144</v>
      </c>
      <c r="G7442" s="14" t="s">
        <v>12641</v>
      </c>
      <c r="H7442" s="15">
        <f>HYPERLINK("https://docs.wto.org/imrd/directdoc.asp?DDFDocuments/t/G/SPS/NUKR47.DOC","EN")</f>
      </c>
      <c r="I7442" s="15">
        <f>HYPERLINK("https://docs.wto.org/imrd/directdoc.asp?DDFDocuments/u/G/SPS/NUKR47.DOC","FR")</f>
      </c>
      <c r="J7442" s="15">
        <f>HYPERLINK("https://docs.wto.org/imrd/directdoc.asp?DDFDocuments/v/G/SPS/NUKR47.DOC","ES")</f>
      </c>
    </row>
    <row r="7443">
      <c r="A7443" s="10" t="s">
        <v>12642</v>
      </c>
      <c r="B7443" s="11" t="s">
        <v>164</v>
      </c>
      <c r="C7443" s="10" t="s">
        <v>12</v>
      </c>
      <c r="D7443" s="12">
        <v>40570</v>
      </c>
      <c r="E7443" s="13" t="s">
        <v>12640</v>
      </c>
      <c r="F7443" s="13" t="s">
        <v>144</v>
      </c>
      <c r="G7443" s="14" t="s">
        <v>4745</v>
      </c>
      <c r="H7443" s="15">
        <f>HYPERLINK("https://docs.wto.org/imrd/directdoc.asp?DDFDocuments/t/G/SPS/NUKR48.DOC","EN")</f>
      </c>
      <c r="I7443" s="15">
        <f>HYPERLINK("https://docs.wto.org/imrd/directdoc.asp?DDFDocuments/u/G/SPS/NUKR48.DOC","FR")</f>
      </c>
      <c r="J7443" s="15">
        <f>HYPERLINK("https://docs.wto.org/imrd/directdoc.asp?DDFDocuments/v/G/SPS/NUKR48.DOC","ES")</f>
      </c>
    </row>
    <row r="7444">
      <c r="A7444" s="10" t="s">
        <v>12643</v>
      </c>
      <c r="B7444" s="11" t="s">
        <v>79</v>
      </c>
      <c r="C7444" s="10" t="s">
        <v>12</v>
      </c>
      <c r="D7444" s="12">
        <v>40569</v>
      </c>
      <c r="E7444" s="13" t="s">
        <v>971</v>
      </c>
      <c r="F7444" s="13" t="s">
        <v>92</v>
      </c>
      <c r="G7444" s="14" t="s">
        <v>12644</v>
      </c>
      <c r="H7444" s="15">
        <f>HYPERLINK("https://docs.wto.org/imrd/directdoc.asp?DDFDocuments/t/G/SPS/NCOL215.DOC","EN")</f>
      </c>
      <c r="I7444" s="15">
        <f>HYPERLINK("https://docs.wto.org/imrd/directdoc.asp?DDFDocuments/u/G/SPS/NCOL215.DOC","FR")</f>
      </c>
      <c r="J7444" s="15">
        <f>HYPERLINK("https://docs.wto.org/imrd/directdoc.asp?DDFDocuments/v/G/SPS/NCOL215.DOC","ES")</f>
      </c>
    </row>
    <row r="7445">
      <c r="A7445" s="10" t="s">
        <v>12645</v>
      </c>
      <c r="B7445" s="11" t="s">
        <v>1331</v>
      </c>
      <c r="C7445" s="10" t="s">
        <v>18</v>
      </c>
      <c r="D7445" s="12">
        <v>40568</v>
      </c>
      <c r="E7445" s="13" t="s">
        <v>12597</v>
      </c>
      <c r="F7445" s="13" t="s">
        <v>24</v>
      </c>
      <c r="G7445" s="14"/>
      <c r="H7445" s="15">
        <f>HYPERLINK("https://docs.wto.org/imrd/directdoc.asp?DDFDocuments/q/G/SPS/NHND38.pdf","EN")</f>
      </c>
      <c r="I7445" s="15">
        <f>HYPERLINK("https://docs.wto.org/imrd/directdoc.asp?DDFDocuments/r/G/SPS/NHND38.pdf","FR")</f>
      </c>
      <c r="J7445" s="15">
        <f>HYPERLINK("https://docs.wto.org/imrd/directdoc.asp?DDFDocuments/s/G/SPS/NHND38.pdf","ES")</f>
      </c>
    </row>
    <row r="7446">
      <c r="A7446" s="10" t="s">
        <v>12646</v>
      </c>
      <c r="B7446" s="11" t="s">
        <v>79</v>
      </c>
      <c r="C7446" s="10" t="s">
        <v>40</v>
      </c>
      <c r="D7446" s="12">
        <v>40567</v>
      </c>
      <c r="E7446" s="13" t="s">
        <v>19</v>
      </c>
      <c r="F7446" s="13" t="s">
        <v>310</v>
      </c>
      <c r="G7446" s="14"/>
      <c r="H7446" s="15">
        <f>HYPERLINK("https://docs.wto.org/imrd/directdoc.asp?DDFDocuments/t/G/SPS/NCOL101A3.DOC","EN")</f>
      </c>
      <c r="I7446" s="15">
        <f>HYPERLINK("https://docs.wto.org/imrd/directdoc.asp?DDFDocuments/u/G/SPS/NCOL101A3.DOC","FR")</f>
      </c>
      <c r="J7446" s="15">
        <f>HYPERLINK("https://docs.wto.org/imrd/directdoc.asp?DDFDocuments/v/G/SPS/NCOL101A3.DOC","ES")</f>
      </c>
    </row>
    <row r="7447">
      <c r="A7447" s="10" t="s">
        <v>12647</v>
      </c>
      <c r="B7447" s="11" t="s">
        <v>95</v>
      </c>
      <c r="C7447" s="10" t="s">
        <v>18</v>
      </c>
      <c r="D7447" s="12">
        <v>40564</v>
      </c>
      <c r="E7447" s="13" t="s">
        <v>12648</v>
      </c>
      <c r="F7447" s="13" t="s">
        <v>158</v>
      </c>
      <c r="G7447" s="14"/>
      <c r="H7447" s="15">
        <f>HYPERLINK("https://docs.wto.org/imrd/directdoc.asp?DDFDocuments/q/G/SPS/NBRA705.pdf","EN")</f>
      </c>
      <c r="I7447" s="15">
        <f>HYPERLINK("https://docs.wto.org/imrd/directdoc.asp?DDFDocuments/r/G/SPS/NBRA705.pdf","FR")</f>
      </c>
      <c r="J7447" s="15">
        <f>HYPERLINK("https://docs.wto.org/imrd/directdoc.asp?DDFDocuments/s/G/SPS/NBRA705.pdf","ES")</f>
      </c>
    </row>
    <row r="7448">
      <c r="A7448" s="10" t="s">
        <v>12649</v>
      </c>
      <c r="B7448" s="11" t="s">
        <v>95</v>
      </c>
      <c r="C7448" s="10" t="s">
        <v>18</v>
      </c>
      <c r="D7448" s="12">
        <v>40564</v>
      </c>
      <c r="E7448" s="13" t="s">
        <v>12650</v>
      </c>
      <c r="F7448" s="13" t="s">
        <v>144</v>
      </c>
      <c r="G7448" s="14"/>
      <c r="H7448" s="15">
        <f>HYPERLINK("https://docs.wto.org/imrd/directdoc.asp?DDFDocuments/t/G/SPS/NBRA707.DOC","EN")</f>
      </c>
      <c r="I7448" s="15">
        <f>HYPERLINK("https://docs.wto.org/imrd/directdoc.asp?DDFDocuments/u/G/SPS/NBRA707.DOC","FR")</f>
      </c>
      <c r="J7448" s="15">
        <f>HYPERLINK("https://docs.wto.org/imrd/directdoc.asp?DDFDocuments/v/G/SPS/NBRA707.DOC","ES")</f>
      </c>
    </row>
    <row r="7449">
      <c r="A7449" s="10" t="s">
        <v>12651</v>
      </c>
      <c r="B7449" s="11" t="s">
        <v>27</v>
      </c>
      <c r="C7449" s="10" t="s">
        <v>18</v>
      </c>
      <c r="D7449" s="12">
        <v>40563</v>
      </c>
      <c r="E7449" s="13" t="s">
        <v>12597</v>
      </c>
      <c r="F7449" s="13" t="s">
        <v>6995</v>
      </c>
      <c r="G7449" s="14" t="s">
        <v>12598</v>
      </c>
      <c r="H7449" s="15">
        <f>HYPERLINK("https://docs.wto.org/imrd/directdoc.asp?DDFDocuments/t/G/SPS/NCRI98.DOC","EN")</f>
      </c>
      <c r="I7449" s="15">
        <f>HYPERLINK("https://docs.wto.org/imrd/directdoc.asp?DDFDocuments/u/G/SPS/NCRI98.DOC","FR")</f>
      </c>
      <c r="J7449" s="15">
        <f>HYPERLINK("https://docs.wto.org/imrd/directdoc.asp?DDFDocuments/v/G/SPS/NCRI98.DOC","ES")</f>
      </c>
    </row>
    <row r="7450">
      <c r="A7450" s="10" t="s">
        <v>12652</v>
      </c>
      <c r="B7450" s="11" t="s">
        <v>164</v>
      </c>
      <c r="C7450" s="10" t="s">
        <v>12</v>
      </c>
      <c r="D7450" s="12">
        <v>40562</v>
      </c>
      <c r="E7450" s="13" t="s">
        <v>12653</v>
      </c>
      <c r="F7450" s="13" t="s">
        <v>6521</v>
      </c>
      <c r="G7450" s="14" t="s">
        <v>147</v>
      </c>
      <c r="H7450" s="15">
        <f>HYPERLINK("https://docs.wto.org/imrd/directdoc.asp?DDFDocuments/t/G/SPS/NUKR46.DOC","EN")</f>
      </c>
      <c r="I7450" s="15">
        <f>HYPERLINK("https://docs.wto.org/imrd/directdoc.asp?DDFDocuments/u/G/SPS/NUKR46.DOC","FR")</f>
      </c>
      <c r="J7450" s="15">
        <f>HYPERLINK("https://docs.wto.org/imrd/directdoc.asp?DDFDocuments/v/G/SPS/NUKR46.DOC","ES")</f>
      </c>
    </row>
    <row r="7451">
      <c r="A7451" s="10" t="s">
        <v>12654</v>
      </c>
      <c r="B7451" s="11" t="s">
        <v>95</v>
      </c>
      <c r="C7451" s="10" t="s">
        <v>40</v>
      </c>
      <c r="D7451" s="12">
        <v>40561</v>
      </c>
      <c r="E7451" s="13" t="s">
        <v>12655</v>
      </c>
      <c r="F7451" s="13" t="s">
        <v>5150</v>
      </c>
      <c r="G7451" s="14"/>
      <c r="H7451" s="15">
        <f>HYPERLINK("https://docs.wto.org/imrd/directdoc.asp?DDFDocuments/t/G/SPS/NBRA581A1.DOC","EN")</f>
      </c>
      <c r="I7451" s="15">
        <f>HYPERLINK("https://docs.wto.org/imrd/directdoc.asp?DDFDocuments/u/G/SPS/NBRA581A1.DOC","FR")</f>
      </c>
      <c r="J7451" s="15">
        <f>HYPERLINK("https://docs.wto.org/imrd/directdoc.asp?DDFDocuments/v/G/SPS/NBRA581A1.DOC","ES")</f>
      </c>
    </row>
    <row r="7452">
      <c r="A7452" s="10" t="s">
        <v>12656</v>
      </c>
      <c r="B7452" s="11" t="s">
        <v>95</v>
      </c>
      <c r="C7452" s="10" t="s">
        <v>18</v>
      </c>
      <c r="D7452" s="12">
        <v>40561</v>
      </c>
      <c r="E7452" s="13" t="s">
        <v>12657</v>
      </c>
      <c r="F7452" s="13" t="s">
        <v>117</v>
      </c>
      <c r="G7452" s="14" t="s">
        <v>233</v>
      </c>
      <c r="H7452" s="15">
        <f>HYPERLINK("https://docs.wto.org/imrd/directdoc.asp?DDFDocuments/q/G/SPS/NBRA703.pdf","EN")</f>
      </c>
      <c r="I7452" s="15">
        <f>HYPERLINK("https://docs.wto.org/imrd/directdoc.asp?DDFDocuments/r/G/SPS/NBRA703.pdf","FR")</f>
      </c>
      <c r="J7452" s="15">
        <f>HYPERLINK("https://docs.wto.org/imrd/directdoc.asp?DDFDocuments/s/G/SPS/NBRA703.pdf","ES")</f>
      </c>
    </row>
    <row r="7453">
      <c r="A7453" s="10" t="s">
        <v>12658</v>
      </c>
      <c r="B7453" s="11" t="s">
        <v>95</v>
      </c>
      <c r="C7453" s="10" t="s">
        <v>18</v>
      </c>
      <c r="D7453" s="12">
        <v>40561</v>
      </c>
      <c r="E7453" s="13" t="s">
        <v>12659</v>
      </c>
      <c r="F7453" s="13" t="s">
        <v>1515</v>
      </c>
      <c r="G7453" s="14" t="s">
        <v>233</v>
      </c>
      <c r="H7453" s="15">
        <f>HYPERLINK("https://docs.wto.org/imrd/directdoc.asp?DDFDocuments/t/G/SPS/NBRA704.DOC","EN")</f>
      </c>
      <c r="I7453" s="15">
        <f>HYPERLINK("https://docs.wto.org/imrd/directdoc.asp?DDFDocuments/u/G/SPS/NBRA704.DOC","FR")</f>
      </c>
      <c r="J7453" s="15">
        <f>HYPERLINK("https://docs.wto.org/imrd/directdoc.asp?DDFDocuments/v/G/SPS/NBRA704.DOC","ES")</f>
      </c>
    </row>
    <row r="7454">
      <c r="A7454" s="10" t="s">
        <v>12660</v>
      </c>
      <c r="B7454" s="11" t="s">
        <v>72</v>
      </c>
      <c r="C7454" s="10" t="s">
        <v>40</v>
      </c>
      <c r="D7454" s="12">
        <v>40561</v>
      </c>
      <c r="E7454" s="13" t="s">
        <v>11710</v>
      </c>
      <c r="F7454" s="13" t="s">
        <v>6203</v>
      </c>
      <c r="G7454" s="14"/>
      <c r="H7454" s="15">
        <f>HYPERLINK("https://docs.wto.org/imrd/directdoc.asp?DDFDocuments/q/G/SPS/NCAN415A1.pdf","EN")</f>
      </c>
      <c r="I7454" s="15">
        <f>HYPERLINK("https://docs.wto.org/imrd/directdoc.asp?DDFDocuments/r/G/SPS/NCAN415A1.pdf","FR")</f>
      </c>
      <c r="J7454" s="15">
        <f>HYPERLINK("https://docs.wto.org/imrd/directdoc.asp?DDFDocuments/s/G/SPS/NCAN415A1.pdf","ES")</f>
      </c>
    </row>
    <row r="7455">
      <c r="A7455" s="10" t="s">
        <v>12661</v>
      </c>
      <c r="B7455" s="11" t="s">
        <v>79</v>
      </c>
      <c r="C7455" s="10" t="s">
        <v>18</v>
      </c>
      <c r="D7455" s="12">
        <v>40561</v>
      </c>
      <c r="E7455" s="13" t="s">
        <v>12662</v>
      </c>
      <c r="F7455" s="13" t="s">
        <v>992</v>
      </c>
      <c r="G7455" s="14"/>
      <c r="H7455" s="15">
        <f>HYPERLINK("https://docs.wto.org/imrd/directdoc.asp?DDFDocuments/q/G/SPS/NCOL214.pdf","EN")</f>
      </c>
      <c r="I7455" s="15">
        <f>HYPERLINK("https://docs.wto.org/imrd/directdoc.asp?DDFDocuments/r/G/SPS/NCOL214.pdf","FR")</f>
      </c>
      <c r="J7455" s="15">
        <f>HYPERLINK("https://docs.wto.org/imrd/directdoc.asp?DDFDocuments/s/G/SPS/NCOL214.pdf","ES")</f>
      </c>
    </row>
    <row r="7456">
      <c r="A7456" s="10" t="s">
        <v>12663</v>
      </c>
      <c r="B7456" s="11" t="s">
        <v>87</v>
      </c>
      <c r="C7456" s="10" t="s">
        <v>18</v>
      </c>
      <c r="D7456" s="12">
        <v>40561</v>
      </c>
      <c r="E7456" s="13" t="s">
        <v>12664</v>
      </c>
      <c r="F7456" s="13" t="s">
        <v>24</v>
      </c>
      <c r="G7456" s="14"/>
      <c r="H7456" s="15"/>
      <c r="I7456" s="15">
        <f>HYPERLINK("https://docs.wto.org/imrd/directdoc.asp?DDFDocuments/u/G/SPS/NMEX226.DOC","FR")</f>
      </c>
      <c r="J7456" s="15">
        <f>HYPERLINK("https://docs.wto.org/imrd/directdoc.asp?DDFDocuments/v/G/SPS/NMEX226.DOC","ES")</f>
      </c>
    </row>
    <row r="7457">
      <c r="A7457" s="10" t="s">
        <v>12665</v>
      </c>
      <c r="B7457" s="11" t="s">
        <v>87</v>
      </c>
      <c r="C7457" s="10" t="s">
        <v>40</v>
      </c>
      <c r="D7457" s="12">
        <v>40561</v>
      </c>
      <c r="E7457" s="13" t="s">
        <v>19</v>
      </c>
      <c r="F7457" s="13" t="s">
        <v>24</v>
      </c>
      <c r="G7457" s="14"/>
      <c r="H7457" s="15">
        <f>HYPERLINK("https://docs.wto.org/imrd/directdoc.asp?DDFDocuments/t/G/SPS/NMEX226A1.DOC","EN")</f>
      </c>
      <c r="I7457" s="15">
        <f>HYPERLINK("https://docs.wto.org/imrd/directdoc.asp?DDFDocuments/u/G/SPS/NMEX226A1.DOC","FR")</f>
      </c>
      <c r="J7457" s="15">
        <f>HYPERLINK("https://docs.wto.org/imrd/directdoc.asp?DDFDocuments/v/G/SPS/NMEX226A1.DOC","ES")</f>
      </c>
    </row>
    <row r="7458">
      <c r="A7458" s="10" t="s">
        <v>12666</v>
      </c>
      <c r="B7458" s="11" t="s">
        <v>134</v>
      </c>
      <c r="C7458" s="10" t="s">
        <v>12</v>
      </c>
      <c r="D7458" s="12">
        <v>40561</v>
      </c>
      <c r="E7458" s="13" t="s">
        <v>12667</v>
      </c>
      <c r="F7458" s="13" t="s">
        <v>6521</v>
      </c>
      <c r="G7458" s="14" t="s">
        <v>12668</v>
      </c>
      <c r="H7458" s="15">
        <f>HYPERLINK("https://docs.wto.org/imrd/directdoc.asp?DDFDocuments/q/G/SPS/NTHA199.pdf","EN")</f>
      </c>
      <c r="I7458" s="15">
        <f>HYPERLINK("https://docs.wto.org/imrd/directdoc.asp?DDFDocuments/r/G/SPS/NTHA199.pdf","FR")</f>
      </c>
      <c r="J7458" s="15">
        <f>HYPERLINK("https://docs.wto.org/imrd/directdoc.asp?DDFDocuments/s/G/SPS/NTHA199.pdf","ES")</f>
      </c>
    </row>
    <row r="7459">
      <c r="A7459" s="10" t="s">
        <v>12669</v>
      </c>
      <c r="B7459" s="11" t="s">
        <v>365</v>
      </c>
      <c r="C7459" s="10" t="s">
        <v>18</v>
      </c>
      <c r="D7459" s="12">
        <v>40560</v>
      </c>
      <c r="E7459" s="13" t="s">
        <v>12670</v>
      </c>
      <c r="F7459" s="13" t="s">
        <v>992</v>
      </c>
      <c r="G7459" s="14" t="s">
        <v>12135</v>
      </c>
      <c r="H7459" s="15">
        <f>HYPERLINK("https://docs.wto.org/imrd/directdoc.asp?DDFDocuments/q/G/SPS/NCHL342.pdf","EN")</f>
      </c>
      <c r="I7459" s="15">
        <f>HYPERLINK("https://docs.wto.org/imrd/directdoc.asp?DDFDocuments/r/G/SPS/NCHL342.pdf","FR")</f>
      </c>
      <c r="J7459" s="15">
        <f>HYPERLINK("https://docs.wto.org/imrd/directdoc.asp?DDFDocuments/s/G/SPS/NCHL342.pdf","ES")</f>
      </c>
    </row>
    <row r="7460">
      <c r="A7460" s="10" t="s">
        <v>12671</v>
      </c>
      <c r="B7460" s="11" t="s">
        <v>82</v>
      </c>
      <c r="C7460" s="10" t="s">
        <v>40</v>
      </c>
      <c r="D7460" s="12">
        <v>40560</v>
      </c>
      <c r="E7460" s="13" t="s">
        <v>12672</v>
      </c>
      <c r="F7460" s="13" t="s">
        <v>5150</v>
      </c>
      <c r="G7460" s="14" t="s">
        <v>12673</v>
      </c>
      <c r="H7460" s="15">
        <f>HYPERLINK("https://docs.wto.org/imrd/directdoc.asp?DDFDocuments/q/G/SPS/NEEC372A1.pdf","EN")</f>
      </c>
      <c r="I7460" s="15">
        <f>HYPERLINK("https://docs.wto.org/imrd/directdoc.asp?DDFDocuments/r/G/SPS/NEEC372A1.pdf","FR")</f>
      </c>
      <c r="J7460" s="15">
        <f>HYPERLINK("https://docs.wto.org/imrd/directdoc.asp?DDFDocuments/s/G/SPS/NEEC372A1.pdf","ES")</f>
      </c>
    </row>
    <row r="7461">
      <c r="A7461" s="10" t="s">
        <v>12674</v>
      </c>
      <c r="B7461" s="11" t="s">
        <v>87</v>
      </c>
      <c r="C7461" s="10" t="s">
        <v>40</v>
      </c>
      <c r="D7461" s="12">
        <v>40560</v>
      </c>
      <c r="E7461" s="13" t="s">
        <v>19</v>
      </c>
      <c r="F7461" s="13" t="s">
        <v>310</v>
      </c>
      <c r="G7461" s="14"/>
      <c r="H7461" s="15">
        <f>HYPERLINK("https://docs.wto.org/imrd/directdoc.asp?DDFDocuments/t/G/SPS/NMEX161A1.DOC","EN")</f>
      </c>
      <c r="I7461" s="15">
        <f>HYPERLINK("https://docs.wto.org/imrd/directdoc.asp?DDFDocuments/u/G/SPS/NMEX161A1.DOC","FR")</f>
      </c>
      <c r="J7461" s="15">
        <f>HYPERLINK("https://docs.wto.org/imrd/directdoc.asp?DDFDocuments/v/G/SPS/NMEX161A1.DOC","ES")</f>
      </c>
    </row>
    <row r="7462">
      <c r="A7462" s="10" t="s">
        <v>12675</v>
      </c>
      <c r="B7462" s="11" t="s">
        <v>164</v>
      </c>
      <c r="C7462" s="10" t="s">
        <v>12</v>
      </c>
      <c r="D7462" s="12">
        <v>40560</v>
      </c>
      <c r="E7462" s="13" t="s">
        <v>12054</v>
      </c>
      <c r="F7462" s="13" t="s">
        <v>6327</v>
      </c>
      <c r="G7462" s="14" t="s">
        <v>12055</v>
      </c>
      <c r="H7462" s="15">
        <f>HYPERLINK("https://docs.wto.org/imrd/directdoc.asp?DDFDocuments/t/G/SPS/NUKR45.DOC","EN")</f>
      </c>
      <c r="I7462" s="15">
        <f>HYPERLINK("https://docs.wto.org/imrd/directdoc.asp?DDFDocuments/u/G/SPS/NUKR45.DOC","FR")</f>
      </c>
      <c r="J7462" s="15">
        <f>HYPERLINK("https://docs.wto.org/imrd/directdoc.asp?DDFDocuments/v/G/SPS/NUKR45.DOC","ES")</f>
      </c>
    </row>
    <row r="7463">
      <c r="A7463" s="10" t="s">
        <v>12676</v>
      </c>
      <c r="B7463" s="11" t="s">
        <v>183</v>
      </c>
      <c r="C7463" s="10" t="s">
        <v>40</v>
      </c>
      <c r="D7463" s="12">
        <v>40554</v>
      </c>
      <c r="E7463" s="13" t="s">
        <v>19</v>
      </c>
      <c r="F7463" s="13" t="s">
        <v>5150</v>
      </c>
      <c r="G7463" s="14"/>
      <c r="H7463" s="15">
        <f>HYPERLINK("https://docs.wto.org/imrd/directdoc.asp?DDFDocuments/t/G/SPS/NARG110A1.DOC","EN")</f>
      </c>
      <c r="I7463" s="15">
        <f>HYPERLINK("https://docs.wto.org/imrd/directdoc.asp?DDFDocuments/u/G/SPS/NARG110A1.DOC","FR")</f>
      </c>
      <c r="J7463" s="15">
        <f>HYPERLINK("https://docs.wto.org/imrd/directdoc.asp?DDFDocuments/v/G/SPS/NARG110A1.DOC","ES")</f>
      </c>
    </row>
    <row r="7464">
      <c r="A7464" s="10" t="s">
        <v>12677</v>
      </c>
      <c r="B7464" s="11" t="s">
        <v>365</v>
      </c>
      <c r="C7464" s="10" t="s">
        <v>40</v>
      </c>
      <c r="D7464" s="12">
        <v>40554</v>
      </c>
      <c r="E7464" s="13" t="s">
        <v>19</v>
      </c>
      <c r="F7464" s="13" t="s">
        <v>5163</v>
      </c>
      <c r="G7464" s="14"/>
      <c r="H7464" s="15">
        <f>HYPERLINK("https://docs.wto.org/imrd/directdoc.asp?DDFDocuments/t/G/SPS/NCHL339A1.DOC","EN")</f>
      </c>
      <c r="I7464" s="15">
        <f>HYPERLINK("https://docs.wto.org/imrd/directdoc.asp?DDFDocuments/u/G/SPS/NCHL339A1.DOC","FR")</f>
      </c>
      <c r="J7464" s="15">
        <f>HYPERLINK("https://docs.wto.org/imrd/directdoc.asp?DDFDocuments/v/G/SPS/NCHL339A1.DOC","ES")</f>
      </c>
    </row>
    <row r="7465">
      <c r="A7465" s="10" t="s">
        <v>12678</v>
      </c>
      <c r="B7465" s="11" t="s">
        <v>365</v>
      </c>
      <c r="C7465" s="10" t="s">
        <v>18</v>
      </c>
      <c r="D7465" s="12">
        <v>40554</v>
      </c>
      <c r="E7465" s="13" t="s">
        <v>12679</v>
      </c>
      <c r="F7465" s="13" t="s">
        <v>1282</v>
      </c>
      <c r="G7465" s="14"/>
      <c r="H7465" s="15">
        <f>HYPERLINK("https://docs.wto.org/imrd/directdoc.asp?DDFDocuments/t/G/SPS/NCHL341.DOC","EN")</f>
      </c>
      <c r="I7465" s="15">
        <f>HYPERLINK("https://docs.wto.org/imrd/directdoc.asp?DDFDocuments/u/G/SPS/NCHL341.DOC","FR")</f>
      </c>
      <c r="J7465" s="15">
        <f>HYPERLINK("https://docs.wto.org/imrd/directdoc.asp?DDFDocuments/v/G/SPS/NCHL341.DOC","ES")</f>
      </c>
    </row>
    <row r="7466">
      <c r="A7466" s="10" t="s">
        <v>12680</v>
      </c>
      <c r="B7466" s="11" t="s">
        <v>161</v>
      </c>
      <c r="C7466" s="10" t="s">
        <v>40</v>
      </c>
      <c r="D7466" s="12">
        <v>40554</v>
      </c>
      <c r="E7466" s="13" t="s">
        <v>4586</v>
      </c>
      <c r="F7466" s="13" t="s">
        <v>5150</v>
      </c>
      <c r="G7466" s="14" t="s">
        <v>12681</v>
      </c>
      <c r="H7466" s="15">
        <f>HYPERLINK("https://docs.wto.org/imrd/directdoc.asp?DDFDocuments/t/G/SPS/NUSA2030A1.DOC","EN")</f>
      </c>
      <c r="I7466" s="15">
        <f>HYPERLINK("https://docs.wto.org/imrd/directdoc.asp?DDFDocuments/u/G/SPS/NUSA2030A1.DOC","FR")</f>
      </c>
      <c r="J7466" s="15">
        <f>HYPERLINK("https://docs.wto.org/imrd/directdoc.asp?DDFDocuments/v/G/SPS/NUSA2030A1.DOC","ES")</f>
      </c>
    </row>
    <row r="7467">
      <c r="A7467" s="10" t="s">
        <v>12682</v>
      </c>
      <c r="B7467" s="11" t="s">
        <v>161</v>
      </c>
      <c r="C7467" s="10" t="s">
        <v>18</v>
      </c>
      <c r="D7467" s="12">
        <v>40554</v>
      </c>
      <c r="E7467" s="13" t="s">
        <v>12683</v>
      </c>
      <c r="F7467" s="13" t="s">
        <v>607</v>
      </c>
      <c r="G7467" s="14" t="s">
        <v>1274</v>
      </c>
      <c r="H7467" s="15">
        <f>HYPERLINK("https://docs.wto.org/imrd/directdoc.asp?DDFDocuments/t/G/SPS/NUSA2131.DOC","EN")</f>
      </c>
      <c r="I7467" s="15">
        <f>HYPERLINK("https://docs.wto.org/imrd/directdoc.asp?DDFDocuments/u/G/SPS/NUSA2131.DOC","FR")</f>
      </c>
      <c r="J7467" s="15">
        <f>HYPERLINK("https://docs.wto.org/imrd/directdoc.asp?DDFDocuments/v/G/SPS/NUSA2131.DOC","ES")</f>
      </c>
    </row>
    <row r="7468">
      <c r="A7468" s="10" t="s">
        <v>12684</v>
      </c>
      <c r="B7468" s="11" t="s">
        <v>79</v>
      </c>
      <c r="C7468" s="10" t="s">
        <v>18</v>
      </c>
      <c r="D7468" s="12">
        <v>40553</v>
      </c>
      <c r="E7468" s="13" t="s">
        <v>12685</v>
      </c>
      <c r="F7468" s="13" t="s">
        <v>3252</v>
      </c>
      <c r="G7468" s="14"/>
      <c r="H7468" s="15">
        <f>HYPERLINK("https://docs.wto.org/imrd/directdoc.asp?DDFDocuments/q/G/SPS/NCOL213.pdf","EN")</f>
      </c>
      <c r="I7468" s="15">
        <f>HYPERLINK("https://docs.wto.org/imrd/directdoc.asp?DDFDocuments/r/G/SPS/NCOL213.pdf","FR")</f>
      </c>
      <c r="J7468" s="15">
        <f>HYPERLINK("https://docs.wto.org/imrd/directdoc.asp?DDFDocuments/s/G/SPS/NCOL213.pdf","ES")</f>
      </c>
    </row>
    <row r="7469">
      <c r="A7469" s="10" t="s">
        <v>12686</v>
      </c>
      <c r="B7469" s="11" t="s">
        <v>139</v>
      </c>
      <c r="C7469" s="10" t="s">
        <v>18</v>
      </c>
      <c r="D7469" s="12">
        <v>40553</v>
      </c>
      <c r="E7469" s="13" t="s">
        <v>12687</v>
      </c>
      <c r="F7469" s="13" t="s">
        <v>4125</v>
      </c>
      <c r="G7469" s="14"/>
      <c r="H7469" s="15">
        <f>HYPERLINK("https://docs.wto.org/imrd/directdoc.asp?DDFDocuments/t/G/SPS/NIND71.DOC","EN")</f>
      </c>
      <c r="I7469" s="15">
        <f>HYPERLINK("https://docs.wto.org/imrd/directdoc.asp?DDFDocuments/u/G/SPS/NIND71.DOC","FR")</f>
      </c>
      <c r="J7469" s="15">
        <f>HYPERLINK("https://docs.wto.org/imrd/directdoc.asp?DDFDocuments/v/G/SPS/NIND71.DOC","ES")</f>
      </c>
    </row>
    <row r="7470">
      <c r="A7470" s="10" t="s">
        <v>12688</v>
      </c>
      <c r="B7470" s="11" t="s">
        <v>153</v>
      </c>
      <c r="C7470" s="10" t="s">
        <v>18</v>
      </c>
      <c r="D7470" s="12">
        <v>40553</v>
      </c>
      <c r="E7470" s="13" t="s">
        <v>62</v>
      </c>
      <c r="F7470" s="13" t="s">
        <v>12689</v>
      </c>
      <c r="G7470" s="14"/>
      <c r="H7470" s="15">
        <f>HYPERLINK("https://docs.wto.org/imrd/directdoc.asp?DDFDocuments/q/G/SPS/NKOR381.pdf","EN")</f>
      </c>
      <c r="I7470" s="15">
        <f>HYPERLINK("https://docs.wto.org/imrd/directdoc.asp?DDFDocuments/r/G/SPS/NKOR381.pdf","FR")</f>
      </c>
      <c r="J7470" s="15">
        <f>HYPERLINK("https://docs.wto.org/imrd/directdoc.asp?DDFDocuments/s/G/SPS/NKOR381.pdf","ES")</f>
      </c>
    </row>
    <row r="7471">
      <c r="A7471" s="10" t="s">
        <v>12690</v>
      </c>
      <c r="B7471" s="11" t="s">
        <v>233</v>
      </c>
      <c r="C7471" s="10" t="s">
        <v>18</v>
      </c>
      <c r="D7471" s="12">
        <v>40553</v>
      </c>
      <c r="E7471" s="13" t="s">
        <v>12691</v>
      </c>
      <c r="F7471" s="13" t="s">
        <v>2531</v>
      </c>
      <c r="G7471" s="14" t="s">
        <v>1274</v>
      </c>
      <c r="H7471" s="15">
        <f>HYPERLINK("https://docs.wto.org/imrd/directdoc.asp?DDFDocuments/t/G/SPS/NPER352.DOC","EN")</f>
      </c>
      <c r="I7471" s="15">
        <f>HYPERLINK("https://docs.wto.org/imrd/directdoc.asp?DDFDocuments/u/G/SPS/NPER352.DOC","FR")</f>
      </c>
      <c r="J7471" s="15">
        <f>HYPERLINK("https://docs.wto.org/imrd/directdoc.asp?DDFDocuments/v/G/SPS/NPER352.DOC","ES")</f>
      </c>
    </row>
    <row r="7472">
      <c r="A7472" s="10" t="s">
        <v>12692</v>
      </c>
      <c r="B7472" s="11" t="s">
        <v>233</v>
      </c>
      <c r="C7472" s="10" t="s">
        <v>18</v>
      </c>
      <c r="D7472" s="12">
        <v>40553</v>
      </c>
      <c r="E7472" s="13" t="s">
        <v>12693</v>
      </c>
      <c r="F7472" s="13" t="s">
        <v>607</v>
      </c>
      <c r="G7472" s="14" t="s">
        <v>1274</v>
      </c>
      <c r="H7472" s="15">
        <f>HYPERLINK("https://docs.wto.org/imrd/directdoc.asp?DDFDocuments/q/G/SPS/NPER353.pdf","EN")</f>
      </c>
      <c r="I7472" s="15">
        <f>HYPERLINK("https://docs.wto.org/imrd/directdoc.asp?DDFDocuments/r/G/SPS/NPER353.pdf","FR")</f>
      </c>
      <c r="J7472" s="15">
        <f>HYPERLINK("https://docs.wto.org/imrd/directdoc.asp?DDFDocuments/s/G/SPS/NPER353.pdf","ES")</f>
      </c>
    </row>
    <row r="7473">
      <c r="A7473" s="10" t="s">
        <v>12694</v>
      </c>
      <c r="B7473" s="11" t="s">
        <v>233</v>
      </c>
      <c r="C7473" s="10" t="s">
        <v>18</v>
      </c>
      <c r="D7473" s="12">
        <v>40553</v>
      </c>
      <c r="E7473" s="13" t="s">
        <v>12695</v>
      </c>
      <c r="F7473" s="13" t="s">
        <v>607</v>
      </c>
      <c r="G7473" s="14" t="s">
        <v>1274</v>
      </c>
      <c r="H7473" s="15">
        <f>HYPERLINK("https://docs.wto.org/imrd/directdoc.asp?DDFDocuments/q/G/SPS/NPER354.pdf","EN")</f>
      </c>
      <c r="I7473" s="15">
        <f>HYPERLINK("https://docs.wto.org/imrd/directdoc.asp?DDFDocuments/r/G/SPS/NPER354.pdf","FR")</f>
      </c>
      <c r="J7473" s="15">
        <f>HYPERLINK("https://docs.wto.org/imrd/directdoc.asp?DDFDocuments/s/G/SPS/NPER354.pdf","ES")</f>
      </c>
    </row>
    <row r="7474">
      <c r="A7474" s="10" t="s">
        <v>12696</v>
      </c>
      <c r="B7474" s="11" t="s">
        <v>233</v>
      </c>
      <c r="C7474" s="10" t="s">
        <v>18</v>
      </c>
      <c r="D7474" s="12">
        <v>40553</v>
      </c>
      <c r="E7474" s="13" t="s">
        <v>12697</v>
      </c>
      <c r="F7474" s="13" t="s">
        <v>2531</v>
      </c>
      <c r="G7474" s="14" t="s">
        <v>1274</v>
      </c>
      <c r="H7474" s="15">
        <f>HYPERLINK("https://docs.wto.org/imrd/directdoc.asp?DDFDocuments/q/G/SPS/NPER355.pdf","EN")</f>
      </c>
      <c r="I7474" s="15">
        <f>HYPERLINK("https://docs.wto.org/imrd/directdoc.asp?DDFDocuments/r/G/SPS/NPER355.pdf","FR")</f>
      </c>
      <c r="J7474" s="15">
        <f>HYPERLINK("https://docs.wto.org/imrd/directdoc.asp?DDFDocuments/s/G/SPS/NPER355.pdf","ES")</f>
      </c>
    </row>
    <row r="7475">
      <c r="A7475" s="10" t="s">
        <v>12698</v>
      </c>
      <c r="B7475" s="11" t="s">
        <v>233</v>
      </c>
      <c r="C7475" s="10" t="s">
        <v>18</v>
      </c>
      <c r="D7475" s="12">
        <v>40553</v>
      </c>
      <c r="E7475" s="13" t="s">
        <v>12699</v>
      </c>
      <c r="F7475" s="13" t="s">
        <v>992</v>
      </c>
      <c r="G7475" s="14" t="s">
        <v>161</v>
      </c>
      <c r="H7475" s="15">
        <f>HYPERLINK("https://docs.wto.org/imrd/directdoc.asp?DDFDocuments/q/G/SPS/NPER357.pdf","EN")</f>
      </c>
      <c r="I7475" s="15">
        <f>HYPERLINK("https://docs.wto.org/imrd/directdoc.asp?DDFDocuments/r/G/SPS/NPER357.pdf","FR")</f>
      </c>
      <c r="J7475" s="15">
        <f>HYPERLINK("https://docs.wto.org/imrd/directdoc.asp?DDFDocuments/s/G/SPS/NPER357.pdf","ES")</f>
      </c>
    </row>
    <row r="7476">
      <c r="A7476" s="10" t="s">
        <v>12700</v>
      </c>
      <c r="B7476" s="11" t="s">
        <v>233</v>
      </c>
      <c r="C7476" s="10" t="s">
        <v>18</v>
      </c>
      <c r="D7476" s="12">
        <v>40553</v>
      </c>
      <c r="E7476" s="13" t="s">
        <v>12701</v>
      </c>
      <c r="F7476" s="13" t="s">
        <v>992</v>
      </c>
      <c r="G7476" s="14" t="s">
        <v>365</v>
      </c>
      <c r="H7476" s="15">
        <f>HYPERLINK("https://docs.wto.org/imrd/directdoc.asp?DDFDocuments/q/G/SPS/NPER358.pdf","EN")</f>
      </c>
      <c r="I7476" s="15">
        <f>HYPERLINK("https://docs.wto.org/imrd/directdoc.asp?DDFDocuments/r/G/SPS/NPER358.pdf","FR")</f>
      </c>
      <c r="J7476" s="15">
        <f>HYPERLINK("https://docs.wto.org/imrd/directdoc.asp?DDFDocuments/s/G/SPS/NPER358.pdf","ES")</f>
      </c>
    </row>
    <row r="7477">
      <c r="A7477" s="10" t="s">
        <v>12702</v>
      </c>
      <c r="B7477" s="11" t="s">
        <v>233</v>
      </c>
      <c r="C7477" s="10" t="s">
        <v>18</v>
      </c>
      <c r="D7477" s="12">
        <v>40553</v>
      </c>
      <c r="E7477" s="13" t="s">
        <v>10765</v>
      </c>
      <c r="F7477" s="13" t="s">
        <v>607</v>
      </c>
      <c r="G7477" s="14" t="s">
        <v>5318</v>
      </c>
      <c r="H7477" s="15">
        <f>HYPERLINK("https://docs.wto.org/imrd/directdoc.asp?DDFDocuments/q/G/SPS/NPER359.pdf","EN")</f>
      </c>
      <c r="I7477" s="15">
        <f>HYPERLINK("https://docs.wto.org/imrd/directdoc.asp?DDFDocuments/r/G/SPS/NPER359.pdf","FR")</f>
      </c>
      <c r="J7477" s="15">
        <f>HYPERLINK("https://docs.wto.org/imrd/directdoc.asp?DDFDocuments/s/G/SPS/NPER359.pdf","ES")</f>
      </c>
    </row>
    <row r="7478">
      <c r="A7478" s="10" t="s">
        <v>12703</v>
      </c>
      <c r="B7478" s="11" t="s">
        <v>233</v>
      </c>
      <c r="C7478" s="10" t="s">
        <v>18</v>
      </c>
      <c r="D7478" s="12">
        <v>40553</v>
      </c>
      <c r="E7478" s="13" t="s">
        <v>12704</v>
      </c>
      <c r="F7478" s="13" t="s">
        <v>12705</v>
      </c>
      <c r="G7478" s="14" t="s">
        <v>12706</v>
      </c>
      <c r="H7478" s="15">
        <f>HYPERLINK("https://docs.wto.org/imrd/directdoc.asp?DDFDocuments/q/G/SPS/NPER361.pdf","EN")</f>
      </c>
      <c r="I7478" s="15">
        <f>HYPERLINK("https://docs.wto.org/imrd/directdoc.asp?DDFDocuments/r/G/SPS/NPER361.pdf","FR")</f>
      </c>
      <c r="J7478" s="15">
        <f>HYPERLINK("https://docs.wto.org/imrd/directdoc.asp?DDFDocuments/s/G/SPS/NPER361.pdf","ES")</f>
      </c>
    </row>
    <row r="7479">
      <c r="A7479" s="10" t="s">
        <v>12707</v>
      </c>
      <c r="B7479" s="11" t="s">
        <v>233</v>
      </c>
      <c r="C7479" s="10" t="s">
        <v>18</v>
      </c>
      <c r="D7479" s="12">
        <v>40553</v>
      </c>
      <c r="E7479" s="13" t="s">
        <v>12708</v>
      </c>
      <c r="F7479" s="13" t="s">
        <v>992</v>
      </c>
      <c r="G7479" s="14" t="s">
        <v>2110</v>
      </c>
      <c r="H7479" s="15">
        <f>HYPERLINK("https://docs.wto.org/imrd/directdoc.asp?DDFDocuments/q/G/SPS/NPER362.pdf","EN")</f>
      </c>
      <c r="I7479" s="15">
        <f>HYPERLINK("https://docs.wto.org/imrd/directdoc.asp?DDFDocuments/r/G/SPS/NPER362.pdf","FR")</f>
      </c>
      <c r="J7479" s="15">
        <f>HYPERLINK("https://docs.wto.org/imrd/directdoc.asp?DDFDocuments/s/G/SPS/NPER362.pdf","ES")</f>
      </c>
    </row>
    <row r="7480">
      <c r="A7480" s="10" t="s">
        <v>12709</v>
      </c>
      <c r="B7480" s="11" t="s">
        <v>233</v>
      </c>
      <c r="C7480" s="10" t="s">
        <v>18</v>
      </c>
      <c r="D7480" s="12">
        <v>40553</v>
      </c>
      <c r="E7480" s="13" t="s">
        <v>12710</v>
      </c>
      <c r="F7480" s="13" t="s">
        <v>158</v>
      </c>
      <c r="G7480" s="14" t="s">
        <v>349</v>
      </c>
      <c r="H7480" s="15">
        <f>HYPERLINK("https://docs.wto.org/imrd/directdoc.asp?DDFDocuments/t/G/SPS/NPER363.DOC","EN")</f>
      </c>
      <c r="I7480" s="15">
        <f>HYPERLINK("https://docs.wto.org/imrd/directdoc.asp?DDFDocuments/u/G/SPS/NPER363.DOC","FR")</f>
      </c>
      <c r="J7480" s="15">
        <f>HYPERLINK("https://docs.wto.org/imrd/directdoc.asp?DDFDocuments/v/G/SPS/NPER363.DOC","ES")</f>
      </c>
    </row>
    <row r="7481">
      <c r="A7481" s="10" t="s">
        <v>12711</v>
      </c>
      <c r="B7481" s="11" t="s">
        <v>233</v>
      </c>
      <c r="C7481" s="10" t="s">
        <v>18</v>
      </c>
      <c r="D7481" s="12">
        <v>40553</v>
      </c>
      <c r="E7481" s="13" t="s">
        <v>12712</v>
      </c>
      <c r="F7481" s="13" t="s">
        <v>1089</v>
      </c>
      <c r="G7481" s="14" t="s">
        <v>168</v>
      </c>
      <c r="H7481" s="15">
        <f>HYPERLINK("https://docs.wto.org/imrd/directdoc.asp?DDFDocuments/q/G/SPS/NPER364.pdf","EN")</f>
      </c>
      <c r="I7481" s="15">
        <f>HYPERLINK("https://docs.wto.org/imrd/directdoc.asp?DDFDocuments/r/G/SPS/NPER364.pdf","FR")</f>
      </c>
      <c r="J7481" s="15">
        <f>HYPERLINK("https://docs.wto.org/imrd/directdoc.asp?DDFDocuments/s/G/SPS/NPER364.pdf","ES")</f>
      </c>
    </row>
    <row r="7482">
      <c r="A7482" s="10" t="s">
        <v>12713</v>
      </c>
      <c r="B7482" s="11" t="s">
        <v>233</v>
      </c>
      <c r="C7482" s="10" t="s">
        <v>18</v>
      </c>
      <c r="D7482" s="12">
        <v>40553</v>
      </c>
      <c r="E7482" s="13" t="s">
        <v>12714</v>
      </c>
      <c r="F7482" s="13" t="s">
        <v>1089</v>
      </c>
      <c r="G7482" s="14" t="s">
        <v>87</v>
      </c>
      <c r="H7482" s="15">
        <f>HYPERLINK("https://docs.wto.org/imrd/directdoc.asp?DDFDocuments/q/G/SPS/NPER365.pdf","EN")</f>
      </c>
      <c r="I7482" s="15">
        <f>HYPERLINK("https://docs.wto.org/imrd/directdoc.asp?DDFDocuments/r/G/SPS/NPER365.pdf","FR")</f>
      </c>
      <c r="J7482" s="15">
        <f>HYPERLINK("https://docs.wto.org/imrd/directdoc.asp?DDFDocuments/s/G/SPS/NPER365.pdf","ES")</f>
      </c>
    </row>
    <row r="7483">
      <c r="A7483" s="10" t="s">
        <v>12715</v>
      </c>
      <c r="B7483" s="11" t="s">
        <v>188</v>
      </c>
      <c r="C7483" s="10" t="s">
        <v>40</v>
      </c>
      <c r="D7483" s="12">
        <v>40550</v>
      </c>
      <c r="E7483" s="13" t="s">
        <v>12716</v>
      </c>
      <c r="F7483" s="13" t="s">
        <v>5150</v>
      </c>
      <c r="G7483" s="14"/>
      <c r="H7483" s="15">
        <f>HYPERLINK("https://docs.wto.org/imrd/directdoc.asp?DDFDocuments/q/G/SPS/NAUS255A1.pdf","EN")</f>
      </c>
      <c r="I7483" s="15">
        <f>HYPERLINK("https://docs.wto.org/imrd/directdoc.asp?DDFDocuments/r/G/SPS/NAUS255A1.pdf","FR")</f>
      </c>
      <c r="J7483" s="15">
        <f>HYPERLINK("https://docs.wto.org/imrd/directdoc.asp?DDFDocuments/s/G/SPS/NAUS255A1.pdf","ES")</f>
      </c>
    </row>
    <row r="7484">
      <c r="A7484" s="10" t="s">
        <v>12717</v>
      </c>
      <c r="B7484" s="11" t="s">
        <v>95</v>
      </c>
      <c r="C7484" s="10" t="s">
        <v>18</v>
      </c>
      <c r="D7484" s="12">
        <v>40550</v>
      </c>
      <c r="E7484" s="13" t="s">
        <v>12718</v>
      </c>
      <c r="F7484" s="13" t="s">
        <v>925</v>
      </c>
      <c r="G7484" s="14" t="s">
        <v>3383</v>
      </c>
      <c r="H7484" s="15">
        <f>HYPERLINK("https://docs.wto.org/imrd/directdoc.asp?DDFDocuments/q/G/SPS/NBRA460R1.pdf","EN")</f>
      </c>
      <c r="I7484" s="15">
        <f>HYPERLINK("https://docs.wto.org/imrd/directdoc.asp?DDFDocuments/r/G/SPS/NBRA460R1.pdf","FR")</f>
      </c>
      <c r="J7484" s="15">
        <f>HYPERLINK("https://docs.wto.org/imrd/directdoc.asp?DDFDocuments/s/G/SPS/NBRA460R1.pdf","ES")</f>
      </c>
    </row>
    <row r="7485">
      <c r="A7485" s="10" t="s">
        <v>12719</v>
      </c>
      <c r="B7485" s="11" t="s">
        <v>95</v>
      </c>
      <c r="C7485" s="10" t="s">
        <v>18</v>
      </c>
      <c r="D7485" s="12">
        <v>40550</v>
      </c>
      <c r="E7485" s="13" t="s">
        <v>12720</v>
      </c>
      <c r="F7485" s="13" t="s">
        <v>32</v>
      </c>
      <c r="G7485" s="14" t="s">
        <v>2110</v>
      </c>
      <c r="H7485" s="15">
        <f>HYPERLINK("https://docs.wto.org/imrd/directdoc.asp?DDFDocuments/q/G/SPS/NBRA698.pdf","EN")</f>
      </c>
      <c r="I7485" s="15">
        <f>HYPERLINK("https://docs.wto.org/imrd/directdoc.asp?DDFDocuments/r/G/SPS/NBRA698.pdf","FR")</f>
      </c>
      <c r="J7485" s="15">
        <f>HYPERLINK("https://docs.wto.org/imrd/directdoc.asp?DDFDocuments/s/G/SPS/NBRA698.pdf","ES")</f>
      </c>
    </row>
    <row r="7486">
      <c r="A7486" s="10" t="s">
        <v>12721</v>
      </c>
      <c r="B7486" s="11" t="s">
        <v>79</v>
      </c>
      <c r="C7486" s="10" t="s">
        <v>12</v>
      </c>
      <c r="D7486" s="12">
        <v>40550</v>
      </c>
      <c r="E7486" s="13" t="s">
        <v>857</v>
      </c>
      <c r="F7486" s="13" t="s">
        <v>8059</v>
      </c>
      <c r="G7486" s="14" t="s">
        <v>12722</v>
      </c>
      <c r="H7486" s="15">
        <f>HYPERLINK("https://docs.wto.org/imrd/directdoc.asp?DDFDocuments/q/G/SPS/NCOL211.pdf","EN")</f>
      </c>
      <c r="I7486" s="15">
        <f>HYPERLINK("https://docs.wto.org/imrd/directdoc.asp?DDFDocuments/r/G/SPS/NCOL211.pdf","FR")</f>
      </c>
      <c r="J7486" s="15">
        <f>HYPERLINK("https://docs.wto.org/imrd/directdoc.asp?DDFDocuments/s/G/SPS/NCOL211.pdf","ES")</f>
      </c>
    </row>
    <row r="7487">
      <c r="A7487" s="10" t="s">
        <v>12723</v>
      </c>
      <c r="B7487" s="11" t="s">
        <v>79</v>
      </c>
      <c r="C7487" s="10" t="s">
        <v>12</v>
      </c>
      <c r="D7487" s="12">
        <v>40550</v>
      </c>
      <c r="E7487" s="13" t="s">
        <v>857</v>
      </c>
      <c r="F7487" s="13" t="s">
        <v>8059</v>
      </c>
      <c r="G7487" s="14" t="s">
        <v>72</v>
      </c>
      <c r="H7487" s="15">
        <f>HYPERLINK("https://docs.wto.org/imrd/directdoc.asp?DDFDocuments/q/G/SPS/NCOL212.pdf","EN")</f>
      </c>
      <c r="I7487" s="15">
        <f>HYPERLINK("https://docs.wto.org/imrd/directdoc.asp?DDFDocuments/r/G/SPS/NCOL212.pdf","FR")</f>
      </c>
      <c r="J7487" s="15">
        <f>HYPERLINK("https://docs.wto.org/imrd/directdoc.asp?DDFDocuments/s/G/SPS/NCOL212.pdf","ES")</f>
      </c>
    </row>
    <row r="7488">
      <c r="A7488" s="10" t="s">
        <v>12724</v>
      </c>
      <c r="B7488" s="11" t="s">
        <v>382</v>
      </c>
      <c r="C7488" s="10" t="s">
        <v>18</v>
      </c>
      <c r="D7488" s="12">
        <v>40550</v>
      </c>
      <c r="E7488" s="13" t="s">
        <v>12725</v>
      </c>
      <c r="F7488" s="13" t="s">
        <v>1550</v>
      </c>
      <c r="G7488" s="14"/>
      <c r="H7488" s="15">
        <f>HYPERLINK("https://docs.wto.org/imrd/directdoc.asp?DDFDocuments/t/G/SPS/NGMB2.DOC","EN")</f>
      </c>
      <c r="I7488" s="15">
        <f>HYPERLINK("https://docs.wto.org/imrd/directdoc.asp?DDFDocuments/u/G/SPS/NGMB2.DOC","FR")</f>
      </c>
      <c r="J7488" s="15">
        <f>HYPERLINK("https://docs.wto.org/imrd/directdoc.asp?DDFDocuments/v/G/SPS/NGMB2.DOC","ES")</f>
      </c>
    </row>
    <row r="7489">
      <c r="A7489" s="10" t="s">
        <v>12726</v>
      </c>
      <c r="B7489" s="11" t="s">
        <v>1129</v>
      </c>
      <c r="C7489" s="10" t="s">
        <v>18</v>
      </c>
      <c r="D7489" s="12">
        <v>40550</v>
      </c>
      <c r="E7489" s="13" t="s">
        <v>10264</v>
      </c>
      <c r="F7489" s="13" t="s">
        <v>12727</v>
      </c>
      <c r="G7489" s="14"/>
      <c r="H7489" s="15">
        <f>HYPERLINK("https://docs.wto.org/imrd/directdoc.asp?DDFDocuments/q/G/SPS/NMYS26.pdf","EN")</f>
      </c>
      <c r="I7489" s="15">
        <f>HYPERLINK("https://docs.wto.org/imrd/directdoc.asp?DDFDocuments/r/G/SPS/NMYS26.pdf","FR")</f>
      </c>
      <c r="J7489" s="15">
        <f>HYPERLINK("https://docs.wto.org/imrd/directdoc.asp?DDFDocuments/s/G/SPS/NMYS26.pdf","ES")</f>
      </c>
    </row>
    <row r="7490">
      <c r="A7490" s="10" t="s">
        <v>12728</v>
      </c>
      <c r="B7490" s="11" t="s">
        <v>164</v>
      </c>
      <c r="C7490" s="10" t="s">
        <v>12</v>
      </c>
      <c r="D7490" s="12">
        <v>40550</v>
      </c>
      <c r="E7490" s="13" t="s">
        <v>12539</v>
      </c>
      <c r="F7490" s="13" t="s">
        <v>1368</v>
      </c>
      <c r="G7490" s="14" t="s">
        <v>1412</v>
      </c>
      <c r="H7490" s="15">
        <f>HYPERLINK("https://docs.wto.org/imrd/directdoc.asp?DDFDocuments/q/G/SPS/NUKR43.pdf","EN")</f>
      </c>
      <c r="I7490" s="15">
        <f>HYPERLINK("https://docs.wto.org/imrd/directdoc.asp?DDFDocuments/r/G/SPS/NUKR43.pdf","FR")</f>
      </c>
      <c r="J7490" s="15">
        <f>HYPERLINK("https://docs.wto.org/imrd/directdoc.asp?DDFDocuments/s/G/SPS/NUKR43.pdf","ES")</f>
      </c>
    </row>
    <row r="7491">
      <c r="A7491" s="10" t="s">
        <v>12729</v>
      </c>
      <c r="B7491" s="11" t="s">
        <v>365</v>
      </c>
      <c r="C7491" s="10" t="s">
        <v>18</v>
      </c>
      <c r="D7491" s="12">
        <v>40549</v>
      </c>
      <c r="E7491" s="13" t="s">
        <v>4059</v>
      </c>
      <c r="F7491" s="13" t="s">
        <v>1282</v>
      </c>
      <c r="G7491" s="14"/>
      <c r="H7491" s="15">
        <f>HYPERLINK("https://docs.wto.org/imrd/directdoc.asp?DDFDocuments/t/G/SPS/NCHL340.DOC","EN")</f>
      </c>
      <c r="I7491" s="15">
        <f>HYPERLINK("https://docs.wto.org/imrd/directdoc.asp?DDFDocuments/u/G/SPS/NCHL340.DOC","FR")</f>
      </c>
      <c r="J7491" s="15">
        <f>HYPERLINK("https://docs.wto.org/imrd/directdoc.asp?DDFDocuments/v/G/SPS/NCHL340.DOC","ES")</f>
      </c>
    </row>
    <row r="7492">
      <c r="A7492" s="10" t="s">
        <v>12730</v>
      </c>
      <c r="B7492" s="11" t="s">
        <v>79</v>
      </c>
      <c r="C7492" s="10" t="s">
        <v>40</v>
      </c>
      <c r="D7492" s="12">
        <v>40549</v>
      </c>
      <c r="E7492" s="13" t="s">
        <v>19</v>
      </c>
      <c r="F7492" s="13" t="s">
        <v>5163</v>
      </c>
      <c r="G7492" s="14"/>
      <c r="H7492" s="15">
        <f>HYPERLINK("https://docs.wto.org/imrd/directdoc.asp?DDFDocuments/t/G/SPS/NCOL202A1.DOC","EN")</f>
      </c>
      <c r="I7492" s="15">
        <f>HYPERLINK("https://docs.wto.org/imrd/directdoc.asp?DDFDocuments/u/G/SPS/NCOL202A1.DOC","FR")</f>
      </c>
      <c r="J7492" s="15">
        <f>HYPERLINK("https://docs.wto.org/imrd/directdoc.asp?DDFDocuments/v/G/SPS/NCOL202A1.DOC","ES")</f>
      </c>
    </row>
    <row r="7493">
      <c r="A7493" s="10" t="s">
        <v>12731</v>
      </c>
      <c r="B7493" s="11" t="s">
        <v>79</v>
      </c>
      <c r="C7493" s="10" t="s">
        <v>40</v>
      </c>
      <c r="D7493" s="12">
        <v>40549</v>
      </c>
      <c r="E7493" s="13" t="s">
        <v>19</v>
      </c>
      <c r="F7493" s="13" t="s">
        <v>5163</v>
      </c>
      <c r="G7493" s="14"/>
      <c r="H7493" s="15">
        <f>HYPERLINK("https://docs.wto.org/imrd/directdoc.asp?DDFDocuments/t/G/SPS/NCOL208A1.DOC","EN")</f>
      </c>
      <c r="I7493" s="15">
        <f>HYPERLINK("https://docs.wto.org/imrd/directdoc.asp?DDFDocuments/u/G/SPS/NCOL208A1.DOC","FR")</f>
      </c>
      <c r="J7493" s="15">
        <f>HYPERLINK("https://docs.wto.org/imrd/directdoc.asp?DDFDocuments/v/G/SPS/NCOL208A1.DOC","ES")</f>
      </c>
    </row>
    <row r="7494">
      <c r="A7494" s="10" t="s">
        <v>12732</v>
      </c>
      <c r="B7494" s="11" t="s">
        <v>87</v>
      </c>
      <c r="C7494" s="10" t="s">
        <v>40</v>
      </c>
      <c r="D7494" s="12">
        <v>40549</v>
      </c>
      <c r="E7494" s="13" t="s">
        <v>19</v>
      </c>
      <c r="F7494" s="13" t="s">
        <v>925</v>
      </c>
      <c r="G7494" s="14"/>
      <c r="H7494" s="15">
        <f>HYPERLINK("https://docs.wto.org/imrd/directdoc.asp?DDFDocuments/t/G/SPS/NMEX144A1.DOC","EN")</f>
      </c>
      <c r="I7494" s="15">
        <f>HYPERLINK("https://docs.wto.org/imrd/directdoc.asp?DDFDocuments/u/G/SPS/NMEX144A1.DOC","FR")</f>
      </c>
      <c r="J7494" s="15">
        <f>HYPERLINK("https://docs.wto.org/imrd/directdoc.asp?DDFDocuments/v/G/SPS/NMEX144A1.DOC","ES")</f>
      </c>
    </row>
    <row r="7495">
      <c r="A7495" s="10" t="s">
        <v>12733</v>
      </c>
      <c r="B7495" s="11" t="s">
        <v>195</v>
      </c>
      <c r="C7495" s="10" t="s">
        <v>12</v>
      </c>
      <c r="D7495" s="12">
        <v>40549</v>
      </c>
      <c r="E7495" s="13" t="s">
        <v>12734</v>
      </c>
      <c r="F7495" s="13" t="s">
        <v>158</v>
      </c>
      <c r="G7495" s="14" t="s">
        <v>365</v>
      </c>
      <c r="H7495" s="15">
        <f>HYPERLINK("https://docs.wto.org/imrd/directdoc.asp?DDFDocuments/q/G/SPS/NNZL446.pdf","EN")</f>
      </c>
      <c r="I7495" s="15">
        <f>HYPERLINK("https://docs.wto.org/imrd/directdoc.asp?DDFDocuments/r/G/SPS/NNZL446.pdf","FR")</f>
      </c>
      <c r="J7495" s="15">
        <f>HYPERLINK("https://docs.wto.org/imrd/directdoc.asp?DDFDocuments/s/G/SPS/NNZL446.pdf","ES")</f>
      </c>
    </row>
    <row r="7496">
      <c r="A7496" s="10" t="s">
        <v>12735</v>
      </c>
      <c r="B7496" s="11" t="s">
        <v>145</v>
      </c>
      <c r="C7496" s="10" t="s">
        <v>12</v>
      </c>
      <c r="D7496" s="12">
        <v>40549</v>
      </c>
      <c r="E7496" s="13" t="s">
        <v>12736</v>
      </c>
      <c r="F7496" s="13" t="s">
        <v>6521</v>
      </c>
      <c r="G7496" s="14" t="s">
        <v>12737</v>
      </c>
      <c r="H7496" s="15">
        <f>HYPERLINK("https://docs.wto.org/imrd/directdoc.asp?DDFDocuments/q/G/SPS/NPHL186.pdf","EN")</f>
      </c>
      <c r="I7496" s="15">
        <f>HYPERLINK("https://docs.wto.org/imrd/directdoc.asp?DDFDocuments/r/G/SPS/NPHL186.pdf","FR")</f>
      </c>
      <c r="J7496" s="15">
        <f>HYPERLINK("https://docs.wto.org/imrd/directdoc.asp?DDFDocuments/s/G/SPS/NPHL186.pdf","ES")</f>
      </c>
    </row>
    <row r="7497">
      <c r="A7497" s="10" t="s">
        <v>12738</v>
      </c>
      <c r="B7497" s="11" t="s">
        <v>145</v>
      </c>
      <c r="C7497" s="10" t="s">
        <v>12</v>
      </c>
      <c r="D7497" s="12">
        <v>40549</v>
      </c>
      <c r="E7497" s="13" t="s">
        <v>12739</v>
      </c>
      <c r="F7497" s="13" t="s">
        <v>6521</v>
      </c>
      <c r="G7497" s="14" t="s">
        <v>12740</v>
      </c>
      <c r="H7497" s="15">
        <f>HYPERLINK("https://docs.wto.org/imrd/directdoc.asp?DDFDocuments/q/G/SPS/NPHL187.pdf","EN")</f>
      </c>
      <c r="I7497" s="15">
        <f>HYPERLINK("https://docs.wto.org/imrd/directdoc.asp?DDFDocuments/r/G/SPS/NPHL187.pdf","FR")</f>
      </c>
      <c r="J7497" s="15">
        <f>HYPERLINK("https://docs.wto.org/imrd/directdoc.asp?DDFDocuments/s/G/SPS/NPHL187.pdf","ES")</f>
      </c>
    </row>
    <row r="7498">
      <c r="A7498" s="10" t="s">
        <v>12741</v>
      </c>
      <c r="B7498" s="11" t="s">
        <v>145</v>
      </c>
      <c r="C7498" s="10" t="s">
        <v>12</v>
      </c>
      <c r="D7498" s="12">
        <v>40549</v>
      </c>
      <c r="E7498" s="13" t="s">
        <v>7465</v>
      </c>
      <c r="F7498" s="13" t="s">
        <v>56</v>
      </c>
      <c r="G7498" s="14" t="s">
        <v>12742</v>
      </c>
      <c r="H7498" s="15">
        <f>HYPERLINK("https://docs.wto.org/imrd/directdoc.asp?DDFDocuments/q/G/SPS/NPHL188.pdf","EN")</f>
      </c>
      <c r="I7498" s="15">
        <f>HYPERLINK("https://docs.wto.org/imrd/directdoc.asp?DDFDocuments/r/G/SPS/NPHL188.pdf","FR")</f>
      </c>
      <c r="J7498" s="15">
        <f>HYPERLINK("https://docs.wto.org/imrd/directdoc.asp?DDFDocuments/s/G/SPS/NPHL188.pdf","ES")</f>
      </c>
    </row>
    <row r="7499">
      <c r="A7499" s="10" t="s">
        <v>12743</v>
      </c>
      <c r="B7499" s="11" t="s">
        <v>145</v>
      </c>
      <c r="C7499" s="10" t="s">
        <v>12</v>
      </c>
      <c r="D7499" s="12">
        <v>40549</v>
      </c>
      <c r="E7499" s="13" t="s">
        <v>7465</v>
      </c>
      <c r="F7499" s="13" t="s">
        <v>56</v>
      </c>
      <c r="G7499" s="14" t="s">
        <v>12744</v>
      </c>
      <c r="H7499" s="15">
        <f>HYPERLINK("https://docs.wto.org/imrd/directdoc.asp?DDFDocuments/q/G/SPS/NPHL189.pdf","EN")</f>
      </c>
      <c r="I7499" s="15">
        <f>HYPERLINK("https://docs.wto.org/imrd/directdoc.asp?DDFDocuments/r/G/SPS/NPHL189.pdf","FR")</f>
      </c>
      <c r="J7499" s="15">
        <f>HYPERLINK("https://docs.wto.org/imrd/directdoc.asp?DDFDocuments/s/G/SPS/NPHL189.pdf","ES")</f>
      </c>
    </row>
    <row r="7500">
      <c r="A7500" s="10" t="s">
        <v>12745</v>
      </c>
      <c r="B7500" s="11" t="s">
        <v>145</v>
      </c>
      <c r="C7500" s="10" t="s">
        <v>54</v>
      </c>
      <c r="D7500" s="12">
        <v>40549</v>
      </c>
      <c r="E7500" s="13" t="s">
        <v>12746</v>
      </c>
      <c r="F7500" s="13" t="s">
        <v>925</v>
      </c>
      <c r="G7500" s="14" t="s">
        <v>1274</v>
      </c>
      <c r="H7500" s="15">
        <f>HYPERLINK("https://docs.wto.org/imrd/directdoc.asp?DDFDocuments/q/G/SPS/NPHL25A7.pdf","EN")</f>
      </c>
      <c r="I7500" s="15">
        <f>HYPERLINK("https://docs.wto.org/imrd/directdoc.asp?DDFDocuments/r/G/SPS/NPHL25A7.pdf","FR")</f>
      </c>
      <c r="J7500" s="15">
        <f>HYPERLINK("https://docs.wto.org/imrd/directdoc.asp?DDFDocuments/s/G/SPS/NPHL25A7.pdf","ES")</f>
      </c>
    </row>
    <row r="7501">
      <c r="A7501" s="10" t="s">
        <v>12747</v>
      </c>
      <c r="B7501" s="11" t="s">
        <v>164</v>
      </c>
      <c r="C7501" s="10" t="s">
        <v>12</v>
      </c>
      <c r="D7501" s="12">
        <v>40549</v>
      </c>
      <c r="E7501" s="13" t="s">
        <v>12653</v>
      </c>
      <c r="F7501" s="13" t="s">
        <v>2192</v>
      </c>
      <c r="G7501" s="14" t="s">
        <v>12748</v>
      </c>
      <c r="H7501" s="15">
        <f>HYPERLINK("https://docs.wto.org/imrd/directdoc.asp?DDFDocuments/t/G/SPS/NUKR36.DOC","EN")</f>
      </c>
      <c r="I7501" s="15">
        <f>HYPERLINK("https://docs.wto.org/imrd/directdoc.asp?DDFDocuments/u/G/SPS/NUKR36.DOC","FR")</f>
      </c>
      <c r="J7501" s="15">
        <f>HYPERLINK("https://docs.wto.org/imrd/directdoc.asp?DDFDocuments/v/G/SPS/NUKR36.DOC","ES")</f>
      </c>
    </row>
    <row r="7502">
      <c r="A7502" s="10" t="s">
        <v>12749</v>
      </c>
      <c r="B7502" s="11" t="s">
        <v>164</v>
      </c>
      <c r="C7502" s="10" t="s">
        <v>12</v>
      </c>
      <c r="D7502" s="12">
        <v>40549</v>
      </c>
      <c r="E7502" s="13" t="s">
        <v>8340</v>
      </c>
      <c r="F7502" s="13" t="s">
        <v>138</v>
      </c>
      <c r="G7502" s="14" t="s">
        <v>34</v>
      </c>
      <c r="H7502" s="15">
        <f>HYPERLINK("https://docs.wto.org/imrd/directdoc.asp?DDFDocuments/t/G/SPS/NUKR37.DOC","EN")</f>
      </c>
      <c r="I7502" s="15">
        <f>HYPERLINK("https://docs.wto.org/imrd/directdoc.asp?DDFDocuments/u/G/SPS/NUKR37.DOC","FR")</f>
      </c>
      <c r="J7502" s="15">
        <f>HYPERLINK("https://docs.wto.org/imrd/directdoc.asp?DDFDocuments/v/G/SPS/NUKR37.DOC","ES")</f>
      </c>
    </row>
    <row r="7503">
      <c r="A7503" s="10" t="s">
        <v>12750</v>
      </c>
      <c r="B7503" s="11" t="s">
        <v>164</v>
      </c>
      <c r="C7503" s="10" t="s">
        <v>12</v>
      </c>
      <c r="D7503" s="12">
        <v>40549</v>
      </c>
      <c r="E7503" s="13" t="s">
        <v>12751</v>
      </c>
      <c r="F7503" s="13" t="s">
        <v>14</v>
      </c>
      <c r="G7503" s="14" t="s">
        <v>141</v>
      </c>
      <c r="H7503" s="15">
        <f>HYPERLINK("https://docs.wto.org/imrd/directdoc.asp?DDFDocuments/q/G/SPS/NUKR38.pdf","EN")</f>
      </c>
      <c r="I7503" s="15">
        <f>HYPERLINK("https://docs.wto.org/imrd/directdoc.asp?DDFDocuments/r/G/SPS/NUKR38.pdf","FR")</f>
      </c>
      <c r="J7503" s="15">
        <f>HYPERLINK("https://docs.wto.org/imrd/directdoc.asp?DDFDocuments/s/G/SPS/NUKR38.pdf","ES")</f>
      </c>
    </row>
    <row r="7504">
      <c r="A7504" s="10" t="s">
        <v>12752</v>
      </c>
      <c r="B7504" s="11" t="s">
        <v>164</v>
      </c>
      <c r="C7504" s="10" t="s">
        <v>12</v>
      </c>
      <c r="D7504" s="12">
        <v>40549</v>
      </c>
      <c r="E7504" s="13" t="s">
        <v>857</v>
      </c>
      <c r="F7504" s="13" t="s">
        <v>138</v>
      </c>
      <c r="G7504" s="14" t="s">
        <v>149</v>
      </c>
      <c r="H7504" s="15">
        <f>HYPERLINK("https://docs.wto.org/imrd/directdoc.asp?DDFDocuments/t/G/SPS/NUKR39.DOC","EN")</f>
      </c>
      <c r="I7504" s="15">
        <f>HYPERLINK("https://docs.wto.org/imrd/directdoc.asp?DDFDocuments/u/G/SPS/NUKR39.DOC","FR")</f>
      </c>
      <c r="J7504" s="15">
        <f>HYPERLINK("https://docs.wto.org/imrd/directdoc.asp?DDFDocuments/v/G/SPS/NUKR39.DOC","ES")</f>
      </c>
    </row>
    <row r="7505">
      <c r="A7505" s="10" t="s">
        <v>12753</v>
      </c>
      <c r="B7505" s="11" t="s">
        <v>164</v>
      </c>
      <c r="C7505" s="10" t="s">
        <v>12</v>
      </c>
      <c r="D7505" s="12">
        <v>40549</v>
      </c>
      <c r="E7505" s="13" t="s">
        <v>857</v>
      </c>
      <c r="F7505" s="13" t="s">
        <v>5891</v>
      </c>
      <c r="G7505" s="14" t="s">
        <v>95</v>
      </c>
      <c r="H7505" s="15">
        <f>HYPERLINK("https://docs.wto.org/imrd/directdoc.asp?DDFDocuments/t/G/SPS/NUKR40.DOC","EN")</f>
      </c>
      <c r="I7505" s="15">
        <f>HYPERLINK("https://docs.wto.org/imrd/directdoc.asp?DDFDocuments/u/G/SPS/NUKR40.DOC","FR")</f>
      </c>
      <c r="J7505" s="15">
        <f>HYPERLINK("https://docs.wto.org/imrd/directdoc.asp?DDFDocuments/v/G/SPS/NUKR40.DOC","ES")</f>
      </c>
    </row>
    <row r="7506">
      <c r="A7506" s="10" t="s">
        <v>12754</v>
      </c>
      <c r="B7506" s="11" t="s">
        <v>164</v>
      </c>
      <c r="C7506" s="10" t="s">
        <v>12</v>
      </c>
      <c r="D7506" s="12">
        <v>40549</v>
      </c>
      <c r="E7506" s="13" t="s">
        <v>8340</v>
      </c>
      <c r="F7506" s="13" t="s">
        <v>6327</v>
      </c>
      <c r="G7506" s="14" t="s">
        <v>149</v>
      </c>
      <c r="H7506" s="15">
        <f>HYPERLINK("https://docs.wto.org/imrd/directdoc.asp?DDFDocuments/q/G/SPS/NUKR41.pdf","EN")</f>
      </c>
      <c r="I7506" s="15">
        <f>HYPERLINK("https://docs.wto.org/imrd/directdoc.asp?DDFDocuments/r/G/SPS/NUKR41.pdf","FR")</f>
      </c>
      <c r="J7506" s="15">
        <f>HYPERLINK("https://docs.wto.org/imrd/directdoc.asp?DDFDocuments/s/G/SPS/NUKR41.pdf","ES")</f>
      </c>
    </row>
    <row r="7507">
      <c r="A7507" s="10" t="s">
        <v>12755</v>
      </c>
      <c r="B7507" s="11" t="s">
        <v>164</v>
      </c>
      <c r="C7507" s="10" t="s">
        <v>12</v>
      </c>
      <c r="D7507" s="12">
        <v>40549</v>
      </c>
      <c r="E7507" s="13" t="s">
        <v>8340</v>
      </c>
      <c r="F7507" s="13" t="s">
        <v>5891</v>
      </c>
      <c r="G7507" s="14" t="s">
        <v>1331</v>
      </c>
      <c r="H7507" s="15">
        <f>HYPERLINK("https://docs.wto.org/imrd/directdoc.asp?DDFDocuments/q/G/SPS/NUKR42.pdf","EN")</f>
      </c>
      <c r="I7507" s="15">
        <f>HYPERLINK("https://docs.wto.org/imrd/directdoc.asp?DDFDocuments/r/G/SPS/NUKR42.pdf","FR")</f>
      </c>
      <c r="J7507" s="15">
        <f>HYPERLINK("https://docs.wto.org/imrd/directdoc.asp?DDFDocuments/s/G/SPS/NUKR42.pdf","ES")</f>
      </c>
    </row>
    <row r="7508">
      <c r="A7508" s="10" t="s">
        <v>12756</v>
      </c>
      <c r="B7508" s="11" t="s">
        <v>161</v>
      </c>
      <c r="C7508" s="10" t="s">
        <v>40</v>
      </c>
      <c r="D7508" s="12">
        <v>40549</v>
      </c>
      <c r="E7508" s="13" t="s">
        <v>12757</v>
      </c>
      <c r="F7508" s="13" t="s">
        <v>5150</v>
      </c>
      <c r="G7508" s="14" t="s">
        <v>520</v>
      </c>
      <c r="H7508" s="15">
        <f>HYPERLINK("https://docs.wto.org/imrd/directdoc.asp?DDFDocuments/t/G/SPS/NUSA2042A1.DOC","EN")</f>
      </c>
      <c r="I7508" s="15">
        <f>HYPERLINK("https://docs.wto.org/imrd/directdoc.asp?DDFDocuments/u/G/SPS/NUSA2042A1.DOC","FR")</f>
      </c>
      <c r="J7508" s="15">
        <f>HYPERLINK("https://docs.wto.org/imrd/directdoc.asp?DDFDocuments/v/G/SPS/NUSA2042A1.DOC","ES")</f>
      </c>
    </row>
    <row r="7509">
      <c r="A7509" s="10" t="s">
        <v>12758</v>
      </c>
      <c r="B7509" s="11" t="s">
        <v>161</v>
      </c>
      <c r="C7509" s="10" t="s">
        <v>18</v>
      </c>
      <c r="D7509" s="12">
        <v>40549</v>
      </c>
      <c r="E7509" s="13" t="s">
        <v>12363</v>
      </c>
      <c r="F7509" s="13" t="s">
        <v>158</v>
      </c>
      <c r="G7509" s="14" t="s">
        <v>12759</v>
      </c>
      <c r="H7509" s="15">
        <f>HYPERLINK("https://docs.wto.org/imrd/directdoc.asp?DDFDocuments/q/G/SPS/NUSA2130.pdf","EN")</f>
      </c>
      <c r="I7509" s="15">
        <f>HYPERLINK("https://docs.wto.org/imrd/directdoc.asp?DDFDocuments/r/G/SPS/NUSA2130.pdf","FR")</f>
      </c>
      <c r="J7509" s="15">
        <f>HYPERLINK("https://docs.wto.org/imrd/directdoc.asp?DDFDocuments/s/G/SPS/NUSA2130.pdf","ES")</f>
      </c>
    </row>
    <row r="7510">
      <c r="A7510" s="10" t="s">
        <v>12760</v>
      </c>
      <c r="B7510" s="11" t="s">
        <v>183</v>
      </c>
      <c r="C7510" s="10" t="s">
        <v>18</v>
      </c>
      <c r="D7510" s="12">
        <v>40548</v>
      </c>
      <c r="E7510" s="13" t="s">
        <v>12761</v>
      </c>
      <c r="F7510" s="13" t="s">
        <v>1282</v>
      </c>
      <c r="G7510" s="14"/>
      <c r="H7510" s="15">
        <f>HYPERLINK("https://docs.wto.org/imrd/directdoc.asp?DDFDocuments/t/G/SPS/NARG137.DOC","EN")</f>
      </c>
      <c r="I7510" s="15">
        <f>HYPERLINK("https://docs.wto.org/imrd/directdoc.asp?DDFDocuments/u/G/SPS/NARG137.DOC","FR")</f>
      </c>
      <c r="J7510" s="15">
        <f>HYPERLINK("https://docs.wto.org/imrd/directdoc.asp?DDFDocuments/v/G/SPS/NARG137.DOC","ES")</f>
      </c>
    </row>
    <row r="7511">
      <c r="A7511" s="10" t="s">
        <v>12762</v>
      </c>
      <c r="B7511" s="11" t="s">
        <v>183</v>
      </c>
      <c r="C7511" s="10" t="s">
        <v>18</v>
      </c>
      <c r="D7511" s="12">
        <v>40548</v>
      </c>
      <c r="E7511" s="13" t="s">
        <v>12763</v>
      </c>
      <c r="F7511" s="13" t="s">
        <v>1282</v>
      </c>
      <c r="G7511" s="14"/>
      <c r="H7511" s="15">
        <f>HYPERLINK("https://docs.wto.org/imrd/directdoc.asp?DDFDocuments/t/G/SPS/NARG138.DOC","EN")</f>
      </c>
      <c r="I7511" s="15">
        <f>HYPERLINK("https://docs.wto.org/imrd/directdoc.asp?DDFDocuments/u/G/SPS/NARG138.DOC","FR")</f>
      </c>
      <c r="J7511" s="15">
        <f>HYPERLINK("https://docs.wto.org/imrd/directdoc.asp?DDFDocuments/v/G/SPS/NARG138.DOC","ES")</f>
      </c>
    </row>
    <row r="7512">
      <c r="A7512" s="10" t="s">
        <v>12764</v>
      </c>
      <c r="B7512" s="11" t="s">
        <v>183</v>
      </c>
      <c r="C7512" s="10" t="s">
        <v>18</v>
      </c>
      <c r="D7512" s="12">
        <v>40548</v>
      </c>
      <c r="E7512" s="13" t="s">
        <v>12765</v>
      </c>
      <c r="F7512" s="13" t="s">
        <v>1282</v>
      </c>
      <c r="G7512" s="14"/>
      <c r="H7512" s="15">
        <f>HYPERLINK("https://docs.wto.org/imrd/directdoc.asp?DDFDocuments/t/G/SPS/NARG139.DOC","EN")</f>
      </c>
      <c r="I7512" s="15">
        <f>HYPERLINK("https://docs.wto.org/imrd/directdoc.asp?DDFDocuments/u/G/SPS/NARG139.DOC","FR")</f>
      </c>
      <c r="J7512" s="15">
        <f>HYPERLINK("https://docs.wto.org/imrd/directdoc.asp?DDFDocuments/v/G/SPS/NARG139.DOC","ES")</f>
      </c>
    </row>
    <row r="7513">
      <c r="A7513" s="10" t="s">
        <v>12766</v>
      </c>
      <c r="B7513" s="11" t="s">
        <v>204</v>
      </c>
      <c r="C7513" s="10" t="s">
        <v>18</v>
      </c>
      <c r="D7513" s="12">
        <v>40548</v>
      </c>
      <c r="E7513" s="13" t="s">
        <v>12010</v>
      </c>
      <c r="F7513" s="13" t="s">
        <v>12767</v>
      </c>
      <c r="G7513" s="14"/>
      <c r="H7513" s="15">
        <f>HYPERLINK("https://docs.wto.org/imrd/directdoc.asp?DDFDocuments/q/G/SPS/NEGY42.pdf","EN")</f>
      </c>
      <c r="I7513" s="15">
        <f>HYPERLINK("https://docs.wto.org/imrd/directdoc.asp?DDFDocuments/r/G/SPS/NEGY42.pdf","FR")</f>
      </c>
      <c r="J7513" s="15"/>
    </row>
    <row r="7514">
      <c r="A7514" s="10" t="s">
        <v>12768</v>
      </c>
      <c r="B7514" s="11" t="s">
        <v>5038</v>
      </c>
      <c r="C7514" s="10" t="s">
        <v>12</v>
      </c>
      <c r="D7514" s="12">
        <v>40534</v>
      </c>
      <c r="E7514" s="13" t="s">
        <v>12769</v>
      </c>
      <c r="F7514" s="13" t="s">
        <v>6531</v>
      </c>
      <c r="G7514" s="14" t="s">
        <v>12770</v>
      </c>
      <c r="H7514" s="15">
        <f>HYPERLINK("https://docs.wto.org/imrd/directdoc.asp?DDFDocuments/t/G/SPS/NALB130.DOC","EN")</f>
      </c>
      <c r="I7514" s="15">
        <f>HYPERLINK("https://docs.wto.org/imrd/directdoc.asp?DDFDocuments/u/G/SPS/NALB130.DOC","FR")</f>
      </c>
      <c r="J7514" s="15">
        <f>HYPERLINK("https://docs.wto.org/imrd/directdoc.asp?DDFDocuments/v/G/SPS/NALB130.DOC","ES")</f>
      </c>
    </row>
    <row r="7515">
      <c r="A7515" s="10" t="s">
        <v>12771</v>
      </c>
      <c r="B7515" s="11" t="s">
        <v>5038</v>
      </c>
      <c r="C7515" s="10" t="s">
        <v>12</v>
      </c>
      <c r="D7515" s="12">
        <v>40534</v>
      </c>
      <c r="E7515" s="13" t="s">
        <v>12772</v>
      </c>
      <c r="F7515" s="13" t="s">
        <v>6521</v>
      </c>
      <c r="G7515" s="14" t="s">
        <v>12773</v>
      </c>
      <c r="H7515" s="15">
        <f>HYPERLINK("https://docs.wto.org/imrd/directdoc.asp?DDFDocuments/t/G/SPS/NALB131.DOC","EN")</f>
      </c>
      <c r="I7515" s="15">
        <f>HYPERLINK("https://docs.wto.org/imrd/directdoc.asp?DDFDocuments/u/G/SPS/NALB131.DOC","FR")</f>
      </c>
      <c r="J7515" s="15">
        <f>HYPERLINK("https://docs.wto.org/imrd/directdoc.asp?DDFDocuments/v/G/SPS/NALB131.DOC","ES")</f>
      </c>
    </row>
    <row r="7516">
      <c r="A7516" s="10" t="s">
        <v>12774</v>
      </c>
      <c r="B7516" s="11" t="s">
        <v>5038</v>
      </c>
      <c r="C7516" s="10" t="s">
        <v>12</v>
      </c>
      <c r="D7516" s="12">
        <v>40534</v>
      </c>
      <c r="E7516" s="13" t="s">
        <v>12772</v>
      </c>
      <c r="F7516" s="13" t="s">
        <v>6521</v>
      </c>
      <c r="G7516" s="14" t="s">
        <v>12775</v>
      </c>
      <c r="H7516" s="15">
        <f>HYPERLINK("https://docs.wto.org/imrd/directdoc.asp?DDFDocuments/t/G/SPS/NALB132.DOC","EN")</f>
      </c>
      <c r="I7516" s="15">
        <f>HYPERLINK("https://docs.wto.org/imrd/directdoc.asp?DDFDocuments/u/G/SPS/NALB132.DOC","FR")</f>
      </c>
      <c r="J7516" s="15">
        <f>HYPERLINK("https://docs.wto.org/imrd/directdoc.asp?DDFDocuments/v/G/SPS/NALB132.DOC","ES")</f>
      </c>
    </row>
    <row r="7517">
      <c r="A7517" s="10" t="s">
        <v>12776</v>
      </c>
      <c r="B7517" s="11" t="s">
        <v>95</v>
      </c>
      <c r="C7517" s="10" t="s">
        <v>40</v>
      </c>
      <c r="D7517" s="12">
        <v>40533</v>
      </c>
      <c r="E7517" s="13" t="s">
        <v>12777</v>
      </c>
      <c r="F7517" s="13" t="s">
        <v>5150</v>
      </c>
      <c r="G7517" s="14"/>
      <c r="H7517" s="15">
        <f>HYPERLINK("https://docs.wto.org/imrd/directdoc.asp?DDFDocuments/t/G/SPS/NBRA594A1.DOC","EN")</f>
      </c>
      <c r="I7517" s="15">
        <f>HYPERLINK("https://docs.wto.org/imrd/directdoc.asp?DDFDocuments/u/G/SPS/NBRA594A1.DOC","FR")</f>
      </c>
      <c r="J7517" s="15">
        <f>HYPERLINK("https://docs.wto.org/imrd/directdoc.asp?DDFDocuments/v/G/SPS/NBRA594A1.DOC","ES")</f>
      </c>
    </row>
    <row r="7518">
      <c r="A7518" s="10" t="s">
        <v>12778</v>
      </c>
      <c r="B7518" s="11" t="s">
        <v>95</v>
      </c>
      <c r="C7518" s="10" t="s">
        <v>40</v>
      </c>
      <c r="D7518" s="12">
        <v>40533</v>
      </c>
      <c r="E7518" s="13" t="s">
        <v>11114</v>
      </c>
      <c r="F7518" s="13" t="s">
        <v>310</v>
      </c>
      <c r="G7518" s="14"/>
      <c r="H7518" s="15">
        <f>HYPERLINK("https://docs.wto.org/imrd/directdoc.asp?DDFDocuments/t/G/SPS/NBRA654A2.DOC","EN")</f>
      </c>
      <c r="I7518" s="15">
        <f>HYPERLINK("https://docs.wto.org/imrd/directdoc.asp?DDFDocuments/u/G/SPS/NBRA654A2.DOC","FR")</f>
      </c>
      <c r="J7518" s="15">
        <f>HYPERLINK("https://docs.wto.org/imrd/directdoc.asp?DDFDocuments/v/G/SPS/NBRA654A2.DOC","ES")</f>
      </c>
    </row>
    <row r="7519">
      <c r="A7519" s="10" t="s">
        <v>12779</v>
      </c>
      <c r="B7519" s="11" t="s">
        <v>95</v>
      </c>
      <c r="C7519" s="10" t="s">
        <v>18</v>
      </c>
      <c r="D7519" s="12">
        <v>40533</v>
      </c>
      <c r="E7519" s="13" t="s">
        <v>12464</v>
      </c>
      <c r="F7519" s="13" t="s">
        <v>368</v>
      </c>
      <c r="G7519" s="14" t="s">
        <v>1064</v>
      </c>
      <c r="H7519" s="15">
        <f>HYPERLINK("https://docs.wto.org/imrd/directdoc.asp?DDFDocuments/q/G/SPS/NBRA694.pdf","EN")</f>
      </c>
      <c r="I7519" s="15">
        <f>HYPERLINK("https://docs.wto.org/imrd/directdoc.asp?DDFDocuments/r/G/SPS/NBRA694.pdf","FR")</f>
      </c>
      <c r="J7519" s="15">
        <f>HYPERLINK("https://docs.wto.org/imrd/directdoc.asp?DDFDocuments/s/G/SPS/NBRA694.pdf","ES")</f>
      </c>
    </row>
    <row r="7520">
      <c r="A7520" s="10" t="s">
        <v>12780</v>
      </c>
      <c r="B7520" s="11" t="s">
        <v>145</v>
      </c>
      <c r="C7520" s="10" t="s">
        <v>2295</v>
      </c>
      <c r="D7520" s="12">
        <v>40532</v>
      </c>
      <c r="E7520" s="13" t="s">
        <v>12746</v>
      </c>
      <c r="F7520" s="13" t="s">
        <v>925</v>
      </c>
      <c r="G7520" s="14" t="s">
        <v>520</v>
      </c>
      <c r="H7520" s="15">
        <f>HYPERLINK("https://docs.wto.org/imrd/directdoc.asp?DDFDocuments/t/G/SPS/NPHL25A6C1.DOC","EN")</f>
      </c>
      <c r="I7520" s="15">
        <f>HYPERLINK("https://docs.wto.org/imrd/directdoc.asp?DDFDocuments/u/G/SPS/NPHL25A6C1.DOC","FR")</f>
      </c>
      <c r="J7520" s="15">
        <f>HYPERLINK("https://docs.wto.org/imrd/directdoc.asp?DDFDocuments/v/G/SPS/NPHL25A6C1.DOC","ES")</f>
      </c>
    </row>
    <row r="7521">
      <c r="A7521" s="10" t="s">
        <v>12781</v>
      </c>
      <c r="B7521" s="11" t="s">
        <v>53</v>
      </c>
      <c r="C7521" s="10" t="s">
        <v>18</v>
      </c>
      <c r="D7521" s="12">
        <v>40528</v>
      </c>
      <c r="E7521" s="13" t="s">
        <v>11658</v>
      </c>
      <c r="F7521" s="13" t="s">
        <v>1089</v>
      </c>
      <c r="G7521" s="14"/>
      <c r="H7521" s="15">
        <f>HYPERLINK("https://docs.wto.org/imrd/directdoc.asp?DDFDocuments/t/G/SPS/NSAU7.DOC","EN")</f>
      </c>
      <c r="I7521" s="15">
        <f>HYPERLINK("https://docs.wto.org/imrd/directdoc.asp?DDFDocuments/u/G/SPS/NSAU7.DOC","FR")</f>
      </c>
      <c r="J7521" s="15">
        <f>HYPERLINK("https://docs.wto.org/imrd/directdoc.asp?DDFDocuments/v/G/SPS/NSAU7.DOC","ES")</f>
      </c>
    </row>
    <row r="7522">
      <c r="A7522" s="10" t="s">
        <v>12782</v>
      </c>
      <c r="B7522" s="11" t="s">
        <v>53</v>
      </c>
      <c r="C7522" s="10" t="s">
        <v>12</v>
      </c>
      <c r="D7522" s="12">
        <v>40528</v>
      </c>
      <c r="E7522" s="13" t="s">
        <v>12783</v>
      </c>
      <c r="F7522" s="13" t="s">
        <v>2192</v>
      </c>
      <c r="G7522" s="14" t="s">
        <v>180</v>
      </c>
      <c r="H7522" s="15">
        <f>HYPERLINK("https://docs.wto.org/imrd/directdoc.asp?DDFDocuments/t/G/SPS/NSAU8.DOC","EN")</f>
      </c>
      <c r="I7522" s="15">
        <f>HYPERLINK("https://docs.wto.org/imrd/directdoc.asp?DDFDocuments/u/G/SPS/NSAU8.DOC","FR")</f>
      </c>
      <c r="J7522" s="15">
        <f>HYPERLINK("https://docs.wto.org/imrd/directdoc.asp?DDFDocuments/v/G/SPS/NSAU8.DOC","ES")</f>
      </c>
    </row>
    <row r="7523">
      <c r="A7523" s="10" t="s">
        <v>12784</v>
      </c>
      <c r="B7523" s="11" t="s">
        <v>164</v>
      </c>
      <c r="C7523" s="10" t="s">
        <v>40</v>
      </c>
      <c r="D7523" s="12">
        <v>40528</v>
      </c>
      <c r="E7523" s="13" t="s">
        <v>11744</v>
      </c>
      <c r="F7523" s="13" t="s">
        <v>5163</v>
      </c>
      <c r="G7523" s="14"/>
      <c r="H7523" s="15">
        <f>HYPERLINK("https://docs.wto.org/imrd/directdoc.asp?DDFDocuments/t/G/SPS/NUKR31A1.DOC","EN")</f>
      </c>
      <c r="I7523" s="15">
        <f>HYPERLINK("https://docs.wto.org/imrd/directdoc.asp?DDFDocuments/u/G/SPS/NUKR31A1.DOC","FR")</f>
      </c>
      <c r="J7523" s="15">
        <f>HYPERLINK("https://docs.wto.org/imrd/directdoc.asp?DDFDocuments/v/G/SPS/NUKR31A1.DOC","ES")</f>
      </c>
    </row>
    <row r="7524">
      <c r="A7524" s="10" t="s">
        <v>12785</v>
      </c>
      <c r="B7524" s="11" t="s">
        <v>134</v>
      </c>
      <c r="C7524" s="10" t="s">
        <v>18</v>
      </c>
      <c r="D7524" s="12">
        <v>40527</v>
      </c>
      <c r="E7524" s="13" t="s">
        <v>12786</v>
      </c>
      <c r="F7524" s="13" t="s">
        <v>9496</v>
      </c>
      <c r="G7524" s="14"/>
      <c r="H7524" s="15">
        <f>HYPERLINK("https://docs.wto.org/imrd/directdoc.asp?DDFDocuments/q/G/SPS/NTHA198.pdf","EN")</f>
      </c>
      <c r="I7524" s="15">
        <f>HYPERLINK("https://docs.wto.org/imrd/directdoc.asp?DDFDocuments/r/G/SPS/NTHA198.pdf","FR")</f>
      </c>
      <c r="J7524" s="15">
        <f>HYPERLINK("https://docs.wto.org/imrd/directdoc.asp?DDFDocuments/s/G/SPS/NTHA198.pdf","ES")</f>
      </c>
    </row>
    <row r="7525">
      <c r="A7525" s="10" t="s">
        <v>12787</v>
      </c>
      <c r="B7525" s="11" t="s">
        <v>82</v>
      </c>
      <c r="C7525" s="10" t="s">
        <v>40</v>
      </c>
      <c r="D7525" s="12">
        <v>40515</v>
      </c>
      <c r="E7525" s="13" t="s">
        <v>12355</v>
      </c>
      <c r="F7525" s="13" t="s">
        <v>310</v>
      </c>
      <c r="G7525" s="14" t="s">
        <v>12356</v>
      </c>
      <c r="H7525" s="15">
        <f>HYPERLINK("https://docs.wto.org/imrd/directdoc.asp?DDFDocuments/t/G/SPS/NEEC363A2.DOC","EN")</f>
      </c>
      <c r="I7525" s="15">
        <f>HYPERLINK("https://docs.wto.org/imrd/directdoc.asp?DDFDocuments/u/G/SPS/NEEC363A2.DOC","FR")</f>
      </c>
      <c r="J7525" s="15">
        <f>HYPERLINK("https://docs.wto.org/imrd/directdoc.asp?DDFDocuments/v/G/SPS/NEEC363A2.DOC","ES")</f>
      </c>
    </row>
    <row r="7526">
      <c r="A7526" s="10" t="s">
        <v>12788</v>
      </c>
      <c r="B7526" s="11" t="s">
        <v>183</v>
      </c>
      <c r="C7526" s="10" t="s">
        <v>18</v>
      </c>
      <c r="D7526" s="12">
        <v>40514</v>
      </c>
      <c r="E7526" s="13" t="s">
        <v>12789</v>
      </c>
      <c r="F7526" s="13" t="s">
        <v>1282</v>
      </c>
      <c r="G7526" s="14"/>
      <c r="H7526" s="15">
        <f>HYPERLINK("https://docs.wto.org/imrd/directdoc.asp?DDFDocuments/t/G/SPS/NARG136.DOC","EN")</f>
      </c>
      <c r="I7526" s="15">
        <f>HYPERLINK("https://docs.wto.org/imrd/directdoc.asp?DDFDocuments/u/G/SPS/NARG136.DOC","FR")</f>
      </c>
      <c r="J7526" s="15">
        <f>HYPERLINK("https://docs.wto.org/imrd/directdoc.asp?DDFDocuments/v/G/SPS/NARG136.DOC","ES")</f>
      </c>
    </row>
    <row r="7527">
      <c r="A7527" s="10" t="s">
        <v>12790</v>
      </c>
      <c r="B7527" s="11" t="s">
        <v>195</v>
      </c>
      <c r="C7527" s="10" t="s">
        <v>18</v>
      </c>
      <c r="D7527" s="12">
        <v>40514</v>
      </c>
      <c r="E7527" s="13" t="s">
        <v>12791</v>
      </c>
      <c r="F7527" s="13" t="s">
        <v>12792</v>
      </c>
      <c r="G7527" s="14" t="s">
        <v>188</v>
      </c>
      <c r="H7527" s="15">
        <f>HYPERLINK("https://docs.wto.org/imrd/directdoc.asp?DDFDocuments/t/G/SPS/NNZL445.DOC","EN")</f>
      </c>
      <c r="I7527" s="15">
        <f>HYPERLINK("https://docs.wto.org/imrd/directdoc.asp?DDFDocuments/u/G/SPS/NNZL445.DOC","FR")</f>
      </c>
      <c r="J7527" s="15">
        <f>HYPERLINK("https://docs.wto.org/imrd/directdoc.asp?DDFDocuments/v/G/SPS/NNZL445.DOC","ES")</f>
      </c>
    </row>
    <row r="7528">
      <c r="A7528" s="10" t="s">
        <v>12793</v>
      </c>
      <c r="B7528" s="11" t="s">
        <v>164</v>
      </c>
      <c r="C7528" s="10" t="s">
        <v>12</v>
      </c>
      <c r="D7528" s="12">
        <v>40514</v>
      </c>
      <c r="E7528" s="13" t="s">
        <v>12794</v>
      </c>
      <c r="F7528" s="13" t="s">
        <v>5438</v>
      </c>
      <c r="G7528" s="14" t="s">
        <v>1374</v>
      </c>
      <c r="H7528" s="15">
        <f>HYPERLINK("https://docs.wto.org/imrd/directdoc.asp?DDFDocuments/t/G/SPS/NUKR34.DOC","EN")</f>
      </c>
      <c r="I7528" s="15">
        <f>HYPERLINK("https://docs.wto.org/imrd/directdoc.asp?DDFDocuments/u/G/SPS/NUKR34.DOC","FR")</f>
      </c>
      <c r="J7528" s="15">
        <f>HYPERLINK("https://docs.wto.org/imrd/directdoc.asp?DDFDocuments/v/G/SPS/NUKR34.DOC","ES")</f>
      </c>
    </row>
    <row r="7529">
      <c r="A7529" s="10" t="s">
        <v>12795</v>
      </c>
      <c r="B7529" s="11" t="s">
        <v>134</v>
      </c>
      <c r="C7529" s="10" t="s">
        <v>40</v>
      </c>
      <c r="D7529" s="12">
        <v>40512</v>
      </c>
      <c r="E7529" s="13" t="s">
        <v>12796</v>
      </c>
      <c r="F7529" s="13" t="s">
        <v>6184</v>
      </c>
      <c r="G7529" s="14"/>
      <c r="H7529" s="15">
        <f>HYPERLINK("https://docs.wto.org/imrd/directdoc.asp?DDFDocuments/t/G/SPS/NTHA40A1.DOC","EN")</f>
      </c>
      <c r="I7529" s="15">
        <f>HYPERLINK("https://docs.wto.org/imrd/directdoc.asp?DDFDocuments/u/G/SPS/NTHA40A1.DOC","FR")</f>
      </c>
      <c r="J7529" s="15">
        <f>HYPERLINK("https://docs.wto.org/imrd/directdoc.asp?DDFDocuments/v/G/SPS/NTHA40A1.DOC","ES")</f>
      </c>
    </row>
    <row r="7530">
      <c r="A7530" s="10" t="s">
        <v>12797</v>
      </c>
      <c r="B7530" s="11" t="s">
        <v>27</v>
      </c>
      <c r="C7530" s="10" t="s">
        <v>40</v>
      </c>
      <c r="D7530" s="12">
        <v>40508</v>
      </c>
      <c r="E7530" s="13" t="s">
        <v>19</v>
      </c>
      <c r="F7530" s="13" t="s">
        <v>310</v>
      </c>
      <c r="G7530" s="14"/>
      <c r="H7530" s="15">
        <f>HYPERLINK("https://docs.wto.org/imrd/directdoc.asp?DDFDocuments/t/G/SPS/NCRI58A1.DOC","EN")</f>
      </c>
      <c r="I7530" s="15">
        <f>HYPERLINK("https://docs.wto.org/imrd/directdoc.asp?DDFDocuments/u/G/SPS/NCRI58A1.DOC","FR")</f>
      </c>
      <c r="J7530" s="15">
        <f>HYPERLINK("https://docs.wto.org/imrd/directdoc.asp?DDFDocuments/v/G/SPS/NCRI58A1.DOC","ES")</f>
      </c>
    </row>
    <row r="7531">
      <c r="A7531" s="10" t="s">
        <v>12798</v>
      </c>
      <c r="B7531" s="11" t="s">
        <v>720</v>
      </c>
      <c r="C7531" s="10" t="s">
        <v>18</v>
      </c>
      <c r="D7531" s="12">
        <v>40508</v>
      </c>
      <c r="E7531" s="13" t="s">
        <v>12799</v>
      </c>
      <c r="F7531" s="13" t="s">
        <v>3339</v>
      </c>
      <c r="G7531" s="14"/>
      <c r="H7531" s="15">
        <f>HYPERLINK("https://docs.wto.org/imrd/directdoc.asp?DDFDocuments/t/G/SPS/NSLV92.DOC","EN")</f>
      </c>
      <c r="I7531" s="15">
        <f>HYPERLINK("https://docs.wto.org/imrd/directdoc.asp?DDFDocuments/u/G/SPS/NSLV92.DOC","FR")</f>
      </c>
      <c r="J7531" s="15">
        <f>HYPERLINK("https://docs.wto.org/imrd/directdoc.asp?DDFDocuments/v/G/SPS/NSLV92.DOC","ES")</f>
      </c>
    </row>
    <row r="7532">
      <c r="A7532" s="10" t="s">
        <v>12800</v>
      </c>
      <c r="B7532" s="11" t="s">
        <v>164</v>
      </c>
      <c r="C7532" s="10" t="s">
        <v>12</v>
      </c>
      <c r="D7532" s="12">
        <v>40508</v>
      </c>
      <c r="E7532" s="13" t="s">
        <v>12653</v>
      </c>
      <c r="F7532" s="13" t="s">
        <v>2192</v>
      </c>
      <c r="G7532" s="14" t="s">
        <v>2699</v>
      </c>
      <c r="H7532" s="15">
        <f>HYPERLINK("https://docs.wto.org/imrd/directdoc.asp?DDFDocuments/t/G/SPS/NUKR32.DOC","EN")</f>
      </c>
      <c r="I7532" s="15">
        <f>HYPERLINK("https://docs.wto.org/imrd/directdoc.asp?DDFDocuments/u/G/SPS/NUKR32.DOC","FR")</f>
      </c>
      <c r="J7532" s="15">
        <f>HYPERLINK("https://docs.wto.org/imrd/directdoc.asp?DDFDocuments/v/G/SPS/NUKR32.DOC","ES")</f>
      </c>
    </row>
    <row r="7533">
      <c r="A7533" s="10" t="s">
        <v>12801</v>
      </c>
      <c r="B7533" s="11" t="s">
        <v>164</v>
      </c>
      <c r="C7533" s="10" t="s">
        <v>12</v>
      </c>
      <c r="D7533" s="12">
        <v>40508</v>
      </c>
      <c r="E7533" s="13" t="s">
        <v>12653</v>
      </c>
      <c r="F7533" s="13" t="s">
        <v>2192</v>
      </c>
      <c r="G7533" s="14" t="s">
        <v>2102</v>
      </c>
      <c r="H7533" s="15">
        <f>HYPERLINK("https://docs.wto.org/imrd/directdoc.asp?DDFDocuments/t/G/SPS/NUKR33.DOC","EN")</f>
      </c>
      <c r="I7533" s="15">
        <f>HYPERLINK("https://docs.wto.org/imrd/directdoc.asp?DDFDocuments/u/G/SPS/NUKR33.DOC","FR")</f>
      </c>
      <c r="J7533" s="15">
        <f>HYPERLINK("https://docs.wto.org/imrd/directdoc.asp?DDFDocuments/v/G/SPS/NUKR33.DOC","ES")</f>
      </c>
    </row>
    <row r="7534">
      <c r="A7534" s="10" t="s">
        <v>12802</v>
      </c>
      <c r="B7534" s="11" t="s">
        <v>161</v>
      </c>
      <c r="C7534" s="10" t="s">
        <v>40</v>
      </c>
      <c r="D7534" s="12">
        <v>40508</v>
      </c>
      <c r="E7534" s="13" t="s">
        <v>285</v>
      </c>
      <c r="F7534" s="13" t="s">
        <v>36</v>
      </c>
      <c r="G7534" s="14" t="s">
        <v>12803</v>
      </c>
      <c r="H7534" s="15">
        <f>HYPERLINK("https://docs.wto.org/imrd/directdoc.asp?DDFDocuments/t/G/SPS/NUSA1999A1.DOC","EN")</f>
      </c>
      <c r="I7534" s="15">
        <f>HYPERLINK("https://docs.wto.org/imrd/directdoc.asp?DDFDocuments/u/G/SPS/NUSA1999A1.DOC","FR")</f>
      </c>
      <c r="J7534" s="15">
        <f>HYPERLINK("https://docs.wto.org/imrd/directdoc.asp?DDFDocuments/v/G/SPS/NUSA1999A1.DOC","ES")</f>
      </c>
    </row>
    <row r="7535">
      <c r="A7535" s="10" t="s">
        <v>12804</v>
      </c>
      <c r="B7535" s="11" t="s">
        <v>161</v>
      </c>
      <c r="C7535" s="10" t="s">
        <v>40</v>
      </c>
      <c r="D7535" s="12">
        <v>40508</v>
      </c>
      <c r="E7535" s="13" t="s">
        <v>11635</v>
      </c>
      <c r="F7535" s="13" t="s">
        <v>5150</v>
      </c>
      <c r="G7535" s="14" t="s">
        <v>12452</v>
      </c>
      <c r="H7535" s="15">
        <f>HYPERLINK("https://docs.wto.org/imrd/directdoc.asp?DDFDocuments/t/G/SPS/NUSA2005A1.DOC","EN")</f>
      </c>
      <c r="I7535" s="15">
        <f>HYPERLINK("https://docs.wto.org/imrd/directdoc.asp?DDFDocuments/u/G/SPS/NUSA2005A1.DOC","FR")</f>
      </c>
      <c r="J7535" s="15">
        <f>HYPERLINK("https://docs.wto.org/imrd/directdoc.asp?DDFDocuments/v/G/SPS/NUSA2005A1.DOC","ES")</f>
      </c>
    </row>
    <row r="7536">
      <c r="A7536" s="10" t="s">
        <v>12805</v>
      </c>
      <c r="B7536" s="11" t="s">
        <v>5038</v>
      </c>
      <c r="C7536" s="10" t="s">
        <v>54</v>
      </c>
      <c r="D7536" s="12">
        <v>40506</v>
      </c>
      <c r="E7536" s="13" t="s">
        <v>12806</v>
      </c>
      <c r="F7536" s="13" t="s">
        <v>925</v>
      </c>
      <c r="G7536" s="14" t="s">
        <v>12807</v>
      </c>
      <c r="H7536" s="15">
        <f>HYPERLINK("https://docs.wto.org/imrd/directdoc.asp?DDFDocuments/t/G/SPS/NALB124A1.DOC","EN")</f>
      </c>
      <c r="I7536" s="15">
        <f>HYPERLINK("https://docs.wto.org/imrd/directdoc.asp?DDFDocuments/u/G/SPS/NALB124A1.DOC","FR")</f>
      </c>
      <c r="J7536" s="15">
        <f>HYPERLINK("https://docs.wto.org/imrd/directdoc.asp?DDFDocuments/v/G/SPS/NALB124A1.DOC","ES")</f>
      </c>
    </row>
    <row r="7537">
      <c r="A7537" s="10" t="s">
        <v>12808</v>
      </c>
      <c r="B7537" s="11" t="s">
        <v>183</v>
      </c>
      <c r="C7537" s="10" t="s">
        <v>40</v>
      </c>
      <c r="D7537" s="12">
        <v>40506</v>
      </c>
      <c r="E7537" s="13" t="s">
        <v>19</v>
      </c>
      <c r="F7537" s="13" t="s">
        <v>5150</v>
      </c>
      <c r="G7537" s="14"/>
      <c r="H7537" s="15">
        <f>HYPERLINK("https://docs.wto.org/imrd/directdoc.asp?DDFDocuments/t/G/SPS/NARG130A1.DOC","EN")</f>
      </c>
      <c r="I7537" s="15">
        <f>HYPERLINK("https://docs.wto.org/imrd/directdoc.asp?DDFDocuments/u/G/SPS/NARG130A1.DOC","FR")</f>
      </c>
      <c r="J7537" s="15">
        <f>HYPERLINK("https://docs.wto.org/imrd/directdoc.asp?DDFDocuments/v/G/SPS/NARG130A1.DOC","ES")</f>
      </c>
    </row>
    <row r="7538">
      <c r="A7538" s="10" t="s">
        <v>12809</v>
      </c>
      <c r="B7538" s="11" t="s">
        <v>82</v>
      </c>
      <c r="C7538" s="10" t="s">
        <v>40</v>
      </c>
      <c r="D7538" s="12">
        <v>40506</v>
      </c>
      <c r="E7538" s="13" t="s">
        <v>11917</v>
      </c>
      <c r="F7538" s="13" t="s">
        <v>5150</v>
      </c>
      <c r="G7538" s="14"/>
      <c r="H7538" s="15">
        <f>HYPERLINK("https://docs.wto.org/imrd/directdoc.asp?DDFDocuments/t/G/SPS/NEEC373A1.DOC","EN")</f>
      </c>
      <c r="I7538" s="15">
        <f>HYPERLINK("https://docs.wto.org/imrd/directdoc.asp?DDFDocuments/u/G/SPS/NEEC373A1.DOC","FR")</f>
      </c>
      <c r="J7538" s="15">
        <f>HYPERLINK("https://docs.wto.org/imrd/directdoc.asp?DDFDocuments/v/G/SPS/NEEC373A1.DOC","ES")</f>
      </c>
    </row>
    <row r="7539">
      <c r="A7539" s="10" t="s">
        <v>12810</v>
      </c>
      <c r="B7539" s="11" t="s">
        <v>5038</v>
      </c>
      <c r="C7539" s="10" t="s">
        <v>12</v>
      </c>
      <c r="D7539" s="12">
        <v>40505</v>
      </c>
      <c r="E7539" s="13" t="s">
        <v>7840</v>
      </c>
      <c r="F7539" s="13" t="s">
        <v>6521</v>
      </c>
      <c r="G7539" s="14" t="s">
        <v>12811</v>
      </c>
      <c r="H7539" s="15">
        <f>HYPERLINK("https://docs.wto.org/imrd/directdoc.asp?DDFDocuments/t/G/SPS/NALB129.DOC","EN")</f>
      </c>
      <c r="I7539" s="15">
        <f>HYPERLINK("https://docs.wto.org/imrd/directdoc.asp?DDFDocuments/u/G/SPS/NALB129.DOC","FR")</f>
      </c>
      <c r="J7539" s="15">
        <f>HYPERLINK("https://docs.wto.org/imrd/directdoc.asp?DDFDocuments/v/G/SPS/NALB129.DOC","ES")</f>
      </c>
    </row>
    <row r="7540">
      <c r="A7540" s="10" t="s">
        <v>12812</v>
      </c>
      <c r="B7540" s="11" t="s">
        <v>34</v>
      </c>
      <c r="C7540" s="10" t="s">
        <v>18</v>
      </c>
      <c r="D7540" s="12">
        <v>40505</v>
      </c>
      <c r="E7540" s="13" t="s">
        <v>12813</v>
      </c>
      <c r="F7540" s="13" t="s">
        <v>754</v>
      </c>
      <c r="G7540" s="14"/>
      <c r="H7540" s="15">
        <f>HYPERLINK("https://docs.wto.org/imrd/directdoc.asp?DDFDocuments/t/G/SPS/NJPN267.doc","EN")</f>
      </c>
      <c r="I7540" s="15">
        <f>HYPERLINK("https://docs.wto.org/imrd/directdoc.asp?DDFDocuments/u/G/SPS/NJPN267.doc","FR")</f>
      </c>
      <c r="J7540" s="15">
        <f>HYPERLINK("https://docs.wto.org/imrd/directdoc.asp?DDFDocuments/v/G/SPS/NJPN267.doc","ES")</f>
      </c>
    </row>
    <row r="7541">
      <c r="A7541" s="10" t="s">
        <v>12814</v>
      </c>
      <c r="B7541" s="11" t="s">
        <v>161</v>
      </c>
      <c r="C7541" s="10" t="s">
        <v>40</v>
      </c>
      <c r="D7541" s="12">
        <v>40505</v>
      </c>
      <c r="E7541" s="13" t="s">
        <v>12815</v>
      </c>
      <c r="F7541" s="13" t="s">
        <v>5150</v>
      </c>
      <c r="G7541" s="14"/>
      <c r="H7541" s="15">
        <f>HYPERLINK("https://docs.wto.org/imrd/directdoc.asp?DDFDocuments/t/G/SPS/NUSA2028A1.DOC","EN")</f>
      </c>
      <c r="I7541" s="15">
        <f>HYPERLINK("https://docs.wto.org/imrd/directdoc.asp?DDFDocuments/u/G/SPS/NUSA2028A1.DOC","FR")</f>
      </c>
      <c r="J7541" s="15">
        <f>HYPERLINK("https://docs.wto.org/imrd/directdoc.asp?DDFDocuments/v/G/SPS/NUSA2028A1.DOC","ES")</f>
      </c>
    </row>
    <row r="7542">
      <c r="A7542" s="10" t="s">
        <v>12816</v>
      </c>
      <c r="B7542" s="11" t="s">
        <v>124</v>
      </c>
      <c r="C7542" s="10" t="s">
        <v>18</v>
      </c>
      <c r="D7542" s="12">
        <v>40500</v>
      </c>
      <c r="E7542" s="13" t="s">
        <v>12817</v>
      </c>
      <c r="F7542" s="13" t="s">
        <v>12818</v>
      </c>
      <c r="G7542" s="14"/>
      <c r="H7542" s="15">
        <f>HYPERLINK("https://docs.wto.org/imrd/directdoc.asp?DDFDocuments/t/G/SPS/NIDN43.DOC","EN")</f>
      </c>
      <c r="I7542" s="15">
        <f>HYPERLINK("https://docs.wto.org/imrd/directdoc.asp?DDFDocuments/u/G/SPS/NIDN43.DOC","FR")</f>
      </c>
      <c r="J7542" s="15">
        <f>HYPERLINK("https://docs.wto.org/imrd/directdoc.asp?DDFDocuments/v/G/SPS/NIDN43.DOC","ES")</f>
      </c>
    </row>
    <row r="7543">
      <c r="A7543" s="10" t="s">
        <v>12819</v>
      </c>
      <c r="B7543" s="11" t="s">
        <v>9156</v>
      </c>
      <c r="C7543" s="10" t="s">
        <v>18</v>
      </c>
      <c r="D7543" s="12">
        <v>40500</v>
      </c>
      <c r="E7543" s="13" t="s">
        <v>12820</v>
      </c>
      <c r="F7543" s="13" t="s">
        <v>117</v>
      </c>
      <c r="G7543" s="14" t="s">
        <v>82</v>
      </c>
      <c r="H7543" s="15">
        <f>HYPERLINK("https://docs.wto.org/imrd/directdoc.asp?DDFDocuments/t/G/SPS/NJAM14.DOC","EN")</f>
      </c>
      <c r="I7543" s="15">
        <f>HYPERLINK("https://docs.wto.org/imrd/directdoc.asp?DDFDocuments/u/G/SPS/NJAM14.DOC","FR")</f>
      </c>
      <c r="J7543" s="15">
        <f>HYPERLINK("https://docs.wto.org/imrd/directdoc.asp?DDFDocuments/v/G/SPS/NJAM14.DOC","ES")</f>
      </c>
    </row>
    <row r="7544">
      <c r="A7544" s="10" t="s">
        <v>12821</v>
      </c>
      <c r="B7544" s="11" t="s">
        <v>195</v>
      </c>
      <c r="C7544" s="10" t="s">
        <v>18</v>
      </c>
      <c r="D7544" s="12">
        <v>40500</v>
      </c>
      <c r="E7544" s="13" t="s">
        <v>6116</v>
      </c>
      <c r="F7544" s="13" t="s">
        <v>11542</v>
      </c>
      <c r="G7544" s="14"/>
      <c r="H7544" s="15">
        <f>HYPERLINK("https://docs.wto.org/imrd/directdoc.asp?DDFDocuments/t/G/SPS/NNZL364R1.doc","EN")</f>
      </c>
      <c r="I7544" s="15">
        <f>HYPERLINK("https://docs.wto.org/imrd/directdoc.asp?DDFDocuments/u/G/SPS/NNZL364R1.doc","FR")</f>
      </c>
      <c r="J7544" s="15">
        <f>HYPERLINK("https://docs.wto.org/imrd/directdoc.asp?DDFDocuments/v/G/SPS/NNZL364R1.doc","ES")</f>
      </c>
    </row>
    <row r="7545">
      <c r="A7545" s="10" t="s">
        <v>12822</v>
      </c>
      <c r="B7545" s="11" t="s">
        <v>164</v>
      </c>
      <c r="C7545" s="10" t="s">
        <v>18</v>
      </c>
      <c r="D7545" s="12">
        <v>40500</v>
      </c>
      <c r="E7545" s="13" t="s">
        <v>11744</v>
      </c>
      <c r="F7545" s="13" t="s">
        <v>12823</v>
      </c>
      <c r="G7545" s="14"/>
      <c r="H7545" s="15">
        <f>HYPERLINK("https://docs.wto.org/imrd/directdoc.asp?DDFDocuments/t/G/SPS/NUKR31.DOC","EN")</f>
      </c>
      <c r="I7545" s="15">
        <f>HYPERLINK("https://docs.wto.org/imrd/directdoc.asp?DDFDocuments/u/G/SPS/NUKR31.DOC","FR")</f>
      </c>
      <c r="J7545" s="15">
        <f>HYPERLINK("https://docs.wto.org/imrd/directdoc.asp?DDFDocuments/v/G/SPS/NUKR31.DOC","ES")</f>
      </c>
    </row>
    <row r="7546">
      <c r="A7546" s="10" t="s">
        <v>12824</v>
      </c>
      <c r="B7546" s="11" t="s">
        <v>79</v>
      </c>
      <c r="C7546" s="10" t="s">
        <v>12</v>
      </c>
      <c r="D7546" s="12">
        <v>40499</v>
      </c>
      <c r="E7546" s="13" t="s">
        <v>12825</v>
      </c>
      <c r="F7546" s="13" t="s">
        <v>11740</v>
      </c>
      <c r="G7546" s="14" t="s">
        <v>1274</v>
      </c>
      <c r="H7546" s="15">
        <f>HYPERLINK("https://docs.wto.org/imrd/directdoc.asp?DDFDocuments/q/G/SPS/NCOL210.pdf","EN")</f>
      </c>
      <c r="I7546" s="15">
        <f>HYPERLINK("https://docs.wto.org/imrd/directdoc.asp?DDFDocuments/r/G/SPS/NCOL210.pdf","FR")</f>
      </c>
      <c r="J7546" s="15">
        <f>HYPERLINK("https://docs.wto.org/imrd/directdoc.asp?DDFDocuments/s/G/SPS/NCOL210.pdf","ES")</f>
      </c>
    </row>
    <row r="7547">
      <c r="A7547" s="10" t="s">
        <v>12826</v>
      </c>
      <c r="B7547" s="11" t="s">
        <v>195</v>
      </c>
      <c r="C7547" s="10" t="s">
        <v>18</v>
      </c>
      <c r="D7547" s="12">
        <v>40497</v>
      </c>
      <c r="E7547" s="13" t="s">
        <v>7362</v>
      </c>
      <c r="F7547" s="13" t="s">
        <v>11196</v>
      </c>
      <c r="G7547" s="14"/>
      <c r="H7547" s="15">
        <f>HYPERLINK("https://docs.wto.org/imrd/directdoc.asp?DDFDocuments/t/G/SPS/NNZL444.DOC","EN")</f>
      </c>
      <c r="I7547" s="15">
        <f>HYPERLINK("https://docs.wto.org/imrd/directdoc.asp?DDFDocuments/u/G/SPS/NNZL444.DOC","FR")</f>
      </c>
      <c r="J7547" s="15">
        <f>HYPERLINK("https://docs.wto.org/imrd/directdoc.asp?DDFDocuments/v/G/SPS/NNZL444.DOC","ES")</f>
      </c>
    </row>
    <row r="7548">
      <c r="A7548" s="10" t="s">
        <v>12827</v>
      </c>
      <c r="B7548" s="11" t="s">
        <v>87</v>
      </c>
      <c r="C7548" s="10" t="s">
        <v>40</v>
      </c>
      <c r="D7548" s="12">
        <v>40494</v>
      </c>
      <c r="E7548" s="13" t="s">
        <v>19</v>
      </c>
      <c r="F7548" s="13" t="s">
        <v>5150</v>
      </c>
      <c r="G7548" s="14"/>
      <c r="H7548" s="15">
        <f>HYPERLINK("https://docs.wto.org/imrd/directdoc.asp?DDFDocuments/q/G/SPS/NMEX206A3.pdf","EN")</f>
      </c>
      <c r="I7548" s="15">
        <f>HYPERLINK("https://docs.wto.org/imrd/directdoc.asp?DDFDocuments/r/G/SPS/NMEX206A3.pdf","FR")</f>
      </c>
      <c r="J7548" s="15">
        <f>HYPERLINK("https://docs.wto.org/imrd/directdoc.asp?DDFDocuments/s/G/SPS/NMEX206A3.pdf","ES")</f>
      </c>
    </row>
    <row r="7549">
      <c r="A7549" s="10" t="s">
        <v>12828</v>
      </c>
      <c r="B7549" s="11" t="s">
        <v>2519</v>
      </c>
      <c r="C7549" s="10" t="s">
        <v>18</v>
      </c>
      <c r="D7549" s="12">
        <v>40494</v>
      </c>
      <c r="E7549" s="13" t="s">
        <v>12829</v>
      </c>
      <c r="F7549" s="13" t="s">
        <v>158</v>
      </c>
      <c r="G7549" s="14"/>
      <c r="H7549" s="15">
        <f>HYPERLINK("https://docs.wto.org/imrd/directdoc.asp?DDFDocuments/t/G/SPS/NNOR31.DOC","EN")</f>
      </c>
      <c r="I7549" s="15">
        <f>HYPERLINK("https://docs.wto.org/imrd/directdoc.asp?DDFDocuments/u/G/SPS/NNOR31.DOC","FR")</f>
      </c>
      <c r="J7549" s="15">
        <f>HYPERLINK("https://docs.wto.org/imrd/directdoc.asp?DDFDocuments/v/G/SPS/NNOR31.DOC","ES")</f>
      </c>
    </row>
    <row r="7550">
      <c r="A7550" s="10" t="s">
        <v>12830</v>
      </c>
      <c r="B7550" s="11" t="s">
        <v>164</v>
      </c>
      <c r="C7550" s="10" t="s">
        <v>12</v>
      </c>
      <c r="D7550" s="12">
        <v>40494</v>
      </c>
      <c r="E7550" s="13" t="s">
        <v>12831</v>
      </c>
      <c r="F7550" s="13" t="s">
        <v>3926</v>
      </c>
      <c r="G7550" s="14" t="s">
        <v>12832</v>
      </c>
      <c r="H7550" s="15">
        <f>HYPERLINK("https://docs.wto.org/imrd/directdoc.asp?DDFDocuments/t/G/SPS/NUKR30.DOC","EN")</f>
      </c>
      <c r="I7550" s="15">
        <f>HYPERLINK("https://docs.wto.org/imrd/directdoc.asp?DDFDocuments/u/G/SPS/NUKR30.DOC","FR")</f>
      </c>
      <c r="J7550" s="15">
        <f>HYPERLINK("https://docs.wto.org/imrd/directdoc.asp?DDFDocuments/v/G/SPS/NUKR30.DOC","ES")</f>
      </c>
    </row>
    <row r="7551">
      <c r="A7551" s="10" t="s">
        <v>12833</v>
      </c>
      <c r="B7551" s="11" t="s">
        <v>365</v>
      </c>
      <c r="C7551" s="10" t="s">
        <v>18</v>
      </c>
      <c r="D7551" s="12">
        <v>40491</v>
      </c>
      <c r="E7551" s="13" t="s">
        <v>12834</v>
      </c>
      <c r="F7551" s="13" t="s">
        <v>158</v>
      </c>
      <c r="G7551" s="14" t="s">
        <v>79</v>
      </c>
      <c r="H7551" s="15">
        <f>HYPERLINK("https://docs.wto.org/imrd/directdoc.asp?DDFDocuments/q/G/SPS/NCHL337.pdf","EN")</f>
      </c>
      <c r="I7551" s="15">
        <f>HYPERLINK("https://docs.wto.org/imrd/directdoc.asp?DDFDocuments/r/G/SPS/NCHL337.pdf","FR")</f>
      </c>
      <c r="J7551" s="15">
        <f>HYPERLINK("https://docs.wto.org/imrd/directdoc.asp?DDFDocuments/s/G/SPS/NCHL337.pdf","ES")</f>
      </c>
    </row>
    <row r="7552">
      <c r="A7552" s="10" t="s">
        <v>12835</v>
      </c>
      <c r="B7552" s="11" t="s">
        <v>365</v>
      </c>
      <c r="C7552" s="10" t="s">
        <v>18</v>
      </c>
      <c r="D7552" s="12">
        <v>40491</v>
      </c>
      <c r="E7552" s="13" t="s">
        <v>12836</v>
      </c>
      <c r="F7552" s="13" t="s">
        <v>158</v>
      </c>
      <c r="G7552" s="14" t="s">
        <v>151</v>
      </c>
      <c r="H7552" s="15">
        <f>HYPERLINK("https://docs.wto.org/imrd/directdoc.asp?DDFDocuments/t/G/SPS/NCHL338.DOC","EN")</f>
      </c>
      <c r="I7552" s="15">
        <f>HYPERLINK("https://docs.wto.org/imrd/directdoc.asp?DDFDocuments/u/G/SPS/NCHL338.DOC","FR")</f>
      </c>
      <c r="J7552" s="15">
        <f>HYPERLINK("https://docs.wto.org/imrd/directdoc.asp?DDFDocuments/v/G/SPS/NCHL338.DOC","ES")</f>
      </c>
    </row>
    <row r="7553">
      <c r="A7553" s="10" t="s">
        <v>12837</v>
      </c>
      <c r="B7553" s="11" t="s">
        <v>365</v>
      </c>
      <c r="C7553" s="10" t="s">
        <v>18</v>
      </c>
      <c r="D7553" s="12">
        <v>40491</v>
      </c>
      <c r="E7553" s="13" t="s">
        <v>12367</v>
      </c>
      <c r="F7553" s="13" t="s">
        <v>3627</v>
      </c>
      <c r="G7553" s="14"/>
      <c r="H7553" s="15">
        <f>HYPERLINK("https://docs.wto.org/imrd/directdoc.asp?DDFDocuments/t/G/SPS/NCHL339.doc","EN")</f>
      </c>
      <c r="I7553" s="15">
        <f>HYPERLINK("https://docs.wto.org/imrd/directdoc.asp?DDFDocuments/u/G/SPS/NCHL339.doc","FR")</f>
      </c>
      <c r="J7553" s="15">
        <f>HYPERLINK("https://docs.wto.org/imrd/directdoc.asp?DDFDocuments/v/G/SPS/NCHL339.doc","ES")</f>
      </c>
    </row>
    <row r="7554">
      <c r="A7554" s="10" t="s">
        <v>12838</v>
      </c>
      <c r="B7554" s="11" t="s">
        <v>79</v>
      </c>
      <c r="C7554" s="10" t="s">
        <v>12</v>
      </c>
      <c r="D7554" s="12">
        <v>40490</v>
      </c>
      <c r="E7554" s="13" t="s">
        <v>12825</v>
      </c>
      <c r="F7554" s="13" t="s">
        <v>3926</v>
      </c>
      <c r="G7554" s="14" t="s">
        <v>4098</v>
      </c>
      <c r="H7554" s="15">
        <f>HYPERLINK("https://docs.wto.org/imrd/directdoc.asp?DDFDocuments/q/G/SPS/NCOL209.pdf","EN")</f>
      </c>
      <c r="I7554" s="15">
        <f>HYPERLINK("https://docs.wto.org/imrd/directdoc.asp?DDFDocuments/r/G/SPS/NCOL209.pdf","FR")</f>
      </c>
      <c r="J7554" s="15">
        <f>HYPERLINK("https://docs.wto.org/imrd/directdoc.asp?DDFDocuments/s/G/SPS/NCOL209.pdf","ES")</f>
      </c>
    </row>
    <row r="7555">
      <c r="A7555" s="10" t="s">
        <v>12839</v>
      </c>
      <c r="B7555" s="11" t="s">
        <v>624</v>
      </c>
      <c r="C7555" s="10" t="s">
        <v>18</v>
      </c>
      <c r="D7555" s="12">
        <v>40490</v>
      </c>
      <c r="E7555" s="13" t="s">
        <v>12840</v>
      </c>
      <c r="F7555" s="13" t="s">
        <v>2120</v>
      </c>
      <c r="G7555" s="14" t="s">
        <v>11786</v>
      </c>
      <c r="H7555" s="15">
        <f>HYPERLINK("https://docs.wto.org/imrd/directdoc.asp?DDFDocuments/t/G/SPS/NQAT21.DOC","EN")</f>
      </c>
      <c r="I7555" s="15">
        <f>HYPERLINK("https://docs.wto.org/imrd/directdoc.asp?DDFDocuments/u/G/SPS/NQAT21.DOC","FR")</f>
      </c>
      <c r="J7555" s="15">
        <f>HYPERLINK("https://docs.wto.org/imrd/directdoc.asp?DDFDocuments/v/G/SPS/NQAT21.DOC","ES")</f>
      </c>
    </row>
    <row r="7556">
      <c r="A7556" s="10" t="s">
        <v>12841</v>
      </c>
      <c r="B7556" s="11" t="s">
        <v>161</v>
      </c>
      <c r="C7556" s="10" t="s">
        <v>40</v>
      </c>
      <c r="D7556" s="12">
        <v>40490</v>
      </c>
      <c r="E7556" s="13" t="s">
        <v>12842</v>
      </c>
      <c r="F7556" s="13" t="s">
        <v>5150</v>
      </c>
      <c r="G7556" s="14" t="s">
        <v>34</v>
      </c>
      <c r="H7556" s="15">
        <f>HYPERLINK("https://docs.wto.org/imrd/directdoc.asp?DDFDocuments/q/G/SPS/NUSA1989A1.pdf","EN")</f>
      </c>
      <c r="I7556" s="15">
        <f>HYPERLINK("https://docs.wto.org/imrd/directdoc.asp?DDFDocuments/r/G/SPS/NUSA1989A1.pdf","FR")</f>
      </c>
      <c r="J7556" s="15">
        <f>HYPERLINK("https://docs.wto.org/imrd/directdoc.asp?DDFDocuments/s/G/SPS/NUSA1989A1.pdf","ES")</f>
      </c>
    </row>
    <row r="7557">
      <c r="A7557" s="10" t="s">
        <v>12843</v>
      </c>
      <c r="B7557" s="11" t="s">
        <v>161</v>
      </c>
      <c r="C7557" s="10" t="s">
        <v>40</v>
      </c>
      <c r="D7557" s="12">
        <v>40490</v>
      </c>
      <c r="E7557" s="13" t="s">
        <v>4586</v>
      </c>
      <c r="F7557" s="13" t="s">
        <v>5150</v>
      </c>
      <c r="G7557" s="14" t="s">
        <v>12681</v>
      </c>
      <c r="H7557" s="15">
        <f>HYPERLINK("https://docs.wto.org/imrd/directdoc.asp?DDFDocuments/t/G/SPS/NUSA2031A1.DOC","EN")</f>
      </c>
      <c r="I7557" s="15">
        <f>HYPERLINK("https://docs.wto.org/imrd/directdoc.asp?DDFDocuments/u/G/SPS/NUSA2031A1.DOC","FR")</f>
      </c>
      <c r="J7557" s="15">
        <f>HYPERLINK("https://docs.wto.org/imrd/directdoc.asp?DDFDocuments/v/G/SPS/NUSA2031A1.DOC","ES")</f>
      </c>
    </row>
    <row r="7558">
      <c r="A7558" s="10" t="s">
        <v>12844</v>
      </c>
      <c r="B7558" s="11" t="s">
        <v>161</v>
      </c>
      <c r="C7558" s="10" t="s">
        <v>12</v>
      </c>
      <c r="D7558" s="12">
        <v>40490</v>
      </c>
      <c r="E7558" s="13" t="s">
        <v>12845</v>
      </c>
      <c r="F7558" s="13" t="s">
        <v>4395</v>
      </c>
      <c r="G7558" s="14" t="s">
        <v>34</v>
      </c>
      <c r="H7558" s="15">
        <f>HYPERLINK("https://docs.wto.org/imrd/directdoc.asp?DDFDocuments/t/G/SPS/NUSA2112.DOC","EN")</f>
      </c>
      <c r="I7558" s="15">
        <f>HYPERLINK("https://docs.wto.org/imrd/directdoc.asp?DDFDocuments/u/G/SPS/NUSA2112.DOC","FR")</f>
      </c>
      <c r="J7558" s="15">
        <f>HYPERLINK("https://docs.wto.org/imrd/directdoc.asp?DDFDocuments/v/G/SPS/NUSA2112.DOC","ES")</f>
      </c>
    </row>
    <row r="7559">
      <c r="A7559" s="10" t="s">
        <v>12846</v>
      </c>
      <c r="B7559" s="11" t="s">
        <v>34</v>
      </c>
      <c r="C7559" s="10" t="s">
        <v>18</v>
      </c>
      <c r="D7559" s="12">
        <v>40486</v>
      </c>
      <c r="E7559" s="13" t="s">
        <v>12847</v>
      </c>
      <c r="F7559" s="13" t="s">
        <v>12848</v>
      </c>
      <c r="G7559" s="14"/>
      <c r="H7559" s="15">
        <f>HYPERLINK("https://docs.wto.org/imrd/directdoc.asp?DDFDocuments/q/G/SPS/NJPN264.pdf","EN")</f>
      </c>
      <c r="I7559" s="15">
        <f>HYPERLINK("https://docs.wto.org/imrd/directdoc.asp?DDFDocuments/r/G/SPS/NJPN264.pdf","FR")</f>
      </c>
      <c r="J7559" s="15">
        <f>HYPERLINK("https://docs.wto.org/imrd/directdoc.asp?DDFDocuments/s/G/SPS/NJPN264.pdf","ES")</f>
      </c>
    </row>
    <row r="7560">
      <c r="A7560" s="10" t="s">
        <v>12849</v>
      </c>
      <c r="B7560" s="11" t="s">
        <v>34</v>
      </c>
      <c r="C7560" s="10" t="s">
        <v>18</v>
      </c>
      <c r="D7560" s="12">
        <v>40486</v>
      </c>
      <c r="E7560" s="13" t="s">
        <v>62</v>
      </c>
      <c r="F7560" s="13" t="s">
        <v>3688</v>
      </c>
      <c r="G7560" s="14"/>
      <c r="H7560" s="15">
        <f>HYPERLINK("https://docs.wto.org/imrd/directdoc.asp?DDFDocuments/t/G/SPS/NJPN265.doc","EN")</f>
      </c>
      <c r="I7560" s="15">
        <f>HYPERLINK("https://docs.wto.org/imrd/directdoc.asp?DDFDocuments/u/G/SPS/NJPN265.doc","FR")</f>
      </c>
      <c r="J7560" s="15">
        <f>HYPERLINK("https://docs.wto.org/imrd/directdoc.asp?DDFDocuments/v/G/SPS/NJPN265.doc","ES")</f>
      </c>
    </row>
    <row r="7561">
      <c r="A7561" s="10" t="s">
        <v>12850</v>
      </c>
      <c r="B7561" s="11" t="s">
        <v>34</v>
      </c>
      <c r="C7561" s="10" t="s">
        <v>18</v>
      </c>
      <c r="D7561" s="12">
        <v>40486</v>
      </c>
      <c r="E7561" s="13" t="s">
        <v>3475</v>
      </c>
      <c r="F7561" s="13" t="s">
        <v>158</v>
      </c>
      <c r="G7561" s="14"/>
      <c r="H7561" s="15">
        <f>HYPERLINK("https://docs.wto.org/imrd/directdoc.asp?DDFDocuments/t/G/SPS/NJPN266.DOC","EN")</f>
      </c>
      <c r="I7561" s="15">
        <f>HYPERLINK("https://docs.wto.org/imrd/directdoc.asp?DDFDocuments/u/G/SPS/NJPN266.DOC","FR")</f>
      </c>
      <c r="J7561" s="15">
        <f>HYPERLINK("https://docs.wto.org/imrd/directdoc.asp?DDFDocuments/v/G/SPS/NJPN266.DOC","ES")</f>
      </c>
    </row>
    <row r="7562">
      <c r="A7562" s="10" t="s">
        <v>12851</v>
      </c>
      <c r="B7562" s="11" t="s">
        <v>87</v>
      </c>
      <c r="C7562" s="10" t="s">
        <v>40</v>
      </c>
      <c r="D7562" s="12">
        <v>40486</v>
      </c>
      <c r="E7562" s="13" t="s">
        <v>19</v>
      </c>
      <c r="F7562" s="13" t="s">
        <v>925</v>
      </c>
      <c r="G7562" s="14"/>
      <c r="H7562" s="15">
        <f>HYPERLINK("https://docs.wto.org/imrd/directdoc.asp?DDFDocuments/q/G/SPS/NMEX177A1.pdf","EN")</f>
      </c>
      <c r="I7562" s="15">
        <f>HYPERLINK("https://docs.wto.org/imrd/directdoc.asp?DDFDocuments/r/G/SPS/NMEX177A1.pdf","FR")</f>
      </c>
      <c r="J7562" s="15">
        <f>HYPERLINK("https://docs.wto.org/imrd/directdoc.asp?DDFDocuments/s/G/SPS/NMEX177A1.pdf","ES")</f>
      </c>
    </row>
    <row r="7563">
      <c r="A7563" s="10" t="s">
        <v>12852</v>
      </c>
      <c r="B7563" s="11" t="s">
        <v>365</v>
      </c>
      <c r="C7563" s="10" t="s">
        <v>201</v>
      </c>
      <c r="D7563" s="12">
        <v>40485</v>
      </c>
      <c r="E7563" s="13" t="s">
        <v>19</v>
      </c>
      <c r="F7563" s="13" t="s">
        <v>1089</v>
      </c>
      <c r="G7563" s="14" t="s">
        <v>87</v>
      </c>
      <c r="H7563" s="15"/>
      <c r="I7563" s="15"/>
      <c r="J7563" s="15">
        <f>HYPERLINK("https://docs.wto.org/imrd/directdoc.asp?DDFDocuments/s/G/SPS/NCHL335C1.pdf","ES")</f>
      </c>
    </row>
    <row r="7564">
      <c r="A7564" s="10" t="s">
        <v>12853</v>
      </c>
      <c r="B7564" s="11" t="s">
        <v>134</v>
      </c>
      <c r="C7564" s="10" t="s">
        <v>54</v>
      </c>
      <c r="D7564" s="12">
        <v>40485</v>
      </c>
      <c r="E7564" s="13" t="s">
        <v>12854</v>
      </c>
      <c r="F7564" s="13" t="s">
        <v>925</v>
      </c>
      <c r="G7564" s="14" t="s">
        <v>12855</v>
      </c>
      <c r="H7564" s="15">
        <f>HYPERLINK("https://docs.wto.org/imrd/directdoc.asp?DDFDocuments/t/G/SPS/NTHA190A1.DOC","EN")</f>
      </c>
      <c r="I7564" s="15">
        <f>HYPERLINK("https://docs.wto.org/imrd/directdoc.asp?DDFDocuments/u/G/SPS/NTHA190A1.DOC","FR")</f>
      </c>
      <c r="J7564" s="15">
        <f>HYPERLINK("https://docs.wto.org/imrd/directdoc.asp?DDFDocuments/v/G/SPS/NTHA190A1.DOC","ES")</f>
      </c>
    </row>
    <row r="7565">
      <c r="A7565" s="10" t="s">
        <v>12856</v>
      </c>
      <c r="B7565" s="11" t="s">
        <v>188</v>
      </c>
      <c r="C7565" s="10" t="s">
        <v>54</v>
      </c>
      <c r="D7565" s="12">
        <v>40484</v>
      </c>
      <c r="E7565" s="13" t="s">
        <v>12857</v>
      </c>
      <c r="F7565" s="13" t="s">
        <v>158</v>
      </c>
      <c r="G7565" s="14" t="s">
        <v>3481</v>
      </c>
      <c r="H7565" s="15">
        <f>HYPERLINK("https://docs.wto.org/imrd/directdoc.asp?DDFDocuments/t/G/SPS/NAUS246A1.DOC","EN")</f>
      </c>
      <c r="I7565" s="15">
        <f>HYPERLINK("https://docs.wto.org/imrd/directdoc.asp?DDFDocuments/u/G/SPS/NAUS246A1.DOC","FR")</f>
      </c>
      <c r="J7565" s="15">
        <f>HYPERLINK("https://docs.wto.org/imrd/directdoc.asp?DDFDocuments/v/G/SPS/NAUS246A1.DOC","ES")</f>
      </c>
    </row>
    <row r="7566">
      <c r="A7566" s="10" t="s">
        <v>12858</v>
      </c>
      <c r="B7566" s="11" t="s">
        <v>188</v>
      </c>
      <c r="C7566" s="10" t="s">
        <v>18</v>
      </c>
      <c r="D7566" s="12">
        <v>40484</v>
      </c>
      <c r="E7566" s="13" t="s">
        <v>12716</v>
      </c>
      <c r="F7566" s="13" t="s">
        <v>223</v>
      </c>
      <c r="G7566" s="14"/>
      <c r="H7566" s="15">
        <f>HYPERLINK("https://docs.wto.org/imrd/directdoc.asp?DDFDocuments/t/G/SPS/NAUS255.DOC","EN")</f>
      </c>
      <c r="I7566" s="15">
        <f>HYPERLINK("https://docs.wto.org/imrd/directdoc.asp?DDFDocuments/u/G/SPS/NAUS255.DOC","FR")</f>
      </c>
      <c r="J7566" s="15">
        <f>HYPERLINK("https://docs.wto.org/imrd/directdoc.asp?DDFDocuments/v/G/SPS/NAUS255.DOC","ES")</f>
      </c>
    </row>
    <row r="7567">
      <c r="A7567" s="10" t="s">
        <v>12859</v>
      </c>
      <c r="B7567" s="11" t="s">
        <v>365</v>
      </c>
      <c r="C7567" s="10" t="s">
        <v>40</v>
      </c>
      <c r="D7567" s="12">
        <v>40484</v>
      </c>
      <c r="E7567" s="13" t="s">
        <v>19</v>
      </c>
      <c r="F7567" s="13" t="s">
        <v>5150</v>
      </c>
      <c r="G7567" s="14"/>
      <c r="H7567" s="15">
        <f>HYPERLINK("https://docs.wto.org/imrd/directdoc.asp?DDFDocuments/t/G/SPS/NCHL298A2.DOC","EN")</f>
      </c>
      <c r="I7567" s="15">
        <f>HYPERLINK("https://docs.wto.org/imrd/directdoc.asp?DDFDocuments/u/G/SPS/NCHL298A2.DOC","FR")</f>
      </c>
      <c r="J7567" s="15">
        <f>HYPERLINK("https://docs.wto.org/imrd/directdoc.asp?DDFDocuments/v/G/SPS/NCHL298A2.DOC","ES")</f>
      </c>
    </row>
    <row r="7568">
      <c r="A7568" s="10" t="s">
        <v>12860</v>
      </c>
      <c r="B7568" s="11" t="s">
        <v>365</v>
      </c>
      <c r="C7568" s="10" t="s">
        <v>40</v>
      </c>
      <c r="D7568" s="12">
        <v>40484</v>
      </c>
      <c r="E7568" s="13" t="s">
        <v>19</v>
      </c>
      <c r="F7568" s="13" t="s">
        <v>5150</v>
      </c>
      <c r="G7568" s="14"/>
      <c r="H7568" s="15">
        <f>HYPERLINK("https://docs.wto.org/imrd/directdoc.asp?DDFDocuments/t/G/SPS/NCHL326A1.DOC","EN")</f>
      </c>
      <c r="I7568" s="15">
        <f>HYPERLINK("https://docs.wto.org/imrd/directdoc.asp?DDFDocuments/u/G/SPS/NCHL326A1.DOC","FR")</f>
      </c>
      <c r="J7568" s="15">
        <f>HYPERLINK("https://docs.wto.org/imrd/directdoc.asp?DDFDocuments/v/G/SPS/NCHL326A1.DOC","ES")</f>
      </c>
    </row>
    <row r="7569">
      <c r="A7569" s="10" t="s">
        <v>12861</v>
      </c>
      <c r="B7569" s="11" t="s">
        <v>365</v>
      </c>
      <c r="C7569" s="10" t="s">
        <v>40</v>
      </c>
      <c r="D7569" s="12">
        <v>40484</v>
      </c>
      <c r="E7569" s="13" t="s">
        <v>19</v>
      </c>
      <c r="F7569" s="13" t="s">
        <v>5150</v>
      </c>
      <c r="G7569" s="14"/>
      <c r="H7569" s="15">
        <f>HYPERLINK("https://docs.wto.org/imrd/directdoc.asp?DDFDocuments/t/G/SPS/NCHL328A2.DOC","EN")</f>
      </c>
      <c r="I7569" s="15">
        <f>HYPERLINK("https://docs.wto.org/imrd/directdoc.asp?DDFDocuments/u/G/SPS/NCHL328A2.DOC","FR")</f>
      </c>
      <c r="J7569" s="15">
        <f>HYPERLINK("https://docs.wto.org/imrd/directdoc.asp?DDFDocuments/v/G/SPS/NCHL328A2.DOC","ES")</f>
      </c>
    </row>
    <row r="7570">
      <c r="A7570" s="10" t="s">
        <v>12862</v>
      </c>
      <c r="B7570" s="11" t="s">
        <v>365</v>
      </c>
      <c r="C7570" s="10" t="s">
        <v>18</v>
      </c>
      <c r="D7570" s="12">
        <v>40484</v>
      </c>
      <c r="E7570" s="13" t="s">
        <v>12863</v>
      </c>
      <c r="F7570" s="13" t="s">
        <v>158</v>
      </c>
      <c r="G7570" s="14" t="s">
        <v>12482</v>
      </c>
      <c r="H7570" s="15">
        <f>HYPERLINK("https://docs.wto.org/imrd/directdoc.asp?DDFDocuments/t/G/SPS/NCHL336.doc","EN")</f>
      </c>
      <c r="I7570" s="15">
        <f>HYPERLINK("https://docs.wto.org/imrd/directdoc.asp?DDFDocuments/u/G/SPS/NCHL336.doc","FR")</f>
      </c>
      <c r="J7570" s="15">
        <f>HYPERLINK("https://docs.wto.org/imrd/directdoc.asp?DDFDocuments/v/G/SPS/NCHL336.doc","ES")</f>
      </c>
    </row>
    <row r="7571">
      <c r="A7571" s="10" t="s">
        <v>12864</v>
      </c>
      <c r="B7571" s="11" t="s">
        <v>79</v>
      </c>
      <c r="C7571" s="10" t="s">
        <v>201</v>
      </c>
      <c r="D7571" s="12">
        <v>40484</v>
      </c>
      <c r="E7571" s="13" t="s">
        <v>12865</v>
      </c>
      <c r="F7571" s="13" t="s">
        <v>12866</v>
      </c>
      <c r="G7571" s="14"/>
      <c r="H7571" s="15"/>
      <c r="I7571" s="15"/>
      <c r="J7571" s="15">
        <f>HYPERLINK("https://docs.wto.org/imrd/directdoc.asp?DDFDocuments/v/G/SPS/NCOL208C1.DOC","ES")</f>
      </c>
    </row>
    <row r="7572">
      <c r="A7572" s="10" t="s">
        <v>12867</v>
      </c>
      <c r="B7572" s="11" t="s">
        <v>82</v>
      </c>
      <c r="C7572" s="10" t="s">
        <v>40</v>
      </c>
      <c r="D7572" s="12">
        <v>40484</v>
      </c>
      <c r="E7572" s="13" t="s">
        <v>603</v>
      </c>
      <c r="F7572" s="13" t="s">
        <v>5150</v>
      </c>
      <c r="G7572" s="14"/>
      <c r="H7572" s="15">
        <f>HYPERLINK("https://docs.wto.org/imrd/directdoc.asp?DDFDocuments/t/G/SPS/NEEC382A1.DOC","EN")</f>
      </c>
      <c r="I7572" s="15">
        <f>HYPERLINK("https://docs.wto.org/imrd/directdoc.asp?DDFDocuments/u/G/SPS/NEEC382A1.DOC","FR")</f>
      </c>
      <c r="J7572" s="15">
        <f>HYPERLINK("https://docs.wto.org/imrd/directdoc.asp?DDFDocuments/v/G/SPS/NEEC382A1.DOC","ES")</f>
      </c>
    </row>
    <row r="7573">
      <c r="A7573" s="10" t="s">
        <v>12868</v>
      </c>
      <c r="B7573" s="11" t="s">
        <v>204</v>
      </c>
      <c r="C7573" s="10" t="s">
        <v>18</v>
      </c>
      <c r="D7573" s="12">
        <v>40484</v>
      </c>
      <c r="E7573" s="13" t="s">
        <v>12869</v>
      </c>
      <c r="F7573" s="13" t="s">
        <v>32</v>
      </c>
      <c r="G7573" s="14"/>
      <c r="H7573" s="15">
        <f>HYPERLINK("https://docs.wto.org/imrd/directdoc.asp?DDFDocuments/t/G/SPS/NEGY41.DOC","EN")</f>
      </c>
      <c r="I7573" s="15">
        <f>HYPERLINK("https://docs.wto.org/imrd/directdoc.asp?DDFDocuments/u/G/SPS/NEGY41.DOC","FR")</f>
      </c>
      <c r="J7573" s="15">
        <f>HYPERLINK("https://docs.wto.org/imrd/directdoc.asp?DDFDocuments/v/G/SPS/NEGY41.DOC","ES")</f>
      </c>
    </row>
    <row r="7574">
      <c r="A7574" s="10" t="s">
        <v>12870</v>
      </c>
      <c r="B7574" s="11" t="s">
        <v>153</v>
      </c>
      <c r="C7574" s="10" t="s">
        <v>18</v>
      </c>
      <c r="D7574" s="12">
        <v>40484</v>
      </c>
      <c r="E7574" s="13" t="s">
        <v>12871</v>
      </c>
      <c r="F7574" s="13" t="s">
        <v>24</v>
      </c>
      <c r="G7574" s="14"/>
      <c r="H7574" s="15">
        <f>HYPERLINK("https://docs.wto.org/imrd/directdoc.asp?DDFDocuments/t/G/SPS/NKOR380.DOC","EN")</f>
      </c>
      <c r="I7574" s="15">
        <f>HYPERLINK("https://docs.wto.org/imrd/directdoc.asp?DDFDocuments/u/G/SPS/NKOR380.DOC","FR")</f>
      </c>
      <c r="J7574" s="15">
        <f>HYPERLINK("https://docs.wto.org/imrd/directdoc.asp?DDFDocuments/v/G/SPS/NKOR380.DOC","ES")</f>
      </c>
    </row>
    <row r="7575">
      <c r="A7575" s="10" t="s">
        <v>12872</v>
      </c>
      <c r="B7575" s="11" t="s">
        <v>87</v>
      </c>
      <c r="C7575" s="10" t="s">
        <v>40</v>
      </c>
      <c r="D7575" s="12">
        <v>40484</v>
      </c>
      <c r="E7575" s="13" t="s">
        <v>19</v>
      </c>
      <c r="F7575" s="13" t="s">
        <v>925</v>
      </c>
      <c r="G7575" s="14"/>
      <c r="H7575" s="15">
        <f>HYPERLINK("https://docs.wto.org/imrd/directdoc.asp?DDFDocuments/q/G/SPS/NMEX176A1.pdf","EN")</f>
      </c>
      <c r="I7575" s="15">
        <f>HYPERLINK("https://docs.wto.org/imrd/directdoc.asp?DDFDocuments/r/G/SPS/NMEX176A1.pdf","FR")</f>
      </c>
      <c r="J7575" s="15">
        <f>HYPERLINK("https://docs.wto.org/imrd/directdoc.asp?DDFDocuments/s/G/SPS/NMEX176A1.pdf","ES")</f>
      </c>
    </row>
    <row r="7576">
      <c r="A7576" s="10" t="s">
        <v>12873</v>
      </c>
      <c r="B7576" s="11" t="s">
        <v>95</v>
      </c>
      <c r="C7576" s="10" t="s">
        <v>40</v>
      </c>
      <c r="D7576" s="12">
        <v>40483</v>
      </c>
      <c r="E7576" s="13" t="s">
        <v>2237</v>
      </c>
      <c r="F7576" s="13" t="s">
        <v>5150</v>
      </c>
      <c r="G7576" s="14"/>
      <c r="H7576" s="15">
        <f>HYPERLINK("https://docs.wto.org/imrd/directdoc.asp?DDFDocuments/q/G/SPS/NBRA541A2.pdf","EN")</f>
      </c>
      <c r="I7576" s="15">
        <f>HYPERLINK("https://docs.wto.org/imrd/directdoc.asp?DDFDocuments/r/G/SPS/NBRA541A2.pdf","FR")</f>
      </c>
      <c r="J7576" s="15">
        <f>HYPERLINK("https://docs.wto.org/imrd/directdoc.asp?DDFDocuments/s/G/SPS/NBRA541A2.pdf","ES")</f>
      </c>
    </row>
    <row r="7577">
      <c r="A7577" s="10" t="s">
        <v>12874</v>
      </c>
      <c r="B7577" s="11" t="s">
        <v>34</v>
      </c>
      <c r="C7577" s="10" t="s">
        <v>18</v>
      </c>
      <c r="D7577" s="12">
        <v>40483</v>
      </c>
      <c r="E7577" s="13" t="s">
        <v>12875</v>
      </c>
      <c r="F7577" s="13" t="s">
        <v>12876</v>
      </c>
      <c r="G7577" s="14"/>
      <c r="H7577" s="15">
        <f>HYPERLINK("https://docs.wto.org/imrd/directdoc.asp?DDFDocuments/t/G/SPS/NJPN262.DOC","EN")</f>
      </c>
      <c r="I7577" s="15">
        <f>HYPERLINK("https://docs.wto.org/imrd/directdoc.asp?DDFDocuments/u/G/SPS/NJPN262.DOC","FR")</f>
      </c>
      <c r="J7577" s="15">
        <f>HYPERLINK("https://docs.wto.org/imrd/directdoc.asp?DDFDocuments/v/G/SPS/NJPN262.DOC","ES")</f>
      </c>
    </row>
    <row r="7578">
      <c r="A7578" s="10" t="s">
        <v>12877</v>
      </c>
      <c r="B7578" s="11" t="s">
        <v>153</v>
      </c>
      <c r="C7578" s="10" t="s">
        <v>40</v>
      </c>
      <c r="D7578" s="12">
        <v>40483</v>
      </c>
      <c r="E7578" s="13" t="s">
        <v>185</v>
      </c>
      <c r="F7578" s="13" t="s">
        <v>186</v>
      </c>
      <c r="G7578" s="14"/>
      <c r="H7578" s="15">
        <f>HYPERLINK("https://docs.wto.org/imrd/directdoc.asp?DDFDocuments/q/G/SPS/NKOR212A6.pdf","EN")</f>
      </c>
      <c r="I7578" s="15">
        <f>HYPERLINK("https://docs.wto.org/imrd/directdoc.asp?DDFDocuments/r/G/SPS/NKOR212A6.pdf","FR")</f>
      </c>
      <c r="J7578" s="15">
        <f>HYPERLINK("https://docs.wto.org/imrd/directdoc.asp?DDFDocuments/s/G/SPS/NKOR212A6.pdf","ES")</f>
      </c>
    </row>
    <row r="7579">
      <c r="A7579" s="10" t="s">
        <v>12878</v>
      </c>
      <c r="B7579" s="11" t="s">
        <v>87</v>
      </c>
      <c r="C7579" s="10" t="s">
        <v>40</v>
      </c>
      <c r="D7579" s="12">
        <v>40483</v>
      </c>
      <c r="E7579" s="13" t="s">
        <v>19</v>
      </c>
      <c r="F7579" s="13" t="s">
        <v>32</v>
      </c>
      <c r="G7579" s="14" t="s">
        <v>72</v>
      </c>
      <c r="H7579" s="15">
        <f>HYPERLINK("https://docs.wto.org/imrd/directdoc.asp?DDFDocuments/q/G/SPS/NMEX206A2.pdf","EN")</f>
      </c>
      <c r="I7579" s="15">
        <f>HYPERLINK("https://docs.wto.org/imrd/directdoc.asp?DDFDocuments/r/G/SPS/NMEX206A2.pdf","FR")</f>
      </c>
      <c r="J7579" s="15">
        <f>HYPERLINK("https://docs.wto.org/imrd/directdoc.asp?DDFDocuments/s/G/SPS/NMEX206A2.pdf","ES")</f>
      </c>
    </row>
    <row r="7580">
      <c r="A7580" s="10" t="s">
        <v>12879</v>
      </c>
      <c r="B7580" s="11" t="s">
        <v>2067</v>
      </c>
      <c r="C7580" s="10" t="s">
        <v>40</v>
      </c>
      <c r="D7580" s="12">
        <v>40483</v>
      </c>
      <c r="E7580" s="13" t="s">
        <v>12880</v>
      </c>
      <c r="F7580" s="13" t="s">
        <v>5163</v>
      </c>
      <c r="G7580" s="14"/>
      <c r="H7580" s="15">
        <f>HYPERLINK("https://docs.wto.org/imrd/directdoc.asp?DDFDocuments/t/G/SPS/NMKD4A1.DOC","EN")</f>
      </c>
      <c r="I7580" s="15">
        <f>HYPERLINK("https://docs.wto.org/imrd/directdoc.asp?DDFDocuments/u/G/SPS/NMKD4A1.DOC","FR")</f>
      </c>
      <c r="J7580" s="15">
        <f>HYPERLINK("https://docs.wto.org/imrd/directdoc.asp?DDFDocuments/v/G/SPS/NMKD4A1.DOC","ES")</f>
      </c>
    </row>
    <row r="7581">
      <c r="A7581" s="10" t="s">
        <v>12881</v>
      </c>
      <c r="B7581" s="11" t="s">
        <v>161</v>
      </c>
      <c r="C7581" s="10" t="s">
        <v>18</v>
      </c>
      <c r="D7581" s="12">
        <v>40483</v>
      </c>
      <c r="E7581" s="13" t="s">
        <v>12571</v>
      </c>
      <c r="F7581" s="13" t="s">
        <v>158</v>
      </c>
      <c r="G7581" s="14" t="s">
        <v>351</v>
      </c>
      <c r="H7581" s="15">
        <f>HYPERLINK("https://docs.wto.org/imrd/directdoc.asp?DDFDocuments/t/G/SPS/NUSA2108.doc","EN")</f>
      </c>
      <c r="I7581" s="15">
        <f>HYPERLINK("https://docs.wto.org/imrd/directdoc.asp?DDFDocuments/u/G/SPS/NUSA2108.doc","FR")</f>
      </c>
      <c r="J7581" s="15">
        <f>HYPERLINK("https://docs.wto.org/imrd/directdoc.asp?DDFDocuments/v/G/SPS/NUSA2108.doc","ES")</f>
      </c>
    </row>
    <row r="7582">
      <c r="A7582" s="10" t="s">
        <v>12882</v>
      </c>
      <c r="B7582" s="11" t="s">
        <v>161</v>
      </c>
      <c r="C7582" s="10" t="s">
        <v>18</v>
      </c>
      <c r="D7582" s="12">
        <v>40483</v>
      </c>
      <c r="E7582" s="13" t="s">
        <v>12031</v>
      </c>
      <c r="F7582" s="13" t="s">
        <v>6203</v>
      </c>
      <c r="G7582" s="14" t="s">
        <v>12748</v>
      </c>
      <c r="H7582" s="15">
        <f>HYPERLINK("https://docs.wto.org/imrd/directdoc.asp?DDFDocuments/q/G/SPS/NUSA2109.pdf","EN")</f>
      </c>
      <c r="I7582" s="15">
        <f>HYPERLINK("https://docs.wto.org/imrd/directdoc.asp?DDFDocuments/r/G/SPS/NUSA2109.pdf","FR")</f>
      </c>
      <c r="J7582" s="15">
        <f>HYPERLINK("https://docs.wto.org/imrd/directdoc.asp?DDFDocuments/s/G/SPS/NUSA2109.pdf","ES")</f>
      </c>
    </row>
    <row r="7583">
      <c r="A7583" s="10" t="s">
        <v>12883</v>
      </c>
      <c r="B7583" s="11" t="s">
        <v>82</v>
      </c>
      <c r="C7583" s="10" t="s">
        <v>18</v>
      </c>
      <c r="D7583" s="12">
        <v>40480</v>
      </c>
      <c r="E7583" s="13" t="s">
        <v>11917</v>
      </c>
      <c r="F7583" s="13" t="s">
        <v>74</v>
      </c>
      <c r="G7583" s="14"/>
      <c r="H7583" s="15">
        <f>HYPERLINK("https://docs.wto.org/imrd/directdoc.asp?DDFDocuments/t/G/SPS/NEEC389.DOC","EN")</f>
      </c>
      <c r="I7583" s="15">
        <f>HYPERLINK("https://docs.wto.org/imrd/directdoc.asp?DDFDocuments/u/G/SPS/NEEC389.DOC","FR")</f>
      </c>
      <c r="J7583" s="15">
        <f>HYPERLINK("https://docs.wto.org/imrd/directdoc.asp?DDFDocuments/v/G/SPS/NEEC389.DOC","ES")</f>
      </c>
    </row>
    <row r="7584">
      <c r="A7584" s="10" t="s">
        <v>12884</v>
      </c>
      <c r="B7584" s="11" t="s">
        <v>79</v>
      </c>
      <c r="C7584" s="10" t="s">
        <v>18</v>
      </c>
      <c r="D7584" s="12">
        <v>40478</v>
      </c>
      <c r="E7584" s="13" t="s">
        <v>12885</v>
      </c>
      <c r="F7584" s="13" t="s">
        <v>12886</v>
      </c>
      <c r="G7584" s="14"/>
      <c r="H7584" s="15">
        <f>HYPERLINK("https://docs.wto.org/imrd/directdoc.asp?DDFDocuments/t/G/SPS/NCOL208.DOC","EN")</f>
      </c>
      <c r="I7584" s="15">
        <f>HYPERLINK("https://docs.wto.org/imrd/directdoc.asp?DDFDocuments/u/G/SPS/NCOL208.DOC","FR")</f>
      </c>
      <c r="J7584" s="15">
        <f>HYPERLINK("https://docs.wto.org/imrd/directdoc.asp?DDFDocuments/v/G/SPS/NCOL208.DOC","ES")</f>
      </c>
    </row>
    <row r="7585">
      <c r="A7585" s="10" t="s">
        <v>12887</v>
      </c>
      <c r="B7585" s="11" t="s">
        <v>161</v>
      </c>
      <c r="C7585" s="10" t="s">
        <v>40</v>
      </c>
      <c r="D7585" s="12">
        <v>40478</v>
      </c>
      <c r="E7585" s="13" t="s">
        <v>461</v>
      </c>
      <c r="F7585" s="13" t="s">
        <v>5150</v>
      </c>
      <c r="G7585" s="14" t="s">
        <v>12888</v>
      </c>
      <c r="H7585" s="15">
        <f>HYPERLINK("https://docs.wto.org/imrd/directdoc.asp?DDFDocuments/t/G/SPS/NUSA2034A1.DOC","EN")</f>
      </c>
      <c r="I7585" s="15">
        <f>HYPERLINK("https://docs.wto.org/imrd/directdoc.asp?DDFDocuments/u/G/SPS/NUSA2034A1.DOC","FR")</f>
      </c>
      <c r="J7585" s="15">
        <f>HYPERLINK("https://docs.wto.org/imrd/directdoc.asp?DDFDocuments/v/G/SPS/NUSA2034A1.DOC","ES")</f>
      </c>
    </row>
    <row r="7586">
      <c r="A7586" s="10" t="s">
        <v>12889</v>
      </c>
      <c r="B7586" s="11" t="s">
        <v>95</v>
      </c>
      <c r="C7586" s="10" t="s">
        <v>40</v>
      </c>
      <c r="D7586" s="12">
        <v>40477</v>
      </c>
      <c r="E7586" s="13" t="s">
        <v>11114</v>
      </c>
      <c r="F7586" s="13" t="s">
        <v>12890</v>
      </c>
      <c r="G7586" s="14"/>
      <c r="H7586" s="15">
        <f>HYPERLINK("https://docs.wto.org/imrd/directdoc.asp?DDFDocuments/t/G/SPS/NBRA654A1.DOC","EN")</f>
      </c>
      <c r="I7586" s="15">
        <f>HYPERLINK("https://docs.wto.org/imrd/directdoc.asp?DDFDocuments/u/G/SPS/NBRA654A1.DOC","FR")</f>
      </c>
      <c r="J7586" s="15">
        <f>HYPERLINK("https://docs.wto.org/imrd/directdoc.asp?DDFDocuments/v/G/SPS/NBRA654A1.DOC","ES")</f>
      </c>
    </row>
    <row r="7587">
      <c r="A7587" s="10" t="s">
        <v>12891</v>
      </c>
      <c r="B7587" s="11" t="s">
        <v>233</v>
      </c>
      <c r="C7587" s="10" t="s">
        <v>18</v>
      </c>
      <c r="D7587" s="12">
        <v>40477</v>
      </c>
      <c r="E7587" s="13" t="s">
        <v>12892</v>
      </c>
      <c r="F7587" s="13" t="s">
        <v>2449</v>
      </c>
      <c r="G7587" s="14" t="s">
        <v>520</v>
      </c>
      <c r="H7587" s="15">
        <f>HYPERLINK("https://docs.wto.org/imrd/directdoc.asp?DDFDocuments/q/G/SPS/NPER351.pdf","EN")</f>
      </c>
      <c r="I7587" s="15">
        <f>HYPERLINK("https://docs.wto.org/imrd/directdoc.asp?DDFDocuments/r/G/SPS/NPER351.pdf","FR")</f>
      </c>
      <c r="J7587" s="15">
        <f>HYPERLINK("https://docs.wto.org/imrd/directdoc.asp?DDFDocuments/s/G/SPS/NPER351.pdf","ES")</f>
      </c>
    </row>
    <row r="7588">
      <c r="A7588" s="10" t="s">
        <v>12893</v>
      </c>
      <c r="B7588" s="11" t="s">
        <v>59</v>
      </c>
      <c r="C7588" s="10" t="s">
        <v>18</v>
      </c>
      <c r="D7588" s="12">
        <v>40477</v>
      </c>
      <c r="E7588" s="13" t="s">
        <v>12361</v>
      </c>
      <c r="F7588" s="13" t="s">
        <v>733</v>
      </c>
      <c r="G7588" s="14"/>
      <c r="H7588" s="15">
        <f>HYPERLINK("https://docs.wto.org/imrd/directdoc.asp?DDFDocuments/t/G/SPS/NTPKM208.doc","EN")</f>
      </c>
      <c r="I7588" s="15">
        <f>HYPERLINK("https://docs.wto.org/imrd/directdoc.asp?DDFDocuments/u/G/SPS/NTPKM208.doc","FR")</f>
      </c>
      <c r="J7588" s="15">
        <f>HYPERLINK("https://docs.wto.org/imrd/directdoc.asp?DDFDocuments/v/G/SPS/NTPKM208.doc","ES")</f>
      </c>
    </row>
    <row r="7589">
      <c r="A7589" s="10" t="s">
        <v>12894</v>
      </c>
      <c r="B7589" s="11" t="s">
        <v>95</v>
      </c>
      <c r="C7589" s="10" t="s">
        <v>18</v>
      </c>
      <c r="D7589" s="12">
        <v>40476</v>
      </c>
      <c r="E7589" s="13" t="s">
        <v>12895</v>
      </c>
      <c r="F7589" s="13" t="s">
        <v>88</v>
      </c>
      <c r="G7589" s="14" t="s">
        <v>1412</v>
      </c>
      <c r="H7589" s="15">
        <f>HYPERLINK("https://docs.wto.org/imrd/directdoc.asp?DDFDocuments/t/G/SPS/NBRA686.DOC","EN")</f>
      </c>
      <c r="I7589" s="15">
        <f>HYPERLINK("https://docs.wto.org/imrd/directdoc.asp?DDFDocuments/u/G/SPS/NBRA686.DOC","FR")</f>
      </c>
      <c r="J7589" s="15">
        <f>HYPERLINK("https://docs.wto.org/imrd/directdoc.asp?DDFDocuments/v/G/SPS/NBRA686.DOC","ES")</f>
      </c>
    </row>
    <row r="7590">
      <c r="A7590" s="10" t="s">
        <v>12896</v>
      </c>
      <c r="B7590" s="11" t="s">
        <v>195</v>
      </c>
      <c r="C7590" s="10" t="s">
        <v>40</v>
      </c>
      <c r="D7590" s="12">
        <v>40469</v>
      </c>
      <c r="E7590" s="13" t="s">
        <v>12897</v>
      </c>
      <c r="F7590" s="13" t="s">
        <v>310</v>
      </c>
      <c r="G7590" s="14"/>
      <c r="H7590" s="15">
        <f>HYPERLINK("https://docs.wto.org/imrd/directdoc.asp?DDFDocuments/t/G/SPS/NNZL400A1.DOC","EN")</f>
      </c>
      <c r="I7590" s="15">
        <f>HYPERLINK("https://docs.wto.org/imrd/directdoc.asp?DDFDocuments/u/G/SPS/NNZL400A1.DOC","FR")</f>
      </c>
      <c r="J7590" s="15">
        <f>HYPERLINK("https://docs.wto.org/imrd/directdoc.asp?DDFDocuments/v/G/SPS/NNZL400A1.DOC","ES")</f>
      </c>
    </row>
    <row r="7591">
      <c r="A7591" s="10" t="s">
        <v>12898</v>
      </c>
      <c r="B7591" s="11" t="s">
        <v>95</v>
      </c>
      <c r="C7591" s="10" t="s">
        <v>18</v>
      </c>
      <c r="D7591" s="12">
        <v>40466</v>
      </c>
      <c r="E7591" s="13" t="s">
        <v>12899</v>
      </c>
      <c r="F7591" s="13" t="s">
        <v>74</v>
      </c>
      <c r="G7591" s="14"/>
      <c r="H7591" s="15">
        <f>HYPERLINK("https://docs.wto.org/imrd/directdoc.asp?DDFDocuments/t/G/SPS/NBRA683.doc","EN")</f>
      </c>
      <c r="I7591" s="15">
        <f>HYPERLINK("https://docs.wto.org/imrd/directdoc.asp?DDFDocuments/u/G/SPS/NBRA683.doc","FR")</f>
      </c>
      <c r="J7591" s="15">
        <f>HYPERLINK("https://docs.wto.org/imrd/directdoc.asp?DDFDocuments/v/G/SPS/NBRA683.doc","ES")</f>
      </c>
    </row>
    <row r="7592">
      <c r="A7592" s="10" t="s">
        <v>12898</v>
      </c>
      <c r="B7592" s="11" t="s">
        <v>95</v>
      </c>
      <c r="C7592" s="10" t="s">
        <v>18</v>
      </c>
      <c r="D7592" s="12">
        <v>40466</v>
      </c>
      <c r="E7592" s="13" t="s">
        <v>12899</v>
      </c>
      <c r="F7592" s="13" t="s">
        <v>24</v>
      </c>
      <c r="G7592" s="14"/>
      <c r="H7592" s="15">
        <f>HYPERLINK("https://docs.wto.org/imrd/directdoc.asp?DDFDocuments/q/G/SPS/NBRA683.pdf","EN")</f>
      </c>
      <c r="I7592" s="15"/>
      <c r="J7592" s="15"/>
    </row>
    <row r="7593">
      <c r="A7593" s="10" t="s">
        <v>12900</v>
      </c>
      <c r="B7593" s="11" t="s">
        <v>95</v>
      </c>
      <c r="C7593" s="10" t="s">
        <v>18</v>
      </c>
      <c r="D7593" s="12">
        <v>40466</v>
      </c>
      <c r="E7593" s="13" t="s">
        <v>12901</v>
      </c>
      <c r="F7593" s="13" t="s">
        <v>24</v>
      </c>
      <c r="G7593" s="14"/>
      <c r="H7593" s="15">
        <f>HYPERLINK("https://docs.wto.org/imrd/directdoc.asp?DDFDocuments/t/G/SPS/NBRA685.DOC","EN")</f>
      </c>
      <c r="I7593" s="15">
        <f>HYPERLINK("https://docs.wto.org/imrd/directdoc.asp?DDFDocuments/u/G/SPS/NBRA685.DOC","FR")</f>
      </c>
      <c r="J7593" s="15">
        <f>HYPERLINK("https://docs.wto.org/imrd/directdoc.asp?DDFDocuments/v/G/SPS/NBRA685.DOC","ES")</f>
      </c>
    </row>
    <row r="7594">
      <c r="A7594" s="10" t="s">
        <v>12902</v>
      </c>
      <c r="B7594" s="11" t="s">
        <v>79</v>
      </c>
      <c r="C7594" s="10" t="s">
        <v>12</v>
      </c>
      <c r="D7594" s="12">
        <v>40464</v>
      </c>
      <c r="E7594" s="13" t="s">
        <v>5046</v>
      </c>
      <c r="F7594" s="13" t="s">
        <v>92</v>
      </c>
      <c r="G7594" s="14" t="s">
        <v>12903</v>
      </c>
      <c r="H7594" s="15">
        <f>HYPERLINK("https://docs.wto.org/imrd/directdoc.asp?DDFDocuments/t/G/SPS/NCOL206.DOC","EN")</f>
      </c>
      <c r="I7594" s="15">
        <f>HYPERLINK("https://docs.wto.org/imrd/directdoc.asp?DDFDocuments/u/G/SPS/NCOL206.DOC","FR")</f>
      </c>
      <c r="J7594" s="15">
        <f>HYPERLINK("https://docs.wto.org/imrd/directdoc.asp?DDFDocuments/v/G/SPS/NCOL206.DOC","ES")</f>
      </c>
    </row>
    <row r="7595">
      <c r="A7595" s="10" t="s">
        <v>12904</v>
      </c>
      <c r="B7595" s="11" t="s">
        <v>79</v>
      </c>
      <c r="C7595" s="10" t="s">
        <v>18</v>
      </c>
      <c r="D7595" s="12">
        <v>40464</v>
      </c>
      <c r="E7595" s="13" t="s">
        <v>12905</v>
      </c>
      <c r="F7595" s="13" t="s">
        <v>6919</v>
      </c>
      <c r="G7595" s="14"/>
      <c r="H7595" s="15">
        <f>HYPERLINK("https://docs.wto.org/imrd/directdoc.asp?DDFDocuments/t/G/SPS/NCOL207.DOC","EN")</f>
      </c>
      <c r="I7595" s="15">
        <f>HYPERLINK("https://docs.wto.org/imrd/directdoc.asp?DDFDocuments/u/G/SPS/NCOL207.DOC","FR")</f>
      </c>
      <c r="J7595" s="15">
        <f>HYPERLINK("https://docs.wto.org/imrd/directdoc.asp?DDFDocuments/v/G/SPS/NCOL207.DOC","ES")</f>
      </c>
    </row>
    <row r="7596">
      <c r="A7596" s="10" t="s">
        <v>12906</v>
      </c>
      <c r="B7596" s="11" t="s">
        <v>153</v>
      </c>
      <c r="C7596" s="10" t="s">
        <v>18</v>
      </c>
      <c r="D7596" s="12">
        <v>40464</v>
      </c>
      <c r="E7596" s="13" t="s">
        <v>4901</v>
      </c>
      <c r="F7596" s="13" t="s">
        <v>3287</v>
      </c>
      <c r="G7596" s="14"/>
      <c r="H7596" s="15">
        <f>HYPERLINK("https://docs.wto.org/imrd/directdoc.asp?DDFDocuments/t/G/SPS/NKOR379.DOC","EN")</f>
      </c>
      <c r="I7596" s="15">
        <f>HYPERLINK("https://docs.wto.org/imrd/directdoc.asp?DDFDocuments/u/G/SPS/NKOR379.DOC","FR")</f>
      </c>
      <c r="J7596" s="15">
        <f>HYPERLINK("https://docs.wto.org/imrd/directdoc.asp?DDFDocuments/v/G/SPS/NKOR379.DOC","ES")</f>
      </c>
    </row>
    <row r="7597">
      <c r="A7597" s="10" t="s">
        <v>12907</v>
      </c>
      <c r="B7597" s="11" t="s">
        <v>82</v>
      </c>
      <c r="C7597" s="10" t="s">
        <v>40</v>
      </c>
      <c r="D7597" s="12">
        <v>40459</v>
      </c>
      <c r="E7597" s="13" t="s">
        <v>12355</v>
      </c>
      <c r="F7597" s="13" t="s">
        <v>5150</v>
      </c>
      <c r="G7597" s="14" t="s">
        <v>12356</v>
      </c>
      <c r="H7597" s="15">
        <f>HYPERLINK("https://docs.wto.org/imrd/directdoc.asp?DDFDocuments/t/G/SPS/NEEC363A1.DOC","EN")</f>
      </c>
      <c r="I7597" s="15">
        <f>HYPERLINK("https://docs.wto.org/imrd/directdoc.asp?DDFDocuments/u/G/SPS/NEEC363A1.DOC","FR")</f>
      </c>
      <c r="J7597" s="15">
        <f>HYPERLINK("https://docs.wto.org/imrd/directdoc.asp?DDFDocuments/v/G/SPS/NEEC363A1.DOC","ES")</f>
      </c>
    </row>
    <row r="7598">
      <c r="A7598" s="10" t="s">
        <v>12908</v>
      </c>
      <c r="B7598" s="11" t="s">
        <v>82</v>
      </c>
      <c r="C7598" s="10" t="s">
        <v>40</v>
      </c>
      <c r="D7598" s="12">
        <v>40459</v>
      </c>
      <c r="E7598" s="13" t="s">
        <v>12909</v>
      </c>
      <c r="F7598" s="13" t="s">
        <v>5150</v>
      </c>
      <c r="G7598" s="14" t="s">
        <v>12910</v>
      </c>
      <c r="H7598" s="15">
        <f>HYPERLINK("https://docs.wto.org/imrd/directdoc.asp?DDFDocuments/t/G/SPS/NEEC380A1.DOC","EN")</f>
      </c>
      <c r="I7598" s="15">
        <f>HYPERLINK("https://docs.wto.org/imrd/directdoc.asp?DDFDocuments/u/G/SPS/NEEC380A1.DOC","FR")</f>
      </c>
      <c r="J7598" s="15">
        <f>HYPERLINK("https://docs.wto.org/imrd/directdoc.asp?DDFDocuments/v/G/SPS/NEEC380A1.DOC","ES")</f>
      </c>
    </row>
    <row r="7599">
      <c r="A7599" s="10" t="s">
        <v>12911</v>
      </c>
      <c r="B7599" s="11" t="s">
        <v>82</v>
      </c>
      <c r="C7599" s="10" t="s">
        <v>40</v>
      </c>
      <c r="D7599" s="12">
        <v>40459</v>
      </c>
      <c r="E7599" s="13" t="s">
        <v>12912</v>
      </c>
      <c r="F7599" s="13" t="s">
        <v>5150</v>
      </c>
      <c r="G7599" s="14" t="s">
        <v>12913</v>
      </c>
      <c r="H7599" s="15">
        <f>HYPERLINK("https://docs.wto.org/imrd/directdoc.asp?DDFDocuments/t/G/SPS/NEEC381A1.DOC","EN")</f>
      </c>
      <c r="I7599" s="15">
        <f>HYPERLINK("https://docs.wto.org/imrd/directdoc.asp?DDFDocuments/u/G/SPS/NEEC381A1.DOC","FR")</f>
      </c>
      <c r="J7599" s="15">
        <f>HYPERLINK("https://docs.wto.org/imrd/directdoc.asp?DDFDocuments/v/G/SPS/NEEC381A1.DOC","ES")</f>
      </c>
    </row>
    <row r="7600">
      <c r="A7600" s="10" t="s">
        <v>12914</v>
      </c>
      <c r="B7600" s="11" t="s">
        <v>134</v>
      </c>
      <c r="C7600" s="10" t="s">
        <v>201</v>
      </c>
      <c r="D7600" s="12">
        <v>40458</v>
      </c>
      <c r="E7600" s="13" t="s">
        <v>19</v>
      </c>
      <c r="F7600" s="13" t="s">
        <v>144</v>
      </c>
      <c r="G7600" s="14" t="s">
        <v>1129</v>
      </c>
      <c r="H7600" s="15">
        <f>HYPERLINK("https://docs.wto.org/imrd/directdoc.asp?DDFDocuments/t/G/SPS/NTHA196C1.DOC","EN")</f>
      </c>
      <c r="I7600" s="15"/>
      <c r="J7600" s="15"/>
    </row>
    <row r="7601">
      <c r="A7601" s="10" t="s">
        <v>12915</v>
      </c>
      <c r="B7601" s="11" t="s">
        <v>622</v>
      </c>
      <c r="C7601" s="10" t="s">
        <v>18</v>
      </c>
      <c r="D7601" s="12">
        <v>40457</v>
      </c>
      <c r="E7601" s="13" t="s">
        <v>12916</v>
      </c>
      <c r="F7601" s="13" t="s">
        <v>2120</v>
      </c>
      <c r="G7601" s="14"/>
      <c r="H7601" s="15">
        <f>HYPERLINK("https://docs.wto.org/imrd/directdoc.asp?DDFDocuments/t/G/SPS/NBHR101.DOC","EN")</f>
      </c>
      <c r="I7601" s="15">
        <f>HYPERLINK("https://docs.wto.org/imrd/directdoc.asp?DDFDocuments/u/G/SPS/NBHR101.DOC","FR")</f>
      </c>
      <c r="J7601" s="15">
        <f>HYPERLINK("https://docs.wto.org/imrd/directdoc.asp?DDFDocuments/v/G/SPS/NBHR101.DOC","ES")</f>
      </c>
    </row>
    <row r="7602">
      <c r="A7602" s="10" t="s">
        <v>12917</v>
      </c>
      <c r="B7602" s="11" t="s">
        <v>622</v>
      </c>
      <c r="C7602" s="10" t="s">
        <v>18</v>
      </c>
      <c r="D7602" s="12">
        <v>40457</v>
      </c>
      <c r="E7602" s="13" t="s">
        <v>12916</v>
      </c>
      <c r="F7602" s="13" t="s">
        <v>2120</v>
      </c>
      <c r="G7602" s="14"/>
      <c r="H7602" s="15">
        <f>HYPERLINK("https://docs.wto.org/imrd/directdoc.asp?DDFDocuments/q/G/SPS/NBHR102.pdf","EN")</f>
      </c>
      <c r="I7602" s="15">
        <f>HYPERLINK("https://docs.wto.org/imrd/directdoc.asp?DDFDocuments/r/G/SPS/NBHR102.pdf","FR")</f>
      </c>
      <c r="J7602" s="15">
        <f>HYPERLINK("https://docs.wto.org/imrd/directdoc.asp?DDFDocuments/s/G/SPS/NBHR102.pdf","ES")</f>
      </c>
    </row>
    <row r="7603">
      <c r="A7603" s="10" t="s">
        <v>12918</v>
      </c>
      <c r="B7603" s="11" t="s">
        <v>622</v>
      </c>
      <c r="C7603" s="10" t="s">
        <v>18</v>
      </c>
      <c r="D7603" s="12">
        <v>40457</v>
      </c>
      <c r="E7603" s="13" t="s">
        <v>12919</v>
      </c>
      <c r="F7603" s="13" t="s">
        <v>2120</v>
      </c>
      <c r="G7603" s="14"/>
      <c r="H7603" s="15">
        <f>HYPERLINK("https://docs.wto.org/imrd/directdoc.asp?DDFDocuments/q/G/SPS/NBHR103.pdf","EN")</f>
      </c>
      <c r="I7603" s="15">
        <f>HYPERLINK("https://docs.wto.org/imrd/directdoc.asp?DDFDocuments/r/G/SPS/NBHR103.pdf","FR")</f>
      </c>
      <c r="J7603" s="15">
        <f>HYPERLINK("https://docs.wto.org/imrd/directdoc.asp?DDFDocuments/s/G/SPS/NBHR103.pdf","ES")</f>
      </c>
    </row>
    <row r="7604">
      <c r="A7604" s="10" t="s">
        <v>12920</v>
      </c>
      <c r="B7604" s="11" t="s">
        <v>622</v>
      </c>
      <c r="C7604" s="10" t="s">
        <v>18</v>
      </c>
      <c r="D7604" s="12">
        <v>40457</v>
      </c>
      <c r="E7604" s="13" t="s">
        <v>12921</v>
      </c>
      <c r="F7604" s="13" t="s">
        <v>6430</v>
      </c>
      <c r="G7604" s="14"/>
      <c r="H7604" s="15">
        <f>HYPERLINK("https://docs.wto.org/imrd/directdoc.asp?DDFDocuments/t/G/SPS/NBHR93.DOC","EN")</f>
      </c>
      <c r="I7604" s="15">
        <f>HYPERLINK("https://docs.wto.org/imrd/directdoc.asp?DDFDocuments/u/G/SPS/NBHR93.DOC","FR")</f>
      </c>
      <c r="J7604" s="15">
        <f>HYPERLINK("https://docs.wto.org/imrd/directdoc.asp?DDFDocuments/v/G/SPS/NBHR93.DOC","ES")</f>
      </c>
    </row>
    <row r="7605">
      <c r="A7605" s="10" t="s">
        <v>12922</v>
      </c>
      <c r="B7605" s="11" t="s">
        <v>622</v>
      </c>
      <c r="C7605" s="10" t="s">
        <v>18</v>
      </c>
      <c r="D7605" s="12">
        <v>40457</v>
      </c>
      <c r="E7605" s="13" t="s">
        <v>12916</v>
      </c>
      <c r="F7605" s="13" t="s">
        <v>166</v>
      </c>
      <c r="G7605" s="14"/>
      <c r="H7605" s="15">
        <f>HYPERLINK("https://docs.wto.org/imrd/directdoc.asp?DDFDocuments/q/G/SPS/NBHR94.pdf","EN")</f>
      </c>
      <c r="I7605" s="15">
        <f>HYPERLINK("https://docs.wto.org/imrd/directdoc.asp?DDFDocuments/r/G/SPS/NBHR94.pdf","FR")</f>
      </c>
      <c r="J7605" s="15">
        <f>HYPERLINK("https://docs.wto.org/imrd/directdoc.asp?DDFDocuments/s/G/SPS/NBHR94.pdf","ES")</f>
      </c>
    </row>
    <row r="7606">
      <c r="A7606" s="10" t="s">
        <v>12923</v>
      </c>
      <c r="B7606" s="11" t="s">
        <v>622</v>
      </c>
      <c r="C7606" s="10" t="s">
        <v>18</v>
      </c>
      <c r="D7606" s="12">
        <v>40457</v>
      </c>
      <c r="E7606" s="13" t="s">
        <v>12916</v>
      </c>
      <c r="F7606" s="13" t="s">
        <v>2120</v>
      </c>
      <c r="G7606" s="14"/>
      <c r="H7606" s="15">
        <f>HYPERLINK("https://docs.wto.org/imrd/directdoc.asp?DDFDocuments/q/G/SPS/NBHR97.pdf","EN")</f>
      </c>
      <c r="I7606" s="15">
        <f>HYPERLINK("https://docs.wto.org/imrd/directdoc.asp?DDFDocuments/r/G/SPS/NBHR97.pdf","FR")</f>
      </c>
      <c r="J7606" s="15">
        <f>HYPERLINK("https://docs.wto.org/imrd/directdoc.asp?DDFDocuments/s/G/SPS/NBHR97.pdf","ES")</f>
      </c>
    </row>
    <row r="7607">
      <c r="A7607" s="10" t="s">
        <v>12924</v>
      </c>
      <c r="B7607" s="11" t="s">
        <v>622</v>
      </c>
      <c r="C7607" s="10" t="s">
        <v>18</v>
      </c>
      <c r="D7607" s="12">
        <v>40457</v>
      </c>
      <c r="E7607" s="13" t="s">
        <v>12925</v>
      </c>
      <c r="F7607" s="13" t="s">
        <v>12926</v>
      </c>
      <c r="G7607" s="14"/>
      <c r="H7607" s="15">
        <f>HYPERLINK("https://docs.wto.org/imrd/directdoc.asp?DDFDocuments/t/G/SPS/NBHR98.DOC","EN")</f>
      </c>
      <c r="I7607" s="15">
        <f>HYPERLINK("https://docs.wto.org/imrd/directdoc.asp?DDFDocuments/u/G/SPS/NBHR98.DOC","FR")</f>
      </c>
      <c r="J7607" s="15">
        <f>HYPERLINK("https://docs.wto.org/imrd/directdoc.asp?DDFDocuments/v/G/SPS/NBHR98.DOC","ES")</f>
      </c>
    </row>
    <row r="7608">
      <c r="A7608" s="10" t="s">
        <v>12927</v>
      </c>
      <c r="B7608" s="11" t="s">
        <v>622</v>
      </c>
      <c r="C7608" s="10" t="s">
        <v>18</v>
      </c>
      <c r="D7608" s="12">
        <v>40457</v>
      </c>
      <c r="E7608" s="13" t="s">
        <v>12928</v>
      </c>
      <c r="F7608" s="13" t="s">
        <v>12926</v>
      </c>
      <c r="G7608" s="14"/>
      <c r="H7608" s="15">
        <f>HYPERLINK("https://docs.wto.org/imrd/directdoc.asp?DDFDocuments/q/G/SPS/NBHR99.pdf","EN")</f>
      </c>
      <c r="I7608" s="15">
        <f>HYPERLINK("https://docs.wto.org/imrd/directdoc.asp?DDFDocuments/r/G/SPS/NBHR99.pdf","FR")</f>
      </c>
      <c r="J7608" s="15">
        <f>HYPERLINK("https://docs.wto.org/imrd/directdoc.asp?DDFDocuments/s/G/SPS/NBHR99.pdf","ES")</f>
      </c>
    </row>
    <row r="7609">
      <c r="A7609" s="10" t="s">
        <v>12929</v>
      </c>
      <c r="B7609" s="11" t="s">
        <v>233</v>
      </c>
      <c r="C7609" s="10" t="s">
        <v>12</v>
      </c>
      <c r="D7609" s="12">
        <v>40456</v>
      </c>
      <c r="E7609" s="13" t="s">
        <v>12930</v>
      </c>
      <c r="F7609" s="13" t="s">
        <v>144</v>
      </c>
      <c r="G7609" s="14" t="s">
        <v>779</v>
      </c>
      <c r="H7609" s="15">
        <f>HYPERLINK("https://docs.wto.org/imrd/directdoc.asp?DDFDocuments/t/G/SPS/NPER350.DOC","EN")</f>
      </c>
      <c r="I7609" s="15">
        <f>HYPERLINK("https://docs.wto.org/imrd/directdoc.asp?DDFDocuments/u/G/SPS/NPER350.DOC","FR")</f>
      </c>
      <c r="J7609" s="15">
        <f>HYPERLINK("https://docs.wto.org/imrd/directdoc.asp?DDFDocuments/v/G/SPS/NPER350.DOC","ES")</f>
      </c>
    </row>
    <row r="7610">
      <c r="A7610" s="10" t="s">
        <v>12931</v>
      </c>
      <c r="B7610" s="11" t="s">
        <v>134</v>
      </c>
      <c r="C7610" s="10" t="s">
        <v>12</v>
      </c>
      <c r="D7610" s="12">
        <v>40452</v>
      </c>
      <c r="E7610" s="13" t="s">
        <v>12854</v>
      </c>
      <c r="F7610" s="13" t="s">
        <v>144</v>
      </c>
      <c r="G7610" s="14" t="s">
        <v>12932</v>
      </c>
      <c r="H7610" s="15">
        <f>HYPERLINK("https://docs.wto.org/imrd/directdoc.asp?DDFDocuments/t/G/SPS/NTHA196.DOC","EN")</f>
      </c>
      <c r="I7610" s="15"/>
      <c r="J7610" s="15"/>
    </row>
    <row r="7611">
      <c r="A7611" s="10" t="s">
        <v>12933</v>
      </c>
      <c r="B7611" s="11" t="s">
        <v>79</v>
      </c>
      <c r="C7611" s="10" t="s">
        <v>12</v>
      </c>
      <c r="D7611" s="12">
        <v>40451</v>
      </c>
      <c r="E7611" s="13" t="s">
        <v>12934</v>
      </c>
      <c r="F7611" s="13" t="s">
        <v>3256</v>
      </c>
      <c r="G7611" s="14" t="s">
        <v>12935</v>
      </c>
      <c r="H7611" s="15">
        <f>HYPERLINK("https://docs.wto.org/imrd/directdoc.asp?DDFDocuments/t/G/SPS/NCOL203.DOC","EN")</f>
      </c>
      <c r="I7611" s="15">
        <f>HYPERLINK("https://docs.wto.org/imrd/directdoc.asp?DDFDocuments/u/G/SPS/NCOL203.DOC","FR")</f>
      </c>
      <c r="J7611" s="15">
        <f>HYPERLINK("https://docs.wto.org/imrd/directdoc.asp?DDFDocuments/v/G/SPS/NCOL203.DOC","ES")</f>
      </c>
    </row>
    <row r="7612">
      <c r="A7612" s="10" t="s">
        <v>12936</v>
      </c>
      <c r="B7612" s="11" t="s">
        <v>79</v>
      </c>
      <c r="C7612" s="10" t="s">
        <v>12</v>
      </c>
      <c r="D7612" s="12">
        <v>40451</v>
      </c>
      <c r="E7612" s="13" t="s">
        <v>971</v>
      </c>
      <c r="F7612" s="13" t="s">
        <v>92</v>
      </c>
      <c r="G7612" s="14" t="s">
        <v>12937</v>
      </c>
      <c r="H7612" s="15">
        <f>HYPERLINK("https://docs.wto.org/imrd/directdoc.asp?DDFDocuments/t/G/SPS/NCOL204.DOC","EN")</f>
      </c>
      <c r="I7612" s="15">
        <f>HYPERLINK("https://docs.wto.org/imrd/directdoc.asp?DDFDocuments/u/G/SPS/NCOL204.DOC","FR")</f>
      </c>
      <c r="J7612" s="15">
        <f>HYPERLINK("https://docs.wto.org/imrd/directdoc.asp?DDFDocuments/v/G/SPS/NCOL204.DOC","ES")</f>
      </c>
    </row>
    <row r="7613">
      <c r="A7613" s="10" t="s">
        <v>12938</v>
      </c>
      <c r="B7613" s="11" t="s">
        <v>134</v>
      </c>
      <c r="C7613" s="10" t="s">
        <v>18</v>
      </c>
      <c r="D7613" s="12">
        <v>40450</v>
      </c>
      <c r="E7613" s="13" t="s">
        <v>12939</v>
      </c>
      <c r="F7613" s="13" t="s">
        <v>12940</v>
      </c>
      <c r="G7613" s="14"/>
      <c r="H7613" s="15">
        <f>HYPERLINK("https://docs.wto.org/imrd/directdoc.asp?DDFDocuments/q/G/SPS/NTHA34R1.pdf","EN")</f>
      </c>
      <c r="I7613" s="15">
        <f>HYPERLINK("https://docs.wto.org/imrd/directdoc.asp?DDFDocuments/r/G/SPS/NTHA34R1.pdf","FR")</f>
      </c>
      <c r="J7613" s="15">
        <f>HYPERLINK("https://docs.wto.org/imrd/directdoc.asp?DDFDocuments/s/G/SPS/NTHA34R1.pdf","ES")</f>
      </c>
    </row>
    <row r="7614">
      <c r="A7614" s="10" t="s">
        <v>12941</v>
      </c>
      <c r="B7614" s="11" t="s">
        <v>134</v>
      </c>
      <c r="C7614" s="10" t="s">
        <v>18</v>
      </c>
      <c r="D7614" s="12">
        <v>40449</v>
      </c>
      <c r="E7614" s="13" t="s">
        <v>12942</v>
      </c>
      <c r="F7614" s="13" t="s">
        <v>12943</v>
      </c>
      <c r="G7614" s="14"/>
      <c r="H7614" s="15">
        <f>HYPERLINK("https://docs.wto.org/imrd/directdoc.asp?DDFDocuments/q/G/SPS/NTHA33R1.pdf","EN")</f>
      </c>
      <c r="I7614" s="15">
        <f>HYPERLINK("https://docs.wto.org/imrd/directdoc.asp?DDFDocuments/r/G/SPS/NTHA33R1.pdf","FR")</f>
      </c>
      <c r="J7614" s="15">
        <f>HYPERLINK("https://docs.wto.org/imrd/directdoc.asp?DDFDocuments/s/G/SPS/NTHA33R1.pdf","ES")</f>
      </c>
    </row>
    <row r="7615">
      <c r="A7615" s="10" t="s">
        <v>12944</v>
      </c>
      <c r="B7615" s="11" t="s">
        <v>161</v>
      </c>
      <c r="C7615" s="10" t="s">
        <v>40</v>
      </c>
      <c r="D7615" s="12">
        <v>40449</v>
      </c>
      <c r="E7615" s="13" t="s">
        <v>12945</v>
      </c>
      <c r="F7615" s="13" t="s">
        <v>5150</v>
      </c>
      <c r="G7615" s="14" t="s">
        <v>87</v>
      </c>
      <c r="H7615" s="15">
        <f>HYPERLINK("https://docs.wto.org/imrd/directdoc.asp?DDFDocuments/t/G/SPS/NUSA2035A1.DOC","EN")</f>
      </c>
      <c r="I7615" s="15">
        <f>HYPERLINK("https://docs.wto.org/imrd/directdoc.asp?DDFDocuments/u/G/SPS/NUSA2035A1.DOC","FR")</f>
      </c>
      <c r="J7615" s="15">
        <f>HYPERLINK("https://docs.wto.org/imrd/directdoc.asp?DDFDocuments/v/G/SPS/NUSA2035A1.DOC","ES")</f>
      </c>
    </row>
    <row r="7616">
      <c r="A7616" s="10" t="s">
        <v>12946</v>
      </c>
      <c r="B7616" s="11" t="s">
        <v>233</v>
      </c>
      <c r="C7616" s="10" t="s">
        <v>18</v>
      </c>
      <c r="D7616" s="12">
        <v>40448</v>
      </c>
      <c r="E7616" s="13" t="s">
        <v>12947</v>
      </c>
      <c r="F7616" s="13" t="s">
        <v>992</v>
      </c>
      <c r="G7616" s="14" t="s">
        <v>2062</v>
      </c>
      <c r="H7616" s="15">
        <f>HYPERLINK("https://docs.wto.org/imrd/directdoc.asp?DDFDocuments/t/G/SPS/NPER348.DOC","EN")</f>
      </c>
      <c r="I7616" s="15">
        <f>HYPERLINK("https://docs.wto.org/imrd/directdoc.asp?DDFDocuments/u/G/SPS/NPER348.DOC","FR")</f>
      </c>
      <c r="J7616" s="15">
        <f>HYPERLINK("https://docs.wto.org/imrd/directdoc.asp?DDFDocuments/v/G/SPS/NPER348.DOC","ES")</f>
      </c>
    </row>
    <row r="7617">
      <c r="A7617" s="10" t="s">
        <v>12948</v>
      </c>
      <c r="B7617" s="11" t="s">
        <v>233</v>
      </c>
      <c r="C7617" s="10" t="s">
        <v>18</v>
      </c>
      <c r="D7617" s="12">
        <v>40448</v>
      </c>
      <c r="E7617" s="13" t="s">
        <v>12949</v>
      </c>
      <c r="F7617" s="13" t="s">
        <v>607</v>
      </c>
      <c r="G7617" s="14" t="s">
        <v>12950</v>
      </c>
      <c r="H7617" s="15">
        <f>HYPERLINK("https://docs.wto.org/imrd/directdoc.asp?DDFDocuments/q/G/SPS/NPER349.pdf","EN")</f>
      </c>
      <c r="I7617" s="15">
        <f>HYPERLINK("https://docs.wto.org/imrd/directdoc.asp?DDFDocuments/r/G/SPS/NPER349.pdf","FR")</f>
      </c>
      <c r="J7617" s="15">
        <f>HYPERLINK("https://docs.wto.org/imrd/directdoc.asp?DDFDocuments/s/G/SPS/NPER349.pdf","ES")</f>
      </c>
    </row>
    <row r="7618">
      <c r="A7618" s="10" t="s">
        <v>12951</v>
      </c>
      <c r="B7618" s="11" t="s">
        <v>365</v>
      </c>
      <c r="C7618" s="10" t="s">
        <v>12</v>
      </c>
      <c r="D7618" s="12">
        <v>40445</v>
      </c>
      <c r="E7618" s="13" t="s">
        <v>971</v>
      </c>
      <c r="F7618" s="13" t="s">
        <v>144</v>
      </c>
      <c r="G7618" s="14" t="s">
        <v>183</v>
      </c>
      <c r="H7618" s="15">
        <f>HYPERLINK("https://docs.wto.org/imrd/directdoc.asp?DDFDocuments/t/G/SPS/NCHL333.DOC","EN")</f>
      </c>
      <c r="I7618" s="15">
        <f>HYPERLINK("https://docs.wto.org/imrd/directdoc.asp?DDFDocuments/u/G/SPS/NCHL333.DOC","FR")</f>
      </c>
      <c r="J7618" s="15">
        <f>HYPERLINK("https://docs.wto.org/imrd/directdoc.asp?DDFDocuments/v/G/SPS/NCHL333.DOC","ES")</f>
      </c>
    </row>
    <row r="7619">
      <c r="A7619" s="10" t="s">
        <v>12952</v>
      </c>
      <c r="B7619" s="11" t="s">
        <v>82</v>
      </c>
      <c r="C7619" s="10" t="s">
        <v>40</v>
      </c>
      <c r="D7619" s="12">
        <v>40445</v>
      </c>
      <c r="E7619" s="13" t="s">
        <v>12953</v>
      </c>
      <c r="F7619" s="13" t="s">
        <v>5150</v>
      </c>
      <c r="G7619" s="14" t="s">
        <v>9930</v>
      </c>
      <c r="H7619" s="15">
        <f>HYPERLINK("https://docs.wto.org/imrd/directdoc.asp?DDFDocuments/t/G/SPS/NEEC356A2.DOC","EN")</f>
      </c>
      <c r="I7619" s="15">
        <f>HYPERLINK("https://docs.wto.org/imrd/directdoc.asp?DDFDocuments/u/G/SPS/NEEC356A2.DOC","FR")</f>
      </c>
      <c r="J7619" s="15">
        <f>HYPERLINK("https://docs.wto.org/imrd/directdoc.asp?DDFDocuments/v/G/SPS/NEEC356A2.DOC","ES")</f>
      </c>
    </row>
    <row r="7620">
      <c r="A7620" s="10" t="s">
        <v>12954</v>
      </c>
      <c r="B7620" s="11" t="s">
        <v>34</v>
      </c>
      <c r="C7620" s="10" t="s">
        <v>18</v>
      </c>
      <c r="D7620" s="12">
        <v>40445</v>
      </c>
      <c r="E7620" s="13" t="s">
        <v>12955</v>
      </c>
      <c r="F7620" s="13" t="s">
        <v>186</v>
      </c>
      <c r="G7620" s="14" t="s">
        <v>523</v>
      </c>
      <c r="H7620" s="15">
        <f>HYPERLINK("https://docs.wto.org/imrd/directdoc.asp?DDFDocuments/t/G/SPS/NJPN261.DOC","EN")</f>
      </c>
      <c r="I7620" s="15">
        <f>HYPERLINK("https://docs.wto.org/imrd/directdoc.asp?DDFDocuments/u/G/SPS/NJPN261.DOC","FR")</f>
      </c>
      <c r="J7620" s="15">
        <f>HYPERLINK("https://docs.wto.org/imrd/directdoc.asp?DDFDocuments/v/G/SPS/NJPN261.DOC","ES")</f>
      </c>
    </row>
    <row r="7621">
      <c r="A7621" s="10" t="s">
        <v>12956</v>
      </c>
      <c r="B7621" s="11" t="s">
        <v>153</v>
      </c>
      <c r="C7621" s="10" t="s">
        <v>18</v>
      </c>
      <c r="D7621" s="12">
        <v>40445</v>
      </c>
      <c r="E7621" s="13" t="s">
        <v>11929</v>
      </c>
      <c r="F7621" s="13" t="s">
        <v>4512</v>
      </c>
      <c r="G7621" s="14"/>
      <c r="H7621" s="15">
        <f>HYPERLINK("https://docs.wto.org/imrd/directdoc.asp?DDFDocuments/t/G/SPS/NKOR378.DOC","EN")</f>
      </c>
      <c r="I7621" s="15">
        <f>HYPERLINK("https://docs.wto.org/imrd/directdoc.asp?DDFDocuments/u/G/SPS/NKOR378.DOC","FR")</f>
      </c>
      <c r="J7621" s="15">
        <f>HYPERLINK("https://docs.wto.org/imrd/directdoc.asp?DDFDocuments/v/G/SPS/NKOR378.DOC","ES")</f>
      </c>
    </row>
    <row r="7622">
      <c r="A7622" s="10" t="s">
        <v>12957</v>
      </c>
      <c r="B7622" s="11" t="s">
        <v>72</v>
      </c>
      <c r="C7622" s="10" t="s">
        <v>18</v>
      </c>
      <c r="D7622" s="12">
        <v>40444</v>
      </c>
      <c r="E7622" s="13" t="s">
        <v>12958</v>
      </c>
      <c r="F7622" s="13" t="s">
        <v>122</v>
      </c>
      <c r="G7622" s="14"/>
      <c r="H7622" s="15">
        <f>HYPERLINK("https://docs.wto.org/imrd/directdoc.asp?DDFDocuments/t/G/SPS/NCAN472.DOC","EN")</f>
      </c>
      <c r="I7622" s="15">
        <f>HYPERLINK("https://docs.wto.org/imrd/directdoc.asp?DDFDocuments/u/G/SPS/NCAN472.DOC","FR")</f>
      </c>
      <c r="J7622" s="15">
        <f>HYPERLINK("https://docs.wto.org/imrd/directdoc.asp?DDFDocuments/v/G/SPS/NCAN472.DOC","ES")</f>
      </c>
    </row>
    <row r="7623">
      <c r="A7623" s="10" t="s">
        <v>12959</v>
      </c>
      <c r="B7623" s="11" t="s">
        <v>153</v>
      </c>
      <c r="C7623" s="10" t="s">
        <v>18</v>
      </c>
      <c r="D7623" s="12">
        <v>40444</v>
      </c>
      <c r="E7623" s="13" t="s">
        <v>12960</v>
      </c>
      <c r="F7623" s="13" t="s">
        <v>166</v>
      </c>
      <c r="G7623" s="14"/>
      <c r="H7623" s="15">
        <f>HYPERLINK("https://docs.wto.org/imrd/directdoc.asp?DDFDocuments/t/G/SPS/NKOR375.DOC","EN")</f>
      </c>
      <c r="I7623" s="15">
        <f>HYPERLINK("https://docs.wto.org/imrd/directdoc.asp?DDFDocuments/u/G/SPS/NKOR375.DOC","FR")</f>
      </c>
      <c r="J7623" s="15">
        <f>HYPERLINK("https://docs.wto.org/imrd/directdoc.asp?DDFDocuments/v/G/SPS/NKOR375.DOC","ES")</f>
      </c>
    </row>
    <row r="7624">
      <c r="A7624" s="10" t="s">
        <v>12961</v>
      </c>
      <c r="B7624" s="11" t="s">
        <v>134</v>
      </c>
      <c r="C7624" s="10" t="s">
        <v>12</v>
      </c>
      <c r="D7624" s="12">
        <v>40444</v>
      </c>
      <c r="E7624" s="13" t="s">
        <v>12854</v>
      </c>
      <c r="F7624" s="13" t="s">
        <v>92</v>
      </c>
      <c r="G7624" s="14" t="s">
        <v>12932</v>
      </c>
      <c r="H7624" s="15">
        <f>HYPERLINK("https://docs.wto.org/imrd/directdoc.asp?DDFDocuments/t/G/SPS/NTHA190.DOC","EN")</f>
      </c>
      <c r="I7624" s="15">
        <f>HYPERLINK("https://docs.wto.org/imrd/directdoc.asp?DDFDocuments/u/G/SPS/NTHA190.DOC","FR")</f>
      </c>
      <c r="J7624" s="15">
        <f>HYPERLINK("https://docs.wto.org/imrd/directdoc.asp?DDFDocuments/v/G/SPS/NTHA190.DOC","ES")</f>
      </c>
    </row>
    <row r="7625">
      <c r="A7625" s="10" t="s">
        <v>12962</v>
      </c>
      <c r="B7625" s="11" t="s">
        <v>59</v>
      </c>
      <c r="C7625" s="10" t="s">
        <v>18</v>
      </c>
      <c r="D7625" s="12">
        <v>40444</v>
      </c>
      <c r="E7625" s="13" t="s">
        <v>6650</v>
      </c>
      <c r="F7625" s="13" t="s">
        <v>12963</v>
      </c>
      <c r="G7625" s="14"/>
      <c r="H7625" s="15">
        <f>HYPERLINK("https://docs.wto.org/imrd/directdoc.asp?DDFDocuments/t/G/SPS/NTPKM206.DOC","EN")</f>
      </c>
      <c r="I7625" s="15">
        <f>HYPERLINK("https://docs.wto.org/imrd/directdoc.asp?DDFDocuments/u/G/SPS/NTPKM206.DOC","FR")</f>
      </c>
      <c r="J7625" s="15">
        <f>HYPERLINK("https://docs.wto.org/imrd/directdoc.asp?DDFDocuments/v/G/SPS/NTPKM206.DOC","ES")</f>
      </c>
    </row>
    <row r="7626">
      <c r="A7626" s="10" t="s">
        <v>12964</v>
      </c>
      <c r="B7626" s="11" t="s">
        <v>720</v>
      </c>
      <c r="C7626" s="10" t="s">
        <v>201</v>
      </c>
      <c r="D7626" s="12">
        <v>40443</v>
      </c>
      <c r="E7626" s="13" t="s">
        <v>19</v>
      </c>
      <c r="F7626" s="13" t="s">
        <v>5163</v>
      </c>
      <c r="G7626" s="14"/>
      <c r="H7626" s="15"/>
      <c r="I7626" s="15"/>
      <c r="J7626" s="15">
        <f>HYPERLINK("https://docs.wto.org/imrd/directdoc.asp?DDFDocuments/v/G/SPS/NSLV90A1C1.DOC","ES")</f>
      </c>
    </row>
    <row r="7627">
      <c r="A7627" s="10" t="s">
        <v>12965</v>
      </c>
      <c r="B7627" s="11" t="s">
        <v>720</v>
      </c>
      <c r="C7627" s="10" t="s">
        <v>201</v>
      </c>
      <c r="D7627" s="12">
        <v>40443</v>
      </c>
      <c r="E7627" s="13" t="s">
        <v>19</v>
      </c>
      <c r="F7627" s="13" t="s">
        <v>5163</v>
      </c>
      <c r="G7627" s="14"/>
      <c r="H7627" s="15"/>
      <c r="I7627" s="15"/>
      <c r="J7627" s="15">
        <f>HYPERLINK("https://docs.wto.org/imrd/directdoc.asp?DDFDocuments/v/G/SPS/NSLV91A1C1.DOC","ES")</f>
      </c>
    </row>
    <row r="7628">
      <c r="A7628" s="10" t="s">
        <v>12966</v>
      </c>
      <c r="B7628" s="11" t="s">
        <v>72</v>
      </c>
      <c r="C7628" s="10" t="s">
        <v>40</v>
      </c>
      <c r="D7628" s="12">
        <v>40442</v>
      </c>
      <c r="E7628" s="13" t="s">
        <v>12967</v>
      </c>
      <c r="F7628" s="13" t="s">
        <v>5150</v>
      </c>
      <c r="G7628" s="14"/>
      <c r="H7628" s="15">
        <f>HYPERLINK("https://docs.wto.org/imrd/directdoc.asp?DDFDocuments/t/G/SPS/NCAN244R1A1.DOC","EN")</f>
      </c>
      <c r="I7628" s="15">
        <f>HYPERLINK("https://docs.wto.org/imrd/directdoc.asp?DDFDocuments/u/G/SPS/NCAN244R1A1.DOC","FR")</f>
      </c>
      <c r="J7628" s="15">
        <f>HYPERLINK("https://docs.wto.org/imrd/directdoc.asp?DDFDocuments/v/G/SPS/NCAN244R1A1.DOC","ES")</f>
      </c>
    </row>
    <row r="7629">
      <c r="A7629" s="10" t="s">
        <v>12968</v>
      </c>
      <c r="B7629" s="11" t="s">
        <v>365</v>
      </c>
      <c r="C7629" s="10" t="s">
        <v>40</v>
      </c>
      <c r="D7629" s="12">
        <v>40442</v>
      </c>
      <c r="E7629" s="13" t="s">
        <v>19</v>
      </c>
      <c r="F7629" s="13" t="s">
        <v>5163</v>
      </c>
      <c r="G7629" s="14"/>
      <c r="H7629" s="15">
        <f>HYPERLINK("https://docs.wto.org/imrd/directdoc.asp?DDFDocuments/t/G/SPS/NCHL328A1.DOC","EN")</f>
      </c>
      <c r="I7629" s="15">
        <f>HYPERLINK("https://docs.wto.org/imrd/directdoc.asp?DDFDocuments/u/G/SPS/NCHL328A1.DOC","FR")</f>
      </c>
      <c r="J7629" s="15">
        <f>HYPERLINK("https://docs.wto.org/imrd/directdoc.asp?DDFDocuments/v/G/SPS/NCHL328A1.DOC","ES")</f>
      </c>
    </row>
    <row r="7630">
      <c r="A7630" s="10" t="s">
        <v>12969</v>
      </c>
      <c r="B7630" s="11" t="s">
        <v>365</v>
      </c>
      <c r="C7630" s="10" t="s">
        <v>18</v>
      </c>
      <c r="D7630" s="12">
        <v>40442</v>
      </c>
      <c r="E7630" s="13" t="s">
        <v>8643</v>
      </c>
      <c r="F7630" s="13" t="s">
        <v>223</v>
      </c>
      <c r="G7630" s="14" t="s">
        <v>87</v>
      </c>
      <c r="H7630" s="15">
        <f>HYPERLINK("https://docs.wto.org/imrd/directdoc.asp?DDFDocuments/t/G/SPS/NCHL332.DOC","EN")</f>
      </c>
      <c r="I7630" s="15">
        <f>HYPERLINK("https://docs.wto.org/imrd/directdoc.asp?DDFDocuments/u/G/SPS/NCHL332.DOC","FR")</f>
      </c>
      <c r="J7630" s="15">
        <f>HYPERLINK("https://docs.wto.org/imrd/directdoc.asp?DDFDocuments/v/G/SPS/NCHL332.DOC","ES")</f>
      </c>
    </row>
    <row r="7631">
      <c r="A7631" s="10" t="s">
        <v>12970</v>
      </c>
      <c r="B7631" s="11" t="s">
        <v>153</v>
      </c>
      <c r="C7631" s="10" t="s">
        <v>18</v>
      </c>
      <c r="D7631" s="12">
        <v>40442</v>
      </c>
      <c r="E7631" s="13" t="s">
        <v>12971</v>
      </c>
      <c r="F7631" s="13" t="s">
        <v>4512</v>
      </c>
      <c r="G7631" s="14"/>
      <c r="H7631" s="15">
        <f>HYPERLINK("https://docs.wto.org/imrd/directdoc.asp?DDFDocuments/t/G/SPS/NKOR374.DOC","EN")</f>
      </c>
      <c r="I7631" s="15">
        <f>HYPERLINK("https://docs.wto.org/imrd/directdoc.asp?DDFDocuments/u/G/SPS/NKOR374.DOC","FR")</f>
      </c>
      <c r="J7631" s="15">
        <f>HYPERLINK("https://docs.wto.org/imrd/directdoc.asp?DDFDocuments/v/G/SPS/NKOR374.DOC","ES")</f>
      </c>
    </row>
    <row r="7632">
      <c r="A7632" s="10" t="s">
        <v>12972</v>
      </c>
      <c r="B7632" s="11" t="s">
        <v>79</v>
      </c>
      <c r="C7632" s="10" t="s">
        <v>18</v>
      </c>
      <c r="D7632" s="12">
        <v>40441</v>
      </c>
      <c r="E7632" s="13" t="s">
        <v>12973</v>
      </c>
      <c r="F7632" s="13" t="s">
        <v>12974</v>
      </c>
      <c r="G7632" s="14"/>
      <c r="H7632" s="15">
        <f>HYPERLINK("https://docs.wto.org/imrd/directdoc.asp?DDFDocuments/t/G/SPS/NCOL202.DOC","EN")</f>
      </c>
      <c r="I7632" s="15">
        <f>HYPERLINK("https://docs.wto.org/imrd/directdoc.asp?DDFDocuments/u/G/SPS/NCOL202.DOC","FR")</f>
      </c>
      <c r="J7632" s="15">
        <f>HYPERLINK("https://docs.wto.org/imrd/directdoc.asp?DDFDocuments/v/G/SPS/NCOL202.DOC","ES")</f>
      </c>
    </row>
    <row r="7633">
      <c r="A7633" s="10" t="s">
        <v>12975</v>
      </c>
      <c r="B7633" s="11" t="s">
        <v>188</v>
      </c>
      <c r="C7633" s="10" t="s">
        <v>18</v>
      </c>
      <c r="D7633" s="12">
        <v>40438</v>
      </c>
      <c r="E7633" s="13" t="s">
        <v>12976</v>
      </c>
      <c r="F7633" s="13" t="s">
        <v>6203</v>
      </c>
      <c r="G7633" s="14"/>
      <c r="H7633" s="15">
        <f>HYPERLINK("https://docs.wto.org/imrd/directdoc.asp?DDFDocuments/t/G/SPS/NAUS254.DOC","EN")</f>
      </c>
      <c r="I7633" s="15">
        <f>HYPERLINK("https://docs.wto.org/imrd/directdoc.asp?DDFDocuments/u/G/SPS/NAUS254.DOC","FR")</f>
      </c>
      <c r="J7633" s="15">
        <f>HYPERLINK("https://docs.wto.org/imrd/directdoc.asp?DDFDocuments/v/G/SPS/NAUS254.DOC","ES")</f>
      </c>
    </row>
    <row r="7634">
      <c r="A7634" s="10" t="s">
        <v>12977</v>
      </c>
      <c r="B7634" s="11" t="s">
        <v>188</v>
      </c>
      <c r="C7634" s="10" t="s">
        <v>40</v>
      </c>
      <c r="D7634" s="12">
        <v>40436</v>
      </c>
      <c r="E7634" s="13" t="s">
        <v>12978</v>
      </c>
      <c r="F7634" s="13" t="s">
        <v>5150</v>
      </c>
      <c r="G7634" s="14" t="s">
        <v>59</v>
      </c>
      <c r="H7634" s="15">
        <f>HYPERLINK("https://docs.wto.org/imrd/directdoc.asp?DDFDocuments/t/G/SPS/NAUS235A1.DOC","EN")</f>
      </c>
      <c r="I7634" s="15">
        <f>HYPERLINK("https://docs.wto.org/imrd/directdoc.asp?DDFDocuments/u/G/SPS/NAUS235A1.DOC","FR")</f>
      </c>
      <c r="J7634" s="15">
        <f>HYPERLINK("https://docs.wto.org/imrd/directdoc.asp?DDFDocuments/v/G/SPS/NAUS235A1.DOC","ES")</f>
      </c>
    </row>
    <row r="7635">
      <c r="A7635" s="10" t="s">
        <v>12979</v>
      </c>
      <c r="B7635" s="11" t="s">
        <v>188</v>
      </c>
      <c r="C7635" s="10" t="s">
        <v>18</v>
      </c>
      <c r="D7635" s="12">
        <v>40436</v>
      </c>
      <c r="E7635" s="13" t="s">
        <v>12980</v>
      </c>
      <c r="F7635" s="13" t="s">
        <v>908</v>
      </c>
      <c r="G7635" s="14"/>
      <c r="H7635" s="15">
        <f>HYPERLINK("https://docs.wto.org/imrd/directdoc.asp?DDFDocuments/t/G/SPS/NAUS253.DOC","EN")</f>
      </c>
      <c r="I7635" s="15">
        <f>HYPERLINK("https://docs.wto.org/imrd/directdoc.asp?DDFDocuments/u/G/SPS/NAUS253.DOC","FR")</f>
      </c>
      <c r="J7635" s="15">
        <f>HYPERLINK("https://docs.wto.org/imrd/directdoc.asp?DDFDocuments/v/G/SPS/NAUS253.DOC","ES")</f>
      </c>
    </row>
    <row r="7636">
      <c r="A7636" s="10" t="s">
        <v>12981</v>
      </c>
      <c r="B7636" s="11" t="s">
        <v>365</v>
      </c>
      <c r="C7636" s="10" t="s">
        <v>201</v>
      </c>
      <c r="D7636" s="12">
        <v>40436</v>
      </c>
      <c r="E7636" s="13" t="s">
        <v>19</v>
      </c>
      <c r="F7636" s="13" t="s">
        <v>5150</v>
      </c>
      <c r="G7636" s="14"/>
      <c r="H7636" s="15">
        <f>HYPERLINK("https://docs.wto.org/imrd/directdoc.asp?DDFDocuments/t/G/SPS/NCHL319A2C1.DOC","EN")</f>
      </c>
      <c r="I7636" s="15">
        <f>HYPERLINK("https://docs.wto.org/imrd/directdoc.asp?DDFDocuments/u/G/SPS/NCHL319A2C1.DOC","FR")</f>
      </c>
      <c r="J7636" s="15">
        <f>HYPERLINK("https://docs.wto.org/imrd/directdoc.asp?DDFDocuments/v/G/SPS/NCHL319A2C1.DOC","ES")</f>
      </c>
    </row>
    <row r="7637">
      <c r="A7637" s="10" t="s">
        <v>12982</v>
      </c>
      <c r="B7637" s="11" t="s">
        <v>79</v>
      </c>
      <c r="C7637" s="10" t="s">
        <v>40</v>
      </c>
      <c r="D7637" s="12">
        <v>40436</v>
      </c>
      <c r="E7637" s="13" t="s">
        <v>19</v>
      </c>
      <c r="F7637" s="13" t="s">
        <v>310</v>
      </c>
      <c r="G7637" s="14" t="s">
        <v>183</v>
      </c>
      <c r="H7637" s="15">
        <f>HYPERLINK("https://docs.wto.org/imrd/directdoc.asp?DDFDocuments/t/G/SPS/NCOL194A1.DOC","EN")</f>
      </c>
      <c r="I7637" s="15">
        <f>HYPERLINK("https://docs.wto.org/imrd/directdoc.asp?DDFDocuments/u/G/SPS/NCOL194A1.DOC","FR")</f>
      </c>
      <c r="J7637" s="15">
        <f>HYPERLINK("https://docs.wto.org/imrd/directdoc.asp?DDFDocuments/v/G/SPS/NCOL194A1.DOC","ES")</f>
      </c>
    </row>
    <row r="7638">
      <c r="A7638" s="10" t="s">
        <v>12983</v>
      </c>
      <c r="B7638" s="11" t="s">
        <v>79</v>
      </c>
      <c r="C7638" s="10" t="s">
        <v>12</v>
      </c>
      <c r="D7638" s="12">
        <v>40436</v>
      </c>
      <c r="E7638" s="13" t="s">
        <v>971</v>
      </c>
      <c r="F7638" s="13" t="s">
        <v>92</v>
      </c>
      <c r="G7638" s="14" t="s">
        <v>4098</v>
      </c>
      <c r="H7638" s="15">
        <f>HYPERLINK("https://docs.wto.org/imrd/directdoc.asp?DDFDocuments/t/G/SPS/NCOL201.DOC","EN")</f>
      </c>
      <c r="I7638" s="15">
        <f>HYPERLINK("https://docs.wto.org/imrd/directdoc.asp?DDFDocuments/u/G/SPS/NCOL201.DOC","FR")</f>
      </c>
      <c r="J7638" s="15">
        <f>HYPERLINK("https://docs.wto.org/imrd/directdoc.asp?DDFDocuments/v/G/SPS/NCOL201.DOC","ES")</f>
      </c>
    </row>
    <row r="7639">
      <c r="A7639" s="10" t="s">
        <v>12984</v>
      </c>
      <c r="B7639" s="11" t="s">
        <v>34</v>
      </c>
      <c r="C7639" s="10" t="s">
        <v>18</v>
      </c>
      <c r="D7639" s="12">
        <v>40436</v>
      </c>
      <c r="E7639" s="13" t="s">
        <v>12985</v>
      </c>
      <c r="F7639" s="13" t="s">
        <v>74</v>
      </c>
      <c r="G7639" s="14"/>
      <c r="H7639" s="15">
        <f>HYPERLINK("https://docs.wto.org/imrd/directdoc.asp?DDFDocuments/t/G/SPS/NJPN259.doc","EN")</f>
      </c>
      <c r="I7639" s="15">
        <f>HYPERLINK("https://docs.wto.org/imrd/directdoc.asp?DDFDocuments/u/G/SPS/NJPN259.doc","FR")</f>
      </c>
      <c r="J7639" s="15">
        <f>HYPERLINK("https://docs.wto.org/imrd/directdoc.asp?DDFDocuments/v/G/SPS/NJPN259.doc","ES")</f>
      </c>
    </row>
    <row r="7640">
      <c r="A7640" s="10" t="s">
        <v>12986</v>
      </c>
      <c r="B7640" s="11" t="s">
        <v>145</v>
      </c>
      <c r="C7640" s="10" t="s">
        <v>54</v>
      </c>
      <c r="D7640" s="12">
        <v>40436</v>
      </c>
      <c r="E7640" s="13" t="s">
        <v>12746</v>
      </c>
      <c r="F7640" s="13" t="s">
        <v>925</v>
      </c>
      <c r="G7640" s="14" t="s">
        <v>520</v>
      </c>
      <c r="H7640" s="15">
        <f>HYPERLINK("https://docs.wto.org/imrd/directdoc.asp?DDFDocuments/t/G/SPS/NPHL25A6.DOC","EN")</f>
      </c>
      <c r="I7640" s="15">
        <f>HYPERLINK("https://docs.wto.org/imrd/directdoc.asp?DDFDocuments/u/G/SPS/NPHL25A6.DOC","FR")</f>
      </c>
      <c r="J7640" s="15">
        <f>HYPERLINK("https://docs.wto.org/imrd/directdoc.asp?DDFDocuments/v/G/SPS/NPHL25A6.DOC","ES")</f>
      </c>
    </row>
    <row r="7641">
      <c r="A7641" s="10" t="s">
        <v>12987</v>
      </c>
      <c r="B7641" s="11" t="s">
        <v>720</v>
      </c>
      <c r="C7641" s="10" t="s">
        <v>40</v>
      </c>
      <c r="D7641" s="12">
        <v>40436</v>
      </c>
      <c r="E7641" s="13" t="s">
        <v>19</v>
      </c>
      <c r="F7641" s="13" t="s">
        <v>5163</v>
      </c>
      <c r="G7641" s="14"/>
      <c r="H7641" s="15">
        <f>HYPERLINK("https://docs.wto.org/imrd/directdoc.asp?DDFDocuments/t/G/SPS/NSLV90A1.DOC","EN")</f>
      </c>
      <c r="I7641" s="15">
        <f>HYPERLINK("https://docs.wto.org/imrd/directdoc.asp?DDFDocuments/u/G/SPS/NSLV90A1.DOC","FR")</f>
      </c>
      <c r="J7641" s="15">
        <f>HYPERLINK("https://docs.wto.org/imrd/directdoc.asp?DDFDocuments/v/G/SPS/NSLV90A1.DOC","ES")</f>
      </c>
    </row>
    <row r="7642">
      <c r="A7642" s="10" t="s">
        <v>12988</v>
      </c>
      <c r="B7642" s="11" t="s">
        <v>720</v>
      </c>
      <c r="C7642" s="10" t="s">
        <v>40</v>
      </c>
      <c r="D7642" s="12">
        <v>40436</v>
      </c>
      <c r="E7642" s="13" t="s">
        <v>19</v>
      </c>
      <c r="F7642" s="13" t="s">
        <v>5163</v>
      </c>
      <c r="G7642" s="14"/>
      <c r="H7642" s="15">
        <f>HYPERLINK("https://docs.wto.org/imrd/directdoc.asp?DDFDocuments/t/G/SPS/NSLV91A1.DOC","EN")</f>
      </c>
      <c r="I7642" s="15">
        <f>HYPERLINK("https://docs.wto.org/imrd/directdoc.asp?DDFDocuments/u/G/SPS/NSLV91A1.DOC","FR")</f>
      </c>
      <c r="J7642" s="15">
        <f>HYPERLINK("https://docs.wto.org/imrd/directdoc.asp?DDFDocuments/v/G/SPS/NSLV91A1.DOC","ES")</f>
      </c>
    </row>
    <row r="7643">
      <c r="A7643" s="10" t="s">
        <v>12989</v>
      </c>
      <c r="B7643" s="11" t="s">
        <v>87</v>
      </c>
      <c r="C7643" s="10" t="s">
        <v>201</v>
      </c>
      <c r="D7643" s="12">
        <v>40427</v>
      </c>
      <c r="E7643" s="13" t="s">
        <v>19</v>
      </c>
      <c r="F7643" s="13" t="s">
        <v>12990</v>
      </c>
      <c r="G7643" s="14"/>
      <c r="H7643" s="15"/>
      <c r="I7643" s="15"/>
      <c r="J7643" s="15">
        <f>HYPERLINK("https://docs.wto.org/imrd/directdoc.asp?DDFDocuments/v/G/SPS/NMEX224C1.DOC","ES")</f>
      </c>
    </row>
    <row r="7644">
      <c r="A7644" s="10" t="s">
        <v>12991</v>
      </c>
      <c r="B7644" s="11" t="s">
        <v>72</v>
      </c>
      <c r="C7644" s="10" t="s">
        <v>18</v>
      </c>
      <c r="D7644" s="12">
        <v>40424</v>
      </c>
      <c r="E7644" s="13" t="s">
        <v>12992</v>
      </c>
      <c r="F7644" s="13" t="s">
        <v>6815</v>
      </c>
      <c r="G7644" s="14"/>
      <c r="H7644" s="15">
        <f>HYPERLINK("https://docs.wto.org/imrd/directdoc.asp?DDFDocuments/t/G/SPS/NCAN465.DOC","EN")</f>
      </c>
      <c r="I7644" s="15">
        <f>HYPERLINK("https://docs.wto.org/imrd/directdoc.asp?DDFDocuments/u/G/SPS/NCAN465.DOC","FR")</f>
      </c>
      <c r="J7644" s="15">
        <f>HYPERLINK("https://docs.wto.org/imrd/directdoc.asp?DDFDocuments/v/G/SPS/NCAN465.DOC","ES")</f>
      </c>
    </row>
    <row r="7645">
      <c r="A7645" s="10" t="s">
        <v>12993</v>
      </c>
      <c r="B7645" s="11" t="s">
        <v>72</v>
      </c>
      <c r="C7645" s="10" t="s">
        <v>18</v>
      </c>
      <c r="D7645" s="12">
        <v>40424</v>
      </c>
      <c r="E7645" s="13" t="s">
        <v>12994</v>
      </c>
      <c r="F7645" s="13" t="s">
        <v>6815</v>
      </c>
      <c r="G7645" s="14"/>
      <c r="H7645" s="15">
        <f>HYPERLINK("https://docs.wto.org/imrd/directdoc.asp?DDFDocuments/t/G/SPS/NCAN466.DOC","EN")</f>
      </c>
      <c r="I7645" s="15">
        <f>HYPERLINK("https://docs.wto.org/imrd/directdoc.asp?DDFDocuments/u/G/SPS/NCAN466.DOC","FR")</f>
      </c>
      <c r="J7645" s="15">
        <f>HYPERLINK("https://docs.wto.org/imrd/directdoc.asp?DDFDocuments/v/G/SPS/NCAN466.DOC","ES")</f>
      </c>
    </row>
    <row r="7646">
      <c r="A7646" s="10" t="s">
        <v>12995</v>
      </c>
      <c r="B7646" s="11" t="s">
        <v>153</v>
      </c>
      <c r="C7646" s="10" t="s">
        <v>18</v>
      </c>
      <c r="D7646" s="12">
        <v>40424</v>
      </c>
      <c r="E7646" s="13" t="s">
        <v>3925</v>
      </c>
      <c r="F7646" s="13" t="s">
        <v>3926</v>
      </c>
      <c r="G7646" s="14"/>
      <c r="H7646" s="15">
        <f>HYPERLINK("https://docs.wto.org/imrd/directdoc.asp?DDFDocuments/t/G/SPS/NKOR371.doc","EN")</f>
      </c>
      <c r="I7646" s="15">
        <f>HYPERLINK("https://docs.wto.org/imrd/directdoc.asp?DDFDocuments/u/G/SPS/NKOR371.doc","FR")</f>
      </c>
      <c r="J7646" s="15">
        <f>HYPERLINK("https://docs.wto.org/imrd/directdoc.asp?DDFDocuments/v/G/SPS/NKOR371.doc","ES")</f>
      </c>
    </row>
    <row r="7647">
      <c r="A7647" s="10" t="s">
        <v>12996</v>
      </c>
      <c r="B7647" s="11" t="s">
        <v>59</v>
      </c>
      <c r="C7647" s="10" t="s">
        <v>18</v>
      </c>
      <c r="D7647" s="12">
        <v>40424</v>
      </c>
      <c r="E7647" s="13" t="s">
        <v>2935</v>
      </c>
      <c r="F7647" s="13" t="s">
        <v>144</v>
      </c>
      <c r="G7647" s="14"/>
      <c r="H7647" s="15">
        <f>HYPERLINK("https://docs.wto.org/imrd/directdoc.asp?DDFDocuments/t/G/SPS/NTPKM148R1.doc","EN")</f>
      </c>
      <c r="I7647" s="15">
        <f>HYPERLINK("https://docs.wto.org/imrd/directdoc.asp?DDFDocuments/u/G/SPS/NTPKM148R1.doc","FR")</f>
      </c>
      <c r="J7647" s="15">
        <f>HYPERLINK("https://docs.wto.org/imrd/directdoc.asp?DDFDocuments/v/G/SPS/NTPKM148R1.doc","ES")</f>
      </c>
    </row>
    <row r="7648">
      <c r="A7648" s="10" t="s">
        <v>12997</v>
      </c>
      <c r="B7648" s="11" t="s">
        <v>59</v>
      </c>
      <c r="C7648" s="10" t="s">
        <v>18</v>
      </c>
      <c r="D7648" s="12">
        <v>40424</v>
      </c>
      <c r="E7648" s="13" t="s">
        <v>11662</v>
      </c>
      <c r="F7648" s="13" t="s">
        <v>144</v>
      </c>
      <c r="G7648" s="14"/>
      <c r="H7648" s="15">
        <f>HYPERLINK("https://docs.wto.org/imrd/directdoc.asp?DDFDocuments/t/G/SPS/NTPKM149R1.doc","EN")</f>
      </c>
      <c r="I7648" s="15">
        <f>HYPERLINK("https://docs.wto.org/imrd/directdoc.asp?DDFDocuments/u/G/SPS/NTPKM149R1.doc","FR")</f>
      </c>
      <c r="J7648" s="15">
        <f>HYPERLINK("https://docs.wto.org/imrd/directdoc.asp?DDFDocuments/v/G/SPS/NTPKM149R1.doc","ES")</f>
      </c>
    </row>
    <row r="7649">
      <c r="A7649" s="10" t="s">
        <v>12998</v>
      </c>
      <c r="B7649" s="11" t="s">
        <v>161</v>
      </c>
      <c r="C7649" s="10" t="s">
        <v>40</v>
      </c>
      <c r="D7649" s="12">
        <v>40424</v>
      </c>
      <c r="E7649" s="13" t="s">
        <v>12043</v>
      </c>
      <c r="F7649" s="13" t="s">
        <v>5150</v>
      </c>
      <c r="G7649" s="14" t="s">
        <v>4781</v>
      </c>
      <c r="H7649" s="15">
        <f>HYPERLINK("https://docs.wto.org/imrd/directdoc.asp?DDFDocuments/t/G/SPS/NUSA2040A1.DOC","EN")</f>
      </c>
      <c r="I7649" s="15">
        <f>HYPERLINK("https://docs.wto.org/imrd/directdoc.asp?DDFDocuments/u/G/SPS/NUSA2040A1.DOC","FR")</f>
      </c>
      <c r="J7649" s="15">
        <f>HYPERLINK("https://docs.wto.org/imrd/directdoc.asp?DDFDocuments/v/G/SPS/NUSA2040A1.DOC","ES")</f>
      </c>
    </row>
    <row r="7650">
      <c r="A7650" s="10" t="s">
        <v>12999</v>
      </c>
      <c r="B7650" s="11" t="s">
        <v>79</v>
      </c>
      <c r="C7650" s="10" t="s">
        <v>40</v>
      </c>
      <c r="D7650" s="12">
        <v>40423</v>
      </c>
      <c r="E7650" s="13" t="s">
        <v>19</v>
      </c>
      <c r="F7650" s="13" t="s">
        <v>5150</v>
      </c>
      <c r="G7650" s="14"/>
      <c r="H7650" s="15">
        <f>HYPERLINK("https://docs.wto.org/imrd/directdoc.asp?DDFDocuments/t/G/SPS/NCOL165A1R1.DOC","EN")</f>
      </c>
      <c r="I7650" s="15">
        <f>HYPERLINK("https://docs.wto.org/imrd/directdoc.asp?DDFDocuments/u/G/SPS/NCOL165A1R1.DOC","FR")</f>
      </c>
      <c r="J7650" s="15">
        <f>HYPERLINK("https://docs.wto.org/imrd/directdoc.asp?DDFDocuments/v/G/SPS/NCOL165A1R1.DOC","ES")</f>
      </c>
    </row>
    <row r="7651">
      <c r="A7651" s="10" t="s">
        <v>13000</v>
      </c>
      <c r="B7651" s="11" t="s">
        <v>145</v>
      </c>
      <c r="C7651" s="10" t="s">
        <v>54</v>
      </c>
      <c r="D7651" s="12">
        <v>40423</v>
      </c>
      <c r="E7651" s="13" t="s">
        <v>12582</v>
      </c>
      <c r="F7651" s="13" t="s">
        <v>925</v>
      </c>
      <c r="G7651" s="14" t="s">
        <v>226</v>
      </c>
      <c r="H7651" s="15">
        <f>HYPERLINK("https://docs.wto.org/imrd/directdoc.asp?DDFDocuments/t/G/SPS/NPHL25A5.DOC","EN")</f>
      </c>
      <c r="I7651" s="15">
        <f>HYPERLINK("https://docs.wto.org/imrd/directdoc.asp?DDFDocuments/u/G/SPS/NPHL25A5.DOC","FR")</f>
      </c>
      <c r="J7651" s="15">
        <f>HYPERLINK("https://docs.wto.org/imrd/directdoc.asp?DDFDocuments/v/G/SPS/NPHL25A5.DOC","ES")</f>
      </c>
    </row>
    <row r="7652">
      <c r="A7652" s="10" t="s">
        <v>13001</v>
      </c>
      <c r="B7652" s="11" t="s">
        <v>145</v>
      </c>
      <c r="C7652" s="10" t="s">
        <v>54</v>
      </c>
      <c r="D7652" s="12">
        <v>40423</v>
      </c>
      <c r="E7652" s="13" t="s">
        <v>13002</v>
      </c>
      <c r="F7652" s="13" t="s">
        <v>925</v>
      </c>
      <c r="G7652" s="14" t="s">
        <v>72</v>
      </c>
      <c r="H7652" s="15">
        <f>HYPERLINK("https://docs.wto.org/imrd/directdoc.asp?DDFDocuments/t/G/SPS/NPHL75A2.DOC","EN")</f>
      </c>
      <c r="I7652" s="15">
        <f>HYPERLINK("https://docs.wto.org/imrd/directdoc.asp?DDFDocuments/u/G/SPS/NPHL75A2.DOC","FR")</f>
      </c>
      <c r="J7652" s="15">
        <f>HYPERLINK("https://docs.wto.org/imrd/directdoc.asp?DDFDocuments/v/G/SPS/NPHL75A2.DOC","ES")</f>
      </c>
    </row>
    <row r="7653">
      <c r="A7653" s="10" t="s">
        <v>13003</v>
      </c>
      <c r="B7653" s="11" t="s">
        <v>95</v>
      </c>
      <c r="C7653" s="10" t="s">
        <v>40</v>
      </c>
      <c r="D7653" s="12">
        <v>40422</v>
      </c>
      <c r="E7653" s="13" t="s">
        <v>13004</v>
      </c>
      <c r="F7653" s="13" t="s">
        <v>5150</v>
      </c>
      <c r="G7653" s="14"/>
      <c r="H7653" s="15">
        <f>HYPERLINK("https://docs.wto.org/imrd/directdoc.asp?DDFDocuments/q/G/SPS/NBRA541A1.pdf","EN")</f>
      </c>
      <c r="I7653" s="15">
        <f>HYPERLINK("https://docs.wto.org/imrd/directdoc.asp?DDFDocuments/r/G/SPS/NBRA541A1.pdf","FR")</f>
      </c>
      <c r="J7653" s="15">
        <f>HYPERLINK("https://docs.wto.org/imrd/directdoc.asp?DDFDocuments/s/G/SPS/NBRA541A1.pdf","ES")</f>
      </c>
    </row>
    <row r="7654">
      <c r="A7654" s="10" t="s">
        <v>13005</v>
      </c>
      <c r="B7654" s="11" t="s">
        <v>95</v>
      </c>
      <c r="C7654" s="10" t="s">
        <v>40</v>
      </c>
      <c r="D7654" s="12">
        <v>40422</v>
      </c>
      <c r="E7654" s="13" t="s">
        <v>11865</v>
      </c>
      <c r="F7654" s="13" t="s">
        <v>1268</v>
      </c>
      <c r="G7654" s="14"/>
      <c r="H7654" s="15">
        <f>HYPERLINK("https://docs.wto.org/imrd/directdoc.asp?DDFDocuments/t/G/SPS/NBRA655A1.DOC","EN")</f>
      </c>
      <c r="I7654" s="15">
        <f>HYPERLINK("https://docs.wto.org/imrd/directdoc.asp?DDFDocuments/u/G/SPS/NBRA655A1.DOC","FR")</f>
      </c>
      <c r="J7654" s="15">
        <f>HYPERLINK("https://docs.wto.org/imrd/directdoc.asp?DDFDocuments/v/G/SPS/NBRA655A1.DOC","ES")</f>
      </c>
    </row>
    <row r="7655">
      <c r="A7655" s="10" t="s">
        <v>13006</v>
      </c>
      <c r="B7655" s="11" t="s">
        <v>95</v>
      </c>
      <c r="C7655" s="10" t="s">
        <v>18</v>
      </c>
      <c r="D7655" s="12">
        <v>40422</v>
      </c>
      <c r="E7655" s="13" t="s">
        <v>13007</v>
      </c>
      <c r="F7655" s="13" t="s">
        <v>1515</v>
      </c>
      <c r="G7655" s="14" t="s">
        <v>233</v>
      </c>
      <c r="H7655" s="15">
        <f>HYPERLINK("https://docs.wto.org/imrd/directdoc.asp?DDFDocuments/t/G/SPS/NBRA665.DOC","EN")</f>
      </c>
      <c r="I7655" s="15">
        <f>HYPERLINK("https://docs.wto.org/imrd/directdoc.asp?DDFDocuments/u/G/SPS/NBRA665.DOC","FR")</f>
      </c>
      <c r="J7655" s="15">
        <f>HYPERLINK("https://docs.wto.org/imrd/directdoc.asp?DDFDocuments/v/G/SPS/NBRA665.DOC","ES")</f>
      </c>
    </row>
    <row r="7656">
      <c r="A7656" s="10" t="s">
        <v>13008</v>
      </c>
      <c r="B7656" s="11" t="s">
        <v>95</v>
      </c>
      <c r="C7656" s="10" t="s">
        <v>18</v>
      </c>
      <c r="D7656" s="12">
        <v>40422</v>
      </c>
      <c r="E7656" s="13" t="s">
        <v>13009</v>
      </c>
      <c r="F7656" s="13" t="s">
        <v>368</v>
      </c>
      <c r="G7656" s="14" t="s">
        <v>3017</v>
      </c>
      <c r="H7656" s="15">
        <f>HYPERLINK("https://docs.wto.org/imrd/directdoc.asp?DDFDocuments/t/G/SPS/NBRA667.DOC","EN")</f>
      </c>
      <c r="I7656" s="15">
        <f>HYPERLINK("https://docs.wto.org/imrd/directdoc.asp?DDFDocuments/u/G/SPS/NBRA667.DOC","FR")</f>
      </c>
      <c r="J7656" s="15">
        <f>HYPERLINK("https://docs.wto.org/imrd/directdoc.asp?DDFDocuments/v/G/SPS/NBRA667.DOC","ES")</f>
      </c>
    </row>
    <row r="7657">
      <c r="A7657" s="10" t="s">
        <v>13010</v>
      </c>
      <c r="B7657" s="11" t="s">
        <v>2067</v>
      </c>
      <c r="C7657" s="10" t="s">
        <v>18</v>
      </c>
      <c r="D7657" s="12">
        <v>40422</v>
      </c>
      <c r="E7657" s="13" t="s">
        <v>12880</v>
      </c>
      <c r="F7657" s="13" t="s">
        <v>1550</v>
      </c>
      <c r="G7657" s="14"/>
      <c r="H7657" s="15">
        <f>HYPERLINK("https://docs.wto.org/imrd/directdoc.asp?DDFDocuments/t/G/SPS/NMKD4.DOC","EN")</f>
      </c>
      <c r="I7657" s="15">
        <f>HYPERLINK("https://docs.wto.org/imrd/directdoc.asp?DDFDocuments/u/G/SPS/NMKD4.DOC","FR")</f>
      </c>
      <c r="J7657" s="15">
        <f>HYPERLINK("https://docs.wto.org/imrd/directdoc.asp?DDFDocuments/v/G/SPS/NMKD4.DOC","ES")</f>
      </c>
    </row>
    <row r="7658">
      <c r="A7658" s="10" t="s">
        <v>13011</v>
      </c>
      <c r="B7658" s="11" t="s">
        <v>2519</v>
      </c>
      <c r="C7658" s="10" t="s">
        <v>40</v>
      </c>
      <c r="D7658" s="12">
        <v>40422</v>
      </c>
      <c r="E7658" s="13" t="s">
        <v>13012</v>
      </c>
      <c r="F7658" s="13" t="s">
        <v>5163</v>
      </c>
      <c r="G7658" s="14"/>
      <c r="H7658" s="15">
        <f>HYPERLINK("https://docs.wto.org/imrd/directdoc.asp?DDFDocuments/t/G/SPS/NNOR30A1.DOC","EN")</f>
      </c>
      <c r="I7658" s="15">
        <f>HYPERLINK("https://docs.wto.org/imrd/directdoc.asp?DDFDocuments/u/G/SPS/NNOR30A1.DOC","FR")</f>
      </c>
      <c r="J7658" s="15">
        <f>HYPERLINK("https://docs.wto.org/imrd/directdoc.asp?DDFDocuments/v/G/SPS/NNOR30A1.DOC","ES")</f>
      </c>
    </row>
    <row r="7659">
      <c r="A7659" s="10" t="s">
        <v>13013</v>
      </c>
      <c r="B7659" s="11" t="s">
        <v>161</v>
      </c>
      <c r="C7659" s="10" t="s">
        <v>18</v>
      </c>
      <c r="D7659" s="12">
        <v>40422</v>
      </c>
      <c r="E7659" s="13" t="s">
        <v>11225</v>
      </c>
      <c r="F7659" s="13" t="s">
        <v>158</v>
      </c>
      <c r="G7659" s="14" t="s">
        <v>79</v>
      </c>
      <c r="H7659" s="15">
        <f>HYPERLINK("https://docs.wto.org/imrd/directdoc.asp?DDFDocuments/q/G/SPS/NUSA2076.pdf","EN")</f>
      </c>
      <c r="I7659" s="15">
        <f>HYPERLINK("https://docs.wto.org/imrd/directdoc.asp?DDFDocuments/r/G/SPS/NUSA2076.pdf","FR")</f>
      </c>
      <c r="J7659" s="15">
        <f>HYPERLINK("https://docs.wto.org/imrd/directdoc.asp?DDFDocuments/s/G/SPS/NUSA2076.pdf","ES")</f>
      </c>
    </row>
    <row r="7660">
      <c r="A7660" s="10" t="s">
        <v>13014</v>
      </c>
      <c r="B7660" s="11" t="s">
        <v>87</v>
      </c>
      <c r="C7660" s="10" t="s">
        <v>40</v>
      </c>
      <c r="D7660" s="12">
        <v>40415</v>
      </c>
      <c r="E7660" s="13" t="s">
        <v>19</v>
      </c>
      <c r="F7660" s="13" t="s">
        <v>310</v>
      </c>
      <c r="G7660" s="14"/>
      <c r="H7660" s="15">
        <f>HYPERLINK("https://docs.wto.org/imrd/directdoc.asp?DDFDocuments/t/G/SPS/NMEX221A2.DOC","EN")</f>
      </c>
      <c r="I7660" s="15">
        <f>HYPERLINK("https://docs.wto.org/imrd/directdoc.asp?DDFDocuments/u/G/SPS/NMEX221A2.DOC","FR")</f>
      </c>
      <c r="J7660" s="15">
        <f>HYPERLINK("https://docs.wto.org/imrd/directdoc.asp?DDFDocuments/v/G/SPS/NMEX221A2.DOC","ES")</f>
      </c>
    </row>
    <row r="7661">
      <c r="A7661" s="10" t="s">
        <v>13015</v>
      </c>
      <c r="B7661" s="11" t="s">
        <v>79</v>
      </c>
      <c r="C7661" s="10" t="s">
        <v>40</v>
      </c>
      <c r="D7661" s="12">
        <v>40414</v>
      </c>
      <c r="E7661" s="13" t="s">
        <v>19</v>
      </c>
      <c r="F7661" s="13" t="s">
        <v>5150</v>
      </c>
      <c r="G7661" s="14"/>
      <c r="H7661" s="15">
        <f>HYPERLINK("https://docs.wto.org/imrd/directdoc.asp?DDFDocuments/t/G/SPS/NCOL165A1.DOC","EN")</f>
      </c>
      <c r="I7661" s="15">
        <f>HYPERLINK("https://docs.wto.org/imrd/directdoc.asp?DDFDocuments/u/G/SPS/NCOL165A1.DOC","FR")</f>
      </c>
      <c r="J7661" s="15">
        <f>HYPERLINK("https://docs.wto.org/imrd/directdoc.asp?DDFDocuments/v/G/SPS/NCOL165A1.DOC","ES")</f>
      </c>
    </row>
    <row r="7662">
      <c r="A7662" s="10" t="s">
        <v>13016</v>
      </c>
      <c r="B7662" s="11" t="s">
        <v>204</v>
      </c>
      <c r="C7662" s="10" t="s">
        <v>18</v>
      </c>
      <c r="D7662" s="12">
        <v>40410</v>
      </c>
      <c r="E7662" s="13" t="s">
        <v>13017</v>
      </c>
      <c r="F7662" s="13" t="s">
        <v>117</v>
      </c>
      <c r="G7662" s="14"/>
      <c r="H7662" s="15">
        <f>HYPERLINK("https://docs.wto.org/imrd/directdoc.asp?DDFDocuments/t/G/SPS/NEGY40.DOC","EN")</f>
      </c>
      <c r="I7662" s="15">
        <f>HYPERLINK("https://docs.wto.org/imrd/directdoc.asp?DDFDocuments/u/G/SPS/NEGY40.DOC","FR")</f>
      </c>
      <c r="J7662" s="15">
        <f>HYPERLINK("https://docs.wto.org/imrd/directdoc.asp?DDFDocuments/v/G/SPS/NEGY40.DOC","ES")</f>
      </c>
    </row>
    <row r="7663">
      <c r="A7663" s="10" t="s">
        <v>13018</v>
      </c>
      <c r="B7663" s="11" t="s">
        <v>59</v>
      </c>
      <c r="C7663" s="10" t="s">
        <v>201</v>
      </c>
      <c r="D7663" s="12">
        <v>40410</v>
      </c>
      <c r="E7663" s="13" t="s">
        <v>13019</v>
      </c>
      <c r="F7663" s="13" t="s">
        <v>5150</v>
      </c>
      <c r="G7663" s="14"/>
      <c r="H7663" s="15">
        <f>HYPERLINK("https://docs.wto.org/imrd/directdoc.asp?DDFDocuments/t/G/SPS/NTPKM199A1C1.DOC","EN")</f>
      </c>
      <c r="I7663" s="15">
        <f>HYPERLINK("https://docs.wto.org/imrd/directdoc.asp?DDFDocuments/u/G/SPS/NTPKM199A1C1.DOC","FR")</f>
      </c>
      <c r="J7663" s="15">
        <f>HYPERLINK("https://docs.wto.org/imrd/directdoc.asp?DDFDocuments/v/G/SPS/NTPKM199A1C1.DOC","ES")</f>
      </c>
    </row>
    <row r="7664">
      <c r="A7664" s="10" t="s">
        <v>13020</v>
      </c>
      <c r="B7664" s="11" t="s">
        <v>59</v>
      </c>
      <c r="C7664" s="10" t="s">
        <v>18</v>
      </c>
      <c r="D7664" s="12">
        <v>40410</v>
      </c>
      <c r="E7664" s="13" t="s">
        <v>2896</v>
      </c>
      <c r="F7664" s="13" t="s">
        <v>144</v>
      </c>
      <c r="G7664" s="14" t="s">
        <v>188</v>
      </c>
      <c r="H7664" s="15">
        <f>HYPERLINK("https://docs.wto.org/imrd/directdoc.asp?DDFDocuments/t/G/SPS/NTPKM201.DOC","EN")</f>
      </c>
      <c r="I7664" s="15">
        <f>HYPERLINK("https://docs.wto.org/imrd/directdoc.asp?DDFDocuments/u/G/SPS/NTPKM201.DOC","FR")</f>
      </c>
      <c r="J7664" s="15">
        <f>HYPERLINK("https://docs.wto.org/imrd/directdoc.asp?DDFDocuments/v/G/SPS/NTPKM201.DOC","ES")</f>
      </c>
    </row>
    <row r="7665">
      <c r="A7665" s="10" t="s">
        <v>13021</v>
      </c>
      <c r="B7665" s="11" t="s">
        <v>365</v>
      </c>
      <c r="C7665" s="10" t="s">
        <v>18</v>
      </c>
      <c r="D7665" s="12">
        <v>40409</v>
      </c>
      <c r="E7665" s="13" t="s">
        <v>13022</v>
      </c>
      <c r="F7665" s="13" t="s">
        <v>6154</v>
      </c>
      <c r="G7665" s="14"/>
      <c r="H7665" s="15">
        <f>HYPERLINK("https://docs.wto.org/imrd/directdoc.asp?DDFDocuments/q/G/SPS/NCHL330.pdf","EN")</f>
      </c>
      <c r="I7665" s="15">
        <f>HYPERLINK("https://docs.wto.org/imrd/directdoc.asp?DDFDocuments/r/G/SPS/NCHL330.pdf","FR")</f>
      </c>
      <c r="J7665" s="15">
        <f>HYPERLINK("https://docs.wto.org/imrd/directdoc.asp?DDFDocuments/s/G/SPS/NCHL330.pdf","ES")</f>
      </c>
    </row>
    <row r="7666">
      <c r="A7666" s="10" t="s">
        <v>13023</v>
      </c>
      <c r="B7666" s="11" t="s">
        <v>188</v>
      </c>
      <c r="C7666" s="10" t="s">
        <v>18</v>
      </c>
      <c r="D7666" s="12">
        <v>40408</v>
      </c>
      <c r="E7666" s="13" t="s">
        <v>13024</v>
      </c>
      <c r="F7666" s="13" t="s">
        <v>607</v>
      </c>
      <c r="G7666" s="14" t="s">
        <v>145</v>
      </c>
      <c r="H7666" s="15">
        <f>HYPERLINK("https://docs.wto.org/imrd/directdoc.asp?DDFDocuments/t/G/SPS/NAUS252.DOC","EN")</f>
      </c>
      <c r="I7666" s="15">
        <f>HYPERLINK("https://docs.wto.org/imrd/directdoc.asp?DDFDocuments/u/G/SPS/NAUS252.DOC","FR")</f>
      </c>
      <c r="J7666" s="15">
        <f>HYPERLINK("https://docs.wto.org/imrd/directdoc.asp?DDFDocuments/v/G/SPS/NAUS252.DOC","ES")</f>
      </c>
    </row>
    <row r="7667">
      <c r="A7667" s="10" t="s">
        <v>13025</v>
      </c>
      <c r="B7667" s="11" t="s">
        <v>161</v>
      </c>
      <c r="C7667" s="10" t="s">
        <v>40</v>
      </c>
      <c r="D7667" s="12">
        <v>40407</v>
      </c>
      <c r="E7667" s="13" t="s">
        <v>12408</v>
      </c>
      <c r="F7667" s="13" t="s">
        <v>6184</v>
      </c>
      <c r="G7667" s="14" t="s">
        <v>188</v>
      </c>
      <c r="H7667" s="15">
        <f>HYPERLINK("https://docs.wto.org/imrd/directdoc.asp?DDFDocuments/t/G/SPS/NUSA1963A1.DOC","EN")</f>
      </c>
      <c r="I7667" s="15">
        <f>HYPERLINK("https://docs.wto.org/imrd/directdoc.asp?DDFDocuments/u/G/SPS/NUSA1963A1.DOC","FR")</f>
      </c>
      <c r="J7667" s="15">
        <f>HYPERLINK("https://docs.wto.org/imrd/directdoc.asp?DDFDocuments/v/G/SPS/NUSA1963A1.DOC","ES")</f>
      </c>
    </row>
    <row r="7668">
      <c r="A7668" s="10" t="s">
        <v>13026</v>
      </c>
      <c r="B7668" s="11" t="s">
        <v>2054</v>
      </c>
      <c r="C7668" s="10" t="s">
        <v>18</v>
      </c>
      <c r="D7668" s="12">
        <v>40406</v>
      </c>
      <c r="E7668" s="13" t="s">
        <v>13027</v>
      </c>
      <c r="F7668" s="13" t="s">
        <v>24</v>
      </c>
      <c r="G7668" s="14"/>
      <c r="H7668" s="15">
        <f>HYPERLINK("https://docs.wto.org/imrd/directdoc.asp?DDFDocuments/t/G/SPS/NNPL14.DOC","EN")</f>
      </c>
      <c r="I7668" s="15">
        <f>HYPERLINK("https://docs.wto.org/imrd/directdoc.asp?DDFDocuments/u/G/SPS/NNPL14.DOC","FR")</f>
      </c>
      <c r="J7668" s="15">
        <f>HYPERLINK("https://docs.wto.org/imrd/directdoc.asp?DDFDocuments/v/G/SPS/NNPL14.DOC","ES")</f>
      </c>
    </row>
    <row r="7669">
      <c r="A7669" s="10" t="s">
        <v>13028</v>
      </c>
      <c r="B7669" s="11" t="s">
        <v>233</v>
      </c>
      <c r="C7669" s="10" t="s">
        <v>18</v>
      </c>
      <c r="D7669" s="12">
        <v>40406</v>
      </c>
      <c r="E7669" s="13" t="s">
        <v>13029</v>
      </c>
      <c r="F7669" s="13" t="s">
        <v>992</v>
      </c>
      <c r="G7669" s="14" t="s">
        <v>1389</v>
      </c>
      <c r="H7669" s="15">
        <f>HYPERLINK("https://docs.wto.org/imrd/directdoc.asp?DDFDocuments/q/G/SPS/NPER343.pdf","EN")</f>
      </c>
      <c r="I7669" s="15">
        <f>HYPERLINK("https://docs.wto.org/imrd/directdoc.asp?DDFDocuments/r/G/SPS/NPER343.pdf","FR")</f>
      </c>
      <c r="J7669" s="15">
        <f>HYPERLINK("https://docs.wto.org/imrd/directdoc.asp?DDFDocuments/s/G/SPS/NPER343.pdf","ES")</f>
      </c>
    </row>
    <row r="7670">
      <c r="A7670" s="10" t="s">
        <v>13030</v>
      </c>
      <c r="B7670" s="11" t="s">
        <v>233</v>
      </c>
      <c r="C7670" s="10" t="s">
        <v>18</v>
      </c>
      <c r="D7670" s="12">
        <v>40406</v>
      </c>
      <c r="E7670" s="13" t="s">
        <v>13031</v>
      </c>
      <c r="F7670" s="13" t="s">
        <v>992</v>
      </c>
      <c r="G7670" s="14" t="s">
        <v>365</v>
      </c>
      <c r="H7670" s="15">
        <f>HYPERLINK("https://docs.wto.org/imrd/directdoc.asp?DDFDocuments/q/G/SPS/NPER344.pdf","EN")</f>
      </c>
      <c r="I7670" s="15">
        <f>HYPERLINK("https://docs.wto.org/imrd/directdoc.asp?DDFDocuments/r/G/SPS/NPER344.pdf","FR")</f>
      </c>
      <c r="J7670" s="15">
        <f>HYPERLINK("https://docs.wto.org/imrd/directdoc.asp?DDFDocuments/s/G/SPS/NPER344.pdf","ES")</f>
      </c>
    </row>
    <row r="7671">
      <c r="A7671" s="10" t="s">
        <v>13032</v>
      </c>
      <c r="B7671" s="11" t="s">
        <v>233</v>
      </c>
      <c r="C7671" s="10" t="s">
        <v>18</v>
      </c>
      <c r="D7671" s="12">
        <v>40406</v>
      </c>
      <c r="E7671" s="13" t="s">
        <v>13033</v>
      </c>
      <c r="F7671" s="13" t="s">
        <v>992</v>
      </c>
      <c r="G7671" s="14" t="s">
        <v>365</v>
      </c>
      <c r="H7671" s="15">
        <f>HYPERLINK("https://docs.wto.org/imrd/directdoc.asp?DDFDocuments/t/G/SPS/NPER345.DOC","EN")</f>
      </c>
      <c r="I7671" s="15">
        <f>HYPERLINK("https://docs.wto.org/imrd/directdoc.asp?DDFDocuments/u/G/SPS/NPER345.DOC","FR")</f>
      </c>
      <c r="J7671" s="15">
        <f>HYPERLINK("https://docs.wto.org/imrd/directdoc.asp?DDFDocuments/v/G/SPS/NPER345.DOC","ES")</f>
      </c>
    </row>
    <row r="7672">
      <c r="A7672" s="10" t="s">
        <v>13034</v>
      </c>
      <c r="B7672" s="11" t="s">
        <v>233</v>
      </c>
      <c r="C7672" s="10" t="s">
        <v>18</v>
      </c>
      <c r="D7672" s="12">
        <v>40406</v>
      </c>
      <c r="E7672" s="13" t="s">
        <v>13035</v>
      </c>
      <c r="F7672" s="13" t="s">
        <v>992</v>
      </c>
      <c r="G7672" s="14" t="s">
        <v>365</v>
      </c>
      <c r="H7672" s="15">
        <f>HYPERLINK("https://docs.wto.org/imrd/directdoc.asp?DDFDocuments/t/G/SPS/NPER346.DOC","EN")</f>
      </c>
      <c r="I7672" s="15">
        <f>HYPERLINK("https://docs.wto.org/imrd/directdoc.asp?DDFDocuments/u/G/SPS/NPER346.DOC","FR")</f>
      </c>
      <c r="J7672" s="15">
        <f>HYPERLINK("https://docs.wto.org/imrd/directdoc.asp?DDFDocuments/v/G/SPS/NPER346.DOC","ES")</f>
      </c>
    </row>
    <row r="7673">
      <c r="A7673" s="10" t="s">
        <v>13036</v>
      </c>
      <c r="B7673" s="11" t="s">
        <v>233</v>
      </c>
      <c r="C7673" s="10" t="s">
        <v>18</v>
      </c>
      <c r="D7673" s="12">
        <v>40406</v>
      </c>
      <c r="E7673" s="13" t="s">
        <v>13037</v>
      </c>
      <c r="F7673" s="13" t="s">
        <v>2531</v>
      </c>
      <c r="G7673" s="14" t="s">
        <v>1274</v>
      </c>
      <c r="H7673" s="15">
        <f>HYPERLINK("https://docs.wto.org/imrd/directdoc.asp?DDFDocuments/q/G/SPS/NPER347.pdf","EN")</f>
      </c>
      <c r="I7673" s="15">
        <f>HYPERLINK("https://docs.wto.org/imrd/directdoc.asp?DDFDocuments/r/G/SPS/NPER347.pdf","FR")</f>
      </c>
      <c r="J7673" s="15">
        <f>HYPERLINK("https://docs.wto.org/imrd/directdoc.asp?DDFDocuments/s/G/SPS/NPER347.pdf","ES")</f>
      </c>
    </row>
    <row r="7674">
      <c r="A7674" s="10" t="s">
        <v>13038</v>
      </c>
      <c r="B7674" s="11" t="s">
        <v>183</v>
      </c>
      <c r="C7674" s="10" t="s">
        <v>40</v>
      </c>
      <c r="D7674" s="12">
        <v>40403</v>
      </c>
      <c r="E7674" s="13" t="s">
        <v>19</v>
      </c>
      <c r="F7674" s="13" t="s">
        <v>5150</v>
      </c>
      <c r="G7674" s="14"/>
      <c r="H7674" s="15">
        <f>HYPERLINK("https://docs.wto.org/imrd/directdoc.asp?DDFDocuments/t/G/SPS/NARG128A1.DOC","EN")</f>
      </c>
      <c r="I7674" s="15">
        <f>HYPERLINK("https://docs.wto.org/imrd/directdoc.asp?DDFDocuments/u/G/SPS/NARG128A1.DOC","FR")</f>
      </c>
      <c r="J7674" s="15">
        <f>HYPERLINK("https://docs.wto.org/imrd/directdoc.asp?DDFDocuments/v/G/SPS/NARG128A1.DOC","ES")</f>
      </c>
    </row>
    <row r="7675">
      <c r="A7675" s="10" t="s">
        <v>13039</v>
      </c>
      <c r="B7675" s="11" t="s">
        <v>1129</v>
      </c>
      <c r="C7675" s="10" t="s">
        <v>18</v>
      </c>
      <c r="D7675" s="12">
        <v>40403</v>
      </c>
      <c r="E7675" s="13" t="s">
        <v>13040</v>
      </c>
      <c r="F7675" s="13" t="s">
        <v>13041</v>
      </c>
      <c r="G7675" s="14"/>
      <c r="H7675" s="15">
        <f>HYPERLINK("https://docs.wto.org/imrd/directdoc.asp?DDFDocuments/q/G/SPS/NMYS25.pdf","EN")</f>
      </c>
      <c r="I7675" s="15">
        <f>HYPERLINK("https://docs.wto.org/imrd/directdoc.asp?DDFDocuments/r/G/SPS/NMYS25.pdf","FR")</f>
      </c>
      <c r="J7675" s="15">
        <f>HYPERLINK("https://docs.wto.org/imrd/directdoc.asp?DDFDocuments/s/G/SPS/NMYS25.pdf","ES")</f>
      </c>
    </row>
    <row r="7676">
      <c r="A7676" s="10" t="s">
        <v>13042</v>
      </c>
      <c r="B7676" s="11" t="s">
        <v>59</v>
      </c>
      <c r="C7676" s="10" t="s">
        <v>40</v>
      </c>
      <c r="D7676" s="12">
        <v>40403</v>
      </c>
      <c r="E7676" s="13" t="s">
        <v>13043</v>
      </c>
      <c r="F7676" s="13" t="s">
        <v>5150</v>
      </c>
      <c r="G7676" s="14" t="s">
        <v>34</v>
      </c>
      <c r="H7676" s="15">
        <f>HYPERLINK("https://docs.wto.org/imrd/directdoc.asp?DDFDocuments/t/G/SPS/NTPKM190A1.DOC","EN")</f>
      </c>
      <c r="I7676" s="15">
        <f>HYPERLINK("https://docs.wto.org/imrd/directdoc.asp?DDFDocuments/u/G/SPS/NTPKM190A1.DOC","FR")</f>
      </c>
      <c r="J7676" s="15">
        <f>HYPERLINK("https://docs.wto.org/imrd/directdoc.asp?DDFDocuments/v/G/SPS/NTPKM190A1.DOC","ES")</f>
      </c>
    </row>
    <row r="7677">
      <c r="A7677" s="10" t="s">
        <v>13044</v>
      </c>
      <c r="B7677" s="11" t="s">
        <v>59</v>
      </c>
      <c r="C7677" s="10" t="s">
        <v>40</v>
      </c>
      <c r="D7677" s="12">
        <v>40403</v>
      </c>
      <c r="E7677" s="13" t="s">
        <v>13045</v>
      </c>
      <c r="F7677" s="13" t="s">
        <v>5150</v>
      </c>
      <c r="G7677" s="14" t="s">
        <v>188</v>
      </c>
      <c r="H7677" s="15">
        <f>HYPERLINK("https://docs.wto.org/imrd/directdoc.asp?DDFDocuments/t/G/SPS/NTPKM193A1.DOC","EN")</f>
      </c>
      <c r="I7677" s="15">
        <f>HYPERLINK("https://docs.wto.org/imrd/directdoc.asp?DDFDocuments/u/G/SPS/NTPKM193A1.DOC","FR")</f>
      </c>
      <c r="J7677" s="15">
        <f>HYPERLINK("https://docs.wto.org/imrd/directdoc.asp?DDFDocuments/v/G/SPS/NTPKM193A1.DOC","ES")</f>
      </c>
    </row>
    <row r="7678">
      <c r="A7678" s="10" t="s">
        <v>13046</v>
      </c>
      <c r="B7678" s="11" t="s">
        <v>59</v>
      </c>
      <c r="C7678" s="10" t="s">
        <v>40</v>
      </c>
      <c r="D7678" s="12">
        <v>40403</v>
      </c>
      <c r="E7678" s="13" t="s">
        <v>13047</v>
      </c>
      <c r="F7678" s="13" t="s">
        <v>5150</v>
      </c>
      <c r="G7678" s="14" t="s">
        <v>195</v>
      </c>
      <c r="H7678" s="15">
        <f>HYPERLINK("https://docs.wto.org/imrd/directdoc.asp?DDFDocuments/t/G/SPS/NTPKM194A1.DOC","EN")</f>
      </c>
      <c r="I7678" s="15">
        <f>HYPERLINK("https://docs.wto.org/imrd/directdoc.asp?DDFDocuments/u/G/SPS/NTPKM194A1.DOC","FR")</f>
      </c>
      <c r="J7678" s="15">
        <f>HYPERLINK("https://docs.wto.org/imrd/directdoc.asp?DDFDocuments/v/G/SPS/NTPKM194A1.DOC","ES")</f>
      </c>
    </row>
    <row r="7679">
      <c r="A7679" s="10" t="s">
        <v>13048</v>
      </c>
      <c r="B7679" s="11" t="s">
        <v>59</v>
      </c>
      <c r="C7679" s="10" t="s">
        <v>40</v>
      </c>
      <c r="D7679" s="12">
        <v>40403</v>
      </c>
      <c r="E7679" s="13" t="s">
        <v>13049</v>
      </c>
      <c r="F7679" s="13" t="s">
        <v>5150</v>
      </c>
      <c r="G7679" s="14" t="s">
        <v>12748</v>
      </c>
      <c r="H7679" s="15">
        <f>HYPERLINK("https://docs.wto.org/imrd/directdoc.asp?DDFDocuments/t/G/SPS/NTPKM195A1.DOC","EN")</f>
      </c>
      <c r="I7679" s="15">
        <f>HYPERLINK("https://docs.wto.org/imrd/directdoc.asp?DDFDocuments/u/G/SPS/NTPKM195A1.DOC","FR")</f>
      </c>
      <c r="J7679" s="15">
        <f>HYPERLINK("https://docs.wto.org/imrd/directdoc.asp?DDFDocuments/v/G/SPS/NTPKM195A1.DOC","ES")</f>
      </c>
    </row>
    <row r="7680">
      <c r="A7680" s="10" t="s">
        <v>13050</v>
      </c>
      <c r="B7680" s="11" t="s">
        <v>59</v>
      </c>
      <c r="C7680" s="10" t="s">
        <v>40</v>
      </c>
      <c r="D7680" s="12">
        <v>40403</v>
      </c>
      <c r="E7680" s="13" t="s">
        <v>13051</v>
      </c>
      <c r="F7680" s="13" t="s">
        <v>5150</v>
      </c>
      <c r="G7680" s="14" t="s">
        <v>365</v>
      </c>
      <c r="H7680" s="15">
        <f>HYPERLINK("https://docs.wto.org/imrd/directdoc.asp?DDFDocuments/t/G/SPS/NTPKM196A1.DOC","EN")</f>
      </c>
      <c r="I7680" s="15">
        <f>HYPERLINK("https://docs.wto.org/imrd/directdoc.asp?DDFDocuments/u/G/SPS/NTPKM196A1.DOC","FR")</f>
      </c>
      <c r="J7680" s="15">
        <f>HYPERLINK("https://docs.wto.org/imrd/directdoc.asp?DDFDocuments/v/G/SPS/NTPKM196A1.DOC","ES")</f>
      </c>
    </row>
    <row r="7681">
      <c r="A7681" s="10" t="s">
        <v>13052</v>
      </c>
      <c r="B7681" s="11" t="s">
        <v>59</v>
      </c>
      <c r="C7681" s="10" t="s">
        <v>40</v>
      </c>
      <c r="D7681" s="12">
        <v>40403</v>
      </c>
      <c r="E7681" s="13" t="s">
        <v>13053</v>
      </c>
      <c r="F7681" s="13" t="s">
        <v>5150</v>
      </c>
      <c r="G7681" s="14" t="s">
        <v>233</v>
      </c>
      <c r="H7681" s="15">
        <f>HYPERLINK("https://docs.wto.org/imrd/directdoc.asp?DDFDocuments/t/G/SPS/NTPKM197A1.DOC","EN")</f>
      </c>
      <c r="I7681" s="15">
        <f>HYPERLINK("https://docs.wto.org/imrd/directdoc.asp?DDFDocuments/u/G/SPS/NTPKM197A1.DOC","FR")</f>
      </c>
      <c r="J7681" s="15">
        <f>HYPERLINK("https://docs.wto.org/imrd/directdoc.asp?DDFDocuments/v/G/SPS/NTPKM197A1.DOC","ES")</f>
      </c>
    </row>
    <row r="7682">
      <c r="A7682" s="10" t="s">
        <v>13054</v>
      </c>
      <c r="B7682" s="11" t="s">
        <v>59</v>
      </c>
      <c r="C7682" s="10" t="s">
        <v>40</v>
      </c>
      <c r="D7682" s="12">
        <v>40403</v>
      </c>
      <c r="E7682" s="13" t="s">
        <v>13055</v>
      </c>
      <c r="F7682" s="13" t="s">
        <v>5150</v>
      </c>
      <c r="G7682" s="14" t="s">
        <v>5318</v>
      </c>
      <c r="H7682" s="15">
        <f>HYPERLINK("https://docs.wto.org/imrd/directdoc.asp?DDFDocuments/t/G/SPS/NTPKM198A1.DOC","EN")</f>
      </c>
      <c r="I7682" s="15">
        <f>HYPERLINK("https://docs.wto.org/imrd/directdoc.asp?DDFDocuments/u/G/SPS/NTPKM198A1.DOC","FR")</f>
      </c>
      <c r="J7682" s="15">
        <f>HYPERLINK("https://docs.wto.org/imrd/directdoc.asp?DDFDocuments/v/G/SPS/NTPKM198A1.DOC","ES")</f>
      </c>
    </row>
    <row r="7683">
      <c r="A7683" s="10" t="s">
        <v>13056</v>
      </c>
      <c r="B7683" s="11" t="s">
        <v>59</v>
      </c>
      <c r="C7683" s="10" t="s">
        <v>40</v>
      </c>
      <c r="D7683" s="12">
        <v>40403</v>
      </c>
      <c r="E7683" s="13" t="s">
        <v>13019</v>
      </c>
      <c r="F7683" s="13" t="s">
        <v>5150</v>
      </c>
      <c r="G7683" s="14"/>
      <c r="H7683" s="15">
        <f>HYPERLINK("https://docs.wto.org/imrd/directdoc.asp?DDFDocuments/t/G/SPS/NTPKM199A1.DOC","EN")</f>
      </c>
      <c r="I7683" s="15">
        <f>HYPERLINK("https://docs.wto.org/imrd/directdoc.asp?DDFDocuments/u/G/SPS/NTPKM199A1.DOC","FR")</f>
      </c>
      <c r="J7683" s="15">
        <f>HYPERLINK("https://docs.wto.org/imrd/directdoc.asp?DDFDocuments/v/G/SPS/NTPKM199A1.DOC","ES")</f>
      </c>
    </row>
    <row r="7684">
      <c r="A7684" s="10" t="s">
        <v>13057</v>
      </c>
      <c r="B7684" s="11" t="s">
        <v>161</v>
      </c>
      <c r="C7684" s="10" t="s">
        <v>18</v>
      </c>
      <c r="D7684" s="12">
        <v>40403</v>
      </c>
      <c r="E7684" s="13" t="s">
        <v>13058</v>
      </c>
      <c r="F7684" s="13" t="s">
        <v>122</v>
      </c>
      <c r="G7684" s="14"/>
      <c r="H7684" s="15">
        <f>HYPERLINK("https://docs.wto.org/imrd/directdoc.asp?DDFDocuments/t/G/SPS/NUSA2067.DOC","EN")</f>
      </c>
      <c r="I7684" s="15">
        <f>HYPERLINK("https://docs.wto.org/imrd/directdoc.asp?DDFDocuments/u/G/SPS/NUSA2067.DOC","FR")</f>
      </c>
      <c r="J7684" s="15">
        <f>HYPERLINK("https://docs.wto.org/imrd/directdoc.asp?DDFDocuments/v/G/SPS/NUSA2067.DOC","ES")</f>
      </c>
    </row>
    <row r="7685">
      <c r="A7685" s="10" t="s">
        <v>13059</v>
      </c>
      <c r="B7685" s="11" t="s">
        <v>153</v>
      </c>
      <c r="C7685" s="10" t="s">
        <v>18</v>
      </c>
      <c r="D7685" s="12">
        <v>40402</v>
      </c>
      <c r="E7685" s="13" t="s">
        <v>13060</v>
      </c>
      <c r="F7685" s="13" t="s">
        <v>817</v>
      </c>
      <c r="G7685" s="14"/>
      <c r="H7685" s="15">
        <f>HYPERLINK("https://docs.wto.org/imrd/directdoc.asp?DDFDocuments/q/G/SPS/NKOR369.pdf","EN")</f>
      </c>
      <c r="I7685" s="15">
        <f>HYPERLINK("https://docs.wto.org/imrd/directdoc.asp?DDFDocuments/r/G/SPS/NKOR369.pdf","FR")</f>
      </c>
      <c r="J7685" s="15">
        <f>HYPERLINK("https://docs.wto.org/imrd/directdoc.asp?DDFDocuments/s/G/SPS/NKOR369.pdf","ES")</f>
      </c>
    </row>
    <row r="7686">
      <c r="A7686" s="10" t="s">
        <v>13061</v>
      </c>
      <c r="B7686" s="11" t="s">
        <v>195</v>
      </c>
      <c r="C7686" s="10" t="s">
        <v>40</v>
      </c>
      <c r="D7686" s="12">
        <v>40402</v>
      </c>
      <c r="E7686" s="13" t="s">
        <v>6968</v>
      </c>
      <c r="F7686" s="13" t="s">
        <v>5150</v>
      </c>
      <c r="G7686" s="14"/>
      <c r="H7686" s="15">
        <f>HYPERLINK("https://docs.wto.org/imrd/directdoc.asp?DDFDocuments/t/G/SPS/NNZL437A1.DOC","EN")</f>
      </c>
      <c r="I7686" s="15">
        <f>HYPERLINK("https://docs.wto.org/imrd/directdoc.asp?DDFDocuments/u/G/SPS/NNZL437A1.DOC","FR")</f>
      </c>
      <c r="J7686" s="15">
        <f>HYPERLINK("https://docs.wto.org/imrd/directdoc.asp?DDFDocuments/v/G/SPS/NNZL437A1.DOC","ES")</f>
      </c>
    </row>
    <row r="7687">
      <c r="A7687" s="10" t="s">
        <v>13062</v>
      </c>
      <c r="B7687" s="11" t="s">
        <v>72</v>
      </c>
      <c r="C7687" s="10" t="s">
        <v>40</v>
      </c>
      <c r="D7687" s="12">
        <v>40400</v>
      </c>
      <c r="E7687" s="13" t="s">
        <v>13063</v>
      </c>
      <c r="F7687" s="13" t="s">
        <v>5150</v>
      </c>
      <c r="G7687" s="14"/>
      <c r="H7687" s="15">
        <f>HYPERLINK("https://docs.wto.org/imrd/directdoc.asp?DDFDocuments/t/G/SPS/NCAN160A1.DOC","EN")</f>
      </c>
      <c r="I7687" s="15">
        <f>HYPERLINK("https://docs.wto.org/imrd/directdoc.asp?DDFDocuments/u/G/SPS/NCAN160A1.DOC","FR")</f>
      </c>
      <c r="J7687" s="15">
        <f>HYPERLINK("https://docs.wto.org/imrd/directdoc.asp?DDFDocuments/v/G/SPS/NCAN160A1.DOC","ES")</f>
      </c>
    </row>
    <row r="7688">
      <c r="A7688" s="10" t="s">
        <v>13064</v>
      </c>
      <c r="B7688" s="11" t="s">
        <v>72</v>
      </c>
      <c r="C7688" s="10" t="s">
        <v>40</v>
      </c>
      <c r="D7688" s="12">
        <v>40400</v>
      </c>
      <c r="E7688" s="13" t="s">
        <v>13065</v>
      </c>
      <c r="F7688" s="13" t="s">
        <v>5150</v>
      </c>
      <c r="G7688" s="14"/>
      <c r="H7688" s="15">
        <f>HYPERLINK("https://docs.wto.org/imrd/directdoc.asp?DDFDocuments/q/G/SPS/NCAN164A1.pdf","EN")</f>
      </c>
      <c r="I7688" s="15">
        <f>HYPERLINK("https://docs.wto.org/imrd/directdoc.asp?DDFDocuments/r/G/SPS/NCAN164A1.pdf","FR")</f>
      </c>
      <c r="J7688" s="15">
        <f>HYPERLINK("https://docs.wto.org/imrd/directdoc.asp?DDFDocuments/s/G/SPS/NCAN164A1.pdf","ES")</f>
      </c>
    </row>
    <row r="7689">
      <c r="A7689" s="10" t="s">
        <v>13066</v>
      </c>
      <c r="B7689" s="11" t="s">
        <v>153</v>
      </c>
      <c r="C7689" s="10" t="s">
        <v>18</v>
      </c>
      <c r="D7689" s="12">
        <v>40400</v>
      </c>
      <c r="E7689" s="13" t="s">
        <v>4901</v>
      </c>
      <c r="F7689" s="13" t="s">
        <v>2963</v>
      </c>
      <c r="G7689" s="14"/>
      <c r="H7689" s="15">
        <f>HYPERLINK("https://docs.wto.org/imrd/directdoc.asp?DDFDocuments/t/G/SPS/NKOR368.DOC","EN")</f>
      </c>
      <c r="I7689" s="15">
        <f>HYPERLINK("https://docs.wto.org/imrd/directdoc.asp?DDFDocuments/u/G/SPS/NKOR368.DOC","FR")</f>
      </c>
      <c r="J7689" s="15">
        <f>HYPERLINK("https://docs.wto.org/imrd/directdoc.asp?DDFDocuments/v/G/SPS/NKOR368.DOC","ES")</f>
      </c>
    </row>
    <row r="7690">
      <c r="A7690" s="10" t="s">
        <v>13067</v>
      </c>
      <c r="B7690" s="11" t="s">
        <v>95</v>
      </c>
      <c r="C7690" s="10" t="s">
        <v>18</v>
      </c>
      <c r="D7690" s="12">
        <v>40399</v>
      </c>
      <c r="E7690" s="13" t="s">
        <v>11114</v>
      </c>
      <c r="F7690" s="13" t="s">
        <v>166</v>
      </c>
      <c r="G7690" s="14"/>
      <c r="H7690" s="15">
        <f>HYPERLINK("https://docs.wto.org/imrd/directdoc.asp?DDFDocuments/t/G/SPS/NBRA654.DOC","EN")</f>
      </c>
      <c r="I7690" s="15">
        <f>HYPERLINK("https://docs.wto.org/imrd/directdoc.asp?DDFDocuments/u/G/SPS/NBRA654.DOC","FR")</f>
      </c>
      <c r="J7690" s="15">
        <f>HYPERLINK("https://docs.wto.org/imrd/directdoc.asp?DDFDocuments/v/G/SPS/NBRA654.DOC","ES")</f>
      </c>
    </row>
    <row r="7691">
      <c r="A7691" s="10" t="s">
        <v>13068</v>
      </c>
      <c r="B7691" s="11" t="s">
        <v>95</v>
      </c>
      <c r="C7691" s="10" t="s">
        <v>18</v>
      </c>
      <c r="D7691" s="12">
        <v>40399</v>
      </c>
      <c r="E7691" s="13" t="s">
        <v>11865</v>
      </c>
      <c r="F7691" s="13" t="s">
        <v>4616</v>
      </c>
      <c r="G7691" s="14"/>
      <c r="H7691" s="15">
        <f>HYPERLINK("https://docs.wto.org/imrd/directdoc.asp?DDFDocuments/t/G/SPS/NBRA655.DOC","EN")</f>
      </c>
      <c r="I7691" s="15">
        <f>HYPERLINK("https://docs.wto.org/imrd/directdoc.asp?DDFDocuments/u/G/SPS/NBRA655.DOC","FR")</f>
      </c>
      <c r="J7691" s="15">
        <f>HYPERLINK("https://docs.wto.org/imrd/directdoc.asp?DDFDocuments/v/G/SPS/NBRA655.DOC","ES")</f>
      </c>
    </row>
    <row r="7692">
      <c r="A7692" s="10" t="s">
        <v>13069</v>
      </c>
      <c r="B7692" s="11" t="s">
        <v>139</v>
      </c>
      <c r="C7692" s="10" t="s">
        <v>18</v>
      </c>
      <c r="D7692" s="12">
        <v>40399</v>
      </c>
      <c r="E7692" s="13" t="s">
        <v>5321</v>
      </c>
      <c r="F7692" s="13" t="s">
        <v>4125</v>
      </c>
      <c r="G7692" s="14"/>
      <c r="H7692" s="15">
        <f>HYPERLINK("https://docs.wto.org/imrd/directdoc.asp?DDFDocuments/q/G/SPS/NIND70.pdf","EN")</f>
      </c>
      <c r="I7692" s="15">
        <f>HYPERLINK("https://docs.wto.org/imrd/directdoc.asp?DDFDocuments/r/G/SPS/NIND70.pdf","FR")</f>
      </c>
      <c r="J7692" s="15">
        <f>HYPERLINK("https://docs.wto.org/imrd/directdoc.asp?DDFDocuments/s/G/SPS/NIND70.pdf","ES")</f>
      </c>
    </row>
    <row r="7693">
      <c r="A7693" s="10" t="s">
        <v>13070</v>
      </c>
      <c r="B7693" s="11" t="s">
        <v>34</v>
      </c>
      <c r="C7693" s="10" t="s">
        <v>18</v>
      </c>
      <c r="D7693" s="12">
        <v>40399</v>
      </c>
      <c r="E7693" s="13" t="s">
        <v>13071</v>
      </c>
      <c r="F7693" s="13" t="s">
        <v>74</v>
      </c>
      <c r="G7693" s="14"/>
      <c r="H7693" s="15">
        <f>HYPERLINK("https://docs.wto.org/imrd/directdoc.asp?DDFDocuments/t/G/SPS/NJPN257.doc","EN")</f>
      </c>
      <c r="I7693" s="15">
        <f>HYPERLINK("https://docs.wto.org/imrd/directdoc.asp?DDFDocuments/u/G/SPS/NJPN257.doc","FR")</f>
      </c>
      <c r="J7693" s="15">
        <f>HYPERLINK("https://docs.wto.org/imrd/directdoc.asp?DDFDocuments/v/G/SPS/NJPN257.doc","ES")</f>
      </c>
    </row>
    <row r="7694">
      <c r="A7694" s="10" t="s">
        <v>13072</v>
      </c>
      <c r="B7694" s="11" t="s">
        <v>87</v>
      </c>
      <c r="C7694" s="10" t="s">
        <v>40</v>
      </c>
      <c r="D7694" s="12">
        <v>40399</v>
      </c>
      <c r="E7694" s="13" t="s">
        <v>19</v>
      </c>
      <c r="F7694" s="13" t="s">
        <v>310</v>
      </c>
      <c r="G7694" s="14"/>
      <c r="H7694" s="15">
        <f>HYPERLINK("https://docs.wto.org/imrd/directdoc.asp?DDFDocuments/t/G/SPS/NMEX145A1.DOC","EN")</f>
      </c>
      <c r="I7694" s="15">
        <f>HYPERLINK("https://docs.wto.org/imrd/directdoc.asp?DDFDocuments/u/G/SPS/NMEX145A1.DOC","FR")</f>
      </c>
      <c r="J7694" s="15">
        <f>HYPERLINK("https://docs.wto.org/imrd/directdoc.asp?DDFDocuments/v/G/SPS/NMEX145A1.DOC","ES")</f>
      </c>
    </row>
    <row r="7695">
      <c r="A7695" s="10" t="s">
        <v>13073</v>
      </c>
      <c r="B7695" s="11" t="s">
        <v>153</v>
      </c>
      <c r="C7695" s="10" t="s">
        <v>18</v>
      </c>
      <c r="D7695" s="12">
        <v>40396</v>
      </c>
      <c r="E7695" s="13" t="s">
        <v>4901</v>
      </c>
      <c r="F7695" s="13" t="s">
        <v>24</v>
      </c>
      <c r="G7695" s="14"/>
      <c r="H7695" s="15">
        <f>HYPERLINK("https://docs.wto.org/imrd/directdoc.asp?DDFDocuments/t/G/SPS/NKOR367.DOC","EN")</f>
      </c>
      <c r="I7695" s="15">
        <f>HYPERLINK("https://docs.wto.org/imrd/directdoc.asp?DDFDocuments/u/G/SPS/NKOR367.DOC","FR")</f>
      </c>
      <c r="J7695" s="15">
        <f>HYPERLINK("https://docs.wto.org/imrd/directdoc.asp?DDFDocuments/v/G/SPS/NKOR367.DOC","ES")</f>
      </c>
    </row>
    <row r="7696">
      <c r="A7696" s="10" t="s">
        <v>13074</v>
      </c>
      <c r="B7696" s="11" t="s">
        <v>164</v>
      </c>
      <c r="C7696" s="10" t="s">
        <v>12</v>
      </c>
      <c r="D7696" s="12">
        <v>40395</v>
      </c>
      <c r="E7696" s="13" t="s">
        <v>13075</v>
      </c>
      <c r="F7696" s="13" t="s">
        <v>138</v>
      </c>
      <c r="G7696" s="14" t="s">
        <v>43</v>
      </c>
      <c r="H7696" s="15">
        <f>HYPERLINK("https://docs.wto.org/imrd/directdoc.asp?DDFDocuments/t/G/SPS/NUKR28.DOC","EN")</f>
      </c>
      <c r="I7696" s="15">
        <f>HYPERLINK("https://docs.wto.org/imrd/directdoc.asp?DDFDocuments/u/G/SPS/NUKR28.DOC","FR")</f>
      </c>
      <c r="J7696" s="15">
        <f>HYPERLINK("https://docs.wto.org/imrd/directdoc.asp?DDFDocuments/v/G/SPS/NUKR28.DOC","ES")</f>
      </c>
    </row>
    <row r="7697">
      <c r="A7697" s="10" t="s">
        <v>13076</v>
      </c>
      <c r="B7697" s="11" t="s">
        <v>151</v>
      </c>
      <c r="C7697" s="10" t="s">
        <v>18</v>
      </c>
      <c r="D7697" s="12">
        <v>40394</v>
      </c>
      <c r="E7697" s="13" t="s">
        <v>12439</v>
      </c>
      <c r="F7697" s="13" t="s">
        <v>3331</v>
      </c>
      <c r="G7697" s="14"/>
      <c r="H7697" s="15">
        <f>HYPERLINK("https://docs.wto.org/imrd/directdoc.asp?DDFDocuments/t/G/SPS/NVNM21.DOC","EN")</f>
      </c>
      <c r="I7697" s="15">
        <f>HYPERLINK("https://docs.wto.org/imrd/directdoc.asp?DDFDocuments/u/G/SPS/NVNM21.DOC","FR")</f>
      </c>
      <c r="J7697" s="15">
        <f>HYPERLINK("https://docs.wto.org/imrd/directdoc.asp?DDFDocuments/v/G/SPS/NVNM21.DOC","ES")</f>
      </c>
    </row>
    <row r="7698">
      <c r="A7698" s="10" t="s">
        <v>13077</v>
      </c>
      <c r="B7698" s="11" t="s">
        <v>151</v>
      </c>
      <c r="C7698" s="10" t="s">
        <v>18</v>
      </c>
      <c r="D7698" s="12">
        <v>40394</v>
      </c>
      <c r="E7698" s="13" t="s">
        <v>13078</v>
      </c>
      <c r="F7698" s="13" t="s">
        <v>13079</v>
      </c>
      <c r="G7698" s="14"/>
      <c r="H7698" s="15">
        <f>HYPERLINK("https://docs.wto.org/imrd/directdoc.asp?DDFDocuments/t/G/SPS/NVNM22.doc","EN")</f>
      </c>
      <c r="I7698" s="15">
        <f>HYPERLINK("https://docs.wto.org/imrd/directdoc.asp?DDFDocuments/u/G/SPS/NVNM22.doc","FR")</f>
      </c>
      <c r="J7698" s="15">
        <f>HYPERLINK("https://docs.wto.org/imrd/directdoc.asp?DDFDocuments/v/G/SPS/NVNM22.doc","ES")</f>
      </c>
    </row>
    <row r="7699">
      <c r="A7699" s="10" t="s">
        <v>13080</v>
      </c>
      <c r="B7699" s="11" t="s">
        <v>351</v>
      </c>
      <c r="C7699" s="10" t="s">
        <v>18</v>
      </c>
      <c r="D7699" s="12">
        <v>40393</v>
      </c>
      <c r="E7699" s="13" t="s">
        <v>4111</v>
      </c>
      <c r="F7699" s="13" t="s">
        <v>11482</v>
      </c>
      <c r="G7699" s="14"/>
      <c r="H7699" s="15">
        <f>HYPERLINK("https://docs.wto.org/imrd/directdoc.asp?DDFDocuments/q/G/SPS/NJOR23.pdf","EN")</f>
      </c>
      <c r="I7699" s="15">
        <f>HYPERLINK("https://docs.wto.org/imrd/directdoc.asp?DDFDocuments/r/G/SPS/NJOR23.pdf","FR")</f>
      </c>
      <c r="J7699" s="15">
        <f>HYPERLINK("https://docs.wto.org/imrd/directdoc.asp?DDFDocuments/s/G/SPS/NJOR23.pdf","ES")</f>
      </c>
    </row>
    <row r="7700">
      <c r="A7700" s="10" t="s">
        <v>13081</v>
      </c>
      <c r="B7700" s="11" t="s">
        <v>34</v>
      </c>
      <c r="C7700" s="10" t="s">
        <v>18</v>
      </c>
      <c r="D7700" s="12">
        <v>40393</v>
      </c>
      <c r="E7700" s="13" t="s">
        <v>12955</v>
      </c>
      <c r="F7700" s="13" t="s">
        <v>992</v>
      </c>
      <c r="G7700" s="14" t="s">
        <v>188</v>
      </c>
      <c r="H7700" s="15">
        <f>HYPERLINK("https://docs.wto.org/imrd/directdoc.asp?DDFDocuments/t/G/SPS/NJPN256.DOC","EN")</f>
      </c>
      <c r="I7700" s="15">
        <f>HYPERLINK("https://docs.wto.org/imrd/directdoc.asp?DDFDocuments/u/G/SPS/NJPN256.DOC","FR")</f>
      </c>
      <c r="J7700" s="15">
        <f>HYPERLINK("https://docs.wto.org/imrd/directdoc.asp?DDFDocuments/v/G/SPS/NJPN256.DOC","ES")</f>
      </c>
    </row>
    <row r="7701">
      <c r="A7701" s="10" t="s">
        <v>13082</v>
      </c>
      <c r="B7701" s="11" t="s">
        <v>188</v>
      </c>
      <c r="C7701" s="10" t="s">
        <v>18</v>
      </c>
      <c r="D7701" s="12">
        <v>40392</v>
      </c>
      <c r="E7701" s="13" t="s">
        <v>13083</v>
      </c>
      <c r="F7701" s="13" t="s">
        <v>607</v>
      </c>
      <c r="G7701" s="14" t="s">
        <v>13084</v>
      </c>
      <c r="H7701" s="15">
        <f>HYPERLINK("https://docs.wto.org/imrd/directdoc.asp?DDFDocuments/t/G/SPS/NAUS251.DOC","EN")</f>
      </c>
      <c r="I7701" s="15">
        <f>HYPERLINK("https://docs.wto.org/imrd/directdoc.asp?DDFDocuments/u/G/SPS/NAUS251.DOC","FR")</f>
      </c>
      <c r="J7701" s="15">
        <f>HYPERLINK("https://docs.wto.org/imrd/directdoc.asp?DDFDocuments/v/G/SPS/NAUS251.DOC","ES")</f>
      </c>
    </row>
    <row r="7702">
      <c r="A7702" s="10" t="s">
        <v>13085</v>
      </c>
      <c r="B7702" s="11" t="s">
        <v>82</v>
      </c>
      <c r="C7702" s="10" t="s">
        <v>18</v>
      </c>
      <c r="D7702" s="12">
        <v>40388</v>
      </c>
      <c r="E7702" s="13" t="s">
        <v>603</v>
      </c>
      <c r="F7702" s="13" t="s">
        <v>787</v>
      </c>
      <c r="G7702" s="14"/>
      <c r="H7702" s="15">
        <f>HYPERLINK("https://docs.wto.org/imrd/directdoc.asp?DDFDocuments/t/G/SPS/NEEC382.doc","EN")</f>
      </c>
      <c r="I7702" s="15">
        <f>HYPERLINK("https://docs.wto.org/imrd/directdoc.asp?DDFDocuments/u/G/SPS/NEEC382.doc","FR")</f>
      </c>
      <c r="J7702" s="15">
        <f>HYPERLINK("https://docs.wto.org/imrd/directdoc.asp?DDFDocuments/v/G/SPS/NEEC382.doc","ES")</f>
      </c>
    </row>
    <row r="7703">
      <c r="A7703" s="10" t="s">
        <v>13086</v>
      </c>
      <c r="B7703" s="11" t="s">
        <v>82</v>
      </c>
      <c r="C7703" s="10" t="s">
        <v>18</v>
      </c>
      <c r="D7703" s="12">
        <v>40388</v>
      </c>
      <c r="E7703" s="13" t="s">
        <v>8575</v>
      </c>
      <c r="F7703" s="13" t="s">
        <v>787</v>
      </c>
      <c r="G7703" s="14"/>
      <c r="H7703" s="15">
        <f>HYPERLINK("https://docs.wto.org/imrd/directdoc.asp?DDFDocuments/t/G/SPS/NEEC384.DOC","EN")</f>
      </c>
      <c r="I7703" s="15">
        <f>HYPERLINK("https://docs.wto.org/imrd/directdoc.asp?DDFDocuments/u/G/SPS/NEEC384.DOC","FR")</f>
      </c>
      <c r="J7703" s="15">
        <f>HYPERLINK("https://docs.wto.org/imrd/directdoc.asp?DDFDocuments/v/G/SPS/NEEC384.DOC","ES")</f>
      </c>
    </row>
    <row r="7704">
      <c r="A7704" s="10" t="s">
        <v>13087</v>
      </c>
      <c r="B7704" s="11" t="s">
        <v>82</v>
      </c>
      <c r="C7704" s="10" t="s">
        <v>12</v>
      </c>
      <c r="D7704" s="12">
        <v>40388</v>
      </c>
      <c r="E7704" s="13" t="s">
        <v>8877</v>
      </c>
      <c r="F7704" s="13" t="s">
        <v>32</v>
      </c>
      <c r="G7704" s="14"/>
      <c r="H7704" s="15">
        <f>HYPERLINK("https://docs.wto.org/imrd/directdoc.asp?DDFDocuments/t/G/SPS/NEEC385.DOC","EN")</f>
      </c>
      <c r="I7704" s="15">
        <f>HYPERLINK("https://docs.wto.org/imrd/directdoc.asp?DDFDocuments/u/G/SPS/NEEC385.DOC","FR")</f>
      </c>
      <c r="J7704" s="15">
        <f>HYPERLINK("https://docs.wto.org/imrd/directdoc.asp?DDFDocuments/v/G/SPS/NEEC385.DOC","ES")</f>
      </c>
    </row>
    <row r="7705">
      <c r="A7705" s="10" t="s">
        <v>13088</v>
      </c>
      <c r="B7705" s="11" t="s">
        <v>82</v>
      </c>
      <c r="C7705" s="10" t="s">
        <v>18</v>
      </c>
      <c r="D7705" s="12">
        <v>40387</v>
      </c>
      <c r="E7705" s="13" t="s">
        <v>12909</v>
      </c>
      <c r="F7705" s="13" t="s">
        <v>92</v>
      </c>
      <c r="G7705" s="14" t="s">
        <v>13089</v>
      </c>
      <c r="H7705" s="15">
        <f>HYPERLINK("https://docs.wto.org/imrd/directdoc.asp?DDFDocuments/t/G/SPS/NEEC380.DOC","EN")</f>
      </c>
      <c r="I7705" s="15">
        <f>HYPERLINK("https://docs.wto.org/imrd/directdoc.asp?DDFDocuments/u/G/SPS/NEEC380.DOC","FR")</f>
      </c>
      <c r="J7705" s="15">
        <f>HYPERLINK("https://docs.wto.org/imrd/directdoc.asp?DDFDocuments/v/G/SPS/NEEC380.DOC","ES")</f>
      </c>
    </row>
    <row r="7706">
      <c r="A7706" s="10" t="s">
        <v>13090</v>
      </c>
      <c r="B7706" s="11" t="s">
        <v>82</v>
      </c>
      <c r="C7706" s="10" t="s">
        <v>18</v>
      </c>
      <c r="D7706" s="12">
        <v>40387</v>
      </c>
      <c r="E7706" s="13" t="s">
        <v>12912</v>
      </c>
      <c r="F7706" s="13" t="s">
        <v>13091</v>
      </c>
      <c r="G7706" s="14" t="s">
        <v>12913</v>
      </c>
      <c r="H7706" s="15">
        <f>HYPERLINK("https://docs.wto.org/imrd/directdoc.asp?DDFDocuments/t/G/SPS/NEEC381.DOC","EN")</f>
      </c>
      <c r="I7706" s="15">
        <f>HYPERLINK("https://docs.wto.org/imrd/directdoc.asp?DDFDocuments/u/G/SPS/NEEC381.DOC","FR")</f>
      </c>
      <c r="J7706" s="15">
        <f>HYPERLINK("https://docs.wto.org/imrd/directdoc.asp?DDFDocuments/v/G/SPS/NEEC381.DOC","ES")</f>
      </c>
    </row>
    <row r="7707">
      <c r="A7707" s="10" t="s">
        <v>13092</v>
      </c>
      <c r="B7707" s="11" t="s">
        <v>87</v>
      </c>
      <c r="C7707" s="10" t="s">
        <v>40</v>
      </c>
      <c r="D7707" s="12">
        <v>40387</v>
      </c>
      <c r="E7707" s="13" t="s">
        <v>19</v>
      </c>
      <c r="F7707" s="13" t="s">
        <v>310</v>
      </c>
      <c r="G7707" s="14"/>
      <c r="H7707" s="15">
        <f>HYPERLINK("https://docs.wto.org/imrd/directdoc.asp?DDFDocuments/t/G/SPS/NMEX22A1.DOC","EN")</f>
      </c>
      <c r="I7707" s="15">
        <f>HYPERLINK("https://docs.wto.org/imrd/directdoc.asp?DDFDocuments/u/G/SPS/NMEX22A1.DOC","FR")</f>
      </c>
      <c r="J7707" s="15">
        <f>HYPERLINK("https://docs.wto.org/imrd/directdoc.asp?DDFDocuments/v/G/SPS/NMEX22A1.DOC","ES")</f>
      </c>
    </row>
    <row r="7708">
      <c r="A7708" s="10" t="s">
        <v>13093</v>
      </c>
      <c r="B7708" s="11" t="s">
        <v>72</v>
      </c>
      <c r="C7708" s="10" t="s">
        <v>18</v>
      </c>
      <c r="D7708" s="12">
        <v>40386</v>
      </c>
      <c r="E7708" s="13" t="s">
        <v>11043</v>
      </c>
      <c r="F7708" s="13" t="s">
        <v>32</v>
      </c>
      <c r="G7708" s="14"/>
      <c r="H7708" s="15">
        <f>HYPERLINK("https://docs.wto.org/imrd/directdoc.asp?DDFDocuments/q/G/SPS/NCAN460.pdf","EN")</f>
      </c>
      <c r="I7708" s="15">
        <f>HYPERLINK("https://docs.wto.org/imrd/directdoc.asp?DDFDocuments/r/G/SPS/NCAN460.pdf","FR")</f>
      </c>
      <c r="J7708" s="15">
        <f>HYPERLINK("https://docs.wto.org/imrd/directdoc.asp?DDFDocuments/s/G/SPS/NCAN460.pdf","ES")</f>
      </c>
    </row>
    <row r="7709">
      <c r="A7709" s="10" t="s">
        <v>13094</v>
      </c>
      <c r="B7709" s="11" t="s">
        <v>17</v>
      </c>
      <c r="C7709" s="10" t="s">
        <v>18</v>
      </c>
      <c r="D7709" s="12">
        <v>40386</v>
      </c>
      <c r="E7709" s="13" t="s">
        <v>12293</v>
      </c>
      <c r="F7709" s="13" t="s">
        <v>10034</v>
      </c>
      <c r="G7709" s="14"/>
      <c r="H7709" s="15">
        <f>HYPERLINK("https://docs.wto.org/imrd/directdoc.asp?DDFDocuments/q/G/SPS/NNIC53.pdf","EN")</f>
      </c>
      <c r="I7709" s="15">
        <f>HYPERLINK("https://docs.wto.org/imrd/directdoc.asp?DDFDocuments/r/G/SPS/NNIC53.pdf","FR")</f>
      </c>
      <c r="J7709" s="15">
        <f>HYPERLINK("https://docs.wto.org/imrd/directdoc.asp?DDFDocuments/s/G/SPS/NNIC53.pdf","ES")</f>
      </c>
    </row>
    <row r="7710">
      <c r="A7710" s="10" t="s">
        <v>13095</v>
      </c>
      <c r="B7710" s="11" t="s">
        <v>59</v>
      </c>
      <c r="C7710" s="10" t="s">
        <v>18</v>
      </c>
      <c r="D7710" s="12">
        <v>40386</v>
      </c>
      <c r="E7710" s="13" t="s">
        <v>13045</v>
      </c>
      <c r="F7710" s="13" t="s">
        <v>11690</v>
      </c>
      <c r="G7710" s="14" t="s">
        <v>188</v>
      </c>
      <c r="H7710" s="15">
        <f>HYPERLINK("https://docs.wto.org/imrd/directdoc.asp?DDFDocuments/t/G/SPS/NTPKM193.DOC","EN")</f>
      </c>
      <c r="I7710" s="15">
        <f>HYPERLINK("https://docs.wto.org/imrd/directdoc.asp?DDFDocuments/u/G/SPS/NTPKM193.DOC","FR")</f>
      </c>
      <c r="J7710" s="15">
        <f>HYPERLINK("https://docs.wto.org/imrd/directdoc.asp?DDFDocuments/v/G/SPS/NTPKM193.DOC","ES")</f>
      </c>
    </row>
    <row r="7711">
      <c r="A7711" s="10" t="s">
        <v>13096</v>
      </c>
      <c r="B7711" s="11" t="s">
        <v>59</v>
      </c>
      <c r="C7711" s="10" t="s">
        <v>18</v>
      </c>
      <c r="D7711" s="12">
        <v>40386</v>
      </c>
      <c r="E7711" s="13" t="s">
        <v>13047</v>
      </c>
      <c r="F7711" s="13" t="s">
        <v>9953</v>
      </c>
      <c r="G7711" s="14" t="s">
        <v>195</v>
      </c>
      <c r="H7711" s="15">
        <f>HYPERLINK("https://docs.wto.org/imrd/directdoc.asp?DDFDocuments/t/G/SPS/NTPKM194.DOC","EN")</f>
      </c>
      <c r="I7711" s="15">
        <f>HYPERLINK("https://docs.wto.org/imrd/directdoc.asp?DDFDocuments/u/G/SPS/NTPKM194.DOC","FR")</f>
      </c>
      <c r="J7711" s="15">
        <f>HYPERLINK("https://docs.wto.org/imrd/directdoc.asp?DDFDocuments/v/G/SPS/NTPKM194.DOC","ES")</f>
      </c>
    </row>
    <row r="7712">
      <c r="A7712" s="10" t="s">
        <v>13097</v>
      </c>
      <c r="B7712" s="11" t="s">
        <v>59</v>
      </c>
      <c r="C7712" s="10" t="s">
        <v>18</v>
      </c>
      <c r="D7712" s="12">
        <v>40386</v>
      </c>
      <c r="E7712" s="13" t="s">
        <v>13049</v>
      </c>
      <c r="F7712" s="13" t="s">
        <v>9953</v>
      </c>
      <c r="G7712" s="14" t="s">
        <v>153</v>
      </c>
      <c r="H7712" s="15">
        <f>HYPERLINK("https://docs.wto.org/imrd/directdoc.asp?DDFDocuments/t/G/SPS/NTPKM195.DOC","EN")</f>
      </c>
      <c r="I7712" s="15">
        <f>HYPERLINK("https://docs.wto.org/imrd/directdoc.asp?DDFDocuments/u/G/SPS/NTPKM195.DOC","FR")</f>
      </c>
      <c r="J7712" s="15">
        <f>HYPERLINK("https://docs.wto.org/imrd/directdoc.asp?DDFDocuments/v/G/SPS/NTPKM195.DOC","ES")</f>
      </c>
    </row>
    <row r="7713">
      <c r="A7713" s="10" t="s">
        <v>13098</v>
      </c>
      <c r="B7713" s="11" t="s">
        <v>59</v>
      </c>
      <c r="C7713" s="10" t="s">
        <v>18</v>
      </c>
      <c r="D7713" s="12">
        <v>40386</v>
      </c>
      <c r="E7713" s="13" t="s">
        <v>13051</v>
      </c>
      <c r="F7713" s="13" t="s">
        <v>9953</v>
      </c>
      <c r="G7713" s="14" t="s">
        <v>365</v>
      </c>
      <c r="H7713" s="15">
        <f>HYPERLINK("https://docs.wto.org/imrd/directdoc.asp?DDFDocuments/t/G/SPS/NTPKM196.DOC","EN")</f>
      </c>
      <c r="I7713" s="15">
        <f>HYPERLINK("https://docs.wto.org/imrd/directdoc.asp?DDFDocuments/u/G/SPS/NTPKM196.DOC","FR")</f>
      </c>
      <c r="J7713" s="15">
        <f>HYPERLINK("https://docs.wto.org/imrd/directdoc.asp?DDFDocuments/v/G/SPS/NTPKM196.DOC","ES")</f>
      </c>
    </row>
    <row r="7714">
      <c r="A7714" s="10" t="s">
        <v>13099</v>
      </c>
      <c r="B7714" s="11" t="s">
        <v>59</v>
      </c>
      <c r="C7714" s="10" t="s">
        <v>18</v>
      </c>
      <c r="D7714" s="12">
        <v>40386</v>
      </c>
      <c r="E7714" s="13" t="s">
        <v>13053</v>
      </c>
      <c r="F7714" s="13" t="s">
        <v>9953</v>
      </c>
      <c r="G7714" s="14" t="s">
        <v>233</v>
      </c>
      <c r="H7714" s="15">
        <f>HYPERLINK("https://docs.wto.org/imrd/directdoc.asp?DDFDocuments/t/G/SPS/NTPKM197.DOC","EN")</f>
      </c>
      <c r="I7714" s="15">
        <f>HYPERLINK("https://docs.wto.org/imrd/directdoc.asp?DDFDocuments/u/G/SPS/NTPKM197.DOC","FR")</f>
      </c>
      <c r="J7714" s="15">
        <f>HYPERLINK("https://docs.wto.org/imrd/directdoc.asp?DDFDocuments/v/G/SPS/NTPKM197.DOC","ES")</f>
      </c>
    </row>
    <row r="7715">
      <c r="A7715" s="10" t="s">
        <v>13100</v>
      </c>
      <c r="B7715" s="11" t="s">
        <v>59</v>
      </c>
      <c r="C7715" s="10" t="s">
        <v>18</v>
      </c>
      <c r="D7715" s="12">
        <v>40386</v>
      </c>
      <c r="E7715" s="13" t="s">
        <v>13055</v>
      </c>
      <c r="F7715" s="13" t="s">
        <v>13101</v>
      </c>
      <c r="G7715" s="14" t="s">
        <v>13102</v>
      </c>
      <c r="H7715" s="15">
        <f>HYPERLINK("https://docs.wto.org/imrd/directdoc.asp?DDFDocuments/t/G/SPS/NTPKM198.DOC","EN")</f>
      </c>
      <c r="I7715" s="15">
        <f>HYPERLINK("https://docs.wto.org/imrd/directdoc.asp?DDFDocuments/u/G/SPS/NTPKM198.DOC","FR")</f>
      </c>
      <c r="J7715" s="15">
        <f>HYPERLINK("https://docs.wto.org/imrd/directdoc.asp?DDFDocuments/v/G/SPS/NTPKM198.DOC","ES")</f>
      </c>
    </row>
    <row r="7716">
      <c r="A7716" s="10" t="s">
        <v>13103</v>
      </c>
      <c r="B7716" s="11" t="s">
        <v>59</v>
      </c>
      <c r="C7716" s="10" t="s">
        <v>18</v>
      </c>
      <c r="D7716" s="12">
        <v>40386</v>
      </c>
      <c r="E7716" s="13" t="s">
        <v>13104</v>
      </c>
      <c r="F7716" s="13" t="s">
        <v>11690</v>
      </c>
      <c r="G7716" s="14"/>
      <c r="H7716" s="15">
        <f>HYPERLINK("https://docs.wto.org/imrd/directdoc.asp?DDFDocuments/t/G/SPS/NTPKM199.DOC","EN")</f>
      </c>
      <c r="I7716" s="15">
        <f>HYPERLINK("https://docs.wto.org/imrd/directdoc.asp?DDFDocuments/u/G/SPS/NTPKM199.DOC","FR")</f>
      </c>
      <c r="J7716" s="15">
        <f>HYPERLINK("https://docs.wto.org/imrd/directdoc.asp?DDFDocuments/v/G/SPS/NTPKM199.DOC","ES")</f>
      </c>
    </row>
    <row r="7717">
      <c r="A7717" s="10" t="s">
        <v>13105</v>
      </c>
      <c r="B7717" s="11" t="s">
        <v>195</v>
      </c>
      <c r="C7717" s="10" t="s">
        <v>18</v>
      </c>
      <c r="D7717" s="12">
        <v>40379</v>
      </c>
      <c r="E7717" s="13" t="s">
        <v>13106</v>
      </c>
      <c r="F7717" s="13" t="s">
        <v>1282</v>
      </c>
      <c r="G7717" s="14"/>
      <c r="H7717" s="15">
        <f>HYPERLINK("https://docs.wto.org/imrd/directdoc.asp?DDFDocuments/q/G/SPS/NNZL442.pdf","EN")</f>
      </c>
      <c r="I7717" s="15">
        <f>HYPERLINK("https://docs.wto.org/imrd/directdoc.asp?DDFDocuments/r/G/SPS/NNZL442.pdf","FR")</f>
      </c>
      <c r="J7717" s="15">
        <f>HYPERLINK("https://docs.wto.org/imrd/directdoc.asp?DDFDocuments/s/G/SPS/NNZL442.pdf","ES")</f>
      </c>
    </row>
    <row r="7718">
      <c r="A7718" s="10" t="s">
        <v>13107</v>
      </c>
      <c r="B7718" s="11" t="s">
        <v>365</v>
      </c>
      <c r="C7718" s="10" t="s">
        <v>18</v>
      </c>
      <c r="D7718" s="12">
        <v>40378</v>
      </c>
      <c r="E7718" s="13" t="s">
        <v>13108</v>
      </c>
      <c r="F7718" s="13" t="s">
        <v>223</v>
      </c>
      <c r="G7718" s="14" t="s">
        <v>11</v>
      </c>
      <c r="H7718" s="15">
        <f>HYPERLINK("https://docs.wto.org/imrd/directdoc.asp?DDFDocuments/t/G/SPS/NCHL329.DOC","EN")</f>
      </c>
      <c r="I7718" s="15">
        <f>HYPERLINK("https://docs.wto.org/imrd/directdoc.asp?DDFDocuments/u/G/SPS/NCHL329.DOC","FR")</f>
      </c>
      <c r="J7718" s="15">
        <f>HYPERLINK("https://docs.wto.org/imrd/directdoc.asp?DDFDocuments/v/G/SPS/NCHL329.DOC","ES")</f>
      </c>
    </row>
    <row r="7719">
      <c r="A7719" s="10" t="s">
        <v>13109</v>
      </c>
      <c r="B7719" s="11" t="s">
        <v>82</v>
      </c>
      <c r="C7719" s="10" t="s">
        <v>40</v>
      </c>
      <c r="D7719" s="12">
        <v>40378</v>
      </c>
      <c r="E7719" s="13" t="s">
        <v>603</v>
      </c>
      <c r="F7719" s="13" t="s">
        <v>310</v>
      </c>
      <c r="G7719" s="14"/>
      <c r="H7719" s="15">
        <f>HYPERLINK("https://docs.wto.org/imrd/directdoc.asp?DDFDocuments/t/G/SPS/NEEC374A2.DOC","EN")</f>
      </c>
      <c r="I7719" s="15">
        <f>HYPERLINK("https://docs.wto.org/imrd/directdoc.asp?DDFDocuments/u/G/SPS/NEEC374A2.DOC","FR")</f>
      </c>
      <c r="J7719" s="15">
        <f>HYPERLINK("https://docs.wto.org/imrd/directdoc.asp?DDFDocuments/v/G/SPS/NEEC374A2.DOC","ES")</f>
      </c>
    </row>
    <row r="7720">
      <c r="A7720" s="10" t="s">
        <v>13110</v>
      </c>
      <c r="B7720" s="11" t="s">
        <v>82</v>
      </c>
      <c r="C7720" s="10" t="s">
        <v>18</v>
      </c>
      <c r="D7720" s="12">
        <v>40378</v>
      </c>
      <c r="E7720" s="13" t="s">
        <v>13111</v>
      </c>
      <c r="F7720" s="13" t="s">
        <v>24</v>
      </c>
      <c r="G7720" s="14"/>
      <c r="H7720" s="15">
        <f>HYPERLINK("https://docs.wto.org/imrd/directdoc.asp?DDFDocuments/q/G/SPS/NEEC376.pdf","EN")</f>
      </c>
      <c r="I7720" s="15">
        <f>HYPERLINK("https://docs.wto.org/imrd/directdoc.asp?DDFDocuments/r/G/SPS/NEEC376.pdf","FR")</f>
      </c>
      <c r="J7720" s="15">
        <f>HYPERLINK("https://docs.wto.org/imrd/directdoc.asp?DDFDocuments/s/G/SPS/NEEC376.pdf","ES")</f>
      </c>
    </row>
    <row r="7721">
      <c r="A7721" s="10" t="s">
        <v>13112</v>
      </c>
      <c r="B7721" s="11" t="s">
        <v>161</v>
      </c>
      <c r="C7721" s="10" t="s">
        <v>18</v>
      </c>
      <c r="D7721" s="12">
        <v>40375</v>
      </c>
      <c r="E7721" s="13" t="s">
        <v>12757</v>
      </c>
      <c r="F7721" s="13" t="s">
        <v>607</v>
      </c>
      <c r="G7721" s="14" t="s">
        <v>520</v>
      </c>
      <c r="H7721" s="15">
        <f>HYPERLINK("https://docs.wto.org/imrd/directdoc.asp?DDFDocuments/t/G/SPS/NUSA2042.DOC","EN")</f>
      </c>
      <c r="I7721" s="15">
        <f>HYPERLINK("https://docs.wto.org/imrd/directdoc.asp?DDFDocuments/u/G/SPS/NUSA2042.DOC","FR")</f>
      </c>
      <c r="J7721" s="15">
        <f>HYPERLINK("https://docs.wto.org/imrd/directdoc.asp?DDFDocuments/v/G/SPS/NUSA2042.DOC","ES")</f>
      </c>
    </row>
    <row r="7722">
      <c r="A7722" s="10" t="s">
        <v>13113</v>
      </c>
      <c r="B7722" s="11" t="s">
        <v>72</v>
      </c>
      <c r="C7722" s="10" t="s">
        <v>18</v>
      </c>
      <c r="D7722" s="12">
        <v>40374</v>
      </c>
      <c r="E7722" s="13" t="s">
        <v>13114</v>
      </c>
      <c r="F7722" s="13" t="s">
        <v>158</v>
      </c>
      <c r="G7722" s="14"/>
      <c r="H7722" s="15">
        <f>HYPERLINK("https://docs.wto.org/imrd/directdoc.asp?DDFDocuments/q/G/SPS/NCAN459.pdf","EN")</f>
      </c>
      <c r="I7722" s="15">
        <f>HYPERLINK("https://docs.wto.org/imrd/directdoc.asp?DDFDocuments/r/G/SPS/NCAN459.pdf","FR")</f>
      </c>
      <c r="J7722" s="15">
        <f>HYPERLINK("https://docs.wto.org/imrd/directdoc.asp?DDFDocuments/s/G/SPS/NCAN459.pdf","ES")</f>
      </c>
    </row>
    <row r="7723">
      <c r="A7723" s="10" t="s">
        <v>13115</v>
      </c>
      <c r="B7723" s="11" t="s">
        <v>365</v>
      </c>
      <c r="C7723" s="10" t="s">
        <v>40</v>
      </c>
      <c r="D7723" s="12">
        <v>40374</v>
      </c>
      <c r="E7723" s="13" t="s">
        <v>19</v>
      </c>
      <c r="F7723" s="13" t="s">
        <v>310</v>
      </c>
      <c r="G7723" s="14"/>
      <c r="H7723" s="15">
        <f>HYPERLINK("https://docs.wto.org/imrd/directdoc.asp?DDFDocuments/t/G/SPS/NCHL319A2.DOC","EN")</f>
      </c>
      <c r="I7723" s="15">
        <f>HYPERLINK("https://docs.wto.org/imrd/directdoc.asp?DDFDocuments/u/G/SPS/NCHL319A2.DOC","FR")</f>
      </c>
      <c r="J7723" s="15">
        <f>HYPERLINK("https://docs.wto.org/imrd/directdoc.asp?DDFDocuments/v/G/SPS/NCHL319A2.DOC","ES")</f>
      </c>
    </row>
    <row r="7724">
      <c r="A7724" s="10" t="s">
        <v>13116</v>
      </c>
      <c r="B7724" s="11" t="s">
        <v>59</v>
      </c>
      <c r="C7724" s="10" t="s">
        <v>18</v>
      </c>
      <c r="D7724" s="12">
        <v>40374</v>
      </c>
      <c r="E7724" s="13" t="s">
        <v>13043</v>
      </c>
      <c r="F7724" s="13" t="s">
        <v>158</v>
      </c>
      <c r="G7724" s="14" t="s">
        <v>34</v>
      </c>
      <c r="H7724" s="15">
        <f>HYPERLINK("https://docs.wto.org/imrd/directdoc.asp?DDFDocuments/t/G/SPS/NTPKM190.doc","EN")</f>
      </c>
      <c r="I7724" s="15">
        <f>HYPERLINK("https://docs.wto.org/imrd/directdoc.asp?DDFDocuments/u/G/SPS/NTPKM190.doc","FR")</f>
      </c>
      <c r="J7724" s="15">
        <f>HYPERLINK("https://docs.wto.org/imrd/directdoc.asp?DDFDocuments/v/G/SPS/NTPKM190.doc","ES")</f>
      </c>
    </row>
    <row r="7725">
      <c r="A7725" s="10" t="s">
        <v>13117</v>
      </c>
      <c r="B7725" s="11" t="s">
        <v>72</v>
      </c>
      <c r="C7725" s="10" t="s">
        <v>18</v>
      </c>
      <c r="D7725" s="12">
        <v>40373</v>
      </c>
      <c r="E7725" s="13" t="s">
        <v>13118</v>
      </c>
      <c r="F7725" s="13" t="s">
        <v>122</v>
      </c>
      <c r="G7725" s="14"/>
      <c r="H7725" s="15">
        <f>HYPERLINK("https://docs.wto.org/imrd/directdoc.asp?DDFDocuments/q/G/SPS/NCAN456.pdf","EN")</f>
      </c>
      <c r="I7725" s="15">
        <f>HYPERLINK("https://docs.wto.org/imrd/directdoc.asp?DDFDocuments/r/G/SPS/NCAN456.pdf","FR")</f>
      </c>
      <c r="J7725" s="15">
        <f>HYPERLINK("https://docs.wto.org/imrd/directdoc.asp?DDFDocuments/s/G/SPS/NCAN456.pdf","ES")</f>
      </c>
    </row>
    <row r="7726">
      <c r="A7726" s="10" t="s">
        <v>13119</v>
      </c>
      <c r="B7726" s="11" t="s">
        <v>72</v>
      </c>
      <c r="C7726" s="10" t="s">
        <v>18</v>
      </c>
      <c r="D7726" s="12">
        <v>40373</v>
      </c>
      <c r="E7726" s="13" t="s">
        <v>13120</v>
      </c>
      <c r="F7726" s="13" t="s">
        <v>122</v>
      </c>
      <c r="G7726" s="14"/>
      <c r="H7726" s="15">
        <f>HYPERLINK("https://docs.wto.org/imrd/directdoc.asp?DDFDocuments/t/G/SPS/NCAN457.DOC","EN")</f>
      </c>
      <c r="I7726" s="15">
        <f>HYPERLINK("https://docs.wto.org/imrd/directdoc.asp?DDFDocuments/u/G/SPS/NCAN457.DOC","FR")</f>
      </c>
      <c r="J7726" s="15">
        <f>HYPERLINK("https://docs.wto.org/imrd/directdoc.asp?DDFDocuments/v/G/SPS/NCAN457.DOC","ES")</f>
      </c>
    </row>
    <row r="7727">
      <c r="A7727" s="10" t="s">
        <v>13121</v>
      </c>
      <c r="B7727" s="11" t="s">
        <v>72</v>
      </c>
      <c r="C7727" s="10" t="s">
        <v>18</v>
      </c>
      <c r="D7727" s="12">
        <v>40373</v>
      </c>
      <c r="E7727" s="13" t="s">
        <v>13122</v>
      </c>
      <c r="F7727" s="13" t="s">
        <v>122</v>
      </c>
      <c r="G7727" s="14"/>
      <c r="H7727" s="15">
        <f>HYPERLINK("https://docs.wto.org/imrd/directdoc.asp?DDFDocuments/t/G/SPS/NCAN458.DOC","EN")</f>
      </c>
      <c r="I7727" s="15">
        <f>HYPERLINK("https://docs.wto.org/imrd/directdoc.asp?DDFDocuments/u/G/SPS/NCAN458.DOC","FR")</f>
      </c>
      <c r="J7727" s="15">
        <f>HYPERLINK("https://docs.wto.org/imrd/directdoc.asp?DDFDocuments/v/G/SPS/NCAN458.DOC","ES")</f>
      </c>
    </row>
    <row r="7728">
      <c r="A7728" s="10" t="s">
        <v>13123</v>
      </c>
      <c r="B7728" s="11" t="s">
        <v>27</v>
      </c>
      <c r="C7728" s="10" t="s">
        <v>40</v>
      </c>
      <c r="D7728" s="12">
        <v>40373</v>
      </c>
      <c r="E7728" s="13" t="s">
        <v>19</v>
      </c>
      <c r="F7728" s="13" t="s">
        <v>5163</v>
      </c>
      <c r="G7728" s="14"/>
      <c r="H7728" s="15">
        <f>HYPERLINK("https://docs.wto.org/imrd/directdoc.asp?DDFDocuments/q/G/SPS/NCRI96A1.pdf","EN")</f>
      </c>
      <c r="I7728" s="15">
        <f>HYPERLINK("https://docs.wto.org/imrd/directdoc.asp?DDFDocuments/r/G/SPS/NCRI96A1.pdf","FR")</f>
      </c>
      <c r="J7728" s="15">
        <f>HYPERLINK("https://docs.wto.org/imrd/directdoc.asp?DDFDocuments/s/G/SPS/NCRI96A1.pdf","ES")</f>
      </c>
    </row>
    <row r="7729">
      <c r="A7729" s="10" t="s">
        <v>13124</v>
      </c>
      <c r="B7729" s="11" t="s">
        <v>188</v>
      </c>
      <c r="C7729" s="10" t="s">
        <v>18</v>
      </c>
      <c r="D7729" s="12">
        <v>40367</v>
      </c>
      <c r="E7729" s="13" t="s">
        <v>13125</v>
      </c>
      <c r="F7729" s="13" t="s">
        <v>158</v>
      </c>
      <c r="G7729" s="14" t="s">
        <v>13126</v>
      </c>
      <c r="H7729" s="15">
        <f>HYPERLINK("https://docs.wto.org/imrd/directdoc.asp?DDFDocuments/t/G/SPS/NAUS250.DOC","EN")</f>
      </c>
      <c r="I7729" s="15">
        <f>HYPERLINK("https://docs.wto.org/imrd/directdoc.asp?DDFDocuments/u/G/SPS/NAUS250.DOC","FR")</f>
      </c>
      <c r="J7729" s="15">
        <f>HYPERLINK("https://docs.wto.org/imrd/directdoc.asp?DDFDocuments/v/G/SPS/NAUS250.DOC","ES")</f>
      </c>
    </row>
    <row r="7730">
      <c r="A7730" s="10" t="s">
        <v>13127</v>
      </c>
      <c r="B7730" s="11" t="s">
        <v>365</v>
      </c>
      <c r="C7730" s="10" t="s">
        <v>18</v>
      </c>
      <c r="D7730" s="12">
        <v>40367</v>
      </c>
      <c r="E7730" s="13" t="s">
        <v>13128</v>
      </c>
      <c r="F7730" s="13" t="s">
        <v>13129</v>
      </c>
      <c r="G7730" s="14"/>
      <c r="H7730" s="15">
        <f>HYPERLINK("https://docs.wto.org/imrd/directdoc.asp?DDFDocuments/t/G/SPS/NCHL328.DOC","EN")</f>
      </c>
      <c r="I7730" s="15">
        <f>HYPERLINK("https://docs.wto.org/imrd/directdoc.asp?DDFDocuments/u/G/SPS/NCHL328.DOC","FR")</f>
      </c>
      <c r="J7730" s="15">
        <f>HYPERLINK("https://docs.wto.org/imrd/directdoc.asp?DDFDocuments/v/G/SPS/NCHL328.DOC","ES")</f>
      </c>
    </row>
    <row r="7731">
      <c r="A7731" s="10" t="s">
        <v>13130</v>
      </c>
      <c r="B7731" s="11" t="s">
        <v>79</v>
      </c>
      <c r="C7731" s="10" t="s">
        <v>40</v>
      </c>
      <c r="D7731" s="12">
        <v>40367</v>
      </c>
      <c r="E7731" s="13" t="s">
        <v>19</v>
      </c>
      <c r="F7731" s="13" t="s">
        <v>5163</v>
      </c>
      <c r="G7731" s="14"/>
      <c r="H7731" s="15">
        <f>HYPERLINK("https://docs.wto.org/imrd/directdoc.asp?DDFDocuments/t/G/SPS/NCOL190A1.DOC","EN")</f>
      </c>
      <c r="I7731" s="15">
        <f>HYPERLINK("https://docs.wto.org/imrd/directdoc.asp?DDFDocuments/u/G/SPS/NCOL190A1.DOC","FR")</f>
      </c>
      <c r="J7731" s="15">
        <f>HYPERLINK("https://docs.wto.org/imrd/directdoc.asp?DDFDocuments/v/G/SPS/NCOL190A1.DOC","ES")</f>
      </c>
    </row>
    <row r="7732">
      <c r="A7732" s="10" t="s">
        <v>13131</v>
      </c>
      <c r="B7732" s="11" t="s">
        <v>79</v>
      </c>
      <c r="C7732" s="10" t="s">
        <v>18</v>
      </c>
      <c r="D7732" s="12">
        <v>40366</v>
      </c>
      <c r="E7732" s="13" t="s">
        <v>11247</v>
      </c>
      <c r="F7732" s="13" t="s">
        <v>3303</v>
      </c>
      <c r="G7732" s="14" t="s">
        <v>161</v>
      </c>
      <c r="H7732" s="15">
        <f>HYPERLINK("https://docs.wto.org/imrd/directdoc.asp?DDFDocuments/t/G/SPS/NCOL198.DOC","EN")</f>
      </c>
      <c r="I7732" s="15">
        <f>HYPERLINK("https://docs.wto.org/imrd/directdoc.asp?DDFDocuments/u/G/SPS/NCOL198.DOC","FR")</f>
      </c>
      <c r="J7732" s="15">
        <f>HYPERLINK("https://docs.wto.org/imrd/directdoc.asp?DDFDocuments/v/G/SPS/NCOL198.DOC","ES")</f>
      </c>
    </row>
    <row r="7733">
      <c r="A7733" s="10" t="s">
        <v>13132</v>
      </c>
      <c r="B7733" s="11" t="s">
        <v>2519</v>
      </c>
      <c r="C7733" s="10" t="s">
        <v>18</v>
      </c>
      <c r="D7733" s="12">
        <v>40366</v>
      </c>
      <c r="E7733" s="13" t="s">
        <v>13012</v>
      </c>
      <c r="F7733" s="13" t="s">
        <v>5234</v>
      </c>
      <c r="G7733" s="14"/>
      <c r="H7733" s="15">
        <f>HYPERLINK("https://docs.wto.org/imrd/directdoc.asp?DDFDocuments/q/G/SPS/NNOR30.pdf","EN")</f>
      </c>
      <c r="I7733" s="15">
        <f>HYPERLINK("https://docs.wto.org/imrd/directdoc.asp?DDFDocuments/r/G/SPS/NNOR30.pdf","FR")</f>
      </c>
      <c r="J7733" s="15">
        <f>HYPERLINK("https://docs.wto.org/imrd/directdoc.asp?DDFDocuments/s/G/SPS/NNOR30.pdf","ES")</f>
      </c>
    </row>
    <row r="7734">
      <c r="A7734" s="10" t="s">
        <v>13133</v>
      </c>
      <c r="B7734" s="11" t="s">
        <v>145</v>
      </c>
      <c r="C7734" s="10" t="s">
        <v>54</v>
      </c>
      <c r="D7734" s="12">
        <v>40366</v>
      </c>
      <c r="E7734" s="13" t="s">
        <v>3844</v>
      </c>
      <c r="F7734" s="13" t="s">
        <v>925</v>
      </c>
      <c r="G7734" s="14" t="s">
        <v>13134</v>
      </c>
      <c r="H7734" s="15">
        <f>HYPERLINK("https://docs.wto.org/imrd/directdoc.asp?DDFDocuments/t/G/SPS/NPHL93A1.DOC","EN")</f>
      </c>
      <c r="I7734" s="15">
        <f>HYPERLINK("https://docs.wto.org/imrd/directdoc.asp?DDFDocuments/u/G/SPS/NPHL93A1.DOC","FR")</f>
      </c>
      <c r="J7734" s="15">
        <f>HYPERLINK("https://docs.wto.org/imrd/directdoc.asp?DDFDocuments/v/G/SPS/NPHL93A1.DOC","ES")</f>
      </c>
    </row>
    <row r="7735">
      <c r="A7735" s="10" t="s">
        <v>13135</v>
      </c>
      <c r="B7735" s="11" t="s">
        <v>53</v>
      </c>
      <c r="C7735" s="10" t="s">
        <v>12</v>
      </c>
      <c r="D7735" s="12">
        <v>40366</v>
      </c>
      <c r="E7735" s="13" t="s">
        <v>12378</v>
      </c>
      <c r="F7735" s="13" t="s">
        <v>2192</v>
      </c>
      <c r="G7735" s="14" t="s">
        <v>156</v>
      </c>
      <c r="H7735" s="15">
        <f>HYPERLINK("https://docs.wto.org/imrd/directdoc.asp?DDFDocuments/t/G/SPS/NSAU3.DOC","EN")</f>
      </c>
      <c r="I7735" s="15">
        <f>HYPERLINK("https://docs.wto.org/imrd/directdoc.asp?DDFDocuments/u/G/SPS/NSAU3.DOC","FR")</f>
      </c>
      <c r="J7735" s="15">
        <f>HYPERLINK("https://docs.wto.org/imrd/directdoc.asp?DDFDocuments/v/G/SPS/NSAU3.DOC","ES")</f>
      </c>
    </row>
    <row r="7736">
      <c r="A7736" s="10" t="s">
        <v>13136</v>
      </c>
      <c r="B7736" s="11" t="s">
        <v>134</v>
      </c>
      <c r="C7736" s="10" t="s">
        <v>40</v>
      </c>
      <c r="D7736" s="12">
        <v>40366</v>
      </c>
      <c r="E7736" s="13" t="s">
        <v>2329</v>
      </c>
      <c r="F7736" s="13" t="s">
        <v>5150</v>
      </c>
      <c r="G7736" s="14"/>
      <c r="H7736" s="15">
        <f>HYPERLINK("https://docs.wto.org/imrd/directdoc.asp?DDFDocuments/t/G/SPS/NTHA185A1.DOC","EN")</f>
      </c>
      <c r="I7736" s="15">
        <f>HYPERLINK("https://docs.wto.org/imrd/directdoc.asp?DDFDocuments/u/G/SPS/NTHA185A1.DOC","FR")</f>
      </c>
      <c r="J7736" s="15">
        <f>HYPERLINK("https://docs.wto.org/imrd/directdoc.asp?DDFDocuments/v/G/SPS/NTHA185A1.DOC","ES")</f>
      </c>
    </row>
    <row r="7737">
      <c r="A7737" s="10" t="s">
        <v>13137</v>
      </c>
      <c r="B7737" s="11" t="s">
        <v>233</v>
      </c>
      <c r="C7737" s="10" t="s">
        <v>12</v>
      </c>
      <c r="D7737" s="12">
        <v>40365</v>
      </c>
      <c r="E7737" s="13" t="s">
        <v>13138</v>
      </c>
      <c r="F7737" s="13" t="s">
        <v>2192</v>
      </c>
      <c r="G7737" s="14" t="s">
        <v>349</v>
      </c>
      <c r="H7737" s="15">
        <f>HYPERLINK("https://docs.wto.org/imrd/directdoc.asp?DDFDocuments/t/G/SPS/NPER340.DOC","EN")</f>
      </c>
      <c r="I7737" s="15">
        <f>HYPERLINK("https://docs.wto.org/imrd/directdoc.asp?DDFDocuments/u/G/SPS/NPER340.DOC","FR")</f>
      </c>
      <c r="J7737" s="15">
        <f>HYPERLINK("https://docs.wto.org/imrd/directdoc.asp?DDFDocuments/v/G/SPS/NPER340.DOC","ES")</f>
      </c>
    </row>
    <row r="7738">
      <c r="A7738" s="10" t="s">
        <v>13139</v>
      </c>
      <c r="B7738" s="11" t="s">
        <v>233</v>
      </c>
      <c r="C7738" s="10" t="s">
        <v>18</v>
      </c>
      <c r="D7738" s="12">
        <v>40365</v>
      </c>
      <c r="E7738" s="13" t="s">
        <v>13140</v>
      </c>
      <c r="F7738" s="13" t="s">
        <v>992</v>
      </c>
      <c r="G7738" s="14" t="s">
        <v>27</v>
      </c>
      <c r="H7738" s="15">
        <f>HYPERLINK("https://docs.wto.org/imrd/directdoc.asp?DDFDocuments/q/G/SPS/NPER341.pdf","EN")</f>
      </c>
      <c r="I7738" s="15">
        <f>HYPERLINK("https://docs.wto.org/imrd/directdoc.asp?DDFDocuments/r/G/SPS/NPER341.pdf","FR")</f>
      </c>
      <c r="J7738" s="15">
        <f>HYPERLINK("https://docs.wto.org/imrd/directdoc.asp?DDFDocuments/s/G/SPS/NPER341.pdf","ES")</f>
      </c>
    </row>
    <row r="7739">
      <c r="A7739" s="10" t="s">
        <v>13141</v>
      </c>
      <c r="B7739" s="11" t="s">
        <v>233</v>
      </c>
      <c r="C7739" s="10" t="s">
        <v>18</v>
      </c>
      <c r="D7739" s="12">
        <v>40365</v>
      </c>
      <c r="E7739" s="13" t="s">
        <v>13142</v>
      </c>
      <c r="F7739" s="13" t="s">
        <v>158</v>
      </c>
      <c r="G7739" s="14"/>
      <c r="H7739" s="15">
        <f>HYPERLINK("https://docs.wto.org/imrd/directdoc.asp?DDFDocuments/t/G/SPS/NPER342.DOC","EN")</f>
      </c>
      <c r="I7739" s="15">
        <f>HYPERLINK("https://docs.wto.org/imrd/directdoc.asp?DDFDocuments/u/G/SPS/NPER342.DOC","FR")</f>
      </c>
      <c r="J7739" s="15">
        <f>HYPERLINK("https://docs.wto.org/imrd/directdoc.asp?DDFDocuments/v/G/SPS/NPER342.DOC","ES")</f>
      </c>
    </row>
    <row r="7740">
      <c r="A7740" s="10" t="s">
        <v>13143</v>
      </c>
      <c r="B7740" s="11" t="s">
        <v>95</v>
      </c>
      <c r="C7740" s="10" t="s">
        <v>18</v>
      </c>
      <c r="D7740" s="12">
        <v>40361</v>
      </c>
      <c r="E7740" s="13" t="s">
        <v>13144</v>
      </c>
      <c r="F7740" s="13" t="s">
        <v>144</v>
      </c>
      <c r="G7740" s="14"/>
      <c r="H7740" s="15">
        <f>HYPERLINK("https://docs.wto.org/imrd/directdoc.asp?DDFDocuments/t/G/SPS/NBRA649.doc","EN")</f>
      </c>
      <c r="I7740" s="15">
        <f>HYPERLINK("https://docs.wto.org/imrd/directdoc.asp?DDFDocuments/u/G/SPS/NBRA649.doc","FR")</f>
      </c>
      <c r="J7740" s="15">
        <f>HYPERLINK("https://docs.wto.org/imrd/directdoc.asp?DDFDocuments/v/G/SPS/NBRA649.doc","ES")</f>
      </c>
    </row>
    <row r="7741">
      <c r="A7741" s="10" t="s">
        <v>13145</v>
      </c>
      <c r="B7741" s="11" t="s">
        <v>95</v>
      </c>
      <c r="C7741" s="10" t="s">
        <v>18</v>
      </c>
      <c r="D7741" s="12">
        <v>40361</v>
      </c>
      <c r="E7741" s="13" t="s">
        <v>13146</v>
      </c>
      <c r="F7741" s="13" t="s">
        <v>1515</v>
      </c>
      <c r="G7741" s="14" t="s">
        <v>233</v>
      </c>
      <c r="H7741" s="15">
        <f>HYPERLINK("https://docs.wto.org/imrd/directdoc.asp?DDFDocuments/q/G/SPS/NBRA652.pdf","EN")</f>
      </c>
      <c r="I7741" s="15">
        <f>HYPERLINK("https://docs.wto.org/imrd/directdoc.asp?DDFDocuments/r/G/SPS/NBRA652.pdf","FR")</f>
      </c>
      <c r="J7741" s="15">
        <f>HYPERLINK("https://docs.wto.org/imrd/directdoc.asp?DDFDocuments/s/G/SPS/NBRA652.pdf","ES")</f>
      </c>
    </row>
    <row r="7742">
      <c r="A7742" s="10" t="s">
        <v>13147</v>
      </c>
      <c r="B7742" s="11" t="s">
        <v>204</v>
      </c>
      <c r="C7742" s="10" t="s">
        <v>18</v>
      </c>
      <c r="D7742" s="12">
        <v>40361</v>
      </c>
      <c r="E7742" s="13" t="s">
        <v>205</v>
      </c>
      <c r="F7742" s="13" t="s">
        <v>24</v>
      </c>
      <c r="G7742" s="14"/>
      <c r="H7742" s="15">
        <f>HYPERLINK("https://docs.wto.org/imrd/directdoc.asp?DDFDocuments/t/G/SPS/NEGY39.DOC","EN")</f>
      </c>
      <c r="I7742" s="15">
        <f>HYPERLINK("https://docs.wto.org/imrd/directdoc.asp?DDFDocuments/u/G/SPS/NEGY39.DOC","FR")</f>
      </c>
      <c r="J7742" s="15">
        <f>HYPERLINK("https://docs.wto.org/imrd/directdoc.asp?DDFDocuments/v/G/SPS/NEGY39.DOC","ES")</f>
      </c>
    </row>
    <row r="7743">
      <c r="A7743" s="10" t="s">
        <v>13148</v>
      </c>
      <c r="B7743" s="11" t="s">
        <v>34</v>
      </c>
      <c r="C7743" s="10" t="s">
        <v>18</v>
      </c>
      <c r="D7743" s="12">
        <v>40360</v>
      </c>
      <c r="E7743" s="13" t="s">
        <v>13149</v>
      </c>
      <c r="F7743" s="13" t="s">
        <v>74</v>
      </c>
      <c r="G7743" s="14"/>
      <c r="H7743" s="15">
        <f>HYPERLINK("https://docs.wto.org/imrd/directdoc.asp?DDFDocuments/t/G/SPS/NJPN253.doc","EN")</f>
      </c>
      <c r="I7743" s="15">
        <f>HYPERLINK("https://docs.wto.org/imrd/directdoc.asp?DDFDocuments/u/G/SPS/NJPN253.doc","FR")</f>
      </c>
      <c r="J7743" s="15">
        <f>HYPERLINK("https://docs.wto.org/imrd/directdoc.asp?DDFDocuments/v/G/SPS/NJPN253.doc","ES")</f>
      </c>
    </row>
    <row r="7744">
      <c r="A7744" s="10" t="s">
        <v>13150</v>
      </c>
      <c r="B7744" s="11" t="s">
        <v>161</v>
      </c>
      <c r="C7744" s="10" t="s">
        <v>18</v>
      </c>
      <c r="D7744" s="12">
        <v>40360</v>
      </c>
      <c r="E7744" s="13" t="s">
        <v>3159</v>
      </c>
      <c r="F7744" s="13" t="s">
        <v>4616</v>
      </c>
      <c r="G7744" s="14" t="s">
        <v>11965</v>
      </c>
      <c r="H7744" s="15">
        <f>HYPERLINK("https://docs.wto.org/imrd/directdoc.asp?DDFDocuments/t/G/SPS/NUSA2041.DOC","EN")</f>
      </c>
      <c r="I7744" s="15">
        <f>HYPERLINK("https://docs.wto.org/imrd/directdoc.asp?DDFDocuments/u/G/SPS/NUSA2041.DOC","FR")</f>
      </c>
      <c r="J7744" s="15">
        <f>HYPERLINK("https://docs.wto.org/imrd/directdoc.asp?DDFDocuments/v/G/SPS/NUSA2041.DOC","ES")</f>
      </c>
    </row>
    <row r="7745">
      <c r="A7745" s="10" t="s">
        <v>13151</v>
      </c>
      <c r="B7745" s="11" t="s">
        <v>79</v>
      </c>
      <c r="C7745" s="10" t="s">
        <v>12</v>
      </c>
      <c r="D7745" s="12">
        <v>40359</v>
      </c>
      <c r="E7745" s="13" t="s">
        <v>13152</v>
      </c>
      <c r="F7745" s="13" t="s">
        <v>2192</v>
      </c>
      <c r="G7745" s="14" t="s">
        <v>13153</v>
      </c>
      <c r="H7745" s="15">
        <f>HYPERLINK("https://docs.wto.org/imrd/directdoc.asp?DDFDocuments/t/G/SPS/NCOL197.DOC","EN")</f>
      </c>
      <c r="I7745" s="15">
        <f>HYPERLINK("https://docs.wto.org/imrd/directdoc.asp?DDFDocuments/u/G/SPS/NCOL197.DOC","FR")</f>
      </c>
      <c r="J7745" s="15">
        <f>HYPERLINK("https://docs.wto.org/imrd/directdoc.asp?DDFDocuments/v/G/SPS/NCOL197.DOC","ES")</f>
      </c>
    </row>
    <row r="7746">
      <c r="A7746" s="10" t="s">
        <v>13154</v>
      </c>
      <c r="B7746" s="11" t="s">
        <v>34</v>
      </c>
      <c r="C7746" s="10" t="s">
        <v>18</v>
      </c>
      <c r="D7746" s="12">
        <v>40359</v>
      </c>
      <c r="E7746" s="13" t="s">
        <v>13155</v>
      </c>
      <c r="F7746" s="13" t="s">
        <v>754</v>
      </c>
      <c r="G7746" s="14"/>
      <c r="H7746" s="15">
        <f>HYPERLINK("https://docs.wto.org/imrd/directdoc.asp?DDFDocuments/t/G/SPS/NJPN252.doc","EN")</f>
      </c>
      <c r="I7746" s="15">
        <f>HYPERLINK("https://docs.wto.org/imrd/directdoc.asp?DDFDocuments/u/G/SPS/NJPN252.doc","FR")</f>
      </c>
      <c r="J7746" s="15">
        <f>HYPERLINK("https://docs.wto.org/imrd/directdoc.asp?DDFDocuments/v/G/SPS/NJPN252.doc","ES")</f>
      </c>
    </row>
    <row r="7747">
      <c r="A7747" s="10" t="s">
        <v>13156</v>
      </c>
      <c r="B7747" s="11" t="s">
        <v>161</v>
      </c>
      <c r="C7747" s="10" t="s">
        <v>40</v>
      </c>
      <c r="D7747" s="12">
        <v>40359</v>
      </c>
      <c r="E7747" s="13" t="s">
        <v>13157</v>
      </c>
      <c r="F7747" s="13" t="s">
        <v>5150</v>
      </c>
      <c r="G7747" s="14" t="s">
        <v>1944</v>
      </c>
      <c r="H7747" s="15">
        <f>HYPERLINK("https://docs.wto.org/imrd/directdoc.asp?DDFDocuments/q/G/SPS/NUSA1978A1.pdf","EN")</f>
      </c>
      <c r="I7747" s="15"/>
      <c r="J7747" s="15">
        <f>HYPERLINK("https://docs.wto.org/imrd/directdoc.asp?DDFDocuments/s/G/SPS/NUSA1978A1.pdf","ES")</f>
      </c>
    </row>
    <row r="7748">
      <c r="A7748" s="10" t="s">
        <v>13158</v>
      </c>
      <c r="B7748" s="11" t="s">
        <v>161</v>
      </c>
      <c r="C7748" s="10" t="s">
        <v>18</v>
      </c>
      <c r="D7748" s="12">
        <v>40359</v>
      </c>
      <c r="E7748" s="13" t="s">
        <v>12043</v>
      </c>
      <c r="F7748" s="13" t="s">
        <v>158</v>
      </c>
      <c r="G7748" s="14" t="s">
        <v>4781</v>
      </c>
      <c r="H7748" s="15">
        <f>HYPERLINK("https://docs.wto.org/imrd/directdoc.asp?DDFDocuments/t/G/SPS/NUSA2040.doc","EN")</f>
      </c>
      <c r="I7748" s="15">
        <f>HYPERLINK("https://docs.wto.org/imrd/directdoc.asp?DDFDocuments/u/G/SPS/NUSA2040.doc","FR")</f>
      </c>
      <c r="J7748" s="15">
        <f>HYPERLINK("https://docs.wto.org/imrd/directdoc.asp?DDFDocuments/v/G/SPS/NUSA2040.doc","ES")</f>
      </c>
    </row>
    <row r="7749">
      <c r="A7749" s="10" t="s">
        <v>13159</v>
      </c>
      <c r="B7749" s="11" t="s">
        <v>151</v>
      </c>
      <c r="C7749" s="10" t="s">
        <v>18</v>
      </c>
      <c r="D7749" s="12">
        <v>40359</v>
      </c>
      <c r="E7749" s="13" t="s">
        <v>3438</v>
      </c>
      <c r="F7749" s="13" t="s">
        <v>3331</v>
      </c>
      <c r="G7749" s="14"/>
      <c r="H7749" s="15">
        <f>HYPERLINK("https://docs.wto.org/imrd/directdoc.asp?DDFDocuments/q/G/SPS/NVNM20.pdf","EN")</f>
      </c>
      <c r="I7749" s="15">
        <f>HYPERLINK("https://docs.wto.org/imrd/directdoc.asp?DDFDocuments/r/G/SPS/NVNM20.pdf","FR")</f>
      </c>
      <c r="J7749" s="15">
        <f>HYPERLINK("https://docs.wto.org/imrd/directdoc.asp?DDFDocuments/s/G/SPS/NVNM20.pdf","ES")</f>
      </c>
    </row>
    <row r="7750">
      <c r="A7750" s="10" t="s">
        <v>13160</v>
      </c>
      <c r="B7750" s="11" t="s">
        <v>183</v>
      </c>
      <c r="C7750" s="10" t="s">
        <v>18</v>
      </c>
      <c r="D7750" s="12">
        <v>40357</v>
      </c>
      <c r="E7750" s="13" t="s">
        <v>3000</v>
      </c>
      <c r="F7750" s="13" t="s">
        <v>158</v>
      </c>
      <c r="G7750" s="14" t="s">
        <v>27</v>
      </c>
      <c r="H7750" s="15">
        <f>HYPERLINK("https://docs.wto.org/imrd/directdoc.asp?DDFDocuments/t/G/SPS/NARG134.DOC","EN")</f>
      </c>
      <c r="I7750" s="15">
        <f>HYPERLINK("https://docs.wto.org/imrd/directdoc.asp?DDFDocuments/u/G/SPS/NARG134.DOC","FR")</f>
      </c>
      <c r="J7750" s="15">
        <f>HYPERLINK("https://docs.wto.org/imrd/directdoc.asp?DDFDocuments/v/G/SPS/NARG134.DOC","ES")</f>
      </c>
    </row>
    <row r="7751">
      <c r="A7751" s="10" t="s">
        <v>13161</v>
      </c>
      <c r="B7751" s="11" t="s">
        <v>183</v>
      </c>
      <c r="C7751" s="10" t="s">
        <v>18</v>
      </c>
      <c r="D7751" s="12">
        <v>40357</v>
      </c>
      <c r="E7751" s="13" t="s">
        <v>3000</v>
      </c>
      <c r="F7751" s="13" t="s">
        <v>158</v>
      </c>
      <c r="G7751" s="14" t="s">
        <v>349</v>
      </c>
      <c r="H7751" s="15">
        <f>HYPERLINK("https://docs.wto.org/imrd/directdoc.asp?DDFDocuments/t/G/SPS/NARG135.DOC","EN")</f>
      </c>
      <c r="I7751" s="15">
        <f>HYPERLINK("https://docs.wto.org/imrd/directdoc.asp?DDFDocuments/u/G/SPS/NARG135.DOC","FR")</f>
      </c>
      <c r="J7751" s="15">
        <f>HYPERLINK("https://docs.wto.org/imrd/directdoc.asp?DDFDocuments/v/G/SPS/NARG135.DOC","ES")</f>
      </c>
    </row>
    <row r="7752">
      <c r="A7752" s="10" t="s">
        <v>13162</v>
      </c>
      <c r="B7752" s="11" t="s">
        <v>365</v>
      </c>
      <c r="C7752" s="10" t="s">
        <v>18</v>
      </c>
      <c r="D7752" s="12">
        <v>40357</v>
      </c>
      <c r="E7752" s="13" t="s">
        <v>4059</v>
      </c>
      <c r="F7752" s="13" t="s">
        <v>1282</v>
      </c>
      <c r="G7752" s="14"/>
      <c r="H7752" s="15">
        <f>HYPERLINK("https://docs.wto.org/imrd/directdoc.asp?DDFDocuments/t/G/SPS/NCHL327.DOC","EN")</f>
      </c>
      <c r="I7752" s="15">
        <f>HYPERLINK("https://docs.wto.org/imrd/directdoc.asp?DDFDocuments/u/G/SPS/NCHL327.DOC","FR")</f>
      </c>
      <c r="J7752" s="15">
        <f>HYPERLINK("https://docs.wto.org/imrd/directdoc.asp?DDFDocuments/v/G/SPS/NCHL327.DOC","ES")</f>
      </c>
    </row>
    <row r="7753">
      <c r="A7753" s="10" t="s">
        <v>13163</v>
      </c>
      <c r="B7753" s="11" t="s">
        <v>195</v>
      </c>
      <c r="C7753" s="10" t="s">
        <v>18</v>
      </c>
      <c r="D7753" s="12">
        <v>40357</v>
      </c>
      <c r="E7753" s="13" t="s">
        <v>13164</v>
      </c>
      <c r="F7753" s="13" t="s">
        <v>992</v>
      </c>
      <c r="G7753" s="14"/>
      <c r="H7753" s="15">
        <f>HYPERLINK("https://docs.wto.org/imrd/directdoc.asp?DDFDocuments/t/G/SPS/NNZL441.DOC","EN")</f>
      </c>
      <c r="I7753" s="15">
        <f>HYPERLINK("https://docs.wto.org/imrd/directdoc.asp?DDFDocuments/u/G/SPS/NNZL441.DOC","FR")</f>
      </c>
      <c r="J7753" s="15">
        <f>HYPERLINK("https://docs.wto.org/imrd/directdoc.asp?DDFDocuments/v/G/SPS/NNZL441.DOC","ES")</f>
      </c>
    </row>
    <row r="7754">
      <c r="A7754" s="10" t="s">
        <v>13165</v>
      </c>
      <c r="B7754" s="11" t="s">
        <v>183</v>
      </c>
      <c r="C7754" s="10" t="s">
        <v>18</v>
      </c>
      <c r="D7754" s="12">
        <v>40354</v>
      </c>
      <c r="E7754" s="13" t="s">
        <v>3000</v>
      </c>
      <c r="F7754" s="13" t="s">
        <v>992</v>
      </c>
      <c r="G7754" s="14" t="s">
        <v>13153</v>
      </c>
      <c r="H7754" s="15">
        <f>HYPERLINK("https://docs.wto.org/imrd/directdoc.asp?DDFDocuments/q/G/SPS/NARG132.pdf","EN")</f>
      </c>
      <c r="I7754" s="15">
        <f>HYPERLINK("https://docs.wto.org/imrd/directdoc.asp?DDFDocuments/r/G/SPS/NARG132.pdf","FR")</f>
      </c>
      <c r="J7754" s="15">
        <f>HYPERLINK("https://docs.wto.org/imrd/directdoc.asp?DDFDocuments/s/G/SPS/NARG132.pdf","ES")</f>
      </c>
    </row>
    <row r="7755">
      <c r="A7755" s="10" t="s">
        <v>13166</v>
      </c>
      <c r="B7755" s="11" t="s">
        <v>183</v>
      </c>
      <c r="C7755" s="10" t="s">
        <v>18</v>
      </c>
      <c r="D7755" s="12">
        <v>40354</v>
      </c>
      <c r="E7755" s="13" t="s">
        <v>3000</v>
      </c>
      <c r="F7755" s="13" t="s">
        <v>992</v>
      </c>
      <c r="G7755" s="14" t="s">
        <v>79</v>
      </c>
      <c r="H7755" s="15">
        <f>HYPERLINK("https://docs.wto.org/imrd/directdoc.asp?DDFDocuments/q/G/SPS/NARG133.pdf","EN")</f>
      </c>
      <c r="I7755" s="15">
        <f>HYPERLINK("https://docs.wto.org/imrd/directdoc.asp?DDFDocuments/r/G/SPS/NARG133.pdf","FR")</f>
      </c>
      <c r="J7755" s="15">
        <f>HYPERLINK("https://docs.wto.org/imrd/directdoc.asp?DDFDocuments/s/G/SPS/NARG133.pdf","ES")</f>
      </c>
    </row>
    <row r="7756">
      <c r="A7756" s="10" t="s">
        <v>13167</v>
      </c>
      <c r="B7756" s="11" t="s">
        <v>95</v>
      </c>
      <c r="C7756" s="10" t="s">
        <v>40</v>
      </c>
      <c r="D7756" s="12">
        <v>40354</v>
      </c>
      <c r="E7756" s="13" t="s">
        <v>8726</v>
      </c>
      <c r="F7756" s="13" t="s">
        <v>925</v>
      </c>
      <c r="G7756" s="14"/>
      <c r="H7756" s="15">
        <f>HYPERLINK("https://docs.wto.org/imrd/directdoc.asp?DDFDocuments/t/G/SPS/NBRA115A20.DOC","EN")</f>
      </c>
      <c r="I7756" s="15">
        <f>HYPERLINK("https://docs.wto.org/imrd/directdoc.asp?DDFDocuments/u/G/SPS/NBRA115A20.DOC","FR")</f>
      </c>
      <c r="J7756" s="15">
        <f>HYPERLINK("https://docs.wto.org/imrd/directdoc.asp?DDFDocuments/v/G/SPS/NBRA115A20.DOC","ES")</f>
      </c>
    </row>
    <row r="7757">
      <c r="A7757" s="10" t="s">
        <v>13168</v>
      </c>
      <c r="B7757" s="11" t="s">
        <v>95</v>
      </c>
      <c r="C7757" s="10" t="s">
        <v>40</v>
      </c>
      <c r="D7757" s="12">
        <v>40354</v>
      </c>
      <c r="E7757" s="13" t="s">
        <v>13169</v>
      </c>
      <c r="F7757" s="13" t="s">
        <v>925</v>
      </c>
      <c r="G7757" s="14" t="s">
        <v>365</v>
      </c>
      <c r="H7757" s="15">
        <f>HYPERLINK("https://docs.wto.org/imrd/directdoc.asp?DDFDocuments/t/G/SPS/NBRA454A2.DOC","EN")</f>
      </c>
      <c r="I7757" s="15">
        <f>HYPERLINK("https://docs.wto.org/imrd/directdoc.asp?DDFDocuments/u/G/SPS/NBRA454A2.DOC","FR")</f>
      </c>
      <c r="J7757" s="15">
        <f>HYPERLINK("https://docs.wto.org/imrd/directdoc.asp?DDFDocuments/v/G/SPS/NBRA454A2.DOC","ES")</f>
      </c>
    </row>
    <row r="7758">
      <c r="A7758" s="10" t="s">
        <v>13170</v>
      </c>
      <c r="B7758" s="11" t="s">
        <v>95</v>
      </c>
      <c r="C7758" s="10" t="s">
        <v>18</v>
      </c>
      <c r="D7758" s="12">
        <v>40354</v>
      </c>
      <c r="E7758" s="13" t="s">
        <v>13171</v>
      </c>
      <c r="F7758" s="13" t="s">
        <v>455</v>
      </c>
      <c r="G7758" s="14" t="s">
        <v>3481</v>
      </c>
      <c r="H7758" s="15">
        <f>HYPERLINK("https://docs.wto.org/imrd/directdoc.asp?DDFDocuments/t/G/SPS/NBRA644.DOC","EN")</f>
      </c>
      <c r="I7758" s="15">
        <f>HYPERLINK("https://docs.wto.org/imrd/directdoc.asp?DDFDocuments/u/G/SPS/NBRA644.DOC","FR")</f>
      </c>
      <c r="J7758" s="15">
        <f>HYPERLINK("https://docs.wto.org/imrd/directdoc.asp?DDFDocuments/v/G/SPS/NBRA644.DOC","ES")</f>
      </c>
    </row>
    <row r="7759">
      <c r="A7759" s="10" t="s">
        <v>13172</v>
      </c>
      <c r="B7759" s="11" t="s">
        <v>72</v>
      </c>
      <c r="C7759" s="10" t="s">
        <v>40</v>
      </c>
      <c r="D7759" s="12">
        <v>40354</v>
      </c>
      <c r="E7759" s="13" t="s">
        <v>13173</v>
      </c>
      <c r="F7759" s="13" t="s">
        <v>310</v>
      </c>
      <c r="G7759" s="14" t="s">
        <v>13174</v>
      </c>
      <c r="H7759" s="15">
        <f>HYPERLINK("https://docs.wto.org/imrd/directdoc.asp?DDFDocuments/t/G/SPS/NCAN422A2.DOC","EN")</f>
      </c>
      <c r="I7759" s="15">
        <f>HYPERLINK("https://docs.wto.org/imrd/directdoc.asp?DDFDocuments/u/G/SPS/NCAN422A2.DOC","FR")</f>
      </c>
      <c r="J7759" s="15">
        <f>HYPERLINK("https://docs.wto.org/imrd/directdoc.asp?DDFDocuments/v/G/SPS/NCAN422A2.DOC","ES")</f>
      </c>
    </row>
    <row r="7760">
      <c r="A7760" s="10" t="s">
        <v>13175</v>
      </c>
      <c r="B7760" s="11" t="s">
        <v>195</v>
      </c>
      <c r="C7760" s="10" t="s">
        <v>18</v>
      </c>
      <c r="D7760" s="12">
        <v>40353</v>
      </c>
      <c r="E7760" s="13" t="s">
        <v>12100</v>
      </c>
      <c r="F7760" s="13" t="s">
        <v>144</v>
      </c>
      <c r="G7760" s="14"/>
      <c r="H7760" s="15">
        <f>HYPERLINK("https://docs.wto.org/imrd/directdoc.asp?DDFDocuments/t/G/SPS/NNZL440.DOC","EN")</f>
      </c>
      <c r="I7760" s="15">
        <f>HYPERLINK("https://docs.wto.org/imrd/directdoc.asp?DDFDocuments/u/G/SPS/NNZL440.DOC","FR")</f>
      </c>
      <c r="J7760" s="15">
        <f>HYPERLINK("https://docs.wto.org/imrd/directdoc.asp?DDFDocuments/v/G/SPS/NNZL440.DOC","ES")</f>
      </c>
    </row>
    <row r="7761">
      <c r="A7761" s="10" t="s">
        <v>13176</v>
      </c>
      <c r="B7761" s="11" t="s">
        <v>79</v>
      </c>
      <c r="C7761" s="10" t="s">
        <v>12</v>
      </c>
      <c r="D7761" s="12">
        <v>40351</v>
      </c>
      <c r="E7761" s="13" t="s">
        <v>13152</v>
      </c>
      <c r="F7761" s="13" t="s">
        <v>2192</v>
      </c>
      <c r="G7761" s="14" t="s">
        <v>349</v>
      </c>
      <c r="H7761" s="15">
        <f>HYPERLINK("https://docs.wto.org/imrd/directdoc.asp?DDFDocuments/t/G/SPS/NCOL196.DOC","EN")</f>
      </c>
      <c r="I7761" s="15">
        <f>HYPERLINK("https://docs.wto.org/imrd/directdoc.asp?DDFDocuments/u/G/SPS/NCOL196.DOC","FR")</f>
      </c>
      <c r="J7761" s="15">
        <f>HYPERLINK("https://docs.wto.org/imrd/directdoc.asp?DDFDocuments/v/G/SPS/NCOL196.DOC","ES")</f>
      </c>
    </row>
    <row r="7762">
      <c r="A7762" s="10" t="s">
        <v>13177</v>
      </c>
      <c r="B7762" s="11" t="s">
        <v>164</v>
      </c>
      <c r="C7762" s="10" t="s">
        <v>12</v>
      </c>
      <c r="D7762" s="12">
        <v>40351</v>
      </c>
      <c r="E7762" s="13" t="s">
        <v>13178</v>
      </c>
      <c r="F7762" s="13" t="s">
        <v>476</v>
      </c>
      <c r="G7762" s="14" t="s">
        <v>149</v>
      </c>
      <c r="H7762" s="15">
        <f>HYPERLINK("https://docs.wto.org/imrd/directdoc.asp?DDFDocuments/q/G/SPS/NUKR22.pdf","EN")</f>
      </c>
      <c r="I7762" s="15">
        <f>HYPERLINK("https://docs.wto.org/imrd/directdoc.asp?DDFDocuments/r/G/SPS/NUKR22.pdf","FR")</f>
      </c>
      <c r="J7762" s="15">
        <f>HYPERLINK("https://docs.wto.org/imrd/directdoc.asp?DDFDocuments/s/G/SPS/NUKR22.pdf","ES")</f>
      </c>
    </row>
    <row r="7763">
      <c r="A7763" s="10" t="s">
        <v>13179</v>
      </c>
      <c r="B7763" s="11" t="s">
        <v>164</v>
      </c>
      <c r="C7763" s="10" t="s">
        <v>12</v>
      </c>
      <c r="D7763" s="12">
        <v>40351</v>
      </c>
      <c r="E7763" s="13" t="s">
        <v>13180</v>
      </c>
      <c r="F7763" s="13" t="s">
        <v>476</v>
      </c>
      <c r="G7763" s="14" t="s">
        <v>13181</v>
      </c>
      <c r="H7763" s="15">
        <f>HYPERLINK("https://docs.wto.org/imrd/directdoc.asp?DDFDocuments/t/G/SPS/NUKR23.DOC","EN")</f>
      </c>
      <c r="I7763" s="15">
        <f>HYPERLINK("https://docs.wto.org/imrd/directdoc.asp?DDFDocuments/u/G/SPS/NUKR23.DOC","FR")</f>
      </c>
      <c r="J7763" s="15">
        <f>HYPERLINK("https://docs.wto.org/imrd/directdoc.asp?DDFDocuments/v/G/SPS/NUKR23.DOC","ES")</f>
      </c>
    </row>
    <row r="7764">
      <c r="A7764" s="10" t="s">
        <v>13182</v>
      </c>
      <c r="B7764" s="11" t="s">
        <v>164</v>
      </c>
      <c r="C7764" s="10" t="s">
        <v>12</v>
      </c>
      <c r="D7764" s="12">
        <v>40351</v>
      </c>
      <c r="E7764" s="13" t="s">
        <v>13183</v>
      </c>
      <c r="F7764" s="13" t="s">
        <v>138</v>
      </c>
      <c r="G7764" s="14" t="s">
        <v>689</v>
      </c>
      <c r="H7764" s="15">
        <f>HYPERLINK("https://docs.wto.org/imrd/directdoc.asp?DDFDocuments/t/G/SPS/NUKR24.DOC","EN")</f>
      </c>
      <c r="I7764" s="15">
        <f>HYPERLINK("https://docs.wto.org/imrd/directdoc.asp?DDFDocuments/u/G/SPS/NUKR24.DOC","FR")</f>
      </c>
      <c r="J7764" s="15">
        <f>HYPERLINK("https://docs.wto.org/imrd/directdoc.asp?DDFDocuments/v/G/SPS/NUKR24.DOC","ES")</f>
      </c>
    </row>
    <row r="7765">
      <c r="A7765" s="10" t="s">
        <v>13184</v>
      </c>
      <c r="B7765" s="11" t="s">
        <v>164</v>
      </c>
      <c r="C7765" s="10" t="s">
        <v>12</v>
      </c>
      <c r="D7765" s="12">
        <v>40351</v>
      </c>
      <c r="E7765" s="13" t="s">
        <v>13180</v>
      </c>
      <c r="F7765" s="13" t="s">
        <v>476</v>
      </c>
      <c r="G7765" s="14" t="s">
        <v>1944</v>
      </c>
      <c r="H7765" s="15">
        <f>HYPERLINK("https://docs.wto.org/imrd/directdoc.asp?DDFDocuments/t/G/SPS/NUKR25.DOC","EN")</f>
      </c>
      <c r="I7765" s="15">
        <f>HYPERLINK("https://docs.wto.org/imrd/directdoc.asp?DDFDocuments/u/G/SPS/NUKR25.DOC","FR")</f>
      </c>
      <c r="J7765" s="15">
        <f>HYPERLINK("https://docs.wto.org/imrd/directdoc.asp?DDFDocuments/v/G/SPS/NUKR25.DOC","ES")</f>
      </c>
    </row>
    <row r="7766">
      <c r="A7766" s="10" t="s">
        <v>13185</v>
      </c>
      <c r="B7766" s="11" t="s">
        <v>164</v>
      </c>
      <c r="C7766" s="10" t="s">
        <v>12</v>
      </c>
      <c r="D7766" s="12">
        <v>40351</v>
      </c>
      <c r="E7766" s="13" t="s">
        <v>13186</v>
      </c>
      <c r="F7766" s="13" t="s">
        <v>8415</v>
      </c>
      <c r="G7766" s="14" t="s">
        <v>624</v>
      </c>
      <c r="H7766" s="15">
        <f>HYPERLINK("https://docs.wto.org/imrd/directdoc.asp?DDFDocuments/q/G/SPS/NUKR26.pdf","EN")</f>
      </c>
      <c r="I7766" s="15">
        <f>HYPERLINK("https://docs.wto.org/imrd/directdoc.asp?DDFDocuments/r/G/SPS/NUKR26.pdf","FR")</f>
      </c>
      <c r="J7766" s="15">
        <f>HYPERLINK("https://docs.wto.org/imrd/directdoc.asp?DDFDocuments/s/G/SPS/NUKR26.pdf","ES")</f>
      </c>
    </row>
    <row r="7767">
      <c r="A7767" s="10" t="s">
        <v>13187</v>
      </c>
      <c r="B7767" s="11" t="s">
        <v>164</v>
      </c>
      <c r="C7767" s="10" t="s">
        <v>12</v>
      </c>
      <c r="D7767" s="12">
        <v>40351</v>
      </c>
      <c r="E7767" s="13" t="s">
        <v>13180</v>
      </c>
      <c r="F7767" s="13" t="s">
        <v>1775</v>
      </c>
      <c r="G7767" s="14" t="s">
        <v>13188</v>
      </c>
      <c r="H7767" s="15">
        <f>HYPERLINK("https://docs.wto.org/imrd/directdoc.asp?DDFDocuments/t/G/SPS/NUKR27.DOC","EN")</f>
      </c>
      <c r="I7767" s="15">
        <f>HYPERLINK("https://docs.wto.org/imrd/directdoc.asp?DDFDocuments/u/G/SPS/NUKR27.DOC","FR")</f>
      </c>
      <c r="J7767" s="15">
        <f>HYPERLINK("https://docs.wto.org/imrd/directdoc.asp?DDFDocuments/v/G/SPS/NUKR27.DOC","ES")</f>
      </c>
    </row>
    <row r="7768">
      <c r="A7768" s="10" t="s">
        <v>13189</v>
      </c>
      <c r="B7768" s="11" t="s">
        <v>161</v>
      </c>
      <c r="C7768" s="10" t="s">
        <v>40</v>
      </c>
      <c r="D7768" s="12">
        <v>40351</v>
      </c>
      <c r="E7768" s="13" t="s">
        <v>3159</v>
      </c>
      <c r="F7768" s="13" t="s">
        <v>5150</v>
      </c>
      <c r="G7768" s="14" t="s">
        <v>365</v>
      </c>
      <c r="H7768" s="15">
        <f>HYPERLINK("https://docs.wto.org/imrd/directdoc.asp?DDFDocuments/t/G/SPS/NUSA1974A1.DOC","EN")</f>
      </c>
      <c r="I7768" s="15">
        <f>HYPERLINK("https://docs.wto.org/imrd/directdoc.asp?DDFDocuments/u/G/SPS/NUSA1974A1.DOC","FR")</f>
      </c>
      <c r="J7768" s="15">
        <f>HYPERLINK("https://docs.wto.org/imrd/directdoc.asp?DDFDocuments/v/G/SPS/NUSA1974A1.DOC","ES")</f>
      </c>
    </row>
    <row r="7769">
      <c r="A7769" s="10" t="s">
        <v>13190</v>
      </c>
      <c r="B7769" s="11" t="s">
        <v>161</v>
      </c>
      <c r="C7769" s="10" t="s">
        <v>18</v>
      </c>
      <c r="D7769" s="12">
        <v>40351</v>
      </c>
      <c r="E7769" s="13" t="s">
        <v>461</v>
      </c>
      <c r="F7769" s="13" t="s">
        <v>13191</v>
      </c>
      <c r="G7769" s="14" t="s">
        <v>12888</v>
      </c>
      <c r="H7769" s="15">
        <f>HYPERLINK("https://docs.wto.org/imrd/directdoc.asp?DDFDocuments/t/G/SPS/NUSA2034.DOC","EN")</f>
      </c>
      <c r="I7769" s="15">
        <f>HYPERLINK("https://docs.wto.org/imrd/directdoc.asp?DDFDocuments/u/G/SPS/NUSA2034.DOC","FR")</f>
      </c>
      <c r="J7769" s="15">
        <f>HYPERLINK("https://docs.wto.org/imrd/directdoc.asp?DDFDocuments/v/G/SPS/NUSA2034.DOC","ES")</f>
      </c>
    </row>
    <row r="7770">
      <c r="A7770" s="10" t="s">
        <v>13192</v>
      </c>
      <c r="B7770" s="11" t="s">
        <v>161</v>
      </c>
      <c r="C7770" s="10" t="s">
        <v>18</v>
      </c>
      <c r="D7770" s="12">
        <v>40351</v>
      </c>
      <c r="E7770" s="13" t="s">
        <v>12945</v>
      </c>
      <c r="F7770" s="13" t="s">
        <v>158</v>
      </c>
      <c r="G7770" s="14" t="s">
        <v>87</v>
      </c>
      <c r="H7770" s="15">
        <f>HYPERLINK("https://docs.wto.org/imrd/directdoc.asp?DDFDocuments/t/G/SPS/NUSA2035.doc","EN")</f>
      </c>
      <c r="I7770" s="15">
        <f>HYPERLINK("https://docs.wto.org/imrd/directdoc.asp?DDFDocuments/u/G/SPS/NUSA2035.doc","FR")</f>
      </c>
      <c r="J7770" s="15">
        <f>HYPERLINK("https://docs.wto.org/imrd/directdoc.asp?DDFDocuments/v/G/SPS/NUSA2035.doc","ES")</f>
      </c>
    </row>
    <row r="7771">
      <c r="A7771" s="10" t="s">
        <v>13193</v>
      </c>
      <c r="B7771" s="11" t="s">
        <v>161</v>
      </c>
      <c r="C7771" s="10" t="s">
        <v>18</v>
      </c>
      <c r="D7771" s="12">
        <v>40351</v>
      </c>
      <c r="E7771" s="13" t="s">
        <v>1794</v>
      </c>
      <c r="F7771" s="13" t="s">
        <v>158</v>
      </c>
      <c r="G7771" s="14" t="s">
        <v>1944</v>
      </c>
      <c r="H7771" s="15">
        <f>HYPERLINK("https://docs.wto.org/imrd/directdoc.asp?DDFDocuments/q/G/SPS/NUSA2039.pdf","EN")</f>
      </c>
      <c r="I7771" s="15">
        <f>HYPERLINK("https://docs.wto.org/imrd/directdoc.asp?DDFDocuments/r/G/SPS/NUSA2039.pdf","FR")</f>
      </c>
      <c r="J7771" s="15">
        <f>HYPERLINK("https://docs.wto.org/imrd/directdoc.asp?DDFDocuments/s/G/SPS/NUSA2039.pdf","ES")</f>
      </c>
    </row>
    <row r="7772">
      <c r="A7772" s="10" t="s">
        <v>13194</v>
      </c>
      <c r="B7772" s="11" t="s">
        <v>151</v>
      </c>
      <c r="C7772" s="10" t="s">
        <v>18</v>
      </c>
      <c r="D7772" s="12">
        <v>40351</v>
      </c>
      <c r="E7772" s="13" t="s">
        <v>13195</v>
      </c>
      <c r="F7772" s="13" t="s">
        <v>122</v>
      </c>
      <c r="G7772" s="14"/>
      <c r="H7772" s="15">
        <f>HYPERLINK("https://docs.wto.org/imrd/directdoc.asp?DDFDocuments/t/G/SPS/NVNM19.DOC","EN")</f>
      </c>
      <c r="I7772" s="15">
        <f>HYPERLINK("https://docs.wto.org/imrd/directdoc.asp?DDFDocuments/u/G/SPS/NVNM19.DOC","FR")</f>
      </c>
      <c r="J7772" s="15">
        <f>HYPERLINK("https://docs.wto.org/imrd/directdoc.asp?DDFDocuments/v/G/SPS/NVNM19.DOC","ES")</f>
      </c>
    </row>
    <row r="7773">
      <c r="A7773" s="10" t="s">
        <v>13196</v>
      </c>
      <c r="B7773" s="11" t="s">
        <v>79</v>
      </c>
      <c r="C7773" s="10" t="s">
        <v>40</v>
      </c>
      <c r="D7773" s="12">
        <v>40345</v>
      </c>
      <c r="E7773" s="13" t="s">
        <v>19</v>
      </c>
      <c r="F7773" s="13" t="s">
        <v>310</v>
      </c>
      <c r="G7773" s="14"/>
      <c r="H7773" s="15">
        <f>HYPERLINK("https://docs.wto.org/imrd/directdoc.asp?DDFDocuments/t/G/SPS/NCOL126A6.DOC","EN")</f>
      </c>
      <c r="I7773" s="15">
        <f>HYPERLINK("https://docs.wto.org/imrd/directdoc.asp?DDFDocuments/u/G/SPS/NCOL126A6.DOC","FR")</f>
      </c>
      <c r="J7773" s="15">
        <f>HYPERLINK("https://docs.wto.org/imrd/directdoc.asp?DDFDocuments/v/G/SPS/NCOL126A6.DOC","ES")</f>
      </c>
    </row>
    <row r="7774">
      <c r="A7774" s="10" t="s">
        <v>13197</v>
      </c>
      <c r="B7774" s="11" t="s">
        <v>17</v>
      </c>
      <c r="C7774" s="10" t="s">
        <v>18</v>
      </c>
      <c r="D7774" s="12">
        <v>40345</v>
      </c>
      <c r="E7774" s="13" t="s">
        <v>13198</v>
      </c>
      <c r="F7774" s="13" t="s">
        <v>1089</v>
      </c>
      <c r="G7774" s="14"/>
      <c r="H7774" s="15">
        <f>HYPERLINK("https://docs.wto.org/imrd/directdoc.asp?DDFDocuments/t/G/SPS/NNIC52.DOC","EN")</f>
      </c>
      <c r="I7774" s="15">
        <f>HYPERLINK("https://docs.wto.org/imrd/directdoc.asp?DDFDocuments/u/G/SPS/NNIC52.DOC","FR")</f>
      </c>
      <c r="J7774" s="15">
        <f>HYPERLINK("https://docs.wto.org/imrd/directdoc.asp?DDFDocuments/v/G/SPS/NNIC52.DOC","ES")</f>
      </c>
    </row>
    <row r="7775">
      <c r="A7775" s="10" t="s">
        <v>13199</v>
      </c>
      <c r="B7775" s="11" t="s">
        <v>720</v>
      </c>
      <c r="C7775" s="10" t="s">
        <v>18</v>
      </c>
      <c r="D7775" s="12">
        <v>40345</v>
      </c>
      <c r="E7775" s="13" t="s">
        <v>13200</v>
      </c>
      <c r="F7775" s="13" t="s">
        <v>24</v>
      </c>
      <c r="G7775" s="14"/>
      <c r="H7775" s="15">
        <f>HYPERLINK("https://docs.wto.org/imrd/directdoc.asp?DDFDocuments/t/G/SPS/NSLV90.DOC","EN")</f>
      </c>
      <c r="I7775" s="15">
        <f>HYPERLINK("https://docs.wto.org/imrd/directdoc.asp?DDFDocuments/u/G/SPS/NSLV90.DOC","FR")</f>
      </c>
      <c r="J7775" s="15">
        <f>HYPERLINK("https://docs.wto.org/imrd/directdoc.asp?DDFDocuments/v/G/SPS/NSLV90.DOC","ES")</f>
      </c>
    </row>
    <row r="7776">
      <c r="A7776" s="10" t="s">
        <v>13201</v>
      </c>
      <c r="B7776" s="11" t="s">
        <v>720</v>
      </c>
      <c r="C7776" s="10" t="s">
        <v>18</v>
      </c>
      <c r="D7776" s="12">
        <v>40345</v>
      </c>
      <c r="E7776" s="13" t="s">
        <v>13202</v>
      </c>
      <c r="F7776" s="13" t="s">
        <v>13203</v>
      </c>
      <c r="G7776" s="14"/>
      <c r="H7776" s="15">
        <f>HYPERLINK("https://docs.wto.org/imrd/directdoc.asp?DDFDocuments/t/G/SPS/NSLV91.DOC","EN")</f>
      </c>
      <c r="I7776" s="15">
        <f>HYPERLINK("https://docs.wto.org/imrd/directdoc.asp?DDFDocuments/u/G/SPS/NSLV91.DOC","FR")</f>
      </c>
      <c r="J7776" s="15">
        <f>HYPERLINK("https://docs.wto.org/imrd/directdoc.asp?DDFDocuments/v/G/SPS/NSLV91.DOC","ES")</f>
      </c>
    </row>
    <row r="7777">
      <c r="A7777" s="10" t="s">
        <v>13204</v>
      </c>
      <c r="B7777" s="11" t="s">
        <v>164</v>
      </c>
      <c r="C7777" s="10" t="s">
        <v>12</v>
      </c>
      <c r="D7777" s="12">
        <v>40345</v>
      </c>
      <c r="E7777" s="13" t="s">
        <v>13205</v>
      </c>
      <c r="F7777" s="13" t="s">
        <v>2928</v>
      </c>
      <c r="G7777" s="14" t="s">
        <v>523</v>
      </c>
      <c r="H7777" s="15">
        <f>HYPERLINK("https://docs.wto.org/imrd/directdoc.asp?DDFDocuments/q/G/SPS/NUKR21.pdf","EN")</f>
      </c>
      <c r="I7777" s="15">
        <f>HYPERLINK("https://docs.wto.org/imrd/directdoc.asp?DDFDocuments/r/G/SPS/NUKR21.pdf","FR")</f>
      </c>
      <c r="J7777" s="15">
        <f>HYPERLINK("https://docs.wto.org/imrd/directdoc.asp?DDFDocuments/s/G/SPS/NUKR21.pdf","ES")</f>
      </c>
    </row>
    <row r="7778">
      <c r="A7778" s="10" t="s">
        <v>13206</v>
      </c>
      <c r="B7778" s="11" t="s">
        <v>82</v>
      </c>
      <c r="C7778" s="10" t="s">
        <v>40</v>
      </c>
      <c r="D7778" s="12">
        <v>40343</v>
      </c>
      <c r="E7778" s="13" t="s">
        <v>603</v>
      </c>
      <c r="F7778" s="13" t="s">
        <v>5163</v>
      </c>
      <c r="G7778" s="14"/>
      <c r="H7778" s="15">
        <f>HYPERLINK("https://docs.wto.org/imrd/directdoc.asp?DDFDocuments/t/G/SPS/NEEC374A1.DOC","EN")</f>
      </c>
      <c r="I7778" s="15">
        <f>HYPERLINK("https://docs.wto.org/imrd/directdoc.asp?DDFDocuments/u/G/SPS/NEEC374A1.DOC","FR")</f>
      </c>
      <c r="J7778" s="15">
        <f>HYPERLINK("https://docs.wto.org/imrd/directdoc.asp?DDFDocuments/v/G/SPS/NEEC374A1.DOC","ES")</f>
      </c>
    </row>
    <row r="7779">
      <c r="A7779" s="10" t="s">
        <v>13207</v>
      </c>
      <c r="B7779" s="11" t="s">
        <v>34</v>
      </c>
      <c r="C7779" s="10" t="s">
        <v>18</v>
      </c>
      <c r="D7779" s="12">
        <v>40343</v>
      </c>
      <c r="E7779" s="13" t="s">
        <v>13208</v>
      </c>
      <c r="F7779" s="13" t="s">
        <v>2005</v>
      </c>
      <c r="G7779" s="14"/>
      <c r="H7779" s="15">
        <f>HYPERLINK("https://docs.wto.org/imrd/directdoc.asp?DDFDocuments/t/G/SPS/NJPN251.doc","EN")</f>
      </c>
      <c r="I7779" s="15">
        <f>HYPERLINK("https://docs.wto.org/imrd/directdoc.asp?DDFDocuments/u/G/SPS/NJPN251.doc","FR")</f>
      </c>
      <c r="J7779" s="15">
        <f>HYPERLINK("https://docs.wto.org/imrd/directdoc.asp?DDFDocuments/v/G/SPS/NJPN251.doc","ES")</f>
      </c>
    </row>
    <row r="7780">
      <c r="A7780" s="10" t="s">
        <v>13209</v>
      </c>
      <c r="B7780" s="11" t="s">
        <v>87</v>
      </c>
      <c r="C7780" s="10" t="s">
        <v>40</v>
      </c>
      <c r="D7780" s="12">
        <v>40343</v>
      </c>
      <c r="E7780" s="13" t="s">
        <v>19</v>
      </c>
      <c r="F7780" s="13" t="s">
        <v>310</v>
      </c>
      <c r="G7780" s="14"/>
      <c r="H7780" s="15">
        <f>HYPERLINK("https://docs.wto.org/imrd/directdoc.asp?DDFDocuments/q/G/SPS/NMEX206A1.pdf","EN")</f>
      </c>
      <c r="I7780" s="15">
        <f>HYPERLINK("https://docs.wto.org/imrd/directdoc.asp?DDFDocuments/r/G/SPS/NMEX206A1.pdf","FR")</f>
      </c>
      <c r="J7780" s="15">
        <f>HYPERLINK("https://docs.wto.org/imrd/directdoc.asp?DDFDocuments/s/G/SPS/NMEX206A1.pdf","ES")</f>
      </c>
    </row>
    <row r="7781">
      <c r="A7781" s="10" t="s">
        <v>13210</v>
      </c>
      <c r="B7781" s="11" t="s">
        <v>233</v>
      </c>
      <c r="C7781" s="10" t="s">
        <v>18</v>
      </c>
      <c r="D7781" s="12">
        <v>40343</v>
      </c>
      <c r="E7781" s="13" t="s">
        <v>13211</v>
      </c>
      <c r="F7781" s="13" t="s">
        <v>223</v>
      </c>
      <c r="G7781" s="14" t="s">
        <v>161</v>
      </c>
      <c r="H7781" s="15">
        <f>HYPERLINK("https://docs.wto.org/imrd/directdoc.asp?DDFDocuments/q/G/SPS/NPER339.pdf","EN")</f>
      </c>
      <c r="I7781" s="15">
        <f>HYPERLINK("https://docs.wto.org/imrd/directdoc.asp?DDFDocuments/r/G/SPS/NPER339.pdf","FR")</f>
      </c>
      <c r="J7781" s="15">
        <f>HYPERLINK("https://docs.wto.org/imrd/directdoc.asp?DDFDocuments/s/G/SPS/NPER339.pdf","ES")</f>
      </c>
    </row>
    <row r="7782">
      <c r="A7782" s="10" t="s">
        <v>13212</v>
      </c>
      <c r="B7782" s="11" t="s">
        <v>1331</v>
      </c>
      <c r="C7782" s="10" t="s">
        <v>201</v>
      </c>
      <c r="D7782" s="12">
        <v>40340</v>
      </c>
      <c r="E7782" s="13" t="s">
        <v>13213</v>
      </c>
      <c r="F7782" s="13" t="s">
        <v>1089</v>
      </c>
      <c r="G7782" s="14" t="s">
        <v>13213</v>
      </c>
      <c r="H7782" s="15">
        <f>HYPERLINK("https://docs.wto.org/imrd/directdoc.asp?DDFDocuments/t/G/SPS/NHND33C1.DOC","EN")</f>
      </c>
      <c r="I7782" s="15">
        <f>HYPERLINK("https://docs.wto.org/imrd/directdoc.asp?DDFDocuments/u/G/SPS/NHND33C1.DOC","FR")</f>
      </c>
      <c r="J7782" s="15">
        <f>HYPERLINK("https://docs.wto.org/imrd/directdoc.asp?DDFDocuments/v/G/SPS/NHND33C1.DOC","ES")</f>
      </c>
    </row>
    <row r="7783">
      <c r="A7783" s="10" t="s">
        <v>13214</v>
      </c>
      <c r="B7783" s="11" t="s">
        <v>233</v>
      </c>
      <c r="C7783" s="10" t="s">
        <v>40</v>
      </c>
      <c r="D7783" s="12">
        <v>40339</v>
      </c>
      <c r="E7783" s="13" t="s">
        <v>19</v>
      </c>
      <c r="F7783" s="13" t="s">
        <v>310</v>
      </c>
      <c r="G7783" s="14"/>
      <c r="H7783" s="15">
        <f>HYPERLINK("https://docs.wto.org/imrd/directdoc.asp?DDFDocuments/t/G/SPS/NPER319A1.DOC","EN")</f>
      </c>
      <c r="I7783" s="15">
        <f>HYPERLINK("https://docs.wto.org/imrd/directdoc.asp?DDFDocuments/u/G/SPS/NPER319A1.DOC","FR")</f>
      </c>
      <c r="J7783" s="15">
        <f>HYPERLINK("https://docs.wto.org/imrd/directdoc.asp?DDFDocuments/v/G/SPS/NPER319A1.DOC","ES")</f>
      </c>
    </row>
    <row r="7784">
      <c r="A7784" s="10" t="s">
        <v>13215</v>
      </c>
      <c r="B7784" s="11" t="s">
        <v>233</v>
      </c>
      <c r="C7784" s="10" t="s">
        <v>18</v>
      </c>
      <c r="D7784" s="12">
        <v>40339</v>
      </c>
      <c r="E7784" s="13" t="s">
        <v>13216</v>
      </c>
      <c r="F7784" s="13" t="s">
        <v>2531</v>
      </c>
      <c r="G7784" s="14" t="s">
        <v>1274</v>
      </c>
      <c r="H7784" s="15">
        <f>HYPERLINK("https://docs.wto.org/imrd/directdoc.asp?DDFDocuments/q/G/SPS/NPER336.pdf","EN")</f>
      </c>
      <c r="I7784" s="15">
        <f>HYPERLINK("https://docs.wto.org/imrd/directdoc.asp?DDFDocuments/r/G/SPS/NPER336.pdf","FR")</f>
      </c>
      <c r="J7784" s="15">
        <f>HYPERLINK("https://docs.wto.org/imrd/directdoc.asp?DDFDocuments/s/G/SPS/NPER336.pdf","ES")</f>
      </c>
    </row>
    <row r="7785">
      <c r="A7785" s="10" t="s">
        <v>13217</v>
      </c>
      <c r="B7785" s="11" t="s">
        <v>233</v>
      </c>
      <c r="C7785" s="10" t="s">
        <v>18</v>
      </c>
      <c r="D7785" s="12">
        <v>40339</v>
      </c>
      <c r="E7785" s="13" t="s">
        <v>13218</v>
      </c>
      <c r="F7785" s="13" t="s">
        <v>992</v>
      </c>
      <c r="G7785" s="14" t="s">
        <v>183</v>
      </c>
      <c r="H7785" s="15">
        <f>HYPERLINK("https://docs.wto.org/imrd/directdoc.asp?DDFDocuments/q/G/SPS/NPER337.pdf","EN")</f>
      </c>
      <c r="I7785" s="15">
        <f>HYPERLINK("https://docs.wto.org/imrd/directdoc.asp?DDFDocuments/r/G/SPS/NPER337.pdf","FR")</f>
      </c>
      <c r="J7785" s="15">
        <f>HYPERLINK("https://docs.wto.org/imrd/directdoc.asp?DDFDocuments/s/G/SPS/NPER337.pdf","ES")</f>
      </c>
    </row>
    <row r="7786">
      <c r="A7786" s="10" t="s">
        <v>13219</v>
      </c>
      <c r="B7786" s="11" t="s">
        <v>233</v>
      </c>
      <c r="C7786" s="10" t="s">
        <v>18</v>
      </c>
      <c r="D7786" s="12">
        <v>40339</v>
      </c>
      <c r="E7786" s="13" t="s">
        <v>13220</v>
      </c>
      <c r="F7786" s="13" t="s">
        <v>1089</v>
      </c>
      <c r="G7786" s="14" t="s">
        <v>87</v>
      </c>
      <c r="H7786" s="15">
        <f>HYPERLINK("https://docs.wto.org/imrd/directdoc.asp?DDFDocuments/q/G/SPS/NPER338.pdf","EN")</f>
      </c>
      <c r="I7786" s="15">
        <f>HYPERLINK("https://docs.wto.org/imrd/directdoc.asp?DDFDocuments/r/G/SPS/NPER338.pdf","FR")</f>
      </c>
      <c r="J7786" s="15">
        <f>HYPERLINK("https://docs.wto.org/imrd/directdoc.asp?DDFDocuments/s/G/SPS/NPER338.pdf","ES")</f>
      </c>
    </row>
    <row r="7787">
      <c r="A7787" s="10" t="s">
        <v>13221</v>
      </c>
      <c r="B7787" s="11" t="s">
        <v>637</v>
      </c>
      <c r="C7787" s="10" t="s">
        <v>40</v>
      </c>
      <c r="D7787" s="12">
        <v>40338</v>
      </c>
      <c r="E7787" s="13" t="s">
        <v>13222</v>
      </c>
      <c r="F7787" s="13" t="s">
        <v>5163</v>
      </c>
      <c r="G7787" s="14"/>
      <c r="H7787" s="15">
        <f>HYPERLINK("https://docs.wto.org/imrd/directdoc.asp?DDFDocuments/t/G/SPS/NLKA16A1.DOC","EN")</f>
      </c>
      <c r="I7787" s="15">
        <f>HYPERLINK("https://docs.wto.org/imrd/directdoc.asp?DDFDocuments/u/G/SPS/NLKA16A1.DOC","FR")</f>
      </c>
      <c r="J7787" s="15">
        <f>HYPERLINK("https://docs.wto.org/imrd/directdoc.asp?DDFDocuments/v/G/SPS/NLKA16A1.DOC","ES")</f>
      </c>
    </row>
    <row r="7788">
      <c r="A7788" s="10" t="s">
        <v>13223</v>
      </c>
      <c r="B7788" s="11" t="s">
        <v>161</v>
      </c>
      <c r="C7788" s="10" t="s">
        <v>40</v>
      </c>
      <c r="D7788" s="12">
        <v>40338</v>
      </c>
      <c r="E7788" s="13" t="s">
        <v>6283</v>
      </c>
      <c r="F7788" s="13" t="s">
        <v>607</v>
      </c>
      <c r="G7788" s="14" t="s">
        <v>1600</v>
      </c>
      <c r="H7788" s="15">
        <f>HYPERLINK("https://docs.wto.org/imrd/directdoc.asp?DDFDocuments/t/G/SPS/NUSA1824A2.DOC","EN")</f>
      </c>
      <c r="I7788" s="15">
        <f>HYPERLINK("https://docs.wto.org/imrd/directdoc.asp?DDFDocuments/u/G/SPS/NUSA1824A2.DOC","FR")</f>
      </c>
      <c r="J7788" s="15">
        <f>HYPERLINK("https://docs.wto.org/imrd/directdoc.asp?DDFDocuments/v/G/SPS/NUSA1824A2.DOC","ES")</f>
      </c>
    </row>
    <row r="7789">
      <c r="A7789" s="10" t="s">
        <v>13224</v>
      </c>
      <c r="B7789" s="11" t="s">
        <v>161</v>
      </c>
      <c r="C7789" s="10" t="s">
        <v>40</v>
      </c>
      <c r="D7789" s="12">
        <v>40338</v>
      </c>
      <c r="E7789" s="13" t="s">
        <v>13225</v>
      </c>
      <c r="F7789" s="13" t="s">
        <v>5150</v>
      </c>
      <c r="G7789" s="14" t="s">
        <v>2110</v>
      </c>
      <c r="H7789" s="15">
        <f>HYPERLINK("https://docs.wto.org/imrd/directdoc.asp?DDFDocuments/q/G/SPS/NUSA1976A1.pdf","EN")</f>
      </c>
      <c r="I7789" s="15">
        <f>HYPERLINK("https://docs.wto.org/imrd/directdoc.asp?DDFDocuments/r/G/SPS/NUSA1976A1.pdf","FR")</f>
      </c>
      <c r="J7789" s="15">
        <f>HYPERLINK("https://docs.wto.org/imrd/directdoc.asp?DDFDocuments/s/G/SPS/NUSA1976A1.pdf","ES")</f>
      </c>
    </row>
    <row r="7790">
      <c r="A7790" s="10" t="s">
        <v>13226</v>
      </c>
      <c r="B7790" s="11" t="s">
        <v>161</v>
      </c>
      <c r="C7790" s="10" t="s">
        <v>40</v>
      </c>
      <c r="D7790" s="12">
        <v>40338</v>
      </c>
      <c r="E7790" s="13" t="s">
        <v>12410</v>
      </c>
      <c r="F7790" s="13" t="s">
        <v>5150</v>
      </c>
      <c r="G7790" s="14" t="s">
        <v>365</v>
      </c>
      <c r="H7790" s="15">
        <f>HYPERLINK("https://docs.wto.org/imrd/directdoc.asp?DDFDocuments/q/G/SPS/NUSA1977A1.pdf","EN")</f>
      </c>
      <c r="I7790" s="15">
        <f>HYPERLINK("https://docs.wto.org/imrd/directdoc.asp?DDFDocuments/r/G/SPS/NUSA1977A1.pdf","FR")</f>
      </c>
      <c r="J7790" s="15">
        <f>HYPERLINK("https://docs.wto.org/imrd/directdoc.asp?DDFDocuments/s/G/SPS/NUSA1977A1.pdf","ES")</f>
      </c>
    </row>
    <row r="7791">
      <c r="A7791" s="10" t="s">
        <v>13227</v>
      </c>
      <c r="B7791" s="11" t="s">
        <v>161</v>
      </c>
      <c r="C7791" s="10" t="s">
        <v>18</v>
      </c>
      <c r="D7791" s="12">
        <v>40338</v>
      </c>
      <c r="E7791" s="13" t="s">
        <v>4586</v>
      </c>
      <c r="F7791" s="13" t="s">
        <v>607</v>
      </c>
      <c r="G7791" s="14" t="s">
        <v>87</v>
      </c>
      <c r="H7791" s="15">
        <f>HYPERLINK("https://docs.wto.org/imrd/directdoc.asp?DDFDocuments/t/G/SPS/NUSA2030.DOC","EN")</f>
      </c>
      <c r="I7791" s="15">
        <f>HYPERLINK("https://docs.wto.org/imrd/directdoc.asp?DDFDocuments/u/G/SPS/NUSA2030.DOC","FR")</f>
      </c>
      <c r="J7791" s="15">
        <f>HYPERLINK("https://docs.wto.org/imrd/directdoc.asp?DDFDocuments/v/G/SPS/NUSA2030.DOC","ES")</f>
      </c>
    </row>
    <row r="7792">
      <c r="A7792" s="10" t="s">
        <v>13228</v>
      </c>
      <c r="B7792" s="11" t="s">
        <v>161</v>
      </c>
      <c r="C7792" s="10" t="s">
        <v>18</v>
      </c>
      <c r="D7792" s="12">
        <v>40338</v>
      </c>
      <c r="E7792" s="13" t="s">
        <v>4586</v>
      </c>
      <c r="F7792" s="13" t="s">
        <v>607</v>
      </c>
      <c r="G7792" s="14" t="s">
        <v>87</v>
      </c>
      <c r="H7792" s="15">
        <f>HYPERLINK("https://docs.wto.org/imrd/directdoc.asp?DDFDocuments/t/G/SPS/NUSA2031.DOC","EN")</f>
      </c>
      <c r="I7792" s="15">
        <f>HYPERLINK("https://docs.wto.org/imrd/directdoc.asp?DDFDocuments/u/G/SPS/NUSA2031.DOC","FR")</f>
      </c>
      <c r="J7792" s="15">
        <f>HYPERLINK("https://docs.wto.org/imrd/directdoc.asp?DDFDocuments/v/G/SPS/NUSA2031.DOC","ES")</f>
      </c>
    </row>
    <row r="7793">
      <c r="A7793" s="10" t="s">
        <v>13229</v>
      </c>
      <c r="B7793" s="11" t="s">
        <v>161</v>
      </c>
      <c r="C7793" s="10" t="s">
        <v>18</v>
      </c>
      <c r="D7793" s="12">
        <v>40337</v>
      </c>
      <c r="E7793" s="13" t="s">
        <v>12815</v>
      </c>
      <c r="F7793" s="13" t="s">
        <v>13230</v>
      </c>
      <c r="G7793" s="14"/>
      <c r="H7793" s="15">
        <f>HYPERLINK("https://docs.wto.org/imrd/directdoc.asp?DDFDocuments/t/G/SPS/NUSA2028.DOC","EN")</f>
      </c>
      <c r="I7793" s="15">
        <f>HYPERLINK("https://docs.wto.org/imrd/directdoc.asp?DDFDocuments/u/G/SPS/NUSA2028.DOC","FR")</f>
      </c>
      <c r="J7793" s="15">
        <f>HYPERLINK("https://docs.wto.org/imrd/directdoc.asp?DDFDocuments/v/G/SPS/NUSA2028.DOC","ES")</f>
      </c>
    </row>
    <row r="7794">
      <c r="A7794" s="10" t="s">
        <v>13231</v>
      </c>
      <c r="B7794" s="11" t="s">
        <v>161</v>
      </c>
      <c r="C7794" s="10" t="s">
        <v>18</v>
      </c>
      <c r="D7794" s="12">
        <v>40337</v>
      </c>
      <c r="E7794" s="13" t="s">
        <v>12461</v>
      </c>
      <c r="F7794" s="13" t="s">
        <v>335</v>
      </c>
      <c r="G7794" s="14"/>
      <c r="H7794" s="15">
        <f>HYPERLINK("https://docs.wto.org/imrd/directdoc.asp?DDFDocuments/t/G/SPS/NUSA2029.DOC","EN")</f>
      </c>
      <c r="I7794" s="15">
        <f>HYPERLINK("https://docs.wto.org/imrd/directdoc.asp?DDFDocuments/u/G/SPS/NUSA2029.DOC","FR")</f>
      </c>
      <c r="J7794" s="15">
        <f>HYPERLINK("https://docs.wto.org/imrd/directdoc.asp?DDFDocuments/v/G/SPS/NUSA2029.DOC","ES")</f>
      </c>
    </row>
    <row r="7795">
      <c r="A7795" s="10" t="s">
        <v>13232</v>
      </c>
      <c r="B7795" s="11" t="s">
        <v>365</v>
      </c>
      <c r="C7795" s="10" t="s">
        <v>18</v>
      </c>
      <c r="D7795" s="12">
        <v>40333</v>
      </c>
      <c r="E7795" s="13" t="s">
        <v>13233</v>
      </c>
      <c r="F7795" s="13" t="s">
        <v>144</v>
      </c>
      <c r="G7795" s="14"/>
      <c r="H7795" s="15">
        <f>HYPERLINK("https://docs.wto.org/imrd/directdoc.asp?DDFDocuments/t/G/SPS/NCHL326.doc","EN")</f>
      </c>
      <c r="I7795" s="15">
        <f>HYPERLINK("https://docs.wto.org/imrd/directdoc.asp?DDFDocuments/u/G/SPS/NCHL326.doc","FR")</f>
      </c>
      <c r="J7795" s="15">
        <f>HYPERLINK("https://docs.wto.org/imrd/directdoc.asp?DDFDocuments/v/G/SPS/NCHL326.doc","ES")</f>
      </c>
    </row>
    <row r="7796">
      <c r="A7796" s="10" t="s">
        <v>13234</v>
      </c>
      <c r="B7796" s="11" t="s">
        <v>82</v>
      </c>
      <c r="C7796" s="10" t="s">
        <v>40</v>
      </c>
      <c r="D7796" s="12">
        <v>40332</v>
      </c>
      <c r="E7796" s="13" t="s">
        <v>13235</v>
      </c>
      <c r="F7796" s="13" t="s">
        <v>5150</v>
      </c>
      <c r="G7796" s="14" t="s">
        <v>13236</v>
      </c>
      <c r="H7796" s="15">
        <f>HYPERLINK("https://docs.wto.org/imrd/directdoc.asp?DDFDocuments/t/G/SPS/NEEC320A1.DOC","EN")</f>
      </c>
      <c r="I7796" s="15">
        <f>HYPERLINK("https://docs.wto.org/imrd/directdoc.asp?DDFDocuments/u/G/SPS/NEEC320A1.DOC","FR")</f>
      </c>
      <c r="J7796" s="15">
        <f>HYPERLINK("https://docs.wto.org/imrd/directdoc.asp?DDFDocuments/v/G/SPS/NEEC320A1.DOC","ES")</f>
      </c>
    </row>
    <row r="7797">
      <c r="A7797" s="10" t="s">
        <v>13237</v>
      </c>
      <c r="B7797" s="11" t="s">
        <v>145</v>
      </c>
      <c r="C7797" s="10" t="s">
        <v>12</v>
      </c>
      <c r="D7797" s="12">
        <v>40332</v>
      </c>
      <c r="E7797" s="13" t="s">
        <v>11028</v>
      </c>
      <c r="F7797" s="13" t="s">
        <v>36</v>
      </c>
      <c r="G7797" s="14" t="s">
        <v>13238</v>
      </c>
      <c r="H7797" s="15">
        <f>HYPERLINK("https://docs.wto.org/imrd/directdoc.asp?DDFDocuments/q/G/SPS/NPHL181.pdf","EN")</f>
      </c>
      <c r="I7797" s="15">
        <f>HYPERLINK("https://docs.wto.org/imrd/directdoc.asp?DDFDocuments/r/G/SPS/NPHL181.pdf","FR")</f>
      </c>
      <c r="J7797" s="15">
        <f>HYPERLINK("https://docs.wto.org/imrd/directdoc.asp?DDFDocuments/s/G/SPS/NPHL181.pdf","ES")</f>
      </c>
    </row>
    <row r="7798">
      <c r="A7798" s="10" t="s">
        <v>13239</v>
      </c>
      <c r="B7798" s="11" t="s">
        <v>95</v>
      </c>
      <c r="C7798" s="10" t="s">
        <v>18</v>
      </c>
      <c r="D7798" s="12">
        <v>40331</v>
      </c>
      <c r="E7798" s="13" t="s">
        <v>13240</v>
      </c>
      <c r="F7798" s="13" t="s">
        <v>88</v>
      </c>
      <c r="G7798" s="14" t="s">
        <v>572</v>
      </c>
      <c r="H7798" s="15">
        <f>HYPERLINK("https://docs.wto.org/imrd/directdoc.asp?DDFDocuments/t/G/SPS/NBRA642.DOC","EN")</f>
      </c>
      <c r="I7798" s="15">
        <f>HYPERLINK("https://docs.wto.org/imrd/directdoc.asp?DDFDocuments/u/G/SPS/NBRA642.DOC","FR")</f>
      </c>
      <c r="J7798" s="15">
        <f>HYPERLINK("https://docs.wto.org/imrd/directdoc.asp?DDFDocuments/v/G/SPS/NBRA642.DOC","ES")</f>
      </c>
    </row>
    <row r="7799">
      <c r="A7799" s="10" t="s">
        <v>13241</v>
      </c>
      <c r="B7799" s="11" t="s">
        <v>365</v>
      </c>
      <c r="C7799" s="10" t="s">
        <v>18</v>
      </c>
      <c r="D7799" s="12">
        <v>40331</v>
      </c>
      <c r="E7799" s="13" t="s">
        <v>971</v>
      </c>
      <c r="F7799" s="13" t="s">
        <v>1282</v>
      </c>
      <c r="G7799" s="14"/>
      <c r="H7799" s="15">
        <f>HYPERLINK("https://docs.wto.org/imrd/directdoc.asp?DDFDocuments/t/G/SPS/NCHL325.doc","EN")</f>
      </c>
      <c r="I7799" s="15">
        <f>HYPERLINK("https://docs.wto.org/imrd/directdoc.asp?DDFDocuments/u/G/SPS/NCHL325.doc","FR")</f>
      </c>
      <c r="J7799" s="15">
        <f>HYPERLINK("https://docs.wto.org/imrd/directdoc.asp?DDFDocuments/v/G/SPS/NCHL325.doc","ES")</f>
      </c>
    </row>
    <row r="7800">
      <c r="A7800" s="10" t="s">
        <v>13242</v>
      </c>
      <c r="B7800" s="11" t="s">
        <v>95</v>
      </c>
      <c r="C7800" s="10" t="s">
        <v>18</v>
      </c>
      <c r="D7800" s="12">
        <v>40330</v>
      </c>
      <c r="E7800" s="13" t="s">
        <v>13243</v>
      </c>
      <c r="F7800" s="13" t="s">
        <v>32</v>
      </c>
      <c r="G7800" s="14" t="s">
        <v>365</v>
      </c>
      <c r="H7800" s="15">
        <f>HYPERLINK("https://docs.wto.org/imrd/directdoc.asp?DDFDocuments/t/G/SPS/NBRA641.doc","EN")</f>
      </c>
      <c r="I7800" s="15">
        <f>HYPERLINK("https://docs.wto.org/imrd/directdoc.asp?DDFDocuments/u/G/SPS/NBRA641.doc","FR")</f>
      </c>
      <c r="J7800" s="15">
        <f>HYPERLINK("https://docs.wto.org/imrd/directdoc.asp?DDFDocuments/v/G/SPS/NBRA641.doc","ES")</f>
      </c>
    </row>
    <row r="7801">
      <c r="A7801" s="10" t="s">
        <v>13244</v>
      </c>
      <c r="B7801" s="11" t="s">
        <v>79</v>
      </c>
      <c r="C7801" s="10" t="s">
        <v>40</v>
      </c>
      <c r="D7801" s="12">
        <v>40330</v>
      </c>
      <c r="E7801" s="13" t="s">
        <v>19</v>
      </c>
      <c r="F7801" s="13" t="s">
        <v>5150</v>
      </c>
      <c r="G7801" s="14"/>
      <c r="H7801" s="15">
        <f>HYPERLINK("https://docs.wto.org/imrd/directdoc.asp?DDFDocuments/t/G/SPS/NCOL187A1.DOC","EN")</f>
      </c>
      <c r="I7801" s="15">
        <f>HYPERLINK("https://docs.wto.org/imrd/directdoc.asp?DDFDocuments/u/G/SPS/NCOL187A1.DOC","FR")</f>
      </c>
      <c r="J7801" s="15">
        <f>HYPERLINK("https://docs.wto.org/imrd/directdoc.asp?DDFDocuments/v/G/SPS/NCOL187A1.DOC","ES")</f>
      </c>
    </row>
    <row r="7802">
      <c r="A7802" s="10" t="s">
        <v>13245</v>
      </c>
      <c r="B7802" s="11" t="s">
        <v>87</v>
      </c>
      <c r="C7802" s="10" t="s">
        <v>54</v>
      </c>
      <c r="D7802" s="12">
        <v>40330</v>
      </c>
      <c r="E7802" s="13" t="s">
        <v>19</v>
      </c>
      <c r="F7802" s="13" t="s">
        <v>1186</v>
      </c>
      <c r="G7802" s="14" t="s">
        <v>13246</v>
      </c>
      <c r="H7802" s="15">
        <f>HYPERLINK("https://docs.wto.org/imrd/directdoc.asp?DDFDocuments/q/G/SPS/NMEX222A1.pdf","EN")</f>
      </c>
      <c r="I7802" s="15">
        <f>HYPERLINK("https://docs.wto.org/imrd/directdoc.asp?DDFDocuments/r/G/SPS/NMEX222A1.pdf","FR")</f>
      </c>
      <c r="J7802" s="15">
        <f>HYPERLINK("https://docs.wto.org/imrd/directdoc.asp?DDFDocuments/s/G/SPS/NMEX222A1.pdf","ES")</f>
      </c>
    </row>
    <row r="7803">
      <c r="A7803" s="10" t="s">
        <v>13247</v>
      </c>
      <c r="B7803" s="11" t="s">
        <v>195</v>
      </c>
      <c r="C7803" s="10" t="s">
        <v>40</v>
      </c>
      <c r="D7803" s="12">
        <v>40330</v>
      </c>
      <c r="E7803" s="13" t="s">
        <v>12626</v>
      </c>
      <c r="F7803" s="13" t="s">
        <v>4385</v>
      </c>
      <c r="G7803" s="14" t="s">
        <v>13248</v>
      </c>
      <c r="H7803" s="15">
        <f>HYPERLINK("https://docs.wto.org/imrd/directdoc.asp?DDFDocuments/t/G/SPS/NNZL413A1.DOC","EN")</f>
      </c>
      <c r="I7803" s="15">
        <f>HYPERLINK("https://docs.wto.org/imrd/directdoc.asp?DDFDocuments/u/G/SPS/NNZL413A1.DOC","FR")</f>
      </c>
      <c r="J7803" s="15">
        <f>HYPERLINK("https://docs.wto.org/imrd/directdoc.asp?DDFDocuments/v/G/SPS/NNZL413A1.DOC","ES")</f>
      </c>
    </row>
    <row r="7804">
      <c r="A7804" s="10" t="s">
        <v>13249</v>
      </c>
      <c r="B7804" s="11" t="s">
        <v>53</v>
      </c>
      <c r="C7804" s="10" t="s">
        <v>12</v>
      </c>
      <c r="D7804" s="12">
        <v>40330</v>
      </c>
      <c r="E7804" s="13" t="s">
        <v>12378</v>
      </c>
      <c r="F7804" s="13" t="s">
        <v>2192</v>
      </c>
      <c r="G7804" s="14" t="s">
        <v>393</v>
      </c>
      <c r="H7804" s="15">
        <f>HYPERLINK("https://docs.wto.org/imrd/directdoc.asp?DDFDocuments/q/G/SPS/NSAU2.pdf","EN")</f>
      </c>
      <c r="I7804" s="15">
        <f>HYPERLINK("https://docs.wto.org/imrd/directdoc.asp?DDFDocuments/r/G/SPS/NSAU2.pdf","FR")</f>
      </c>
      <c r="J7804" s="15">
        <f>HYPERLINK("https://docs.wto.org/imrd/directdoc.asp?DDFDocuments/s/G/SPS/NSAU2.pdf","ES")</f>
      </c>
    </row>
    <row r="7805">
      <c r="A7805" s="10" t="s">
        <v>13250</v>
      </c>
      <c r="B7805" s="11" t="s">
        <v>161</v>
      </c>
      <c r="C7805" s="10" t="s">
        <v>40</v>
      </c>
      <c r="D7805" s="12">
        <v>40330</v>
      </c>
      <c r="E7805" s="13" t="s">
        <v>13251</v>
      </c>
      <c r="F7805" s="13" t="s">
        <v>3442</v>
      </c>
      <c r="G7805" s="14"/>
      <c r="H7805" s="15">
        <f>HYPERLINK("https://docs.wto.org/imrd/directdoc.asp?DDFDocuments/t/G/SPS/NUSA1933A3.DOC","EN")</f>
      </c>
      <c r="I7805" s="15">
        <f>HYPERLINK("https://docs.wto.org/imrd/directdoc.asp?DDFDocuments/u/G/SPS/NUSA1933A3.DOC","FR")</f>
      </c>
      <c r="J7805" s="15">
        <f>HYPERLINK("https://docs.wto.org/imrd/directdoc.asp?DDFDocuments/v/G/SPS/NUSA1933A3.DOC","ES")</f>
      </c>
    </row>
    <row r="7806">
      <c r="A7806" s="10" t="s">
        <v>13252</v>
      </c>
      <c r="B7806" s="11" t="s">
        <v>1331</v>
      </c>
      <c r="C7806" s="10" t="s">
        <v>18</v>
      </c>
      <c r="D7806" s="12">
        <v>40329</v>
      </c>
      <c r="E7806" s="13" t="s">
        <v>7770</v>
      </c>
      <c r="F7806" s="13" t="s">
        <v>1089</v>
      </c>
      <c r="G7806" s="14"/>
      <c r="H7806" s="15"/>
      <c r="I7806" s="15">
        <f>HYPERLINK("https://docs.wto.org/imrd/directdoc.asp?DDFDocuments/u/G/SPS/NHND33.DOC","FR")</f>
      </c>
      <c r="J7806" s="15">
        <f>HYPERLINK("https://docs.wto.org/imrd/directdoc.asp?DDFDocuments/v/G/SPS/NHND33.DOC","ES")</f>
      </c>
    </row>
    <row r="7807">
      <c r="A7807" s="10" t="s">
        <v>13253</v>
      </c>
      <c r="B7807" s="11" t="s">
        <v>365</v>
      </c>
      <c r="C7807" s="10" t="s">
        <v>18</v>
      </c>
      <c r="D7807" s="12">
        <v>40323</v>
      </c>
      <c r="E7807" s="13" t="s">
        <v>13254</v>
      </c>
      <c r="F7807" s="13" t="s">
        <v>607</v>
      </c>
      <c r="G7807" s="14" t="s">
        <v>233</v>
      </c>
      <c r="H7807" s="15">
        <f>HYPERLINK("https://docs.wto.org/imrd/directdoc.asp?DDFDocuments/t/G/SPS/NCHL324.DOC","EN")</f>
      </c>
      <c r="I7807" s="15">
        <f>HYPERLINK("https://docs.wto.org/imrd/directdoc.asp?DDFDocuments/u/G/SPS/NCHL324.DOC","FR")</f>
      </c>
      <c r="J7807" s="15">
        <f>HYPERLINK("https://docs.wto.org/imrd/directdoc.asp?DDFDocuments/v/G/SPS/NCHL324.DOC","ES")</f>
      </c>
    </row>
    <row r="7808">
      <c r="A7808" s="10" t="s">
        <v>13255</v>
      </c>
      <c r="B7808" s="11" t="s">
        <v>204</v>
      </c>
      <c r="C7808" s="10" t="s">
        <v>18</v>
      </c>
      <c r="D7808" s="12">
        <v>40323</v>
      </c>
      <c r="E7808" s="13" t="s">
        <v>13256</v>
      </c>
      <c r="F7808" s="13" t="s">
        <v>1515</v>
      </c>
      <c r="G7808" s="14"/>
      <c r="H7808" s="15">
        <f>HYPERLINK("https://docs.wto.org/imrd/directdoc.asp?DDFDocuments/t/G/SPS/NEGY38.DOC","EN")</f>
      </c>
      <c r="I7808" s="15">
        <f>HYPERLINK("https://docs.wto.org/imrd/directdoc.asp?DDFDocuments/u/G/SPS/NEGY38.DOC","FR")</f>
      </c>
      <c r="J7808" s="15">
        <f>HYPERLINK("https://docs.wto.org/imrd/directdoc.asp?DDFDocuments/v/G/SPS/NEGY38.DOC","ES")</f>
      </c>
    </row>
    <row r="7809">
      <c r="A7809" s="10" t="s">
        <v>13257</v>
      </c>
      <c r="B7809" s="11" t="s">
        <v>95</v>
      </c>
      <c r="C7809" s="10" t="s">
        <v>18</v>
      </c>
      <c r="D7809" s="12">
        <v>40319</v>
      </c>
      <c r="E7809" s="13" t="s">
        <v>13258</v>
      </c>
      <c r="F7809" s="13" t="s">
        <v>1282</v>
      </c>
      <c r="G7809" s="14"/>
      <c r="H7809" s="15">
        <f>HYPERLINK("https://docs.wto.org/imrd/directdoc.asp?DDFDocuments/t/G/SPS/NBRA634.DOC","EN")</f>
      </c>
      <c r="I7809" s="15">
        <f>HYPERLINK("https://docs.wto.org/imrd/directdoc.asp?DDFDocuments/u/G/SPS/NBRA634.DOC","FR")</f>
      </c>
      <c r="J7809" s="15">
        <f>HYPERLINK("https://docs.wto.org/imrd/directdoc.asp?DDFDocuments/v/G/SPS/NBRA634.DOC","ES")</f>
      </c>
    </row>
    <row r="7810">
      <c r="A7810" s="10" t="s">
        <v>13259</v>
      </c>
      <c r="B7810" s="11" t="s">
        <v>95</v>
      </c>
      <c r="C7810" s="10" t="s">
        <v>18</v>
      </c>
      <c r="D7810" s="12">
        <v>40319</v>
      </c>
      <c r="E7810" s="13" t="s">
        <v>13260</v>
      </c>
      <c r="F7810" s="13" t="s">
        <v>1282</v>
      </c>
      <c r="G7810" s="14"/>
      <c r="H7810" s="15">
        <f>HYPERLINK("https://docs.wto.org/imrd/directdoc.asp?DDFDocuments/t/G/SPS/NBRA635.DOC","EN")</f>
      </c>
      <c r="I7810" s="15">
        <f>HYPERLINK("https://docs.wto.org/imrd/directdoc.asp?DDFDocuments/u/G/SPS/NBRA635.DOC","FR")</f>
      </c>
      <c r="J7810" s="15">
        <f>HYPERLINK("https://docs.wto.org/imrd/directdoc.asp?DDFDocuments/v/G/SPS/NBRA635.DOC","ES")</f>
      </c>
    </row>
    <row r="7811">
      <c r="A7811" s="10" t="s">
        <v>13261</v>
      </c>
      <c r="B7811" s="11" t="s">
        <v>161</v>
      </c>
      <c r="C7811" s="10" t="s">
        <v>12</v>
      </c>
      <c r="D7811" s="12">
        <v>40319</v>
      </c>
      <c r="E7811" s="13" t="s">
        <v>13262</v>
      </c>
      <c r="F7811" s="13" t="s">
        <v>32</v>
      </c>
      <c r="G7811" s="14" t="s">
        <v>13263</v>
      </c>
      <c r="H7811" s="15">
        <f>HYPERLINK("https://docs.wto.org/imrd/directdoc.asp?DDFDocuments/t/G/SPS/NUSA2019.DOC","EN")</f>
      </c>
      <c r="I7811" s="15">
        <f>HYPERLINK("https://docs.wto.org/imrd/directdoc.asp?DDFDocuments/u/G/SPS/NUSA2019.DOC","FR")</f>
      </c>
      <c r="J7811" s="15">
        <f>HYPERLINK("https://docs.wto.org/imrd/directdoc.asp?DDFDocuments/v/G/SPS/NUSA2019.DOC","ES")</f>
      </c>
    </row>
    <row r="7812">
      <c r="A7812" s="10" t="s">
        <v>13264</v>
      </c>
      <c r="B7812" s="11" t="s">
        <v>164</v>
      </c>
      <c r="C7812" s="10" t="s">
        <v>12</v>
      </c>
      <c r="D7812" s="12">
        <v>40318</v>
      </c>
      <c r="E7812" s="13" t="s">
        <v>13265</v>
      </c>
      <c r="F7812" s="13" t="s">
        <v>2192</v>
      </c>
      <c r="G7812" s="14" t="s">
        <v>2102</v>
      </c>
      <c r="H7812" s="15">
        <f>HYPERLINK("https://docs.wto.org/imrd/directdoc.asp?DDFDocuments/t/G/SPS/NUKR20.DOC","EN")</f>
      </c>
      <c r="I7812" s="15">
        <f>HYPERLINK("https://docs.wto.org/imrd/directdoc.asp?DDFDocuments/u/G/SPS/NUKR20.DOC","FR")</f>
      </c>
      <c r="J7812" s="15">
        <f>HYPERLINK("https://docs.wto.org/imrd/directdoc.asp?DDFDocuments/v/G/SPS/NUKR20.DOC","ES")</f>
      </c>
    </row>
    <row r="7813">
      <c r="A7813" s="10" t="s">
        <v>13266</v>
      </c>
      <c r="B7813" s="11" t="s">
        <v>79</v>
      </c>
      <c r="C7813" s="10" t="s">
        <v>12</v>
      </c>
      <c r="D7813" s="12">
        <v>40317</v>
      </c>
      <c r="E7813" s="13" t="s">
        <v>971</v>
      </c>
      <c r="F7813" s="13" t="s">
        <v>144</v>
      </c>
      <c r="G7813" s="14" t="s">
        <v>183</v>
      </c>
      <c r="H7813" s="15">
        <f>HYPERLINK("https://docs.wto.org/imrd/directdoc.asp?DDFDocuments/t/G/SPS/NCOL194.DOC","EN")</f>
      </c>
      <c r="I7813" s="15">
        <f>HYPERLINK("https://docs.wto.org/imrd/directdoc.asp?DDFDocuments/u/G/SPS/NCOL194.DOC","FR")</f>
      </c>
      <c r="J7813" s="15">
        <f>HYPERLINK("https://docs.wto.org/imrd/directdoc.asp?DDFDocuments/v/G/SPS/NCOL194.DOC","ES")</f>
      </c>
    </row>
    <row r="7814">
      <c r="A7814" s="10" t="s">
        <v>13267</v>
      </c>
      <c r="B7814" s="11" t="s">
        <v>1096</v>
      </c>
      <c r="C7814" s="10" t="s">
        <v>18</v>
      </c>
      <c r="D7814" s="12">
        <v>40317</v>
      </c>
      <c r="E7814" s="13" t="s">
        <v>11830</v>
      </c>
      <c r="F7814" s="13" t="s">
        <v>144</v>
      </c>
      <c r="G7814" s="14"/>
      <c r="H7814" s="15">
        <f>HYPERLINK("https://docs.wto.org/imrd/directdoc.asp?DDFDocuments/t/G/SPS/NSGP38.DOC","EN")</f>
      </c>
      <c r="I7814" s="15">
        <f>HYPERLINK("https://docs.wto.org/imrd/directdoc.asp?DDFDocuments/u/G/SPS/NSGP38.DOC","FR")</f>
      </c>
      <c r="J7814" s="15">
        <f>HYPERLINK("https://docs.wto.org/imrd/directdoc.asp?DDFDocuments/v/G/SPS/NSGP38.DOC","ES")</f>
      </c>
    </row>
    <row r="7815">
      <c r="A7815" s="10" t="s">
        <v>13268</v>
      </c>
      <c r="B7815" s="11" t="s">
        <v>134</v>
      </c>
      <c r="C7815" s="10" t="s">
        <v>12</v>
      </c>
      <c r="D7815" s="12">
        <v>40317</v>
      </c>
      <c r="E7815" s="13" t="s">
        <v>13269</v>
      </c>
      <c r="F7815" s="13" t="s">
        <v>7841</v>
      </c>
      <c r="G7815" s="14" t="s">
        <v>13270</v>
      </c>
      <c r="H7815" s="15">
        <f>HYPERLINK("https://docs.wto.org/imrd/directdoc.asp?DDFDocuments/q/G/SPS/NTHA189.pdf","EN")</f>
      </c>
      <c r="I7815" s="15">
        <f>HYPERLINK("https://docs.wto.org/imrd/directdoc.asp?DDFDocuments/r/G/SPS/NTHA189.pdf","FR")</f>
      </c>
      <c r="J7815" s="15">
        <f>HYPERLINK("https://docs.wto.org/imrd/directdoc.asp?DDFDocuments/s/G/SPS/NTHA189.pdf","ES")</f>
      </c>
    </row>
    <row r="7816">
      <c r="A7816" s="10" t="s">
        <v>13271</v>
      </c>
      <c r="B7816" s="11" t="s">
        <v>145</v>
      </c>
      <c r="C7816" s="10" t="s">
        <v>12</v>
      </c>
      <c r="D7816" s="12">
        <v>40316</v>
      </c>
      <c r="E7816" s="13" t="s">
        <v>12112</v>
      </c>
      <c r="F7816" s="13" t="s">
        <v>2192</v>
      </c>
      <c r="G7816" s="14" t="s">
        <v>34</v>
      </c>
      <c r="H7816" s="15">
        <f>HYPERLINK("https://docs.wto.org/imrd/directdoc.asp?DDFDocuments/t/G/SPS/NPHL180.DOC","EN")</f>
      </c>
      <c r="I7816" s="15">
        <f>HYPERLINK("https://docs.wto.org/imrd/directdoc.asp?DDFDocuments/u/G/SPS/NPHL180.DOC","FR")</f>
      </c>
      <c r="J7816" s="15">
        <f>HYPERLINK("https://docs.wto.org/imrd/directdoc.asp?DDFDocuments/v/G/SPS/NPHL180.DOC","ES")</f>
      </c>
    </row>
    <row r="7817">
      <c r="A7817" s="10" t="s">
        <v>13272</v>
      </c>
      <c r="B7817" s="11" t="s">
        <v>622</v>
      </c>
      <c r="C7817" s="10" t="s">
        <v>18</v>
      </c>
      <c r="D7817" s="12">
        <v>40315</v>
      </c>
      <c r="E7817" s="13" t="s">
        <v>13273</v>
      </c>
      <c r="F7817" s="13" t="s">
        <v>2120</v>
      </c>
      <c r="G7817" s="14"/>
      <c r="H7817" s="15">
        <f>HYPERLINK("https://docs.wto.org/imrd/directdoc.asp?DDFDocuments/t/G/SPS/NBHR92.DOC","EN")</f>
      </c>
      <c r="I7817" s="15">
        <f>HYPERLINK("https://docs.wto.org/imrd/directdoc.asp?DDFDocuments/u/G/SPS/NBHR92.DOC","FR")</f>
      </c>
      <c r="J7817" s="15">
        <f>HYPERLINK("https://docs.wto.org/imrd/directdoc.asp?DDFDocuments/v/G/SPS/NBHR92.DOC","ES")</f>
      </c>
    </row>
    <row r="7818">
      <c r="A7818" s="10" t="s">
        <v>13274</v>
      </c>
      <c r="B7818" s="11" t="s">
        <v>164</v>
      </c>
      <c r="C7818" s="10" t="s">
        <v>12</v>
      </c>
      <c r="D7818" s="12">
        <v>40310</v>
      </c>
      <c r="E7818" s="13" t="s">
        <v>13275</v>
      </c>
      <c r="F7818" s="13" t="s">
        <v>1282</v>
      </c>
      <c r="G7818" s="14" t="s">
        <v>95</v>
      </c>
      <c r="H7818" s="15">
        <f>HYPERLINK("https://docs.wto.org/imrd/directdoc.asp?DDFDocuments/t/G/SPS/NUKR19.DOC","EN")</f>
      </c>
      <c r="I7818" s="15">
        <f>HYPERLINK("https://docs.wto.org/imrd/directdoc.asp?DDFDocuments/u/G/SPS/NUKR19.DOC","FR")</f>
      </c>
      <c r="J7818" s="15">
        <f>HYPERLINK("https://docs.wto.org/imrd/directdoc.asp?DDFDocuments/v/G/SPS/NUKR19.DOC","ES")</f>
      </c>
    </row>
    <row r="7819">
      <c r="A7819" s="10" t="s">
        <v>13276</v>
      </c>
      <c r="B7819" s="11" t="s">
        <v>161</v>
      </c>
      <c r="C7819" s="10" t="s">
        <v>40</v>
      </c>
      <c r="D7819" s="12">
        <v>40309</v>
      </c>
      <c r="E7819" s="13" t="s">
        <v>13277</v>
      </c>
      <c r="F7819" s="13" t="s">
        <v>5150</v>
      </c>
      <c r="G7819" s="14" t="s">
        <v>13278</v>
      </c>
      <c r="H7819" s="15">
        <f>HYPERLINK("https://docs.wto.org/imrd/directdoc.asp?DDFDocuments/t/G/SPS/NUSA1922A1.DOC","EN")</f>
      </c>
      <c r="I7819" s="15">
        <f>HYPERLINK("https://docs.wto.org/imrd/directdoc.asp?DDFDocuments/u/G/SPS/NUSA1922A1.DOC","FR")</f>
      </c>
      <c r="J7819" s="15">
        <f>HYPERLINK("https://docs.wto.org/imrd/directdoc.asp?DDFDocuments/v/G/SPS/NUSA1922A1.DOC","ES")</f>
      </c>
    </row>
    <row r="7820">
      <c r="A7820" s="10" t="s">
        <v>13279</v>
      </c>
      <c r="B7820" s="11" t="s">
        <v>27</v>
      </c>
      <c r="C7820" s="10" t="s">
        <v>40</v>
      </c>
      <c r="D7820" s="12">
        <v>40308</v>
      </c>
      <c r="E7820" s="13" t="s">
        <v>19</v>
      </c>
      <c r="F7820" s="13" t="s">
        <v>310</v>
      </c>
      <c r="G7820" s="14"/>
      <c r="H7820" s="15">
        <f>HYPERLINK("https://docs.wto.org/imrd/directdoc.asp?DDFDocuments/t/G/SPS/NCRI92A1.DOC","EN")</f>
      </c>
      <c r="I7820" s="15">
        <f>HYPERLINK("https://docs.wto.org/imrd/directdoc.asp?DDFDocuments/u/G/SPS/NCRI92A1.DOC","FR")</f>
      </c>
      <c r="J7820" s="15">
        <f>HYPERLINK("https://docs.wto.org/imrd/directdoc.asp?DDFDocuments/v/G/SPS/NCRI92A1.DOC","ES")</f>
      </c>
    </row>
    <row r="7821">
      <c r="A7821" s="10" t="s">
        <v>13280</v>
      </c>
      <c r="B7821" s="11" t="s">
        <v>1600</v>
      </c>
      <c r="C7821" s="10" t="s">
        <v>18</v>
      </c>
      <c r="D7821" s="12">
        <v>40308</v>
      </c>
      <c r="E7821" s="13" t="s">
        <v>13281</v>
      </c>
      <c r="F7821" s="13" t="s">
        <v>8132</v>
      </c>
      <c r="G7821" s="14"/>
      <c r="H7821" s="15"/>
      <c r="I7821" s="15">
        <f>HYPERLINK("https://docs.wto.org/imrd/directdoc.asp?DDFDocuments/u/G/SPS/NMAR29.DOC","FR")</f>
      </c>
      <c r="J7821" s="15">
        <f>HYPERLINK("https://docs.wto.org/imrd/directdoc.asp?DDFDocuments/v/G/SPS/NMAR29.DOC","ES")</f>
      </c>
    </row>
    <row r="7822">
      <c r="A7822" s="10" t="s">
        <v>13282</v>
      </c>
      <c r="B7822" s="11" t="s">
        <v>149</v>
      </c>
      <c r="C7822" s="10" t="s">
        <v>18</v>
      </c>
      <c r="D7822" s="12">
        <v>40305</v>
      </c>
      <c r="E7822" s="13" t="s">
        <v>6917</v>
      </c>
      <c r="F7822" s="13" t="s">
        <v>122</v>
      </c>
      <c r="G7822" s="14"/>
      <c r="H7822" s="15">
        <f>HYPERLINK("https://docs.wto.org/imrd/directdoc.asp?DDFDocuments/q/G/SPS/NCHN298.pdf","EN")</f>
      </c>
      <c r="I7822" s="15">
        <f>HYPERLINK("https://docs.wto.org/imrd/directdoc.asp?DDFDocuments/r/G/SPS/NCHN298.pdf","FR")</f>
      </c>
      <c r="J7822" s="15">
        <f>HYPERLINK("https://docs.wto.org/imrd/directdoc.asp?DDFDocuments/s/G/SPS/NCHN298.pdf","ES")</f>
      </c>
    </row>
    <row r="7823">
      <c r="A7823" s="10" t="s">
        <v>13283</v>
      </c>
      <c r="B7823" s="11" t="s">
        <v>79</v>
      </c>
      <c r="C7823" s="10" t="s">
        <v>40</v>
      </c>
      <c r="D7823" s="12">
        <v>40305</v>
      </c>
      <c r="E7823" s="13" t="s">
        <v>19</v>
      </c>
      <c r="F7823" s="13" t="s">
        <v>7603</v>
      </c>
      <c r="G7823" s="14"/>
      <c r="H7823" s="15">
        <f>HYPERLINK("https://docs.wto.org/imrd/directdoc.asp?DDFDocuments/t/G/SPS/NCOL180A4.DOC","EN")</f>
      </c>
      <c r="I7823" s="15">
        <f>HYPERLINK("https://docs.wto.org/imrd/directdoc.asp?DDFDocuments/u/G/SPS/NCOL180A4.DOC","FR")</f>
      </c>
      <c r="J7823" s="15">
        <f>HYPERLINK("https://docs.wto.org/imrd/directdoc.asp?DDFDocuments/v/G/SPS/NCOL180A4.DOC","ES")</f>
      </c>
    </row>
    <row r="7824">
      <c r="A7824" s="10" t="s">
        <v>13284</v>
      </c>
      <c r="B7824" s="11" t="s">
        <v>195</v>
      </c>
      <c r="C7824" s="10" t="s">
        <v>12</v>
      </c>
      <c r="D7824" s="12">
        <v>40305</v>
      </c>
      <c r="E7824" s="13" t="s">
        <v>13285</v>
      </c>
      <c r="F7824" s="13" t="s">
        <v>607</v>
      </c>
      <c r="G7824" s="14" t="s">
        <v>13286</v>
      </c>
      <c r="H7824" s="15">
        <f>HYPERLINK("https://docs.wto.org/imrd/directdoc.asp?DDFDocuments/t/G/SPS/NNZL438.DOC","EN")</f>
      </c>
      <c r="I7824" s="15">
        <f>HYPERLINK("https://docs.wto.org/imrd/directdoc.asp?DDFDocuments/u/G/SPS/NNZL438.DOC","FR")</f>
      </c>
      <c r="J7824" s="15">
        <f>HYPERLINK("https://docs.wto.org/imrd/directdoc.asp?DDFDocuments/v/G/SPS/NNZL438.DOC","ES")</f>
      </c>
    </row>
    <row r="7825">
      <c r="A7825" s="10" t="s">
        <v>13287</v>
      </c>
      <c r="B7825" s="11" t="s">
        <v>233</v>
      </c>
      <c r="C7825" s="10" t="s">
        <v>18</v>
      </c>
      <c r="D7825" s="12">
        <v>40305</v>
      </c>
      <c r="E7825" s="13" t="s">
        <v>13288</v>
      </c>
      <c r="F7825" s="13" t="s">
        <v>2449</v>
      </c>
      <c r="G7825" s="14" t="s">
        <v>2175</v>
      </c>
      <c r="H7825" s="15">
        <f>HYPERLINK("https://docs.wto.org/imrd/directdoc.asp?DDFDocuments/q/G/SPS/NPER332.pdf","EN")</f>
      </c>
      <c r="I7825" s="15">
        <f>HYPERLINK("https://docs.wto.org/imrd/directdoc.asp?DDFDocuments/r/G/SPS/NPER332.pdf","FR")</f>
      </c>
      <c r="J7825" s="15">
        <f>HYPERLINK("https://docs.wto.org/imrd/directdoc.asp?DDFDocuments/s/G/SPS/NPER332.pdf","ES")</f>
      </c>
    </row>
    <row r="7826">
      <c r="A7826" s="10" t="s">
        <v>13289</v>
      </c>
      <c r="B7826" s="11" t="s">
        <v>233</v>
      </c>
      <c r="C7826" s="10" t="s">
        <v>18</v>
      </c>
      <c r="D7826" s="12">
        <v>40305</v>
      </c>
      <c r="E7826" s="13" t="s">
        <v>13290</v>
      </c>
      <c r="F7826" s="13" t="s">
        <v>992</v>
      </c>
      <c r="G7826" s="14" t="s">
        <v>365</v>
      </c>
      <c r="H7826" s="15">
        <f>HYPERLINK("https://docs.wto.org/imrd/directdoc.asp?DDFDocuments/q/G/SPS/NPER333.pdf","EN")</f>
      </c>
      <c r="I7826" s="15">
        <f>HYPERLINK("https://docs.wto.org/imrd/directdoc.asp?DDFDocuments/r/G/SPS/NPER333.pdf","FR")</f>
      </c>
      <c r="J7826" s="15">
        <f>HYPERLINK("https://docs.wto.org/imrd/directdoc.asp?DDFDocuments/s/G/SPS/NPER333.pdf","ES")</f>
      </c>
    </row>
    <row r="7827">
      <c r="A7827" s="10" t="s">
        <v>13291</v>
      </c>
      <c r="B7827" s="11" t="s">
        <v>233</v>
      </c>
      <c r="C7827" s="10" t="s">
        <v>18</v>
      </c>
      <c r="D7827" s="12">
        <v>40305</v>
      </c>
      <c r="E7827" s="13" t="s">
        <v>13292</v>
      </c>
      <c r="F7827" s="13" t="s">
        <v>1089</v>
      </c>
      <c r="G7827" s="14" t="s">
        <v>365</v>
      </c>
      <c r="H7827" s="15">
        <f>HYPERLINK("https://docs.wto.org/imrd/directdoc.asp?DDFDocuments/t/G/SPS/NPER334.DOC","EN")</f>
      </c>
      <c r="I7827" s="15">
        <f>HYPERLINK("https://docs.wto.org/imrd/directdoc.asp?DDFDocuments/u/G/SPS/NPER334.DOC","FR")</f>
      </c>
      <c r="J7827" s="15">
        <f>HYPERLINK("https://docs.wto.org/imrd/directdoc.asp?DDFDocuments/v/G/SPS/NPER334.DOC","ES")</f>
      </c>
    </row>
    <row r="7828">
      <c r="A7828" s="10" t="s">
        <v>13293</v>
      </c>
      <c r="B7828" s="11" t="s">
        <v>233</v>
      </c>
      <c r="C7828" s="10" t="s">
        <v>18</v>
      </c>
      <c r="D7828" s="12">
        <v>40305</v>
      </c>
      <c r="E7828" s="13" t="s">
        <v>13294</v>
      </c>
      <c r="F7828" s="13" t="s">
        <v>992</v>
      </c>
      <c r="G7828" s="14" t="s">
        <v>95</v>
      </c>
      <c r="H7828" s="15">
        <f>HYPERLINK("https://docs.wto.org/imrd/directdoc.asp?DDFDocuments/q/G/SPS/NPER335.pdf","EN")</f>
      </c>
      <c r="I7828" s="15">
        <f>HYPERLINK("https://docs.wto.org/imrd/directdoc.asp?DDFDocuments/r/G/SPS/NPER335.pdf","FR")</f>
      </c>
      <c r="J7828" s="15">
        <f>HYPERLINK("https://docs.wto.org/imrd/directdoc.asp?DDFDocuments/s/G/SPS/NPER335.pdf","ES")</f>
      </c>
    </row>
    <row r="7829">
      <c r="A7829" s="10" t="s">
        <v>13295</v>
      </c>
      <c r="B7829" s="11" t="s">
        <v>95</v>
      </c>
      <c r="C7829" s="10" t="s">
        <v>40</v>
      </c>
      <c r="D7829" s="12">
        <v>40303</v>
      </c>
      <c r="E7829" s="13" t="s">
        <v>13296</v>
      </c>
      <c r="F7829" s="13" t="s">
        <v>5163</v>
      </c>
      <c r="G7829" s="14"/>
      <c r="H7829" s="15">
        <f>HYPERLINK("https://docs.wto.org/imrd/directdoc.asp?DDFDocuments/q/G/SPS/NBRA616A2.pdf","EN")</f>
      </c>
      <c r="I7829" s="15">
        <f>HYPERLINK("https://docs.wto.org/imrd/directdoc.asp?DDFDocuments/r/G/SPS/NBRA616A2.pdf","FR")</f>
      </c>
      <c r="J7829" s="15">
        <f>HYPERLINK("https://docs.wto.org/imrd/directdoc.asp?DDFDocuments/s/G/SPS/NBRA616A2.pdf","ES")</f>
      </c>
    </row>
    <row r="7830">
      <c r="A7830" s="10" t="s">
        <v>13297</v>
      </c>
      <c r="B7830" s="11" t="s">
        <v>149</v>
      </c>
      <c r="C7830" s="10" t="s">
        <v>18</v>
      </c>
      <c r="D7830" s="12">
        <v>40303</v>
      </c>
      <c r="E7830" s="13" t="s">
        <v>13298</v>
      </c>
      <c r="F7830" s="13" t="s">
        <v>122</v>
      </c>
      <c r="G7830" s="14"/>
      <c r="H7830" s="15">
        <f>HYPERLINK("https://docs.wto.org/imrd/directdoc.asp?DDFDocuments/q/G/SPS/NCHN211.pdf","EN")</f>
      </c>
      <c r="I7830" s="15">
        <f>HYPERLINK("https://docs.wto.org/imrd/directdoc.asp?DDFDocuments/r/G/SPS/NCHN211.pdf","FR")</f>
      </c>
      <c r="J7830" s="15">
        <f>HYPERLINK("https://docs.wto.org/imrd/directdoc.asp?DDFDocuments/s/G/SPS/NCHN211.pdf","ES")</f>
      </c>
    </row>
    <row r="7831">
      <c r="A7831" s="10" t="s">
        <v>13299</v>
      </c>
      <c r="B7831" s="11" t="s">
        <v>59</v>
      </c>
      <c r="C7831" s="10" t="s">
        <v>40</v>
      </c>
      <c r="D7831" s="12">
        <v>40303</v>
      </c>
      <c r="E7831" s="13" t="s">
        <v>60</v>
      </c>
      <c r="F7831" s="13" t="s">
        <v>5150</v>
      </c>
      <c r="G7831" s="14"/>
      <c r="H7831" s="15">
        <f>HYPERLINK("https://docs.wto.org/imrd/directdoc.asp?DDFDocuments/t/G/SPS/NTPKM181A1.DOC","EN")</f>
      </c>
      <c r="I7831" s="15">
        <f>HYPERLINK("https://docs.wto.org/imrd/directdoc.asp?DDFDocuments/u/G/SPS/NTPKM181A1.DOC","FR")</f>
      </c>
      <c r="J7831" s="15">
        <f>HYPERLINK("https://docs.wto.org/imrd/directdoc.asp?DDFDocuments/v/G/SPS/NTPKM181A1.DOC","ES")</f>
      </c>
    </row>
    <row r="7832">
      <c r="A7832" s="10" t="s">
        <v>13300</v>
      </c>
      <c r="B7832" s="11" t="s">
        <v>27</v>
      </c>
      <c r="C7832" s="10" t="s">
        <v>18</v>
      </c>
      <c r="D7832" s="12">
        <v>40302</v>
      </c>
      <c r="E7832" s="13" t="s">
        <v>7770</v>
      </c>
      <c r="F7832" s="13" t="s">
        <v>13301</v>
      </c>
      <c r="G7832" s="14"/>
      <c r="H7832" s="15">
        <f>HYPERLINK("https://docs.wto.org/imrd/directdoc.asp?DDFDocuments/q/G/SPS/NCRI96.pdf","EN")</f>
      </c>
      <c r="I7832" s="15">
        <f>HYPERLINK("https://docs.wto.org/imrd/directdoc.asp?DDFDocuments/r/G/SPS/NCRI96.pdf","FR")</f>
      </c>
      <c r="J7832" s="15">
        <f>HYPERLINK("https://docs.wto.org/imrd/directdoc.asp?DDFDocuments/s/G/SPS/NCRI96.pdf","ES")</f>
      </c>
    </row>
    <row r="7833">
      <c r="A7833" s="10" t="s">
        <v>13302</v>
      </c>
      <c r="B7833" s="11" t="s">
        <v>351</v>
      </c>
      <c r="C7833" s="10" t="s">
        <v>12</v>
      </c>
      <c r="D7833" s="12">
        <v>40302</v>
      </c>
      <c r="E7833" s="13" t="s">
        <v>4770</v>
      </c>
      <c r="F7833" s="13" t="s">
        <v>13303</v>
      </c>
      <c r="G7833" s="14" t="s">
        <v>13304</v>
      </c>
      <c r="H7833" s="15">
        <f>HYPERLINK("https://docs.wto.org/imrd/directdoc.asp?DDFDocuments/q/G/SPS/NJOR22.pdf","EN")</f>
      </c>
      <c r="I7833" s="15">
        <f>HYPERLINK("https://docs.wto.org/imrd/directdoc.asp?DDFDocuments/r/G/SPS/NJOR22.pdf","FR")</f>
      </c>
      <c r="J7833" s="15">
        <f>HYPERLINK("https://docs.wto.org/imrd/directdoc.asp?DDFDocuments/s/G/SPS/NJOR22.pdf","ES")</f>
      </c>
    </row>
    <row r="7834">
      <c r="A7834" s="10" t="s">
        <v>13305</v>
      </c>
      <c r="B7834" s="11" t="s">
        <v>622</v>
      </c>
      <c r="C7834" s="10" t="s">
        <v>12</v>
      </c>
      <c r="D7834" s="12">
        <v>40302</v>
      </c>
      <c r="E7834" s="13" t="s">
        <v>13306</v>
      </c>
      <c r="F7834" s="13" t="s">
        <v>992</v>
      </c>
      <c r="G7834" s="14" t="s">
        <v>168</v>
      </c>
      <c r="H7834" s="15">
        <f>HYPERLINK("https://docs.wto.org/imrd/directdoc.asp?DDFDocuments/t/G/SPS/NJPN249.DOC","EN")</f>
      </c>
      <c r="I7834" s="15">
        <f>HYPERLINK("https://docs.wto.org/imrd/directdoc.asp?DDFDocuments/u/G/SPS/NJPN249.DOC","FR")</f>
      </c>
      <c r="J7834" s="15">
        <f>HYPERLINK("https://docs.wto.org/imrd/directdoc.asp?DDFDocuments/v/G/SPS/NJPN249.DOC","ES")</f>
      </c>
    </row>
    <row r="7835">
      <c r="A7835" s="10" t="s">
        <v>13307</v>
      </c>
      <c r="B7835" s="11" t="s">
        <v>34</v>
      </c>
      <c r="C7835" s="10" t="s">
        <v>18</v>
      </c>
      <c r="D7835" s="12">
        <v>40302</v>
      </c>
      <c r="E7835" s="13" t="s">
        <v>13308</v>
      </c>
      <c r="F7835" s="13" t="s">
        <v>992</v>
      </c>
      <c r="G7835" s="14" t="s">
        <v>59</v>
      </c>
      <c r="H7835" s="15">
        <f>HYPERLINK("https://docs.wto.org/imrd/directdoc.asp?DDFDocuments/t/G/SPS/NJPN250.DOC","EN")</f>
      </c>
      <c r="I7835" s="15">
        <f>HYPERLINK("https://docs.wto.org/imrd/directdoc.asp?DDFDocuments/u/G/SPS/NJPN250.DOC","FR")</f>
      </c>
      <c r="J7835" s="15">
        <f>HYPERLINK("https://docs.wto.org/imrd/directdoc.asp?DDFDocuments/v/G/SPS/NJPN250.DOC","ES")</f>
      </c>
    </row>
    <row r="7836">
      <c r="A7836" s="10" t="s">
        <v>13309</v>
      </c>
      <c r="B7836" s="11" t="s">
        <v>161</v>
      </c>
      <c r="C7836" s="10" t="s">
        <v>18</v>
      </c>
      <c r="D7836" s="12">
        <v>40302</v>
      </c>
      <c r="E7836" s="13" t="s">
        <v>12527</v>
      </c>
      <c r="F7836" s="13" t="s">
        <v>122</v>
      </c>
      <c r="G7836" s="14"/>
      <c r="H7836" s="15">
        <f>HYPERLINK("https://docs.wto.org/imrd/directdoc.asp?DDFDocuments/t/G/SPS/NUSA2015.DOC","EN")</f>
      </c>
      <c r="I7836" s="15">
        <f>HYPERLINK("https://docs.wto.org/imrd/directdoc.asp?DDFDocuments/u/G/SPS/NUSA2015.DOC","FR")</f>
      </c>
      <c r="J7836" s="15">
        <f>HYPERLINK("https://docs.wto.org/imrd/directdoc.asp?DDFDocuments/v/G/SPS/NUSA2015.DOC","ES")</f>
      </c>
    </row>
    <row r="7837">
      <c r="A7837" s="10" t="s">
        <v>13310</v>
      </c>
      <c r="B7837" s="11" t="s">
        <v>720</v>
      </c>
      <c r="C7837" s="10" t="s">
        <v>18</v>
      </c>
      <c r="D7837" s="12">
        <v>40301</v>
      </c>
      <c r="E7837" s="13" t="s">
        <v>7770</v>
      </c>
      <c r="F7837" s="13" t="s">
        <v>1089</v>
      </c>
      <c r="G7837" s="14"/>
      <c r="H7837" s="15"/>
      <c r="I7837" s="15">
        <f>HYPERLINK("https://docs.wto.org/imrd/directdoc.asp?DDFDocuments/r/G/SPS/NSLV89.pdf","FR")</f>
      </c>
      <c r="J7837" s="15">
        <f>HYPERLINK("https://docs.wto.org/imrd/directdoc.asp?DDFDocuments/s/G/SPS/NSLV89.pdf","ES")</f>
      </c>
    </row>
    <row r="7838">
      <c r="A7838" s="10" t="s">
        <v>13311</v>
      </c>
      <c r="B7838" s="11" t="s">
        <v>1389</v>
      </c>
      <c r="C7838" s="10" t="s">
        <v>40</v>
      </c>
      <c r="D7838" s="12">
        <v>40297</v>
      </c>
      <c r="E7838" s="13" t="s">
        <v>19</v>
      </c>
      <c r="F7838" s="13" t="s">
        <v>5163</v>
      </c>
      <c r="G7838" s="14"/>
      <c r="H7838" s="15">
        <f>HYPERLINK("https://docs.wto.org/imrd/directdoc.asp?DDFDocuments/t/G/SPS/NDOM40A1.DOC","EN")</f>
      </c>
      <c r="I7838" s="15">
        <f>HYPERLINK("https://docs.wto.org/imrd/directdoc.asp?DDFDocuments/u/G/SPS/NDOM40A1.DOC","FR")</f>
      </c>
      <c r="J7838" s="15">
        <f>HYPERLINK("https://docs.wto.org/imrd/directdoc.asp?DDFDocuments/v/G/SPS/NDOM40A1.DOC","ES")</f>
      </c>
    </row>
    <row r="7839">
      <c r="A7839" s="10" t="s">
        <v>13312</v>
      </c>
      <c r="B7839" s="11" t="s">
        <v>1389</v>
      </c>
      <c r="C7839" s="10" t="s">
        <v>40</v>
      </c>
      <c r="D7839" s="12">
        <v>40297</v>
      </c>
      <c r="E7839" s="13" t="s">
        <v>19</v>
      </c>
      <c r="F7839" s="13" t="s">
        <v>5163</v>
      </c>
      <c r="G7839" s="14"/>
      <c r="H7839" s="15">
        <f>HYPERLINK("https://docs.wto.org/imrd/directdoc.asp?DDFDocuments/q/G/SPS/NDOM41A1.pdf","EN")</f>
      </c>
      <c r="I7839" s="15">
        <f>HYPERLINK("https://docs.wto.org/imrd/directdoc.asp?DDFDocuments/r/G/SPS/NDOM41A1.pdf","FR")</f>
      </c>
      <c r="J7839" s="15">
        <f>HYPERLINK("https://docs.wto.org/imrd/directdoc.asp?DDFDocuments/s/G/SPS/NDOM41A1.pdf","ES")</f>
      </c>
    </row>
    <row r="7840">
      <c r="A7840" s="10" t="s">
        <v>13313</v>
      </c>
      <c r="B7840" s="11" t="s">
        <v>1389</v>
      </c>
      <c r="C7840" s="10" t="s">
        <v>40</v>
      </c>
      <c r="D7840" s="12">
        <v>40296</v>
      </c>
      <c r="E7840" s="13" t="s">
        <v>19</v>
      </c>
      <c r="F7840" s="13" t="s">
        <v>5163</v>
      </c>
      <c r="G7840" s="14"/>
      <c r="H7840" s="15">
        <f>HYPERLINK("https://docs.wto.org/imrd/directdoc.asp?DDFDocuments/t/G/SPS/NDOM30A1.DOC","EN")</f>
      </c>
      <c r="I7840" s="15">
        <f>HYPERLINK("https://docs.wto.org/imrd/directdoc.asp?DDFDocuments/u/G/SPS/NDOM30A1.DOC","FR")</f>
      </c>
      <c r="J7840" s="15">
        <f>HYPERLINK("https://docs.wto.org/imrd/directdoc.asp?DDFDocuments/v/G/SPS/NDOM30A1.DOC","ES")</f>
      </c>
    </row>
    <row r="7841">
      <c r="A7841" s="10" t="s">
        <v>13314</v>
      </c>
      <c r="B7841" s="11" t="s">
        <v>1389</v>
      </c>
      <c r="C7841" s="10" t="s">
        <v>40</v>
      </c>
      <c r="D7841" s="12">
        <v>40296</v>
      </c>
      <c r="E7841" s="13" t="s">
        <v>19</v>
      </c>
      <c r="F7841" s="13" t="s">
        <v>5163</v>
      </c>
      <c r="G7841" s="14"/>
      <c r="H7841" s="15">
        <f>HYPERLINK("https://docs.wto.org/imrd/directdoc.asp?DDFDocuments/t/G/SPS/NDOM32A1.DOC","EN")</f>
      </c>
      <c r="I7841" s="15">
        <f>HYPERLINK("https://docs.wto.org/imrd/directdoc.asp?DDFDocuments/u/G/SPS/NDOM32A1.DOC","FR")</f>
      </c>
      <c r="J7841" s="15">
        <f>HYPERLINK("https://docs.wto.org/imrd/directdoc.asp?DDFDocuments/v/G/SPS/NDOM32A1.DOC","ES")</f>
      </c>
    </row>
    <row r="7842">
      <c r="A7842" s="10" t="s">
        <v>13315</v>
      </c>
      <c r="B7842" s="11" t="s">
        <v>1389</v>
      </c>
      <c r="C7842" s="10" t="s">
        <v>40</v>
      </c>
      <c r="D7842" s="12">
        <v>40296</v>
      </c>
      <c r="E7842" s="13" t="s">
        <v>19</v>
      </c>
      <c r="F7842" s="13" t="s">
        <v>5163</v>
      </c>
      <c r="G7842" s="14"/>
      <c r="H7842" s="15">
        <f>HYPERLINK("https://docs.wto.org/imrd/directdoc.asp?DDFDocuments/t/G/SPS/NDOM33A1.DOC","EN")</f>
      </c>
      <c r="I7842" s="15">
        <f>HYPERLINK("https://docs.wto.org/imrd/directdoc.asp?DDFDocuments/u/G/SPS/NDOM33A1.DOC","FR")</f>
      </c>
      <c r="J7842" s="15">
        <f>HYPERLINK("https://docs.wto.org/imrd/directdoc.asp?DDFDocuments/v/G/SPS/NDOM33A1.DOC","ES")</f>
      </c>
    </row>
    <row r="7843">
      <c r="A7843" s="10" t="s">
        <v>13316</v>
      </c>
      <c r="B7843" s="11" t="s">
        <v>1389</v>
      </c>
      <c r="C7843" s="10" t="s">
        <v>40</v>
      </c>
      <c r="D7843" s="12">
        <v>40296</v>
      </c>
      <c r="E7843" s="13" t="s">
        <v>19</v>
      </c>
      <c r="F7843" s="13" t="s">
        <v>5163</v>
      </c>
      <c r="G7843" s="14"/>
      <c r="H7843" s="15">
        <f>HYPERLINK("https://docs.wto.org/imrd/directdoc.asp?DDFDocuments/t/G/SPS/NDOM45A1.DOC","EN")</f>
      </c>
      <c r="I7843" s="15">
        <f>HYPERLINK("https://docs.wto.org/imrd/directdoc.asp?DDFDocuments/u/G/SPS/NDOM45A1.DOC","FR")</f>
      </c>
      <c r="J7843" s="15">
        <f>HYPERLINK("https://docs.wto.org/imrd/directdoc.asp?DDFDocuments/v/G/SPS/NDOM45A1.DOC","ES")</f>
      </c>
    </row>
    <row r="7844">
      <c r="A7844" s="10" t="s">
        <v>13317</v>
      </c>
      <c r="B7844" s="11" t="s">
        <v>1389</v>
      </c>
      <c r="C7844" s="10" t="s">
        <v>40</v>
      </c>
      <c r="D7844" s="12">
        <v>40296</v>
      </c>
      <c r="E7844" s="13" t="s">
        <v>19</v>
      </c>
      <c r="F7844" s="13" t="s">
        <v>5163</v>
      </c>
      <c r="G7844" s="14"/>
      <c r="H7844" s="15">
        <f>HYPERLINK("https://docs.wto.org/imrd/directdoc.asp?DDFDocuments/q/G/SPS/NDOM47A1.pdf","EN")</f>
      </c>
      <c r="I7844" s="15">
        <f>HYPERLINK("https://docs.wto.org/imrd/directdoc.asp?DDFDocuments/r/G/SPS/NDOM47A1.pdf","FR")</f>
      </c>
      <c r="J7844" s="15">
        <f>HYPERLINK("https://docs.wto.org/imrd/directdoc.asp?DDFDocuments/s/G/SPS/NDOM47A1.pdf","ES")</f>
      </c>
    </row>
    <row r="7845">
      <c r="A7845" s="10" t="s">
        <v>13318</v>
      </c>
      <c r="B7845" s="11" t="s">
        <v>2054</v>
      </c>
      <c r="C7845" s="10" t="s">
        <v>18</v>
      </c>
      <c r="D7845" s="12">
        <v>40296</v>
      </c>
      <c r="E7845" s="13" t="s">
        <v>13319</v>
      </c>
      <c r="F7845" s="13" t="s">
        <v>32</v>
      </c>
      <c r="G7845" s="14"/>
      <c r="H7845" s="15">
        <f>HYPERLINK("https://docs.wto.org/imrd/directdoc.asp?DDFDocuments/t/G/SPS/NNPL13.DOC","EN")</f>
      </c>
      <c r="I7845" s="15">
        <f>HYPERLINK("https://docs.wto.org/imrd/directdoc.asp?DDFDocuments/u/G/SPS/NNPL13.DOC","FR")</f>
      </c>
      <c r="J7845" s="15">
        <f>HYPERLINK("https://docs.wto.org/imrd/directdoc.asp?DDFDocuments/v/G/SPS/NNPL13.DOC","ES")</f>
      </c>
    </row>
    <row r="7846">
      <c r="A7846" s="10" t="s">
        <v>13320</v>
      </c>
      <c r="B7846" s="11" t="s">
        <v>624</v>
      </c>
      <c r="C7846" s="10" t="s">
        <v>18</v>
      </c>
      <c r="D7846" s="12">
        <v>40296</v>
      </c>
      <c r="E7846" s="13" t="s">
        <v>13273</v>
      </c>
      <c r="F7846" s="13" t="s">
        <v>2120</v>
      </c>
      <c r="G7846" s="14"/>
      <c r="H7846" s="15">
        <f>HYPERLINK("https://docs.wto.org/imrd/directdoc.asp?DDFDocuments/t/G/SPS/NQAT14.DOC","EN")</f>
      </c>
      <c r="I7846" s="15">
        <f>HYPERLINK("https://docs.wto.org/imrd/directdoc.asp?DDFDocuments/u/G/SPS/NQAT14.DOC","FR")</f>
      </c>
      <c r="J7846" s="15">
        <f>HYPERLINK("https://docs.wto.org/imrd/directdoc.asp?DDFDocuments/v/G/SPS/NQAT14.DOC","ES")</f>
      </c>
    </row>
    <row r="7847">
      <c r="A7847" s="10" t="s">
        <v>13321</v>
      </c>
      <c r="B7847" s="11" t="s">
        <v>624</v>
      </c>
      <c r="C7847" s="10" t="s">
        <v>18</v>
      </c>
      <c r="D7847" s="12">
        <v>40296</v>
      </c>
      <c r="E7847" s="13" t="s">
        <v>13322</v>
      </c>
      <c r="F7847" s="13" t="s">
        <v>1146</v>
      </c>
      <c r="G7847" s="14"/>
      <c r="H7847" s="15">
        <f>HYPERLINK("https://docs.wto.org/imrd/directdoc.asp?DDFDocuments/t/G/SPS/NQAT16.DOC","EN")</f>
      </c>
      <c r="I7847" s="15">
        <f>HYPERLINK("https://docs.wto.org/imrd/directdoc.asp?DDFDocuments/u/G/SPS/NQAT16.DOC","FR")</f>
      </c>
      <c r="J7847" s="15">
        <f>HYPERLINK("https://docs.wto.org/imrd/directdoc.asp?DDFDocuments/v/G/SPS/NQAT16.DOC","ES")</f>
      </c>
    </row>
    <row r="7848">
      <c r="A7848" s="10" t="s">
        <v>13323</v>
      </c>
      <c r="B7848" s="11" t="s">
        <v>624</v>
      </c>
      <c r="C7848" s="10" t="s">
        <v>18</v>
      </c>
      <c r="D7848" s="12">
        <v>40296</v>
      </c>
      <c r="E7848" s="13" t="s">
        <v>13324</v>
      </c>
      <c r="F7848" s="13" t="s">
        <v>2120</v>
      </c>
      <c r="G7848" s="14"/>
      <c r="H7848" s="15">
        <f>HYPERLINK("https://docs.wto.org/imrd/directdoc.asp?DDFDocuments/t/G/SPS/NQAT17.DOC","EN")</f>
      </c>
      <c r="I7848" s="15">
        <f>HYPERLINK("https://docs.wto.org/imrd/directdoc.asp?DDFDocuments/u/G/SPS/NQAT17.DOC","FR")</f>
      </c>
      <c r="J7848" s="15">
        <f>HYPERLINK("https://docs.wto.org/imrd/directdoc.asp?DDFDocuments/v/G/SPS/NQAT17.DOC","ES")</f>
      </c>
    </row>
    <row r="7849">
      <c r="A7849" s="10" t="s">
        <v>13325</v>
      </c>
      <c r="B7849" s="11" t="s">
        <v>624</v>
      </c>
      <c r="C7849" s="10" t="s">
        <v>18</v>
      </c>
      <c r="D7849" s="12">
        <v>40296</v>
      </c>
      <c r="E7849" s="13" t="s">
        <v>13322</v>
      </c>
      <c r="F7849" s="13" t="s">
        <v>2120</v>
      </c>
      <c r="G7849" s="14"/>
      <c r="H7849" s="15">
        <f>HYPERLINK("https://docs.wto.org/imrd/directdoc.asp?DDFDocuments/q/G/SPS/NQAT18.pdf","EN")</f>
      </c>
      <c r="I7849" s="15">
        <f>HYPERLINK("https://docs.wto.org/imrd/directdoc.asp?DDFDocuments/r/G/SPS/NQAT18.pdf","FR")</f>
      </c>
      <c r="J7849" s="15">
        <f>HYPERLINK("https://docs.wto.org/imrd/directdoc.asp?DDFDocuments/s/G/SPS/NQAT18.pdf","ES")</f>
      </c>
    </row>
    <row r="7850">
      <c r="A7850" s="10" t="s">
        <v>13326</v>
      </c>
      <c r="B7850" s="11" t="s">
        <v>624</v>
      </c>
      <c r="C7850" s="10" t="s">
        <v>18</v>
      </c>
      <c r="D7850" s="12">
        <v>40296</v>
      </c>
      <c r="E7850" s="13" t="s">
        <v>13327</v>
      </c>
      <c r="F7850" s="13" t="s">
        <v>2120</v>
      </c>
      <c r="G7850" s="14"/>
      <c r="H7850" s="15">
        <f>HYPERLINK("https://docs.wto.org/imrd/directdoc.asp?DDFDocuments/q/G/SPS/NQAT20.pdf","EN")</f>
      </c>
      <c r="I7850" s="15">
        <f>HYPERLINK("https://docs.wto.org/imrd/directdoc.asp?DDFDocuments/r/G/SPS/NQAT20.pdf","FR")</f>
      </c>
      <c r="J7850" s="15">
        <f>HYPERLINK("https://docs.wto.org/imrd/directdoc.asp?DDFDocuments/s/G/SPS/NQAT20.pdf","ES")</f>
      </c>
    </row>
    <row r="7851">
      <c r="A7851" s="10" t="s">
        <v>13328</v>
      </c>
      <c r="B7851" s="11" t="s">
        <v>188</v>
      </c>
      <c r="C7851" s="10" t="s">
        <v>12</v>
      </c>
      <c r="D7851" s="12">
        <v>40295</v>
      </c>
      <c r="E7851" s="13" t="s">
        <v>13329</v>
      </c>
      <c r="F7851" s="13" t="s">
        <v>2192</v>
      </c>
      <c r="G7851" s="14" t="s">
        <v>34</v>
      </c>
      <c r="H7851" s="15">
        <f>HYPERLINK("https://docs.wto.org/imrd/directdoc.asp?DDFDocuments/t/G/SPS/NAUS248.DOC","EN")</f>
      </c>
      <c r="I7851" s="15">
        <f>HYPERLINK("https://docs.wto.org/imrd/directdoc.asp?DDFDocuments/u/G/SPS/NAUS248.DOC","FR")</f>
      </c>
      <c r="J7851" s="15">
        <f>HYPERLINK("https://docs.wto.org/imrd/directdoc.asp?DDFDocuments/v/G/SPS/NAUS248.DOC","ES")</f>
      </c>
    </row>
    <row r="7852">
      <c r="A7852" s="10" t="s">
        <v>13330</v>
      </c>
      <c r="B7852" s="11" t="s">
        <v>233</v>
      </c>
      <c r="C7852" s="10" t="s">
        <v>201</v>
      </c>
      <c r="D7852" s="12">
        <v>40295</v>
      </c>
      <c r="E7852" s="13" t="s">
        <v>19</v>
      </c>
      <c r="F7852" s="13" t="s">
        <v>1089</v>
      </c>
      <c r="G7852" s="14" t="s">
        <v>349</v>
      </c>
      <c r="H7852" s="15"/>
      <c r="I7852" s="15">
        <f>HYPERLINK("https://docs.wto.org/imrd/directdoc.asp?DDFDocuments/r/G/SPS/NPER245C1.pdf","FR")</f>
      </c>
      <c r="J7852" s="15">
        <f>HYPERLINK("https://docs.wto.org/imrd/directdoc.asp?DDFDocuments/s/G/SPS/NPER245C1.pdf","ES")</f>
      </c>
    </row>
    <row r="7853">
      <c r="A7853" s="10" t="s">
        <v>13331</v>
      </c>
      <c r="B7853" s="11" t="s">
        <v>164</v>
      </c>
      <c r="C7853" s="10" t="s">
        <v>12</v>
      </c>
      <c r="D7853" s="12">
        <v>40295</v>
      </c>
      <c r="E7853" s="13" t="s">
        <v>2734</v>
      </c>
      <c r="F7853" s="13" t="s">
        <v>2192</v>
      </c>
      <c r="G7853" s="14" t="s">
        <v>34</v>
      </c>
      <c r="H7853" s="15">
        <f>HYPERLINK("https://docs.wto.org/imrd/directdoc.asp?DDFDocuments/t/G/SPS/NUKR18.DOC","EN")</f>
      </c>
      <c r="I7853" s="15">
        <f>HYPERLINK("https://docs.wto.org/imrd/directdoc.asp?DDFDocuments/u/G/SPS/NUKR18.DOC","FR")</f>
      </c>
      <c r="J7853" s="15">
        <f>HYPERLINK("https://docs.wto.org/imrd/directdoc.asp?DDFDocuments/v/G/SPS/NUKR18.DOC","ES")</f>
      </c>
    </row>
    <row r="7854">
      <c r="A7854" s="10" t="s">
        <v>13332</v>
      </c>
      <c r="B7854" s="11" t="s">
        <v>164</v>
      </c>
      <c r="C7854" s="10" t="s">
        <v>40</v>
      </c>
      <c r="D7854" s="12">
        <v>40295</v>
      </c>
      <c r="E7854" s="13" t="s">
        <v>19</v>
      </c>
      <c r="F7854" s="13" t="s">
        <v>925</v>
      </c>
      <c r="G7854" s="14" t="s">
        <v>1274</v>
      </c>
      <c r="H7854" s="15">
        <f>HYPERLINK("https://docs.wto.org/imrd/directdoc.asp?DDFDocuments/t/G/SPS/NUKR7A1.DOC","EN")</f>
      </c>
      <c r="I7854" s="15">
        <f>HYPERLINK("https://docs.wto.org/imrd/directdoc.asp?DDFDocuments/u/G/SPS/NUKR7A1.DOC","FR")</f>
      </c>
      <c r="J7854" s="15">
        <f>HYPERLINK("https://docs.wto.org/imrd/directdoc.asp?DDFDocuments/v/G/SPS/NUKR7A1.DOC","ES")</f>
      </c>
    </row>
    <row r="7855">
      <c r="A7855" s="10" t="s">
        <v>13333</v>
      </c>
      <c r="B7855" s="11" t="s">
        <v>622</v>
      </c>
      <c r="C7855" s="10" t="s">
        <v>18</v>
      </c>
      <c r="D7855" s="12">
        <v>40294</v>
      </c>
      <c r="E7855" s="13" t="s">
        <v>13334</v>
      </c>
      <c r="F7855" s="13" t="s">
        <v>166</v>
      </c>
      <c r="G7855" s="14"/>
      <c r="H7855" s="15">
        <f>HYPERLINK("https://docs.wto.org/imrd/directdoc.asp?DDFDocuments/q/G/SPS/NBHR86.pdf","EN")</f>
      </c>
      <c r="I7855" s="15">
        <f>HYPERLINK("https://docs.wto.org/imrd/directdoc.asp?DDFDocuments/r/G/SPS/NBHR86.pdf","FR")</f>
      </c>
      <c r="J7855" s="15">
        <f>HYPERLINK("https://docs.wto.org/imrd/directdoc.asp?DDFDocuments/s/G/SPS/NBHR86.pdf","ES")</f>
      </c>
    </row>
    <row r="7856">
      <c r="A7856" s="10" t="s">
        <v>13335</v>
      </c>
      <c r="B7856" s="11" t="s">
        <v>622</v>
      </c>
      <c r="C7856" s="10" t="s">
        <v>18</v>
      </c>
      <c r="D7856" s="12">
        <v>40294</v>
      </c>
      <c r="E7856" s="13" t="s">
        <v>13336</v>
      </c>
      <c r="F7856" s="13" t="s">
        <v>2120</v>
      </c>
      <c r="G7856" s="14"/>
      <c r="H7856" s="15">
        <f>HYPERLINK("https://docs.wto.org/imrd/directdoc.asp?DDFDocuments/t/G/SPS/NBHR88.DOC","EN")</f>
      </c>
      <c r="I7856" s="15">
        <f>HYPERLINK("https://docs.wto.org/imrd/directdoc.asp?DDFDocuments/u/G/SPS/NBHR88.DOC","FR")</f>
      </c>
      <c r="J7856" s="15">
        <f>HYPERLINK("https://docs.wto.org/imrd/directdoc.asp?DDFDocuments/v/G/SPS/NBHR88.DOC","ES")</f>
      </c>
    </row>
    <row r="7857">
      <c r="A7857" s="10" t="s">
        <v>13337</v>
      </c>
      <c r="B7857" s="11" t="s">
        <v>622</v>
      </c>
      <c r="C7857" s="10" t="s">
        <v>18</v>
      </c>
      <c r="D7857" s="12">
        <v>40294</v>
      </c>
      <c r="E7857" s="13" t="s">
        <v>13338</v>
      </c>
      <c r="F7857" s="13" t="s">
        <v>1146</v>
      </c>
      <c r="G7857" s="14"/>
      <c r="H7857" s="15">
        <f>HYPERLINK("https://docs.wto.org/imrd/directdoc.asp?DDFDocuments/t/G/SPS/NBHR89.DOC","EN")</f>
      </c>
      <c r="I7857" s="15">
        <f>HYPERLINK("https://docs.wto.org/imrd/directdoc.asp?DDFDocuments/u/G/SPS/NBHR89.DOC","FR")</f>
      </c>
      <c r="J7857" s="15">
        <f>HYPERLINK("https://docs.wto.org/imrd/directdoc.asp?DDFDocuments/v/G/SPS/NBHR89.DOC","ES")</f>
      </c>
    </row>
    <row r="7858">
      <c r="A7858" s="10" t="s">
        <v>13339</v>
      </c>
      <c r="B7858" s="11" t="s">
        <v>622</v>
      </c>
      <c r="C7858" s="10" t="s">
        <v>18</v>
      </c>
      <c r="D7858" s="12">
        <v>40294</v>
      </c>
      <c r="E7858" s="13" t="s">
        <v>13340</v>
      </c>
      <c r="F7858" s="13" t="s">
        <v>2120</v>
      </c>
      <c r="G7858" s="14"/>
      <c r="H7858" s="15">
        <f>HYPERLINK("https://docs.wto.org/imrd/directdoc.asp?DDFDocuments/t/G/SPS/NBHR90.DOC","EN")</f>
      </c>
      <c r="I7858" s="15">
        <f>HYPERLINK("https://docs.wto.org/imrd/directdoc.asp?DDFDocuments/u/G/SPS/NBHR90.DOC","FR")</f>
      </c>
      <c r="J7858" s="15">
        <f>HYPERLINK("https://docs.wto.org/imrd/directdoc.asp?DDFDocuments/v/G/SPS/NBHR90.DOC","ES")</f>
      </c>
    </row>
    <row r="7859">
      <c r="A7859" s="10" t="s">
        <v>13341</v>
      </c>
      <c r="B7859" s="11" t="s">
        <v>233</v>
      </c>
      <c r="C7859" s="10" t="s">
        <v>18</v>
      </c>
      <c r="D7859" s="12">
        <v>40294</v>
      </c>
      <c r="E7859" s="13" t="s">
        <v>4230</v>
      </c>
      <c r="F7859" s="13" t="s">
        <v>992</v>
      </c>
      <c r="G7859" s="14"/>
      <c r="H7859" s="15">
        <f>HYPERLINK("https://docs.wto.org/imrd/directdoc.asp?DDFDocuments/t/G/SPS/NPER324.DOC","EN")</f>
      </c>
      <c r="I7859" s="15">
        <f>HYPERLINK("https://docs.wto.org/imrd/directdoc.asp?DDFDocuments/u/G/SPS/NPER324.DOC","FR")</f>
      </c>
      <c r="J7859" s="15">
        <f>HYPERLINK("https://docs.wto.org/imrd/directdoc.asp?DDFDocuments/v/G/SPS/NPER324.DOC","ES")</f>
      </c>
    </row>
    <row r="7860">
      <c r="A7860" s="10" t="s">
        <v>13342</v>
      </c>
      <c r="B7860" s="11" t="s">
        <v>233</v>
      </c>
      <c r="C7860" s="10" t="s">
        <v>18</v>
      </c>
      <c r="D7860" s="12">
        <v>40294</v>
      </c>
      <c r="E7860" s="13" t="s">
        <v>13343</v>
      </c>
      <c r="F7860" s="13" t="s">
        <v>1089</v>
      </c>
      <c r="G7860" s="14" t="s">
        <v>59</v>
      </c>
      <c r="H7860" s="15">
        <f>HYPERLINK("https://docs.wto.org/imrd/directdoc.asp?DDFDocuments/q/G/SPS/NPER325.pdf","EN")</f>
      </c>
      <c r="I7860" s="15">
        <f>HYPERLINK("https://docs.wto.org/imrd/directdoc.asp?DDFDocuments/r/G/SPS/NPER325.pdf","FR")</f>
      </c>
      <c r="J7860" s="15">
        <f>HYPERLINK("https://docs.wto.org/imrd/directdoc.asp?DDFDocuments/s/G/SPS/NPER325.pdf","ES")</f>
      </c>
    </row>
    <row r="7861">
      <c r="A7861" s="10" t="s">
        <v>13344</v>
      </c>
      <c r="B7861" s="11" t="s">
        <v>233</v>
      </c>
      <c r="C7861" s="10" t="s">
        <v>18</v>
      </c>
      <c r="D7861" s="12">
        <v>40294</v>
      </c>
      <c r="E7861" s="13" t="s">
        <v>11331</v>
      </c>
      <c r="F7861" s="13" t="s">
        <v>607</v>
      </c>
      <c r="G7861" s="14" t="s">
        <v>13345</v>
      </c>
      <c r="H7861" s="15">
        <f>HYPERLINK("https://docs.wto.org/imrd/directdoc.asp?DDFDocuments/q/G/SPS/NPER326.pdf","EN")</f>
      </c>
      <c r="I7861" s="15">
        <f>HYPERLINK("https://docs.wto.org/imrd/directdoc.asp?DDFDocuments/r/G/SPS/NPER326.pdf","FR")</f>
      </c>
      <c r="J7861" s="15">
        <f>HYPERLINK("https://docs.wto.org/imrd/directdoc.asp?DDFDocuments/s/G/SPS/NPER326.pdf","ES")</f>
      </c>
    </row>
    <row r="7862">
      <c r="A7862" s="10" t="s">
        <v>13346</v>
      </c>
      <c r="B7862" s="11" t="s">
        <v>233</v>
      </c>
      <c r="C7862" s="10" t="s">
        <v>18</v>
      </c>
      <c r="D7862" s="12">
        <v>40294</v>
      </c>
      <c r="E7862" s="13" t="s">
        <v>11331</v>
      </c>
      <c r="F7862" s="13" t="s">
        <v>992</v>
      </c>
      <c r="G7862" s="14" t="s">
        <v>188</v>
      </c>
      <c r="H7862" s="15">
        <f>HYPERLINK("https://docs.wto.org/imrd/directdoc.asp?DDFDocuments/q/G/SPS/NPER327.pdf","EN")</f>
      </c>
      <c r="I7862" s="15">
        <f>HYPERLINK("https://docs.wto.org/imrd/directdoc.asp?DDFDocuments/r/G/SPS/NPER327.pdf","FR")</f>
      </c>
      <c r="J7862" s="15">
        <f>HYPERLINK("https://docs.wto.org/imrd/directdoc.asp?DDFDocuments/s/G/SPS/NPER327.pdf","ES")</f>
      </c>
    </row>
    <row r="7863">
      <c r="A7863" s="10" t="s">
        <v>13347</v>
      </c>
      <c r="B7863" s="11" t="s">
        <v>233</v>
      </c>
      <c r="C7863" s="10" t="s">
        <v>18</v>
      </c>
      <c r="D7863" s="12">
        <v>40294</v>
      </c>
      <c r="E7863" s="13" t="s">
        <v>13348</v>
      </c>
      <c r="F7863" s="13" t="s">
        <v>607</v>
      </c>
      <c r="G7863" s="14" t="s">
        <v>2175</v>
      </c>
      <c r="H7863" s="15">
        <f>HYPERLINK("https://docs.wto.org/imrd/directdoc.asp?DDFDocuments/t/G/SPS/NPER328.DOC","EN")</f>
      </c>
      <c r="I7863" s="15">
        <f>HYPERLINK("https://docs.wto.org/imrd/directdoc.asp?DDFDocuments/u/G/SPS/NPER328.DOC","FR")</f>
      </c>
      <c r="J7863" s="15">
        <f>HYPERLINK("https://docs.wto.org/imrd/directdoc.asp?DDFDocuments/v/G/SPS/NPER328.DOC","ES")</f>
      </c>
    </row>
    <row r="7864">
      <c r="A7864" s="10" t="s">
        <v>13349</v>
      </c>
      <c r="B7864" s="11" t="s">
        <v>233</v>
      </c>
      <c r="C7864" s="10" t="s">
        <v>18</v>
      </c>
      <c r="D7864" s="12">
        <v>40294</v>
      </c>
      <c r="E7864" s="13" t="s">
        <v>13350</v>
      </c>
      <c r="F7864" s="13" t="s">
        <v>607</v>
      </c>
      <c r="G7864" s="14" t="s">
        <v>2175</v>
      </c>
      <c r="H7864" s="15">
        <f>HYPERLINK("https://docs.wto.org/imrd/directdoc.asp?DDFDocuments/t/G/SPS/NPER329.DOC","EN")</f>
      </c>
      <c r="I7864" s="15">
        <f>HYPERLINK("https://docs.wto.org/imrd/directdoc.asp?DDFDocuments/u/G/SPS/NPER329.DOC","FR")</f>
      </c>
      <c r="J7864" s="15">
        <f>HYPERLINK("https://docs.wto.org/imrd/directdoc.asp?DDFDocuments/v/G/SPS/NPER329.DOC","ES")</f>
      </c>
    </row>
    <row r="7865">
      <c r="A7865" s="10" t="s">
        <v>13351</v>
      </c>
      <c r="B7865" s="11" t="s">
        <v>233</v>
      </c>
      <c r="C7865" s="10" t="s">
        <v>18</v>
      </c>
      <c r="D7865" s="12">
        <v>40294</v>
      </c>
      <c r="E7865" s="13" t="s">
        <v>13352</v>
      </c>
      <c r="F7865" s="13" t="s">
        <v>607</v>
      </c>
      <c r="G7865" s="14" t="s">
        <v>2175</v>
      </c>
      <c r="H7865" s="15">
        <f>HYPERLINK("https://docs.wto.org/imrd/directdoc.asp?DDFDocuments/q/G/SPS/NPER330.pdf","EN")</f>
      </c>
      <c r="I7865" s="15">
        <f>HYPERLINK("https://docs.wto.org/imrd/directdoc.asp?DDFDocuments/r/G/SPS/NPER330.pdf","FR")</f>
      </c>
      <c r="J7865" s="15">
        <f>HYPERLINK("https://docs.wto.org/imrd/directdoc.asp?DDFDocuments/s/G/SPS/NPER330.pdf","ES")</f>
      </c>
    </row>
    <row r="7866">
      <c r="A7866" s="10" t="s">
        <v>13353</v>
      </c>
      <c r="B7866" s="11" t="s">
        <v>233</v>
      </c>
      <c r="C7866" s="10" t="s">
        <v>18</v>
      </c>
      <c r="D7866" s="12">
        <v>40294</v>
      </c>
      <c r="E7866" s="13" t="s">
        <v>13354</v>
      </c>
      <c r="F7866" s="13" t="s">
        <v>992</v>
      </c>
      <c r="G7866" s="14" t="s">
        <v>87</v>
      </c>
      <c r="H7866" s="15">
        <f>HYPERLINK("https://docs.wto.org/imrd/directdoc.asp?DDFDocuments/q/G/SPS/NPER331.pdf","EN")</f>
      </c>
      <c r="I7866" s="15">
        <f>HYPERLINK("https://docs.wto.org/imrd/directdoc.asp?DDFDocuments/r/G/SPS/NPER331.pdf","FR")</f>
      </c>
      <c r="J7866" s="15">
        <f>HYPERLINK("https://docs.wto.org/imrd/directdoc.asp?DDFDocuments/s/G/SPS/NPER331.pdf","ES")</f>
      </c>
    </row>
    <row r="7867">
      <c r="A7867" s="10" t="s">
        <v>13355</v>
      </c>
      <c r="B7867" s="11" t="s">
        <v>134</v>
      </c>
      <c r="C7867" s="10" t="s">
        <v>18</v>
      </c>
      <c r="D7867" s="12">
        <v>40294</v>
      </c>
      <c r="E7867" s="13" t="s">
        <v>13356</v>
      </c>
      <c r="F7867" s="13" t="s">
        <v>13357</v>
      </c>
      <c r="G7867" s="14"/>
      <c r="H7867" s="15">
        <f>HYPERLINK("https://docs.wto.org/imrd/directdoc.asp?DDFDocuments/t/G/SPS/NTHA188.DOC","EN")</f>
      </c>
      <c r="I7867" s="15">
        <f>HYPERLINK("https://docs.wto.org/imrd/directdoc.asp?DDFDocuments/u/G/SPS/NTHA188.DOC","FR")</f>
      </c>
      <c r="J7867" s="15">
        <f>HYPERLINK("https://docs.wto.org/imrd/directdoc.asp?DDFDocuments/v/G/SPS/NTHA188.DOC","ES")</f>
      </c>
    </row>
    <row r="7868">
      <c r="A7868" s="10" t="s">
        <v>13358</v>
      </c>
      <c r="B7868" s="11" t="s">
        <v>161</v>
      </c>
      <c r="C7868" s="10" t="s">
        <v>18</v>
      </c>
      <c r="D7868" s="12">
        <v>40294</v>
      </c>
      <c r="E7868" s="13" t="s">
        <v>11635</v>
      </c>
      <c r="F7868" s="13" t="s">
        <v>9543</v>
      </c>
      <c r="G7868" s="14" t="s">
        <v>12452</v>
      </c>
      <c r="H7868" s="15">
        <f>HYPERLINK("https://docs.wto.org/imrd/directdoc.asp?DDFDocuments/t/G/SPS/NUSA2005.DOC","EN")</f>
      </c>
      <c r="I7868" s="15">
        <f>HYPERLINK("https://docs.wto.org/imrd/directdoc.asp?DDFDocuments/u/G/SPS/NUSA2005.DOC","FR")</f>
      </c>
      <c r="J7868" s="15">
        <f>HYPERLINK("https://docs.wto.org/imrd/directdoc.asp?DDFDocuments/v/G/SPS/NUSA2005.DOC","ES")</f>
      </c>
    </row>
    <row r="7869">
      <c r="A7869" s="10" t="s">
        <v>13359</v>
      </c>
      <c r="B7869" s="11" t="s">
        <v>161</v>
      </c>
      <c r="C7869" s="10" t="s">
        <v>40</v>
      </c>
      <c r="D7869" s="12">
        <v>40294</v>
      </c>
      <c r="E7869" s="13" t="s">
        <v>13360</v>
      </c>
      <c r="F7869" s="13" t="s">
        <v>5150</v>
      </c>
      <c r="G7869" s="14"/>
      <c r="H7869" s="15">
        <f>HYPERLINK("https://docs.wto.org/imrd/directdoc.asp?DDFDocuments/t/G/SPS/NUSA994A4.DOC","EN")</f>
      </c>
      <c r="I7869" s="15">
        <f>HYPERLINK("https://docs.wto.org/imrd/directdoc.asp?DDFDocuments/u/G/SPS/NUSA994A4.DOC","FR")</f>
      </c>
      <c r="J7869" s="15">
        <f>HYPERLINK("https://docs.wto.org/imrd/directdoc.asp?DDFDocuments/v/G/SPS/NUSA994A4.DOC","ES")</f>
      </c>
    </row>
    <row r="7870">
      <c r="A7870" s="10" t="s">
        <v>13361</v>
      </c>
      <c r="B7870" s="11" t="s">
        <v>95</v>
      </c>
      <c r="C7870" s="10" t="s">
        <v>18</v>
      </c>
      <c r="D7870" s="12">
        <v>40291</v>
      </c>
      <c r="E7870" s="13" t="s">
        <v>13362</v>
      </c>
      <c r="F7870" s="13" t="s">
        <v>1282</v>
      </c>
      <c r="G7870" s="14"/>
      <c r="H7870" s="15">
        <f>HYPERLINK("https://docs.wto.org/imrd/directdoc.asp?DDFDocuments/t/G/SPS/NBRA631.DOC","EN")</f>
      </c>
      <c r="I7870" s="15">
        <f>HYPERLINK("https://docs.wto.org/imrd/directdoc.asp?DDFDocuments/u/G/SPS/NBRA631.DOC","FR")</f>
      </c>
      <c r="J7870" s="15"/>
    </row>
    <row r="7871">
      <c r="A7871" s="10" t="s">
        <v>13363</v>
      </c>
      <c r="B7871" s="11" t="s">
        <v>95</v>
      </c>
      <c r="C7871" s="10" t="s">
        <v>18</v>
      </c>
      <c r="D7871" s="12">
        <v>40291</v>
      </c>
      <c r="E7871" s="13" t="s">
        <v>3925</v>
      </c>
      <c r="F7871" s="13" t="s">
        <v>13364</v>
      </c>
      <c r="G7871" s="14"/>
      <c r="H7871" s="15">
        <f>HYPERLINK("https://docs.wto.org/imrd/directdoc.asp?DDFDocuments/t/G/SPS/NBRA632.DOC","EN")</f>
      </c>
      <c r="I7871" s="15">
        <f>HYPERLINK("https://docs.wto.org/imrd/directdoc.asp?DDFDocuments/u/G/SPS/NBRA632.DOC","FR")</f>
      </c>
      <c r="J7871" s="15">
        <f>HYPERLINK("https://docs.wto.org/imrd/directdoc.asp?DDFDocuments/v/G/SPS/NBRA632.DOC","ES")</f>
      </c>
    </row>
    <row r="7872">
      <c r="A7872" s="10" t="s">
        <v>13365</v>
      </c>
      <c r="B7872" s="11" t="s">
        <v>95</v>
      </c>
      <c r="C7872" s="10" t="s">
        <v>18</v>
      </c>
      <c r="D7872" s="12">
        <v>40291</v>
      </c>
      <c r="E7872" s="13" t="s">
        <v>9942</v>
      </c>
      <c r="F7872" s="13" t="s">
        <v>32</v>
      </c>
      <c r="G7872" s="14" t="s">
        <v>149</v>
      </c>
      <c r="H7872" s="15">
        <f>HYPERLINK("https://docs.wto.org/imrd/directdoc.asp?DDFDocuments/q/G/SPS/NBRA76R1.pdf","EN")</f>
      </c>
      <c r="I7872" s="15">
        <f>HYPERLINK("https://docs.wto.org/imrd/directdoc.asp?DDFDocuments/r/G/SPS/NBRA76R1.pdf","FR")</f>
      </c>
      <c r="J7872" s="15">
        <f>HYPERLINK("https://docs.wto.org/imrd/directdoc.asp?DDFDocuments/s/G/SPS/NBRA76R1.pdf","ES")</f>
      </c>
    </row>
    <row r="7873">
      <c r="A7873" s="10" t="s">
        <v>13366</v>
      </c>
      <c r="B7873" s="11" t="s">
        <v>79</v>
      </c>
      <c r="C7873" s="10" t="s">
        <v>40</v>
      </c>
      <c r="D7873" s="12">
        <v>40291</v>
      </c>
      <c r="E7873" s="13" t="s">
        <v>19</v>
      </c>
      <c r="F7873" s="13" t="s">
        <v>5150</v>
      </c>
      <c r="G7873" s="14"/>
      <c r="H7873" s="15">
        <f>HYPERLINK("https://docs.wto.org/imrd/directdoc.asp?DDFDocuments/t/G/SPS/NCOL126A5.DOC","EN")</f>
      </c>
      <c r="I7873" s="15">
        <f>HYPERLINK("https://docs.wto.org/imrd/directdoc.asp?DDFDocuments/u/G/SPS/NCOL126A5.DOC","FR")</f>
      </c>
      <c r="J7873" s="15">
        <f>HYPERLINK("https://docs.wto.org/imrd/directdoc.asp?DDFDocuments/v/G/SPS/NCOL126A5.DOC","ES")</f>
      </c>
    </row>
    <row r="7874">
      <c r="A7874" s="10" t="s">
        <v>13367</v>
      </c>
      <c r="B7874" s="11" t="s">
        <v>79</v>
      </c>
      <c r="C7874" s="10" t="s">
        <v>40</v>
      </c>
      <c r="D7874" s="12">
        <v>40291</v>
      </c>
      <c r="E7874" s="13" t="s">
        <v>19</v>
      </c>
      <c r="F7874" s="13" t="s">
        <v>5150</v>
      </c>
      <c r="G7874" s="14"/>
      <c r="H7874" s="15">
        <f>HYPERLINK("https://docs.wto.org/imrd/directdoc.asp?DDFDocuments/q/G/SPS/NCOL171A1.pdf","EN")</f>
      </c>
      <c r="I7874" s="15">
        <f>HYPERLINK("https://docs.wto.org/imrd/directdoc.asp?DDFDocuments/r/G/SPS/NCOL171A1.pdf","FR")</f>
      </c>
      <c r="J7874" s="15">
        <f>HYPERLINK("https://docs.wto.org/imrd/directdoc.asp?DDFDocuments/s/G/SPS/NCOL171A1.pdf","ES")</f>
      </c>
    </row>
    <row r="7875">
      <c r="A7875" s="10" t="s">
        <v>13368</v>
      </c>
      <c r="B7875" s="11" t="s">
        <v>3031</v>
      </c>
      <c r="C7875" s="10" t="s">
        <v>18</v>
      </c>
      <c r="D7875" s="12">
        <v>40291</v>
      </c>
      <c r="E7875" s="13" t="s">
        <v>2415</v>
      </c>
      <c r="F7875" s="13" t="s">
        <v>5069</v>
      </c>
      <c r="G7875" s="14" t="s">
        <v>82</v>
      </c>
      <c r="H7875" s="15">
        <f>HYPERLINK("https://docs.wto.org/imrd/directdoc.asp?DDFDocuments/t/G/SPS/NMDG6.DOC","EN")</f>
      </c>
      <c r="I7875" s="15">
        <f>HYPERLINK("https://docs.wto.org/imrd/directdoc.asp?DDFDocuments/u/G/SPS/NMDG6.DOC","FR")</f>
      </c>
      <c r="J7875" s="15">
        <f>HYPERLINK("https://docs.wto.org/imrd/directdoc.asp?DDFDocuments/v/G/SPS/NMDG6.DOC","ES")</f>
      </c>
    </row>
    <row r="7876">
      <c r="A7876" s="10" t="s">
        <v>13369</v>
      </c>
      <c r="B7876" s="11" t="s">
        <v>233</v>
      </c>
      <c r="C7876" s="10" t="s">
        <v>40</v>
      </c>
      <c r="D7876" s="12">
        <v>40291</v>
      </c>
      <c r="E7876" s="13" t="s">
        <v>19</v>
      </c>
      <c r="F7876" s="13" t="s">
        <v>310</v>
      </c>
      <c r="G7876" s="14"/>
      <c r="H7876" s="15">
        <f>HYPERLINK("https://docs.wto.org/imrd/directdoc.asp?DDFDocuments/t/G/SPS/NPER269A1.DOC","EN")</f>
      </c>
      <c r="I7876" s="15">
        <f>HYPERLINK("https://docs.wto.org/imrd/directdoc.asp?DDFDocuments/u/G/SPS/NPER269A1.DOC","FR")</f>
      </c>
      <c r="J7876" s="15">
        <f>HYPERLINK("https://docs.wto.org/imrd/directdoc.asp?DDFDocuments/v/G/SPS/NPER269A1.DOC","ES")</f>
      </c>
    </row>
    <row r="7877">
      <c r="A7877" s="10" t="s">
        <v>13370</v>
      </c>
      <c r="B7877" s="11" t="s">
        <v>72</v>
      </c>
      <c r="C7877" s="10" t="s">
        <v>18</v>
      </c>
      <c r="D7877" s="12">
        <v>40290</v>
      </c>
      <c r="E7877" s="13" t="s">
        <v>12967</v>
      </c>
      <c r="F7877" s="13" t="s">
        <v>12620</v>
      </c>
      <c r="G7877" s="14"/>
      <c r="H7877" s="15">
        <f>HYPERLINK("https://docs.wto.org/imrd/directdoc.asp?DDFDocuments/t/G/SPS/NCAN244R1.DOC","EN")</f>
      </c>
      <c r="I7877" s="15">
        <f>HYPERLINK("https://docs.wto.org/imrd/directdoc.asp?DDFDocuments/u/G/SPS/NCAN244R1.DOC","FR")</f>
      </c>
      <c r="J7877" s="15">
        <f>HYPERLINK("https://docs.wto.org/imrd/directdoc.asp?DDFDocuments/v/G/SPS/NCAN244R1.DOC","ES")</f>
      </c>
    </row>
    <row r="7878">
      <c r="A7878" s="10" t="s">
        <v>13371</v>
      </c>
      <c r="B7878" s="11" t="s">
        <v>5747</v>
      </c>
      <c r="C7878" s="10" t="s">
        <v>18</v>
      </c>
      <c r="D7878" s="12">
        <v>40290</v>
      </c>
      <c r="E7878" s="13" t="s">
        <v>13372</v>
      </c>
      <c r="F7878" s="13" t="s">
        <v>80</v>
      </c>
      <c r="G7878" s="14" t="s">
        <v>13373</v>
      </c>
      <c r="H7878" s="15">
        <f>HYPERLINK("https://docs.wto.org/imrd/directdoc.asp?DDFDocuments/t/G/SPS/NSEN7.DOC","EN")</f>
      </c>
      <c r="I7878" s="15">
        <f>HYPERLINK("https://docs.wto.org/imrd/directdoc.asp?DDFDocuments/u/G/SPS/NSEN7.DOC","FR")</f>
      </c>
      <c r="J7878" s="15">
        <f>HYPERLINK("https://docs.wto.org/imrd/directdoc.asp?DDFDocuments/v/G/SPS/NSEN7.DOC","ES")</f>
      </c>
    </row>
    <row r="7879">
      <c r="A7879" s="10" t="s">
        <v>13374</v>
      </c>
      <c r="B7879" s="11" t="s">
        <v>164</v>
      </c>
      <c r="C7879" s="10" t="s">
        <v>12</v>
      </c>
      <c r="D7879" s="12">
        <v>40290</v>
      </c>
      <c r="E7879" s="13" t="s">
        <v>7144</v>
      </c>
      <c r="F7879" s="13" t="s">
        <v>476</v>
      </c>
      <c r="G7879" s="14" t="s">
        <v>59</v>
      </c>
      <c r="H7879" s="15">
        <f>HYPERLINK("https://docs.wto.org/imrd/directdoc.asp?DDFDocuments/t/G/SPS/NUKR17.DOC","EN")</f>
      </c>
      <c r="I7879" s="15">
        <f>HYPERLINK("https://docs.wto.org/imrd/directdoc.asp?DDFDocuments/u/G/SPS/NUKR17.DOC","FR")</f>
      </c>
      <c r="J7879" s="15">
        <f>HYPERLINK("https://docs.wto.org/imrd/directdoc.asp?DDFDocuments/v/G/SPS/NUKR17.DOC","ES")</f>
      </c>
    </row>
    <row r="7880">
      <c r="A7880" s="10" t="s">
        <v>13375</v>
      </c>
      <c r="B7880" s="11" t="s">
        <v>149</v>
      </c>
      <c r="C7880" s="10" t="s">
        <v>18</v>
      </c>
      <c r="D7880" s="12">
        <v>40289</v>
      </c>
      <c r="E7880" s="13" t="s">
        <v>13376</v>
      </c>
      <c r="F7880" s="13" t="s">
        <v>4385</v>
      </c>
      <c r="G7880" s="14"/>
      <c r="H7880" s="15">
        <f>HYPERLINK("https://docs.wto.org/imrd/directdoc.asp?DDFDocuments/t/G/SPS/NCHN207.DOC","EN")</f>
      </c>
      <c r="I7880" s="15">
        <f>HYPERLINK("https://docs.wto.org/imrd/directdoc.asp?DDFDocuments/u/G/SPS/NCHN207.DOC","FR")</f>
      </c>
      <c r="J7880" s="15">
        <f>HYPERLINK("https://docs.wto.org/imrd/directdoc.asp?DDFDocuments/v/G/SPS/NCHN207.DOC","ES")</f>
      </c>
    </row>
    <row r="7881">
      <c r="A7881" s="10" t="s">
        <v>13377</v>
      </c>
      <c r="B7881" s="11" t="s">
        <v>149</v>
      </c>
      <c r="C7881" s="10" t="s">
        <v>18</v>
      </c>
      <c r="D7881" s="12">
        <v>40288</v>
      </c>
      <c r="E7881" s="13" t="s">
        <v>13378</v>
      </c>
      <c r="F7881" s="13" t="s">
        <v>199</v>
      </c>
      <c r="G7881" s="14"/>
      <c r="H7881" s="15">
        <f>HYPERLINK("https://docs.wto.org/imrd/directdoc.asp?DDFDocuments/q/G/SPS/NCHN205.pdf","EN")</f>
      </c>
      <c r="I7881" s="15">
        <f>HYPERLINK("https://docs.wto.org/imrd/directdoc.asp?DDFDocuments/r/G/SPS/NCHN205.pdf","FR")</f>
      </c>
      <c r="J7881" s="15">
        <f>HYPERLINK("https://docs.wto.org/imrd/directdoc.asp?DDFDocuments/s/G/SPS/NCHN205.pdf","ES")</f>
      </c>
    </row>
    <row r="7882">
      <c r="A7882" s="10" t="s">
        <v>13379</v>
      </c>
      <c r="B7882" s="11" t="s">
        <v>79</v>
      </c>
      <c r="C7882" s="10" t="s">
        <v>40</v>
      </c>
      <c r="D7882" s="12">
        <v>40288</v>
      </c>
      <c r="E7882" s="13" t="s">
        <v>19</v>
      </c>
      <c r="F7882" s="13" t="s">
        <v>5150</v>
      </c>
      <c r="G7882" s="14"/>
      <c r="H7882" s="15">
        <f>HYPERLINK("https://docs.wto.org/imrd/directdoc.asp?DDFDocuments/t/G/SPS/NCOL180A3.DOC","EN")</f>
      </c>
      <c r="I7882" s="15">
        <f>HYPERLINK("https://docs.wto.org/imrd/directdoc.asp?DDFDocuments/u/G/SPS/NCOL180A3.DOC","FR")</f>
      </c>
      <c r="J7882" s="15">
        <f>HYPERLINK("https://docs.wto.org/imrd/directdoc.asp?DDFDocuments/v/G/SPS/NCOL180A3.DOC","ES")</f>
      </c>
    </row>
    <row r="7883">
      <c r="A7883" s="10" t="s">
        <v>13380</v>
      </c>
      <c r="B7883" s="11" t="s">
        <v>27</v>
      </c>
      <c r="C7883" s="10" t="s">
        <v>40</v>
      </c>
      <c r="D7883" s="12">
        <v>40288</v>
      </c>
      <c r="E7883" s="13" t="s">
        <v>19</v>
      </c>
      <c r="F7883" s="13" t="s">
        <v>5163</v>
      </c>
      <c r="G7883" s="14"/>
      <c r="H7883" s="15">
        <f>HYPERLINK("https://docs.wto.org/imrd/directdoc.asp?DDFDocuments/q/G/SPS/NCRI90A1.pdf","EN")</f>
      </c>
      <c r="I7883" s="15">
        <f>HYPERLINK("https://docs.wto.org/imrd/directdoc.asp?DDFDocuments/r/G/SPS/NCRI90A1.pdf","FR")</f>
      </c>
      <c r="J7883" s="15">
        <f>HYPERLINK("https://docs.wto.org/imrd/directdoc.asp?DDFDocuments/s/G/SPS/NCRI90A1.pdf","ES")</f>
      </c>
    </row>
    <row r="7884">
      <c r="A7884" s="10" t="s">
        <v>13381</v>
      </c>
      <c r="B7884" s="11" t="s">
        <v>27</v>
      </c>
      <c r="C7884" s="10" t="s">
        <v>18</v>
      </c>
      <c r="D7884" s="12">
        <v>40288</v>
      </c>
      <c r="E7884" s="13" t="s">
        <v>13382</v>
      </c>
      <c r="F7884" s="13" t="s">
        <v>24</v>
      </c>
      <c r="G7884" s="14"/>
      <c r="H7884" s="15">
        <f>HYPERLINK("https://docs.wto.org/imrd/directdoc.asp?DDFDocuments/t/G/SPS/NCRI94.DOC","EN")</f>
      </c>
      <c r="I7884" s="15">
        <f>HYPERLINK("https://docs.wto.org/imrd/directdoc.asp?DDFDocuments/u/G/SPS/NCRI94.DOC","FR")</f>
      </c>
      <c r="J7884" s="15">
        <f>HYPERLINK("https://docs.wto.org/imrd/directdoc.asp?DDFDocuments/v/G/SPS/NCRI94.DOC","ES")</f>
      </c>
    </row>
    <row r="7885">
      <c r="A7885" s="10" t="s">
        <v>13383</v>
      </c>
      <c r="B7885" s="11" t="s">
        <v>2110</v>
      </c>
      <c r="C7885" s="10" t="s">
        <v>18</v>
      </c>
      <c r="D7885" s="12">
        <v>40288</v>
      </c>
      <c r="E7885" s="13" t="s">
        <v>13384</v>
      </c>
      <c r="F7885" s="13" t="s">
        <v>7603</v>
      </c>
      <c r="G7885" s="14"/>
      <c r="H7885" s="15">
        <f>HYPERLINK("https://docs.wto.org/imrd/directdoc.asp?DDFDocuments/t/G/SPS/NISR9.DOC","EN")</f>
      </c>
      <c r="I7885" s="15">
        <f>HYPERLINK("https://docs.wto.org/imrd/directdoc.asp?DDFDocuments/u/G/SPS/NISR9.DOC","FR")</f>
      </c>
      <c r="J7885" s="15">
        <f>HYPERLINK("https://docs.wto.org/imrd/directdoc.asp?DDFDocuments/v/G/SPS/NISR9.DOC","ES")</f>
      </c>
    </row>
    <row r="7886">
      <c r="A7886" s="10" t="s">
        <v>13385</v>
      </c>
      <c r="B7886" s="11" t="s">
        <v>379</v>
      </c>
      <c r="C7886" s="10" t="s">
        <v>18</v>
      </c>
      <c r="D7886" s="12">
        <v>40287</v>
      </c>
      <c r="E7886" s="13" t="s">
        <v>13386</v>
      </c>
      <c r="F7886" s="13" t="s">
        <v>1089</v>
      </c>
      <c r="G7886" s="14"/>
      <c r="H7886" s="15">
        <f>HYPERLINK("https://docs.wto.org/imrd/directdoc.asp?DDFDocuments/t/G/SPS/NGTM48.DOC","EN")</f>
      </c>
      <c r="I7886" s="15">
        <f>HYPERLINK("https://docs.wto.org/imrd/directdoc.asp?DDFDocuments/u/G/SPS/NGTM48.DOC","FR")</f>
      </c>
      <c r="J7886" s="15">
        <f>HYPERLINK("https://docs.wto.org/imrd/directdoc.asp?DDFDocuments/v/G/SPS/NGTM48.DOC","ES")</f>
      </c>
    </row>
    <row r="7887">
      <c r="A7887" s="10" t="s">
        <v>13387</v>
      </c>
      <c r="B7887" s="11" t="s">
        <v>34</v>
      </c>
      <c r="C7887" s="10" t="s">
        <v>18</v>
      </c>
      <c r="D7887" s="12">
        <v>40287</v>
      </c>
      <c r="E7887" s="13" t="s">
        <v>3925</v>
      </c>
      <c r="F7887" s="13" t="s">
        <v>3926</v>
      </c>
      <c r="G7887" s="14" t="s">
        <v>13388</v>
      </c>
      <c r="H7887" s="15">
        <f>HYPERLINK("https://docs.wto.org/imrd/directdoc.asp?DDFDocuments/t/G/SPS/NJPN248.DOC","EN")</f>
      </c>
      <c r="I7887" s="15">
        <f>HYPERLINK("https://docs.wto.org/imrd/directdoc.asp?DDFDocuments/u/G/SPS/NJPN248.DOC","FR")</f>
      </c>
      <c r="J7887" s="15">
        <f>HYPERLINK("https://docs.wto.org/imrd/directdoc.asp?DDFDocuments/v/G/SPS/NJPN248.DOC","ES")</f>
      </c>
    </row>
    <row r="7888">
      <c r="A7888" s="10" t="s">
        <v>13389</v>
      </c>
      <c r="B7888" s="11" t="s">
        <v>161</v>
      </c>
      <c r="C7888" s="10" t="s">
        <v>18</v>
      </c>
      <c r="D7888" s="12">
        <v>40284</v>
      </c>
      <c r="E7888" s="13" t="s">
        <v>13390</v>
      </c>
      <c r="F7888" s="13" t="s">
        <v>2963</v>
      </c>
      <c r="G7888" s="14"/>
      <c r="H7888" s="15">
        <f>HYPERLINK("https://docs.wto.org/imrd/directdoc.asp?DDFDocuments/t/G/SPS/NUSA2001.DOC","EN")</f>
      </c>
      <c r="I7888" s="15">
        <f>HYPERLINK("https://docs.wto.org/imrd/directdoc.asp?DDFDocuments/u/G/SPS/NUSA2001.DOC","FR")</f>
      </c>
      <c r="J7888" s="15">
        <f>HYPERLINK("https://docs.wto.org/imrd/directdoc.asp?DDFDocuments/v/G/SPS/NUSA2001.DOC","ES")</f>
      </c>
    </row>
    <row r="7889">
      <c r="A7889" s="10" t="s">
        <v>13391</v>
      </c>
      <c r="B7889" s="11" t="s">
        <v>79</v>
      </c>
      <c r="C7889" s="10" t="s">
        <v>18</v>
      </c>
      <c r="D7889" s="12">
        <v>40283</v>
      </c>
      <c r="E7889" s="13" t="s">
        <v>7008</v>
      </c>
      <c r="F7889" s="13" t="s">
        <v>13392</v>
      </c>
      <c r="G7889" s="14"/>
      <c r="H7889" s="15">
        <f>HYPERLINK("https://docs.wto.org/imrd/directdoc.asp?DDFDocuments/t/G/SPS/NCOL190.DOC","EN")</f>
      </c>
      <c r="I7889" s="15">
        <f>HYPERLINK("https://docs.wto.org/imrd/directdoc.asp?DDFDocuments/u/G/SPS/NCOL190.DOC","FR")</f>
      </c>
      <c r="J7889" s="15">
        <f>HYPERLINK("https://docs.wto.org/imrd/directdoc.asp?DDFDocuments/v/G/SPS/NCOL190.DOC","ES")</f>
      </c>
    </row>
    <row r="7890">
      <c r="A7890" s="10" t="s">
        <v>13393</v>
      </c>
      <c r="B7890" s="11" t="s">
        <v>82</v>
      </c>
      <c r="C7890" s="10" t="s">
        <v>18</v>
      </c>
      <c r="D7890" s="12">
        <v>40283</v>
      </c>
      <c r="E7890" s="13" t="s">
        <v>603</v>
      </c>
      <c r="F7890" s="13" t="s">
        <v>74</v>
      </c>
      <c r="G7890" s="14"/>
      <c r="H7890" s="15">
        <f>HYPERLINK("https://docs.wto.org/imrd/directdoc.asp?DDFDocuments/t/G/SPS/NEEC374.doc","EN")</f>
      </c>
      <c r="I7890" s="15">
        <f>HYPERLINK("https://docs.wto.org/imrd/directdoc.asp?DDFDocuments/u/G/SPS/NEEC374.doc","FR")</f>
      </c>
      <c r="J7890" s="15">
        <f>HYPERLINK("https://docs.wto.org/imrd/directdoc.asp?DDFDocuments/v/G/SPS/NEEC374.doc","ES")</f>
      </c>
    </row>
    <row r="7891">
      <c r="A7891" s="10" t="s">
        <v>13394</v>
      </c>
      <c r="B7891" s="11" t="s">
        <v>145</v>
      </c>
      <c r="C7891" s="10" t="s">
        <v>40</v>
      </c>
      <c r="D7891" s="12">
        <v>40283</v>
      </c>
      <c r="E7891" s="13" t="s">
        <v>13395</v>
      </c>
      <c r="F7891" s="13" t="s">
        <v>5163</v>
      </c>
      <c r="G7891" s="14"/>
      <c r="H7891" s="15">
        <f>HYPERLINK("https://docs.wto.org/imrd/directdoc.asp?DDFDocuments/t/G/SPS/NPHL177A1.DOC","EN")</f>
      </c>
      <c r="I7891" s="15">
        <f>HYPERLINK("https://docs.wto.org/imrd/directdoc.asp?DDFDocuments/u/G/SPS/NPHL177A1.DOC","FR")</f>
      </c>
      <c r="J7891" s="15">
        <f>HYPERLINK("https://docs.wto.org/imrd/directdoc.asp?DDFDocuments/v/G/SPS/NPHL177A1.DOC","ES")</f>
      </c>
    </row>
    <row r="7892">
      <c r="A7892" s="10" t="s">
        <v>13396</v>
      </c>
      <c r="B7892" s="11" t="s">
        <v>145</v>
      </c>
      <c r="C7892" s="10" t="s">
        <v>40</v>
      </c>
      <c r="D7892" s="12">
        <v>40283</v>
      </c>
      <c r="E7892" s="13" t="s">
        <v>13395</v>
      </c>
      <c r="F7892" s="13" t="s">
        <v>5163</v>
      </c>
      <c r="G7892" s="14"/>
      <c r="H7892" s="15">
        <f>HYPERLINK("https://docs.wto.org/imrd/directdoc.asp?DDFDocuments/t/G/SPS/NPHL179A1.DOC","EN")</f>
      </c>
      <c r="I7892" s="15">
        <f>HYPERLINK("https://docs.wto.org/imrd/directdoc.asp?DDFDocuments/u/G/SPS/NPHL179A1.DOC","FR")</f>
      </c>
      <c r="J7892" s="15">
        <f>HYPERLINK("https://docs.wto.org/imrd/directdoc.asp?DDFDocuments/v/G/SPS/NPHL179A1.DOC","ES")</f>
      </c>
    </row>
    <row r="7893">
      <c r="A7893" s="10" t="s">
        <v>13397</v>
      </c>
      <c r="B7893" s="11" t="s">
        <v>79</v>
      </c>
      <c r="C7893" s="10" t="s">
        <v>40</v>
      </c>
      <c r="D7893" s="12">
        <v>40282</v>
      </c>
      <c r="E7893" s="13" t="s">
        <v>19</v>
      </c>
      <c r="F7893" s="13" t="s">
        <v>5150</v>
      </c>
      <c r="G7893" s="14"/>
      <c r="H7893" s="15">
        <f>HYPERLINK("https://docs.wto.org/imrd/directdoc.asp?DDFDocuments/t/G/SPS/NCOL181A1.DOC","EN")</f>
      </c>
      <c r="I7893" s="15">
        <f>HYPERLINK("https://docs.wto.org/imrd/directdoc.asp?DDFDocuments/u/G/SPS/NCOL181A1.DOC","FR")</f>
      </c>
      <c r="J7893" s="15">
        <f>HYPERLINK("https://docs.wto.org/imrd/directdoc.asp?DDFDocuments/v/G/SPS/NCOL181A1.DOC","ES")</f>
      </c>
    </row>
    <row r="7894">
      <c r="A7894" s="10" t="s">
        <v>13398</v>
      </c>
      <c r="B7894" s="11" t="s">
        <v>153</v>
      </c>
      <c r="C7894" s="10" t="s">
        <v>54</v>
      </c>
      <c r="D7894" s="12">
        <v>40282</v>
      </c>
      <c r="E7894" s="13" t="s">
        <v>9715</v>
      </c>
      <c r="F7894" s="13" t="s">
        <v>9716</v>
      </c>
      <c r="G7894" s="14" t="s">
        <v>13399</v>
      </c>
      <c r="H7894" s="15">
        <f>HYPERLINK("https://docs.wto.org/imrd/directdoc.asp?DDFDocuments/t/G/SPS/NKOR98A18.DOC","EN")</f>
      </c>
      <c r="I7894" s="15">
        <f>HYPERLINK("https://docs.wto.org/imrd/directdoc.asp?DDFDocuments/u/G/SPS/NKOR98A18.DOC","FR")</f>
      </c>
      <c r="J7894" s="15">
        <f>HYPERLINK("https://docs.wto.org/imrd/directdoc.asp?DDFDocuments/v/G/SPS/NKOR98A18.DOC","ES")</f>
      </c>
    </row>
    <row r="7895">
      <c r="A7895" s="10" t="s">
        <v>13400</v>
      </c>
      <c r="B7895" s="11" t="s">
        <v>161</v>
      </c>
      <c r="C7895" s="10" t="s">
        <v>18</v>
      </c>
      <c r="D7895" s="12">
        <v>40282</v>
      </c>
      <c r="E7895" s="13" t="s">
        <v>285</v>
      </c>
      <c r="F7895" s="13" t="s">
        <v>36</v>
      </c>
      <c r="G7895" s="14" t="s">
        <v>12803</v>
      </c>
      <c r="H7895" s="15">
        <f>HYPERLINK("https://docs.wto.org/imrd/directdoc.asp?DDFDocuments/t/G/SPS/NUSA1999.DOC","EN")</f>
      </c>
      <c r="I7895" s="15">
        <f>HYPERLINK("https://docs.wto.org/imrd/directdoc.asp?DDFDocuments/u/G/SPS/NUSA1999.DOC","FR")</f>
      </c>
      <c r="J7895" s="15">
        <f>HYPERLINK("https://docs.wto.org/imrd/directdoc.asp?DDFDocuments/v/G/SPS/NUSA1999.DOC","ES")</f>
      </c>
    </row>
    <row r="7896">
      <c r="A7896" s="10" t="s">
        <v>13401</v>
      </c>
      <c r="B7896" s="11" t="s">
        <v>161</v>
      </c>
      <c r="C7896" s="10" t="s">
        <v>12</v>
      </c>
      <c r="D7896" s="12">
        <v>40282</v>
      </c>
      <c r="E7896" s="13" t="s">
        <v>12569</v>
      </c>
      <c r="F7896" s="13" t="s">
        <v>1037</v>
      </c>
      <c r="G7896" s="14"/>
      <c r="H7896" s="15">
        <f>HYPERLINK("https://docs.wto.org/imrd/directdoc.asp?DDFDocuments/t/G/SPS/NUSA2000.DOC","EN")</f>
      </c>
      <c r="I7896" s="15">
        <f>HYPERLINK("https://docs.wto.org/imrd/directdoc.asp?DDFDocuments/u/G/SPS/NUSA2000.DOC","FR")</f>
      </c>
      <c r="J7896" s="15">
        <f>HYPERLINK("https://docs.wto.org/imrd/directdoc.asp?DDFDocuments/v/G/SPS/NUSA2000.DOC","ES")</f>
      </c>
    </row>
    <row r="7897">
      <c r="A7897" s="10" t="s">
        <v>13402</v>
      </c>
      <c r="B7897" s="11" t="s">
        <v>95</v>
      </c>
      <c r="C7897" s="10" t="s">
        <v>201</v>
      </c>
      <c r="D7897" s="12">
        <v>40280</v>
      </c>
      <c r="E7897" s="13" t="s">
        <v>13403</v>
      </c>
      <c r="F7897" s="13" t="s">
        <v>1550</v>
      </c>
      <c r="G7897" s="14"/>
      <c r="H7897" s="15">
        <f>HYPERLINK("https://docs.wto.org/imrd/directdoc.asp?DDFDocuments/t/G/SPS/NBRA620C1.doc","EN")</f>
      </c>
      <c r="I7897" s="15">
        <f>HYPERLINK("https://docs.wto.org/imrd/directdoc.asp?DDFDocuments/u/G/SPS/NBRA620C1.doc","FR")</f>
      </c>
      <c r="J7897" s="15">
        <f>HYPERLINK("https://docs.wto.org/imrd/directdoc.asp?DDFDocuments/v/G/SPS/NBRA620C1.doc","ES")</f>
      </c>
    </row>
    <row r="7898">
      <c r="A7898" s="10" t="s">
        <v>13404</v>
      </c>
      <c r="B7898" s="11" t="s">
        <v>145</v>
      </c>
      <c r="C7898" s="10" t="s">
        <v>40</v>
      </c>
      <c r="D7898" s="12">
        <v>40280</v>
      </c>
      <c r="E7898" s="13" t="s">
        <v>7465</v>
      </c>
      <c r="F7898" s="13" t="s">
        <v>925</v>
      </c>
      <c r="G7898" s="14" t="s">
        <v>13405</v>
      </c>
      <c r="H7898" s="15">
        <f>HYPERLINK("https://docs.wto.org/imrd/directdoc.asp?DDFDocuments/q/G/SPS/NPHL173A1.pdf","EN")</f>
      </c>
      <c r="I7898" s="15">
        <f>HYPERLINK("https://docs.wto.org/imrd/directdoc.asp?DDFDocuments/r/G/SPS/NPHL173A1.pdf","FR")</f>
      </c>
      <c r="J7898" s="15">
        <f>HYPERLINK("https://docs.wto.org/imrd/directdoc.asp?DDFDocuments/s/G/SPS/NPHL173A1.pdf","ES")</f>
      </c>
    </row>
    <row r="7899">
      <c r="A7899" s="10" t="s">
        <v>13406</v>
      </c>
      <c r="B7899" s="11" t="s">
        <v>82</v>
      </c>
      <c r="C7899" s="10" t="s">
        <v>18</v>
      </c>
      <c r="D7899" s="12">
        <v>40277</v>
      </c>
      <c r="E7899" s="13" t="s">
        <v>11917</v>
      </c>
      <c r="F7899" s="13" t="s">
        <v>787</v>
      </c>
      <c r="G7899" s="14"/>
      <c r="H7899" s="15">
        <f>HYPERLINK("https://docs.wto.org/imrd/directdoc.asp?DDFDocuments/t/G/SPS/NEEC373.DOC","EN")</f>
      </c>
      <c r="I7899" s="15">
        <f>HYPERLINK("https://docs.wto.org/imrd/directdoc.asp?DDFDocuments/u/G/SPS/NEEC373.DOC","FR")</f>
      </c>
      <c r="J7899" s="15">
        <f>HYPERLINK("https://docs.wto.org/imrd/directdoc.asp?DDFDocuments/v/G/SPS/NEEC373.DOC","ES")</f>
      </c>
    </row>
    <row r="7900">
      <c r="A7900" s="10" t="s">
        <v>13407</v>
      </c>
      <c r="B7900" s="11" t="s">
        <v>3031</v>
      </c>
      <c r="C7900" s="10" t="s">
        <v>12</v>
      </c>
      <c r="D7900" s="12">
        <v>40277</v>
      </c>
      <c r="E7900" s="13" t="s">
        <v>13408</v>
      </c>
      <c r="F7900" s="13" t="s">
        <v>809</v>
      </c>
      <c r="G7900" s="14"/>
      <c r="H7900" s="15">
        <f>HYPERLINK("https://docs.wto.org/imrd/directdoc.asp?DDFDocuments/t/G/SPS/NMDG3.DOC","EN")</f>
      </c>
      <c r="I7900" s="15">
        <f>HYPERLINK("https://docs.wto.org/imrd/directdoc.asp?DDFDocuments/u/G/SPS/NMDG3.DOC","FR")</f>
      </c>
      <c r="J7900" s="15">
        <f>HYPERLINK("https://docs.wto.org/imrd/directdoc.asp?DDFDocuments/v/G/SPS/NMDG3.DOC","ES")</f>
      </c>
    </row>
    <row r="7901">
      <c r="A7901" s="10" t="s">
        <v>13409</v>
      </c>
      <c r="B7901" s="11" t="s">
        <v>3031</v>
      </c>
      <c r="C7901" s="10" t="s">
        <v>18</v>
      </c>
      <c r="D7901" s="12">
        <v>40277</v>
      </c>
      <c r="E7901" s="13" t="s">
        <v>13410</v>
      </c>
      <c r="F7901" s="13" t="s">
        <v>262</v>
      </c>
      <c r="G7901" s="14"/>
      <c r="H7901" s="15">
        <f>HYPERLINK("https://docs.wto.org/imrd/directdoc.asp?DDFDocuments/t/G/SPS/NMDG4.DOC","EN")</f>
      </c>
      <c r="I7901" s="15">
        <f>HYPERLINK("https://docs.wto.org/imrd/directdoc.asp?DDFDocuments/u/G/SPS/NMDG4.DOC","FR")</f>
      </c>
      <c r="J7901" s="15">
        <f>HYPERLINK("https://docs.wto.org/imrd/directdoc.asp?DDFDocuments/v/G/SPS/NMDG4.DOC","ES")</f>
      </c>
    </row>
    <row r="7902">
      <c r="A7902" s="10" t="s">
        <v>13411</v>
      </c>
      <c r="B7902" s="11" t="s">
        <v>188</v>
      </c>
      <c r="C7902" s="10" t="s">
        <v>12</v>
      </c>
      <c r="D7902" s="12">
        <v>40275</v>
      </c>
      <c r="E7902" s="13" t="s">
        <v>12857</v>
      </c>
      <c r="F7902" s="13" t="s">
        <v>158</v>
      </c>
      <c r="G7902" s="14" t="s">
        <v>3481</v>
      </c>
      <c r="H7902" s="15">
        <f>HYPERLINK("https://docs.wto.org/imrd/directdoc.asp?DDFDocuments/t/G/SPS/NAUS246.DOC","EN")</f>
      </c>
      <c r="I7902" s="15">
        <f>HYPERLINK("https://docs.wto.org/imrd/directdoc.asp?DDFDocuments/u/G/SPS/NAUS246.DOC","FR")</f>
      </c>
      <c r="J7902" s="15">
        <f>HYPERLINK("https://docs.wto.org/imrd/directdoc.asp?DDFDocuments/v/G/SPS/NAUS246.DOC","ES")</f>
      </c>
    </row>
    <row r="7903">
      <c r="A7903" s="10" t="s">
        <v>13412</v>
      </c>
      <c r="B7903" s="11" t="s">
        <v>34</v>
      </c>
      <c r="C7903" s="10" t="s">
        <v>18</v>
      </c>
      <c r="D7903" s="12">
        <v>40275</v>
      </c>
      <c r="E7903" s="13" t="s">
        <v>13413</v>
      </c>
      <c r="F7903" s="13" t="s">
        <v>74</v>
      </c>
      <c r="G7903" s="14"/>
      <c r="H7903" s="15">
        <f>HYPERLINK("https://docs.wto.org/imrd/directdoc.asp?DDFDocuments/t/G/SPS/NJPN246.doc","EN")</f>
      </c>
      <c r="I7903" s="15">
        <f>HYPERLINK("https://docs.wto.org/imrd/directdoc.asp?DDFDocuments/u/G/SPS/NJPN246.doc","FR")</f>
      </c>
      <c r="J7903" s="15">
        <f>HYPERLINK("https://docs.wto.org/imrd/directdoc.asp?DDFDocuments/v/G/SPS/NJPN246.doc","ES")</f>
      </c>
    </row>
    <row r="7904">
      <c r="A7904" s="10" t="s">
        <v>13414</v>
      </c>
      <c r="B7904" s="11" t="s">
        <v>95</v>
      </c>
      <c r="C7904" s="10" t="s">
        <v>40</v>
      </c>
      <c r="D7904" s="12">
        <v>40269</v>
      </c>
      <c r="E7904" s="13" t="s">
        <v>13415</v>
      </c>
      <c r="F7904" s="13" t="s">
        <v>5150</v>
      </c>
      <c r="G7904" s="14"/>
      <c r="H7904" s="15">
        <f>HYPERLINK("https://docs.wto.org/imrd/directdoc.asp?DDFDocuments/t/G/SPS/NBRA544A1.DOC","EN")</f>
      </c>
      <c r="I7904" s="15">
        <f>HYPERLINK("https://docs.wto.org/imrd/directdoc.asp?DDFDocuments/u/G/SPS/NBRA544A1.DOC","FR")</f>
      </c>
      <c r="J7904" s="15">
        <f>HYPERLINK("https://docs.wto.org/imrd/directdoc.asp?DDFDocuments/v/G/SPS/NBRA544A1.DOC","ES")</f>
      </c>
    </row>
    <row r="7905">
      <c r="A7905" s="10" t="s">
        <v>13416</v>
      </c>
      <c r="B7905" s="11" t="s">
        <v>95</v>
      </c>
      <c r="C7905" s="10" t="s">
        <v>40</v>
      </c>
      <c r="D7905" s="12">
        <v>40269</v>
      </c>
      <c r="E7905" s="13" t="s">
        <v>13417</v>
      </c>
      <c r="F7905" s="13" t="s">
        <v>2521</v>
      </c>
      <c r="G7905" s="14"/>
      <c r="H7905" s="15">
        <f>HYPERLINK("https://docs.wto.org/imrd/directdoc.asp?DDFDocuments/t/G/SPS/NBRA580A1.DOC","EN")</f>
      </c>
      <c r="I7905" s="15">
        <f>HYPERLINK("https://docs.wto.org/imrd/directdoc.asp?DDFDocuments/u/G/SPS/NBRA580A1.DOC","FR")</f>
      </c>
      <c r="J7905" s="15">
        <f>HYPERLINK("https://docs.wto.org/imrd/directdoc.asp?DDFDocuments/v/G/SPS/NBRA580A1.DOC","ES")</f>
      </c>
    </row>
    <row r="7906">
      <c r="A7906" s="10" t="s">
        <v>13418</v>
      </c>
      <c r="B7906" s="11" t="s">
        <v>95</v>
      </c>
      <c r="C7906" s="10" t="s">
        <v>18</v>
      </c>
      <c r="D7906" s="12">
        <v>40269</v>
      </c>
      <c r="E7906" s="13" t="s">
        <v>13419</v>
      </c>
      <c r="F7906" s="13" t="s">
        <v>24</v>
      </c>
      <c r="G7906" s="14"/>
      <c r="H7906" s="15">
        <f>HYPERLINK("https://docs.wto.org/imrd/directdoc.asp?DDFDocuments/q/G/SPS/NBRA629.pdf","EN")</f>
      </c>
      <c r="I7906" s="15">
        <f>HYPERLINK("https://docs.wto.org/imrd/directdoc.asp?DDFDocuments/r/G/SPS/NBRA629.pdf","FR")</f>
      </c>
      <c r="J7906" s="15">
        <f>HYPERLINK("https://docs.wto.org/imrd/directdoc.asp?DDFDocuments/s/G/SPS/NBRA629.pdf","ES")</f>
      </c>
    </row>
    <row r="7907">
      <c r="A7907" s="10" t="s">
        <v>13420</v>
      </c>
      <c r="B7907" s="11" t="s">
        <v>95</v>
      </c>
      <c r="C7907" s="10" t="s">
        <v>18</v>
      </c>
      <c r="D7907" s="12">
        <v>40269</v>
      </c>
      <c r="E7907" s="13" t="s">
        <v>13421</v>
      </c>
      <c r="F7907" s="13" t="s">
        <v>1515</v>
      </c>
      <c r="G7907" s="14"/>
      <c r="H7907" s="15">
        <f>HYPERLINK("https://docs.wto.org/imrd/directdoc.asp?DDFDocuments/q/G/SPS/NBRA630.pdf","EN")</f>
      </c>
      <c r="I7907" s="15">
        <f>HYPERLINK("https://docs.wto.org/imrd/directdoc.asp?DDFDocuments/r/G/SPS/NBRA630.pdf","FR")</f>
      </c>
      <c r="J7907" s="15">
        <f>HYPERLINK("https://docs.wto.org/imrd/directdoc.asp?DDFDocuments/s/G/SPS/NBRA630.pdf","ES")</f>
      </c>
    </row>
    <row r="7908">
      <c r="A7908" s="10" t="s">
        <v>13422</v>
      </c>
      <c r="B7908" s="11" t="s">
        <v>59</v>
      </c>
      <c r="C7908" s="10" t="s">
        <v>40</v>
      </c>
      <c r="D7908" s="12">
        <v>40268</v>
      </c>
      <c r="E7908" s="13" t="s">
        <v>12361</v>
      </c>
      <c r="F7908" s="13" t="s">
        <v>5150</v>
      </c>
      <c r="G7908" s="14"/>
      <c r="H7908" s="15">
        <f>HYPERLINK("https://docs.wto.org/imrd/directdoc.asp?DDFDocuments/t/G/SPS/NTPKM176A1R1.DOC","EN")</f>
      </c>
      <c r="I7908" s="15">
        <f>HYPERLINK("https://docs.wto.org/imrd/directdoc.asp?DDFDocuments/u/G/SPS/NTPKM176A1R1.DOC","FR")</f>
      </c>
      <c r="J7908" s="15">
        <f>HYPERLINK("https://docs.wto.org/imrd/directdoc.asp?DDFDocuments/v/G/SPS/NTPKM176A1R1.DOC","ES")</f>
      </c>
    </row>
    <row r="7909">
      <c r="A7909" s="10" t="s">
        <v>13423</v>
      </c>
      <c r="B7909" s="11" t="s">
        <v>79</v>
      </c>
      <c r="C7909" s="10" t="s">
        <v>40</v>
      </c>
      <c r="D7909" s="12">
        <v>40267</v>
      </c>
      <c r="E7909" s="13" t="s">
        <v>19</v>
      </c>
      <c r="F7909" s="13" t="s">
        <v>5163</v>
      </c>
      <c r="G7909" s="14"/>
      <c r="H7909" s="15">
        <f>HYPERLINK("https://docs.wto.org/imrd/directdoc.asp?DDFDocuments/t/G/SPS/NCOL186A1.DOC","EN")</f>
      </c>
      <c r="I7909" s="15">
        <f>HYPERLINK("https://docs.wto.org/imrd/directdoc.asp?DDFDocuments/u/G/SPS/NCOL186A1.DOC","FR")</f>
      </c>
      <c r="J7909" s="15">
        <f>HYPERLINK("https://docs.wto.org/imrd/directdoc.asp?DDFDocuments/v/G/SPS/NCOL186A1.DOC","ES")</f>
      </c>
    </row>
    <row r="7910">
      <c r="A7910" s="10" t="s">
        <v>13424</v>
      </c>
      <c r="B7910" s="11" t="s">
        <v>365</v>
      </c>
      <c r="C7910" s="10" t="s">
        <v>40</v>
      </c>
      <c r="D7910" s="12">
        <v>40266</v>
      </c>
      <c r="E7910" s="13" t="s">
        <v>19</v>
      </c>
      <c r="F7910" s="13" t="s">
        <v>5163</v>
      </c>
      <c r="G7910" s="14"/>
      <c r="H7910" s="15">
        <f>HYPERLINK("https://docs.wto.org/imrd/directdoc.asp?DDFDocuments/t/G/SPS/NCHL319A1.DOC","EN")</f>
      </c>
      <c r="I7910" s="15">
        <f>HYPERLINK("https://docs.wto.org/imrd/directdoc.asp?DDFDocuments/u/G/SPS/NCHL319A1.DOC","FR")</f>
      </c>
      <c r="J7910" s="15">
        <f>HYPERLINK("https://docs.wto.org/imrd/directdoc.asp?DDFDocuments/v/G/SPS/NCHL319A1.DOC","ES")</f>
      </c>
    </row>
    <row r="7911">
      <c r="A7911" s="10" t="s">
        <v>13425</v>
      </c>
      <c r="B7911" s="11" t="s">
        <v>82</v>
      </c>
      <c r="C7911" s="10" t="s">
        <v>40</v>
      </c>
      <c r="D7911" s="12">
        <v>40266</v>
      </c>
      <c r="E7911" s="13" t="s">
        <v>3328</v>
      </c>
      <c r="F7911" s="13" t="s">
        <v>5150</v>
      </c>
      <c r="G7911" s="14"/>
      <c r="H7911" s="15">
        <f>HYPERLINK("https://docs.wto.org/imrd/directdoc.asp?DDFDocuments/t/G/SPS/NEEC341A4.DOC","EN")</f>
      </c>
      <c r="I7911" s="15">
        <f>HYPERLINK("https://docs.wto.org/imrd/directdoc.asp?DDFDocuments/u/G/SPS/NEEC341A4.DOC","FR")</f>
      </c>
      <c r="J7911" s="15">
        <f>HYPERLINK("https://docs.wto.org/imrd/directdoc.asp?DDFDocuments/v/G/SPS/NEEC341A4.DOC","ES")</f>
      </c>
    </row>
    <row r="7912">
      <c r="A7912" s="10" t="s">
        <v>13426</v>
      </c>
      <c r="B7912" s="11" t="s">
        <v>82</v>
      </c>
      <c r="C7912" s="10" t="s">
        <v>40</v>
      </c>
      <c r="D7912" s="12">
        <v>40266</v>
      </c>
      <c r="E7912" s="13" t="s">
        <v>9929</v>
      </c>
      <c r="F7912" s="13" t="s">
        <v>5150</v>
      </c>
      <c r="G7912" s="14" t="s">
        <v>13427</v>
      </c>
      <c r="H7912" s="15">
        <f>HYPERLINK("https://docs.wto.org/imrd/directdoc.asp?DDFDocuments/t/G/SPS/NEEC356A1.DOC","EN")</f>
      </c>
      <c r="I7912" s="15">
        <f>HYPERLINK("https://docs.wto.org/imrd/directdoc.asp?DDFDocuments/u/G/SPS/NEEC356A1.DOC","FR")</f>
      </c>
      <c r="J7912" s="15">
        <f>HYPERLINK("https://docs.wto.org/imrd/directdoc.asp?DDFDocuments/v/G/SPS/NEEC356A1.DOC","ES")</f>
      </c>
    </row>
    <row r="7913">
      <c r="A7913" s="10" t="s">
        <v>13428</v>
      </c>
      <c r="B7913" s="11" t="s">
        <v>233</v>
      </c>
      <c r="C7913" s="10" t="s">
        <v>18</v>
      </c>
      <c r="D7913" s="12">
        <v>40266</v>
      </c>
      <c r="E7913" s="13" t="s">
        <v>560</v>
      </c>
      <c r="F7913" s="13" t="s">
        <v>992</v>
      </c>
      <c r="G7913" s="14"/>
      <c r="H7913" s="15">
        <f>HYPERLINK("https://docs.wto.org/imrd/directdoc.asp?DDFDocuments/t/G/SPS/NPER320.DOC","EN")</f>
      </c>
      <c r="I7913" s="15">
        <f>HYPERLINK("https://docs.wto.org/imrd/directdoc.asp?DDFDocuments/u/G/SPS/NPER320.DOC","FR")</f>
      </c>
      <c r="J7913" s="15">
        <f>HYPERLINK("https://docs.wto.org/imrd/directdoc.asp?DDFDocuments/v/G/SPS/NPER320.DOC","ES")</f>
      </c>
    </row>
    <row r="7914">
      <c r="A7914" s="10" t="s">
        <v>13429</v>
      </c>
      <c r="B7914" s="11" t="s">
        <v>233</v>
      </c>
      <c r="C7914" s="10" t="s">
        <v>18</v>
      </c>
      <c r="D7914" s="12">
        <v>40266</v>
      </c>
      <c r="E7914" s="13" t="s">
        <v>13430</v>
      </c>
      <c r="F7914" s="13" t="s">
        <v>1089</v>
      </c>
      <c r="G7914" s="14" t="s">
        <v>59</v>
      </c>
      <c r="H7914" s="15">
        <f>HYPERLINK("https://docs.wto.org/imrd/directdoc.asp?DDFDocuments/t/G/SPS/NPER321.DOC","EN")</f>
      </c>
      <c r="I7914" s="15">
        <f>HYPERLINK("https://docs.wto.org/imrd/directdoc.asp?DDFDocuments/u/G/SPS/NPER321.DOC","FR")</f>
      </c>
      <c r="J7914" s="15">
        <f>HYPERLINK("https://docs.wto.org/imrd/directdoc.asp?DDFDocuments/v/G/SPS/NPER321.DOC","ES")</f>
      </c>
    </row>
    <row r="7915">
      <c r="A7915" s="10" t="s">
        <v>13431</v>
      </c>
      <c r="B7915" s="11" t="s">
        <v>233</v>
      </c>
      <c r="C7915" s="10" t="s">
        <v>18</v>
      </c>
      <c r="D7915" s="12">
        <v>40266</v>
      </c>
      <c r="E7915" s="13" t="s">
        <v>13220</v>
      </c>
      <c r="F7915" s="13" t="s">
        <v>1089</v>
      </c>
      <c r="G7915" s="14" t="s">
        <v>59</v>
      </c>
      <c r="H7915" s="15">
        <f>HYPERLINK("https://docs.wto.org/imrd/directdoc.asp?DDFDocuments/q/G/SPS/NPER322.pdf","EN")</f>
      </c>
      <c r="I7915" s="15">
        <f>HYPERLINK("https://docs.wto.org/imrd/directdoc.asp?DDFDocuments/r/G/SPS/NPER322.pdf","FR")</f>
      </c>
      <c r="J7915" s="15">
        <f>HYPERLINK("https://docs.wto.org/imrd/directdoc.asp?DDFDocuments/s/G/SPS/NPER322.pdf","ES")</f>
      </c>
    </row>
    <row r="7916">
      <c r="A7916" s="10" t="s">
        <v>13432</v>
      </c>
      <c r="B7916" s="11" t="s">
        <v>233</v>
      </c>
      <c r="C7916" s="10" t="s">
        <v>18</v>
      </c>
      <c r="D7916" s="12">
        <v>40266</v>
      </c>
      <c r="E7916" s="13" t="s">
        <v>13433</v>
      </c>
      <c r="F7916" s="13" t="s">
        <v>158</v>
      </c>
      <c r="G7916" s="14"/>
      <c r="H7916" s="15">
        <f>HYPERLINK("https://docs.wto.org/imrd/directdoc.asp?DDFDocuments/t/G/SPS/NPER323.DOC","EN")</f>
      </c>
      <c r="I7916" s="15">
        <f>HYPERLINK("https://docs.wto.org/imrd/directdoc.asp?DDFDocuments/u/G/SPS/NPER323.DOC","FR")</f>
      </c>
      <c r="J7916" s="15">
        <f>HYPERLINK("https://docs.wto.org/imrd/directdoc.asp?DDFDocuments/v/G/SPS/NPER323.DOC","ES")</f>
      </c>
    </row>
    <row r="7917">
      <c r="A7917" s="10" t="s">
        <v>13434</v>
      </c>
      <c r="B7917" s="11" t="s">
        <v>53</v>
      </c>
      <c r="C7917" s="10" t="s">
        <v>18</v>
      </c>
      <c r="D7917" s="12">
        <v>40266</v>
      </c>
      <c r="E7917" s="13" t="s">
        <v>13435</v>
      </c>
      <c r="F7917" s="13" t="s">
        <v>2120</v>
      </c>
      <c r="G7917" s="14"/>
      <c r="H7917" s="15">
        <f>HYPERLINK("https://docs.wto.org/imrd/directdoc.asp?DDFDocuments/t/G/SPS/NSAU1.DOC","EN")</f>
      </c>
      <c r="I7917" s="15">
        <f>HYPERLINK("https://docs.wto.org/imrd/directdoc.asp?DDFDocuments/u/G/SPS/NSAU1.DOC","FR")</f>
      </c>
      <c r="J7917" s="15">
        <f>HYPERLINK("https://docs.wto.org/imrd/directdoc.asp?DDFDocuments/v/G/SPS/NSAU1.DOC","ES")</f>
      </c>
    </row>
    <row r="7918">
      <c r="A7918" s="10" t="s">
        <v>13436</v>
      </c>
      <c r="B7918" s="11" t="s">
        <v>59</v>
      </c>
      <c r="C7918" s="10" t="s">
        <v>40</v>
      </c>
      <c r="D7918" s="12">
        <v>40266</v>
      </c>
      <c r="E7918" s="13" t="s">
        <v>12361</v>
      </c>
      <c r="F7918" s="13" t="s">
        <v>5150</v>
      </c>
      <c r="G7918" s="14"/>
      <c r="H7918" s="15">
        <f>HYPERLINK("https://docs.wto.org/imrd/directdoc.asp?DDFDocuments/t/G/SPS/NTPKM176A1.DOC","EN")</f>
      </c>
      <c r="I7918" s="15">
        <f>HYPERLINK("https://docs.wto.org/imrd/directdoc.asp?DDFDocuments/u/G/SPS/NTPKM176A1.DOC","FR")</f>
      </c>
      <c r="J7918" s="15">
        <f>HYPERLINK("https://docs.wto.org/imrd/directdoc.asp?DDFDocuments/v/G/SPS/NTPKM176A1.DOC","ES")</f>
      </c>
    </row>
    <row r="7919">
      <c r="A7919" s="10" t="s">
        <v>13437</v>
      </c>
      <c r="B7919" s="11" t="s">
        <v>164</v>
      </c>
      <c r="C7919" s="10" t="s">
        <v>12</v>
      </c>
      <c r="D7919" s="12">
        <v>40266</v>
      </c>
      <c r="E7919" s="13" t="s">
        <v>13438</v>
      </c>
      <c r="F7919" s="13" t="s">
        <v>56</v>
      </c>
      <c r="G7919" s="14" t="s">
        <v>43</v>
      </c>
      <c r="H7919" s="15">
        <f>HYPERLINK("https://docs.wto.org/imrd/directdoc.asp?DDFDocuments/t/G/SPS/NUKR16.DOC","EN")</f>
      </c>
      <c r="I7919" s="15">
        <f>HYPERLINK("https://docs.wto.org/imrd/directdoc.asp?DDFDocuments/u/G/SPS/NUKR16.DOC","FR")</f>
      </c>
      <c r="J7919" s="15">
        <f>HYPERLINK("https://docs.wto.org/imrd/directdoc.asp?DDFDocuments/v/G/SPS/NUKR16.DOC","ES")</f>
      </c>
    </row>
    <row r="7920">
      <c r="A7920" s="10" t="s">
        <v>13439</v>
      </c>
      <c r="B7920" s="11" t="s">
        <v>5747</v>
      </c>
      <c r="C7920" s="10" t="s">
        <v>18</v>
      </c>
      <c r="D7920" s="12">
        <v>40263</v>
      </c>
      <c r="E7920" s="13" t="s">
        <v>3159</v>
      </c>
      <c r="F7920" s="13" t="s">
        <v>158</v>
      </c>
      <c r="G7920" s="14"/>
      <c r="H7920" s="15">
        <f>HYPERLINK("https://docs.wto.org/imrd/directdoc.asp?DDFDocuments/t/G/SPS/NSEN6.DOC","EN")</f>
      </c>
      <c r="I7920" s="15">
        <f>HYPERLINK("https://docs.wto.org/imrd/directdoc.asp?DDFDocuments/u/G/SPS/NSEN6.DOC","FR")</f>
      </c>
      <c r="J7920" s="15">
        <f>HYPERLINK("https://docs.wto.org/imrd/directdoc.asp?DDFDocuments/v/G/SPS/NSEN6.DOC","ES")</f>
      </c>
    </row>
    <row r="7921">
      <c r="A7921" s="10" t="s">
        <v>13440</v>
      </c>
      <c r="B7921" s="11" t="s">
        <v>161</v>
      </c>
      <c r="C7921" s="10" t="s">
        <v>18</v>
      </c>
      <c r="D7921" s="12">
        <v>40263</v>
      </c>
      <c r="E7921" s="13" t="s">
        <v>12842</v>
      </c>
      <c r="F7921" s="13" t="s">
        <v>158</v>
      </c>
      <c r="G7921" s="14" t="s">
        <v>34</v>
      </c>
      <c r="H7921" s="15">
        <f>HYPERLINK("https://docs.wto.org/imrd/directdoc.asp?DDFDocuments/t/G/SPS/NUSA1989.doc","EN")</f>
      </c>
      <c r="I7921" s="15">
        <f>HYPERLINK("https://docs.wto.org/imrd/directdoc.asp?DDFDocuments/u/G/SPS/NUSA1989.doc","FR")</f>
      </c>
      <c r="J7921" s="15">
        <f>HYPERLINK("https://docs.wto.org/imrd/directdoc.asp?DDFDocuments/v/G/SPS/NUSA1989.doc","ES")</f>
      </c>
    </row>
    <row r="7922">
      <c r="A7922" s="10" t="s">
        <v>13441</v>
      </c>
      <c r="B7922" s="11" t="s">
        <v>161</v>
      </c>
      <c r="C7922" s="10" t="s">
        <v>18</v>
      </c>
      <c r="D7922" s="12">
        <v>40263</v>
      </c>
      <c r="E7922" s="13" t="s">
        <v>13442</v>
      </c>
      <c r="F7922" s="13" t="s">
        <v>158</v>
      </c>
      <c r="G7922" s="14" t="s">
        <v>188</v>
      </c>
      <c r="H7922" s="15">
        <f>HYPERLINK("https://docs.wto.org/imrd/directdoc.asp?DDFDocuments/t/G/SPS/NUSA1990.doc","EN")</f>
      </c>
      <c r="I7922" s="15">
        <f>HYPERLINK("https://docs.wto.org/imrd/directdoc.asp?DDFDocuments/u/G/SPS/NUSA1990.doc","FR")</f>
      </c>
      <c r="J7922" s="15">
        <f>HYPERLINK("https://docs.wto.org/imrd/directdoc.asp?DDFDocuments/v/G/SPS/NUSA1990.doc","ES")</f>
      </c>
    </row>
    <row r="7923">
      <c r="A7923" s="10" t="s">
        <v>13443</v>
      </c>
      <c r="B7923" s="11" t="s">
        <v>72</v>
      </c>
      <c r="C7923" s="10" t="s">
        <v>40</v>
      </c>
      <c r="D7923" s="12">
        <v>40260</v>
      </c>
      <c r="E7923" s="13" t="s">
        <v>13173</v>
      </c>
      <c r="F7923" s="13" t="s">
        <v>310</v>
      </c>
      <c r="G7923" s="14" t="s">
        <v>13444</v>
      </c>
      <c r="H7923" s="15">
        <f>HYPERLINK("https://docs.wto.org/imrd/directdoc.asp?DDFDocuments/t/G/SPS/NCAN422A1.DOC","EN")</f>
      </c>
      <c r="I7923" s="15">
        <f>HYPERLINK("https://docs.wto.org/imrd/directdoc.asp?DDFDocuments/u/G/SPS/NCAN422A1.DOC","FR")</f>
      </c>
      <c r="J7923" s="15">
        <f>HYPERLINK("https://docs.wto.org/imrd/directdoc.asp?DDFDocuments/v/G/SPS/NCAN422A1.DOC","ES")</f>
      </c>
    </row>
    <row r="7924">
      <c r="A7924" s="10" t="s">
        <v>13445</v>
      </c>
      <c r="B7924" s="11" t="s">
        <v>82</v>
      </c>
      <c r="C7924" s="10" t="s">
        <v>40</v>
      </c>
      <c r="D7924" s="12">
        <v>40260</v>
      </c>
      <c r="E7924" s="13" t="s">
        <v>10175</v>
      </c>
      <c r="F7924" s="13" t="s">
        <v>5163</v>
      </c>
      <c r="G7924" s="14"/>
      <c r="H7924" s="15">
        <f>HYPERLINK("https://docs.wto.org/imrd/directdoc.asp?DDFDocuments/t/G/SPS/NEEC369A1.DOC","EN")</f>
      </c>
      <c r="I7924" s="15">
        <f>HYPERLINK("https://docs.wto.org/imrd/directdoc.asp?DDFDocuments/u/G/SPS/NEEC369A1.DOC","FR")</f>
      </c>
      <c r="J7924" s="15">
        <f>HYPERLINK("https://docs.wto.org/imrd/directdoc.asp?DDFDocuments/v/G/SPS/NEEC369A1.DOC","ES")</f>
      </c>
    </row>
    <row r="7925">
      <c r="A7925" s="10" t="s">
        <v>13446</v>
      </c>
      <c r="B7925" s="11" t="s">
        <v>87</v>
      </c>
      <c r="C7925" s="10" t="s">
        <v>40</v>
      </c>
      <c r="D7925" s="12">
        <v>40260</v>
      </c>
      <c r="E7925" s="13" t="s">
        <v>19</v>
      </c>
      <c r="F7925" s="13" t="s">
        <v>339</v>
      </c>
      <c r="G7925" s="14"/>
      <c r="H7925" s="15">
        <f>HYPERLINK("https://docs.wto.org/imrd/directdoc.asp?DDFDocuments/t/G/SPS/NMEX220A1.DOC","EN")</f>
      </c>
      <c r="I7925" s="15">
        <f>HYPERLINK("https://docs.wto.org/imrd/directdoc.asp?DDFDocuments/u/G/SPS/NMEX220A1.DOC","FR")</f>
      </c>
      <c r="J7925" s="15">
        <f>HYPERLINK("https://docs.wto.org/imrd/directdoc.asp?DDFDocuments/v/G/SPS/NMEX220A1.DOC","ES")</f>
      </c>
    </row>
    <row r="7926">
      <c r="A7926" s="10" t="s">
        <v>13447</v>
      </c>
      <c r="B7926" s="11" t="s">
        <v>233</v>
      </c>
      <c r="C7926" s="10" t="s">
        <v>18</v>
      </c>
      <c r="D7926" s="12">
        <v>40260</v>
      </c>
      <c r="E7926" s="13" t="s">
        <v>13448</v>
      </c>
      <c r="F7926" s="13" t="s">
        <v>1089</v>
      </c>
      <c r="G7926" s="14" t="s">
        <v>87</v>
      </c>
      <c r="H7926" s="15">
        <f>HYPERLINK("https://docs.wto.org/imrd/directdoc.asp?DDFDocuments/q/G/SPS/NPER313.pdf","EN")</f>
      </c>
      <c r="I7926" s="15">
        <f>HYPERLINK("https://docs.wto.org/imrd/directdoc.asp?DDFDocuments/r/G/SPS/NPER313.pdf","FR")</f>
      </c>
      <c r="J7926" s="15">
        <f>HYPERLINK("https://docs.wto.org/imrd/directdoc.asp?DDFDocuments/s/G/SPS/NPER313.pdf","ES")</f>
      </c>
    </row>
    <row r="7927">
      <c r="A7927" s="10" t="s">
        <v>13449</v>
      </c>
      <c r="B7927" s="11" t="s">
        <v>233</v>
      </c>
      <c r="C7927" s="10" t="s">
        <v>18</v>
      </c>
      <c r="D7927" s="12">
        <v>40260</v>
      </c>
      <c r="E7927" s="13" t="s">
        <v>13450</v>
      </c>
      <c r="F7927" s="13" t="s">
        <v>1089</v>
      </c>
      <c r="G7927" s="14" t="s">
        <v>183</v>
      </c>
      <c r="H7927" s="15">
        <f>HYPERLINK("https://docs.wto.org/imrd/directdoc.asp?DDFDocuments/t/G/SPS/NPER314.DOC","EN")</f>
      </c>
      <c r="I7927" s="15">
        <f>HYPERLINK("https://docs.wto.org/imrd/directdoc.asp?DDFDocuments/u/G/SPS/NPER314.DOC","FR")</f>
      </c>
      <c r="J7927" s="15">
        <f>HYPERLINK("https://docs.wto.org/imrd/directdoc.asp?DDFDocuments/v/G/SPS/NPER314.DOC","ES")</f>
      </c>
    </row>
    <row r="7928">
      <c r="A7928" s="10" t="s">
        <v>13451</v>
      </c>
      <c r="B7928" s="11" t="s">
        <v>233</v>
      </c>
      <c r="C7928" s="10" t="s">
        <v>18</v>
      </c>
      <c r="D7928" s="12">
        <v>40260</v>
      </c>
      <c r="E7928" s="13" t="s">
        <v>13452</v>
      </c>
      <c r="F7928" s="13" t="s">
        <v>1089</v>
      </c>
      <c r="G7928" s="14" t="s">
        <v>27</v>
      </c>
      <c r="H7928" s="15">
        <f>HYPERLINK("https://docs.wto.org/imrd/directdoc.asp?DDFDocuments/q/G/SPS/NPER315.pdf","EN")</f>
      </c>
      <c r="I7928" s="15">
        <f>HYPERLINK("https://docs.wto.org/imrd/directdoc.asp?DDFDocuments/r/G/SPS/NPER315.pdf","FR")</f>
      </c>
      <c r="J7928" s="15">
        <f>HYPERLINK("https://docs.wto.org/imrd/directdoc.asp?DDFDocuments/s/G/SPS/NPER315.pdf","ES")</f>
      </c>
    </row>
    <row r="7929">
      <c r="A7929" s="10" t="s">
        <v>13453</v>
      </c>
      <c r="B7929" s="11" t="s">
        <v>233</v>
      </c>
      <c r="C7929" s="10" t="s">
        <v>18</v>
      </c>
      <c r="D7929" s="12">
        <v>40260</v>
      </c>
      <c r="E7929" s="13" t="s">
        <v>13452</v>
      </c>
      <c r="F7929" s="13" t="s">
        <v>1089</v>
      </c>
      <c r="G7929" s="14" t="s">
        <v>124</v>
      </c>
      <c r="H7929" s="15">
        <f>HYPERLINK("https://docs.wto.org/imrd/directdoc.asp?DDFDocuments/q/G/SPS/NPER316.pdf","EN")</f>
      </c>
      <c r="I7929" s="15">
        <f>HYPERLINK("https://docs.wto.org/imrd/directdoc.asp?DDFDocuments/r/G/SPS/NPER316.pdf","FR")</f>
      </c>
      <c r="J7929" s="15">
        <f>HYPERLINK("https://docs.wto.org/imrd/directdoc.asp?DDFDocuments/s/G/SPS/NPER316.pdf","ES")</f>
      </c>
    </row>
    <row r="7930">
      <c r="A7930" s="10" t="s">
        <v>13454</v>
      </c>
      <c r="B7930" s="11" t="s">
        <v>233</v>
      </c>
      <c r="C7930" s="10" t="s">
        <v>18</v>
      </c>
      <c r="D7930" s="12">
        <v>40260</v>
      </c>
      <c r="E7930" s="13" t="s">
        <v>12708</v>
      </c>
      <c r="F7930" s="13" t="s">
        <v>2449</v>
      </c>
      <c r="G7930" s="14" t="s">
        <v>1274</v>
      </c>
      <c r="H7930" s="15">
        <f>HYPERLINK("https://docs.wto.org/imrd/directdoc.asp?DDFDocuments/q/G/SPS/NPER317.pdf","EN")</f>
      </c>
      <c r="I7930" s="15">
        <f>HYPERLINK("https://docs.wto.org/imrd/directdoc.asp?DDFDocuments/r/G/SPS/NPER317.pdf","FR")</f>
      </c>
      <c r="J7930" s="15">
        <f>HYPERLINK("https://docs.wto.org/imrd/directdoc.asp?DDFDocuments/s/G/SPS/NPER317.pdf","ES")</f>
      </c>
    </row>
    <row r="7931">
      <c r="A7931" s="10" t="s">
        <v>13455</v>
      </c>
      <c r="B7931" s="11" t="s">
        <v>233</v>
      </c>
      <c r="C7931" s="10" t="s">
        <v>18</v>
      </c>
      <c r="D7931" s="12">
        <v>40260</v>
      </c>
      <c r="E7931" s="13" t="s">
        <v>12170</v>
      </c>
      <c r="F7931" s="13" t="s">
        <v>992</v>
      </c>
      <c r="G7931" s="14" t="s">
        <v>168</v>
      </c>
      <c r="H7931" s="15">
        <f>HYPERLINK("https://docs.wto.org/imrd/directdoc.asp?DDFDocuments/q/G/SPS/NPER318.pdf","EN")</f>
      </c>
      <c r="I7931" s="15">
        <f>HYPERLINK("https://docs.wto.org/imrd/directdoc.asp?DDFDocuments/r/G/SPS/NPER318.pdf","FR")</f>
      </c>
      <c r="J7931" s="15">
        <f>HYPERLINK("https://docs.wto.org/imrd/directdoc.asp?DDFDocuments/s/G/SPS/NPER318.pdf","ES")</f>
      </c>
    </row>
    <row r="7932">
      <c r="A7932" s="10" t="s">
        <v>13456</v>
      </c>
      <c r="B7932" s="11" t="s">
        <v>233</v>
      </c>
      <c r="C7932" s="10" t="s">
        <v>18</v>
      </c>
      <c r="D7932" s="12">
        <v>40260</v>
      </c>
      <c r="E7932" s="13" t="s">
        <v>13457</v>
      </c>
      <c r="F7932" s="13" t="s">
        <v>609</v>
      </c>
      <c r="G7932" s="14"/>
      <c r="H7932" s="15">
        <f>HYPERLINK("https://docs.wto.org/imrd/directdoc.asp?DDFDocuments/t/G/SPS/NPER319.DOC","EN")</f>
      </c>
      <c r="I7932" s="15">
        <f>HYPERLINK("https://docs.wto.org/imrd/directdoc.asp?DDFDocuments/u/G/SPS/NPER319.DOC","FR")</f>
      </c>
      <c r="J7932" s="15">
        <f>HYPERLINK("https://docs.wto.org/imrd/directdoc.asp?DDFDocuments/v/G/SPS/NPER319.DOC","ES")</f>
      </c>
    </row>
    <row r="7933">
      <c r="A7933" s="10" t="s">
        <v>13458</v>
      </c>
      <c r="B7933" s="11" t="s">
        <v>59</v>
      </c>
      <c r="C7933" s="10" t="s">
        <v>18</v>
      </c>
      <c r="D7933" s="12">
        <v>40260</v>
      </c>
      <c r="E7933" s="13" t="s">
        <v>60</v>
      </c>
      <c r="F7933" s="13" t="s">
        <v>158</v>
      </c>
      <c r="G7933" s="14"/>
      <c r="H7933" s="15">
        <f>HYPERLINK("https://docs.wto.org/imrd/directdoc.asp?DDFDocuments/t/G/SPS/NTPKM181.DOC","EN")</f>
      </c>
      <c r="I7933" s="15">
        <f>HYPERLINK("https://docs.wto.org/imrd/directdoc.asp?DDFDocuments/u/G/SPS/NTPKM181.DOC","FR")</f>
      </c>
      <c r="J7933" s="15">
        <f>HYPERLINK("https://docs.wto.org/imrd/directdoc.asp?DDFDocuments/v/G/SPS/NTPKM181.DOC","ES")</f>
      </c>
    </row>
    <row r="7934">
      <c r="A7934" s="10" t="s">
        <v>13459</v>
      </c>
      <c r="B7934" s="11" t="s">
        <v>233</v>
      </c>
      <c r="C7934" s="10" t="s">
        <v>18</v>
      </c>
      <c r="D7934" s="12">
        <v>40259</v>
      </c>
      <c r="E7934" s="13" t="s">
        <v>13460</v>
      </c>
      <c r="F7934" s="13" t="s">
        <v>992</v>
      </c>
      <c r="G7934" s="14" t="s">
        <v>87</v>
      </c>
      <c r="H7934" s="15">
        <f>HYPERLINK("https://docs.wto.org/imrd/directdoc.asp?DDFDocuments/t/G/SPS/NPER281.DOC","EN")</f>
      </c>
      <c r="I7934" s="15">
        <f>HYPERLINK("https://docs.wto.org/imrd/directdoc.asp?DDFDocuments/u/G/SPS/NPER281.DOC","FR")</f>
      </c>
      <c r="J7934" s="15">
        <f>HYPERLINK("https://docs.wto.org/imrd/directdoc.asp?DDFDocuments/v/G/SPS/NPER281.DOC","ES")</f>
      </c>
    </row>
    <row r="7935">
      <c r="A7935" s="10" t="s">
        <v>13461</v>
      </c>
      <c r="B7935" s="11" t="s">
        <v>233</v>
      </c>
      <c r="C7935" s="10" t="s">
        <v>18</v>
      </c>
      <c r="D7935" s="12">
        <v>40259</v>
      </c>
      <c r="E7935" s="13" t="s">
        <v>13462</v>
      </c>
      <c r="F7935" s="13" t="s">
        <v>992</v>
      </c>
      <c r="G7935" s="14" t="s">
        <v>365</v>
      </c>
      <c r="H7935" s="15">
        <f>HYPERLINK("https://docs.wto.org/imrd/directdoc.asp?DDFDocuments/q/G/SPS/NPER282.pdf","EN")</f>
      </c>
      <c r="I7935" s="15">
        <f>HYPERLINK("https://docs.wto.org/imrd/directdoc.asp?DDFDocuments/r/G/SPS/NPER282.pdf","FR")</f>
      </c>
      <c r="J7935" s="15">
        <f>HYPERLINK("https://docs.wto.org/imrd/directdoc.asp?DDFDocuments/s/G/SPS/NPER282.pdf","ES")</f>
      </c>
    </row>
    <row r="7936">
      <c r="A7936" s="10" t="s">
        <v>13463</v>
      </c>
      <c r="B7936" s="11" t="s">
        <v>233</v>
      </c>
      <c r="C7936" s="10" t="s">
        <v>18</v>
      </c>
      <c r="D7936" s="12">
        <v>40259</v>
      </c>
      <c r="E7936" s="13" t="s">
        <v>13464</v>
      </c>
      <c r="F7936" s="13" t="s">
        <v>992</v>
      </c>
      <c r="G7936" s="14" t="s">
        <v>161</v>
      </c>
      <c r="H7936" s="15">
        <f>HYPERLINK("https://docs.wto.org/imrd/directdoc.asp?DDFDocuments/q/G/SPS/NPER283.pdf","EN")</f>
      </c>
      <c r="I7936" s="15">
        <f>HYPERLINK("https://docs.wto.org/imrd/directdoc.asp?DDFDocuments/r/G/SPS/NPER283.pdf","FR")</f>
      </c>
      <c r="J7936" s="15">
        <f>HYPERLINK("https://docs.wto.org/imrd/directdoc.asp?DDFDocuments/s/G/SPS/NPER283.pdf","ES")</f>
      </c>
    </row>
    <row r="7937">
      <c r="A7937" s="10" t="s">
        <v>13465</v>
      </c>
      <c r="B7937" s="11" t="s">
        <v>233</v>
      </c>
      <c r="C7937" s="10" t="s">
        <v>18</v>
      </c>
      <c r="D7937" s="12">
        <v>40259</v>
      </c>
      <c r="E7937" s="13" t="s">
        <v>13466</v>
      </c>
      <c r="F7937" s="13" t="s">
        <v>992</v>
      </c>
      <c r="G7937" s="14" t="s">
        <v>365</v>
      </c>
      <c r="H7937" s="15">
        <f>HYPERLINK("https://docs.wto.org/imrd/directdoc.asp?DDFDocuments/q/G/SPS/NPER285.pdf","EN")</f>
      </c>
      <c r="I7937" s="15">
        <f>HYPERLINK("https://docs.wto.org/imrd/directdoc.asp?DDFDocuments/r/G/SPS/NPER285.pdf","FR")</f>
      </c>
      <c r="J7937" s="15">
        <f>HYPERLINK("https://docs.wto.org/imrd/directdoc.asp?DDFDocuments/s/G/SPS/NPER285.pdf","ES")</f>
      </c>
    </row>
    <row r="7938">
      <c r="A7938" s="10" t="s">
        <v>13467</v>
      </c>
      <c r="B7938" s="11" t="s">
        <v>233</v>
      </c>
      <c r="C7938" s="10" t="s">
        <v>18</v>
      </c>
      <c r="D7938" s="12">
        <v>40259</v>
      </c>
      <c r="E7938" s="13" t="s">
        <v>13468</v>
      </c>
      <c r="F7938" s="13" t="s">
        <v>992</v>
      </c>
      <c r="G7938" s="14" t="s">
        <v>365</v>
      </c>
      <c r="H7938" s="15">
        <f>HYPERLINK("https://docs.wto.org/imrd/directdoc.asp?DDFDocuments/t/G/SPS/NPER286.DOC","EN")</f>
      </c>
      <c r="I7938" s="15">
        <f>HYPERLINK("https://docs.wto.org/imrd/directdoc.asp?DDFDocuments/u/G/SPS/NPER286.DOC","FR")</f>
      </c>
      <c r="J7938" s="15">
        <f>HYPERLINK("https://docs.wto.org/imrd/directdoc.asp?DDFDocuments/v/G/SPS/NPER286.DOC","ES")</f>
      </c>
    </row>
    <row r="7939">
      <c r="A7939" s="10" t="s">
        <v>13469</v>
      </c>
      <c r="B7939" s="11" t="s">
        <v>233</v>
      </c>
      <c r="C7939" s="10" t="s">
        <v>18</v>
      </c>
      <c r="D7939" s="12">
        <v>40259</v>
      </c>
      <c r="E7939" s="13" t="s">
        <v>13470</v>
      </c>
      <c r="F7939" s="13" t="s">
        <v>992</v>
      </c>
      <c r="G7939" s="14" t="s">
        <v>365</v>
      </c>
      <c r="H7939" s="15">
        <f>HYPERLINK("https://docs.wto.org/imrd/directdoc.asp?DDFDocuments/t/G/SPS/NPER287.DOC","EN")</f>
      </c>
      <c r="I7939" s="15">
        <f>HYPERLINK("https://docs.wto.org/imrd/directdoc.asp?DDFDocuments/u/G/SPS/NPER287.DOC","FR")</f>
      </c>
      <c r="J7939" s="15">
        <f>HYPERLINK("https://docs.wto.org/imrd/directdoc.asp?DDFDocuments/v/G/SPS/NPER287.DOC","ES")</f>
      </c>
    </row>
    <row r="7940">
      <c r="A7940" s="10" t="s">
        <v>13471</v>
      </c>
      <c r="B7940" s="11" t="s">
        <v>233</v>
      </c>
      <c r="C7940" s="10" t="s">
        <v>18</v>
      </c>
      <c r="D7940" s="12">
        <v>40259</v>
      </c>
      <c r="E7940" s="13" t="s">
        <v>13472</v>
      </c>
      <c r="F7940" s="13" t="s">
        <v>992</v>
      </c>
      <c r="G7940" s="14" t="s">
        <v>365</v>
      </c>
      <c r="H7940" s="15">
        <f>HYPERLINK("https://docs.wto.org/imrd/directdoc.asp?DDFDocuments/q/G/SPS/NPER288.pdf","EN")</f>
      </c>
      <c r="I7940" s="15">
        <f>HYPERLINK("https://docs.wto.org/imrd/directdoc.asp?DDFDocuments/r/G/SPS/NPER288.pdf","FR")</f>
      </c>
      <c r="J7940" s="15">
        <f>HYPERLINK("https://docs.wto.org/imrd/directdoc.asp?DDFDocuments/s/G/SPS/NPER288.pdf","ES")</f>
      </c>
    </row>
    <row r="7941">
      <c r="A7941" s="10" t="s">
        <v>13473</v>
      </c>
      <c r="B7941" s="11" t="s">
        <v>233</v>
      </c>
      <c r="C7941" s="10" t="s">
        <v>18</v>
      </c>
      <c r="D7941" s="12">
        <v>40259</v>
      </c>
      <c r="E7941" s="13" t="s">
        <v>13474</v>
      </c>
      <c r="F7941" s="13" t="s">
        <v>992</v>
      </c>
      <c r="G7941" s="14" t="s">
        <v>365</v>
      </c>
      <c r="H7941" s="15">
        <f>HYPERLINK("https://docs.wto.org/imrd/directdoc.asp?DDFDocuments/t/G/SPS/NPER289.DOC","EN")</f>
      </c>
      <c r="I7941" s="15">
        <f>HYPERLINK("https://docs.wto.org/imrd/directdoc.asp?DDFDocuments/u/G/SPS/NPER289.DOC","FR")</f>
      </c>
      <c r="J7941" s="15">
        <f>HYPERLINK("https://docs.wto.org/imrd/directdoc.asp?DDFDocuments/v/G/SPS/NPER289.DOC","ES")</f>
      </c>
    </row>
    <row r="7942">
      <c r="A7942" s="10" t="s">
        <v>13475</v>
      </c>
      <c r="B7942" s="11" t="s">
        <v>233</v>
      </c>
      <c r="C7942" s="10" t="s">
        <v>18</v>
      </c>
      <c r="D7942" s="12">
        <v>40259</v>
      </c>
      <c r="E7942" s="13" t="s">
        <v>13350</v>
      </c>
      <c r="F7942" s="13" t="s">
        <v>992</v>
      </c>
      <c r="G7942" s="14" t="s">
        <v>365</v>
      </c>
      <c r="H7942" s="15">
        <f>HYPERLINK("https://docs.wto.org/imrd/directdoc.asp?DDFDocuments/t/G/SPS/NPER290.DOC","EN")</f>
      </c>
      <c r="I7942" s="15">
        <f>HYPERLINK("https://docs.wto.org/imrd/directdoc.asp?DDFDocuments/u/G/SPS/NPER290.DOC","FR")</f>
      </c>
      <c r="J7942" s="15">
        <f>HYPERLINK("https://docs.wto.org/imrd/directdoc.asp?DDFDocuments/v/G/SPS/NPER290.DOC","ES")</f>
      </c>
    </row>
    <row r="7943">
      <c r="A7943" s="10" t="s">
        <v>13476</v>
      </c>
      <c r="B7943" s="11" t="s">
        <v>233</v>
      </c>
      <c r="C7943" s="10" t="s">
        <v>18</v>
      </c>
      <c r="D7943" s="12">
        <v>40259</v>
      </c>
      <c r="E7943" s="13" t="s">
        <v>13477</v>
      </c>
      <c r="F7943" s="13" t="s">
        <v>1089</v>
      </c>
      <c r="G7943" s="14" t="s">
        <v>183</v>
      </c>
      <c r="H7943" s="15">
        <f>HYPERLINK("https://docs.wto.org/imrd/directdoc.asp?DDFDocuments/t/G/SPS/NPER291.DOC","EN")</f>
      </c>
      <c r="I7943" s="15">
        <f>HYPERLINK("https://docs.wto.org/imrd/directdoc.asp?DDFDocuments/u/G/SPS/NPER291.DOC","FR")</f>
      </c>
      <c r="J7943" s="15">
        <f>HYPERLINK("https://docs.wto.org/imrd/directdoc.asp?DDFDocuments/v/G/SPS/NPER291.DOC","ES")</f>
      </c>
    </row>
    <row r="7944">
      <c r="A7944" s="10" t="s">
        <v>13478</v>
      </c>
      <c r="B7944" s="11" t="s">
        <v>233</v>
      </c>
      <c r="C7944" s="10" t="s">
        <v>18</v>
      </c>
      <c r="D7944" s="12">
        <v>40259</v>
      </c>
      <c r="E7944" s="13" t="s">
        <v>13479</v>
      </c>
      <c r="F7944" s="13" t="s">
        <v>992</v>
      </c>
      <c r="G7944" s="14" t="s">
        <v>1274</v>
      </c>
      <c r="H7944" s="15">
        <f>HYPERLINK("https://docs.wto.org/imrd/directdoc.asp?DDFDocuments/q/G/SPS/NPER292.pdf","EN")</f>
      </c>
      <c r="I7944" s="15">
        <f>HYPERLINK("https://docs.wto.org/imrd/directdoc.asp?DDFDocuments/r/G/SPS/NPER292.pdf","FR")</f>
      </c>
      <c r="J7944" s="15">
        <f>HYPERLINK("https://docs.wto.org/imrd/directdoc.asp?DDFDocuments/s/G/SPS/NPER292.pdf","ES")</f>
      </c>
    </row>
    <row r="7945">
      <c r="A7945" s="10" t="s">
        <v>13480</v>
      </c>
      <c r="B7945" s="11" t="s">
        <v>233</v>
      </c>
      <c r="C7945" s="10" t="s">
        <v>18</v>
      </c>
      <c r="D7945" s="12">
        <v>40259</v>
      </c>
      <c r="E7945" s="13" t="s">
        <v>13481</v>
      </c>
      <c r="F7945" s="13" t="s">
        <v>1089</v>
      </c>
      <c r="G7945" s="14" t="s">
        <v>79</v>
      </c>
      <c r="H7945" s="15">
        <f>HYPERLINK("https://docs.wto.org/imrd/directdoc.asp?DDFDocuments/t/G/SPS/NPER294.DOC","EN")</f>
      </c>
      <c r="I7945" s="15">
        <f>HYPERLINK("https://docs.wto.org/imrd/directdoc.asp?DDFDocuments/u/G/SPS/NPER294.DOC","FR")</f>
      </c>
      <c r="J7945" s="15">
        <f>HYPERLINK("https://docs.wto.org/imrd/directdoc.asp?DDFDocuments/v/G/SPS/NPER294.DOC","ES")</f>
      </c>
    </row>
    <row r="7946">
      <c r="A7946" s="10" t="s">
        <v>13482</v>
      </c>
      <c r="B7946" s="11" t="s">
        <v>233</v>
      </c>
      <c r="C7946" s="10" t="s">
        <v>18</v>
      </c>
      <c r="D7946" s="12">
        <v>40259</v>
      </c>
      <c r="E7946" s="13" t="s">
        <v>13483</v>
      </c>
      <c r="F7946" s="13" t="s">
        <v>992</v>
      </c>
      <c r="G7946" s="14" t="s">
        <v>161</v>
      </c>
      <c r="H7946" s="15">
        <f>HYPERLINK("https://docs.wto.org/imrd/directdoc.asp?DDFDocuments/q/G/SPS/NPER295.pdf","EN")</f>
      </c>
      <c r="I7946" s="15">
        <f>HYPERLINK("https://docs.wto.org/imrd/directdoc.asp?DDFDocuments/r/G/SPS/NPER295.pdf","FR")</f>
      </c>
      <c r="J7946" s="15">
        <f>HYPERLINK("https://docs.wto.org/imrd/directdoc.asp?DDFDocuments/s/G/SPS/NPER295.pdf","ES")</f>
      </c>
    </row>
    <row r="7947">
      <c r="A7947" s="10" t="s">
        <v>13484</v>
      </c>
      <c r="B7947" s="11" t="s">
        <v>233</v>
      </c>
      <c r="C7947" s="10" t="s">
        <v>18</v>
      </c>
      <c r="D7947" s="12">
        <v>40259</v>
      </c>
      <c r="E7947" s="13" t="s">
        <v>13485</v>
      </c>
      <c r="F7947" s="13" t="s">
        <v>992</v>
      </c>
      <c r="G7947" s="14" t="s">
        <v>161</v>
      </c>
      <c r="H7947" s="15">
        <f>HYPERLINK("https://docs.wto.org/imrd/directdoc.asp?DDFDocuments/q/G/SPS/NPER296.pdf","EN")</f>
      </c>
      <c r="I7947" s="15">
        <f>HYPERLINK("https://docs.wto.org/imrd/directdoc.asp?DDFDocuments/r/G/SPS/NPER296.pdf","FR")</f>
      </c>
      <c r="J7947" s="15">
        <f>HYPERLINK("https://docs.wto.org/imrd/directdoc.asp?DDFDocuments/s/G/SPS/NPER296.pdf","ES")</f>
      </c>
    </row>
    <row r="7948">
      <c r="A7948" s="10" t="s">
        <v>13486</v>
      </c>
      <c r="B7948" s="11" t="s">
        <v>233</v>
      </c>
      <c r="C7948" s="10" t="s">
        <v>18</v>
      </c>
      <c r="D7948" s="12">
        <v>40259</v>
      </c>
      <c r="E7948" s="13" t="s">
        <v>13348</v>
      </c>
      <c r="F7948" s="13" t="s">
        <v>992</v>
      </c>
      <c r="G7948" s="14" t="s">
        <v>168</v>
      </c>
      <c r="H7948" s="15">
        <f>HYPERLINK("https://docs.wto.org/imrd/directdoc.asp?DDFDocuments/t/G/SPS/NPER297.DOC","EN")</f>
      </c>
      <c r="I7948" s="15">
        <f>HYPERLINK("https://docs.wto.org/imrd/directdoc.asp?DDFDocuments/u/G/SPS/NPER297.DOC","FR")</f>
      </c>
      <c r="J7948" s="15">
        <f>HYPERLINK("https://docs.wto.org/imrd/directdoc.asp?DDFDocuments/v/G/SPS/NPER297.DOC","ES")</f>
      </c>
    </row>
    <row r="7949">
      <c r="A7949" s="10" t="s">
        <v>13487</v>
      </c>
      <c r="B7949" s="11" t="s">
        <v>233</v>
      </c>
      <c r="C7949" s="10" t="s">
        <v>18</v>
      </c>
      <c r="D7949" s="12">
        <v>40259</v>
      </c>
      <c r="E7949" s="13" t="s">
        <v>13488</v>
      </c>
      <c r="F7949" s="13" t="s">
        <v>607</v>
      </c>
      <c r="G7949" s="14" t="s">
        <v>13489</v>
      </c>
      <c r="H7949" s="15">
        <f>HYPERLINK("https://docs.wto.org/imrd/directdoc.asp?DDFDocuments/t/G/SPS/NPER298.DOC","EN")</f>
      </c>
      <c r="I7949" s="15">
        <f>HYPERLINK("https://docs.wto.org/imrd/directdoc.asp?DDFDocuments/u/G/SPS/NPER298.DOC","FR")</f>
      </c>
      <c r="J7949" s="15">
        <f>HYPERLINK("https://docs.wto.org/imrd/directdoc.asp?DDFDocuments/v/G/SPS/NPER298.DOC","ES")</f>
      </c>
    </row>
    <row r="7950">
      <c r="A7950" s="10" t="s">
        <v>13490</v>
      </c>
      <c r="B7950" s="11" t="s">
        <v>233</v>
      </c>
      <c r="C7950" s="10" t="s">
        <v>18</v>
      </c>
      <c r="D7950" s="12">
        <v>40259</v>
      </c>
      <c r="E7950" s="13" t="s">
        <v>13491</v>
      </c>
      <c r="F7950" s="13" t="s">
        <v>607</v>
      </c>
      <c r="G7950" s="14" t="s">
        <v>13489</v>
      </c>
      <c r="H7950" s="15">
        <f>HYPERLINK("https://docs.wto.org/imrd/directdoc.asp?DDFDocuments/t/G/SPS/NPER299.DOC","EN")</f>
      </c>
      <c r="I7950" s="15">
        <f>HYPERLINK("https://docs.wto.org/imrd/directdoc.asp?DDFDocuments/u/G/SPS/NPER299.DOC","FR")</f>
      </c>
      <c r="J7950" s="15">
        <f>HYPERLINK("https://docs.wto.org/imrd/directdoc.asp?DDFDocuments/v/G/SPS/NPER299.DOC","ES")</f>
      </c>
    </row>
    <row r="7951">
      <c r="A7951" s="10" t="s">
        <v>13492</v>
      </c>
      <c r="B7951" s="11" t="s">
        <v>233</v>
      </c>
      <c r="C7951" s="10" t="s">
        <v>18</v>
      </c>
      <c r="D7951" s="12">
        <v>40259</v>
      </c>
      <c r="E7951" s="13" t="s">
        <v>13493</v>
      </c>
      <c r="F7951" s="13" t="s">
        <v>607</v>
      </c>
      <c r="G7951" s="14" t="s">
        <v>1274</v>
      </c>
      <c r="H7951" s="15">
        <f>HYPERLINK("https://docs.wto.org/imrd/directdoc.asp?DDFDocuments/t/G/SPS/NPER300.DOC","EN")</f>
      </c>
      <c r="I7951" s="15">
        <f>HYPERLINK("https://docs.wto.org/imrd/directdoc.asp?DDFDocuments/u/G/SPS/NPER300.DOC","FR")</f>
      </c>
      <c r="J7951" s="15">
        <f>HYPERLINK("https://docs.wto.org/imrd/directdoc.asp?DDFDocuments/v/G/SPS/NPER300.DOC","ES")</f>
      </c>
    </row>
    <row r="7952">
      <c r="A7952" s="10" t="s">
        <v>13494</v>
      </c>
      <c r="B7952" s="11" t="s">
        <v>233</v>
      </c>
      <c r="C7952" s="10" t="s">
        <v>18</v>
      </c>
      <c r="D7952" s="12">
        <v>40259</v>
      </c>
      <c r="E7952" s="13" t="s">
        <v>13495</v>
      </c>
      <c r="F7952" s="13" t="s">
        <v>992</v>
      </c>
      <c r="G7952" s="14" t="s">
        <v>72</v>
      </c>
      <c r="H7952" s="15">
        <f>HYPERLINK("https://docs.wto.org/imrd/directdoc.asp?DDFDocuments/q/G/SPS/NPER301.pdf","EN")</f>
      </c>
      <c r="I7952" s="15">
        <f>HYPERLINK("https://docs.wto.org/imrd/directdoc.asp?DDFDocuments/r/G/SPS/NPER301.pdf","FR")</f>
      </c>
      <c r="J7952" s="15">
        <f>HYPERLINK("https://docs.wto.org/imrd/directdoc.asp?DDFDocuments/s/G/SPS/NPER301.pdf","ES")</f>
      </c>
    </row>
    <row r="7953">
      <c r="A7953" s="10" t="s">
        <v>13496</v>
      </c>
      <c r="B7953" s="11" t="s">
        <v>233</v>
      </c>
      <c r="C7953" s="10" t="s">
        <v>18</v>
      </c>
      <c r="D7953" s="12">
        <v>40259</v>
      </c>
      <c r="E7953" s="13" t="s">
        <v>13497</v>
      </c>
      <c r="F7953" s="13" t="s">
        <v>2449</v>
      </c>
      <c r="G7953" s="14" t="s">
        <v>1274</v>
      </c>
      <c r="H7953" s="15">
        <f>HYPERLINK("https://docs.wto.org/imrd/directdoc.asp?DDFDocuments/q/G/SPS/NPER302.pdf","EN")</f>
      </c>
      <c r="I7953" s="15">
        <f>HYPERLINK("https://docs.wto.org/imrd/directdoc.asp?DDFDocuments/r/G/SPS/NPER302.pdf","FR")</f>
      </c>
      <c r="J7953" s="15">
        <f>HYPERLINK("https://docs.wto.org/imrd/directdoc.asp?DDFDocuments/s/G/SPS/NPER302.pdf","ES")</f>
      </c>
    </row>
    <row r="7954">
      <c r="A7954" s="10" t="s">
        <v>13498</v>
      </c>
      <c r="B7954" s="11" t="s">
        <v>233</v>
      </c>
      <c r="C7954" s="10" t="s">
        <v>18</v>
      </c>
      <c r="D7954" s="12">
        <v>40259</v>
      </c>
      <c r="E7954" s="13" t="s">
        <v>13499</v>
      </c>
      <c r="F7954" s="13" t="s">
        <v>607</v>
      </c>
      <c r="G7954" s="14" t="s">
        <v>1274</v>
      </c>
      <c r="H7954" s="15">
        <f>HYPERLINK("https://docs.wto.org/imrd/directdoc.asp?DDFDocuments/q/G/SPS/NPER303.pdf","EN")</f>
      </c>
      <c r="I7954" s="15">
        <f>HYPERLINK("https://docs.wto.org/imrd/directdoc.asp?DDFDocuments/r/G/SPS/NPER303.pdf","FR")</f>
      </c>
      <c r="J7954" s="15">
        <f>HYPERLINK("https://docs.wto.org/imrd/directdoc.asp?DDFDocuments/s/G/SPS/NPER303.pdf","ES")</f>
      </c>
    </row>
    <row r="7955">
      <c r="A7955" s="10" t="s">
        <v>13500</v>
      </c>
      <c r="B7955" s="11" t="s">
        <v>233</v>
      </c>
      <c r="C7955" s="10" t="s">
        <v>18</v>
      </c>
      <c r="D7955" s="12">
        <v>40259</v>
      </c>
      <c r="E7955" s="13" t="s">
        <v>11331</v>
      </c>
      <c r="F7955" s="13" t="s">
        <v>607</v>
      </c>
      <c r="G7955" s="14" t="s">
        <v>1274</v>
      </c>
      <c r="H7955" s="15">
        <f>HYPERLINK("https://docs.wto.org/imrd/directdoc.asp?DDFDocuments/q/G/SPS/NPER304.pdf","EN")</f>
      </c>
      <c r="I7955" s="15">
        <f>HYPERLINK("https://docs.wto.org/imrd/directdoc.asp?DDFDocuments/r/G/SPS/NPER304.pdf","FR")</f>
      </c>
      <c r="J7955" s="15">
        <f>HYPERLINK("https://docs.wto.org/imrd/directdoc.asp?DDFDocuments/s/G/SPS/NPER304.pdf","ES")</f>
      </c>
    </row>
    <row r="7956">
      <c r="A7956" s="10" t="s">
        <v>13501</v>
      </c>
      <c r="B7956" s="11" t="s">
        <v>233</v>
      </c>
      <c r="C7956" s="10" t="s">
        <v>18</v>
      </c>
      <c r="D7956" s="12">
        <v>40259</v>
      </c>
      <c r="E7956" s="13" t="s">
        <v>13502</v>
      </c>
      <c r="F7956" s="13" t="s">
        <v>1089</v>
      </c>
      <c r="G7956" s="14" t="s">
        <v>27</v>
      </c>
      <c r="H7956" s="15">
        <f>HYPERLINK("https://docs.wto.org/imrd/directdoc.asp?DDFDocuments/t/G/SPS/NPER305.DOC","EN")</f>
      </c>
      <c r="I7956" s="15">
        <f>HYPERLINK("https://docs.wto.org/imrd/directdoc.asp?DDFDocuments/u/G/SPS/NPER305.DOC","FR")</f>
      </c>
      <c r="J7956" s="15">
        <f>HYPERLINK("https://docs.wto.org/imrd/directdoc.asp?DDFDocuments/v/G/SPS/NPER305.DOC","ES")</f>
      </c>
    </row>
    <row r="7957">
      <c r="A7957" s="10" t="s">
        <v>13503</v>
      </c>
      <c r="B7957" s="11" t="s">
        <v>233</v>
      </c>
      <c r="C7957" s="10" t="s">
        <v>18</v>
      </c>
      <c r="D7957" s="12">
        <v>40259</v>
      </c>
      <c r="E7957" s="13" t="s">
        <v>13504</v>
      </c>
      <c r="F7957" s="13" t="s">
        <v>1089</v>
      </c>
      <c r="G7957" s="14" t="s">
        <v>27</v>
      </c>
      <c r="H7957" s="15">
        <f>HYPERLINK("https://docs.wto.org/imrd/directdoc.asp?DDFDocuments/t/G/SPS/NPER306.DOC","EN")</f>
      </c>
      <c r="I7957" s="15">
        <f>HYPERLINK("https://docs.wto.org/imrd/directdoc.asp?DDFDocuments/u/G/SPS/NPER306.DOC","FR")</f>
      </c>
      <c r="J7957" s="15">
        <f>HYPERLINK("https://docs.wto.org/imrd/directdoc.asp?DDFDocuments/v/G/SPS/NPER306.DOC","ES")</f>
      </c>
    </row>
    <row r="7958">
      <c r="A7958" s="10" t="s">
        <v>13505</v>
      </c>
      <c r="B7958" s="11" t="s">
        <v>233</v>
      </c>
      <c r="C7958" s="10" t="s">
        <v>18</v>
      </c>
      <c r="D7958" s="12">
        <v>40259</v>
      </c>
      <c r="E7958" s="13" t="s">
        <v>13506</v>
      </c>
      <c r="F7958" s="13" t="s">
        <v>1089</v>
      </c>
      <c r="G7958" s="14" t="s">
        <v>13507</v>
      </c>
      <c r="H7958" s="15">
        <f>HYPERLINK("https://docs.wto.org/imrd/directdoc.asp?DDFDocuments/q/G/SPS/NPER307.pdf","EN")</f>
      </c>
      <c r="I7958" s="15">
        <f>HYPERLINK("https://docs.wto.org/imrd/directdoc.asp?DDFDocuments/r/G/SPS/NPER307.pdf","FR")</f>
      </c>
      <c r="J7958" s="15">
        <f>HYPERLINK("https://docs.wto.org/imrd/directdoc.asp?DDFDocuments/s/G/SPS/NPER307.pdf","ES")</f>
      </c>
    </row>
    <row r="7959">
      <c r="A7959" s="10" t="s">
        <v>13508</v>
      </c>
      <c r="B7959" s="11" t="s">
        <v>233</v>
      </c>
      <c r="C7959" s="10" t="s">
        <v>18</v>
      </c>
      <c r="D7959" s="12">
        <v>40259</v>
      </c>
      <c r="E7959" s="13" t="s">
        <v>13509</v>
      </c>
      <c r="F7959" s="13" t="s">
        <v>1089</v>
      </c>
      <c r="G7959" s="14" t="s">
        <v>79</v>
      </c>
      <c r="H7959" s="15">
        <f>HYPERLINK("https://docs.wto.org/imrd/directdoc.asp?DDFDocuments/t/G/SPS/NPER308.DOC","EN")</f>
      </c>
      <c r="I7959" s="15">
        <f>HYPERLINK("https://docs.wto.org/imrd/directdoc.asp?DDFDocuments/u/G/SPS/NPER308.DOC","FR")</f>
      </c>
      <c r="J7959" s="15">
        <f>HYPERLINK("https://docs.wto.org/imrd/directdoc.asp?DDFDocuments/v/G/SPS/NPER308.DOC","ES")</f>
      </c>
    </row>
    <row r="7960">
      <c r="A7960" s="10" t="s">
        <v>13510</v>
      </c>
      <c r="B7960" s="11" t="s">
        <v>233</v>
      </c>
      <c r="C7960" s="10" t="s">
        <v>18</v>
      </c>
      <c r="D7960" s="12">
        <v>40259</v>
      </c>
      <c r="E7960" s="13" t="s">
        <v>13511</v>
      </c>
      <c r="F7960" s="13" t="s">
        <v>1089</v>
      </c>
      <c r="G7960" s="14" t="s">
        <v>79</v>
      </c>
      <c r="H7960" s="15">
        <f>HYPERLINK("https://docs.wto.org/imrd/directdoc.asp?DDFDocuments/q/G/SPS/NPER309.pdf","EN")</f>
      </c>
      <c r="I7960" s="15">
        <f>HYPERLINK("https://docs.wto.org/imrd/directdoc.asp?DDFDocuments/r/G/SPS/NPER309.pdf","FR")</f>
      </c>
      <c r="J7960" s="15">
        <f>HYPERLINK("https://docs.wto.org/imrd/directdoc.asp?DDFDocuments/s/G/SPS/NPER309.pdf","ES")</f>
      </c>
    </row>
    <row r="7961">
      <c r="A7961" s="10" t="s">
        <v>13512</v>
      </c>
      <c r="B7961" s="11" t="s">
        <v>233</v>
      </c>
      <c r="C7961" s="10" t="s">
        <v>18</v>
      </c>
      <c r="D7961" s="12">
        <v>40259</v>
      </c>
      <c r="E7961" s="13" t="s">
        <v>13513</v>
      </c>
      <c r="F7961" s="13" t="s">
        <v>1089</v>
      </c>
      <c r="G7961" s="14" t="s">
        <v>95</v>
      </c>
      <c r="H7961" s="15">
        <f>HYPERLINK("https://docs.wto.org/imrd/directdoc.asp?DDFDocuments/t/G/SPS/NPER310.DOC","EN")</f>
      </c>
      <c r="I7961" s="15">
        <f>HYPERLINK("https://docs.wto.org/imrd/directdoc.asp?DDFDocuments/u/G/SPS/NPER310.DOC","FR")</f>
      </c>
      <c r="J7961" s="15">
        <f>HYPERLINK("https://docs.wto.org/imrd/directdoc.asp?DDFDocuments/v/G/SPS/NPER310.DOC","ES")</f>
      </c>
    </row>
    <row r="7962">
      <c r="A7962" s="10" t="s">
        <v>13514</v>
      </c>
      <c r="B7962" s="11" t="s">
        <v>233</v>
      </c>
      <c r="C7962" s="10" t="s">
        <v>18</v>
      </c>
      <c r="D7962" s="12">
        <v>40259</v>
      </c>
      <c r="E7962" s="13" t="s">
        <v>13515</v>
      </c>
      <c r="F7962" s="13" t="s">
        <v>1089</v>
      </c>
      <c r="G7962" s="14" t="s">
        <v>183</v>
      </c>
      <c r="H7962" s="15">
        <f>HYPERLINK("https://docs.wto.org/imrd/directdoc.asp?DDFDocuments/t/G/SPS/NPER311.DOC","EN")</f>
      </c>
      <c r="I7962" s="15">
        <f>HYPERLINK("https://docs.wto.org/imrd/directdoc.asp?DDFDocuments/u/G/SPS/NPER311.DOC","FR")</f>
      </c>
      <c r="J7962" s="15">
        <f>HYPERLINK("https://docs.wto.org/imrd/directdoc.asp?DDFDocuments/v/G/SPS/NPER311.DOC","ES")</f>
      </c>
    </row>
    <row r="7963">
      <c r="A7963" s="10" t="s">
        <v>13516</v>
      </c>
      <c r="B7963" s="11" t="s">
        <v>233</v>
      </c>
      <c r="C7963" s="10" t="s">
        <v>18</v>
      </c>
      <c r="D7963" s="12">
        <v>40259</v>
      </c>
      <c r="E7963" s="13" t="s">
        <v>13515</v>
      </c>
      <c r="F7963" s="13" t="s">
        <v>2531</v>
      </c>
      <c r="G7963" s="14" t="s">
        <v>1274</v>
      </c>
      <c r="H7963" s="15">
        <f>HYPERLINK("https://docs.wto.org/imrd/directdoc.asp?DDFDocuments/t/G/SPS/NPER312.DOC","EN")</f>
      </c>
      <c r="I7963" s="15">
        <f>HYPERLINK("https://docs.wto.org/imrd/directdoc.asp?DDFDocuments/u/G/SPS/NPER312.DOC","FR")</f>
      </c>
      <c r="J7963" s="15">
        <f>HYPERLINK("https://docs.wto.org/imrd/directdoc.asp?DDFDocuments/v/G/SPS/NPER312.DOC","ES")</f>
      </c>
    </row>
    <row r="7964">
      <c r="A7964" s="10" t="s">
        <v>13517</v>
      </c>
      <c r="B7964" s="11" t="s">
        <v>233</v>
      </c>
      <c r="C7964" s="10" t="s">
        <v>18</v>
      </c>
      <c r="D7964" s="12">
        <v>40256</v>
      </c>
      <c r="E7964" s="13" t="s">
        <v>9348</v>
      </c>
      <c r="F7964" s="13" t="s">
        <v>992</v>
      </c>
      <c r="G7964" s="14"/>
      <c r="H7964" s="15">
        <f>HYPERLINK("https://docs.wto.org/imrd/directdoc.asp?DDFDocuments/t/G/SPS/NPER269.DOC","EN")</f>
      </c>
      <c r="I7964" s="15">
        <f>HYPERLINK("https://docs.wto.org/imrd/directdoc.asp?DDFDocuments/u/G/SPS/NPER269.DOC","FR")</f>
      </c>
      <c r="J7964" s="15">
        <f>HYPERLINK("https://docs.wto.org/imrd/directdoc.asp?DDFDocuments/v/G/SPS/NPER269.DOC","ES")</f>
      </c>
    </row>
    <row r="7965">
      <c r="A7965" s="10" t="s">
        <v>13518</v>
      </c>
      <c r="B7965" s="11" t="s">
        <v>233</v>
      </c>
      <c r="C7965" s="10" t="s">
        <v>18</v>
      </c>
      <c r="D7965" s="12">
        <v>40256</v>
      </c>
      <c r="E7965" s="13" t="s">
        <v>13519</v>
      </c>
      <c r="F7965" s="13" t="s">
        <v>607</v>
      </c>
      <c r="G7965" s="14" t="s">
        <v>5318</v>
      </c>
      <c r="H7965" s="15">
        <f>HYPERLINK("https://docs.wto.org/imrd/directdoc.asp?DDFDocuments/q/G/SPS/NPER270.pdf","EN")</f>
      </c>
      <c r="I7965" s="15">
        <f>HYPERLINK("https://docs.wto.org/imrd/directdoc.asp?DDFDocuments/r/G/SPS/NPER270.pdf","FR")</f>
      </c>
      <c r="J7965" s="15">
        <f>HYPERLINK("https://docs.wto.org/imrd/directdoc.asp?DDFDocuments/s/G/SPS/NPER270.pdf","ES")</f>
      </c>
    </row>
    <row r="7966">
      <c r="A7966" s="10" t="s">
        <v>13520</v>
      </c>
      <c r="B7966" s="11" t="s">
        <v>233</v>
      </c>
      <c r="C7966" s="10" t="s">
        <v>18</v>
      </c>
      <c r="D7966" s="12">
        <v>40256</v>
      </c>
      <c r="E7966" s="13" t="s">
        <v>13521</v>
      </c>
      <c r="F7966" s="13" t="s">
        <v>607</v>
      </c>
      <c r="G7966" s="14" t="s">
        <v>13522</v>
      </c>
      <c r="H7966" s="15">
        <f>HYPERLINK("https://docs.wto.org/imrd/directdoc.asp?DDFDocuments/q/G/SPS/NPER271.pdf","EN")</f>
      </c>
      <c r="I7966" s="15">
        <f>HYPERLINK("https://docs.wto.org/imrd/directdoc.asp?DDFDocuments/r/G/SPS/NPER271.pdf","FR")</f>
      </c>
      <c r="J7966" s="15">
        <f>HYPERLINK("https://docs.wto.org/imrd/directdoc.asp?DDFDocuments/s/G/SPS/NPER271.pdf","ES")</f>
      </c>
    </row>
    <row r="7967">
      <c r="A7967" s="10" t="s">
        <v>13523</v>
      </c>
      <c r="B7967" s="11" t="s">
        <v>233</v>
      </c>
      <c r="C7967" s="10" t="s">
        <v>18</v>
      </c>
      <c r="D7967" s="12">
        <v>40256</v>
      </c>
      <c r="E7967" s="13" t="s">
        <v>13524</v>
      </c>
      <c r="F7967" s="13" t="s">
        <v>992</v>
      </c>
      <c r="G7967" s="14" t="s">
        <v>149</v>
      </c>
      <c r="H7967" s="15">
        <f>HYPERLINK("https://docs.wto.org/imrd/directdoc.asp?DDFDocuments/t/G/SPS/NPER273.DOC","EN")</f>
      </c>
      <c r="I7967" s="15">
        <f>HYPERLINK("https://docs.wto.org/imrd/directdoc.asp?DDFDocuments/u/G/SPS/NPER273.DOC","FR")</f>
      </c>
      <c r="J7967" s="15">
        <f>HYPERLINK("https://docs.wto.org/imrd/directdoc.asp?DDFDocuments/v/G/SPS/NPER273.DOC","ES")</f>
      </c>
    </row>
    <row r="7968">
      <c r="A7968" s="10" t="s">
        <v>13525</v>
      </c>
      <c r="B7968" s="11" t="s">
        <v>233</v>
      </c>
      <c r="C7968" s="10" t="s">
        <v>18</v>
      </c>
      <c r="D7968" s="12">
        <v>40256</v>
      </c>
      <c r="E7968" s="13" t="s">
        <v>13526</v>
      </c>
      <c r="F7968" s="13" t="s">
        <v>992</v>
      </c>
      <c r="G7968" s="14" t="s">
        <v>183</v>
      </c>
      <c r="H7968" s="15">
        <f>HYPERLINK("https://docs.wto.org/imrd/directdoc.asp?DDFDocuments/q/G/SPS/NPER274.pdf","EN")</f>
      </c>
      <c r="I7968" s="15">
        <f>HYPERLINK("https://docs.wto.org/imrd/directdoc.asp?DDFDocuments/r/G/SPS/NPER274.pdf","FR")</f>
      </c>
      <c r="J7968" s="15">
        <f>HYPERLINK("https://docs.wto.org/imrd/directdoc.asp?DDFDocuments/s/G/SPS/NPER274.pdf","ES")</f>
      </c>
    </row>
    <row r="7969">
      <c r="A7969" s="10" t="s">
        <v>13527</v>
      </c>
      <c r="B7969" s="11" t="s">
        <v>233</v>
      </c>
      <c r="C7969" s="10" t="s">
        <v>18</v>
      </c>
      <c r="D7969" s="12">
        <v>40256</v>
      </c>
      <c r="E7969" s="13" t="s">
        <v>13528</v>
      </c>
      <c r="F7969" s="13" t="s">
        <v>992</v>
      </c>
      <c r="G7969" s="14" t="s">
        <v>79</v>
      </c>
      <c r="H7969" s="15">
        <f>HYPERLINK("https://docs.wto.org/imrd/directdoc.asp?DDFDocuments/q/G/SPS/NPER275.pdf","EN")</f>
      </c>
      <c r="I7969" s="15">
        <f>HYPERLINK("https://docs.wto.org/imrd/directdoc.asp?DDFDocuments/r/G/SPS/NPER275.pdf","FR")</f>
      </c>
      <c r="J7969" s="15">
        <f>HYPERLINK("https://docs.wto.org/imrd/directdoc.asp?DDFDocuments/s/G/SPS/NPER275.pdf","ES")</f>
      </c>
    </row>
    <row r="7970">
      <c r="A7970" s="10" t="s">
        <v>13529</v>
      </c>
      <c r="B7970" s="11" t="s">
        <v>233</v>
      </c>
      <c r="C7970" s="10" t="s">
        <v>18</v>
      </c>
      <c r="D7970" s="12">
        <v>40256</v>
      </c>
      <c r="E7970" s="13" t="s">
        <v>13530</v>
      </c>
      <c r="F7970" s="13" t="s">
        <v>992</v>
      </c>
      <c r="G7970" s="14" t="s">
        <v>168</v>
      </c>
      <c r="H7970" s="15">
        <f>HYPERLINK("https://docs.wto.org/imrd/directdoc.asp?DDFDocuments/q/G/SPS/NPER276.pdf","EN")</f>
      </c>
      <c r="I7970" s="15">
        <f>HYPERLINK("https://docs.wto.org/imrd/directdoc.asp?DDFDocuments/r/G/SPS/NPER276.pdf","FR")</f>
      </c>
      <c r="J7970" s="15">
        <f>HYPERLINK("https://docs.wto.org/imrd/directdoc.asp?DDFDocuments/s/G/SPS/NPER276.pdf","ES")</f>
      </c>
    </row>
    <row r="7971">
      <c r="A7971" s="10" t="s">
        <v>13531</v>
      </c>
      <c r="B7971" s="11" t="s">
        <v>233</v>
      </c>
      <c r="C7971" s="10" t="s">
        <v>18</v>
      </c>
      <c r="D7971" s="12">
        <v>40256</v>
      </c>
      <c r="E7971" s="13" t="s">
        <v>13530</v>
      </c>
      <c r="F7971" s="13" t="s">
        <v>992</v>
      </c>
      <c r="G7971" s="14" t="s">
        <v>168</v>
      </c>
      <c r="H7971" s="15">
        <f>HYPERLINK("https://docs.wto.org/imrd/directdoc.asp?DDFDocuments/q/G/SPS/NPER277.pdf","EN")</f>
      </c>
      <c r="I7971" s="15">
        <f>HYPERLINK("https://docs.wto.org/imrd/directdoc.asp?DDFDocuments/r/G/SPS/NPER277.pdf","FR")</f>
      </c>
      <c r="J7971" s="15">
        <f>HYPERLINK("https://docs.wto.org/imrd/directdoc.asp?DDFDocuments/s/G/SPS/NPER277.pdf","ES")</f>
      </c>
    </row>
    <row r="7972">
      <c r="A7972" s="10" t="s">
        <v>13532</v>
      </c>
      <c r="B7972" s="11" t="s">
        <v>233</v>
      </c>
      <c r="C7972" s="10" t="s">
        <v>18</v>
      </c>
      <c r="D7972" s="12">
        <v>40256</v>
      </c>
      <c r="E7972" s="13" t="s">
        <v>13533</v>
      </c>
      <c r="F7972" s="13" t="s">
        <v>992</v>
      </c>
      <c r="G7972" s="14" t="s">
        <v>365</v>
      </c>
      <c r="H7972" s="15">
        <f>HYPERLINK("https://docs.wto.org/imrd/directdoc.asp?DDFDocuments/q/G/SPS/NPER278.pdf","EN")</f>
      </c>
      <c r="I7972" s="15">
        <f>HYPERLINK("https://docs.wto.org/imrd/directdoc.asp?DDFDocuments/r/G/SPS/NPER278.pdf","FR")</f>
      </c>
      <c r="J7972" s="15">
        <f>HYPERLINK("https://docs.wto.org/imrd/directdoc.asp?DDFDocuments/s/G/SPS/NPER278.pdf","ES")</f>
      </c>
    </row>
    <row r="7973">
      <c r="A7973" s="10" t="s">
        <v>13534</v>
      </c>
      <c r="B7973" s="11" t="s">
        <v>233</v>
      </c>
      <c r="C7973" s="10" t="s">
        <v>18</v>
      </c>
      <c r="D7973" s="12">
        <v>40256</v>
      </c>
      <c r="E7973" s="13" t="s">
        <v>13535</v>
      </c>
      <c r="F7973" s="13" t="s">
        <v>992</v>
      </c>
      <c r="G7973" s="14" t="s">
        <v>168</v>
      </c>
      <c r="H7973" s="15">
        <f>HYPERLINK("https://docs.wto.org/imrd/directdoc.asp?DDFDocuments/q/G/SPS/NPER279.pdf","EN")</f>
      </c>
      <c r="I7973" s="15">
        <f>HYPERLINK("https://docs.wto.org/imrd/directdoc.asp?DDFDocuments/r/G/SPS/NPER279.pdf","FR")</f>
      </c>
      <c r="J7973" s="15">
        <f>HYPERLINK("https://docs.wto.org/imrd/directdoc.asp?DDFDocuments/s/G/SPS/NPER279.pdf","ES")</f>
      </c>
    </row>
    <row r="7974">
      <c r="A7974" s="10" t="s">
        <v>13536</v>
      </c>
      <c r="B7974" s="11" t="s">
        <v>233</v>
      </c>
      <c r="C7974" s="10" t="s">
        <v>18</v>
      </c>
      <c r="D7974" s="12">
        <v>40256</v>
      </c>
      <c r="E7974" s="13" t="s">
        <v>13537</v>
      </c>
      <c r="F7974" s="13" t="s">
        <v>158</v>
      </c>
      <c r="G7974" s="14" t="s">
        <v>13153</v>
      </c>
      <c r="H7974" s="15">
        <f>HYPERLINK("https://docs.wto.org/imrd/directdoc.asp?DDFDocuments/q/G/SPS/NPER280.pdf","EN")</f>
      </c>
      <c r="I7974" s="15">
        <f>HYPERLINK("https://docs.wto.org/imrd/directdoc.asp?DDFDocuments/r/G/SPS/NPER280.pdf","FR")</f>
      </c>
      <c r="J7974" s="15">
        <f>HYPERLINK("https://docs.wto.org/imrd/directdoc.asp?DDFDocuments/s/G/SPS/NPER280.pdf","ES")</f>
      </c>
    </row>
    <row r="7975">
      <c r="A7975" s="10" t="s">
        <v>13538</v>
      </c>
      <c r="B7975" s="11" t="s">
        <v>183</v>
      </c>
      <c r="C7975" s="10" t="s">
        <v>18</v>
      </c>
      <c r="D7975" s="12">
        <v>40255</v>
      </c>
      <c r="E7975" s="13" t="s">
        <v>13539</v>
      </c>
      <c r="F7975" s="13" t="s">
        <v>158</v>
      </c>
      <c r="G7975" s="14" t="s">
        <v>195</v>
      </c>
      <c r="H7975" s="15">
        <f>HYPERLINK("https://docs.wto.org/imrd/directdoc.asp?DDFDocuments/q/G/SPS/NARG131.pdf","EN")</f>
      </c>
      <c r="I7975" s="15">
        <f>HYPERLINK("https://docs.wto.org/imrd/directdoc.asp?DDFDocuments/r/G/SPS/NARG131.pdf","FR")</f>
      </c>
      <c r="J7975" s="15">
        <f>HYPERLINK("https://docs.wto.org/imrd/directdoc.asp?DDFDocuments/s/G/SPS/NARG131.pdf","ES")</f>
      </c>
    </row>
    <row r="7976">
      <c r="A7976" s="10" t="s">
        <v>13540</v>
      </c>
      <c r="B7976" s="11" t="s">
        <v>139</v>
      </c>
      <c r="C7976" s="10" t="s">
        <v>18</v>
      </c>
      <c r="D7976" s="12">
        <v>40255</v>
      </c>
      <c r="E7976" s="13" t="s">
        <v>5321</v>
      </c>
      <c r="F7976" s="13" t="s">
        <v>3404</v>
      </c>
      <c r="G7976" s="14"/>
      <c r="H7976" s="15">
        <f>HYPERLINK("https://docs.wto.org/imrd/directdoc.asp?DDFDocuments/q/G/SPS/NIND67.pdf","EN")</f>
      </c>
      <c r="I7976" s="15">
        <f>HYPERLINK("https://docs.wto.org/imrd/directdoc.asp?DDFDocuments/r/G/SPS/NIND67.pdf","FR")</f>
      </c>
      <c r="J7976" s="15">
        <f>HYPERLINK("https://docs.wto.org/imrd/directdoc.asp?DDFDocuments/s/G/SPS/NIND67.pdf","ES")</f>
      </c>
    </row>
    <row r="7977">
      <c r="A7977" s="10" t="s">
        <v>13541</v>
      </c>
      <c r="B7977" s="11" t="s">
        <v>233</v>
      </c>
      <c r="C7977" s="10" t="s">
        <v>18</v>
      </c>
      <c r="D7977" s="12">
        <v>40255</v>
      </c>
      <c r="E7977" s="13" t="s">
        <v>11373</v>
      </c>
      <c r="F7977" s="13" t="s">
        <v>992</v>
      </c>
      <c r="G7977" s="14" t="s">
        <v>168</v>
      </c>
      <c r="H7977" s="15">
        <f>HYPERLINK("https://docs.wto.org/imrd/directdoc.asp?DDFDocuments/q/G/SPS/NPER266.pdf","EN")</f>
      </c>
      <c r="I7977" s="15">
        <f>HYPERLINK("https://docs.wto.org/imrd/directdoc.asp?DDFDocuments/r/G/SPS/NPER266.pdf","FR")</f>
      </c>
      <c r="J7977" s="15">
        <f>HYPERLINK("https://docs.wto.org/imrd/directdoc.asp?DDFDocuments/s/G/SPS/NPER266.pdf","ES")</f>
      </c>
    </row>
    <row r="7978">
      <c r="A7978" s="10" t="s">
        <v>13542</v>
      </c>
      <c r="B7978" s="11" t="s">
        <v>233</v>
      </c>
      <c r="C7978" s="10" t="s">
        <v>18</v>
      </c>
      <c r="D7978" s="12">
        <v>40255</v>
      </c>
      <c r="E7978" s="13" t="s">
        <v>13543</v>
      </c>
      <c r="F7978" s="13" t="s">
        <v>992</v>
      </c>
      <c r="G7978" s="14" t="s">
        <v>183</v>
      </c>
      <c r="H7978" s="15">
        <f>HYPERLINK("https://docs.wto.org/imrd/directdoc.asp?DDFDocuments/q/G/SPS/NPER268.pdf","EN")</f>
      </c>
      <c r="I7978" s="15">
        <f>HYPERLINK("https://docs.wto.org/imrd/directdoc.asp?DDFDocuments/r/G/SPS/NPER268.pdf","FR")</f>
      </c>
      <c r="J7978" s="15">
        <f>HYPERLINK("https://docs.wto.org/imrd/directdoc.asp?DDFDocuments/s/G/SPS/NPER268.pdf","ES")</f>
      </c>
    </row>
    <row r="7979">
      <c r="A7979" s="10" t="s">
        <v>13544</v>
      </c>
      <c r="B7979" s="11" t="s">
        <v>233</v>
      </c>
      <c r="C7979" s="10" t="s">
        <v>40</v>
      </c>
      <c r="D7979" s="12">
        <v>40255</v>
      </c>
      <c r="E7979" s="13" t="s">
        <v>19</v>
      </c>
      <c r="F7979" s="13" t="s">
        <v>310</v>
      </c>
      <c r="G7979" s="14"/>
      <c r="H7979" s="15">
        <f>HYPERLINK("https://docs.wto.org/imrd/directdoc.asp?DDFDocuments/t/G/SPS/NPER38A1.DOC","EN")</f>
      </c>
      <c r="I7979" s="15">
        <f>HYPERLINK("https://docs.wto.org/imrd/directdoc.asp?DDFDocuments/u/G/SPS/NPER38A1.DOC","FR")</f>
      </c>
      <c r="J7979" s="15">
        <f>HYPERLINK("https://docs.wto.org/imrd/directdoc.asp?DDFDocuments/v/G/SPS/NPER38A1.DOC","ES")</f>
      </c>
    </row>
    <row r="7980">
      <c r="A7980" s="10" t="s">
        <v>13545</v>
      </c>
      <c r="B7980" s="11" t="s">
        <v>233</v>
      </c>
      <c r="C7980" s="10" t="s">
        <v>40</v>
      </c>
      <c r="D7980" s="12">
        <v>40255</v>
      </c>
      <c r="E7980" s="13" t="s">
        <v>19</v>
      </c>
      <c r="F7980" s="13" t="s">
        <v>310</v>
      </c>
      <c r="G7980" s="14"/>
      <c r="H7980" s="15">
        <f>HYPERLINK("https://docs.wto.org/imrd/directdoc.asp?DDFDocuments/t/G/SPS/NPER38A2.DOC","EN")</f>
      </c>
      <c r="I7980" s="15">
        <f>HYPERLINK("https://docs.wto.org/imrd/directdoc.asp?DDFDocuments/u/G/SPS/NPER38A2.DOC","FR")</f>
      </c>
      <c r="J7980" s="15">
        <f>HYPERLINK("https://docs.wto.org/imrd/directdoc.asp?DDFDocuments/v/G/SPS/NPER38A2.DOC","ES")</f>
      </c>
    </row>
    <row r="7981">
      <c r="A7981" s="10" t="s">
        <v>13546</v>
      </c>
      <c r="B7981" s="11" t="s">
        <v>79</v>
      </c>
      <c r="C7981" s="10" t="s">
        <v>40</v>
      </c>
      <c r="D7981" s="12">
        <v>40254</v>
      </c>
      <c r="E7981" s="13" t="s">
        <v>19</v>
      </c>
      <c r="F7981" s="13" t="s">
        <v>5150</v>
      </c>
      <c r="G7981" s="14"/>
      <c r="H7981" s="15">
        <f>HYPERLINK("https://docs.wto.org/imrd/directdoc.asp?DDFDocuments/t/G/SPS/NCOL182A1.DOC","EN")</f>
      </c>
      <c r="I7981" s="15">
        <f>HYPERLINK("https://docs.wto.org/imrd/directdoc.asp?DDFDocuments/u/G/SPS/NCOL182A1.DOC","FR")</f>
      </c>
      <c r="J7981" s="15">
        <f>HYPERLINK("https://docs.wto.org/imrd/directdoc.asp?DDFDocuments/v/G/SPS/NCOL182A1.DOC","ES")</f>
      </c>
    </row>
    <row r="7982">
      <c r="A7982" s="10" t="s">
        <v>13547</v>
      </c>
      <c r="B7982" s="11" t="s">
        <v>5038</v>
      </c>
      <c r="C7982" s="10" t="s">
        <v>12</v>
      </c>
      <c r="D7982" s="12">
        <v>40253</v>
      </c>
      <c r="E7982" s="13" t="s">
        <v>12772</v>
      </c>
      <c r="F7982" s="13" t="s">
        <v>6521</v>
      </c>
      <c r="G7982" s="14" t="s">
        <v>13548</v>
      </c>
      <c r="H7982" s="15">
        <f>HYPERLINK("https://docs.wto.org/imrd/directdoc.asp?DDFDocuments/t/G/SPS/NALB127.DOC","EN")</f>
      </c>
      <c r="I7982" s="15">
        <f>HYPERLINK("https://docs.wto.org/imrd/directdoc.asp?DDFDocuments/u/G/SPS/NALB127.DOC","FR")</f>
      </c>
      <c r="J7982" s="15">
        <f>HYPERLINK("https://docs.wto.org/imrd/directdoc.asp?DDFDocuments/v/G/SPS/NALB127.DOC","ES")</f>
      </c>
    </row>
    <row r="7983">
      <c r="A7983" s="10" t="s">
        <v>13549</v>
      </c>
      <c r="B7983" s="11" t="s">
        <v>5038</v>
      </c>
      <c r="C7983" s="10" t="s">
        <v>12</v>
      </c>
      <c r="D7983" s="12">
        <v>40253</v>
      </c>
      <c r="E7983" s="13" t="s">
        <v>12772</v>
      </c>
      <c r="F7983" s="13" t="s">
        <v>6521</v>
      </c>
      <c r="G7983" s="14" t="s">
        <v>13550</v>
      </c>
      <c r="H7983" s="15">
        <f>HYPERLINK("https://docs.wto.org/imrd/directdoc.asp?DDFDocuments/t/G/SPS/NALB128.DOC","EN")</f>
      </c>
      <c r="I7983" s="15">
        <f>HYPERLINK("https://docs.wto.org/imrd/directdoc.asp?DDFDocuments/u/G/SPS/NALB128.DOC","FR")</f>
      </c>
      <c r="J7983" s="15">
        <f>HYPERLINK("https://docs.wto.org/imrd/directdoc.asp?DDFDocuments/v/G/SPS/NALB128.DOC","ES")</f>
      </c>
    </row>
    <row r="7984">
      <c r="A7984" s="10" t="s">
        <v>13551</v>
      </c>
      <c r="B7984" s="11" t="s">
        <v>95</v>
      </c>
      <c r="C7984" s="10" t="s">
        <v>40</v>
      </c>
      <c r="D7984" s="12">
        <v>40253</v>
      </c>
      <c r="E7984" s="13" t="s">
        <v>13296</v>
      </c>
      <c r="F7984" s="13" t="s">
        <v>310</v>
      </c>
      <c r="G7984" s="14"/>
      <c r="H7984" s="15">
        <f>HYPERLINK("https://docs.wto.org/imrd/directdoc.asp?DDFDocuments/q/G/SPS/NBRA616A1.pdf","EN")</f>
      </c>
      <c r="I7984" s="15">
        <f>HYPERLINK("https://docs.wto.org/imrd/directdoc.asp?DDFDocuments/r/G/SPS/NBRA616A1.pdf","FR")</f>
      </c>
      <c r="J7984" s="15">
        <f>HYPERLINK("https://docs.wto.org/imrd/directdoc.asp?DDFDocuments/s/G/SPS/NBRA616A1.pdf","ES")</f>
      </c>
    </row>
    <row r="7985">
      <c r="A7985" s="10" t="s">
        <v>13552</v>
      </c>
      <c r="B7985" s="11" t="s">
        <v>95</v>
      </c>
      <c r="C7985" s="10" t="s">
        <v>18</v>
      </c>
      <c r="D7985" s="12">
        <v>40253</v>
      </c>
      <c r="E7985" s="13" t="s">
        <v>3159</v>
      </c>
      <c r="F7985" s="13" t="s">
        <v>32</v>
      </c>
      <c r="G7985" s="14"/>
      <c r="H7985" s="15">
        <f>HYPERLINK("https://docs.wto.org/imrd/directdoc.asp?DDFDocuments/t/G/SPS/NBRA622.DOC","EN")</f>
      </c>
      <c r="I7985" s="15">
        <f>HYPERLINK("https://docs.wto.org/imrd/directdoc.asp?DDFDocuments/u/G/SPS/NBRA622.DOC","FR")</f>
      </c>
      <c r="J7985" s="15">
        <f>HYPERLINK("https://docs.wto.org/imrd/directdoc.asp?DDFDocuments/v/G/SPS/NBRA622.DOC","ES")</f>
      </c>
    </row>
    <row r="7986">
      <c r="A7986" s="10" t="s">
        <v>13553</v>
      </c>
      <c r="B7986" s="11" t="s">
        <v>95</v>
      </c>
      <c r="C7986" s="10" t="s">
        <v>18</v>
      </c>
      <c r="D7986" s="12">
        <v>40253</v>
      </c>
      <c r="E7986" s="13" t="s">
        <v>5046</v>
      </c>
      <c r="F7986" s="13" t="s">
        <v>6531</v>
      </c>
      <c r="G7986" s="14"/>
      <c r="H7986" s="15">
        <f>HYPERLINK("https://docs.wto.org/imrd/directdoc.asp?DDFDocuments/t/G/SPS/NBRA623.DOC","EN")</f>
      </c>
      <c r="I7986" s="15">
        <f>HYPERLINK("https://docs.wto.org/imrd/directdoc.asp?DDFDocuments/u/G/SPS/NBRA623.DOC","FR")</f>
      </c>
      <c r="J7986" s="15">
        <f>HYPERLINK("https://docs.wto.org/imrd/directdoc.asp?DDFDocuments/v/G/SPS/NBRA623.DOC","ES")</f>
      </c>
    </row>
    <row r="7987">
      <c r="A7987" s="10" t="s">
        <v>13554</v>
      </c>
      <c r="B7987" s="11" t="s">
        <v>195</v>
      </c>
      <c r="C7987" s="10" t="s">
        <v>40</v>
      </c>
      <c r="D7987" s="12">
        <v>40253</v>
      </c>
      <c r="E7987" s="13" t="s">
        <v>13555</v>
      </c>
      <c r="F7987" s="13" t="s">
        <v>310</v>
      </c>
      <c r="G7987" s="14" t="s">
        <v>10320</v>
      </c>
      <c r="H7987" s="15">
        <f>HYPERLINK("https://docs.wto.org/imrd/directdoc.asp?DDFDocuments/t/G/SPS/NNZL363A1.DOC","EN")</f>
      </c>
      <c r="I7987" s="15">
        <f>HYPERLINK("https://docs.wto.org/imrd/directdoc.asp?DDFDocuments/u/G/SPS/NNZL363A1.DOC","FR")</f>
      </c>
      <c r="J7987" s="15">
        <f>HYPERLINK("https://docs.wto.org/imrd/directdoc.asp?DDFDocuments/v/G/SPS/NNZL363A1.DOC","ES")</f>
      </c>
    </row>
    <row r="7988">
      <c r="A7988" s="10" t="s">
        <v>13556</v>
      </c>
      <c r="B7988" s="11" t="s">
        <v>233</v>
      </c>
      <c r="C7988" s="10" t="s">
        <v>201</v>
      </c>
      <c r="D7988" s="12">
        <v>40253</v>
      </c>
      <c r="E7988" s="13" t="s">
        <v>19</v>
      </c>
      <c r="F7988" s="13" t="s">
        <v>607</v>
      </c>
      <c r="G7988" s="14" t="s">
        <v>226</v>
      </c>
      <c r="H7988" s="15"/>
      <c r="I7988" s="15">
        <f>HYPERLINK("https://docs.wto.org/imrd/directdoc.asp?DDFDocuments/u/G/SPS/NPER220C1.DOC","FR")</f>
      </c>
      <c r="J7988" s="15">
        <f>HYPERLINK("https://docs.wto.org/imrd/directdoc.asp?DDFDocuments/v/G/SPS/NPER220C1.DOC","ES")</f>
      </c>
    </row>
    <row r="7989">
      <c r="A7989" s="10" t="s">
        <v>13557</v>
      </c>
      <c r="B7989" s="11" t="s">
        <v>233</v>
      </c>
      <c r="C7989" s="10" t="s">
        <v>201</v>
      </c>
      <c r="D7989" s="12">
        <v>40253</v>
      </c>
      <c r="E7989" s="13" t="s">
        <v>19</v>
      </c>
      <c r="F7989" s="13" t="s">
        <v>607</v>
      </c>
      <c r="G7989" s="14" t="s">
        <v>1093</v>
      </c>
      <c r="H7989" s="15"/>
      <c r="I7989" s="15">
        <f>HYPERLINK("https://docs.wto.org/imrd/directdoc.asp?DDFDocuments/r/G/SPS/NPER226C1.pdf","FR")</f>
      </c>
      <c r="J7989" s="15">
        <f>HYPERLINK("https://docs.wto.org/imrd/directdoc.asp?DDFDocuments/s/G/SPS/NPER226C1.pdf","ES")</f>
      </c>
    </row>
    <row r="7990">
      <c r="A7990" s="10" t="s">
        <v>13558</v>
      </c>
      <c r="B7990" s="11" t="s">
        <v>233</v>
      </c>
      <c r="C7990" s="10" t="s">
        <v>201</v>
      </c>
      <c r="D7990" s="12">
        <v>40253</v>
      </c>
      <c r="E7990" s="13" t="s">
        <v>19</v>
      </c>
      <c r="F7990" s="13" t="s">
        <v>992</v>
      </c>
      <c r="G7990" s="14" t="s">
        <v>3481</v>
      </c>
      <c r="H7990" s="15"/>
      <c r="I7990" s="15">
        <f>HYPERLINK("https://docs.wto.org/imrd/directdoc.asp?DDFDocuments/u/G/SPS/NPER227C1.DOC","FR")</f>
      </c>
      <c r="J7990" s="15">
        <f>HYPERLINK("https://docs.wto.org/imrd/directdoc.asp?DDFDocuments/v/G/SPS/NPER227C1.DOC","ES")</f>
      </c>
    </row>
    <row r="7991">
      <c r="A7991" s="10" t="s">
        <v>13559</v>
      </c>
      <c r="B7991" s="11" t="s">
        <v>233</v>
      </c>
      <c r="C7991" s="10" t="s">
        <v>201</v>
      </c>
      <c r="D7991" s="12">
        <v>40253</v>
      </c>
      <c r="E7991" s="13" t="s">
        <v>19</v>
      </c>
      <c r="F7991" s="13" t="s">
        <v>2449</v>
      </c>
      <c r="G7991" s="14" t="s">
        <v>1093</v>
      </c>
      <c r="H7991" s="15"/>
      <c r="I7991" s="15">
        <f>HYPERLINK("https://docs.wto.org/imrd/directdoc.asp?DDFDocuments/u/G/SPS/NPER228C1.DOC","FR")</f>
      </c>
      <c r="J7991" s="15">
        <f>HYPERLINK("https://docs.wto.org/imrd/directdoc.asp?DDFDocuments/v/G/SPS/NPER228C1.DOC","ES")</f>
      </c>
    </row>
    <row r="7992">
      <c r="A7992" s="10" t="s">
        <v>13560</v>
      </c>
      <c r="B7992" s="11" t="s">
        <v>233</v>
      </c>
      <c r="C7992" s="10" t="s">
        <v>201</v>
      </c>
      <c r="D7992" s="12">
        <v>40253</v>
      </c>
      <c r="E7992" s="13" t="s">
        <v>19</v>
      </c>
      <c r="F7992" s="13" t="s">
        <v>992</v>
      </c>
      <c r="G7992" s="14" t="s">
        <v>95</v>
      </c>
      <c r="H7992" s="15"/>
      <c r="I7992" s="15">
        <f>HYPERLINK("https://docs.wto.org/imrd/directdoc.asp?DDFDocuments/r/G/SPS/NPER229C1.pdf","FR")</f>
      </c>
      <c r="J7992" s="15">
        <f>HYPERLINK("https://docs.wto.org/imrd/directdoc.asp?DDFDocuments/s/G/SPS/NPER229C1.pdf","ES")</f>
      </c>
    </row>
    <row r="7993">
      <c r="A7993" s="10" t="s">
        <v>13561</v>
      </c>
      <c r="B7993" s="11" t="s">
        <v>233</v>
      </c>
      <c r="C7993" s="10" t="s">
        <v>201</v>
      </c>
      <c r="D7993" s="12">
        <v>40253</v>
      </c>
      <c r="E7993" s="13" t="s">
        <v>19</v>
      </c>
      <c r="F7993" s="13" t="s">
        <v>2449</v>
      </c>
      <c r="G7993" s="14" t="s">
        <v>214</v>
      </c>
      <c r="H7993" s="15"/>
      <c r="I7993" s="15">
        <f>HYPERLINK("https://docs.wto.org/imrd/directdoc.asp?DDFDocuments/u/G/SPS/NPER230C1.DOC","FR")</f>
      </c>
      <c r="J7993" s="15">
        <f>HYPERLINK("https://docs.wto.org/imrd/directdoc.asp?DDFDocuments/v/G/SPS/NPER230C1.DOC","ES")</f>
      </c>
    </row>
    <row r="7994">
      <c r="A7994" s="10" t="s">
        <v>13562</v>
      </c>
      <c r="B7994" s="11" t="s">
        <v>233</v>
      </c>
      <c r="C7994" s="10" t="s">
        <v>201</v>
      </c>
      <c r="D7994" s="12">
        <v>40253</v>
      </c>
      <c r="E7994" s="13" t="s">
        <v>19</v>
      </c>
      <c r="F7994" s="13" t="s">
        <v>992</v>
      </c>
      <c r="G7994" s="14" t="s">
        <v>349</v>
      </c>
      <c r="H7994" s="15"/>
      <c r="I7994" s="15">
        <f>HYPERLINK("https://docs.wto.org/imrd/directdoc.asp?DDFDocuments/r/G/SPS/NPER235C1.pdf","FR")</f>
      </c>
      <c r="J7994" s="15">
        <f>HYPERLINK("https://docs.wto.org/imrd/directdoc.asp?DDFDocuments/s/G/SPS/NPER235C1.pdf","ES")</f>
      </c>
    </row>
    <row r="7995">
      <c r="A7995" s="10" t="s">
        <v>13563</v>
      </c>
      <c r="B7995" s="11" t="s">
        <v>233</v>
      </c>
      <c r="C7995" s="10" t="s">
        <v>201</v>
      </c>
      <c r="D7995" s="12">
        <v>40253</v>
      </c>
      <c r="E7995" s="13" t="s">
        <v>19</v>
      </c>
      <c r="F7995" s="13" t="s">
        <v>992</v>
      </c>
      <c r="G7995" s="14" t="s">
        <v>95</v>
      </c>
      <c r="H7995" s="15"/>
      <c r="I7995" s="15">
        <f>HYPERLINK("https://docs.wto.org/imrd/directdoc.asp?DDFDocuments/r/G/SPS/NPER236C1.pdf","FR")</f>
      </c>
      <c r="J7995" s="15">
        <f>HYPERLINK("https://docs.wto.org/imrd/directdoc.asp?DDFDocuments/s/G/SPS/NPER236C1.pdf","ES")</f>
      </c>
    </row>
    <row r="7996">
      <c r="A7996" s="10" t="s">
        <v>13564</v>
      </c>
      <c r="B7996" s="11" t="s">
        <v>233</v>
      </c>
      <c r="C7996" s="10" t="s">
        <v>18</v>
      </c>
      <c r="D7996" s="12">
        <v>40253</v>
      </c>
      <c r="E7996" s="13" t="s">
        <v>13565</v>
      </c>
      <c r="F7996" s="13" t="s">
        <v>1089</v>
      </c>
      <c r="G7996" s="14" t="s">
        <v>168</v>
      </c>
      <c r="H7996" s="15">
        <f>HYPERLINK("https://docs.wto.org/imrd/directdoc.asp?DDFDocuments/q/G/SPS/NPER257.pdf","EN")</f>
      </c>
      <c r="I7996" s="15">
        <f>HYPERLINK("https://docs.wto.org/imrd/directdoc.asp?DDFDocuments/r/G/SPS/NPER257.pdf","FR")</f>
      </c>
      <c r="J7996" s="15">
        <f>HYPERLINK("https://docs.wto.org/imrd/directdoc.asp?DDFDocuments/s/G/SPS/NPER257.pdf","ES")</f>
      </c>
    </row>
    <row r="7997">
      <c r="A7997" s="10" t="s">
        <v>13566</v>
      </c>
      <c r="B7997" s="11" t="s">
        <v>233</v>
      </c>
      <c r="C7997" s="10" t="s">
        <v>18</v>
      </c>
      <c r="D7997" s="12">
        <v>40253</v>
      </c>
      <c r="E7997" s="13" t="s">
        <v>13567</v>
      </c>
      <c r="F7997" s="13" t="s">
        <v>1089</v>
      </c>
      <c r="G7997" s="14" t="s">
        <v>365</v>
      </c>
      <c r="H7997" s="15">
        <f>HYPERLINK("https://docs.wto.org/imrd/directdoc.asp?DDFDocuments/t/G/SPS/NPER258.DOC","EN")</f>
      </c>
      <c r="I7997" s="15">
        <f>HYPERLINK("https://docs.wto.org/imrd/directdoc.asp?DDFDocuments/u/G/SPS/NPER258.DOC","FR")</f>
      </c>
      <c r="J7997" s="15">
        <f>HYPERLINK("https://docs.wto.org/imrd/directdoc.asp?DDFDocuments/v/G/SPS/NPER258.DOC","ES")</f>
      </c>
    </row>
    <row r="7998">
      <c r="A7998" s="10" t="s">
        <v>13568</v>
      </c>
      <c r="B7998" s="11" t="s">
        <v>233</v>
      </c>
      <c r="C7998" s="10" t="s">
        <v>18</v>
      </c>
      <c r="D7998" s="12">
        <v>40253</v>
      </c>
      <c r="E7998" s="13" t="s">
        <v>13567</v>
      </c>
      <c r="F7998" s="13" t="s">
        <v>1089</v>
      </c>
      <c r="G7998" s="14" t="s">
        <v>27</v>
      </c>
      <c r="H7998" s="15">
        <f>HYPERLINK("https://docs.wto.org/imrd/directdoc.asp?DDFDocuments/t/G/SPS/NPER259.DOC","EN")</f>
      </c>
      <c r="I7998" s="15">
        <f>HYPERLINK("https://docs.wto.org/imrd/directdoc.asp?DDFDocuments/u/G/SPS/NPER259.DOC","FR")</f>
      </c>
      <c r="J7998" s="15">
        <f>HYPERLINK("https://docs.wto.org/imrd/directdoc.asp?DDFDocuments/v/G/SPS/NPER259.DOC","ES")</f>
      </c>
    </row>
    <row r="7999">
      <c r="A7999" s="10" t="s">
        <v>13569</v>
      </c>
      <c r="B7999" s="11" t="s">
        <v>233</v>
      </c>
      <c r="C7999" s="10" t="s">
        <v>18</v>
      </c>
      <c r="D7999" s="12">
        <v>40253</v>
      </c>
      <c r="E7999" s="13" t="s">
        <v>13567</v>
      </c>
      <c r="F7999" s="13" t="s">
        <v>1089</v>
      </c>
      <c r="G7999" s="14" t="s">
        <v>161</v>
      </c>
      <c r="H7999" s="15">
        <f>HYPERLINK("https://docs.wto.org/imrd/directdoc.asp?DDFDocuments/t/G/SPS/NPER260.DOC","EN")</f>
      </c>
      <c r="I7999" s="15">
        <f>HYPERLINK("https://docs.wto.org/imrd/directdoc.asp?DDFDocuments/u/G/SPS/NPER260.DOC","FR")</f>
      </c>
      <c r="J7999" s="15">
        <f>HYPERLINK("https://docs.wto.org/imrd/directdoc.asp?DDFDocuments/v/G/SPS/NPER260.DOC","ES")</f>
      </c>
    </row>
    <row r="8000">
      <c r="A8000" s="10" t="s">
        <v>13570</v>
      </c>
      <c r="B8000" s="11" t="s">
        <v>233</v>
      </c>
      <c r="C8000" s="10" t="s">
        <v>18</v>
      </c>
      <c r="D8000" s="12">
        <v>40253</v>
      </c>
      <c r="E8000" s="13" t="s">
        <v>13571</v>
      </c>
      <c r="F8000" s="13" t="s">
        <v>1089</v>
      </c>
      <c r="G8000" s="14" t="s">
        <v>27</v>
      </c>
      <c r="H8000" s="15">
        <f>HYPERLINK("https://docs.wto.org/imrd/directdoc.asp?DDFDocuments/t/G/SPS/NPER261.DOC","EN")</f>
      </c>
      <c r="I8000" s="15">
        <f>HYPERLINK("https://docs.wto.org/imrd/directdoc.asp?DDFDocuments/u/G/SPS/NPER261.DOC","FR")</f>
      </c>
      <c r="J8000" s="15">
        <f>HYPERLINK("https://docs.wto.org/imrd/directdoc.asp?DDFDocuments/v/G/SPS/NPER261.DOC","ES")</f>
      </c>
    </row>
    <row r="8001">
      <c r="A8001" s="10" t="s">
        <v>13572</v>
      </c>
      <c r="B8001" s="11" t="s">
        <v>233</v>
      </c>
      <c r="C8001" s="10" t="s">
        <v>18</v>
      </c>
      <c r="D8001" s="12">
        <v>40253</v>
      </c>
      <c r="E8001" s="13" t="s">
        <v>13452</v>
      </c>
      <c r="F8001" s="13" t="s">
        <v>1089</v>
      </c>
      <c r="G8001" s="14" t="s">
        <v>349</v>
      </c>
      <c r="H8001" s="15">
        <f>HYPERLINK("https://docs.wto.org/imrd/directdoc.asp?DDFDocuments/q/G/SPS/NPER262.pdf","EN")</f>
      </c>
      <c r="I8001" s="15">
        <f>HYPERLINK("https://docs.wto.org/imrd/directdoc.asp?DDFDocuments/r/G/SPS/NPER262.pdf","FR")</f>
      </c>
      <c r="J8001" s="15">
        <f>HYPERLINK("https://docs.wto.org/imrd/directdoc.asp?DDFDocuments/s/G/SPS/NPER262.pdf","ES")</f>
      </c>
    </row>
    <row r="8002">
      <c r="A8002" s="10" t="s">
        <v>13573</v>
      </c>
      <c r="B8002" s="11" t="s">
        <v>233</v>
      </c>
      <c r="C8002" s="10" t="s">
        <v>18</v>
      </c>
      <c r="D8002" s="12">
        <v>40253</v>
      </c>
      <c r="E8002" s="13" t="s">
        <v>13574</v>
      </c>
      <c r="F8002" s="13" t="s">
        <v>992</v>
      </c>
      <c r="G8002" s="14" t="s">
        <v>349</v>
      </c>
      <c r="H8002" s="15">
        <f>HYPERLINK("https://docs.wto.org/imrd/directdoc.asp?DDFDocuments/q/G/SPS/NPER263.pdf","EN")</f>
      </c>
      <c r="I8002" s="15">
        <f>HYPERLINK("https://docs.wto.org/imrd/directdoc.asp?DDFDocuments/r/G/SPS/NPER263.pdf","FR")</f>
      </c>
      <c r="J8002" s="15">
        <f>HYPERLINK("https://docs.wto.org/imrd/directdoc.asp?DDFDocuments/s/G/SPS/NPER263.pdf","ES")</f>
      </c>
    </row>
    <row r="8003">
      <c r="A8003" s="10" t="s">
        <v>13575</v>
      </c>
      <c r="B8003" s="11" t="s">
        <v>233</v>
      </c>
      <c r="C8003" s="10" t="s">
        <v>18</v>
      </c>
      <c r="D8003" s="12">
        <v>40253</v>
      </c>
      <c r="E8003" s="13" t="s">
        <v>11373</v>
      </c>
      <c r="F8003" s="13" t="s">
        <v>992</v>
      </c>
      <c r="G8003" s="14" t="s">
        <v>3539</v>
      </c>
      <c r="H8003" s="15">
        <f>HYPERLINK("https://docs.wto.org/imrd/directdoc.asp?DDFDocuments/q/G/SPS/NPER264.pdf","EN")</f>
      </c>
      <c r="I8003" s="15">
        <f>HYPERLINK("https://docs.wto.org/imrd/directdoc.asp?DDFDocuments/r/G/SPS/NPER264.pdf","FR")</f>
      </c>
      <c r="J8003" s="15">
        <f>HYPERLINK("https://docs.wto.org/imrd/directdoc.asp?DDFDocuments/s/G/SPS/NPER264.pdf","ES")</f>
      </c>
    </row>
    <row r="8004">
      <c r="A8004" s="10" t="s">
        <v>13576</v>
      </c>
      <c r="B8004" s="11" t="s">
        <v>233</v>
      </c>
      <c r="C8004" s="10" t="s">
        <v>18</v>
      </c>
      <c r="D8004" s="12">
        <v>40253</v>
      </c>
      <c r="E8004" s="13" t="s">
        <v>13497</v>
      </c>
      <c r="F8004" s="13" t="s">
        <v>992</v>
      </c>
      <c r="G8004" s="14" t="s">
        <v>1944</v>
      </c>
      <c r="H8004" s="15">
        <f>HYPERLINK("https://docs.wto.org/imrd/directdoc.asp?DDFDocuments/q/G/SPS/NPER265.pdf","EN")</f>
      </c>
      <c r="I8004" s="15">
        <f>HYPERLINK("https://docs.wto.org/imrd/directdoc.asp?DDFDocuments/r/G/SPS/NPER265.pdf","FR")</f>
      </c>
      <c r="J8004" s="15">
        <f>HYPERLINK("https://docs.wto.org/imrd/directdoc.asp?DDFDocuments/s/G/SPS/NPER265.pdf","ES")</f>
      </c>
    </row>
    <row r="8005">
      <c r="A8005" s="10" t="s">
        <v>13577</v>
      </c>
      <c r="B8005" s="11" t="s">
        <v>349</v>
      </c>
      <c r="C8005" s="10" t="s">
        <v>18</v>
      </c>
      <c r="D8005" s="12">
        <v>40252</v>
      </c>
      <c r="E8005" s="13" t="s">
        <v>13578</v>
      </c>
      <c r="F8005" s="13" t="s">
        <v>32</v>
      </c>
      <c r="G8005" s="14" t="s">
        <v>13579</v>
      </c>
      <c r="H8005" s="15">
        <f>HYPERLINK("https://docs.wto.org/imrd/directdoc.asp?DDFDocuments/t/G/SPS/NECU83.DOC","EN")</f>
      </c>
      <c r="I8005" s="15">
        <f>HYPERLINK("https://docs.wto.org/imrd/directdoc.asp?DDFDocuments/u/G/SPS/NECU83.DOC","FR")</f>
      </c>
      <c r="J8005" s="15">
        <f>HYPERLINK("https://docs.wto.org/imrd/directdoc.asp?DDFDocuments/v/G/SPS/NECU83.DOC","ES")</f>
      </c>
    </row>
    <row r="8006">
      <c r="A8006" s="10" t="s">
        <v>13580</v>
      </c>
      <c r="B8006" s="11" t="s">
        <v>82</v>
      </c>
      <c r="C8006" s="10" t="s">
        <v>18</v>
      </c>
      <c r="D8006" s="12">
        <v>40252</v>
      </c>
      <c r="E8006" s="13" t="s">
        <v>12672</v>
      </c>
      <c r="F8006" s="13" t="s">
        <v>13581</v>
      </c>
      <c r="G8006" s="14" t="s">
        <v>12673</v>
      </c>
      <c r="H8006" s="15">
        <f>HYPERLINK("https://docs.wto.org/imrd/directdoc.asp?DDFDocuments/q/G/SPS/NEEC372.pdf","EN")</f>
      </c>
      <c r="I8006" s="15">
        <f>HYPERLINK("https://docs.wto.org/imrd/directdoc.asp?DDFDocuments/r/G/SPS/NEEC372.pdf","FR")</f>
      </c>
      <c r="J8006" s="15">
        <f>HYPERLINK("https://docs.wto.org/imrd/directdoc.asp?DDFDocuments/s/G/SPS/NEEC372.pdf","ES")</f>
      </c>
    </row>
    <row r="8007">
      <c r="A8007" s="10" t="s">
        <v>13582</v>
      </c>
      <c r="B8007" s="11" t="s">
        <v>233</v>
      </c>
      <c r="C8007" s="10" t="s">
        <v>18</v>
      </c>
      <c r="D8007" s="12">
        <v>40252</v>
      </c>
      <c r="E8007" s="13" t="s">
        <v>13524</v>
      </c>
      <c r="F8007" s="13" t="s">
        <v>992</v>
      </c>
      <c r="G8007" s="14" t="s">
        <v>59</v>
      </c>
      <c r="H8007" s="15">
        <f>HYPERLINK("https://docs.wto.org/imrd/directdoc.asp?DDFDocuments/t/G/SPS/NPER246.DOC","EN")</f>
      </c>
      <c r="I8007" s="15">
        <f>HYPERLINK("https://docs.wto.org/imrd/directdoc.asp?DDFDocuments/u/G/SPS/NPER246.DOC","FR")</f>
      </c>
      <c r="J8007" s="15">
        <f>HYPERLINK("https://docs.wto.org/imrd/directdoc.asp?DDFDocuments/v/G/SPS/NPER246.DOC","ES")</f>
      </c>
    </row>
    <row r="8008">
      <c r="A8008" s="10" t="s">
        <v>13583</v>
      </c>
      <c r="B8008" s="11" t="s">
        <v>233</v>
      </c>
      <c r="C8008" s="10" t="s">
        <v>18</v>
      </c>
      <c r="D8008" s="12">
        <v>40252</v>
      </c>
      <c r="E8008" s="13" t="s">
        <v>13584</v>
      </c>
      <c r="F8008" s="13" t="s">
        <v>992</v>
      </c>
      <c r="G8008" s="14" t="s">
        <v>72</v>
      </c>
      <c r="H8008" s="15">
        <f>HYPERLINK("https://docs.wto.org/imrd/directdoc.asp?DDFDocuments/t/G/SPS/NPER247.DOC","EN")</f>
      </c>
      <c r="I8008" s="15">
        <f>HYPERLINK("https://docs.wto.org/imrd/directdoc.asp?DDFDocuments/u/G/SPS/NPER247.DOC","FR")</f>
      </c>
      <c r="J8008" s="15">
        <f>HYPERLINK("https://docs.wto.org/imrd/directdoc.asp?DDFDocuments/v/G/SPS/NPER247.DOC","ES")</f>
      </c>
    </row>
    <row r="8009">
      <c r="A8009" s="10" t="s">
        <v>13585</v>
      </c>
      <c r="B8009" s="11" t="s">
        <v>233</v>
      </c>
      <c r="C8009" s="10" t="s">
        <v>18</v>
      </c>
      <c r="D8009" s="12">
        <v>40252</v>
      </c>
      <c r="E8009" s="13" t="s">
        <v>13586</v>
      </c>
      <c r="F8009" s="13" t="s">
        <v>992</v>
      </c>
      <c r="G8009" s="14" t="s">
        <v>779</v>
      </c>
      <c r="H8009" s="15">
        <f>HYPERLINK("https://docs.wto.org/imrd/directdoc.asp?DDFDocuments/t/G/SPS/NPER248.DOC","EN")</f>
      </c>
      <c r="I8009" s="15">
        <f>HYPERLINK("https://docs.wto.org/imrd/directdoc.asp?DDFDocuments/u/G/SPS/NPER248.DOC","FR")</f>
      </c>
      <c r="J8009" s="15">
        <f>HYPERLINK("https://docs.wto.org/imrd/directdoc.asp?DDFDocuments/v/G/SPS/NPER248.DOC","ES")</f>
      </c>
    </row>
    <row r="8010">
      <c r="A8010" s="10" t="s">
        <v>13587</v>
      </c>
      <c r="B8010" s="11" t="s">
        <v>233</v>
      </c>
      <c r="C8010" s="10" t="s">
        <v>18</v>
      </c>
      <c r="D8010" s="12">
        <v>40252</v>
      </c>
      <c r="E8010" s="13" t="s">
        <v>13588</v>
      </c>
      <c r="F8010" s="13" t="s">
        <v>992</v>
      </c>
      <c r="G8010" s="14" t="s">
        <v>168</v>
      </c>
      <c r="H8010" s="15">
        <f>HYPERLINK("https://docs.wto.org/imrd/directdoc.asp?DDFDocuments/t/G/SPS/NPER249.DOC","EN")</f>
      </c>
      <c r="I8010" s="15">
        <f>HYPERLINK("https://docs.wto.org/imrd/directdoc.asp?DDFDocuments/u/G/SPS/NPER249.DOC","FR")</f>
      </c>
      <c r="J8010" s="15">
        <f>HYPERLINK("https://docs.wto.org/imrd/directdoc.asp?DDFDocuments/v/G/SPS/NPER249.DOC","ES")</f>
      </c>
    </row>
    <row r="8011">
      <c r="A8011" s="10" t="s">
        <v>13589</v>
      </c>
      <c r="B8011" s="11" t="s">
        <v>233</v>
      </c>
      <c r="C8011" s="10" t="s">
        <v>18</v>
      </c>
      <c r="D8011" s="12">
        <v>40252</v>
      </c>
      <c r="E8011" s="13" t="s">
        <v>13590</v>
      </c>
      <c r="F8011" s="13" t="s">
        <v>992</v>
      </c>
      <c r="G8011" s="14" t="s">
        <v>432</v>
      </c>
      <c r="H8011" s="15">
        <f>HYPERLINK("https://docs.wto.org/imrd/directdoc.asp?DDFDocuments/t/G/SPS/NPER250.DOC","EN")</f>
      </c>
      <c r="I8011" s="15">
        <f>HYPERLINK("https://docs.wto.org/imrd/directdoc.asp?DDFDocuments/u/G/SPS/NPER250.DOC","FR")</f>
      </c>
      <c r="J8011" s="15">
        <f>HYPERLINK("https://docs.wto.org/imrd/directdoc.asp?DDFDocuments/v/G/SPS/NPER250.DOC","ES")</f>
      </c>
    </row>
    <row r="8012">
      <c r="A8012" s="10" t="s">
        <v>13591</v>
      </c>
      <c r="B8012" s="11" t="s">
        <v>233</v>
      </c>
      <c r="C8012" s="10" t="s">
        <v>18</v>
      </c>
      <c r="D8012" s="12">
        <v>40252</v>
      </c>
      <c r="E8012" s="13" t="s">
        <v>13592</v>
      </c>
      <c r="F8012" s="13" t="s">
        <v>992</v>
      </c>
      <c r="G8012" s="14" t="s">
        <v>79</v>
      </c>
      <c r="H8012" s="15">
        <f>HYPERLINK("https://docs.wto.org/imrd/directdoc.asp?DDFDocuments/t/G/SPS/NPER251.DOC","EN")</f>
      </c>
      <c r="I8012" s="15">
        <f>HYPERLINK("https://docs.wto.org/imrd/directdoc.asp?DDFDocuments/u/G/SPS/NPER251.DOC","FR")</f>
      </c>
      <c r="J8012" s="15">
        <f>HYPERLINK("https://docs.wto.org/imrd/directdoc.asp?DDFDocuments/v/G/SPS/NPER251.DOC","ES")</f>
      </c>
    </row>
    <row r="8013">
      <c r="A8013" s="10" t="s">
        <v>13593</v>
      </c>
      <c r="B8013" s="11" t="s">
        <v>233</v>
      </c>
      <c r="C8013" s="10" t="s">
        <v>18</v>
      </c>
      <c r="D8013" s="12">
        <v>40252</v>
      </c>
      <c r="E8013" s="13" t="s">
        <v>11331</v>
      </c>
      <c r="F8013" s="13" t="s">
        <v>992</v>
      </c>
      <c r="G8013" s="14" t="s">
        <v>1944</v>
      </c>
      <c r="H8013" s="15">
        <f>HYPERLINK("https://docs.wto.org/imrd/directdoc.asp?DDFDocuments/q/G/SPS/NPER252.pdf","EN")</f>
      </c>
      <c r="I8013" s="15">
        <f>HYPERLINK("https://docs.wto.org/imrd/directdoc.asp?DDFDocuments/r/G/SPS/NPER252.pdf","FR")</f>
      </c>
      <c r="J8013" s="15">
        <f>HYPERLINK("https://docs.wto.org/imrd/directdoc.asp?DDFDocuments/s/G/SPS/NPER252.pdf","ES")</f>
      </c>
    </row>
    <row r="8014">
      <c r="A8014" s="10" t="s">
        <v>13594</v>
      </c>
      <c r="B8014" s="11" t="s">
        <v>233</v>
      </c>
      <c r="C8014" s="10" t="s">
        <v>18</v>
      </c>
      <c r="D8014" s="12">
        <v>40252</v>
      </c>
      <c r="E8014" s="13" t="s">
        <v>13499</v>
      </c>
      <c r="F8014" s="13" t="s">
        <v>992</v>
      </c>
      <c r="G8014" s="14" t="s">
        <v>1944</v>
      </c>
      <c r="H8014" s="15">
        <f>HYPERLINK("https://docs.wto.org/imrd/directdoc.asp?DDFDocuments/q/G/SPS/NPER253.pdf","EN")</f>
      </c>
      <c r="I8014" s="15">
        <f>HYPERLINK("https://docs.wto.org/imrd/directdoc.asp?DDFDocuments/r/G/SPS/NPER253.pdf","FR")</f>
      </c>
      <c r="J8014" s="15">
        <f>HYPERLINK("https://docs.wto.org/imrd/directdoc.asp?DDFDocuments/s/G/SPS/NPER253.pdf","ES")</f>
      </c>
    </row>
    <row r="8015">
      <c r="A8015" s="10" t="s">
        <v>13595</v>
      </c>
      <c r="B8015" s="11" t="s">
        <v>233</v>
      </c>
      <c r="C8015" s="10" t="s">
        <v>18</v>
      </c>
      <c r="D8015" s="12">
        <v>40252</v>
      </c>
      <c r="E8015" s="13" t="s">
        <v>13515</v>
      </c>
      <c r="F8015" s="13" t="s">
        <v>1089</v>
      </c>
      <c r="G8015" s="14" t="s">
        <v>168</v>
      </c>
      <c r="H8015" s="15">
        <f>HYPERLINK("https://docs.wto.org/imrd/directdoc.asp?DDFDocuments/t/G/SPS/NPER254.DOC","EN")</f>
      </c>
      <c r="I8015" s="15">
        <f>HYPERLINK("https://docs.wto.org/imrd/directdoc.asp?DDFDocuments/u/G/SPS/NPER254.DOC","FR")</f>
      </c>
      <c r="J8015" s="15">
        <f>HYPERLINK("https://docs.wto.org/imrd/directdoc.asp?DDFDocuments/v/G/SPS/NPER254.DOC","ES")</f>
      </c>
    </row>
    <row r="8016">
      <c r="A8016" s="10" t="s">
        <v>13596</v>
      </c>
      <c r="B8016" s="11" t="s">
        <v>233</v>
      </c>
      <c r="C8016" s="10" t="s">
        <v>18</v>
      </c>
      <c r="D8016" s="12">
        <v>40252</v>
      </c>
      <c r="E8016" s="13" t="s">
        <v>13597</v>
      </c>
      <c r="F8016" s="13" t="s">
        <v>2531</v>
      </c>
      <c r="G8016" s="14" t="s">
        <v>432</v>
      </c>
      <c r="H8016" s="15">
        <f>HYPERLINK("https://docs.wto.org/imrd/directdoc.asp?DDFDocuments/t/G/SPS/NPER255.DOC","EN")</f>
      </c>
      <c r="I8016" s="15">
        <f>HYPERLINK("https://docs.wto.org/imrd/directdoc.asp?DDFDocuments/u/G/SPS/NPER255.DOC","FR")</f>
      </c>
      <c r="J8016" s="15">
        <f>HYPERLINK("https://docs.wto.org/imrd/directdoc.asp?DDFDocuments/v/G/SPS/NPER255.DOC","ES")</f>
      </c>
    </row>
    <row r="8017">
      <c r="A8017" s="10" t="s">
        <v>13598</v>
      </c>
      <c r="B8017" s="11" t="s">
        <v>233</v>
      </c>
      <c r="C8017" s="10" t="s">
        <v>18</v>
      </c>
      <c r="D8017" s="12">
        <v>40252</v>
      </c>
      <c r="E8017" s="13" t="s">
        <v>13599</v>
      </c>
      <c r="F8017" s="13" t="s">
        <v>1089</v>
      </c>
      <c r="G8017" s="14" t="s">
        <v>27</v>
      </c>
      <c r="H8017" s="15">
        <f>HYPERLINK("https://docs.wto.org/imrd/directdoc.asp?DDFDocuments/t/G/SPS/NPER256.DOC","EN")</f>
      </c>
      <c r="I8017" s="15">
        <f>HYPERLINK("https://docs.wto.org/imrd/directdoc.asp?DDFDocuments/u/G/SPS/NPER256.DOC","FR")</f>
      </c>
      <c r="J8017" s="15">
        <f>HYPERLINK("https://docs.wto.org/imrd/directdoc.asp?DDFDocuments/v/G/SPS/NPER256.DOC","ES")</f>
      </c>
    </row>
    <row r="8018">
      <c r="A8018" s="10" t="s">
        <v>13600</v>
      </c>
      <c r="B8018" s="11" t="s">
        <v>161</v>
      </c>
      <c r="C8018" s="10" t="s">
        <v>40</v>
      </c>
      <c r="D8018" s="12">
        <v>40249</v>
      </c>
      <c r="E8018" s="13" t="s">
        <v>13601</v>
      </c>
      <c r="F8018" s="13" t="s">
        <v>5150</v>
      </c>
      <c r="G8018" s="14" t="s">
        <v>520</v>
      </c>
      <c r="H8018" s="15">
        <f>HYPERLINK("https://docs.wto.org/imrd/directdoc.asp?DDFDocuments/t/G/SPS/NUSA1924A1.DOC","EN")</f>
      </c>
      <c r="I8018" s="15">
        <f>HYPERLINK("https://docs.wto.org/imrd/directdoc.asp?DDFDocuments/u/G/SPS/NUSA1924A1.DOC","FR")</f>
      </c>
      <c r="J8018" s="15">
        <f>HYPERLINK("https://docs.wto.org/imrd/directdoc.asp?DDFDocuments/v/G/SPS/NUSA1924A1.DOC","ES")</f>
      </c>
    </row>
    <row r="8019">
      <c r="A8019" s="10" t="s">
        <v>13602</v>
      </c>
      <c r="B8019" s="11" t="s">
        <v>622</v>
      </c>
      <c r="C8019" s="10" t="s">
        <v>18</v>
      </c>
      <c r="D8019" s="12">
        <v>40248</v>
      </c>
      <c r="E8019" s="13" t="s">
        <v>13322</v>
      </c>
      <c r="F8019" s="13" t="s">
        <v>1146</v>
      </c>
      <c r="G8019" s="14"/>
      <c r="H8019" s="15">
        <f>HYPERLINK("https://docs.wto.org/imrd/directdoc.asp?DDFDocuments/t/G/SPS/NBHR75.DOC","EN")</f>
      </c>
      <c r="I8019" s="15">
        <f>HYPERLINK("https://docs.wto.org/imrd/directdoc.asp?DDFDocuments/u/G/SPS/NBHR75.DOC","FR")</f>
      </c>
      <c r="J8019" s="15">
        <f>HYPERLINK("https://docs.wto.org/imrd/directdoc.asp?DDFDocuments/v/G/SPS/NBHR75.DOC","ES")</f>
      </c>
    </row>
    <row r="8020">
      <c r="A8020" s="10" t="s">
        <v>13603</v>
      </c>
      <c r="B8020" s="11" t="s">
        <v>622</v>
      </c>
      <c r="C8020" s="10" t="s">
        <v>18</v>
      </c>
      <c r="D8020" s="12">
        <v>40248</v>
      </c>
      <c r="E8020" s="13" t="s">
        <v>13322</v>
      </c>
      <c r="F8020" s="13" t="s">
        <v>13604</v>
      </c>
      <c r="G8020" s="14"/>
      <c r="H8020" s="15">
        <f>HYPERLINK("https://docs.wto.org/imrd/directdoc.asp?DDFDocuments/q/G/SPS/NBHR76.pdf","EN")</f>
      </c>
      <c r="I8020" s="15">
        <f>HYPERLINK("https://docs.wto.org/imrd/directdoc.asp?DDFDocuments/r/G/SPS/NBHR76.pdf","FR")</f>
      </c>
      <c r="J8020" s="15">
        <f>HYPERLINK("https://docs.wto.org/imrd/directdoc.asp?DDFDocuments/s/G/SPS/NBHR76.pdf","ES")</f>
      </c>
    </row>
    <row r="8021">
      <c r="A8021" s="10" t="s">
        <v>13605</v>
      </c>
      <c r="B8021" s="11" t="s">
        <v>622</v>
      </c>
      <c r="C8021" s="10" t="s">
        <v>18</v>
      </c>
      <c r="D8021" s="12">
        <v>40248</v>
      </c>
      <c r="E8021" s="13" t="s">
        <v>13327</v>
      </c>
      <c r="F8021" s="13" t="s">
        <v>2120</v>
      </c>
      <c r="G8021" s="14"/>
      <c r="H8021" s="15">
        <f>HYPERLINK("https://docs.wto.org/imrd/directdoc.asp?DDFDocuments/q/G/SPS/NBHR79.pdf","EN")</f>
      </c>
      <c r="I8021" s="15">
        <f>HYPERLINK("https://docs.wto.org/imrd/directdoc.asp?DDFDocuments/r/G/SPS/NBHR79.pdf","FR")</f>
      </c>
      <c r="J8021" s="15">
        <f>HYPERLINK("https://docs.wto.org/imrd/directdoc.asp?DDFDocuments/s/G/SPS/NBHR79.pdf","ES")</f>
      </c>
    </row>
    <row r="8022">
      <c r="A8022" s="10" t="s">
        <v>13606</v>
      </c>
      <c r="B8022" s="11" t="s">
        <v>622</v>
      </c>
      <c r="C8022" s="10" t="s">
        <v>18</v>
      </c>
      <c r="D8022" s="12">
        <v>40248</v>
      </c>
      <c r="E8022" s="13" t="s">
        <v>13273</v>
      </c>
      <c r="F8022" s="13" t="s">
        <v>2120</v>
      </c>
      <c r="G8022" s="14"/>
      <c r="H8022" s="15">
        <f>HYPERLINK("https://docs.wto.org/imrd/directdoc.asp?DDFDocuments/t/G/SPS/NBHR80.DOC","EN")</f>
      </c>
      <c r="I8022" s="15">
        <f>HYPERLINK("https://docs.wto.org/imrd/directdoc.asp?DDFDocuments/u/G/SPS/NBHR80.DOC","FR")</f>
      </c>
      <c r="J8022" s="15">
        <f>HYPERLINK("https://docs.wto.org/imrd/directdoc.asp?DDFDocuments/v/G/SPS/NBHR80.DOC","ES")</f>
      </c>
    </row>
    <row r="8023">
      <c r="A8023" s="10" t="s">
        <v>13607</v>
      </c>
      <c r="B8023" s="11" t="s">
        <v>622</v>
      </c>
      <c r="C8023" s="10" t="s">
        <v>18</v>
      </c>
      <c r="D8023" s="12">
        <v>40248</v>
      </c>
      <c r="E8023" s="13" t="s">
        <v>13273</v>
      </c>
      <c r="F8023" s="13" t="s">
        <v>2120</v>
      </c>
      <c r="G8023" s="14"/>
      <c r="H8023" s="15">
        <f>HYPERLINK("https://docs.wto.org/imrd/directdoc.asp?DDFDocuments/t/G/SPS/NBHR81.DOC","EN")</f>
      </c>
      <c r="I8023" s="15">
        <f>HYPERLINK("https://docs.wto.org/imrd/directdoc.asp?DDFDocuments/u/G/SPS/NBHR81.DOC","FR")</f>
      </c>
      <c r="J8023" s="15">
        <f>HYPERLINK("https://docs.wto.org/imrd/directdoc.asp?DDFDocuments/v/G/SPS/NBHR81.DOC","ES")</f>
      </c>
    </row>
    <row r="8024">
      <c r="A8024" s="10" t="s">
        <v>13608</v>
      </c>
      <c r="B8024" s="11" t="s">
        <v>622</v>
      </c>
      <c r="C8024" s="10" t="s">
        <v>18</v>
      </c>
      <c r="D8024" s="12">
        <v>40248</v>
      </c>
      <c r="E8024" s="13" t="s">
        <v>13609</v>
      </c>
      <c r="F8024" s="13" t="s">
        <v>2120</v>
      </c>
      <c r="G8024" s="14"/>
      <c r="H8024" s="15">
        <f>HYPERLINK("https://docs.wto.org/imrd/directdoc.asp?DDFDocuments/q/G/SPS/NBHR83.pdf","EN")</f>
      </c>
      <c r="I8024" s="15">
        <f>HYPERLINK("https://docs.wto.org/imrd/directdoc.asp?DDFDocuments/r/G/SPS/NBHR83.pdf","FR")</f>
      </c>
      <c r="J8024" s="15">
        <f>HYPERLINK("https://docs.wto.org/imrd/directdoc.asp?DDFDocuments/s/G/SPS/NBHR83.pdf","ES")</f>
      </c>
    </row>
    <row r="8025">
      <c r="A8025" s="10" t="s">
        <v>13610</v>
      </c>
      <c r="B8025" s="11" t="s">
        <v>82</v>
      </c>
      <c r="C8025" s="10" t="s">
        <v>40</v>
      </c>
      <c r="D8025" s="12">
        <v>40248</v>
      </c>
      <c r="E8025" s="13" t="s">
        <v>13611</v>
      </c>
      <c r="F8025" s="13" t="s">
        <v>5150</v>
      </c>
      <c r="G8025" s="14"/>
      <c r="H8025" s="15">
        <f>HYPERLINK("https://docs.wto.org/imrd/directdoc.asp?DDFDocuments/q/G/SPS/NEEC352A2.pdf","EN")</f>
      </c>
      <c r="I8025" s="15">
        <f>HYPERLINK("https://docs.wto.org/imrd/directdoc.asp?DDFDocuments/r/G/SPS/NEEC352A2.pdf","FR")</f>
      </c>
      <c r="J8025" s="15">
        <f>HYPERLINK("https://docs.wto.org/imrd/directdoc.asp?DDFDocuments/s/G/SPS/NEEC352A2.pdf","ES")</f>
      </c>
    </row>
    <row r="8026">
      <c r="A8026" s="10" t="s">
        <v>13612</v>
      </c>
      <c r="B8026" s="11" t="s">
        <v>82</v>
      </c>
      <c r="C8026" s="10" t="s">
        <v>40</v>
      </c>
      <c r="D8026" s="12">
        <v>40248</v>
      </c>
      <c r="E8026" s="13" t="s">
        <v>13613</v>
      </c>
      <c r="F8026" s="13" t="s">
        <v>5150</v>
      </c>
      <c r="G8026" s="14"/>
      <c r="H8026" s="15">
        <f>HYPERLINK("https://docs.wto.org/imrd/directdoc.asp?DDFDocuments/t/G/SPS/NEEC354A3.DOC","EN")</f>
      </c>
      <c r="I8026" s="15">
        <f>HYPERLINK("https://docs.wto.org/imrd/directdoc.asp?DDFDocuments/u/G/SPS/NEEC354A3.DOC","FR")</f>
      </c>
      <c r="J8026" s="15">
        <f>HYPERLINK("https://docs.wto.org/imrd/directdoc.asp?DDFDocuments/v/G/SPS/NEEC354A3.DOC","ES")</f>
      </c>
    </row>
    <row r="8027">
      <c r="A8027" s="10" t="s">
        <v>13614</v>
      </c>
      <c r="B8027" s="11" t="s">
        <v>145</v>
      </c>
      <c r="C8027" s="10" t="s">
        <v>12</v>
      </c>
      <c r="D8027" s="12">
        <v>40248</v>
      </c>
      <c r="E8027" s="13" t="s">
        <v>13615</v>
      </c>
      <c r="F8027" s="13" t="s">
        <v>2192</v>
      </c>
      <c r="G8027" s="14" t="s">
        <v>12888</v>
      </c>
      <c r="H8027" s="15">
        <f>HYPERLINK("https://docs.wto.org/imrd/directdoc.asp?DDFDocuments/t/G/SPS/NPHL174.DOC","EN")</f>
      </c>
      <c r="I8027" s="15">
        <f>HYPERLINK("https://docs.wto.org/imrd/directdoc.asp?DDFDocuments/u/G/SPS/NPHL174.DOC","FR")</f>
      </c>
      <c r="J8027" s="15">
        <f>HYPERLINK("https://docs.wto.org/imrd/directdoc.asp?DDFDocuments/v/G/SPS/NPHL174.DOC","ES")</f>
      </c>
    </row>
    <row r="8028">
      <c r="A8028" s="10" t="s">
        <v>13616</v>
      </c>
      <c r="B8028" s="11" t="s">
        <v>145</v>
      </c>
      <c r="C8028" s="10" t="s">
        <v>12</v>
      </c>
      <c r="D8028" s="12">
        <v>40248</v>
      </c>
      <c r="E8028" s="13" t="s">
        <v>7465</v>
      </c>
      <c r="F8028" s="13" t="s">
        <v>229</v>
      </c>
      <c r="G8028" s="14" t="s">
        <v>12888</v>
      </c>
      <c r="H8028" s="15">
        <f>HYPERLINK("https://docs.wto.org/imrd/directdoc.asp?DDFDocuments/q/G/SPS/NPHL175.pdf","EN")</f>
      </c>
      <c r="I8028" s="15">
        <f>HYPERLINK("https://docs.wto.org/imrd/directdoc.asp?DDFDocuments/r/G/SPS/NPHL175.pdf","FR")</f>
      </c>
      <c r="J8028" s="15">
        <f>HYPERLINK("https://docs.wto.org/imrd/directdoc.asp?DDFDocuments/s/G/SPS/NPHL175.pdf","ES")</f>
      </c>
    </row>
    <row r="8029">
      <c r="A8029" s="10" t="s">
        <v>13617</v>
      </c>
      <c r="B8029" s="11" t="s">
        <v>145</v>
      </c>
      <c r="C8029" s="10" t="s">
        <v>18</v>
      </c>
      <c r="D8029" s="12">
        <v>40248</v>
      </c>
      <c r="E8029" s="13" t="s">
        <v>13618</v>
      </c>
      <c r="F8029" s="13" t="s">
        <v>24</v>
      </c>
      <c r="G8029" s="14"/>
      <c r="H8029" s="15">
        <f>HYPERLINK("https://docs.wto.org/imrd/directdoc.asp?DDFDocuments/t/G/SPS/NPHL177.doc","EN")</f>
      </c>
      <c r="I8029" s="15">
        <f>HYPERLINK("https://docs.wto.org/imrd/directdoc.asp?DDFDocuments/u/G/SPS/NPHL177.doc","FR")</f>
      </c>
      <c r="J8029" s="15">
        <f>HYPERLINK("https://docs.wto.org/imrd/directdoc.asp?DDFDocuments/v/G/SPS/NPHL177.doc","ES")</f>
      </c>
    </row>
    <row r="8030">
      <c r="A8030" s="10" t="s">
        <v>13619</v>
      </c>
      <c r="B8030" s="11" t="s">
        <v>145</v>
      </c>
      <c r="C8030" s="10" t="s">
        <v>18</v>
      </c>
      <c r="D8030" s="12">
        <v>40248</v>
      </c>
      <c r="E8030" s="13" t="s">
        <v>13395</v>
      </c>
      <c r="F8030" s="13" t="s">
        <v>24</v>
      </c>
      <c r="G8030" s="14"/>
      <c r="H8030" s="15">
        <f>HYPERLINK("https://docs.wto.org/imrd/directdoc.asp?DDFDocuments/t/G/SPS/NPHL179.doc","EN")</f>
      </c>
      <c r="I8030" s="15">
        <f>HYPERLINK("https://docs.wto.org/imrd/directdoc.asp?DDFDocuments/u/G/SPS/NPHL179.doc","FR")</f>
      </c>
      <c r="J8030" s="15">
        <f>HYPERLINK("https://docs.wto.org/imrd/directdoc.asp?DDFDocuments/v/G/SPS/NPHL179.doc","ES")</f>
      </c>
    </row>
    <row r="8031">
      <c r="A8031" s="10" t="s">
        <v>13620</v>
      </c>
      <c r="B8031" s="11" t="s">
        <v>161</v>
      </c>
      <c r="C8031" s="10" t="s">
        <v>40</v>
      </c>
      <c r="D8031" s="12">
        <v>40248</v>
      </c>
      <c r="E8031" s="13" t="s">
        <v>3159</v>
      </c>
      <c r="F8031" s="13" t="s">
        <v>5150</v>
      </c>
      <c r="G8031" s="14" t="s">
        <v>168</v>
      </c>
      <c r="H8031" s="15">
        <f>HYPERLINK("https://docs.wto.org/imrd/directdoc.asp?DDFDocuments/t/G/SPS/NUSA1944A2.DOC","EN")</f>
      </c>
      <c r="I8031" s="15">
        <f>HYPERLINK("https://docs.wto.org/imrd/directdoc.asp?DDFDocuments/u/G/SPS/NUSA1944A2.DOC","FR")</f>
      </c>
      <c r="J8031" s="15">
        <f>HYPERLINK("https://docs.wto.org/imrd/directdoc.asp?DDFDocuments/v/G/SPS/NUSA1944A2.DOC","ES")</f>
      </c>
    </row>
    <row r="8032">
      <c r="A8032" s="10" t="s">
        <v>13621</v>
      </c>
      <c r="B8032" s="11" t="s">
        <v>161</v>
      </c>
      <c r="C8032" s="10" t="s">
        <v>18</v>
      </c>
      <c r="D8032" s="12">
        <v>40248</v>
      </c>
      <c r="E8032" s="13" t="s">
        <v>13225</v>
      </c>
      <c r="F8032" s="13" t="s">
        <v>158</v>
      </c>
      <c r="G8032" s="14" t="s">
        <v>2110</v>
      </c>
      <c r="H8032" s="15">
        <f>HYPERLINK("https://docs.wto.org/imrd/directdoc.asp?DDFDocuments/q/G/SPS/NUSA1976.pdf","EN")</f>
      </c>
      <c r="I8032" s="15">
        <f>HYPERLINK("https://docs.wto.org/imrd/directdoc.asp?DDFDocuments/r/G/SPS/NUSA1976.pdf","FR")</f>
      </c>
      <c r="J8032" s="15">
        <f>HYPERLINK("https://docs.wto.org/imrd/directdoc.asp?DDFDocuments/s/G/SPS/NUSA1976.pdf","ES")</f>
      </c>
    </row>
    <row r="8033">
      <c r="A8033" s="10" t="s">
        <v>13622</v>
      </c>
      <c r="B8033" s="11" t="s">
        <v>161</v>
      </c>
      <c r="C8033" s="10" t="s">
        <v>18</v>
      </c>
      <c r="D8033" s="12">
        <v>40248</v>
      </c>
      <c r="E8033" s="13" t="s">
        <v>12410</v>
      </c>
      <c r="F8033" s="13" t="s">
        <v>158</v>
      </c>
      <c r="G8033" s="14" t="s">
        <v>365</v>
      </c>
      <c r="H8033" s="15">
        <f>HYPERLINK("https://docs.wto.org/imrd/directdoc.asp?DDFDocuments/q/G/SPS/NUSA1977.pdf","EN")</f>
      </c>
      <c r="I8033" s="15">
        <f>HYPERLINK("https://docs.wto.org/imrd/directdoc.asp?DDFDocuments/r/G/SPS/NUSA1977.pdf","FR")</f>
      </c>
      <c r="J8033" s="15">
        <f>HYPERLINK("https://docs.wto.org/imrd/directdoc.asp?DDFDocuments/s/G/SPS/NUSA1977.pdf","ES")</f>
      </c>
    </row>
    <row r="8034">
      <c r="A8034" s="10" t="s">
        <v>13623</v>
      </c>
      <c r="B8034" s="11" t="s">
        <v>161</v>
      </c>
      <c r="C8034" s="10" t="s">
        <v>18</v>
      </c>
      <c r="D8034" s="12">
        <v>40248</v>
      </c>
      <c r="E8034" s="13" t="s">
        <v>13157</v>
      </c>
      <c r="F8034" s="13" t="s">
        <v>158</v>
      </c>
      <c r="G8034" s="14" t="s">
        <v>1944</v>
      </c>
      <c r="H8034" s="15">
        <f>HYPERLINK("https://docs.wto.org/imrd/directdoc.asp?DDFDocuments/q/G/SPS/NUSA1978.pdf","EN")</f>
      </c>
      <c r="I8034" s="15">
        <f>HYPERLINK("https://docs.wto.org/imrd/directdoc.asp?DDFDocuments/r/G/SPS/NUSA1978.pdf","FR")</f>
      </c>
      <c r="J8034" s="15">
        <f>HYPERLINK("https://docs.wto.org/imrd/directdoc.asp?DDFDocuments/s/G/SPS/NUSA1978.pdf","ES")</f>
      </c>
    </row>
    <row r="8035">
      <c r="A8035" s="10" t="s">
        <v>13624</v>
      </c>
      <c r="B8035" s="11" t="s">
        <v>27</v>
      </c>
      <c r="C8035" s="10" t="s">
        <v>18</v>
      </c>
      <c r="D8035" s="12">
        <v>40247</v>
      </c>
      <c r="E8035" s="13" t="s">
        <v>13625</v>
      </c>
      <c r="F8035" s="13" t="s">
        <v>32</v>
      </c>
      <c r="G8035" s="14"/>
      <c r="H8035" s="15">
        <f>HYPERLINK("https://docs.wto.org/imrd/directdoc.asp?DDFDocuments/t/G/SPS/NCRI92.doc","EN")</f>
      </c>
      <c r="I8035" s="15">
        <f>HYPERLINK("https://docs.wto.org/imrd/directdoc.asp?DDFDocuments/u/G/SPS/NCRI92.doc","FR")</f>
      </c>
      <c r="J8035" s="15">
        <f>HYPERLINK("https://docs.wto.org/imrd/directdoc.asp?DDFDocuments/v/G/SPS/NCRI92.doc","ES")</f>
      </c>
    </row>
    <row r="8036">
      <c r="A8036" s="10" t="s">
        <v>13626</v>
      </c>
      <c r="B8036" s="11" t="s">
        <v>195</v>
      </c>
      <c r="C8036" s="10" t="s">
        <v>18</v>
      </c>
      <c r="D8036" s="12">
        <v>40247</v>
      </c>
      <c r="E8036" s="13" t="s">
        <v>6968</v>
      </c>
      <c r="F8036" s="13" t="s">
        <v>1550</v>
      </c>
      <c r="G8036" s="14"/>
      <c r="H8036" s="15">
        <f>HYPERLINK("https://docs.wto.org/imrd/directdoc.asp?DDFDocuments/t/G/SPS/NNZL437.doc","EN")</f>
      </c>
      <c r="I8036" s="15">
        <f>HYPERLINK("https://docs.wto.org/imrd/directdoc.asp?DDFDocuments/u/G/SPS/NNZL437.doc","FR")</f>
      </c>
      <c r="J8036" s="15">
        <f>HYPERLINK("https://docs.wto.org/imrd/directdoc.asp?DDFDocuments/v/G/SPS/NNZL437.doc","ES")</f>
      </c>
    </row>
    <row r="8037">
      <c r="A8037" s="10" t="s">
        <v>13627</v>
      </c>
      <c r="B8037" s="11" t="s">
        <v>145</v>
      </c>
      <c r="C8037" s="10" t="s">
        <v>201</v>
      </c>
      <c r="D8037" s="12">
        <v>40247</v>
      </c>
      <c r="E8037" s="13" t="s">
        <v>7465</v>
      </c>
      <c r="F8037" s="13" t="s">
        <v>36</v>
      </c>
      <c r="G8037" s="14" t="s">
        <v>1412</v>
      </c>
      <c r="H8037" s="15">
        <f>HYPERLINK("https://docs.wto.org/imrd/directdoc.asp?DDFDocuments/q/G/SPS/NPHL172R1C1.pdf","EN")</f>
      </c>
      <c r="I8037" s="15">
        <f>HYPERLINK("https://docs.wto.org/imrd/directdoc.asp?DDFDocuments/r/G/SPS/NPHL172R1C1.pdf","FR")</f>
      </c>
      <c r="J8037" s="15">
        <f>HYPERLINK("https://docs.wto.org/imrd/directdoc.asp?DDFDocuments/s/G/SPS/NPHL172R1C1.pdf","ES")</f>
      </c>
    </row>
    <row r="8038">
      <c r="A8038" s="10" t="s">
        <v>13628</v>
      </c>
      <c r="B8038" s="11" t="s">
        <v>95</v>
      </c>
      <c r="C8038" s="10" t="s">
        <v>18</v>
      </c>
      <c r="D8038" s="12">
        <v>40240</v>
      </c>
      <c r="E8038" s="13" t="s">
        <v>7178</v>
      </c>
      <c r="F8038" s="13" t="s">
        <v>1550</v>
      </c>
      <c r="G8038" s="14"/>
      <c r="H8038" s="15">
        <f>HYPERLINK("https://docs.wto.org/imrd/directdoc.asp?DDFDocuments/t/G/SPS/NBRA620.doc","EN")</f>
      </c>
      <c r="I8038" s="15">
        <f>HYPERLINK("https://docs.wto.org/imrd/directdoc.asp?DDFDocuments/u/G/SPS/NBRA620.doc","FR")</f>
      </c>
      <c r="J8038" s="15">
        <f>HYPERLINK("https://docs.wto.org/imrd/directdoc.asp?DDFDocuments/v/G/SPS/NBRA620.doc","ES")</f>
      </c>
    </row>
    <row r="8039">
      <c r="A8039" s="10" t="s">
        <v>13629</v>
      </c>
      <c r="B8039" s="11" t="s">
        <v>164</v>
      </c>
      <c r="C8039" s="10" t="s">
        <v>12</v>
      </c>
      <c r="D8039" s="12">
        <v>40240</v>
      </c>
      <c r="E8039" s="13" t="s">
        <v>13630</v>
      </c>
      <c r="F8039" s="13" t="s">
        <v>138</v>
      </c>
      <c r="G8039" s="14" t="s">
        <v>2054</v>
      </c>
      <c r="H8039" s="15">
        <f>HYPERLINK("https://docs.wto.org/imrd/directdoc.asp?DDFDocuments/t/G/SPS/NUKR12.DOC","EN")</f>
      </c>
      <c r="I8039" s="15">
        <f>HYPERLINK("https://docs.wto.org/imrd/directdoc.asp?DDFDocuments/u/G/SPS/NUKR12.DOC","FR")</f>
      </c>
      <c r="J8039" s="15">
        <f>HYPERLINK("https://docs.wto.org/imrd/directdoc.asp?DDFDocuments/v/G/SPS/NUKR12.DOC","ES")</f>
      </c>
    </row>
    <row r="8040">
      <c r="A8040" s="10" t="s">
        <v>13631</v>
      </c>
      <c r="B8040" s="11" t="s">
        <v>164</v>
      </c>
      <c r="C8040" s="10" t="s">
        <v>12</v>
      </c>
      <c r="D8040" s="12">
        <v>40240</v>
      </c>
      <c r="E8040" s="13" t="s">
        <v>13630</v>
      </c>
      <c r="F8040" s="13" t="s">
        <v>138</v>
      </c>
      <c r="G8040" s="14" t="s">
        <v>149</v>
      </c>
      <c r="H8040" s="15">
        <f>HYPERLINK("https://docs.wto.org/imrd/directdoc.asp?DDFDocuments/t/G/SPS/NUKR13.DOC","EN")</f>
      </c>
      <c r="I8040" s="15">
        <f>HYPERLINK("https://docs.wto.org/imrd/directdoc.asp?DDFDocuments/u/G/SPS/NUKR13.DOC","FR")</f>
      </c>
      <c r="J8040" s="15">
        <f>HYPERLINK("https://docs.wto.org/imrd/directdoc.asp?DDFDocuments/v/G/SPS/NUKR13.DOC","ES")</f>
      </c>
    </row>
    <row r="8041">
      <c r="A8041" s="10" t="s">
        <v>13632</v>
      </c>
      <c r="B8041" s="11" t="s">
        <v>164</v>
      </c>
      <c r="C8041" s="10" t="s">
        <v>12</v>
      </c>
      <c r="D8041" s="12">
        <v>40240</v>
      </c>
      <c r="E8041" s="13" t="s">
        <v>13633</v>
      </c>
      <c r="F8041" s="13" t="s">
        <v>144</v>
      </c>
      <c r="G8041" s="14" t="s">
        <v>3017</v>
      </c>
      <c r="H8041" s="15">
        <f>HYPERLINK("https://docs.wto.org/imrd/directdoc.asp?DDFDocuments/t/G/SPS/NUKR14.DOC","EN")</f>
      </c>
      <c r="I8041" s="15">
        <f>HYPERLINK("https://docs.wto.org/imrd/directdoc.asp?DDFDocuments/u/G/SPS/NUKR14.DOC","FR")</f>
      </c>
      <c r="J8041" s="15">
        <f>HYPERLINK("https://docs.wto.org/imrd/directdoc.asp?DDFDocuments/v/G/SPS/NUKR14.DOC","ES")</f>
      </c>
    </row>
    <row r="8042">
      <c r="A8042" s="10" t="s">
        <v>13634</v>
      </c>
      <c r="B8042" s="11" t="s">
        <v>164</v>
      </c>
      <c r="C8042" s="10" t="s">
        <v>12</v>
      </c>
      <c r="D8042" s="12">
        <v>40240</v>
      </c>
      <c r="E8042" s="13" t="s">
        <v>13635</v>
      </c>
      <c r="F8042" s="13" t="s">
        <v>5438</v>
      </c>
      <c r="G8042" s="14" t="s">
        <v>379</v>
      </c>
      <c r="H8042" s="15">
        <f>HYPERLINK("https://docs.wto.org/imrd/directdoc.asp?DDFDocuments/t/G/SPS/NUKR15.DOC","EN")</f>
      </c>
      <c r="I8042" s="15">
        <f>HYPERLINK("https://docs.wto.org/imrd/directdoc.asp?DDFDocuments/u/G/SPS/NUKR15.DOC","FR")</f>
      </c>
      <c r="J8042" s="15">
        <f>HYPERLINK("https://docs.wto.org/imrd/directdoc.asp?DDFDocuments/v/G/SPS/NUKR15.DOC","ES")</f>
      </c>
    </row>
    <row r="8043">
      <c r="A8043" s="10" t="s">
        <v>13636</v>
      </c>
      <c r="B8043" s="11" t="s">
        <v>365</v>
      </c>
      <c r="C8043" s="10" t="s">
        <v>18</v>
      </c>
      <c r="D8043" s="12">
        <v>40235</v>
      </c>
      <c r="E8043" s="13" t="s">
        <v>13637</v>
      </c>
      <c r="F8043" s="13" t="s">
        <v>992</v>
      </c>
      <c r="G8043" s="14" t="s">
        <v>82</v>
      </c>
      <c r="H8043" s="15">
        <f>HYPERLINK("https://docs.wto.org/imrd/directdoc.asp?DDFDocuments/t/G/SPS/NCHL322.DOC","EN")</f>
      </c>
      <c r="I8043" s="15">
        <f>HYPERLINK("https://docs.wto.org/imrd/directdoc.asp?DDFDocuments/u/G/SPS/NCHL322.DOC","FR")</f>
      </c>
      <c r="J8043" s="15">
        <f>HYPERLINK("https://docs.wto.org/imrd/directdoc.asp?DDFDocuments/v/G/SPS/NCHL322.DOC","ES")</f>
      </c>
    </row>
    <row r="8044">
      <c r="A8044" s="10" t="s">
        <v>13638</v>
      </c>
      <c r="B8044" s="11" t="s">
        <v>87</v>
      </c>
      <c r="C8044" s="10" t="s">
        <v>40</v>
      </c>
      <c r="D8044" s="12">
        <v>40235</v>
      </c>
      <c r="E8044" s="13" t="s">
        <v>19</v>
      </c>
      <c r="F8044" s="13" t="s">
        <v>455</v>
      </c>
      <c r="G8044" s="14"/>
      <c r="H8044" s="15">
        <f>HYPERLINK("https://docs.wto.org/imrd/directdoc.asp?DDFDocuments/t/G/SPS/NMEX221A1.DOC","EN")</f>
      </c>
      <c r="I8044" s="15">
        <f>HYPERLINK("https://docs.wto.org/imrd/directdoc.asp?DDFDocuments/u/G/SPS/NMEX221A1.DOC","FR")</f>
      </c>
      <c r="J8044" s="15">
        <f>HYPERLINK("https://docs.wto.org/imrd/directdoc.asp?DDFDocuments/v/G/SPS/NMEX221A1.DOC","ES")</f>
      </c>
    </row>
    <row r="8045">
      <c r="A8045" s="10" t="s">
        <v>13639</v>
      </c>
      <c r="B8045" s="11" t="s">
        <v>365</v>
      </c>
      <c r="C8045" s="10" t="s">
        <v>18</v>
      </c>
      <c r="D8045" s="12">
        <v>40233</v>
      </c>
      <c r="E8045" s="13" t="s">
        <v>13640</v>
      </c>
      <c r="F8045" s="13" t="s">
        <v>992</v>
      </c>
      <c r="G8045" s="14" t="s">
        <v>79</v>
      </c>
      <c r="H8045" s="15">
        <f>HYPERLINK("https://docs.wto.org/imrd/directdoc.asp?DDFDocuments/q/G/SPS/NCHL320.pdf","EN")</f>
      </c>
      <c r="I8045" s="15">
        <f>HYPERLINK("https://docs.wto.org/imrd/directdoc.asp?DDFDocuments/r/G/SPS/NCHL320.pdf","FR")</f>
      </c>
      <c r="J8045" s="15">
        <f>HYPERLINK("https://docs.wto.org/imrd/directdoc.asp?DDFDocuments/s/G/SPS/NCHL320.pdf","ES")</f>
      </c>
    </row>
    <row r="8046">
      <c r="A8046" s="10" t="s">
        <v>13641</v>
      </c>
      <c r="B8046" s="11" t="s">
        <v>365</v>
      </c>
      <c r="C8046" s="10" t="s">
        <v>18</v>
      </c>
      <c r="D8046" s="12">
        <v>40233</v>
      </c>
      <c r="E8046" s="13" t="s">
        <v>13642</v>
      </c>
      <c r="F8046" s="13" t="s">
        <v>158</v>
      </c>
      <c r="G8046" s="14" t="s">
        <v>161</v>
      </c>
      <c r="H8046" s="15">
        <f>HYPERLINK("https://docs.wto.org/imrd/directdoc.asp?DDFDocuments/t/G/SPS/NCHL321.DOC","EN")</f>
      </c>
      <c r="I8046" s="15">
        <f>HYPERLINK("https://docs.wto.org/imrd/directdoc.asp?DDFDocuments/u/G/SPS/NCHL321.DOC","FR")</f>
      </c>
      <c r="J8046" s="15">
        <f>HYPERLINK("https://docs.wto.org/imrd/directdoc.asp?DDFDocuments/v/G/SPS/NCHL321.DOC","ES")</f>
      </c>
    </row>
    <row r="8047">
      <c r="A8047" s="10" t="s">
        <v>13643</v>
      </c>
      <c r="B8047" s="11" t="s">
        <v>27</v>
      </c>
      <c r="C8047" s="10" t="s">
        <v>18</v>
      </c>
      <c r="D8047" s="12">
        <v>40233</v>
      </c>
      <c r="E8047" s="13" t="s">
        <v>13644</v>
      </c>
      <c r="F8047" s="13" t="s">
        <v>992</v>
      </c>
      <c r="G8047" s="14"/>
      <c r="H8047" s="15">
        <f>HYPERLINK("https://docs.wto.org/imrd/directdoc.asp?DDFDocuments/q/G/SPS/NCRI90.pdf","EN")</f>
      </c>
      <c r="I8047" s="15">
        <f>HYPERLINK("https://docs.wto.org/imrd/directdoc.asp?DDFDocuments/r/G/SPS/NCRI90.pdf","FR")</f>
      </c>
      <c r="J8047" s="15">
        <f>HYPERLINK("https://docs.wto.org/imrd/directdoc.asp?DDFDocuments/s/G/SPS/NCRI90.pdf","ES")</f>
      </c>
    </row>
    <row r="8048">
      <c r="A8048" s="10" t="s">
        <v>13645</v>
      </c>
      <c r="B8048" s="11" t="s">
        <v>1944</v>
      </c>
      <c r="C8048" s="10" t="s">
        <v>12</v>
      </c>
      <c r="D8048" s="12">
        <v>40233</v>
      </c>
      <c r="E8048" s="13" t="s">
        <v>13646</v>
      </c>
      <c r="F8048" s="13" t="s">
        <v>32</v>
      </c>
      <c r="G8048" s="14" t="s">
        <v>379</v>
      </c>
      <c r="H8048" s="15">
        <f>HYPERLINK("https://docs.wto.org/imrd/directdoc.asp?DDFDocuments/t/G/SPS/NPAN53.DOC","EN")</f>
      </c>
      <c r="I8048" s="15">
        <f>HYPERLINK("https://docs.wto.org/imrd/directdoc.asp?DDFDocuments/u/G/SPS/NPAN53.DOC","FR")</f>
      </c>
      <c r="J8048" s="15">
        <f>HYPERLINK("https://docs.wto.org/imrd/directdoc.asp?DDFDocuments/v/G/SPS/NPAN53.DOC","ES")</f>
      </c>
    </row>
    <row r="8049">
      <c r="A8049" s="10" t="s">
        <v>13647</v>
      </c>
      <c r="B8049" s="11" t="s">
        <v>188</v>
      </c>
      <c r="C8049" s="10" t="s">
        <v>18</v>
      </c>
      <c r="D8049" s="12">
        <v>40232</v>
      </c>
      <c r="E8049" s="13" t="s">
        <v>991</v>
      </c>
      <c r="F8049" s="13" t="s">
        <v>7997</v>
      </c>
      <c r="G8049" s="14" t="s">
        <v>149</v>
      </c>
      <c r="H8049" s="15">
        <f>HYPERLINK("https://docs.wto.org/imrd/directdoc.asp?DDFDocuments/t/G/SPS/NAUS245.doc","EN")</f>
      </c>
      <c r="I8049" s="15">
        <f>HYPERLINK("https://docs.wto.org/imrd/directdoc.asp?DDFDocuments/u/G/SPS/NAUS245.doc","FR")</f>
      </c>
      <c r="J8049" s="15">
        <f>HYPERLINK("https://docs.wto.org/imrd/directdoc.asp?DDFDocuments/v/G/SPS/NAUS245.doc","ES")</f>
      </c>
    </row>
    <row r="8050">
      <c r="A8050" s="10" t="s">
        <v>13648</v>
      </c>
      <c r="B8050" s="11" t="s">
        <v>1389</v>
      </c>
      <c r="C8050" s="10" t="s">
        <v>18</v>
      </c>
      <c r="D8050" s="12">
        <v>40232</v>
      </c>
      <c r="E8050" s="13" t="s">
        <v>13649</v>
      </c>
      <c r="F8050" s="13" t="s">
        <v>7974</v>
      </c>
      <c r="G8050" s="14"/>
      <c r="H8050" s="15">
        <f>HYPERLINK("https://docs.wto.org/imrd/directdoc.asp?DDFDocuments/t/G/SPS/NDOM30.doc","EN")</f>
      </c>
      <c r="I8050" s="15">
        <f>HYPERLINK("https://docs.wto.org/imrd/directdoc.asp?DDFDocuments/u/G/SPS/NDOM30.doc","FR")</f>
      </c>
      <c r="J8050" s="15">
        <f>HYPERLINK("https://docs.wto.org/imrd/directdoc.asp?DDFDocuments/v/G/SPS/NDOM30.doc","ES")</f>
      </c>
    </row>
    <row r="8051">
      <c r="A8051" s="10" t="s">
        <v>13650</v>
      </c>
      <c r="B8051" s="11" t="s">
        <v>1389</v>
      </c>
      <c r="C8051" s="10" t="s">
        <v>18</v>
      </c>
      <c r="D8051" s="12">
        <v>40232</v>
      </c>
      <c r="E8051" s="13" t="s">
        <v>1526</v>
      </c>
      <c r="F8051" s="13" t="s">
        <v>24</v>
      </c>
      <c r="G8051" s="14"/>
      <c r="H8051" s="15">
        <f>HYPERLINK("https://docs.wto.org/imrd/directdoc.asp?DDFDocuments/t/G/SPS/NDOM32.DOC","EN")</f>
      </c>
      <c r="I8051" s="15">
        <f>HYPERLINK("https://docs.wto.org/imrd/directdoc.asp?DDFDocuments/u/G/SPS/NDOM32.DOC","FR")</f>
      </c>
      <c r="J8051" s="15">
        <f>HYPERLINK("https://docs.wto.org/imrd/directdoc.asp?DDFDocuments/v/G/SPS/NDOM32.DOC","ES")</f>
      </c>
    </row>
    <row r="8052">
      <c r="A8052" s="10" t="s">
        <v>13651</v>
      </c>
      <c r="B8052" s="11" t="s">
        <v>1389</v>
      </c>
      <c r="C8052" s="10" t="s">
        <v>18</v>
      </c>
      <c r="D8052" s="12">
        <v>40232</v>
      </c>
      <c r="E8052" s="13" t="s">
        <v>13652</v>
      </c>
      <c r="F8052" s="13" t="s">
        <v>3331</v>
      </c>
      <c r="G8052" s="14"/>
      <c r="H8052" s="15">
        <f>HYPERLINK("https://docs.wto.org/imrd/directdoc.asp?DDFDocuments/t/G/SPS/NDOM33.DOC","EN")</f>
      </c>
      <c r="I8052" s="15">
        <f>HYPERLINK("https://docs.wto.org/imrd/directdoc.asp?DDFDocuments/u/G/SPS/NDOM33.DOC","FR")</f>
      </c>
      <c r="J8052" s="15">
        <f>HYPERLINK("https://docs.wto.org/imrd/directdoc.asp?DDFDocuments/v/G/SPS/NDOM33.DOC","ES")</f>
      </c>
    </row>
    <row r="8053">
      <c r="A8053" s="10" t="s">
        <v>13653</v>
      </c>
      <c r="B8053" s="11" t="s">
        <v>1389</v>
      </c>
      <c r="C8053" s="10" t="s">
        <v>18</v>
      </c>
      <c r="D8053" s="12">
        <v>40232</v>
      </c>
      <c r="E8053" s="13" t="s">
        <v>2438</v>
      </c>
      <c r="F8053" s="13" t="s">
        <v>13654</v>
      </c>
      <c r="G8053" s="14"/>
      <c r="H8053" s="15">
        <f>HYPERLINK("https://docs.wto.org/imrd/directdoc.asp?DDFDocuments/t/G/SPS/NDOM40.doc","EN")</f>
      </c>
      <c r="I8053" s="15">
        <f>HYPERLINK("https://docs.wto.org/imrd/directdoc.asp?DDFDocuments/u/G/SPS/NDOM40.doc","FR")</f>
      </c>
      <c r="J8053" s="15">
        <f>HYPERLINK("https://docs.wto.org/imrd/directdoc.asp?DDFDocuments/v/G/SPS/NDOM40.doc","ES")</f>
      </c>
    </row>
    <row r="8054">
      <c r="A8054" s="10" t="s">
        <v>13655</v>
      </c>
      <c r="B8054" s="11" t="s">
        <v>1389</v>
      </c>
      <c r="C8054" s="10" t="s">
        <v>18</v>
      </c>
      <c r="D8054" s="12">
        <v>40232</v>
      </c>
      <c r="E8054" s="13" t="s">
        <v>13656</v>
      </c>
      <c r="F8054" s="13" t="s">
        <v>13657</v>
      </c>
      <c r="G8054" s="14"/>
      <c r="H8054" s="15">
        <f>HYPERLINK("https://docs.wto.org/imrd/directdoc.asp?DDFDocuments/q/G/SPS/NDOM41.pdf","EN")</f>
      </c>
      <c r="I8054" s="15">
        <f>HYPERLINK("https://docs.wto.org/imrd/directdoc.asp?DDFDocuments/r/G/SPS/NDOM41.pdf","FR")</f>
      </c>
      <c r="J8054" s="15">
        <f>HYPERLINK("https://docs.wto.org/imrd/directdoc.asp?DDFDocuments/s/G/SPS/NDOM41.pdf","ES")</f>
      </c>
    </row>
    <row r="8055">
      <c r="A8055" s="10" t="s">
        <v>13658</v>
      </c>
      <c r="B8055" s="11" t="s">
        <v>1389</v>
      </c>
      <c r="C8055" s="10" t="s">
        <v>18</v>
      </c>
      <c r="D8055" s="12">
        <v>40232</v>
      </c>
      <c r="E8055" s="13" t="s">
        <v>6929</v>
      </c>
      <c r="F8055" s="13" t="s">
        <v>8424</v>
      </c>
      <c r="G8055" s="14"/>
      <c r="H8055" s="15">
        <f>HYPERLINK("https://docs.wto.org/imrd/directdoc.asp?DDFDocuments/q/G/SPS/NDOM45.pdf","EN")</f>
      </c>
      <c r="I8055" s="15">
        <f>HYPERLINK("https://docs.wto.org/imrd/directdoc.asp?DDFDocuments/r/G/SPS/NDOM45.pdf","FR")</f>
      </c>
      <c r="J8055" s="15">
        <f>HYPERLINK("https://docs.wto.org/imrd/directdoc.asp?DDFDocuments/s/G/SPS/NDOM45.pdf","ES")</f>
      </c>
    </row>
    <row r="8056">
      <c r="A8056" s="10" t="s">
        <v>13659</v>
      </c>
      <c r="B8056" s="11" t="s">
        <v>1389</v>
      </c>
      <c r="C8056" s="10" t="s">
        <v>18</v>
      </c>
      <c r="D8056" s="12">
        <v>40232</v>
      </c>
      <c r="E8056" s="13" t="s">
        <v>898</v>
      </c>
      <c r="F8056" s="13" t="s">
        <v>13660</v>
      </c>
      <c r="G8056" s="14"/>
      <c r="H8056" s="15">
        <f>HYPERLINK("https://docs.wto.org/imrd/directdoc.asp?DDFDocuments/q/G/SPS/NDOM47.pdf","EN")</f>
      </c>
      <c r="I8056" s="15">
        <f>HYPERLINK("https://docs.wto.org/imrd/directdoc.asp?DDFDocuments/r/G/SPS/NDOM47.pdf","FR")</f>
      </c>
      <c r="J8056" s="15">
        <f>HYPERLINK("https://docs.wto.org/imrd/directdoc.asp?DDFDocuments/s/G/SPS/NDOM47.pdf","ES")</f>
      </c>
    </row>
    <row r="8057">
      <c r="A8057" s="10" t="s">
        <v>13661</v>
      </c>
      <c r="B8057" s="11" t="s">
        <v>188</v>
      </c>
      <c r="C8057" s="10" t="s">
        <v>12</v>
      </c>
      <c r="D8057" s="12">
        <v>40227</v>
      </c>
      <c r="E8057" s="13" t="s">
        <v>13329</v>
      </c>
      <c r="F8057" s="13" t="s">
        <v>2192</v>
      </c>
      <c r="G8057" s="14" t="s">
        <v>853</v>
      </c>
      <c r="H8057" s="15">
        <f>HYPERLINK("https://docs.wto.org/imrd/directdoc.asp?DDFDocuments/t/G/SPS/NAUS244.doc","EN")</f>
      </c>
      <c r="I8057" s="15">
        <f>HYPERLINK("https://docs.wto.org/imrd/directdoc.asp?DDFDocuments/u/G/SPS/NAUS244.doc","FR")</f>
      </c>
      <c r="J8057" s="15">
        <f>HYPERLINK("https://docs.wto.org/imrd/directdoc.asp?DDFDocuments/v/G/SPS/NAUS244.doc","ES")</f>
      </c>
    </row>
    <row r="8058">
      <c r="A8058" s="10" t="s">
        <v>13662</v>
      </c>
      <c r="B8058" s="11" t="s">
        <v>139</v>
      </c>
      <c r="C8058" s="10" t="s">
        <v>18</v>
      </c>
      <c r="D8058" s="12">
        <v>40227</v>
      </c>
      <c r="E8058" s="13" t="s">
        <v>5321</v>
      </c>
      <c r="F8058" s="13" t="s">
        <v>13663</v>
      </c>
      <c r="G8058" s="14"/>
      <c r="H8058" s="15">
        <f>HYPERLINK("https://docs.wto.org/imrd/directdoc.asp?DDFDocuments/q/G/SPS/NIND66.pdf","EN")</f>
      </c>
      <c r="I8058" s="15">
        <f>HYPERLINK("https://docs.wto.org/imrd/directdoc.asp?DDFDocuments/r/G/SPS/NIND66.pdf","FR")</f>
      </c>
      <c r="J8058" s="15">
        <f>HYPERLINK("https://docs.wto.org/imrd/directdoc.asp?DDFDocuments/s/G/SPS/NIND66.pdf","ES")</f>
      </c>
    </row>
    <row r="8059">
      <c r="A8059" s="10" t="s">
        <v>13664</v>
      </c>
      <c r="B8059" s="11" t="s">
        <v>134</v>
      </c>
      <c r="C8059" s="10" t="s">
        <v>12</v>
      </c>
      <c r="D8059" s="12">
        <v>40227</v>
      </c>
      <c r="E8059" s="13" t="s">
        <v>13665</v>
      </c>
      <c r="F8059" s="13" t="s">
        <v>7841</v>
      </c>
      <c r="G8059" s="14" t="s">
        <v>13666</v>
      </c>
      <c r="H8059" s="15">
        <f>HYPERLINK("https://docs.wto.org/imrd/directdoc.asp?DDFDocuments/q/G/SPS/NTHA186.pdf","EN")</f>
      </c>
      <c r="I8059" s="15">
        <f>HYPERLINK("https://docs.wto.org/imrd/directdoc.asp?DDFDocuments/r/G/SPS/NTHA186.pdf","FR")</f>
      </c>
      <c r="J8059" s="15">
        <f>HYPERLINK("https://docs.wto.org/imrd/directdoc.asp?DDFDocuments/s/G/SPS/NTHA186.pdf","ES")</f>
      </c>
    </row>
    <row r="8060">
      <c r="A8060" s="10" t="s">
        <v>13667</v>
      </c>
      <c r="B8060" s="11" t="s">
        <v>134</v>
      </c>
      <c r="C8060" s="10" t="s">
        <v>12</v>
      </c>
      <c r="D8060" s="12">
        <v>40227</v>
      </c>
      <c r="E8060" s="13" t="s">
        <v>13668</v>
      </c>
      <c r="F8060" s="13" t="s">
        <v>13669</v>
      </c>
      <c r="G8060" s="14" t="s">
        <v>13670</v>
      </c>
      <c r="H8060" s="15">
        <f>HYPERLINK("https://docs.wto.org/imrd/directdoc.asp?DDFDocuments/t/G/SPS/NTHA187.DOC","EN")</f>
      </c>
      <c r="I8060" s="15">
        <f>HYPERLINK("https://docs.wto.org/imrd/directdoc.asp?DDFDocuments/u/G/SPS/NTHA187.DOC","FR")</f>
      </c>
      <c r="J8060" s="15">
        <f>HYPERLINK("https://docs.wto.org/imrd/directdoc.asp?DDFDocuments/v/G/SPS/NTHA187.DOC","ES")</f>
      </c>
    </row>
    <row r="8061">
      <c r="A8061" s="10" t="s">
        <v>13671</v>
      </c>
      <c r="B8061" s="11" t="s">
        <v>233</v>
      </c>
      <c r="C8061" s="10" t="s">
        <v>18</v>
      </c>
      <c r="D8061" s="12">
        <v>40226</v>
      </c>
      <c r="E8061" s="13" t="s">
        <v>13672</v>
      </c>
      <c r="F8061" s="13" t="s">
        <v>1089</v>
      </c>
      <c r="G8061" s="14" t="s">
        <v>349</v>
      </c>
      <c r="H8061" s="15">
        <f>HYPERLINK("https://docs.wto.org/imrd/directdoc.asp?DDFDocuments/q/G/SPS/NPER245.pdf","EN")</f>
      </c>
      <c r="I8061" s="15">
        <f>HYPERLINK("https://docs.wto.org/imrd/directdoc.asp?DDFDocuments/r/G/SPS/NPER245.pdf","FR")</f>
      </c>
      <c r="J8061" s="15">
        <f>HYPERLINK("https://docs.wto.org/imrd/directdoc.asp?DDFDocuments/s/G/SPS/NPER245.pdf","ES")</f>
      </c>
    </row>
    <row r="8062">
      <c r="A8062" s="10" t="s">
        <v>13673</v>
      </c>
      <c r="B8062" s="11" t="s">
        <v>72</v>
      </c>
      <c r="C8062" s="10" t="s">
        <v>12</v>
      </c>
      <c r="D8062" s="12">
        <v>40225</v>
      </c>
      <c r="E8062" s="13" t="s">
        <v>13674</v>
      </c>
      <c r="F8062" s="13" t="s">
        <v>607</v>
      </c>
      <c r="G8062" s="14" t="s">
        <v>13444</v>
      </c>
      <c r="H8062" s="15">
        <f>HYPERLINK("https://docs.wto.org/imrd/directdoc.asp?DDFDocuments/q/G/SPS/NCAN422.pdf","EN")</f>
      </c>
      <c r="I8062" s="15">
        <f>HYPERLINK("https://docs.wto.org/imrd/directdoc.asp?DDFDocuments/r/G/SPS/NCAN422.pdf","FR")</f>
      </c>
      <c r="J8062" s="15">
        <f>HYPERLINK("https://docs.wto.org/imrd/directdoc.asp?DDFDocuments/s/G/SPS/NCAN422.pdf","ES")</f>
      </c>
    </row>
    <row r="8063">
      <c r="A8063" s="10" t="s">
        <v>13675</v>
      </c>
      <c r="B8063" s="11" t="s">
        <v>79</v>
      </c>
      <c r="C8063" s="10" t="s">
        <v>18</v>
      </c>
      <c r="D8063" s="12">
        <v>40225</v>
      </c>
      <c r="E8063" s="13" t="s">
        <v>13676</v>
      </c>
      <c r="F8063" s="13" t="s">
        <v>13677</v>
      </c>
      <c r="G8063" s="14"/>
      <c r="H8063" s="15">
        <f>HYPERLINK("https://docs.wto.org/imrd/directdoc.asp?DDFDocuments/t/G/SPS/NCOL187.DOC","EN")</f>
      </c>
      <c r="I8063" s="15">
        <f>HYPERLINK("https://docs.wto.org/imrd/directdoc.asp?DDFDocuments/u/G/SPS/NCOL187.DOC","FR")</f>
      </c>
      <c r="J8063" s="15">
        <f>HYPERLINK("https://docs.wto.org/imrd/directdoc.asp?DDFDocuments/v/G/SPS/NCOL187.DOC","ES")</f>
      </c>
    </row>
    <row r="8064">
      <c r="A8064" s="10" t="s">
        <v>13678</v>
      </c>
      <c r="B8064" s="11" t="s">
        <v>139</v>
      </c>
      <c r="C8064" s="10" t="s">
        <v>18</v>
      </c>
      <c r="D8064" s="12">
        <v>40225</v>
      </c>
      <c r="E8064" s="13" t="s">
        <v>3591</v>
      </c>
      <c r="F8064" s="13" t="s">
        <v>5334</v>
      </c>
      <c r="G8064" s="14"/>
      <c r="H8064" s="15">
        <f>HYPERLINK("https://docs.wto.org/imrd/directdoc.asp?DDFDocuments/q/G/SPS/NIND65.pdf","EN")</f>
      </c>
      <c r="I8064" s="15">
        <f>HYPERLINK("https://docs.wto.org/imrd/directdoc.asp?DDFDocuments/r/G/SPS/NIND65.pdf","FR")</f>
      </c>
      <c r="J8064" s="15">
        <f>HYPERLINK("https://docs.wto.org/imrd/directdoc.asp?DDFDocuments/s/G/SPS/NIND65.pdf","ES")</f>
      </c>
    </row>
    <row r="8065">
      <c r="A8065" s="10" t="s">
        <v>13679</v>
      </c>
      <c r="B8065" s="11" t="s">
        <v>5038</v>
      </c>
      <c r="C8065" s="10" t="s">
        <v>12</v>
      </c>
      <c r="D8065" s="12">
        <v>40224</v>
      </c>
      <c r="E8065" s="13" t="s">
        <v>12772</v>
      </c>
      <c r="F8065" s="13" t="s">
        <v>6521</v>
      </c>
      <c r="G8065" s="14" t="s">
        <v>13680</v>
      </c>
      <c r="H8065" s="15">
        <f>HYPERLINK("https://docs.wto.org/imrd/directdoc.asp?DDFDocuments/t/G/SPS/NALB126.DOC","EN")</f>
      </c>
      <c r="I8065" s="15">
        <f>HYPERLINK("https://docs.wto.org/imrd/directdoc.asp?DDFDocuments/u/G/SPS/NALB126.DOC","FR")</f>
      </c>
      <c r="J8065" s="15">
        <f>HYPERLINK("https://docs.wto.org/imrd/directdoc.asp?DDFDocuments/v/G/SPS/NALB126.DOC","ES")</f>
      </c>
    </row>
    <row r="8066">
      <c r="A8066" s="10" t="s">
        <v>13681</v>
      </c>
      <c r="B8066" s="11" t="s">
        <v>9156</v>
      </c>
      <c r="C8066" s="10" t="s">
        <v>12</v>
      </c>
      <c r="D8066" s="12">
        <v>40224</v>
      </c>
      <c r="E8066" s="13" t="s">
        <v>13682</v>
      </c>
      <c r="F8066" s="13" t="s">
        <v>13683</v>
      </c>
      <c r="G8066" s="14" t="s">
        <v>13684</v>
      </c>
      <c r="H8066" s="15">
        <f>HYPERLINK("https://docs.wto.org/imrd/directdoc.asp?DDFDocuments/t/G/SPS/NJAM12.DOC","EN")</f>
      </c>
      <c r="I8066" s="15">
        <f>HYPERLINK("https://docs.wto.org/imrd/directdoc.asp?DDFDocuments/u/G/SPS/NJAM12.DOC","FR")</f>
      </c>
      <c r="J8066" s="15">
        <f>HYPERLINK("https://docs.wto.org/imrd/directdoc.asp?DDFDocuments/v/G/SPS/NJAM12.DOC","ES")</f>
      </c>
    </row>
    <row r="8067">
      <c r="A8067" s="10" t="s">
        <v>13685</v>
      </c>
      <c r="B8067" s="11" t="s">
        <v>164</v>
      </c>
      <c r="C8067" s="10" t="s">
        <v>12</v>
      </c>
      <c r="D8067" s="12">
        <v>40224</v>
      </c>
      <c r="E8067" s="13" t="s">
        <v>1098</v>
      </c>
      <c r="F8067" s="13" t="s">
        <v>8415</v>
      </c>
      <c r="G8067" s="14" t="s">
        <v>1600</v>
      </c>
      <c r="H8067" s="15">
        <f>HYPERLINK("https://docs.wto.org/imrd/directdoc.asp?DDFDocuments/q/G/SPS/NUKR11.pdf","EN")</f>
      </c>
      <c r="I8067" s="15">
        <f>HYPERLINK("https://docs.wto.org/imrd/directdoc.asp?DDFDocuments/r/G/SPS/NUKR11.pdf","FR")</f>
      </c>
      <c r="J8067" s="15">
        <f>HYPERLINK("https://docs.wto.org/imrd/directdoc.asp?DDFDocuments/s/G/SPS/NUKR11.pdf","ES")</f>
      </c>
    </row>
    <row r="8068">
      <c r="A8068" s="10" t="s">
        <v>13686</v>
      </c>
      <c r="B8068" s="11" t="s">
        <v>145</v>
      </c>
      <c r="C8068" s="10" t="s">
        <v>12</v>
      </c>
      <c r="D8068" s="12">
        <v>40221</v>
      </c>
      <c r="E8068" s="13" t="s">
        <v>7465</v>
      </c>
      <c r="F8068" s="13" t="s">
        <v>36</v>
      </c>
      <c r="G8068" s="14" t="s">
        <v>1412</v>
      </c>
      <c r="H8068" s="15">
        <f>HYPERLINK("https://docs.wto.org/imrd/directdoc.asp?DDFDocuments/q/G/SPS/NPHL172R1.pdf","EN")</f>
      </c>
      <c r="I8068" s="15">
        <f>HYPERLINK("https://docs.wto.org/imrd/directdoc.asp?DDFDocuments/r/G/SPS/NPHL172R1.pdf","FR")</f>
      </c>
      <c r="J8068" s="15">
        <f>HYPERLINK("https://docs.wto.org/imrd/directdoc.asp?DDFDocuments/s/G/SPS/NPHL172R1.pdf","ES")</f>
      </c>
    </row>
    <row r="8069">
      <c r="A8069" s="10" t="s">
        <v>13687</v>
      </c>
      <c r="B8069" s="11" t="s">
        <v>161</v>
      </c>
      <c r="C8069" s="10" t="s">
        <v>18</v>
      </c>
      <c r="D8069" s="12">
        <v>40217</v>
      </c>
      <c r="E8069" s="13" t="s">
        <v>3159</v>
      </c>
      <c r="F8069" s="13" t="s">
        <v>4616</v>
      </c>
      <c r="G8069" s="14" t="s">
        <v>365</v>
      </c>
      <c r="H8069" s="15">
        <f>HYPERLINK("https://docs.wto.org/imrd/directdoc.asp?DDFDocuments/t/G/SPS/NUSA1974.DOC","EN")</f>
      </c>
      <c r="I8069" s="15">
        <f>HYPERLINK("https://docs.wto.org/imrd/directdoc.asp?DDFDocuments/u/G/SPS/NUSA1974.DOC","FR")</f>
      </c>
      <c r="J8069" s="15">
        <f>HYPERLINK("https://docs.wto.org/imrd/directdoc.asp?DDFDocuments/v/G/SPS/NUSA1974.DOC","ES")</f>
      </c>
    </row>
    <row r="8070">
      <c r="A8070" s="10" t="s">
        <v>13688</v>
      </c>
      <c r="B8070" s="11" t="s">
        <v>95</v>
      </c>
      <c r="C8070" s="10" t="s">
        <v>18</v>
      </c>
      <c r="D8070" s="12">
        <v>40214</v>
      </c>
      <c r="E8070" s="13" t="s">
        <v>13689</v>
      </c>
      <c r="F8070" s="13" t="s">
        <v>1550</v>
      </c>
      <c r="G8070" s="14"/>
      <c r="H8070" s="15">
        <f>HYPERLINK("https://docs.wto.org/imrd/directdoc.asp?DDFDocuments/t/G/SPS/NBRA615.doc","EN")</f>
      </c>
      <c r="I8070" s="15">
        <f>HYPERLINK("https://docs.wto.org/imrd/directdoc.asp?DDFDocuments/u/G/SPS/NBRA615.doc","FR")</f>
      </c>
      <c r="J8070" s="15">
        <f>HYPERLINK("https://docs.wto.org/imrd/directdoc.asp?DDFDocuments/v/G/SPS/NBRA615.doc","ES")</f>
      </c>
    </row>
    <row r="8071">
      <c r="A8071" s="10" t="s">
        <v>13690</v>
      </c>
      <c r="B8071" s="11" t="s">
        <v>95</v>
      </c>
      <c r="C8071" s="10" t="s">
        <v>18</v>
      </c>
      <c r="D8071" s="12">
        <v>40214</v>
      </c>
      <c r="E8071" s="13" t="s">
        <v>13296</v>
      </c>
      <c r="F8071" s="13" t="s">
        <v>1515</v>
      </c>
      <c r="G8071" s="14"/>
      <c r="H8071" s="15">
        <f>HYPERLINK("https://docs.wto.org/imrd/directdoc.asp?DDFDocuments/q/G/SPS/NBRA616.pdf","EN")</f>
      </c>
      <c r="I8071" s="15">
        <f>HYPERLINK("https://docs.wto.org/imrd/directdoc.asp?DDFDocuments/r/G/SPS/NBRA616.pdf","FR")</f>
      </c>
      <c r="J8071" s="15">
        <f>HYPERLINK("https://docs.wto.org/imrd/directdoc.asp?DDFDocuments/s/G/SPS/NBRA616.pdf","ES")</f>
      </c>
    </row>
    <row r="8072">
      <c r="A8072" s="10" t="s">
        <v>13691</v>
      </c>
      <c r="B8072" s="11" t="s">
        <v>134</v>
      </c>
      <c r="C8072" s="10" t="s">
        <v>18</v>
      </c>
      <c r="D8072" s="12">
        <v>40214</v>
      </c>
      <c r="E8072" s="13" t="s">
        <v>2329</v>
      </c>
      <c r="F8072" s="13" t="s">
        <v>6884</v>
      </c>
      <c r="G8072" s="14"/>
      <c r="H8072" s="15">
        <f>HYPERLINK("https://docs.wto.org/imrd/directdoc.asp?DDFDocuments/t/G/SPS/NTHA185.DOC","EN")</f>
      </c>
      <c r="I8072" s="15">
        <f>HYPERLINK("https://docs.wto.org/imrd/directdoc.asp?DDFDocuments/u/G/SPS/NTHA185.DOC","FR")</f>
      </c>
      <c r="J8072" s="15">
        <f>HYPERLINK("https://docs.wto.org/imrd/directdoc.asp?DDFDocuments/v/G/SPS/NTHA185.DOC","ES")</f>
      </c>
    </row>
    <row r="8073">
      <c r="A8073" s="10" t="s">
        <v>13692</v>
      </c>
      <c r="B8073" s="11" t="s">
        <v>34</v>
      </c>
      <c r="C8073" s="10" t="s">
        <v>18</v>
      </c>
      <c r="D8073" s="12">
        <v>40213</v>
      </c>
      <c r="E8073" s="13" t="s">
        <v>13693</v>
      </c>
      <c r="F8073" s="13" t="s">
        <v>74</v>
      </c>
      <c r="G8073" s="14"/>
      <c r="H8073" s="15">
        <f>HYPERLINK("https://docs.wto.org/imrd/directdoc.asp?DDFDocuments/t/G/SPS/NJPN243.doc","EN")</f>
      </c>
      <c r="I8073" s="15">
        <f>HYPERLINK("https://docs.wto.org/imrd/directdoc.asp?DDFDocuments/u/G/SPS/NJPN243.doc","FR")</f>
      </c>
      <c r="J8073" s="15">
        <f>HYPERLINK("https://docs.wto.org/imrd/directdoc.asp?DDFDocuments/v/G/SPS/NJPN243.doc","ES")</f>
      </c>
    </row>
    <row r="8074">
      <c r="A8074" s="10" t="s">
        <v>13694</v>
      </c>
      <c r="B8074" s="11" t="s">
        <v>34</v>
      </c>
      <c r="C8074" s="10" t="s">
        <v>18</v>
      </c>
      <c r="D8074" s="12">
        <v>40213</v>
      </c>
      <c r="E8074" s="13" t="s">
        <v>13695</v>
      </c>
      <c r="F8074" s="13" t="s">
        <v>74</v>
      </c>
      <c r="G8074" s="14"/>
      <c r="H8074" s="15">
        <f>HYPERLINK("https://docs.wto.org/imrd/directdoc.asp?DDFDocuments/t/G/SPS/NJPN244.doc","EN")</f>
      </c>
      <c r="I8074" s="15">
        <f>HYPERLINK("https://docs.wto.org/imrd/directdoc.asp?DDFDocuments/u/G/SPS/NJPN244.doc","FR")</f>
      </c>
      <c r="J8074" s="15">
        <f>HYPERLINK("https://docs.wto.org/imrd/directdoc.asp?DDFDocuments/v/G/SPS/NJPN244.doc","ES")</f>
      </c>
    </row>
    <row r="8075">
      <c r="A8075" s="10" t="s">
        <v>13696</v>
      </c>
      <c r="B8075" s="11" t="s">
        <v>34</v>
      </c>
      <c r="C8075" s="10" t="s">
        <v>18</v>
      </c>
      <c r="D8075" s="12">
        <v>40213</v>
      </c>
      <c r="E8075" s="13" t="s">
        <v>13697</v>
      </c>
      <c r="F8075" s="13" t="s">
        <v>992</v>
      </c>
      <c r="G8075" s="14" t="s">
        <v>233</v>
      </c>
      <c r="H8075" s="15">
        <f>HYPERLINK("https://docs.wto.org/imrd/directdoc.asp?DDFDocuments/t/G/SPS/NJPN245.DOC","EN")</f>
      </c>
      <c r="I8075" s="15">
        <f>HYPERLINK("https://docs.wto.org/imrd/directdoc.asp?DDFDocuments/u/G/SPS/NJPN245.DOC","FR")</f>
      </c>
      <c r="J8075" s="15">
        <f>HYPERLINK("https://docs.wto.org/imrd/directdoc.asp?DDFDocuments/v/G/SPS/NJPN245.DOC","ES")</f>
      </c>
    </row>
    <row r="8076">
      <c r="A8076" s="10" t="s">
        <v>13698</v>
      </c>
      <c r="B8076" s="11" t="s">
        <v>1096</v>
      </c>
      <c r="C8076" s="10" t="s">
        <v>40</v>
      </c>
      <c r="D8076" s="12">
        <v>40213</v>
      </c>
      <c r="E8076" s="13" t="s">
        <v>5121</v>
      </c>
      <c r="F8076" s="13" t="s">
        <v>310</v>
      </c>
      <c r="G8076" s="14"/>
      <c r="H8076" s="15">
        <f>HYPERLINK("https://docs.wto.org/imrd/directdoc.asp?DDFDocuments/t/G/SPS/NSGP37A1.DOC","EN")</f>
      </c>
      <c r="I8076" s="15">
        <f>HYPERLINK("https://docs.wto.org/imrd/directdoc.asp?DDFDocuments/u/G/SPS/NSGP37A1.DOC","FR")</f>
      </c>
      <c r="J8076" s="15">
        <f>HYPERLINK("https://docs.wto.org/imrd/directdoc.asp?DDFDocuments/v/G/SPS/NSGP37A1.DOC","ES")</f>
      </c>
    </row>
    <row r="8077">
      <c r="A8077" s="10" t="s">
        <v>13699</v>
      </c>
      <c r="B8077" s="11" t="s">
        <v>27</v>
      </c>
      <c r="C8077" s="10" t="s">
        <v>12</v>
      </c>
      <c r="D8077" s="12">
        <v>40211</v>
      </c>
      <c r="E8077" s="13" t="s">
        <v>13700</v>
      </c>
      <c r="F8077" s="13" t="s">
        <v>32</v>
      </c>
      <c r="G8077" s="14"/>
      <c r="H8077" s="15">
        <f>HYPERLINK("https://docs.wto.org/imrd/directdoc.asp?DDFDocuments/t/G/SPS/NCRI89.DOC","EN")</f>
      </c>
      <c r="I8077" s="15">
        <f>HYPERLINK("https://docs.wto.org/imrd/directdoc.asp?DDFDocuments/u/G/SPS/NCRI89.DOC","FR")</f>
      </c>
      <c r="J8077" s="15">
        <f>HYPERLINK("https://docs.wto.org/imrd/directdoc.asp?DDFDocuments/v/G/SPS/NCRI89.DOC","ES")</f>
      </c>
    </row>
    <row r="8078">
      <c r="A8078" s="10" t="s">
        <v>13701</v>
      </c>
      <c r="B8078" s="11" t="s">
        <v>82</v>
      </c>
      <c r="C8078" s="10" t="s">
        <v>40</v>
      </c>
      <c r="D8078" s="12">
        <v>40211</v>
      </c>
      <c r="E8078" s="13" t="s">
        <v>3328</v>
      </c>
      <c r="F8078" s="13" t="s">
        <v>13702</v>
      </c>
      <c r="G8078" s="14" t="s">
        <v>13703</v>
      </c>
      <c r="H8078" s="15">
        <f>HYPERLINK("https://docs.wto.org/imrd/directdoc.asp?DDFDocuments/t/G/SPS/NEEC341A3.DOC","EN")</f>
      </c>
      <c r="I8078" s="15">
        <f>HYPERLINK("https://docs.wto.org/imrd/directdoc.asp?DDFDocuments/u/G/SPS/NEEC341A3.DOC","FR")</f>
      </c>
      <c r="J8078" s="15">
        <f>HYPERLINK("https://docs.wto.org/imrd/directdoc.asp?DDFDocuments/v/G/SPS/NEEC341A3.DOC","ES")</f>
      </c>
    </row>
    <row r="8079">
      <c r="A8079" s="10" t="s">
        <v>13704</v>
      </c>
      <c r="B8079" s="11" t="s">
        <v>161</v>
      </c>
      <c r="C8079" s="10" t="s">
        <v>12</v>
      </c>
      <c r="D8079" s="12">
        <v>40211</v>
      </c>
      <c r="E8079" s="13" t="s">
        <v>13705</v>
      </c>
      <c r="F8079" s="13" t="s">
        <v>32</v>
      </c>
      <c r="G8079" s="14"/>
      <c r="H8079" s="15">
        <f>HYPERLINK("https://docs.wto.org/imrd/directdoc.asp?DDFDocuments/t/G/SPS/NUSA1972.DOC","EN")</f>
      </c>
      <c r="I8079" s="15">
        <f>HYPERLINK("https://docs.wto.org/imrd/directdoc.asp?DDFDocuments/u/G/SPS/NUSA1972.DOC","FR")</f>
      </c>
      <c r="J8079" s="15">
        <f>HYPERLINK("https://docs.wto.org/imrd/directdoc.asp?DDFDocuments/v/G/SPS/NUSA1972.DOC","ES")</f>
      </c>
    </row>
    <row r="8080">
      <c r="A8080" s="10" t="s">
        <v>13706</v>
      </c>
      <c r="B8080" s="11" t="s">
        <v>95</v>
      </c>
      <c r="C8080" s="10" t="s">
        <v>40</v>
      </c>
      <c r="D8080" s="12">
        <v>40210</v>
      </c>
      <c r="E8080" s="13" t="s">
        <v>1159</v>
      </c>
      <c r="F8080" s="13" t="s">
        <v>5150</v>
      </c>
      <c r="G8080" s="14"/>
      <c r="H8080" s="15">
        <f>HYPERLINK("https://docs.wto.org/imrd/directdoc.asp?DDFDocuments/t/G/SPS/NBRA115A19.DOC","EN")</f>
      </c>
      <c r="I8080" s="15">
        <f>HYPERLINK("https://docs.wto.org/imrd/directdoc.asp?DDFDocuments/u/G/SPS/NBRA115A19.DOC","FR")</f>
      </c>
      <c r="J8080" s="15">
        <f>HYPERLINK("https://docs.wto.org/imrd/directdoc.asp?DDFDocuments/v/G/SPS/NBRA115A19.DOC","ES")</f>
      </c>
    </row>
    <row r="8081">
      <c r="A8081" s="10" t="s">
        <v>13707</v>
      </c>
      <c r="B8081" s="11" t="s">
        <v>95</v>
      </c>
      <c r="C8081" s="10" t="s">
        <v>40</v>
      </c>
      <c r="D8081" s="12">
        <v>40210</v>
      </c>
      <c r="E8081" s="13" t="s">
        <v>13708</v>
      </c>
      <c r="F8081" s="13" t="s">
        <v>5150</v>
      </c>
      <c r="G8081" s="14"/>
      <c r="H8081" s="15">
        <f>HYPERLINK("https://docs.wto.org/imrd/directdoc.asp?DDFDocuments/q/G/SPS/NBRA141A1.pdf","EN")</f>
      </c>
      <c r="I8081" s="15">
        <f>HYPERLINK("https://docs.wto.org/imrd/directdoc.asp?DDFDocuments/r/G/SPS/NBRA141A1.pdf","FR")</f>
      </c>
      <c r="J8081" s="15">
        <f>HYPERLINK("https://docs.wto.org/imrd/directdoc.asp?DDFDocuments/s/G/SPS/NBRA141A1.pdf","ES")</f>
      </c>
    </row>
    <row r="8082">
      <c r="A8082" s="10" t="s">
        <v>13709</v>
      </c>
      <c r="B8082" s="11" t="s">
        <v>95</v>
      </c>
      <c r="C8082" s="10" t="s">
        <v>40</v>
      </c>
      <c r="D8082" s="12">
        <v>40210</v>
      </c>
      <c r="E8082" s="13" t="s">
        <v>13710</v>
      </c>
      <c r="F8082" s="13" t="s">
        <v>5150</v>
      </c>
      <c r="G8082" s="14"/>
      <c r="H8082" s="15">
        <f>HYPERLINK("https://docs.wto.org/imrd/directdoc.asp?DDFDocuments/t/G/SPS/NBRA479A1.DOC","EN")</f>
      </c>
      <c r="I8082" s="15">
        <f>HYPERLINK("https://docs.wto.org/imrd/directdoc.asp?DDFDocuments/u/G/SPS/NBRA479A1.DOC","FR")</f>
      </c>
      <c r="J8082" s="15">
        <f>HYPERLINK("https://docs.wto.org/imrd/directdoc.asp?DDFDocuments/v/G/SPS/NBRA479A1.DOC","ES")</f>
      </c>
    </row>
    <row r="8083">
      <c r="A8083" s="10" t="s">
        <v>13711</v>
      </c>
      <c r="B8083" s="11" t="s">
        <v>95</v>
      </c>
      <c r="C8083" s="10" t="s">
        <v>40</v>
      </c>
      <c r="D8083" s="12">
        <v>40210</v>
      </c>
      <c r="E8083" s="13" t="s">
        <v>13712</v>
      </c>
      <c r="F8083" s="13" t="s">
        <v>5150</v>
      </c>
      <c r="G8083" s="14" t="s">
        <v>183</v>
      </c>
      <c r="H8083" s="15">
        <f>HYPERLINK("https://docs.wto.org/imrd/directdoc.asp?DDFDocuments/t/G/SPS/NBRA77A5.DOC","EN")</f>
      </c>
      <c r="I8083" s="15">
        <f>HYPERLINK("https://docs.wto.org/imrd/directdoc.asp?DDFDocuments/u/G/SPS/NBRA77A5.DOC","FR")</f>
      </c>
      <c r="J8083" s="15">
        <f>HYPERLINK("https://docs.wto.org/imrd/directdoc.asp?DDFDocuments/v/G/SPS/NBRA77A5.DOC","ES")</f>
      </c>
    </row>
    <row r="8084">
      <c r="A8084" s="10" t="s">
        <v>13713</v>
      </c>
      <c r="B8084" s="11" t="s">
        <v>87</v>
      </c>
      <c r="C8084" s="10" t="s">
        <v>40</v>
      </c>
      <c r="D8084" s="12">
        <v>40207</v>
      </c>
      <c r="E8084" s="13" t="s">
        <v>19</v>
      </c>
      <c r="F8084" s="13" t="s">
        <v>32</v>
      </c>
      <c r="G8084" s="14"/>
      <c r="H8084" s="15">
        <f>HYPERLINK("https://docs.wto.org/imrd/directdoc.asp?DDFDocuments/t/G/SPS/NMEX184A1.DOC","EN")</f>
      </c>
      <c r="I8084" s="15">
        <f>HYPERLINK("https://docs.wto.org/imrd/directdoc.asp?DDFDocuments/u/G/SPS/NMEX184A1.DOC","FR")</f>
      </c>
      <c r="J8084" s="15">
        <f>HYPERLINK("https://docs.wto.org/imrd/directdoc.asp?DDFDocuments/v/G/SPS/NMEX184A1.DOC","ES")</f>
      </c>
    </row>
    <row r="8085">
      <c r="A8085" s="10" t="s">
        <v>13714</v>
      </c>
      <c r="B8085" s="11" t="s">
        <v>233</v>
      </c>
      <c r="C8085" s="10" t="s">
        <v>18</v>
      </c>
      <c r="D8085" s="12">
        <v>40207</v>
      </c>
      <c r="E8085" s="13" t="s">
        <v>13715</v>
      </c>
      <c r="F8085" s="13" t="s">
        <v>223</v>
      </c>
      <c r="G8085" s="14" t="s">
        <v>79</v>
      </c>
      <c r="H8085" s="15">
        <f>HYPERLINK("https://docs.wto.org/imrd/directdoc.asp?DDFDocuments/q/G/SPS/NPER243.pdf","EN")</f>
      </c>
      <c r="I8085" s="15">
        <f>HYPERLINK("https://docs.wto.org/imrd/directdoc.asp?DDFDocuments/r/G/SPS/NPER243.pdf","FR")</f>
      </c>
      <c r="J8085" s="15">
        <f>HYPERLINK("https://docs.wto.org/imrd/directdoc.asp?DDFDocuments/s/G/SPS/NPER243.pdf","ES")</f>
      </c>
    </row>
    <row r="8086">
      <c r="A8086" s="10" t="s">
        <v>13716</v>
      </c>
      <c r="B8086" s="11" t="s">
        <v>233</v>
      </c>
      <c r="C8086" s="10" t="s">
        <v>18</v>
      </c>
      <c r="D8086" s="12">
        <v>40207</v>
      </c>
      <c r="E8086" s="13" t="s">
        <v>13717</v>
      </c>
      <c r="F8086" s="13" t="s">
        <v>992</v>
      </c>
      <c r="G8086" s="14" t="s">
        <v>79</v>
      </c>
      <c r="H8086" s="15">
        <f>HYPERLINK("https://docs.wto.org/imrd/directdoc.asp?DDFDocuments/q/G/SPS/NPER244.pdf","EN")</f>
      </c>
      <c r="I8086" s="15">
        <f>HYPERLINK("https://docs.wto.org/imrd/directdoc.asp?DDFDocuments/r/G/SPS/NPER244.pdf","FR")</f>
      </c>
      <c r="J8086" s="15">
        <f>HYPERLINK("https://docs.wto.org/imrd/directdoc.asp?DDFDocuments/s/G/SPS/NPER244.pdf","ES")</f>
      </c>
    </row>
    <row r="8087">
      <c r="A8087" s="10" t="s">
        <v>13718</v>
      </c>
      <c r="B8087" s="11" t="s">
        <v>164</v>
      </c>
      <c r="C8087" s="10" t="s">
        <v>12</v>
      </c>
      <c r="D8087" s="12">
        <v>40207</v>
      </c>
      <c r="E8087" s="13" t="s">
        <v>857</v>
      </c>
      <c r="F8087" s="13" t="s">
        <v>5891</v>
      </c>
      <c r="G8087" s="14" t="s">
        <v>2110</v>
      </c>
      <c r="H8087" s="15">
        <f>HYPERLINK("https://docs.wto.org/imrd/directdoc.asp?DDFDocuments/t/G/SPS/NUKR10.DOC","EN")</f>
      </c>
      <c r="I8087" s="15">
        <f>HYPERLINK("https://docs.wto.org/imrd/directdoc.asp?DDFDocuments/u/G/SPS/NUKR10.DOC","FR")</f>
      </c>
      <c r="J8087" s="15">
        <f>HYPERLINK("https://docs.wto.org/imrd/directdoc.asp?DDFDocuments/v/G/SPS/NUKR10.DOC","ES")</f>
      </c>
    </row>
    <row r="8088">
      <c r="A8088" s="10" t="s">
        <v>13719</v>
      </c>
      <c r="B8088" s="11" t="s">
        <v>365</v>
      </c>
      <c r="C8088" s="10" t="s">
        <v>18</v>
      </c>
      <c r="D8088" s="12">
        <v>40205</v>
      </c>
      <c r="E8088" s="13" t="s">
        <v>13720</v>
      </c>
      <c r="F8088" s="13" t="s">
        <v>13091</v>
      </c>
      <c r="G8088" s="14"/>
      <c r="H8088" s="15">
        <f>HYPERLINK("https://docs.wto.org/imrd/directdoc.asp?DDFDocuments/t/G/SPS/NCHL319.DOC","EN")</f>
      </c>
      <c r="I8088" s="15">
        <f>HYPERLINK("https://docs.wto.org/imrd/directdoc.asp?DDFDocuments/u/G/SPS/NCHL319.DOC","FR")</f>
      </c>
      <c r="J8088" s="15">
        <f>HYPERLINK("https://docs.wto.org/imrd/directdoc.asp?DDFDocuments/v/G/SPS/NCHL319.DOC","ES")</f>
      </c>
    </row>
    <row r="8089">
      <c r="A8089" s="10" t="s">
        <v>13721</v>
      </c>
      <c r="B8089" s="11" t="s">
        <v>134</v>
      </c>
      <c r="C8089" s="10" t="s">
        <v>12</v>
      </c>
      <c r="D8089" s="12">
        <v>40205</v>
      </c>
      <c r="E8089" s="13" t="s">
        <v>13269</v>
      </c>
      <c r="F8089" s="13" t="s">
        <v>7841</v>
      </c>
      <c r="G8089" s="14" t="s">
        <v>13722</v>
      </c>
      <c r="H8089" s="15">
        <f>HYPERLINK("https://docs.wto.org/imrd/directdoc.asp?DDFDocuments/q/G/SPS/NTHA184.pdf","EN")</f>
      </c>
      <c r="I8089" s="15">
        <f>HYPERLINK("https://docs.wto.org/imrd/directdoc.asp?DDFDocuments/r/G/SPS/NTHA184.pdf","FR")</f>
      </c>
      <c r="J8089" s="15">
        <f>HYPERLINK("https://docs.wto.org/imrd/directdoc.asp?DDFDocuments/s/G/SPS/NTHA184.pdf","ES")</f>
      </c>
    </row>
    <row r="8090">
      <c r="A8090" s="10" t="s">
        <v>13723</v>
      </c>
      <c r="B8090" s="11" t="s">
        <v>82</v>
      </c>
      <c r="C8090" s="10" t="s">
        <v>18</v>
      </c>
      <c r="D8090" s="12">
        <v>40204</v>
      </c>
      <c r="E8090" s="13" t="s">
        <v>10175</v>
      </c>
      <c r="F8090" s="13" t="s">
        <v>13724</v>
      </c>
      <c r="G8090" s="14"/>
      <c r="H8090" s="15">
        <f>HYPERLINK("https://docs.wto.org/imrd/directdoc.asp?DDFDocuments/t/G/SPS/NEEC369.DOC","EN")</f>
      </c>
      <c r="I8090" s="15">
        <f>HYPERLINK("https://docs.wto.org/imrd/directdoc.asp?DDFDocuments/u/G/SPS/NEEC369.DOC","FR")</f>
      </c>
      <c r="J8090" s="15">
        <f>HYPERLINK("https://docs.wto.org/imrd/directdoc.asp?DDFDocuments/v/G/SPS/NEEC369.DOC","ES")</f>
      </c>
    </row>
    <row r="8091">
      <c r="A8091" s="10" t="s">
        <v>13725</v>
      </c>
      <c r="B8091" s="11" t="s">
        <v>233</v>
      </c>
      <c r="C8091" s="10" t="s">
        <v>18</v>
      </c>
      <c r="D8091" s="12">
        <v>40204</v>
      </c>
      <c r="E8091" s="13" t="s">
        <v>13726</v>
      </c>
      <c r="F8091" s="13" t="s">
        <v>223</v>
      </c>
      <c r="G8091" s="14" t="s">
        <v>27</v>
      </c>
      <c r="H8091" s="15">
        <f>HYPERLINK("https://docs.wto.org/imrd/directdoc.asp?DDFDocuments/q/G/SPS/NPER241.pdf","EN")</f>
      </c>
      <c r="I8091" s="15">
        <f>HYPERLINK("https://docs.wto.org/imrd/directdoc.asp?DDFDocuments/r/G/SPS/NPER241.pdf","FR")</f>
      </c>
      <c r="J8091" s="15">
        <f>HYPERLINK("https://docs.wto.org/imrd/directdoc.asp?DDFDocuments/s/G/SPS/NPER241.pdf","ES")</f>
      </c>
    </row>
    <row r="8092">
      <c r="A8092" s="10" t="s">
        <v>13727</v>
      </c>
      <c r="B8092" s="11" t="s">
        <v>233</v>
      </c>
      <c r="C8092" s="10" t="s">
        <v>18</v>
      </c>
      <c r="D8092" s="12">
        <v>40204</v>
      </c>
      <c r="E8092" s="13" t="s">
        <v>13728</v>
      </c>
      <c r="F8092" s="13" t="s">
        <v>223</v>
      </c>
      <c r="G8092" s="14" t="s">
        <v>95</v>
      </c>
      <c r="H8092" s="15">
        <f>HYPERLINK("https://docs.wto.org/imrd/directdoc.asp?DDFDocuments/t/G/SPS/NPER242.DOC","EN")</f>
      </c>
      <c r="I8092" s="15">
        <f>HYPERLINK("https://docs.wto.org/imrd/directdoc.asp?DDFDocuments/u/G/SPS/NPER242.DOC","FR")</f>
      </c>
      <c r="J8092" s="15">
        <f>HYPERLINK("https://docs.wto.org/imrd/directdoc.asp?DDFDocuments/v/G/SPS/NPER242.DOC","ES")</f>
      </c>
    </row>
    <row r="8093">
      <c r="A8093" s="10" t="s">
        <v>13729</v>
      </c>
      <c r="B8093" s="11" t="s">
        <v>183</v>
      </c>
      <c r="C8093" s="10" t="s">
        <v>18</v>
      </c>
      <c r="D8093" s="12">
        <v>40199</v>
      </c>
      <c r="E8093" s="13" t="s">
        <v>13730</v>
      </c>
      <c r="F8093" s="13" t="s">
        <v>7603</v>
      </c>
      <c r="G8093" s="14"/>
      <c r="H8093" s="15">
        <f>HYPERLINK("https://docs.wto.org/imrd/directdoc.asp?DDFDocuments/t/G/SPS/NARG130.DOC","EN")</f>
      </c>
      <c r="I8093" s="15">
        <f>HYPERLINK("https://docs.wto.org/imrd/directdoc.asp?DDFDocuments/u/G/SPS/NARG130.DOC","FR")</f>
      </c>
      <c r="J8093" s="15">
        <f>HYPERLINK("https://docs.wto.org/imrd/directdoc.asp?DDFDocuments/v/G/SPS/NARG130.DOC","ES")</f>
      </c>
    </row>
    <row r="8094">
      <c r="A8094" s="10" t="s">
        <v>13731</v>
      </c>
      <c r="B8094" s="11" t="s">
        <v>27</v>
      </c>
      <c r="C8094" s="10" t="s">
        <v>18</v>
      </c>
      <c r="D8094" s="12">
        <v>40199</v>
      </c>
      <c r="E8094" s="13" t="s">
        <v>13732</v>
      </c>
      <c r="F8094" s="13" t="s">
        <v>223</v>
      </c>
      <c r="G8094" s="14"/>
      <c r="H8094" s="15">
        <f>HYPERLINK("https://docs.wto.org/imrd/directdoc.asp?DDFDocuments/t/G/SPS/NCRI88.DOC","EN")</f>
      </c>
      <c r="I8094" s="15">
        <f>HYPERLINK("https://docs.wto.org/imrd/directdoc.asp?DDFDocuments/u/G/SPS/NCRI88.DOC","FR")</f>
      </c>
      <c r="J8094" s="15">
        <f>HYPERLINK("https://docs.wto.org/imrd/directdoc.asp?DDFDocuments/v/G/SPS/NCRI88.DOC","ES")</f>
      </c>
    </row>
    <row r="8095">
      <c r="A8095" s="10" t="s">
        <v>13733</v>
      </c>
      <c r="B8095" s="11" t="s">
        <v>195</v>
      </c>
      <c r="C8095" s="10" t="s">
        <v>40</v>
      </c>
      <c r="D8095" s="12">
        <v>40199</v>
      </c>
      <c r="E8095" s="13" t="s">
        <v>19</v>
      </c>
      <c r="F8095" s="13" t="s">
        <v>7572</v>
      </c>
      <c r="G8095" s="14" t="s">
        <v>13734</v>
      </c>
      <c r="H8095" s="15">
        <f>HYPERLINK("https://docs.wto.org/imrd/directdoc.asp?DDFDocuments/t/G/SPS/NNZL321A1.DOC","EN")</f>
      </c>
      <c r="I8095" s="15">
        <f>HYPERLINK("https://docs.wto.org/imrd/directdoc.asp?DDFDocuments/u/G/SPS/NNZL321A1.DOC","FR")</f>
      </c>
      <c r="J8095" s="15">
        <f>HYPERLINK("https://docs.wto.org/imrd/directdoc.asp?DDFDocuments/v/G/SPS/NNZL321A1.DOC","ES")</f>
      </c>
    </row>
    <row r="8096">
      <c r="A8096" s="10" t="s">
        <v>13735</v>
      </c>
      <c r="B8096" s="11" t="s">
        <v>164</v>
      </c>
      <c r="C8096" s="10" t="s">
        <v>40</v>
      </c>
      <c r="D8096" s="12">
        <v>40199</v>
      </c>
      <c r="E8096" s="13" t="s">
        <v>19</v>
      </c>
      <c r="F8096" s="13" t="s">
        <v>925</v>
      </c>
      <c r="G8096" s="14" t="s">
        <v>2519</v>
      </c>
      <c r="H8096" s="15">
        <f>HYPERLINK("https://docs.wto.org/imrd/directdoc.asp?DDFDocuments/t/G/SPS/NUKR6A1.DOC","EN")</f>
      </c>
      <c r="I8096" s="15">
        <f>HYPERLINK("https://docs.wto.org/imrd/directdoc.asp?DDFDocuments/u/G/SPS/NUKR6A1.DOC","FR")</f>
      </c>
      <c r="J8096" s="15">
        <f>HYPERLINK("https://docs.wto.org/imrd/directdoc.asp?DDFDocuments/v/G/SPS/NUKR6A1.DOC","ES")</f>
      </c>
    </row>
    <row r="8097">
      <c r="A8097" s="10" t="s">
        <v>13736</v>
      </c>
      <c r="B8097" s="11" t="s">
        <v>164</v>
      </c>
      <c r="C8097" s="10" t="s">
        <v>12</v>
      </c>
      <c r="D8097" s="12">
        <v>40199</v>
      </c>
      <c r="E8097" s="13" t="s">
        <v>7144</v>
      </c>
      <c r="F8097" s="13" t="s">
        <v>11740</v>
      </c>
      <c r="G8097" s="14" t="s">
        <v>1093</v>
      </c>
      <c r="H8097" s="15">
        <f>HYPERLINK("https://docs.wto.org/imrd/directdoc.asp?DDFDocuments/t/G/SPS/NUKR9.DOC","EN")</f>
      </c>
      <c r="I8097" s="15">
        <f>HYPERLINK("https://docs.wto.org/imrd/directdoc.asp?DDFDocuments/u/G/SPS/NUKR9.DOC","FR")</f>
      </c>
      <c r="J8097" s="15">
        <f>HYPERLINK("https://docs.wto.org/imrd/directdoc.asp?DDFDocuments/v/G/SPS/NUKR9.DOC","ES")</f>
      </c>
    </row>
    <row r="8098">
      <c r="A8098" s="10" t="s">
        <v>13737</v>
      </c>
      <c r="B8098" s="11" t="s">
        <v>161</v>
      </c>
      <c r="C8098" s="10" t="s">
        <v>40</v>
      </c>
      <c r="D8098" s="12">
        <v>40198</v>
      </c>
      <c r="E8098" s="13" t="s">
        <v>13738</v>
      </c>
      <c r="F8098" s="13" t="s">
        <v>1268</v>
      </c>
      <c r="G8098" s="14" t="s">
        <v>12748</v>
      </c>
      <c r="H8098" s="15">
        <f>HYPERLINK("https://docs.wto.org/imrd/directdoc.asp?DDFDocuments/t/G/SPS/NUSA1912A2.DOC","EN")</f>
      </c>
      <c r="I8098" s="15">
        <f>HYPERLINK("https://docs.wto.org/imrd/directdoc.asp?DDFDocuments/u/G/SPS/NUSA1912A2.DOC","FR")</f>
      </c>
      <c r="J8098" s="15">
        <f>HYPERLINK("https://docs.wto.org/imrd/directdoc.asp?DDFDocuments/v/G/SPS/NUSA1912A2.DOC","ES")</f>
      </c>
    </row>
    <row r="8099">
      <c r="A8099" s="10" t="s">
        <v>13739</v>
      </c>
      <c r="B8099" s="11" t="s">
        <v>149</v>
      </c>
      <c r="C8099" s="10" t="s">
        <v>18</v>
      </c>
      <c r="D8099" s="12">
        <v>40197</v>
      </c>
      <c r="E8099" s="13" t="s">
        <v>5818</v>
      </c>
      <c r="F8099" s="13" t="s">
        <v>24</v>
      </c>
      <c r="G8099" s="14"/>
      <c r="H8099" s="15">
        <f>HYPERLINK("https://docs.wto.org/imrd/directdoc.asp?DDFDocuments/t/G/SPS/NCHN203.DOC","EN")</f>
      </c>
      <c r="I8099" s="15">
        <f>HYPERLINK("https://docs.wto.org/imrd/directdoc.asp?DDFDocuments/u/G/SPS/NCHN203.DOC","FR")</f>
      </c>
      <c r="J8099" s="15">
        <f>HYPERLINK("https://docs.wto.org/imrd/directdoc.asp?DDFDocuments/v/G/SPS/NCHN203.DOC","ES")</f>
      </c>
    </row>
    <row r="8100">
      <c r="A8100" s="10" t="s">
        <v>13740</v>
      </c>
      <c r="B8100" s="11" t="s">
        <v>139</v>
      </c>
      <c r="C8100" s="10" t="s">
        <v>18</v>
      </c>
      <c r="D8100" s="12">
        <v>40197</v>
      </c>
      <c r="E8100" s="13" t="s">
        <v>3591</v>
      </c>
      <c r="F8100" s="13" t="s">
        <v>4125</v>
      </c>
      <c r="G8100" s="14"/>
      <c r="H8100" s="15">
        <f>HYPERLINK("https://docs.wto.org/imrd/directdoc.asp?DDFDocuments/q/G/SPS/NIND63.pdf","EN")</f>
      </c>
      <c r="I8100" s="15">
        <f>HYPERLINK("https://docs.wto.org/imrd/directdoc.asp?DDFDocuments/r/G/SPS/NIND63.pdf","FR")</f>
      </c>
      <c r="J8100" s="15">
        <f>HYPERLINK("https://docs.wto.org/imrd/directdoc.asp?DDFDocuments/s/G/SPS/NIND63.pdf","ES")</f>
      </c>
    </row>
    <row r="8101">
      <c r="A8101" s="10" t="s">
        <v>13741</v>
      </c>
      <c r="B8101" s="11" t="s">
        <v>139</v>
      </c>
      <c r="C8101" s="10" t="s">
        <v>18</v>
      </c>
      <c r="D8101" s="12">
        <v>40197</v>
      </c>
      <c r="E8101" s="13" t="s">
        <v>3591</v>
      </c>
      <c r="F8101" s="13" t="s">
        <v>3404</v>
      </c>
      <c r="G8101" s="14"/>
      <c r="H8101" s="15">
        <f>HYPERLINK("https://docs.wto.org/imrd/directdoc.asp?DDFDocuments/q/G/SPS/NIND64.pdf","EN")</f>
      </c>
      <c r="I8101" s="15">
        <f>HYPERLINK("https://docs.wto.org/imrd/directdoc.asp?DDFDocuments/r/G/SPS/NIND64.pdf","FR")</f>
      </c>
      <c r="J8101" s="15">
        <f>HYPERLINK("https://docs.wto.org/imrd/directdoc.asp?DDFDocuments/s/G/SPS/NIND64.pdf","ES")</f>
      </c>
    </row>
    <row r="8102">
      <c r="A8102" s="10" t="s">
        <v>13742</v>
      </c>
      <c r="B8102" s="11" t="s">
        <v>95</v>
      </c>
      <c r="C8102" s="10" t="s">
        <v>18</v>
      </c>
      <c r="D8102" s="12">
        <v>40196</v>
      </c>
      <c r="E8102" s="13" t="s">
        <v>13743</v>
      </c>
      <c r="F8102" s="13" t="s">
        <v>368</v>
      </c>
      <c r="G8102" s="14" t="s">
        <v>11594</v>
      </c>
      <c r="H8102" s="15">
        <f>HYPERLINK("https://docs.wto.org/imrd/directdoc.asp?DDFDocuments/t/G/SPS/NBRA606.DOC","EN")</f>
      </c>
      <c r="I8102" s="15">
        <f>HYPERLINK("https://docs.wto.org/imrd/directdoc.asp?DDFDocuments/u/G/SPS/NBRA606.DOC","FR")</f>
      </c>
      <c r="J8102" s="15">
        <f>HYPERLINK("https://docs.wto.org/imrd/directdoc.asp?DDFDocuments/v/G/SPS/NBRA606.DOC","ES")</f>
      </c>
    </row>
    <row r="8103">
      <c r="A8103" s="10" t="s">
        <v>13744</v>
      </c>
      <c r="B8103" s="11" t="s">
        <v>95</v>
      </c>
      <c r="C8103" s="10" t="s">
        <v>18</v>
      </c>
      <c r="D8103" s="12">
        <v>40196</v>
      </c>
      <c r="E8103" s="13" t="s">
        <v>13745</v>
      </c>
      <c r="F8103" s="13" t="s">
        <v>368</v>
      </c>
      <c r="G8103" s="14" t="s">
        <v>11594</v>
      </c>
      <c r="H8103" s="15">
        <f>HYPERLINK("https://docs.wto.org/imrd/directdoc.asp?DDFDocuments/t/G/SPS/NBRA607.DOC","EN")</f>
      </c>
      <c r="I8103" s="15">
        <f>HYPERLINK("https://docs.wto.org/imrd/directdoc.asp?DDFDocuments/u/G/SPS/NBRA607.DOC","FR")</f>
      </c>
      <c r="J8103" s="15">
        <f>HYPERLINK("https://docs.wto.org/imrd/directdoc.asp?DDFDocuments/v/G/SPS/NBRA607.DOC","ES")</f>
      </c>
    </row>
    <row r="8104">
      <c r="A8104" s="10" t="s">
        <v>13746</v>
      </c>
      <c r="B8104" s="11" t="s">
        <v>95</v>
      </c>
      <c r="C8104" s="10" t="s">
        <v>18</v>
      </c>
      <c r="D8104" s="12">
        <v>40196</v>
      </c>
      <c r="E8104" s="13" t="s">
        <v>13747</v>
      </c>
      <c r="F8104" s="13" t="s">
        <v>368</v>
      </c>
      <c r="G8104" s="14" t="s">
        <v>11594</v>
      </c>
      <c r="H8104" s="15">
        <f>HYPERLINK("https://docs.wto.org/imrd/directdoc.asp?DDFDocuments/t/G/SPS/NBRA608.DOC","EN")</f>
      </c>
      <c r="I8104" s="15">
        <f>HYPERLINK("https://docs.wto.org/imrd/directdoc.asp?DDFDocuments/u/G/SPS/NBRA608.DOC","FR")</f>
      </c>
      <c r="J8104" s="15">
        <f>HYPERLINK("https://docs.wto.org/imrd/directdoc.asp?DDFDocuments/v/G/SPS/NBRA608.DOC","ES")</f>
      </c>
    </row>
    <row r="8105">
      <c r="A8105" s="10" t="s">
        <v>13748</v>
      </c>
      <c r="B8105" s="11" t="s">
        <v>27</v>
      </c>
      <c r="C8105" s="10" t="s">
        <v>201</v>
      </c>
      <c r="D8105" s="12">
        <v>40196</v>
      </c>
      <c r="E8105" s="13" t="s">
        <v>19</v>
      </c>
      <c r="F8105" s="13" t="s">
        <v>32</v>
      </c>
      <c r="G8105" s="14" t="s">
        <v>3481</v>
      </c>
      <c r="H8105" s="15">
        <f>HYPERLINK("https://docs.wto.org/imrd/directdoc.asp?DDFDocuments/t/G/SPS/NCRI87C1.DOC","EN")</f>
      </c>
      <c r="I8105" s="15"/>
      <c r="J8105" s="15">
        <f>HYPERLINK("https://docs.wto.org/imrd/directdoc.asp?DDFDocuments/v/G/SPS/NCRI87C1.DOC","ES")</f>
      </c>
    </row>
    <row r="8106">
      <c r="A8106" s="10" t="s">
        <v>13749</v>
      </c>
      <c r="B8106" s="11" t="s">
        <v>195</v>
      </c>
      <c r="C8106" s="10" t="s">
        <v>40</v>
      </c>
      <c r="D8106" s="12">
        <v>40196</v>
      </c>
      <c r="E8106" s="13" t="s">
        <v>19</v>
      </c>
      <c r="F8106" s="13" t="s">
        <v>5150</v>
      </c>
      <c r="G8106" s="14" t="s">
        <v>149</v>
      </c>
      <c r="H8106" s="15">
        <f>HYPERLINK("https://docs.wto.org/imrd/directdoc.asp?DDFDocuments/t/G/SPS/NNZL434A1.DOC","EN")</f>
      </c>
      <c r="I8106" s="15">
        <f>HYPERLINK("https://docs.wto.org/imrd/directdoc.asp?DDFDocuments/u/G/SPS/NNZL434A1.DOC","FR")</f>
      </c>
      <c r="J8106" s="15">
        <f>HYPERLINK("https://docs.wto.org/imrd/directdoc.asp?DDFDocuments/v/G/SPS/NNZL434A1.DOC","ES")</f>
      </c>
    </row>
    <row r="8107">
      <c r="A8107" s="10" t="s">
        <v>13750</v>
      </c>
      <c r="B8107" s="11" t="s">
        <v>195</v>
      </c>
      <c r="C8107" s="10" t="s">
        <v>40</v>
      </c>
      <c r="D8107" s="12">
        <v>40196</v>
      </c>
      <c r="E8107" s="13" t="s">
        <v>19</v>
      </c>
      <c r="F8107" s="13" t="s">
        <v>5150</v>
      </c>
      <c r="G8107" s="14" t="s">
        <v>149</v>
      </c>
      <c r="H8107" s="15">
        <f>HYPERLINK("https://docs.wto.org/imrd/directdoc.asp?DDFDocuments/t/G/SPS/NNZL435A1.DOC","EN")</f>
      </c>
      <c r="I8107" s="15">
        <f>HYPERLINK("https://docs.wto.org/imrd/directdoc.asp?DDFDocuments/u/G/SPS/NNZL435A1.DOC","FR")</f>
      </c>
      <c r="J8107" s="15">
        <f>HYPERLINK("https://docs.wto.org/imrd/directdoc.asp?DDFDocuments/v/G/SPS/NNZL435A1.DOC","ES")</f>
      </c>
    </row>
    <row r="8108">
      <c r="A8108" s="10" t="s">
        <v>13751</v>
      </c>
      <c r="B8108" s="11" t="s">
        <v>1944</v>
      </c>
      <c r="C8108" s="10" t="s">
        <v>12</v>
      </c>
      <c r="D8108" s="12">
        <v>40196</v>
      </c>
      <c r="E8108" s="13" t="s">
        <v>13752</v>
      </c>
      <c r="F8108" s="13" t="s">
        <v>5361</v>
      </c>
      <c r="G8108" s="14" t="s">
        <v>13753</v>
      </c>
      <c r="H8108" s="15">
        <f>HYPERLINK("https://docs.wto.org/imrd/directdoc.asp?DDFDocuments/q/G/SPS/NPAN52.pdf","EN")</f>
      </c>
      <c r="I8108" s="15">
        <f>HYPERLINK("https://docs.wto.org/imrd/directdoc.asp?DDFDocuments/r/G/SPS/NPAN52.pdf","FR")</f>
      </c>
      <c r="J8108" s="15">
        <f>HYPERLINK("https://docs.wto.org/imrd/directdoc.asp?DDFDocuments/s/G/SPS/NPAN52.pdf","ES")</f>
      </c>
    </row>
    <row r="8109">
      <c r="A8109" s="10" t="s">
        <v>13754</v>
      </c>
      <c r="B8109" s="11" t="s">
        <v>161</v>
      </c>
      <c r="C8109" s="10" t="s">
        <v>40</v>
      </c>
      <c r="D8109" s="12">
        <v>40196</v>
      </c>
      <c r="E8109" s="13" t="s">
        <v>4586</v>
      </c>
      <c r="F8109" s="13" t="s">
        <v>5150</v>
      </c>
      <c r="G8109" s="14" t="s">
        <v>233</v>
      </c>
      <c r="H8109" s="15">
        <f>HYPERLINK("https://docs.wto.org/imrd/directdoc.asp?DDFDocuments/t/G/SPS/NUSA1894A1.DOC","EN")</f>
      </c>
      <c r="I8109" s="15">
        <f>HYPERLINK("https://docs.wto.org/imrd/directdoc.asp?DDFDocuments/u/G/SPS/NUSA1894A1.DOC","FR")</f>
      </c>
      <c r="J8109" s="15">
        <f>HYPERLINK("https://docs.wto.org/imrd/directdoc.asp?DDFDocuments/v/G/SPS/NUSA1894A1.DOC","ES")</f>
      </c>
    </row>
    <row r="8110">
      <c r="A8110" s="10" t="s">
        <v>13755</v>
      </c>
      <c r="B8110" s="11" t="s">
        <v>161</v>
      </c>
      <c r="C8110" s="10" t="s">
        <v>12</v>
      </c>
      <c r="D8110" s="12">
        <v>40193</v>
      </c>
      <c r="E8110" s="13" t="s">
        <v>12270</v>
      </c>
      <c r="F8110" s="13" t="s">
        <v>88</v>
      </c>
      <c r="G8110" s="14" t="s">
        <v>13756</v>
      </c>
      <c r="H8110" s="15">
        <f>HYPERLINK("https://docs.wto.org/imrd/directdoc.asp?DDFDocuments/t/G/SPS/NUSA1967.DOC","EN")</f>
      </c>
      <c r="I8110" s="15">
        <f>HYPERLINK("https://docs.wto.org/imrd/directdoc.asp?DDFDocuments/u/G/SPS/NUSA1967.DOC","FR")</f>
      </c>
      <c r="J8110" s="15">
        <f>HYPERLINK("https://docs.wto.org/imrd/directdoc.asp?DDFDocuments/v/G/SPS/NUSA1967.DOC","ES")</f>
      </c>
    </row>
    <row r="8111">
      <c r="A8111" s="10" t="s">
        <v>13757</v>
      </c>
      <c r="B8111" s="11" t="s">
        <v>95</v>
      </c>
      <c r="C8111" s="10" t="s">
        <v>40</v>
      </c>
      <c r="D8111" s="12">
        <v>40192</v>
      </c>
      <c r="E8111" s="13" t="s">
        <v>13758</v>
      </c>
      <c r="F8111" s="13" t="s">
        <v>310</v>
      </c>
      <c r="G8111" s="14"/>
      <c r="H8111" s="15">
        <f>HYPERLINK("https://docs.wto.org/imrd/directdoc.asp?DDFDocuments/t/G/SPS/NBRA194A2.DOC","EN")</f>
      </c>
      <c r="I8111" s="15">
        <f>HYPERLINK("https://docs.wto.org/imrd/directdoc.asp?DDFDocuments/u/G/SPS/NBRA194A2.DOC","FR")</f>
      </c>
      <c r="J8111" s="15">
        <f>HYPERLINK("https://docs.wto.org/imrd/directdoc.asp?DDFDocuments/v/G/SPS/NBRA194A2.DOC","ES")</f>
      </c>
    </row>
    <row r="8112">
      <c r="A8112" s="10" t="s">
        <v>13759</v>
      </c>
      <c r="B8112" s="11" t="s">
        <v>95</v>
      </c>
      <c r="C8112" s="10" t="s">
        <v>18</v>
      </c>
      <c r="D8112" s="12">
        <v>40192</v>
      </c>
      <c r="E8112" s="13" t="s">
        <v>13760</v>
      </c>
      <c r="F8112" s="13" t="s">
        <v>117</v>
      </c>
      <c r="G8112" s="14" t="s">
        <v>349</v>
      </c>
      <c r="H8112" s="15">
        <f>HYPERLINK("https://docs.wto.org/imrd/directdoc.asp?DDFDocuments/t/G/SPS/NBRA602.DOC","EN")</f>
      </c>
      <c r="I8112" s="15">
        <f>HYPERLINK("https://docs.wto.org/imrd/directdoc.asp?DDFDocuments/u/G/SPS/NBRA602.DOC","FR")</f>
      </c>
      <c r="J8112" s="15">
        <f>HYPERLINK("https://docs.wto.org/imrd/directdoc.asp?DDFDocuments/v/G/SPS/NBRA602.DOC","ES")</f>
      </c>
    </row>
    <row r="8113">
      <c r="A8113" s="10" t="s">
        <v>13761</v>
      </c>
      <c r="B8113" s="11" t="s">
        <v>95</v>
      </c>
      <c r="C8113" s="10" t="s">
        <v>18</v>
      </c>
      <c r="D8113" s="12">
        <v>40192</v>
      </c>
      <c r="E8113" s="13" t="s">
        <v>13762</v>
      </c>
      <c r="F8113" s="13" t="s">
        <v>117</v>
      </c>
      <c r="G8113" s="14"/>
      <c r="H8113" s="15">
        <f>HYPERLINK("https://docs.wto.org/imrd/directdoc.asp?DDFDocuments/q/G/SPS/NBRA603.pdf","EN")</f>
      </c>
      <c r="I8113" s="15">
        <f>HYPERLINK("https://docs.wto.org/imrd/directdoc.asp?DDFDocuments/r/G/SPS/NBRA603.pdf","FR")</f>
      </c>
      <c r="J8113" s="15">
        <f>HYPERLINK("https://docs.wto.org/imrd/directdoc.asp?DDFDocuments/s/G/SPS/NBRA603.pdf","ES")</f>
      </c>
    </row>
    <row r="8114">
      <c r="A8114" s="10" t="s">
        <v>13763</v>
      </c>
      <c r="B8114" s="11" t="s">
        <v>145</v>
      </c>
      <c r="C8114" s="10" t="s">
        <v>12</v>
      </c>
      <c r="D8114" s="12">
        <v>40192</v>
      </c>
      <c r="E8114" s="13" t="s">
        <v>7465</v>
      </c>
      <c r="F8114" s="13" t="s">
        <v>36</v>
      </c>
      <c r="G8114" s="14" t="s">
        <v>432</v>
      </c>
      <c r="H8114" s="15">
        <f>HYPERLINK("https://docs.wto.org/imrd/directdoc.asp?DDFDocuments/q/G/SPS/NPHL171.pdf","EN")</f>
      </c>
      <c r="I8114" s="15">
        <f>HYPERLINK("https://docs.wto.org/imrd/directdoc.asp?DDFDocuments/r/G/SPS/NPHL171.pdf","FR")</f>
      </c>
      <c r="J8114" s="15">
        <f>HYPERLINK("https://docs.wto.org/imrd/directdoc.asp?DDFDocuments/s/G/SPS/NPHL171.pdf","ES")</f>
      </c>
    </row>
    <row r="8115">
      <c r="A8115" s="10" t="s">
        <v>13764</v>
      </c>
      <c r="B8115" s="11" t="s">
        <v>145</v>
      </c>
      <c r="C8115" s="10" t="s">
        <v>12</v>
      </c>
      <c r="D8115" s="12">
        <v>40192</v>
      </c>
      <c r="E8115" s="13" t="s">
        <v>7465</v>
      </c>
      <c r="F8115" s="13" t="s">
        <v>36</v>
      </c>
      <c r="G8115" s="14" t="s">
        <v>13765</v>
      </c>
      <c r="H8115" s="15">
        <f>HYPERLINK("https://docs.wto.org/imrd/directdoc.asp?DDFDocuments/q/G/SPS/NPHL172.pdf","EN")</f>
      </c>
      <c r="I8115" s="15">
        <f>HYPERLINK("https://docs.wto.org/imrd/directdoc.asp?DDFDocuments/r/G/SPS/NPHL172.pdf","FR")</f>
      </c>
      <c r="J8115" s="15">
        <f>HYPERLINK("https://docs.wto.org/imrd/directdoc.asp?DDFDocuments/s/G/SPS/NPHL172.pdf","ES")</f>
      </c>
    </row>
    <row r="8116">
      <c r="A8116" s="10" t="s">
        <v>13766</v>
      </c>
      <c r="B8116" s="11" t="s">
        <v>145</v>
      </c>
      <c r="C8116" s="10" t="s">
        <v>12</v>
      </c>
      <c r="D8116" s="12">
        <v>40192</v>
      </c>
      <c r="E8116" s="13" t="s">
        <v>7465</v>
      </c>
      <c r="F8116" s="13" t="s">
        <v>36</v>
      </c>
      <c r="G8116" s="14" t="s">
        <v>13405</v>
      </c>
      <c r="H8116" s="15">
        <f>HYPERLINK("https://docs.wto.org/imrd/directdoc.asp?DDFDocuments/q/G/SPS/NPHL173.pdf","EN")</f>
      </c>
      <c r="I8116" s="15">
        <f>HYPERLINK("https://docs.wto.org/imrd/directdoc.asp?DDFDocuments/r/G/SPS/NPHL173.pdf","FR")</f>
      </c>
      <c r="J8116" s="15">
        <f>HYPERLINK("https://docs.wto.org/imrd/directdoc.asp?DDFDocuments/s/G/SPS/NPHL173.pdf","ES")</f>
      </c>
    </row>
    <row r="8117">
      <c r="A8117" s="10" t="s">
        <v>13767</v>
      </c>
      <c r="B8117" s="11" t="s">
        <v>161</v>
      </c>
      <c r="C8117" s="10" t="s">
        <v>40</v>
      </c>
      <c r="D8117" s="12">
        <v>40192</v>
      </c>
      <c r="E8117" s="13" t="s">
        <v>13768</v>
      </c>
      <c r="F8117" s="13" t="s">
        <v>5150</v>
      </c>
      <c r="G8117" s="14"/>
      <c r="H8117" s="15">
        <f>HYPERLINK("https://docs.wto.org/imrd/directdoc.asp?DDFDocuments/t/G/SPS/NUSA1383A1.DOC","EN")</f>
      </c>
      <c r="I8117" s="15">
        <f>HYPERLINK("https://docs.wto.org/imrd/directdoc.asp?DDFDocuments/u/G/SPS/NUSA1383A1.DOC","FR")</f>
      </c>
      <c r="J8117" s="15">
        <f>HYPERLINK("https://docs.wto.org/imrd/directdoc.asp?DDFDocuments/v/G/SPS/NUSA1383A1.DOC","ES")</f>
      </c>
    </row>
    <row r="8118">
      <c r="A8118" s="10" t="s">
        <v>13769</v>
      </c>
      <c r="B8118" s="11" t="s">
        <v>161</v>
      </c>
      <c r="C8118" s="10" t="s">
        <v>40</v>
      </c>
      <c r="D8118" s="12">
        <v>40192</v>
      </c>
      <c r="E8118" s="13" t="s">
        <v>13770</v>
      </c>
      <c r="F8118" s="13" t="s">
        <v>5150</v>
      </c>
      <c r="G8118" s="14"/>
      <c r="H8118" s="15">
        <f>HYPERLINK("https://docs.wto.org/imrd/directdoc.asp?DDFDocuments/t/G/SPS/NUSA1842A1.DOC","EN")</f>
      </c>
      <c r="I8118" s="15">
        <f>HYPERLINK("https://docs.wto.org/imrd/directdoc.asp?DDFDocuments/u/G/SPS/NUSA1842A1.DOC","FR")</f>
      </c>
      <c r="J8118" s="15">
        <f>HYPERLINK("https://docs.wto.org/imrd/directdoc.asp?DDFDocuments/v/G/SPS/NUSA1842A1.DOC","ES")</f>
      </c>
    </row>
    <row r="8119">
      <c r="A8119" s="10" t="s">
        <v>13771</v>
      </c>
      <c r="B8119" s="11" t="s">
        <v>161</v>
      </c>
      <c r="C8119" s="10" t="s">
        <v>40</v>
      </c>
      <c r="D8119" s="12">
        <v>40192</v>
      </c>
      <c r="E8119" s="13" t="s">
        <v>13738</v>
      </c>
      <c r="F8119" s="13" t="s">
        <v>5150</v>
      </c>
      <c r="G8119" s="14" t="s">
        <v>12748</v>
      </c>
      <c r="H8119" s="15">
        <f>HYPERLINK("https://docs.wto.org/imrd/directdoc.asp?DDFDocuments/t/G/SPS/NUSA1912A1.DOC","EN")</f>
      </c>
      <c r="I8119" s="15">
        <f>HYPERLINK("https://docs.wto.org/imrd/directdoc.asp?DDFDocuments/u/G/SPS/NUSA1912A1.DOC","FR")</f>
      </c>
      <c r="J8119" s="15">
        <f>HYPERLINK("https://docs.wto.org/imrd/directdoc.asp?DDFDocuments/v/G/SPS/NUSA1912A1.DOC","ES")</f>
      </c>
    </row>
    <row r="8120">
      <c r="A8120" s="10" t="s">
        <v>13772</v>
      </c>
      <c r="B8120" s="11" t="s">
        <v>153</v>
      </c>
      <c r="C8120" s="10" t="s">
        <v>18</v>
      </c>
      <c r="D8120" s="12">
        <v>40191</v>
      </c>
      <c r="E8120" s="13" t="s">
        <v>4901</v>
      </c>
      <c r="F8120" s="13" t="s">
        <v>122</v>
      </c>
      <c r="G8120" s="14"/>
      <c r="H8120" s="15">
        <f>HYPERLINK("https://docs.wto.org/imrd/directdoc.asp?DDFDocuments/t/G/SPS/NKOR356.DOC","EN")</f>
      </c>
      <c r="I8120" s="15">
        <f>HYPERLINK("https://docs.wto.org/imrd/directdoc.asp?DDFDocuments/u/G/SPS/NKOR356.DOC","FR")</f>
      </c>
      <c r="J8120" s="15">
        <f>HYPERLINK("https://docs.wto.org/imrd/directdoc.asp?DDFDocuments/v/G/SPS/NKOR356.DOC","ES")</f>
      </c>
    </row>
    <row r="8121">
      <c r="A8121" s="10" t="s">
        <v>13773</v>
      </c>
      <c r="B8121" s="11" t="s">
        <v>151</v>
      </c>
      <c r="C8121" s="10" t="s">
        <v>18</v>
      </c>
      <c r="D8121" s="12">
        <v>40191</v>
      </c>
      <c r="E8121" s="13" t="s">
        <v>13774</v>
      </c>
      <c r="F8121" s="13" t="s">
        <v>733</v>
      </c>
      <c r="G8121" s="14"/>
      <c r="H8121" s="15">
        <f>HYPERLINK("https://docs.wto.org/imrd/directdoc.asp?DDFDocuments/t/G/SPS/NVNM17.DOC","EN")</f>
      </c>
      <c r="I8121" s="15">
        <f>HYPERLINK("https://docs.wto.org/imrd/directdoc.asp?DDFDocuments/u/G/SPS/NVNM17.DOC","FR")</f>
      </c>
      <c r="J8121" s="15">
        <f>HYPERLINK("https://docs.wto.org/imrd/directdoc.asp?DDFDocuments/v/G/SPS/NVNM17.DOC","ES")</f>
      </c>
    </row>
    <row r="8122">
      <c r="A8122" s="10" t="s">
        <v>13775</v>
      </c>
      <c r="B8122" s="11" t="s">
        <v>183</v>
      </c>
      <c r="C8122" s="10" t="s">
        <v>40</v>
      </c>
      <c r="D8122" s="12">
        <v>40186</v>
      </c>
      <c r="E8122" s="13" t="s">
        <v>19</v>
      </c>
      <c r="F8122" s="13" t="s">
        <v>6184</v>
      </c>
      <c r="G8122" s="14" t="s">
        <v>59</v>
      </c>
      <c r="H8122" s="15">
        <f>HYPERLINK("https://docs.wto.org/imrd/directdoc.asp?DDFDocuments/t/G/SPS/NARG127A1.DOC","EN")</f>
      </c>
      <c r="I8122" s="15">
        <f>HYPERLINK("https://docs.wto.org/imrd/directdoc.asp?DDFDocuments/u/G/SPS/NARG127A1.DOC","FR")</f>
      </c>
      <c r="J8122" s="15">
        <f>HYPERLINK("https://docs.wto.org/imrd/directdoc.asp?DDFDocuments/v/G/SPS/NARG127A1.DOC","ES")</f>
      </c>
    </row>
    <row r="8123">
      <c r="A8123" s="10" t="s">
        <v>13776</v>
      </c>
      <c r="B8123" s="11" t="s">
        <v>164</v>
      </c>
      <c r="C8123" s="10" t="s">
        <v>12</v>
      </c>
      <c r="D8123" s="12">
        <v>40186</v>
      </c>
      <c r="E8123" s="13" t="s">
        <v>13777</v>
      </c>
      <c r="F8123" s="13" t="s">
        <v>7145</v>
      </c>
      <c r="G8123" s="14" t="s">
        <v>7929</v>
      </c>
      <c r="H8123" s="15">
        <f>HYPERLINK("https://docs.wto.org/imrd/directdoc.asp?DDFDocuments/q/G/SPS/NUKR8.pdf","EN")</f>
      </c>
      <c r="I8123" s="15">
        <f>HYPERLINK("https://docs.wto.org/imrd/directdoc.asp?DDFDocuments/r/G/SPS/NUKR8.pdf","FR")</f>
      </c>
      <c r="J8123" s="15">
        <f>HYPERLINK("https://docs.wto.org/imrd/directdoc.asp?DDFDocuments/s/G/SPS/NUKR8.pdf","ES")</f>
      </c>
    </row>
    <row r="8124">
      <c r="A8124" s="10" t="s">
        <v>13778</v>
      </c>
      <c r="B8124" s="11" t="s">
        <v>164</v>
      </c>
      <c r="C8124" s="10" t="s">
        <v>40</v>
      </c>
      <c r="D8124" s="12">
        <v>40185</v>
      </c>
      <c r="E8124" s="13" t="s">
        <v>19</v>
      </c>
      <c r="F8124" s="13" t="s">
        <v>925</v>
      </c>
      <c r="G8124" s="14"/>
      <c r="H8124" s="15">
        <f>HYPERLINK("https://docs.wto.org/imrd/directdoc.asp?DDFDocuments/q/G/SPS/NUKR3R2A1.pdf","EN")</f>
      </c>
      <c r="I8124" s="15">
        <f>HYPERLINK("https://docs.wto.org/imrd/directdoc.asp?DDFDocuments/r/G/SPS/NUKR3R2A1.pdf","FR")</f>
      </c>
      <c r="J8124" s="15">
        <f>HYPERLINK("https://docs.wto.org/imrd/directdoc.asp?DDFDocuments/s/G/SPS/NUKR3R2A1.pdf","ES")</f>
      </c>
    </row>
    <row r="8125">
      <c r="A8125" s="10" t="s">
        <v>13779</v>
      </c>
      <c r="B8125" s="11" t="s">
        <v>72</v>
      </c>
      <c r="C8125" s="10" t="s">
        <v>18</v>
      </c>
      <c r="D8125" s="12">
        <v>40184</v>
      </c>
      <c r="E8125" s="13" t="s">
        <v>13780</v>
      </c>
      <c r="F8125" s="13" t="s">
        <v>144</v>
      </c>
      <c r="G8125" s="14"/>
      <c r="H8125" s="15">
        <f>HYPERLINK("https://docs.wto.org/imrd/directdoc.asp?DDFDocuments/q/G/SPS/NCAN415.pdf","EN")</f>
      </c>
      <c r="I8125" s="15">
        <f>HYPERLINK("https://docs.wto.org/imrd/directdoc.asp?DDFDocuments/r/G/SPS/NCAN415.pdf","FR")</f>
      </c>
      <c r="J8125" s="15">
        <f>HYPERLINK("https://docs.wto.org/imrd/directdoc.asp?DDFDocuments/s/G/SPS/NCAN415.pdf","ES")</f>
      </c>
    </row>
    <row r="8126">
      <c r="A8126" s="10" t="s">
        <v>13781</v>
      </c>
      <c r="B8126" s="11" t="s">
        <v>79</v>
      </c>
      <c r="C8126" s="10" t="s">
        <v>40</v>
      </c>
      <c r="D8126" s="12">
        <v>40184</v>
      </c>
      <c r="E8126" s="13" t="s">
        <v>19</v>
      </c>
      <c r="F8126" s="13" t="s">
        <v>310</v>
      </c>
      <c r="G8126" s="14" t="s">
        <v>13153</v>
      </c>
      <c r="H8126" s="15">
        <f>HYPERLINK("https://docs.wto.org/imrd/directdoc.asp?DDFDocuments/t/G/SPS/NCOL172A1.DOC","EN")</f>
      </c>
      <c r="I8126" s="15">
        <f>HYPERLINK("https://docs.wto.org/imrd/directdoc.asp?DDFDocuments/u/G/SPS/NCOL172A1.DOC","FR")</f>
      </c>
      <c r="J8126" s="15">
        <f>HYPERLINK("https://docs.wto.org/imrd/directdoc.asp?DDFDocuments/v/G/SPS/NCOL172A1.DOC","ES")</f>
      </c>
    </row>
    <row r="8127">
      <c r="A8127" s="10" t="s">
        <v>13782</v>
      </c>
      <c r="B8127" s="11" t="s">
        <v>79</v>
      </c>
      <c r="C8127" s="10" t="s">
        <v>40</v>
      </c>
      <c r="D8127" s="12">
        <v>40184</v>
      </c>
      <c r="E8127" s="13" t="s">
        <v>19</v>
      </c>
      <c r="F8127" s="13" t="s">
        <v>310</v>
      </c>
      <c r="G8127" s="14" t="s">
        <v>349</v>
      </c>
      <c r="H8127" s="15">
        <f>HYPERLINK("https://docs.wto.org/imrd/directdoc.asp?DDFDocuments/t/G/SPS/NCOL173A1.DOC","EN")</f>
      </c>
      <c r="I8127" s="15">
        <f>HYPERLINK("https://docs.wto.org/imrd/directdoc.asp?DDFDocuments/u/G/SPS/NCOL173A1.DOC","FR")</f>
      </c>
      <c r="J8127" s="15">
        <f>HYPERLINK("https://docs.wto.org/imrd/directdoc.asp?DDFDocuments/v/G/SPS/NCOL173A1.DOC","ES")</f>
      </c>
    </row>
    <row r="8128">
      <c r="A8128" s="10" t="s">
        <v>13783</v>
      </c>
      <c r="B8128" s="11" t="s">
        <v>79</v>
      </c>
      <c r="C8128" s="10" t="s">
        <v>40</v>
      </c>
      <c r="D8128" s="12">
        <v>40183</v>
      </c>
      <c r="E8128" s="13" t="s">
        <v>19</v>
      </c>
      <c r="F8128" s="13" t="s">
        <v>5163</v>
      </c>
      <c r="G8128" s="14"/>
      <c r="H8128" s="15">
        <f>HYPERLINK("https://docs.wto.org/imrd/directdoc.asp?DDFDocuments/t/G/SPS/NCOL180A2.DOC","EN")</f>
      </c>
      <c r="I8128" s="15">
        <f>HYPERLINK("https://docs.wto.org/imrd/directdoc.asp?DDFDocuments/u/G/SPS/NCOL180A2.DOC","FR")</f>
      </c>
      <c r="J8128" s="15">
        <f>HYPERLINK("https://docs.wto.org/imrd/directdoc.asp?DDFDocuments/v/G/SPS/NCOL180A2.DOC","ES")</f>
      </c>
    </row>
    <row r="8129">
      <c r="A8129" s="10" t="s">
        <v>13784</v>
      </c>
      <c r="B8129" s="11" t="s">
        <v>365</v>
      </c>
      <c r="C8129" s="10" t="s">
        <v>18</v>
      </c>
      <c r="D8129" s="12">
        <v>40170</v>
      </c>
      <c r="E8129" s="13" t="s">
        <v>13785</v>
      </c>
      <c r="F8129" s="13" t="s">
        <v>992</v>
      </c>
      <c r="G8129" s="14" t="s">
        <v>79</v>
      </c>
      <c r="H8129" s="15">
        <f>HYPERLINK("https://docs.wto.org/imrd/directdoc.asp?DDFDocuments/t/G/SPS/NCHL316.doc","EN")</f>
      </c>
      <c r="I8129" s="15">
        <f>HYPERLINK("https://docs.wto.org/imrd/directdoc.asp?DDFDocuments/u/G/SPS/NCHL316.doc","FR")</f>
      </c>
      <c r="J8129" s="15">
        <f>HYPERLINK("https://docs.wto.org/imrd/directdoc.asp?DDFDocuments/v/G/SPS/NCHL316.doc","ES")</f>
      </c>
    </row>
    <row r="8130">
      <c r="A8130" s="10" t="s">
        <v>13786</v>
      </c>
      <c r="B8130" s="11" t="s">
        <v>365</v>
      </c>
      <c r="C8130" s="10" t="s">
        <v>18</v>
      </c>
      <c r="D8130" s="12">
        <v>40170</v>
      </c>
      <c r="E8130" s="13" t="s">
        <v>13787</v>
      </c>
      <c r="F8130" s="13" t="s">
        <v>992</v>
      </c>
      <c r="G8130" s="14" t="s">
        <v>79</v>
      </c>
      <c r="H8130" s="15">
        <f>HYPERLINK("https://docs.wto.org/imrd/directdoc.asp?DDFDocuments/t/G/SPS/NCHL317.doc","EN")</f>
      </c>
      <c r="I8130" s="15">
        <f>HYPERLINK("https://docs.wto.org/imrd/directdoc.asp?DDFDocuments/u/G/SPS/NCHL317.doc","FR")</f>
      </c>
      <c r="J8130" s="15">
        <f>HYPERLINK("https://docs.wto.org/imrd/directdoc.asp?DDFDocuments/v/G/SPS/NCHL317.doc","ES")</f>
      </c>
    </row>
    <row r="8131">
      <c r="A8131" s="10" t="s">
        <v>13788</v>
      </c>
      <c r="B8131" s="11" t="s">
        <v>34</v>
      </c>
      <c r="C8131" s="10" t="s">
        <v>201</v>
      </c>
      <c r="D8131" s="12">
        <v>40169</v>
      </c>
      <c r="E8131" s="13" t="s">
        <v>19</v>
      </c>
      <c r="F8131" s="13" t="s">
        <v>4116</v>
      </c>
      <c r="G8131" s="14"/>
      <c r="H8131" s="15">
        <f>HYPERLINK("https://docs.wto.org/imrd/directdoc.asp?DDFDocuments/t/G/SPS/NJPN240C1.doc","EN")</f>
      </c>
      <c r="I8131" s="15">
        <f>HYPERLINK("https://docs.wto.org/imrd/directdoc.asp?DDFDocuments/u/G/SPS/NJPN240C1.doc","FR")</f>
      </c>
      <c r="J8131" s="15">
        <f>HYPERLINK("https://docs.wto.org/imrd/directdoc.asp?DDFDocuments/v/G/SPS/NJPN240C1.doc","ES")</f>
      </c>
    </row>
    <row r="8132">
      <c r="A8132" s="10" t="s">
        <v>13789</v>
      </c>
      <c r="B8132" s="11" t="s">
        <v>22</v>
      </c>
      <c r="C8132" s="10" t="s">
        <v>18</v>
      </c>
      <c r="D8132" s="12">
        <v>40168</v>
      </c>
      <c r="E8132" s="13" t="s">
        <v>13790</v>
      </c>
      <c r="F8132" s="13" t="s">
        <v>10859</v>
      </c>
      <c r="G8132" s="14"/>
      <c r="H8132" s="15">
        <f>HYPERLINK("https://docs.wto.org/imrd/directdoc.asp?DDFDocuments/q/G/SPS/NKEN29.pdf","EN")</f>
      </c>
      <c r="I8132" s="15">
        <f>HYPERLINK("https://docs.wto.org/imrd/directdoc.asp?DDFDocuments/r/G/SPS/NKEN29.pdf","FR")</f>
      </c>
      <c r="J8132" s="15">
        <f>HYPERLINK("https://docs.wto.org/imrd/directdoc.asp?DDFDocuments/s/G/SPS/NKEN29.pdf","ES")</f>
      </c>
    </row>
    <row r="8133">
      <c r="A8133" s="10" t="s">
        <v>13791</v>
      </c>
      <c r="B8133" s="11" t="s">
        <v>124</v>
      </c>
      <c r="C8133" s="10" t="s">
        <v>18</v>
      </c>
      <c r="D8133" s="12">
        <v>40165</v>
      </c>
      <c r="E8133" s="13" t="s">
        <v>13792</v>
      </c>
      <c r="F8133" s="13" t="s">
        <v>13793</v>
      </c>
      <c r="G8133" s="14"/>
      <c r="H8133" s="15">
        <f>HYPERLINK("https://docs.wto.org/imrd/directdoc.asp?DDFDocuments/t/G/SPS/NIDN42.DOC","EN")</f>
      </c>
      <c r="I8133" s="15">
        <f>HYPERLINK("https://docs.wto.org/imrd/directdoc.asp?DDFDocuments/u/G/SPS/NIDN42.DOC","FR")</f>
      </c>
      <c r="J8133" s="15">
        <f>HYPERLINK("https://docs.wto.org/imrd/directdoc.asp?DDFDocuments/v/G/SPS/NIDN42.DOC","ES")</f>
      </c>
    </row>
    <row r="8134">
      <c r="A8134" s="10" t="s">
        <v>13794</v>
      </c>
      <c r="B8134" s="11" t="s">
        <v>183</v>
      </c>
      <c r="C8134" s="10" t="s">
        <v>18</v>
      </c>
      <c r="D8134" s="12">
        <v>40162</v>
      </c>
      <c r="E8134" s="13" t="s">
        <v>3695</v>
      </c>
      <c r="F8134" s="13" t="s">
        <v>1282</v>
      </c>
      <c r="G8134" s="14"/>
      <c r="H8134" s="15">
        <f>HYPERLINK("https://docs.wto.org/imrd/directdoc.asp?DDFDocuments/t/G/SPS/NARG129.doc","EN")</f>
      </c>
      <c r="I8134" s="15">
        <f>HYPERLINK("https://docs.wto.org/imrd/directdoc.asp?DDFDocuments/u/G/SPS/NARG129.doc","FR")</f>
      </c>
      <c r="J8134" s="15">
        <f>HYPERLINK("https://docs.wto.org/imrd/directdoc.asp?DDFDocuments/v/G/SPS/NARG129.doc","ES")</f>
      </c>
    </row>
    <row r="8135">
      <c r="A8135" s="10" t="s">
        <v>13795</v>
      </c>
      <c r="B8135" s="11" t="s">
        <v>72</v>
      </c>
      <c r="C8135" s="10" t="s">
        <v>18</v>
      </c>
      <c r="D8135" s="12">
        <v>40162</v>
      </c>
      <c r="E8135" s="13" t="s">
        <v>11471</v>
      </c>
      <c r="F8135" s="13" t="s">
        <v>122</v>
      </c>
      <c r="G8135" s="14"/>
      <c r="H8135" s="15">
        <f>HYPERLINK("https://docs.wto.org/imrd/directdoc.asp?DDFDocuments/q/G/SPS/NCAN403.pdf","EN")</f>
      </c>
      <c r="I8135" s="15">
        <f>HYPERLINK("https://docs.wto.org/imrd/directdoc.asp?DDFDocuments/r/G/SPS/NCAN403.pdf","FR")</f>
      </c>
      <c r="J8135" s="15">
        <f>HYPERLINK("https://docs.wto.org/imrd/directdoc.asp?DDFDocuments/s/G/SPS/NCAN403.pdf","ES")</f>
      </c>
    </row>
    <row r="8136">
      <c r="A8136" s="10" t="s">
        <v>13796</v>
      </c>
      <c r="B8136" s="11" t="s">
        <v>188</v>
      </c>
      <c r="C8136" s="10" t="s">
        <v>18</v>
      </c>
      <c r="D8136" s="12">
        <v>40157</v>
      </c>
      <c r="E8136" s="13" t="s">
        <v>10039</v>
      </c>
      <c r="F8136" s="13" t="s">
        <v>10040</v>
      </c>
      <c r="G8136" s="14" t="s">
        <v>10508</v>
      </c>
      <c r="H8136" s="15">
        <f>HYPERLINK("https://docs.wto.org/imrd/directdoc.asp?DDFDocuments/t/G/SPS/NAUS242.DOC","EN")</f>
      </c>
      <c r="I8136" s="15">
        <f>HYPERLINK("https://docs.wto.org/imrd/directdoc.asp?DDFDocuments/u/G/SPS/NAUS242.DOC","FR")</f>
      </c>
      <c r="J8136" s="15">
        <f>HYPERLINK("https://docs.wto.org/imrd/directdoc.asp?DDFDocuments/v/G/SPS/NAUS242.DOC","ES")</f>
      </c>
    </row>
    <row r="8137">
      <c r="A8137" s="10" t="s">
        <v>13797</v>
      </c>
      <c r="B8137" s="11" t="s">
        <v>95</v>
      </c>
      <c r="C8137" s="10" t="s">
        <v>40</v>
      </c>
      <c r="D8137" s="12">
        <v>40157</v>
      </c>
      <c r="E8137" s="13" t="s">
        <v>13798</v>
      </c>
      <c r="F8137" s="13" t="s">
        <v>310</v>
      </c>
      <c r="G8137" s="14"/>
      <c r="H8137" s="15">
        <f>HYPERLINK("https://docs.wto.org/imrd/directdoc.asp?DDFDocuments/t/G/SPS/NBRA144A7.DOC","EN")</f>
      </c>
      <c r="I8137" s="15">
        <f>HYPERLINK("https://docs.wto.org/imrd/directdoc.asp?DDFDocuments/u/G/SPS/NBRA144A7.DOC","FR")</f>
      </c>
      <c r="J8137" s="15">
        <f>HYPERLINK("https://docs.wto.org/imrd/directdoc.asp?DDFDocuments/v/G/SPS/NBRA144A7.DOC","ES")</f>
      </c>
    </row>
    <row r="8138">
      <c r="A8138" s="10" t="s">
        <v>13799</v>
      </c>
      <c r="B8138" s="11" t="s">
        <v>82</v>
      </c>
      <c r="C8138" s="10" t="s">
        <v>40</v>
      </c>
      <c r="D8138" s="12">
        <v>40157</v>
      </c>
      <c r="E8138" s="13" t="s">
        <v>13800</v>
      </c>
      <c r="F8138" s="13" t="s">
        <v>5150</v>
      </c>
      <c r="G8138" s="14" t="s">
        <v>13801</v>
      </c>
      <c r="H8138" s="15">
        <f>HYPERLINK("https://docs.wto.org/imrd/directdoc.asp?DDFDocuments/t/G/SPS/NEEC359A1.DOC","EN")</f>
      </c>
      <c r="I8138" s="15">
        <f>HYPERLINK("https://docs.wto.org/imrd/directdoc.asp?DDFDocuments/u/G/SPS/NEEC359A1.DOC","FR")</f>
      </c>
      <c r="J8138" s="15">
        <f>HYPERLINK("https://docs.wto.org/imrd/directdoc.asp?DDFDocuments/v/G/SPS/NEEC359A1.DOC","ES")</f>
      </c>
    </row>
    <row r="8139">
      <c r="A8139" s="10" t="s">
        <v>13802</v>
      </c>
      <c r="B8139" s="11" t="s">
        <v>82</v>
      </c>
      <c r="C8139" s="10" t="s">
        <v>18</v>
      </c>
      <c r="D8139" s="12">
        <v>40157</v>
      </c>
      <c r="E8139" s="13" t="s">
        <v>13803</v>
      </c>
      <c r="F8139" s="13" t="s">
        <v>144</v>
      </c>
      <c r="G8139" s="14" t="s">
        <v>12356</v>
      </c>
      <c r="H8139" s="15">
        <f>HYPERLINK("https://docs.wto.org/imrd/directdoc.asp?DDFDocuments/t/G/SPS/NEEC363.DOC","EN")</f>
      </c>
      <c r="I8139" s="15">
        <f>HYPERLINK("https://docs.wto.org/imrd/directdoc.asp?DDFDocuments/u/G/SPS/NEEC363.DOC","FR")</f>
      </c>
      <c r="J8139" s="15">
        <f>HYPERLINK("https://docs.wto.org/imrd/directdoc.asp?DDFDocuments/v/G/SPS/NEEC363.DOC","ES")</f>
      </c>
    </row>
    <row r="8140">
      <c r="A8140" s="10" t="s">
        <v>13804</v>
      </c>
      <c r="B8140" s="11" t="s">
        <v>82</v>
      </c>
      <c r="C8140" s="10" t="s">
        <v>18</v>
      </c>
      <c r="D8140" s="12">
        <v>40157</v>
      </c>
      <c r="E8140" s="13" t="s">
        <v>13805</v>
      </c>
      <c r="F8140" s="13" t="s">
        <v>7849</v>
      </c>
      <c r="G8140" s="14" t="s">
        <v>7850</v>
      </c>
      <c r="H8140" s="15">
        <f>HYPERLINK("https://docs.wto.org/imrd/directdoc.asp?DDFDocuments/t/G/SPS/NEEC364.DOC","EN")</f>
      </c>
      <c r="I8140" s="15">
        <f>HYPERLINK("https://docs.wto.org/imrd/directdoc.asp?DDFDocuments/u/G/SPS/NEEC364.DOC","FR")</f>
      </c>
      <c r="J8140" s="15">
        <f>HYPERLINK("https://docs.wto.org/imrd/directdoc.asp?DDFDocuments/v/G/SPS/NEEC364.DOC","ES")</f>
      </c>
    </row>
    <row r="8141">
      <c r="A8141" s="10" t="s">
        <v>13806</v>
      </c>
      <c r="B8141" s="11" t="s">
        <v>82</v>
      </c>
      <c r="C8141" s="10" t="s">
        <v>18</v>
      </c>
      <c r="D8141" s="12">
        <v>40157</v>
      </c>
      <c r="E8141" s="13" t="s">
        <v>13807</v>
      </c>
      <c r="F8141" s="13" t="s">
        <v>3688</v>
      </c>
      <c r="G8141" s="14" t="s">
        <v>13808</v>
      </c>
      <c r="H8141" s="15">
        <f>HYPERLINK("https://docs.wto.org/imrd/directdoc.asp?DDFDocuments/q/G/SPS/NEEC365.pdf","EN")</f>
      </c>
      <c r="I8141" s="15">
        <f>HYPERLINK("https://docs.wto.org/imrd/directdoc.asp?DDFDocuments/r/G/SPS/NEEC365.pdf","FR")</f>
      </c>
      <c r="J8141" s="15">
        <f>HYPERLINK("https://docs.wto.org/imrd/directdoc.asp?DDFDocuments/s/G/SPS/NEEC365.pdf","ES")</f>
      </c>
    </row>
    <row r="8142">
      <c r="A8142" s="10" t="s">
        <v>13809</v>
      </c>
      <c r="B8142" s="11" t="s">
        <v>82</v>
      </c>
      <c r="C8142" s="10" t="s">
        <v>18</v>
      </c>
      <c r="D8142" s="12">
        <v>40157</v>
      </c>
      <c r="E8142" s="13" t="s">
        <v>8573</v>
      </c>
      <c r="F8142" s="13" t="s">
        <v>13810</v>
      </c>
      <c r="G8142" s="14" t="s">
        <v>13811</v>
      </c>
      <c r="H8142" s="15">
        <f>HYPERLINK("https://docs.wto.org/imrd/directdoc.asp?DDFDocuments/t/G/SPS/NEEC366.DOC","EN")</f>
      </c>
      <c r="I8142" s="15">
        <f>HYPERLINK("https://docs.wto.org/imrd/directdoc.asp?DDFDocuments/u/G/SPS/NEEC366.DOC","FR")</f>
      </c>
      <c r="J8142" s="15">
        <f>HYPERLINK("https://docs.wto.org/imrd/directdoc.asp?DDFDocuments/v/G/SPS/NEEC366.DOC","ES")</f>
      </c>
    </row>
    <row r="8143">
      <c r="A8143" s="10" t="s">
        <v>13812</v>
      </c>
      <c r="B8143" s="11" t="s">
        <v>153</v>
      </c>
      <c r="C8143" s="10" t="s">
        <v>18</v>
      </c>
      <c r="D8143" s="12">
        <v>40157</v>
      </c>
      <c r="E8143" s="13" t="s">
        <v>12560</v>
      </c>
      <c r="F8143" s="13" t="s">
        <v>1550</v>
      </c>
      <c r="G8143" s="14"/>
      <c r="H8143" s="15">
        <f>HYPERLINK("https://docs.wto.org/imrd/directdoc.asp?DDFDocuments/q/G/SPS/NKOR352.pdf","EN")</f>
      </c>
      <c r="I8143" s="15">
        <f>HYPERLINK("https://docs.wto.org/imrd/directdoc.asp?DDFDocuments/r/G/SPS/NKOR352.pdf","FR")</f>
      </c>
      <c r="J8143" s="15">
        <f>HYPERLINK("https://docs.wto.org/imrd/directdoc.asp?DDFDocuments/s/G/SPS/NKOR352.pdf","ES")</f>
      </c>
    </row>
    <row r="8144">
      <c r="A8144" s="10" t="s">
        <v>13813</v>
      </c>
      <c r="B8144" s="11" t="s">
        <v>95</v>
      </c>
      <c r="C8144" s="10" t="s">
        <v>40</v>
      </c>
      <c r="D8144" s="12">
        <v>40156</v>
      </c>
      <c r="E8144" s="13" t="s">
        <v>13798</v>
      </c>
      <c r="F8144" s="13" t="s">
        <v>310</v>
      </c>
      <c r="G8144" s="14"/>
      <c r="H8144" s="15">
        <f>HYPERLINK("https://docs.wto.org/imrd/directdoc.asp?DDFDocuments/t/G/SPS/NBRA144A5.DOC","EN")</f>
      </c>
      <c r="I8144" s="15">
        <f>HYPERLINK("https://docs.wto.org/imrd/directdoc.asp?DDFDocuments/u/G/SPS/NBRA144A5.DOC","FR")</f>
      </c>
      <c r="J8144" s="15">
        <f>HYPERLINK("https://docs.wto.org/imrd/directdoc.asp?DDFDocuments/v/G/SPS/NBRA144A5.DOC","ES")</f>
      </c>
    </row>
    <row r="8145">
      <c r="A8145" s="10" t="s">
        <v>13814</v>
      </c>
      <c r="B8145" s="11" t="s">
        <v>95</v>
      </c>
      <c r="C8145" s="10" t="s">
        <v>40</v>
      </c>
      <c r="D8145" s="12">
        <v>40156</v>
      </c>
      <c r="E8145" s="13" t="s">
        <v>13798</v>
      </c>
      <c r="F8145" s="13" t="s">
        <v>310</v>
      </c>
      <c r="G8145" s="14"/>
      <c r="H8145" s="15">
        <f>HYPERLINK("https://docs.wto.org/imrd/directdoc.asp?DDFDocuments/t/G/SPS/NBRA144A6.DOC","EN")</f>
      </c>
      <c r="I8145" s="15">
        <f>HYPERLINK("https://docs.wto.org/imrd/directdoc.asp?DDFDocuments/u/G/SPS/NBRA144A6.DOC","FR")</f>
      </c>
      <c r="J8145" s="15">
        <f>HYPERLINK("https://docs.wto.org/imrd/directdoc.asp?DDFDocuments/v/G/SPS/NBRA144A6.DOC","ES")</f>
      </c>
    </row>
    <row r="8146">
      <c r="A8146" s="10" t="s">
        <v>13815</v>
      </c>
      <c r="B8146" s="11" t="s">
        <v>95</v>
      </c>
      <c r="C8146" s="10" t="s">
        <v>18</v>
      </c>
      <c r="D8146" s="12">
        <v>40156</v>
      </c>
      <c r="E8146" s="13" t="s">
        <v>8641</v>
      </c>
      <c r="F8146" s="13" t="s">
        <v>1282</v>
      </c>
      <c r="G8146" s="14"/>
      <c r="H8146" s="15">
        <f>HYPERLINK("https://docs.wto.org/imrd/directdoc.asp?DDFDocuments/t/G/SPS/NBRA593.doc","EN")</f>
      </c>
      <c r="I8146" s="15">
        <f>HYPERLINK("https://docs.wto.org/imrd/directdoc.asp?DDFDocuments/u/G/SPS/NBRA593.doc","FR")</f>
      </c>
      <c r="J8146" s="15">
        <f>HYPERLINK("https://docs.wto.org/imrd/directdoc.asp?DDFDocuments/v/G/SPS/NBRA593.doc","ES")</f>
      </c>
    </row>
    <row r="8147">
      <c r="A8147" s="10" t="s">
        <v>13816</v>
      </c>
      <c r="B8147" s="11" t="s">
        <v>95</v>
      </c>
      <c r="C8147" s="10" t="s">
        <v>18</v>
      </c>
      <c r="D8147" s="12">
        <v>40156</v>
      </c>
      <c r="E8147" s="13" t="s">
        <v>12777</v>
      </c>
      <c r="F8147" s="13" t="s">
        <v>1950</v>
      </c>
      <c r="G8147" s="14"/>
      <c r="H8147" s="15">
        <f>HYPERLINK("https://docs.wto.org/imrd/directdoc.asp?DDFDocuments/t/G/SPS/NBRA594.doc","EN")</f>
      </c>
      <c r="I8147" s="15">
        <f>HYPERLINK("https://docs.wto.org/imrd/directdoc.asp?DDFDocuments/u/G/SPS/NBRA594.doc","FR")</f>
      </c>
      <c r="J8147" s="15">
        <f>HYPERLINK("https://docs.wto.org/imrd/directdoc.asp?DDFDocuments/v/G/SPS/NBRA594.doc","ES")</f>
      </c>
    </row>
    <row r="8148">
      <c r="A8148" s="10" t="s">
        <v>13817</v>
      </c>
      <c r="B8148" s="11" t="s">
        <v>164</v>
      </c>
      <c r="C8148" s="10" t="s">
        <v>12</v>
      </c>
      <c r="D8148" s="12">
        <v>40155</v>
      </c>
      <c r="E8148" s="13" t="s">
        <v>13818</v>
      </c>
      <c r="F8148" s="13" t="s">
        <v>6327</v>
      </c>
      <c r="G8148" s="14" t="s">
        <v>1274</v>
      </c>
      <c r="H8148" s="15">
        <f>HYPERLINK("https://docs.wto.org/imrd/directdoc.asp?DDFDocuments/t/G/SPS/NUKR7.DOC","EN")</f>
      </c>
      <c r="I8148" s="15">
        <f>HYPERLINK("https://docs.wto.org/imrd/directdoc.asp?DDFDocuments/u/G/SPS/NUKR7.DOC","FR")</f>
      </c>
      <c r="J8148" s="15">
        <f>HYPERLINK("https://docs.wto.org/imrd/directdoc.asp?DDFDocuments/v/G/SPS/NUKR7.DOC","ES")</f>
      </c>
    </row>
    <row r="8149">
      <c r="A8149" s="10" t="s">
        <v>13819</v>
      </c>
      <c r="B8149" s="11" t="s">
        <v>34</v>
      </c>
      <c r="C8149" s="10" t="s">
        <v>18</v>
      </c>
      <c r="D8149" s="12">
        <v>40154</v>
      </c>
      <c r="E8149" s="13" t="s">
        <v>6842</v>
      </c>
      <c r="F8149" s="13" t="s">
        <v>4116</v>
      </c>
      <c r="G8149" s="14"/>
      <c r="H8149" s="15">
        <f>HYPERLINK("https://docs.wto.org/imrd/directdoc.asp?DDFDocuments/t/G/SPS/NJPN240.doc","EN")</f>
      </c>
      <c r="I8149" s="15">
        <f>HYPERLINK("https://docs.wto.org/imrd/directdoc.asp?DDFDocuments/u/G/SPS/NJPN240.doc","FR")</f>
      </c>
      <c r="J8149" s="15">
        <f>HYPERLINK("https://docs.wto.org/imrd/directdoc.asp?DDFDocuments/v/G/SPS/NJPN240.doc","ES")</f>
      </c>
    </row>
    <row r="8150">
      <c r="A8150" s="10" t="s">
        <v>13820</v>
      </c>
      <c r="B8150" s="11" t="s">
        <v>79</v>
      </c>
      <c r="C8150" s="10" t="s">
        <v>40</v>
      </c>
      <c r="D8150" s="12">
        <v>40151</v>
      </c>
      <c r="E8150" s="13" t="s">
        <v>19</v>
      </c>
      <c r="F8150" s="13" t="s">
        <v>5150</v>
      </c>
      <c r="G8150" s="14" t="s">
        <v>349</v>
      </c>
      <c r="H8150" s="15"/>
      <c r="I8150" s="15"/>
      <c r="J8150" s="15">
        <f>HYPERLINK("https://docs.wto.org/imrd/directdoc.asp?DDFDocuments/v/G/SPS/NCOL176A1.DOC","ES")</f>
      </c>
    </row>
    <row r="8151">
      <c r="A8151" s="10" t="s">
        <v>13821</v>
      </c>
      <c r="B8151" s="11" t="s">
        <v>79</v>
      </c>
      <c r="C8151" s="10" t="s">
        <v>40</v>
      </c>
      <c r="D8151" s="12">
        <v>40151</v>
      </c>
      <c r="E8151" s="13" t="s">
        <v>19</v>
      </c>
      <c r="F8151" s="13" t="s">
        <v>5150</v>
      </c>
      <c r="G8151" s="14" t="s">
        <v>1944</v>
      </c>
      <c r="H8151" s="15"/>
      <c r="I8151" s="15">
        <f>HYPERLINK("https://docs.wto.org/imrd/directdoc.asp?DDFDocuments/u/G/SPS/NCOL177A1.DOC","FR")</f>
      </c>
      <c r="J8151" s="15">
        <f>HYPERLINK("https://docs.wto.org/imrd/directdoc.asp?DDFDocuments/v/G/SPS/NCOL177A1.DOC","ES")</f>
      </c>
    </row>
    <row r="8152">
      <c r="A8152" s="10" t="s">
        <v>13822</v>
      </c>
      <c r="B8152" s="11" t="s">
        <v>34</v>
      </c>
      <c r="C8152" s="10" t="s">
        <v>18</v>
      </c>
      <c r="D8152" s="12">
        <v>40151</v>
      </c>
      <c r="E8152" s="13" t="s">
        <v>13823</v>
      </c>
      <c r="F8152" s="13" t="s">
        <v>2005</v>
      </c>
      <c r="G8152" s="14"/>
      <c r="H8152" s="15">
        <f>HYPERLINK("https://docs.wto.org/imrd/directdoc.asp?DDFDocuments/t/G/SPS/NJPN242.doc","EN")</f>
      </c>
      <c r="I8152" s="15">
        <f>HYPERLINK("https://docs.wto.org/imrd/directdoc.asp?DDFDocuments/u/G/SPS/NJPN242.doc","FR")</f>
      </c>
      <c r="J8152" s="15">
        <f>HYPERLINK("https://docs.wto.org/imrd/directdoc.asp?DDFDocuments/v/G/SPS/NJPN242.doc","ES")</f>
      </c>
    </row>
    <row r="8153">
      <c r="A8153" s="10" t="s">
        <v>13824</v>
      </c>
      <c r="B8153" s="11" t="s">
        <v>153</v>
      </c>
      <c r="C8153" s="10" t="s">
        <v>18</v>
      </c>
      <c r="D8153" s="12">
        <v>40151</v>
      </c>
      <c r="E8153" s="13" t="s">
        <v>13825</v>
      </c>
      <c r="F8153" s="13" t="s">
        <v>335</v>
      </c>
      <c r="G8153" s="14"/>
      <c r="H8153" s="15">
        <f>HYPERLINK("https://docs.wto.org/imrd/directdoc.asp?DDFDocuments/t/G/SPS/NKOR351.DOC","EN")</f>
      </c>
      <c r="I8153" s="15">
        <f>HYPERLINK("https://docs.wto.org/imrd/directdoc.asp?DDFDocuments/u/G/SPS/NKOR351.DOC","FR")</f>
      </c>
      <c r="J8153" s="15">
        <f>HYPERLINK("https://docs.wto.org/imrd/directdoc.asp?DDFDocuments/v/G/SPS/NKOR351.DOC","ES")</f>
      </c>
    </row>
    <row r="8154">
      <c r="A8154" s="10" t="s">
        <v>13826</v>
      </c>
      <c r="B8154" s="11" t="s">
        <v>27</v>
      </c>
      <c r="C8154" s="10" t="s">
        <v>12</v>
      </c>
      <c r="D8154" s="12">
        <v>40150</v>
      </c>
      <c r="E8154" s="13" t="s">
        <v>13827</v>
      </c>
      <c r="F8154" s="13" t="s">
        <v>88</v>
      </c>
      <c r="G8154" s="14"/>
      <c r="H8154" s="15">
        <f>HYPERLINK("https://docs.wto.org/imrd/directdoc.asp?DDFDocuments/q/G/SPS/NCRI87.pdf","EN")</f>
      </c>
      <c r="I8154" s="15">
        <f>HYPERLINK("https://docs.wto.org/imrd/directdoc.asp?DDFDocuments/r/G/SPS/NCRI87.pdf","FR")</f>
      </c>
      <c r="J8154" s="15">
        <f>HYPERLINK("https://docs.wto.org/imrd/directdoc.asp?DDFDocuments/s/G/SPS/NCRI87.pdf","ES")</f>
      </c>
    </row>
    <row r="8155">
      <c r="A8155" s="10" t="s">
        <v>13828</v>
      </c>
      <c r="B8155" s="11" t="s">
        <v>164</v>
      </c>
      <c r="C8155" s="10" t="s">
        <v>12</v>
      </c>
      <c r="D8155" s="12">
        <v>40150</v>
      </c>
      <c r="E8155" s="13" t="s">
        <v>13829</v>
      </c>
      <c r="F8155" s="13" t="s">
        <v>8415</v>
      </c>
      <c r="G8155" s="14" t="s">
        <v>13830</v>
      </c>
      <c r="H8155" s="15">
        <f>HYPERLINK("https://docs.wto.org/imrd/directdoc.asp?DDFDocuments/t/G/SPS/NUKR4.DOC","EN")</f>
      </c>
      <c r="I8155" s="15">
        <f>HYPERLINK("https://docs.wto.org/imrd/directdoc.asp?DDFDocuments/u/G/SPS/NUKR4.DOC","FR")</f>
      </c>
      <c r="J8155" s="15">
        <f>HYPERLINK("https://docs.wto.org/imrd/directdoc.asp?DDFDocuments/v/G/SPS/NUKR4.DOC","ES")</f>
      </c>
    </row>
    <row r="8156">
      <c r="A8156" s="10" t="s">
        <v>13831</v>
      </c>
      <c r="B8156" s="11" t="s">
        <v>164</v>
      </c>
      <c r="C8156" s="10" t="s">
        <v>12</v>
      </c>
      <c r="D8156" s="12">
        <v>40150</v>
      </c>
      <c r="E8156" s="13" t="s">
        <v>13818</v>
      </c>
      <c r="F8156" s="13" t="s">
        <v>138</v>
      </c>
      <c r="G8156" s="14" t="s">
        <v>1064</v>
      </c>
      <c r="H8156" s="15">
        <f>HYPERLINK("https://docs.wto.org/imrd/directdoc.asp?DDFDocuments/t/G/SPS/NUKR5.DOC","EN")</f>
      </c>
      <c r="I8156" s="15">
        <f>HYPERLINK("https://docs.wto.org/imrd/directdoc.asp?DDFDocuments/u/G/SPS/NUKR5.DOC","FR")</f>
      </c>
      <c r="J8156" s="15">
        <f>HYPERLINK("https://docs.wto.org/imrd/directdoc.asp?DDFDocuments/v/G/SPS/NUKR5.DOC","ES")</f>
      </c>
    </row>
    <row r="8157">
      <c r="A8157" s="10" t="s">
        <v>13832</v>
      </c>
      <c r="B8157" s="11" t="s">
        <v>164</v>
      </c>
      <c r="C8157" s="10" t="s">
        <v>12</v>
      </c>
      <c r="D8157" s="12">
        <v>40150</v>
      </c>
      <c r="E8157" s="13" t="s">
        <v>13833</v>
      </c>
      <c r="F8157" s="13" t="s">
        <v>13834</v>
      </c>
      <c r="G8157" s="14" t="s">
        <v>2519</v>
      </c>
      <c r="H8157" s="15">
        <f>HYPERLINK("https://docs.wto.org/imrd/directdoc.asp?DDFDocuments/t/G/SPS/NUKR6.DOC","EN")</f>
      </c>
      <c r="I8157" s="15">
        <f>HYPERLINK("https://docs.wto.org/imrd/directdoc.asp?DDFDocuments/u/G/SPS/NUKR6.DOC","FR")</f>
      </c>
      <c r="J8157" s="15">
        <f>HYPERLINK("https://docs.wto.org/imrd/directdoc.asp?DDFDocuments/v/G/SPS/NUKR6.DOC","ES")</f>
      </c>
    </row>
    <row r="8158">
      <c r="A8158" s="10" t="s">
        <v>13835</v>
      </c>
      <c r="B8158" s="11" t="s">
        <v>79</v>
      </c>
      <c r="C8158" s="10" t="s">
        <v>40</v>
      </c>
      <c r="D8158" s="12">
        <v>40147</v>
      </c>
      <c r="E8158" s="13" t="s">
        <v>19</v>
      </c>
      <c r="F8158" s="13" t="s">
        <v>5150</v>
      </c>
      <c r="G8158" s="14"/>
      <c r="H8158" s="15">
        <f>HYPERLINK("https://docs.wto.org/imrd/directdoc.asp?DDFDocuments/t/G/SPS/NCOL125A3.DOC","EN")</f>
      </c>
      <c r="I8158" s="15">
        <f>HYPERLINK("https://docs.wto.org/imrd/directdoc.asp?DDFDocuments/u/G/SPS/NCOL125A3.DOC","FR")</f>
      </c>
      <c r="J8158" s="15">
        <f>HYPERLINK("https://docs.wto.org/imrd/directdoc.asp?DDFDocuments/v/G/SPS/NCOL125A3.DOC","ES")</f>
      </c>
    </row>
    <row r="8159">
      <c r="A8159" s="10" t="s">
        <v>13836</v>
      </c>
      <c r="B8159" s="11" t="s">
        <v>365</v>
      </c>
      <c r="C8159" s="10" t="s">
        <v>18</v>
      </c>
      <c r="D8159" s="12">
        <v>40144</v>
      </c>
      <c r="E8159" s="13" t="s">
        <v>9177</v>
      </c>
      <c r="F8159" s="13" t="s">
        <v>992</v>
      </c>
      <c r="G8159" s="14" t="s">
        <v>13837</v>
      </c>
      <c r="H8159" s="15">
        <f>HYPERLINK("https://docs.wto.org/imrd/directdoc.asp?DDFDocuments/t/G/SPS/NCHL314.DOC","EN")</f>
      </c>
      <c r="I8159" s="15">
        <f>HYPERLINK("https://docs.wto.org/imrd/directdoc.asp?DDFDocuments/u/G/SPS/NCHL314.DOC","FR")</f>
      </c>
      <c r="J8159" s="15">
        <f>HYPERLINK("https://docs.wto.org/imrd/directdoc.asp?DDFDocuments/v/G/SPS/NCHL314.DOC","ES")</f>
      </c>
    </row>
    <row r="8160">
      <c r="A8160" s="10" t="s">
        <v>13838</v>
      </c>
      <c r="B8160" s="11" t="s">
        <v>365</v>
      </c>
      <c r="C8160" s="10" t="s">
        <v>18</v>
      </c>
      <c r="D8160" s="12">
        <v>40144</v>
      </c>
      <c r="E8160" s="13" t="s">
        <v>13839</v>
      </c>
      <c r="F8160" s="13" t="s">
        <v>1089</v>
      </c>
      <c r="G8160" s="14" t="s">
        <v>13840</v>
      </c>
      <c r="H8160" s="15">
        <f>HYPERLINK("https://docs.wto.org/imrd/directdoc.asp?DDFDocuments/t/G/SPS/NCHL315.DOC","EN")</f>
      </c>
      <c r="I8160" s="15">
        <f>HYPERLINK("https://docs.wto.org/imrd/directdoc.asp?DDFDocuments/u/G/SPS/NCHL315.DOC","FR")</f>
      </c>
      <c r="J8160" s="15">
        <f>HYPERLINK("https://docs.wto.org/imrd/directdoc.asp?DDFDocuments/v/G/SPS/NCHL315.DOC","ES")</f>
      </c>
    </row>
    <row r="8161">
      <c r="A8161" s="10" t="s">
        <v>13841</v>
      </c>
      <c r="B8161" s="11" t="s">
        <v>79</v>
      </c>
      <c r="C8161" s="10" t="s">
        <v>18</v>
      </c>
      <c r="D8161" s="12">
        <v>40143</v>
      </c>
      <c r="E8161" s="13" t="s">
        <v>857</v>
      </c>
      <c r="F8161" s="13" t="s">
        <v>24</v>
      </c>
      <c r="G8161" s="14"/>
      <c r="H8161" s="15">
        <f>HYPERLINK("https://docs.wto.org/imrd/directdoc.asp?DDFDocuments/t/G/SPS/NCOL184.DOC","EN")</f>
      </c>
      <c r="I8161" s="15">
        <f>HYPERLINK("https://docs.wto.org/imrd/directdoc.asp?DDFDocuments/u/G/SPS/NCOL184.DOC","FR")</f>
      </c>
      <c r="J8161" s="15">
        <f>HYPERLINK("https://docs.wto.org/imrd/directdoc.asp?DDFDocuments/v/G/SPS/NCOL184.DOC","ES")</f>
      </c>
    </row>
    <row r="8162">
      <c r="A8162" s="10" t="s">
        <v>13842</v>
      </c>
      <c r="B8162" s="11" t="s">
        <v>149</v>
      </c>
      <c r="C8162" s="10" t="s">
        <v>18</v>
      </c>
      <c r="D8162" s="12">
        <v>40142</v>
      </c>
      <c r="E8162" s="13" t="s">
        <v>13843</v>
      </c>
      <c r="F8162" s="13" t="s">
        <v>10923</v>
      </c>
      <c r="G8162" s="14"/>
      <c r="H8162" s="15">
        <f>HYPERLINK("https://docs.wto.org/imrd/directdoc.asp?DDFDocuments/t/G/SPS/NCHN128.doc","EN")</f>
      </c>
      <c r="I8162" s="15">
        <f>HYPERLINK("https://docs.wto.org/imrd/directdoc.asp?DDFDocuments/u/G/SPS/NCHN128.doc","FR")</f>
      </c>
      <c r="J8162" s="15">
        <f>HYPERLINK("https://docs.wto.org/imrd/directdoc.asp?DDFDocuments/v/G/SPS/NCHN128.doc","ES")</f>
      </c>
    </row>
    <row r="8163">
      <c r="A8163" s="10" t="s">
        <v>13844</v>
      </c>
      <c r="B8163" s="11" t="s">
        <v>624</v>
      </c>
      <c r="C8163" s="10" t="s">
        <v>18</v>
      </c>
      <c r="D8163" s="12">
        <v>40142</v>
      </c>
      <c r="E8163" s="13" t="s">
        <v>13845</v>
      </c>
      <c r="F8163" s="13" t="s">
        <v>24</v>
      </c>
      <c r="G8163" s="14" t="s">
        <v>13846</v>
      </c>
      <c r="H8163" s="15">
        <f>HYPERLINK("https://docs.wto.org/imrd/directdoc.asp?DDFDocuments/t/G/SPS/NQAT6.DOC","EN")</f>
      </c>
      <c r="I8163" s="15">
        <f>HYPERLINK("https://docs.wto.org/imrd/directdoc.asp?DDFDocuments/u/G/SPS/NQAT6.DOC","FR")</f>
      </c>
      <c r="J8163" s="15">
        <f>HYPERLINK("https://docs.wto.org/imrd/directdoc.asp?DDFDocuments/v/G/SPS/NQAT6.DOC","ES")</f>
      </c>
    </row>
    <row r="8164">
      <c r="A8164" s="10" t="s">
        <v>13847</v>
      </c>
      <c r="B8164" s="11" t="s">
        <v>624</v>
      </c>
      <c r="C8164" s="10" t="s">
        <v>18</v>
      </c>
      <c r="D8164" s="12">
        <v>40142</v>
      </c>
      <c r="E8164" s="13" t="s">
        <v>13848</v>
      </c>
      <c r="F8164" s="13" t="s">
        <v>24</v>
      </c>
      <c r="G8164" s="14" t="s">
        <v>11786</v>
      </c>
      <c r="H8164" s="15">
        <f>HYPERLINK("https://docs.wto.org/imrd/directdoc.asp?DDFDocuments/t/G/SPS/NQAT7.DOC","EN")</f>
      </c>
      <c r="I8164" s="15">
        <f>HYPERLINK("https://docs.wto.org/imrd/directdoc.asp?DDFDocuments/u/G/SPS/NQAT7.DOC","FR")</f>
      </c>
      <c r="J8164" s="15">
        <f>HYPERLINK("https://docs.wto.org/imrd/directdoc.asp?DDFDocuments/v/G/SPS/NQAT7.DOC","ES")</f>
      </c>
    </row>
    <row r="8165">
      <c r="A8165" s="10" t="s">
        <v>13849</v>
      </c>
      <c r="B8165" s="11" t="s">
        <v>624</v>
      </c>
      <c r="C8165" s="10" t="s">
        <v>18</v>
      </c>
      <c r="D8165" s="12">
        <v>40142</v>
      </c>
      <c r="E8165" s="13" t="s">
        <v>13850</v>
      </c>
      <c r="F8165" s="13" t="s">
        <v>24</v>
      </c>
      <c r="G8165" s="14" t="s">
        <v>11786</v>
      </c>
      <c r="H8165" s="15">
        <f>HYPERLINK("https://docs.wto.org/imrd/directdoc.asp?DDFDocuments/q/G/SPS/NQAT8.pdf","EN")</f>
      </c>
      <c r="I8165" s="15">
        <f>HYPERLINK("https://docs.wto.org/imrd/directdoc.asp?DDFDocuments/r/G/SPS/NQAT8.pdf","FR")</f>
      </c>
      <c r="J8165" s="15">
        <f>HYPERLINK("https://docs.wto.org/imrd/directdoc.asp?DDFDocuments/s/G/SPS/NQAT8.pdf","ES")</f>
      </c>
    </row>
    <row r="8166">
      <c r="A8166" s="10" t="s">
        <v>13851</v>
      </c>
      <c r="B8166" s="11" t="s">
        <v>149</v>
      </c>
      <c r="C8166" s="10" t="s">
        <v>18</v>
      </c>
      <c r="D8166" s="12">
        <v>40141</v>
      </c>
      <c r="E8166" s="13" t="s">
        <v>13852</v>
      </c>
      <c r="F8166" s="13" t="s">
        <v>24</v>
      </c>
      <c r="G8166" s="14"/>
      <c r="H8166" s="15">
        <f>HYPERLINK("https://docs.wto.org/imrd/directdoc.asp?DDFDocuments/t/G/SPS/NCHN163.doc","EN")</f>
      </c>
      <c r="I8166" s="15">
        <f>HYPERLINK("https://docs.wto.org/imrd/directdoc.asp?DDFDocuments/u/G/SPS/NCHN163.doc","FR")</f>
      </c>
      <c r="J8166" s="15">
        <f>HYPERLINK("https://docs.wto.org/imrd/directdoc.asp?DDFDocuments/v/G/SPS/NCHN163.doc","ES")</f>
      </c>
    </row>
    <row r="8167">
      <c r="A8167" s="10" t="s">
        <v>13853</v>
      </c>
      <c r="B8167" s="11" t="s">
        <v>149</v>
      </c>
      <c r="C8167" s="10" t="s">
        <v>18</v>
      </c>
      <c r="D8167" s="12">
        <v>40141</v>
      </c>
      <c r="E8167" s="13" t="s">
        <v>13852</v>
      </c>
      <c r="F8167" s="13" t="s">
        <v>24</v>
      </c>
      <c r="G8167" s="14"/>
      <c r="H8167" s="15">
        <f>HYPERLINK("https://docs.wto.org/imrd/directdoc.asp?DDFDocuments/t/G/SPS/NCHN164.doc","EN")</f>
      </c>
      <c r="I8167" s="15">
        <f>HYPERLINK("https://docs.wto.org/imrd/directdoc.asp?DDFDocuments/u/G/SPS/NCHN164.doc","FR")</f>
      </c>
      <c r="J8167" s="15">
        <f>HYPERLINK("https://docs.wto.org/imrd/directdoc.asp?DDFDocuments/v/G/SPS/NCHN164.doc","ES")</f>
      </c>
    </row>
    <row r="8168">
      <c r="A8168" s="10" t="s">
        <v>13854</v>
      </c>
      <c r="B8168" s="11" t="s">
        <v>149</v>
      </c>
      <c r="C8168" s="10" t="s">
        <v>18</v>
      </c>
      <c r="D8168" s="12">
        <v>40141</v>
      </c>
      <c r="E8168" s="13" t="s">
        <v>13852</v>
      </c>
      <c r="F8168" s="13" t="s">
        <v>24</v>
      </c>
      <c r="G8168" s="14"/>
      <c r="H8168" s="15">
        <f>HYPERLINK("https://docs.wto.org/imrd/directdoc.asp?DDFDocuments/t/G/SPS/NCHN165.doc","EN")</f>
      </c>
      <c r="I8168" s="15">
        <f>HYPERLINK("https://docs.wto.org/imrd/directdoc.asp?DDFDocuments/u/G/SPS/NCHN165.doc","FR")</f>
      </c>
      <c r="J8168" s="15">
        <f>HYPERLINK("https://docs.wto.org/imrd/directdoc.asp?DDFDocuments/v/G/SPS/NCHN165.doc","ES")</f>
      </c>
    </row>
    <row r="8169">
      <c r="A8169" s="10" t="s">
        <v>13855</v>
      </c>
      <c r="B8169" s="11" t="s">
        <v>149</v>
      </c>
      <c r="C8169" s="10" t="s">
        <v>18</v>
      </c>
      <c r="D8169" s="12">
        <v>40141</v>
      </c>
      <c r="E8169" s="13" t="s">
        <v>13852</v>
      </c>
      <c r="F8169" s="13" t="s">
        <v>24</v>
      </c>
      <c r="G8169" s="14"/>
      <c r="H8169" s="15">
        <f>HYPERLINK("https://docs.wto.org/imrd/directdoc.asp?DDFDocuments/t/G/SPS/NCHN166.doc","EN")</f>
      </c>
      <c r="I8169" s="15">
        <f>HYPERLINK("https://docs.wto.org/imrd/directdoc.asp?DDFDocuments/u/G/SPS/NCHN166.doc","FR")</f>
      </c>
      <c r="J8169" s="15">
        <f>HYPERLINK("https://docs.wto.org/imrd/directdoc.asp?DDFDocuments/v/G/SPS/NCHN166.doc","ES")</f>
      </c>
    </row>
    <row r="8170">
      <c r="A8170" s="10" t="s">
        <v>13856</v>
      </c>
      <c r="B8170" s="11" t="s">
        <v>149</v>
      </c>
      <c r="C8170" s="10" t="s">
        <v>18</v>
      </c>
      <c r="D8170" s="12">
        <v>40141</v>
      </c>
      <c r="E8170" s="13" t="s">
        <v>13852</v>
      </c>
      <c r="F8170" s="13" t="s">
        <v>24</v>
      </c>
      <c r="G8170" s="14"/>
      <c r="H8170" s="15">
        <f>HYPERLINK("https://docs.wto.org/imrd/directdoc.asp?DDFDocuments/t/G/SPS/NCHN167.doc","EN")</f>
      </c>
      <c r="I8170" s="15">
        <f>HYPERLINK("https://docs.wto.org/imrd/directdoc.asp?DDFDocuments/u/G/SPS/NCHN167.doc","FR")</f>
      </c>
      <c r="J8170" s="15">
        <f>HYPERLINK("https://docs.wto.org/imrd/directdoc.asp?DDFDocuments/v/G/SPS/NCHN167.doc","ES")</f>
      </c>
    </row>
    <row r="8171">
      <c r="A8171" s="10" t="s">
        <v>13857</v>
      </c>
      <c r="B8171" s="11" t="s">
        <v>149</v>
      </c>
      <c r="C8171" s="10" t="s">
        <v>18</v>
      </c>
      <c r="D8171" s="12">
        <v>40141</v>
      </c>
      <c r="E8171" s="13" t="s">
        <v>13852</v>
      </c>
      <c r="F8171" s="13" t="s">
        <v>24</v>
      </c>
      <c r="G8171" s="14"/>
      <c r="H8171" s="15">
        <f>HYPERLINK("https://docs.wto.org/imrd/directdoc.asp?DDFDocuments/t/G/SPS/NCHN170.doc","EN")</f>
      </c>
      <c r="I8171" s="15">
        <f>HYPERLINK("https://docs.wto.org/imrd/directdoc.asp?DDFDocuments/u/G/SPS/NCHN170.doc","FR")</f>
      </c>
      <c r="J8171" s="15">
        <f>HYPERLINK("https://docs.wto.org/imrd/directdoc.asp?DDFDocuments/v/G/SPS/NCHN170.doc","ES")</f>
      </c>
    </row>
    <row r="8172">
      <c r="A8172" s="10" t="s">
        <v>13858</v>
      </c>
      <c r="B8172" s="11" t="s">
        <v>149</v>
      </c>
      <c r="C8172" s="10" t="s">
        <v>18</v>
      </c>
      <c r="D8172" s="12">
        <v>40141</v>
      </c>
      <c r="E8172" s="13" t="s">
        <v>13852</v>
      </c>
      <c r="F8172" s="13" t="s">
        <v>24</v>
      </c>
      <c r="G8172" s="14"/>
      <c r="H8172" s="15">
        <f>HYPERLINK("https://docs.wto.org/imrd/directdoc.asp?DDFDocuments/t/G/SPS/NCHN171.doc","EN")</f>
      </c>
      <c r="I8172" s="15">
        <f>HYPERLINK("https://docs.wto.org/imrd/directdoc.asp?DDFDocuments/u/G/SPS/NCHN171.doc","FR")</f>
      </c>
      <c r="J8172" s="15">
        <f>HYPERLINK("https://docs.wto.org/imrd/directdoc.asp?DDFDocuments/v/G/SPS/NCHN171.doc","ES")</f>
      </c>
    </row>
    <row r="8173">
      <c r="A8173" s="10" t="s">
        <v>13859</v>
      </c>
      <c r="B8173" s="11" t="s">
        <v>149</v>
      </c>
      <c r="C8173" s="10" t="s">
        <v>18</v>
      </c>
      <c r="D8173" s="12">
        <v>40141</v>
      </c>
      <c r="E8173" s="13" t="s">
        <v>13852</v>
      </c>
      <c r="F8173" s="13" t="s">
        <v>24</v>
      </c>
      <c r="G8173" s="14"/>
      <c r="H8173" s="15">
        <f>HYPERLINK("https://docs.wto.org/imrd/directdoc.asp?DDFDocuments/t/G/SPS/NCHN172.doc","EN")</f>
      </c>
      <c r="I8173" s="15">
        <f>HYPERLINK("https://docs.wto.org/imrd/directdoc.asp?DDFDocuments/u/G/SPS/NCHN172.doc","FR")</f>
      </c>
      <c r="J8173" s="15">
        <f>HYPERLINK("https://docs.wto.org/imrd/directdoc.asp?DDFDocuments/v/G/SPS/NCHN172.doc","ES")</f>
      </c>
    </row>
    <row r="8174">
      <c r="A8174" s="10" t="s">
        <v>13860</v>
      </c>
      <c r="B8174" s="11" t="s">
        <v>149</v>
      </c>
      <c r="C8174" s="10" t="s">
        <v>18</v>
      </c>
      <c r="D8174" s="12">
        <v>40141</v>
      </c>
      <c r="E8174" s="13" t="s">
        <v>13852</v>
      </c>
      <c r="F8174" s="13" t="s">
        <v>24</v>
      </c>
      <c r="G8174" s="14"/>
      <c r="H8174" s="15">
        <f>HYPERLINK("https://docs.wto.org/imrd/directdoc.asp?DDFDocuments/t/G/SPS/NCHN173.doc","EN")</f>
      </c>
      <c r="I8174" s="15">
        <f>HYPERLINK("https://docs.wto.org/imrd/directdoc.asp?DDFDocuments/u/G/SPS/NCHN173.doc","FR")</f>
      </c>
      <c r="J8174" s="15">
        <f>HYPERLINK("https://docs.wto.org/imrd/directdoc.asp?DDFDocuments/v/G/SPS/NCHN173.doc","ES")</f>
      </c>
    </row>
    <row r="8175">
      <c r="A8175" s="10" t="s">
        <v>13861</v>
      </c>
      <c r="B8175" s="11" t="s">
        <v>149</v>
      </c>
      <c r="C8175" s="10" t="s">
        <v>18</v>
      </c>
      <c r="D8175" s="12">
        <v>40141</v>
      </c>
      <c r="E8175" s="13" t="s">
        <v>1648</v>
      </c>
      <c r="F8175" s="13" t="s">
        <v>122</v>
      </c>
      <c r="G8175" s="14"/>
      <c r="H8175" s="15">
        <f>HYPERLINK("https://docs.wto.org/imrd/directdoc.asp?DDFDocuments/t/G/SPS/NCHN186.doc","EN")</f>
      </c>
      <c r="I8175" s="15">
        <f>HYPERLINK("https://docs.wto.org/imrd/directdoc.asp?DDFDocuments/u/G/SPS/NCHN186.doc","FR")</f>
      </c>
      <c r="J8175" s="15">
        <f>HYPERLINK("https://docs.wto.org/imrd/directdoc.asp?DDFDocuments/v/G/SPS/NCHN186.doc","ES")</f>
      </c>
    </row>
    <row r="8176">
      <c r="A8176" s="10" t="s">
        <v>13862</v>
      </c>
      <c r="B8176" s="11" t="s">
        <v>149</v>
      </c>
      <c r="C8176" s="10" t="s">
        <v>18</v>
      </c>
      <c r="D8176" s="12">
        <v>40141</v>
      </c>
      <c r="E8176" s="13" t="s">
        <v>13863</v>
      </c>
      <c r="F8176" s="13" t="s">
        <v>122</v>
      </c>
      <c r="G8176" s="14"/>
      <c r="H8176" s="15">
        <f>HYPERLINK("https://docs.wto.org/imrd/directdoc.asp?DDFDocuments/t/G/SPS/NCHN187.doc","EN")</f>
      </c>
      <c r="I8176" s="15">
        <f>HYPERLINK("https://docs.wto.org/imrd/directdoc.asp?DDFDocuments/u/G/SPS/NCHN187.doc","FR")</f>
      </c>
      <c r="J8176" s="15">
        <f>HYPERLINK("https://docs.wto.org/imrd/directdoc.asp?DDFDocuments/v/G/SPS/NCHN187.doc","ES")</f>
      </c>
    </row>
    <row r="8177">
      <c r="A8177" s="10" t="s">
        <v>13864</v>
      </c>
      <c r="B8177" s="11" t="s">
        <v>149</v>
      </c>
      <c r="C8177" s="10" t="s">
        <v>18</v>
      </c>
      <c r="D8177" s="12">
        <v>40141</v>
      </c>
      <c r="E8177" s="13" t="s">
        <v>13865</v>
      </c>
      <c r="F8177" s="13" t="s">
        <v>24</v>
      </c>
      <c r="G8177" s="14"/>
      <c r="H8177" s="15">
        <f>HYPERLINK("https://docs.wto.org/imrd/directdoc.asp?DDFDocuments/t/G/SPS/NCHN188.doc","EN")</f>
      </c>
      <c r="I8177" s="15">
        <f>HYPERLINK("https://docs.wto.org/imrd/directdoc.asp?DDFDocuments/u/G/SPS/NCHN188.doc","FR")</f>
      </c>
      <c r="J8177" s="15">
        <f>HYPERLINK("https://docs.wto.org/imrd/directdoc.asp?DDFDocuments/v/G/SPS/NCHN188.doc","ES")</f>
      </c>
    </row>
    <row r="8178">
      <c r="A8178" s="10" t="s">
        <v>13866</v>
      </c>
      <c r="B8178" s="11" t="s">
        <v>149</v>
      </c>
      <c r="C8178" s="10" t="s">
        <v>18</v>
      </c>
      <c r="D8178" s="12">
        <v>40141</v>
      </c>
      <c r="E8178" s="13" t="s">
        <v>2262</v>
      </c>
      <c r="F8178" s="13" t="s">
        <v>3339</v>
      </c>
      <c r="G8178" s="14"/>
      <c r="H8178" s="15">
        <f>HYPERLINK("https://docs.wto.org/imrd/directdoc.asp?DDFDocuments/t/G/SPS/NCHN194.DOC","EN")</f>
      </c>
      <c r="I8178" s="15">
        <f>HYPERLINK("https://docs.wto.org/imrd/directdoc.asp?DDFDocuments/u/G/SPS/NCHN194.DOC","FR")</f>
      </c>
      <c r="J8178" s="15">
        <f>HYPERLINK("https://docs.wto.org/imrd/directdoc.asp?DDFDocuments/v/G/SPS/NCHN194.DOC","ES")</f>
      </c>
    </row>
    <row r="8179">
      <c r="A8179" s="10" t="s">
        <v>13867</v>
      </c>
      <c r="B8179" s="11" t="s">
        <v>149</v>
      </c>
      <c r="C8179" s="10" t="s">
        <v>18</v>
      </c>
      <c r="D8179" s="12">
        <v>40141</v>
      </c>
      <c r="E8179" s="13" t="s">
        <v>13868</v>
      </c>
      <c r="F8179" s="13" t="s">
        <v>13869</v>
      </c>
      <c r="G8179" s="14"/>
      <c r="H8179" s="15">
        <f>HYPERLINK("https://docs.wto.org/imrd/directdoc.asp?DDFDocuments/t/G/SPS/NCHN195.doc","EN")</f>
      </c>
      <c r="I8179" s="15">
        <f>HYPERLINK("https://docs.wto.org/imrd/directdoc.asp?DDFDocuments/u/G/SPS/NCHN195.doc","FR")</f>
      </c>
      <c r="J8179" s="15">
        <f>HYPERLINK("https://docs.wto.org/imrd/directdoc.asp?DDFDocuments/v/G/SPS/NCHN195.doc","ES")</f>
      </c>
    </row>
    <row r="8180">
      <c r="A8180" s="10" t="s">
        <v>13870</v>
      </c>
      <c r="B8180" s="11" t="s">
        <v>149</v>
      </c>
      <c r="C8180" s="10" t="s">
        <v>18</v>
      </c>
      <c r="D8180" s="12">
        <v>40141</v>
      </c>
      <c r="E8180" s="13" t="s">
        <v>13852</v>
      </c>
      <c r="F8180" s="13" t="s">
        <v>3339</v>
      </c>
      <c r="G8180" s="14"/>
      <c r="H8180" s="15">
        <f>HYPERLINK("https://docs.wto.org/imrd/directdoc.asp?DDFDocuments/t/G/SPS/NCHN199.doc","EN")</f>
      </c>
      <c r="I8180" s="15">
        <f>HYPERLINK("https://docs.wto.org/imrd/directdoc.asp?DDFDocuments/u/G/SPS/NCHN199.doc","FR")</f>
      </c>
      <c r="J8180" s="15">
        <f>HYPERLINK("https://docs.wto.org/imrd/directdoc.asp?DDFDocuments/v/G/SPS/NCHN199.doc","ES")</f>
      </c>
    </row>
    <row r="8181">
      <c r="A8181" s="10" t="s">
        <v>13871</v>
      </c>
      <c r="B8181" s="11" t="s">
        <v>149</v>
      </c>
      <c r="C8181" s="10" t="s">
        <v>12</v>
      </c>
      <c r="D8181" s="12">
        <v>40141</v>
      </c>
      <c r="E8181" s="13" t="s">
        <v>13872</v>
      </c>
      <c r="F8181" s="13" t="s">
        <v>6686</v>
      </c>
      <c r="G8181" s="14" t="s">
        <v>13873</v>
      </c>
      <c r="H8181" s="15">
        <f>HYPERLINK("https://docs.wto.org/imrd/directdoc.asp?DDFDocuments/t/G/SPS/NCHN200.DOC","EN")</f>
      </c>
      <c r="I8181" s="15">
        <f>HYPERLINK("https://docs.wto.org/imrd/directdoc.asp?DDFDocuments/u/G/SPS/NCHN200.DOC","FR")</f>
      </c>
      <c r="J8181" s="15">
        <f>HYPERLINK("https://docs.wto.org/imrd/directdoc.asp?DDFDocuments/v/G/SPS/NCHN200.DOC","ES")</f>
      </c>
    </row>
    <row r="8182">
      <c r="A8182" s="10" t="s">
        <v>13874</v>
      </c>
      <c r="B8182" s="11" t="s">
        <v>79</v>
      </c>
      <c r="C8182" s="10" t="s">
        <v>40</v>
      </c>
      <c r="D8182" s="12">
        <v>40141</v>
      </c>
      <c r="E8182" s="13" t="s">
        <v>19</v>
      </c>
      <c r="F8182" s="13" t="s">
        <v>5163</v>
      </c>
      <c r="G8182" s="14"/>
      <c r="H8182" s="15">
        <f>HYPERLINK("https://docs.wto.org/imrd/directdoc.asp?DDFDocuments/t/G/SPS/NCOL180A1.DOC","EN")</f>
      </c>
      <c r="I8182" s="15">
        <f>HYPERLINK("https://docs.wto.org/imrd/directdoc.asp?DDFDocuments/u/G/SPS/NCOL180A1.DOC","FR")</f>
      </c>
      <c r="J8182" s="15">
        <f>HYPERLINK("https://docs.wto.org/imrd/directdoc.asp?DDFDocuments/v/G/SPS/NCOL180A1.DOC","ES")</f>
      </c>
    </row>
    <row r="8183">
      <c r="A8183" s="10" t="s">
        <v>13875</v>
      </c>
      <c r="B8183" s="11" t="s">
        <v>59</v>
      </c>
      <c r="C8183" s="10" t="s">
        <v>40</v>
      </c>
      <c r="D8183" s="12">
        <v>40141</v>
      </c>
      <c r="E8183" s="13" t="s">
        <v>2329</v>
      </c>
      <c r="F8183" s="13" t="s">
        <v>5150</v>
      </c>
      <c r="G8183" s="14"/>
      <c r="H8183" s="15">
        <f>HYPERLINK("https://docs.wto.org/imrd/directdoc.asp?DDFDocuments/t/G/SPS/NTPKM174A1.DOC","EN")</f>
      </c>
      <c r="I8183" s="15">
        <f>HYPERLINK("https://docs.wto.org/imrd/directdoc.asp?DDFDocuments/u/G/SPS/NTPKM174A1.DOC","FR")</f>
      </c>
      <c r="J8183" s="15">
        <f>HYPERLINK("https://docs.wto.org/imrd/directdoc.asp?DDFDocuments/v/G/SPS/NTPKM174A1.DOC","ES")</f>
      </c>
    </row>
    <row r="8184">
      <c r="A8184" s="10" t="s">
        <v>13876</v>
      </c>
      <c r="B8184" s="11" t="s">
        <v>149</v>
      </c>
      <c r="C8184" s="10" t="s">
        <v>18</v>
      </c>
      <c r="D8184" s="12">
        <v>40140</v>
      </c>
      <c r="E8184" s="13" t="s">
        <v>13852</v>
      </c>
      <c r="F8184" s="13" t="s">
        <v>24</v>
      </c>
      <c r="G8184" s="14"/>
      <c r="H8184" s="15">
        <f>HYPERLINK("https://docs.wto.org/imrd/directdoc.asp?DDFDocuments/t/G/SPS/NCHN156.doc","EN")</f>
      </c>
      <c r="I8184" s="15">
        <f>HYPERLINK("https://docs.wto.org/imrd/directdoc.asp?DDFDocuments/u/G/SPS/NCHN156.doc","FR")</f>
      </c>
      <c r="J8184" s="15">
        <f>HYPERLINK("https://docs.wto.org/imrd/directdoc.asp?DDFDocuments/v/G/SPS/NCHN156.doc","ES")</f>
      </c>
    </row>
    <row r="8185">
      <c r="A8185" s="10" t="s">
        <v>13877</v>
      </c>
      <c r="B8185" s="11" t="s">
        <v>149</v>
      </c>
      <c r="C8185" s="10" t="s">
        <v>18</v>
      </c>
      <c r="D8185" s="12">
        <v>40140</v>
      </c>
      <c r="E8185" s="13" t="s">
        <v>13852</v>
      </c>
      <c r="F8185" s="13" t="s">
        <v>24</v>
      </c>
      <c r="G8185" s="14"/>
      <c r="H8185" s="15">
        <f>HYPERLINK("https://docs.wto.org/imrd/directdoc.asp?DDFDocuments/t/G/SPS/NCHN157.doc","EN")</f>
      </c>
      <c r="I8185" s="15">
        <f>HYPERLINK("https://docs.wto.org/imrd/directdoc.asp?DDFDocuments/u/G/SPS/NCHN157.doc","FR")</f>
      </c>
      <c r="J8185" s="15">
        <f>HYPERLINK("https://docs.wto.org/imrd/directdoc.asp?DDFDocuments/v/G/SPS/NCHN157.doc","ES")</f>
      </c>
    </row>
    <row r="8186">
      <c r="A8186" s="10" t="s">
        <v>13878</v>
      </c>
      <c r="B8186" s="11" t="s">
        <v>149</v>
      </c>
      <c r="C8186" s="10" t="s">
        <v>18</v>
      </c>
      <c r="D8186" s="12">
        <v>40140</v>
      </c>
      <c r="E8186" s="13" t="s">
        <v>13852</v>
      </c>
      <c r="F8186" s="13" t="s">
        <v>24</v>
      </c>
      <c r="G8186" s="14"/>
      <c r="H8186" s="15">
        <f>HYPERLINK("https://docs.wto.org/imrd/directdoc.asp?DDFDocuments/t/G/SPS/NCHN158.doc","EN")</f>
      </c>
      <c r="I8186" s="15">
        <f>HYPERLINK("https://docs.wto.org/imrd/directdoc.asp?DDFDocuments/u/G/SPS/NCHN158.doc","FR")</f>
      </c>
      <c r="J8186" s="15">
        <f>HYPERLINK("https://docs.wto.org/imrd/directdoc.asp?DDFDocuments/v/G/SPS/NCHN158.doc","ES")</f>
      </c>
    </row>
    <row r="8187">
      <c r="A8187" s="10" t="s">
        <v>13879</v>
      </c>
      <c r="B8187" s="11" t="s">
        <v>149</v>
      </c>
      <c r="C8187" s="10" t="s">
        <v>18</v>
      </c>
      <c r="D8187" s="12">
        <v>40140</v>
      </c>
      <c r="E8187" s="13" t="s">
        <v>13852</v>
      </c>
      <c r="F8187" s="13" t="s">
        <v>24</v>
      </c>
      <c r="G8187" s="14"/>
      <c r="H8187" s="15">
        <f>HYPERLINK("https://docs.wto.org/imrd/directdoc.asp?DDFDocuments/t/G/SPS/NCHN159.doc","EN")</f>
      </c>
      <c r="I8187" s="15">
        <f>HYPERLINK("https://docs.wto.org/imrd/directdoc.asp?DDFDocuments/u/G/SPS/NCHN159.doc","FR")</f>
      </c>
      <c r="J8187" s="15">
        <f>HYPERLINK("https://docs.wto.org/imrd/directdoc.asp?DDFDocuments/v/G/SPS/NCHN159.doc","ES")</f>
      </c>
    </row>
    <row r="8188">
      <c r="A8188" s="10" t="s">
        <v>13880</v>
      </c>
      <c r="B8188" s="11" t="s">
        <v>149</v>
      </c>
      <c r="C8188" s="10" t="s">
        <v>18</v>
      </c>
      <c r="D8188" s="12">
        <v>40140</v>
      </c>
      <c r="E8188" s="13" t="s">
        <v>13852</v>
      </c>
      <c r="F8188" s="13" t="s">
        <v>24</v>
      </c>
      <c r="G8188" s="14"/>
      <c r="H8188" s="15">
        <f>HYPERLINK("https://docs.wto.org/imrd/directdoc.asp?DDFDocuments/t/G/SPS/NCHN160.doc","EN")</f>
      </c>
      <c r="I8188" s="15">
        <f>HYPERLINK("https://docs.wto.org/imrd/directdoc.asp?DDFDocuments/u/G/SPS/NCHN160.doc","FR")</f>
      </c>
      <c r="J8188" s="15">
        <f>HYPERLINK("https://docs.wto.org/imrd/directdoc.asp?DDFDocuments/v/G/SPS/NCHN160.doc","ES")</f>
      </c>
    </row>
    <row r="8189">
      <c r="A8189" s="10" t="s">
        <v>13881</v>
      </c>
      <c r="B8189" s="11" t="s">
        <v>149</v>
      </c>
      <c r="C8189" s="10" t="s">
        <v>18</v>
      </c>
      <c r="D8189" s="12">
        <v>40140</v>
      </c>
      <c r="E8189" s="13" t="s">
        <v>13852</v>
      </c>
      <c r="F8189" s="13" t="s">
        <v>24</v>
      </c>
      <c r="G8189" s="14"/>
      <c r="H8189" s="15">
        <f>HYPERLINK("https://docs.wto.org/imrd/directdoc.asp?DDFDocuments/t/G/SPS/NCHN161.doc","EN")</f>
      </c>
      <c r="I8189" s="15">
        <f>HYPERLINK("https://docs.wto.org/imrd/directdoc.asp?DDFDocuments/u/G/SPS/NCHN161.doc","FR")</f>
      </c>
      <c r="J8189" s="15">
        <f>HYPERLINK("https://docs.wto.org/imrd/directdoc.asp?DDFDocuments/v/G/SPS/NCHN161.doc","ES")</f>
      </c>
    </row>
    <row r="8190">
      <c r="A8190" s="10" t="s">
        <v>13882</v>
      </c>
      <c r="B8190" s="11" t="s">
        <v>149</v>
      </c>
      <c r="C8190" s="10" t="s">
        <v>18</v>
      </c>
      <c r="D8190" s="12">
        <v>40140</v>
      </c>
      <c r="E8190" s="13" t="s">
        <v>13852</v>
      </c>
      <c r="F8190" s="13" t="s">
        <v>24</v>
      </c>
      <c r="G8190" s="14"/>
      <c r="H8190" s="15">
        <f>HYPERLINK("https://docs.wto.org/imrd/directdoc.asp?DDFDocuments/t/G/SPS/NCHN162.doc","EN")</f>
      </c>
      <c r="I8190" s="15">
        <f>HYPERLINK("https://docs.wto.org/imrd/directdoc.asp?DDFDocuments/u/G/SPS/NCHN162.doc","FR")</f>
      </c>
      <c r="J8190" s="15">
        <f>HYPERLINK("https://docs.wto.org/imrd/directdoc.asp?DDFDocuments/v/G/SPS/NCHN162.doc","ES")</f>
      </c>
    </row>
    <row r="8191">
      <c r="A8191" s="10" t="s">
        <v>13883</v>
      </c>
      <c r="B8191" s="11" t="s">
        <v>149</v>
      </c>
      <c r="C8191" s="10" t="s">
        <v>18</v>
      </c>
      <c r="D8191" s="12">
        <v>40140</v>
      </c>
      <c r="E8191" s="13" t="s">
        <v>13852</v>
      </c>
      <c r="F8191" s="13" t="s">
        <v>24</v>
      </c>
      <c r="G8191" s="14"/>
      <c r="H8191" s="15">
        <f>HYPERLINK("https://docs.wto.org/imrd/directdoc.asp?DDFDocuments/t/G/SPS/NCHN168.doc","EN")</f>
      </c>
      <c r="I8191" s="15">
        <f>HYPERLINK("https://docs.wto.org/imrd/directdoc.asp?DDFDocuments/u/G/SPS/NCHN168.doc","FR")</f>
      </c>
      <c r="J8191" s="15">
        <f>HYPERLINK("https://docs.wto.org/imrd/directdoc.asp?DDFDocuments/v/G/SPS/NCHN168.doc","ES")</f>
      </c>
    </row>
    <row r="8192">
      <c r="A8192" s="10" t="s">
        <v>13884</v>
      </c>
      <c r="B8192" s="11" t="s">
        <v>149</v>
      </c>
      <c r="C8192" s="10" t="s">
        <v>18</v>
      </c>
      <c r="D8192" s="12">
        <v>40140</v>
      </c>
      <c r="E8192" s="13" t="s">
        <v>13852</v>
      </c>
      <c r="F8192" s="13" t="s">
        <v>24</v>
      </c>
      <c r="G8192" s="14"/>
      <c r="H8192" s="15">
        <f>HYPERLINK("https://docs.wto.org/imrd/directdoc.asp?DDFDocuments/t/G/SPS/NCHN169.doc","EN")</f>
      </c>
      <c r="I8192" s="15">
        <f>HYPERLINK("https://docs.wto.org/imrd/directdoc.asp?DDFDocuments/u/G/SPS/NCHN169.doc","FR")</f>
      </c>
      <c r="J8192" s="15">
        <f>HYPERLINK("https://docs.wto.org/imrd/directdoc.asp?DDFDocuments/v/G/SPS/NCHN169.doc","ES")</f>
      </c>
    </row>
    <row r="8193">
      <c r="A8193" s="10" t="s">
        <v>13885</v>
      </c>
      <c r="B8193" s="11" t="s">
        <v>149</v>
      </c>
      <c r="C8193" s="10" t="s">
        <v>18</v>
      </c>
      <c r="D8193" s="12">
        <v>40140</v>
      </c>
      <c r="E8193" s="13" t="s">
        <v>13852</v>
      </c>
      <c r="F8193" s="13" t="s">
        <v>24</v>
      </c>
      <c r="G8193" s="14"/>
      <c r="H8193" s="15">
        <f>HYPERLINK("https://docs.wto.org/imrd/directdoc.asp?DDFDocuments/t/G/SPS/NCHN174.doc","EN")</f>
      </c>
      <c r="I8193" s="15">
        <f>HYPERLINK("https://docs.wto.org/imrd/directdoc.asp?DDFDocuments/u/G/SPS/NCHN174.doc","FR")</f>
      </c>
      <c r="J8193" s="15">
        <f>HYPERLINK("https://docs.wto.org/imrd/directdoc.asp?DDFDocuments/v/G/SPS/NCHN174.doc","ES")</f>
      </c>
    </row>
    <row r="8194">
      <c r="A8194" s="10" t="s">
        <v>13886</v>
      </c>
      <c r="B8194" s="11" t="s">
        <v>149</v>
      </c>
      <c r="C8194" s="10" t="s">
        <v>18</v>
      </c>
      <c r="D8194" s="12">
        <v>40140</v>
      </c>
      <c r="E8194" s="13" t="s">
        <v>13852</v>
      </c>
      <c r="F8194" s="13" t="s">
        <v>24</v>
      </c>
      <c r="G8194" s="14"/>
      <c r="H8194" s="15">
        <f>HYPERLINK("https://docs.wto.org/imrd/directdoc.asp?DDFDocuments/t/G/SPS/NCHN175.doc","EN")</f>
      </c>
      <c r="I8194" s="15">
        <f>HYPERLINK("https://docs.wto.org/imrd/directdoc.asp?DDFDocuments/u/G/SPS/NCHN175.doc","FR")</f>
      </c>
      <c r="J8194" s="15">
        <f>HYPERLINK("https://docs.wto.org/imrd/directdoc.asp?DDFDocuments/v/G/SPS/NCHN175.doc","ES")</f>
      </c>
    </row>
    <row r="8195">
      <c r="A8195" s="10" t="s">
        <v>13887</v>
      </c>
      <c r="B8195" s="11" t="s">
        <v>149</v>
      </c>
      <c r="C8195" s="10" t="s">
        <v>18</v>
      </c>
      <c r="D8195" s="12">
        <v>40140</v>
      </c>
      <c r="E8195" s="13" t="s">
        <v>1648</v>
      </c>
      <c r="F8195" s="13" t="s">
        <v>3688</v>
      </c>
      <c r="G8195" s="14"/>
      <c r="H8195" s="15">
        <f>HYPERLINK("https://docs.wto.org/imrd/directdoc.asp?DDFDocuments/t/G/SPS/NCHN176.DOC","EN")</f>
      </c>
      <c r="I8195" s="15">
        <f>HYPERLINK("https://docs.wto.org/imrd/directdoc.asp?DDFDocuments/u/G/SPS/NCHN176.DOC","FR")</f>
      </c>
      <c r="J8195" s="15">
        <f>HYPERLINK("https://docs.wto.org/imrd/directdoc.asp?DDFDocuments/v/G/SPS/NCHN176.DOC","ES")</f>
      </c>
    </row>
    <row r="8196">
      <c r="A8196" s="10" t="s">
        <v>13888</v>
      </c>
      <c r="B8196" s="11" t="s">
        <v>82</v>
      </c>
      <c r="C8196" s="10" t="s">
        <v>18</v>
      </c>
      <c r="D8196" s="12">
        <v>40140</v>
      </c>
      <c r="E8196" s="13" t="s">
        <v>13800</v>
      </c>
      <c r="F8196" s="13" t="s">
        <v>1282</v>
      </c>
      <c r="G8196" s="14" t="s">
        <v>13801</v>
      </c>
      <c r="H8196" s="15">
        <f>HYPERLINK("https://docs.wto.org/imrd/directdoc.asp?DDFDocuments/t/G/SPS/NEEC359.DOC","EN")</f>
      </c>
      <c r="I8196" s="15">
        <f>HYPERLINK("https://docs.wto.org/imrd/directdoc.asp?DDFDocuments/u/G/SPS/NEEC359.DOC","FR")</f>
      </c>
      <c r="J8196" s="15">
        <f>HYPERLINK("https://docs.wto.org/imrd/directdoc.asp?DDFDocuments/v/G/SPS/NEEC359.DOC","ES")</f>
      </c>
    </row>
    <row r="8197">
      <c r="A8197" s="10" t="s">
        <v>13889</v>
      </c>
      <c r="B8197" s="11" t="s">
        <v>72</v>
      </c>
      <c r="C8197" s="10" t="s">
        <v>18</v>
      </c>
      <c r="D8197" s="12">
        <v>40137</v>
      </c>
      <c r="E8197" s="13" t="s">
        <v>13890</v>
      </c>
      <c r="F8197" s="13" t="s">
        <v>122</v>
      </c>
      <c r="G8197" s="14"/>
      <c r="H8197" s="15">
        <f>HYPERLINK("https://docs.wto.org/imrd/directdoc.asp?DDFDocuments/q/G/SPS/NCAN400.pdf","EN")</f>
      </c>
      <c r="I8197" s="15">
        <f>HYPERLINK("https://docs.wto.org/imrd/directdoc.asp?DDFDocuments/r/G/SPS/NCAN400.pdf","FR")</f>
      </c>
      <c r="J8197" s="15">
        <f>HYPERLINK("https://docs.wto.org/imrd/directdoc.asp?DDFDocuments/s/G/SPS/NCAN400.pdf","ES")</f>
      </c>
    </row>
    <row r="8198">
      <c r="A8198" s="10" t="s">
        <v>13891</v>
      </c>
      <c r="B8198" s="11" t="s">
        <v>149</v>
      </c>
      <c r="C8198" s="10" t="s">
        <v>18</v>
      </c>
      <c r="D8198" s="12">
        <v>40137</v>
      </c>
      <c r="E8198" s="13" t="s">
        <v>13865</v>
      </c>
      <c r="F8198" s="13" t="s">
        <v>24</v>
      </c>
      <c r="G8198" s="14"/>
      <c r="H8198" s="15">
        <f>HYPERLINK("https://docs.wto.org/imrd/directdoc.asp?DDFDocuments/t/G/SPS/NCHN125.doc","EN")</f>
      </c>
      <c r="I8198" s="15">
        <f>HYPERLINK("https://docs.wto.org/imrd/directdoc.asp?DDFDocuments/u/G/SPS/NCHN125.doc","FR")</f>
      </c>
      <c r="J8198" s="15">
        <f>HYPERLINK("https://docs.wto.org/imrd/directdoc.asp?DDFDocuments/v/G/SPS/NCHN125.doc","ES")</f>
      </c>
    </row>
    <row r="8199">
      <c r="A8199" s="10" t="s">
        <v>13892</v>
      </c>
      <c r="B8199" s="11" t="s">
        <v>149</v>
      </c>
      <c r="C8199" s="10" t="s">
        <v>18</v>
      </c>
      <c r="D8199" s="12">
        <v>40137</v>
      </c>
      <c r="E8199" s="13" t="s">
        <v>13893</v>
      </c>
      <c r="F8199" s="13" t="s">
        <v>2120</v>
      </c>
      <c r="G8199" s="14"/>
      <c r="H8199" s="15">
        <f>HYPERLINK("https://docs.wto.org/imrd/directdoc.asp?DDFDocuments/t/G/SPS/NCHN126.doc","EN")</f>
      </c>
      <c r="I8199" s="15">
        <f>HYPERLINK("https://docs.wto.org/imrd/directdoc.asp?DDFDocuments/u/G/SPS/NCHN126.doc","FR")</f>
      </c>
      <c r="J8199" s="15">
        <f>HYPERLINK("https://docs.wto.org/imrd/directdoc.asp?DDFDocuments/v/G/SPS/NCHN126.doc","ES")</f>
      </c>
    </row>
    <row r="8200">
      <c r="A8200" s="10" t="s">
        <v>13894</v>
      </c>
      <c r="B8200" s="11" t="s">
        <v>149</v>
      </c>
      <c r="C8200" s="10" t="s">
        <v>18</v>
      </c>
      <c r="D8200" s="12">
        <v>40137</v>
      </c>
      <c r="E8200" s="13" t="s">
        <v>13895</v>
      </c>
      <c r="F8200" s="13" t="s">
        <v>2120</v>
      </c>
      <c r="G8200" s="14"/>
      <c r="H8200" s="15">
        <f>HYPERLINK("https://docs.wto.org/imrd/directdoc.asp?DDFDocuments/t/G/SPS/NCHN127.doc","EN")</f>
      </c>
      <c r="I8200" s="15">
        <f>HYPERLINK("https://docs.wto.org/imrd/directdoc.asp?DDFDocuments/u/G/SPS/NCHN127.doc","FR")</f>
      </c>
      <c r="J8200" s="15">
        <f>HYPERLINK("https://docs.wto.org/imrd/directdoc.asp?DDFDocuments/v/G/SPS/NCHN127.doc","ES")</f>
      </c>
    </row>
    <row r="8201">
      <c r="A8201" s="10" t="s">
        <v>13896</v>
      </c>
      <c r="B8201" s="11" t="s">
        <v>149</v>
      </c>
      <c r="C8201" s="10" t="s">
        <v>18</v>
      </c>
      <c r="D8201" s="12">
        <v>40137</v>
      </c>
      <c r="E8201" s="13" t="s">
        <v>13897</v>
      </c>
      <c r="F8201" s="13" t="s">
        <v>10923</v>
      </c>
      <c r="G8201" s="14"/>
      <c r="H8201" s="15">
        <f>HYPERLINK("https://docs.wto.org/imrd/directdoc.asp?DDFDocuments/q/G/SPS/NCHN129.pdf","EN")</f>
      </c>
      <c r="I8201" s="15">
        <f>HYPERLINK("https://docs.wto.org/imrd/directdoc.asp?DDFDocuments/r/G/SPS/NCHN129.pdf","FR")</f>
      </c>
      <c r="J8201" s="15">
        <f>HYPERLINK("https://docs.wto.org/imrd/directdoc.asp?DDFDocuments/s/G/SPS/NCHN129.pdf","ES")</f>
      </c>
    </row>
    <row r="8202">
      <c r="A8202" s="10" t="s">
        <v>13898</v>
      </c>
      <c r="B8202" s="11" t="s">
        <v>149</v>
      </c>
      <c r="C8202" s="10" t="s">
        <v>18</v>
      </c>
      <c r="D8202" s="12">
        <v>40137</v>
      </c>
      <c r="E8202" s="13" t="s">
        <v>13899</v>
      </c>
      <c r="F8202" s="13" t="s">
        <v>10923</v>
      </c>
      <c r="G8202" s="14"/>
      <c r="H8202" s="15">
        <f>HYPERLINK("https://docs.wto.org/imrd/directdoc.asp?DDFDocuments/t/G/SPS/NCHN130.doc","EN")</f>
      </c>
      <c r="I8202" s="15">
        <f>HYPERLINK("https://docs.wto.org/imrd/directdoc.asp?DDFDocuments/u/G/SPS/NCHN130.doc","FR")</f>
      </c>
      <c r="J8202" s="15">
        <f>HYPERLINK("https://docs.wto.org/imrd/directdoc.asp?DDFDocuments/v/G/SPS/NCHN130.doc","ES")</f>
      </c>
    </row>
    <row r="8203">
      <c r="A8203" s="10" t="s">
        <v>13900</v>
      </c>
      <c r="B8203" s="11" t="s">
        <v>149</v>
      </c>
      <c r="C8203" s="10" t="s">
        <v>18</v>
      </c>
      <c r="D8203" s="12">
        <v>40137</v>
      </c>
      <c r="E8203" s="13" t="s">
        <v>3176</v>
      </c>
      <c r="F8203" s="13" t="s">
        <v>10923</v>
      </c>
      <c r="G8203" s="14"/>
      <c r="H8203" s="15">
        <f>HYPERLINK("https://docs.wto.org/imrd/directdoc.asp?DDFDocuments/q/G/SPS/NCHN131.pdf","EN")</f>
      </c>
      <c r="I8203" s="15">
        <f>HYPERLINK("https://docs.wto.org/imrd/directdoc.asp?DDFDocuments/r/G/SPS/NCHN131.pdf","FR")</f>
      </c>
      <c r="J8203" s="15">
        <f>HYPERLINK("https://docs.wto.org/imrd/directdoc.asp?DDFDocuments/s/G/SPS/NCHN131.pdf","ES")</f>
      </c>
    </row>
    <row r="8204">
      <c r="A8204" s="10" t="s">
        <v>13901</v>
      </c>
      <c r="B8204" s="11" t="s">
        <v>149</v>
      </c>
      <c r="C8204" s="10" t="s">
        <v>18</v>
      </c>
      <c r="D8204" s="12">
        <v>40137</v>
      </c>
      <c r="E8204" s="13" t="s">
        <v>4839</v>
      </c>
      <c r="F8204" s="13" t="s">
        <v>10923</v>
      </c>
      <c r="G8204" s="14"/>
      <c r="H8204" s="15">
        <f>HYPERLINK("https://docs.wto.org/imrd/directdoc.asp?DDFDocuments/q/G/SPS/NCHN132.pdf","EN")</f>
      </c>
      <c r="I8204" s="15">
        <f>HYPERLINK("https://docs.wto.org/imrd/directdoc.asp?DDFDocuments/r/G/SPS/NCHN132.pdf","FR")</f>
      </c>
      <c r="J8204" s="15">
        <f>HYPERLINK("https://docs.wto.org/imrd/directdoc.asp?DDFDocuments/s/G/SPS/NCHN132.pdf","ES")</f>
      </c>
    </row>
    <row r="8205">
      <c r="A8205" s="10" t="s">
        <v>13902</v>
      </c>
      <c r="B8205" s="11" t="s">
        <v>149</v>
      </c>
      <c r="C8205" s="10" t="s">
        <v>18</v>
      </c>
      <c r="D8205" s="12">
        <v>40137</v>
      </c>
      <c r="E8205" s="13" t="s">
        <v>13903</v>
      </c>
      <c r="F8205" s="13" t="s">
        <v>10923</v>
      </c>
      <c r="G8205" s="14"/>
      <c r="H8205" s="15">
        <f>HYPERLINK("https://docs.wto.org/imrd/directdoc.asp?DDFDocuments/t/G/SPS/NCHN133.DOC","EN")</f>
      </c>
      <c r="I8205" s="15">
        <f>HYPERLINK("https://docs.wto.org/imrd/directdoc.asp?DDFDocuments/u/G/SPS/NCHN133.DOC","FR")</f>
      </c>
      <c r="J8205" s="15">
        <f>HYPERLINK("https://docs.wto.org/imrd/directdoc.asp?DDFDocuments/v/G/SPS/NCHN133.DOC","ES")</f>
      </c>
    </row>
    <row r="8206">
      <c r="A8206" s="10" t="s">
        <v>13904</v>
      </c>
      <c r="B8206" s="11" t="s">
        <v>149</v>
      </c>
      <c r="C8206" s="10" t="s">
        <v>18</v>
      </c>
      <c r="D8206" s="12">
        <v>40137</v>
      </c>
      <c r="E8206" s="13" t="s">
        <v>23</v>
      </c>
      <c r="F8206" s="13" t="s">
        <v>10923</v>
      </c>
      <c r="G8206" s="14"/>
      <c r="H8206" s="15">
        <f>HYPERLINK("https://docs.wto.org/imrd/directdoc.asp?DDFDocuments/t/G/SPS/NCHN134.doc","EN")</f>
      </c>
      <c r="I8206" s="15">
        <f>HYPERLINK("https://docs.wto.org/imrd/directdoc.asp?DDFDocuments/u/G/SPS/NCHN134.doc","FR")</f>
      </c>
      <c r="J8206" s="15">
        <f>HYPERLINK("https://docs.wto.org/imrd/directdoc.asp?DDFDocuments/v/G/SPS/NCHN134.doc","ES")</f>
      </c>
    </row>
    <row r="8207">
      <c r="A8207" s="10" t="s">
        <v>13905</v>
      </c>
      <c r="B8207" s="11" t="s">
        <v>149</v>
      </c>
      <c r="C8207" s="10" t="s">
        <v>18</v>
      </c>
      <c r="D8207" s="12">
        <v>40137</v>
      </c>
      <c r="E8207" s="13" t="s">
        <v>13906</v>
      </c>
      <c r="F8207" s="13" t="s">
        <v>10923</v>
      </c>
      <c r="G8207" s="14"/>
      <c r="H8207" s="15">
        <f>HYPERLINK("https://docs.wto.org/imrd/directdoc.asp?DDFDocuments/t/G/SPS/NCHN135.doc","EN")</f>
      </c>
      <c r="I8207" s="15">
        <f>HYPERLINK("https://docs.wto.org/imrd/directdoc.asp?DDFDocuments/u/G/SPS/NCHN135.doc","FR")</f>
      </c>
      <c r="J8207" s="15">
        <f>HYPERLINK("https://docs.wto.org/imrd/directdoc.asp?DDFDocuments/v/G/SPS/NCHN135.doc","ES")</f>
      </c>
    </row>
    <row r="8208">
      <c r="A8208" s="10" t="s">
        <v>13907</v>
      </c>
      <c r="B8208" s="11" t="s">
        <v>149</v>
      </c>
      <c r="C8208" s="10" t="s">
        <v>18</v>
      </c>
      <c r="D8208" s="12">
        <v>40137</v>
      </c>
      <c r="E8208" s="13" t="s">
        <v>13908</v>
      </c>
      <c r="F8208" s="13" t="s">
        <v>13909</v>
      </c>
      <c r="G8208" s="14"/>
      <c r="H8208" s="15">
        <f>HYPERLINK("https://docs.wto.org/imrd/directdoc.asp?DDFDocuments/t/G/SPS/NCHN142.DOC","EN")</f>
      </c>
      <c r="I8208" s="15">
        <f>HYPERLINK("https://docs.wto.org/imrd/directdoc.asp?DDFDocuments/u/G/SPS/NCHN142.DOC","FR")</f>
      </c>
      <c r="J8208" s="15">
        <f>HYPERLINK("https://docs.wto.org/imrd/directdoc.asp?DDFDocuments/v/G/SPS/NCHN142.DOC","ES")</f>
      </c>
    </row>
    <row r="8209">
      <c r="A8209" s="10" t="s">
        <v>13910</v>
      </c>
      <c r="B8209" s="11" t="s">
        <v>149</v>
      </c>
      <c r="C8209" s="10" t="s">
        <v>18</v>
      </c>
      <c r="D8209" s="12">
        <v>40137</v>
      </c>
      <c r="E8209" s="13" t="s">
        <v>13865</v>
      </c>
      <c r="F8209" s="13" t="s">
        <v>24</v>
      </c>
      <c r="G8209" s="14"/>
      <c r="H8209" s="15">
        <f>HYPERLINK("https://docs.wto.org/imrd/directdoc.asp?DDFDocuments/t/G/SPS/NCHN144.doc","EN")</f>
      </c>
      <c r="I8209" s="15">
        <f>HYPERLINK("https://docs.wto.org/imrd/directdoc.asp?DDFDocuments/u/G/SPS/NCHN144.doc","FR")</f>
      </c>
      <c r="J8209" s="15">
        <f>HYPERLINK("https://docs.wto.org/imrd/directdoc.asp?DDFDocuments/v/G/SPS/NCHN144.doc","ES")</f>
      </c>
    </row>
    <row r="8210">
      <c r="A8210" s="10" t="s">
        <v>13911</v>
      </c>
      <c r="B8210" s="11" t="s">
        <v>149</v>
      </c>
      <c r="C8210" s="10" t="s">
        <v>18</v>
      </c>
      <c r="D8210" s="12">
        <v>40137</v>
      </c>
      <c r="E8210" s="13" t="s">
        <v>3324</v>
      </c>
      <c r="F8210" s="13" t="s">
        <v>868</v>
      </c>
      <c r="G8210" s="14"/>
      <c r="H8210" s="15">
        <f>HYPERLINK("https://docs.wto.org/imrd/directdoc.asp?DDFDocuments/t/G/SPS/NCHN145.doc","EN")</f>
      </c>
      <c r="I8210" s="15">
        <f>HYPERLINK("https://docs.wto.org/imrd/directdoc.asp?DDFDocuments/u/G/SPS/NCHN145.doc","FR")</f>
      </c>
      <c r="J8210" s="15">
        <f>HYPERLINK("https://docs.wto.org/imrd/directdoc.asp?DDFDocuments/v/G/SPS/NCHN145.doc","ES")</f>
      </c>
    </row>
    <row r="8211">
      <c r="A8211" s="10" t="s">
        <v>13912</v>
      </c>
      <c r="B8211" s="11" t="s">
        <v>149</v>
      </c>
      <c r="C8211" s="10" t="s">
        <v>18</v>
      </c>
      <c r="D8211" s="12">
        <v>40137</v>
      </c>
      <c r="E8211" s="13" t="s">
        <v>3324</v>
      </c>
      <c r="F8211" s="13" t="s">
        <v>24</v>
      </c>
      <c r="G8211" s="14"/>
      <c r="H8211" s="15">
        <f>HYPERLINK("https://docs.wto.org/imrd/directdoc.asp?DDFDocuments/t/G/SPS/NCHN146.doc","EN")</f>
      </c>
      <c r="I8211" s="15">
        <f>HYPERLINK("https://docs.wto.org/imrd/directdoc.asp?DDFDocuments/u/G/SPS/NCHN146.doc","FR")</f>
      </c>
      <c r="J8211" s="15">
        <f>HYPERLINK("https://docs.wto.org/imrd/directdoc.asp?DDFDocuments/v/G/SPS/NCHN146.doc","ES")</f>
      </c>
    </row>
    <row r="8212">
      <c r="A8212" s="10" t="s">
        <v>13913</v>
      </c>
      <c r="B8212" s="11" t="s">
        <v>149</v>
      </c>
      <c r="C8212" s="10" t="s">
        <v>18</v>
      </c>
      <c r="D8212" s="12">
        <v>40137</v>
      </c>
      <c r="E8212" s="13" t="s">
        <v>13852</v>
      </c>
      <c r="F8212" s="13" t="s">
        <v>24</v>
      </c>
      <c r="G8212" s="14"/>
      <c r="H8212" s="15">
        <f>HYPERLINK("https://docs.wto.org/imrd/directdoc.asp?DDFDocuments/t/G/SPS/NCHN147.doc","EN")</f>
      </c>
      <c r="I8212" s="15">
        <f>HYPERLINK("https://docs.wto.org/imrd/directdoc.asp?DDFDocuments/u/G/SPS/NCHN147.doc","FR")</f>
      </c>
      <c r="J8212" s="15">
        <f>HYPERLINK("https://docs.wto.org/imrd/directdoc.asp?DDFDocuments/v/G/SPS/NCHN147.doc","ES")</f>
      </c>
    </row>
    <row r="8213">
      <c r="A8213" s="10" t="s">
        <v>13914</v>
      </c>
      <c r="B8213" s="11" t="s">
        <v>149</v>
      </c>
      <c r="C8213" s="10" t="s">
        <v>18</v>
      </c>
      <c r="D8213" s="12">
        <v>40137</v>
      </c>
      <c r="E8213" s="13" t="s">
        <v>13852</v>
      </c>
      <c r="F8213" s="13" t="s">
        <v>24</v>
      </c>
      <c r="G8213" s="14"/>
      <c r="H8213" s="15">
        <f>HYPERLINK("https://docs.wto.org/imrd/directdoc.asp?DDFDocuments/t/G/SPS/NCHN148.doc","EN")</f>
      </c>
      <c r="I8213" s="15">
        <f>HYPERLINK("https://docs.wto.org/imrd/directdoc.asp?DDFDocuments/u/G/SPS/NCHN148.doc","FR")</f>
      </c>
      <c r="J8213" s="15">
        <f>HYPERLINK("https://docs.wto.org/imrd/directdoc.asp?DDFDocuments/v/G/SPS/NCHN148.doc","ES")</f>
      </c>
    </row>
    <row r="8214">
      <c r="A8214" s="10" t="s">
        <v>13915</v>
      </c>
      <c r="B8214" s="11" t="s">
        <v>149</v>
      </c>
      <c r="C8214" s="10" t="s">
        <v>18</v>
      </c>
      <c r="D8214" s="12">
        <v>40137</v>
      </c>
      <c r="E8214" s="13" t="s">
        <v>13852</v>
      </c>
      <c r="F8214" s="13" t="s">
        <v>24</v>
      </c>
      <c r="G8214" s="14"/>
      <c r="H8214" s="15">
        <f>HYPERLINK("https://docs.wto.org/imrd/directdoc.asp?DDFDocuments/t/G/SPS/NCHN149.doc","EN")</f>
      </c>
      <c r="I8214" s="15">
        <f>HYPERLINK("https://docs.wto.org/imrd/directdoc.asp?DDFDocuments/u/G/SPS/NCHN149.doc","FR")</f>
      </c>
      <c r="J8214" s="15">
        <f>HYPERLINK("https://docs.wto.org/imrd/directdoc.asp?DDFDocuments/v/G/SPS/NCHN149.doc","ES")</f>
      </c>
    </row>
    <row r="8215">
      <c r="A8215" s="10" t="s">
        <v>13916</v>
      </c>
      <c r="B8215" s="11" t="s">
        <v>149</v>
      </c>
      <c r="C8215" s="10" t="s">
        <v>18</v>
      </c>
      <c r="D8215" s="12">
        <v>40137</v>
      </c>
      <c r="E8215" s="13" t="s">
        <v>13852</v>
      </c>
      <c r="F8215" s="13" t="s">
        <v>24</v>
      </c>
      <c r="G8215" s="14"/>
      <c r="H8215" s="15">
        <f>HYPERLINK("https://docs.wto.org/imrd/directdoc.asp?DDFDocuments/t/G/SPS/NCHN150.doc","EN")</f>
      </c>
      <c r="I8215" s="15">
        <f>HYPERLINK("https://docs.wto.org/imrd/directdoc.asp?DDFDocuments/u/G/SPS/NCHN150.doc","FR")</f>
      </c>
      <c r="J8215" s="15">
        <f>HYPERLINK("https://docs.wto.org/imrd/directdoc.asp?DDFDocuments/v/G/SPS/NCHN150.doc","ES")</f>
      </c>
    </row>
    <row r="8216">
      <c r="A8216" s="10" t="s">
        <v>13917</v>
      </c>
      <c r="B8216" s="11" t="s">
        <v>149</v>
      </c>
      <c r="C8216" s="10" t="s">
        <v>18</v>
      </c>
      <c r="D8216" s="12">
        <v>40137</v>
      </c>
      <c r="E8216" s="13" t="s">
        <v>13852</v>
      </c>
      <c r="F8216" s="13" t="s">
        <v>24</v>
      </c>
      <c r="G8216" s="14"/>
      <c r="H8216" s="15">
        <f>HYPERLINK("https://docs.wto.org/imrd/directdoc.asp?DDFDocuments/t/G/SPS/NCHN151.doc","EN")</f>
      </c>
      <c r="I8216" s="15">
        <f>HYPERLINK("https://docs.wto.org/imrd/directdoc.asp?DDFDocuments/u/G/SPS/NCHN151.doc","FR")</f>
      </c>
      <c r="J8216" s="15">
        <f>HYPERLINK("https://docs.wto.org/imrd/directdoc.asp?DDFDocuments/v/G/SPS/NCHN151.doc","ES")</f>
      </c>
    </row>
    <row r="8217">
      <c r="A8217" s="10" t="s">
        <v>13918</v>
      </c>
      <c r="B8217" s="11" t="s">
        <v>149</v>
      </c>
      <c r="C8217" s="10" t="s">
        <v>18</v>
      </c>
      <c r="D8217" s="12">
        <v>40137</v>
      </c>
      <c r="E8217" s="13" t="s">
        <v>13852</v>
      </c>
      <c r="F8217" s="13" t="s">
        <v>24</v>
      </c>
      <c r="G8217" s="14"/>
      <c r="H8217" s="15">
        <f>HYPERLINK("https://docs.wto.org/imrd/directdoc.asp?DDFDocuments/t/G/SPS/NCHN152.doc","EN")</f>
      </c>
      <c r="I8217" s="15">
        <f>HYPERLINK("https://docs.wto.org/imrd/directdoc.asp?DDFDocuments/u/G/SPS/NCHN152.doc","FR")</f>
      </c>
      <c r="J8217" s="15">
        <f>HYPERLINK("https://docs.wto.org/imrd/directdoc.asp?DDFDocuments/v/G/SPS/NCHN152.doc","ES")</f>
      </c>
    </row>
    <row r="8218">
      <c r="A8218" s="10" t="s">
        <v>13919</v>
      </c>
      <c r="B8218" s="11" t="s">
        <v>149</v>
      </c>
      <c r="C8218" s="10" t="s">
        <v>18</v>
      </c>
      <c r="D8218" s="12">
        <v>40137</v>
      </c>
      <c r="E8218" s="13" t="s">
        <v>13852</v>
      </c>
      <c r="F8218" s="13" t="s">
        <v>24</v>
      </c>
      <c r="G8218" s="14"/>
      <c r="H8218" s="15">
        <f>HYPERLINK("https://docs.wto.org/imrd/directdoc.asp?DDFDocuments/t/G/SPS/NCHN153.doc","EN")</f>
      </c>
      <c r="I8218" s="15">
        <f>HYPERLINK("https://docs.wto.org/imrd/directdoc.asp?DDFDocuments/u/G/SPS/NCHN153.doc","FR")</f>
      </c>
      <c r="J8218" s="15">
        <f>HYPERLINK("https://docs.wto.org/imrd/directdoc.asp?DDFDocuments/v/G/SPS/NCHN153.doc","ES")</f>
      </c>
    </row>
    <row r="8219">
      <c r="A8219" s="10" t="s">
        <v>13920</v>
      </c>
      <c r="B8219" s="11" t="s">
        <v>149</v>
      </c>
      <c r="C8219" s="10" t="s">
        <v>18</v>
      </c>
      <c r="D8219" s="12">
        <v>40137</v>
      </c>
      <c r="E8219" s="13" t="s">
        <v>13852</v>
      </c>
      <c r="F8219" s="13" t="s">
        <v>24</v>
      </c>
      <c r="G8219" s="14"/>
      <c r="H8219" s="15">
        <f>HYPERLINK("https://docs.wto.org/imrd/directdoc.asp?DDFDocuments/t/G/SPS/NCHN154.doc","EN")</f>
      </c>
      <c r="I8219" s="15">
        <f>HYPERLINK("https://docs.wto.org/imrd/directdoc.asp?DDFDocuments/u/G/SPS/NCHN154.doc","FR")</f>
      </c>
      <c r="J8219" s="15">
        <f>HYPERLINK("https://docs.wto.org/imrd/directdoc.asp?DDFDocuments/v/G/SPS/NCHN154.doc","ES")</f>
      </c>
    </row>
    <row r="8220">
      <c r="A8220" s="10" t="s">
        <v>13921</v>
      </c>
      <c r="B8220" s="11" t="s">
        <v>149</v>
      </c>
      <c r="C8220" s="10" t="s">
        <v>18</v>
      </c>
      <c r="D8220" s="12">
        <v>40137</v>
      </c>
      <c r="E8220" s="13" t="s">
        <v>13852</v>
      </c>
      <c r="F8220" s="13" t="s">
        <v>24</v>
      </c>
      <c r="G8220" s="14"/>
      <c r="H8220" s="15">
        <f>HYPERLINK("https://docs.wto.org/imrd/directdoc.asp?DDFDocuments/t/G/SPS/NCHN155.doc","EN")</f>
      </c>
      <c r="I8220" s="15">
        <f>HYPERLINK("https://docs.wto.org/imrd/directdoc.asp?DDFDocuments/u/G/SPS/NCHN155.doc","FR")</f>
      </c>
      <c r="J8220" s="15">
        <f>HYPERLINK("https://docs.wto.org/imrd/directdoc.asp?DDFDocuments/v/G/SPS/NCHN155.doc","ES")</f>
      </c>
    </row>
    <row r="8221">
      <c r="A8221" s="10" t="s">
        <v>13922</v>
      </c>
      <c r="B8221" s="11" t="s">
        <v>195</v>
      </c>
      <c r="C8221" s="10" t="s">
        <v>18</v>
      </c>
      <c r="D8221" s="12">
        <v>40137</v>
      </c>
      <c r="E8221" s="13" t="s">
        <v>13923</v>
      </c>
      <c r="F8221" s="13" t="s">
        <v>992</v>
      </c>
      <c r="G8221" s="14" t="s">
        <v>149</v>
      </c>
      <c r="H8221" s="15">
        <f>HYPERLINK("https://docs.wto.org/imrd/directdoc.asp?DDFDocuments/t/G/SPS/NNZL434.DOC","EN")</f>
      </c>
      <c r="I8221" s="15">
        <f>HYPERLINK("https://docs.wto.org/imrd/directdoc.asp?DDFDocuments/u/G/SPS/NNZL434.DOC","FR")</f>
      </c>
      <c r="J8221" s="15">
        <f>HYPERLINK("https://docs.wto.org/imrd/directdoc.asp?DDFDocuments/v/G/SPS/NNZL434.DOC","ES")</f>
      </c>
    </row>
    <row r="8222">
      <c r="A8222" s="10" t="s">
        <v>13924</v>
      </c>
      <c r="B8222" s="11" t="s">
        <v>195</v>
      </c>
      <c r="C8222" s="10" t="s">
        <v>18</v>
      </c>
      <c r="D8222" s="12">
        <v>40137</v>
      </c>
      <c r="E8222" s="13" t="s">
        <v>10821</v>
      </c>
      <c r="F8222" s="13" t="s">
        <v>992</v>
      </c>
      <c r="G8222" s="14" t="s">
        <v>149</v>
      </c>
      <c r="H8222" s="15">
        <f>HYPERLINK("https://docs.wto.org/imrd/directdoc.asp?DDFDocuments/t/G/SPS/NNZL435.DOC","EN")</f>
      </c>
      <c r="I8222" s="15">
        <f>HYPERLINK("https://docs.wto.org/imrd/directdoc.asp?DDFDocuments/u/G/SPS/NNZL435.DOC","FR")</f>
      </c>
      <c r="J8222" s="15">
        <f>HYPERLINK("https://docs.wto.org/imrd/directdoc.asp?DDFDocuments/v/G/SPS/NNZL435.DOC","ES")</f>
      </c>
    </row>
    <row r="8223">
      <c r="A8223" s="10" t="s">
        <v>13925</v>
      </c>
      <c r="B8223" s="11" t="s">
        <v>87</v>
      </c>
      <c r="C8223" s="10" t="s">
        <v>12</v>
      </c>
      <c r="D8223" s="12">
        <v>40136</v>
      </c>
      <c r="E8223" s="13" t="s">
        <v>13926</v>
      </c>
      <c r="F8223" s="13" t="s">
        <v>32</v>
      </c>
      <c r="G8223" s="14" t="s">
        <v>8669</v>
      </c>
      <c r="H8223" s="15">
        <f>HYPERLINK("https://docs.wto.org/imrd/directdoc.asp?DDFDocuments/q/G/SPS/NMEX222.pdf","EN")</f>
      </c>
      <c r="I8223" s="15">
        <f>HYPERLINK("https://docs.wto.org/imrd/directdoc.asp?DDFDocuments/r/G/SPS/NMEX222.pdf","FR")</f>
      </c>
      <c r="J8223" s="15">
        <f>HYPERLINK("https://docs.wto.org/imrd/directdoc.asp?DDFDocuments/s/G/SPS/NMEX222.pdf","ES")</f>
      </c>
    </row>
    <row r="8224">
      <c r="A8224" s="10" t="s">
        <v>13927</v>
      </c>
      <c r="B8224" s="11" t="s">
        <v>79</v>
      </c>
      <c r="C8224" s="10" t="s">
        <v>18</v>
      </c>
      <c r="D8224" s="12">
        <v>40134</v>
      </c>
      <c r="E8224" s="13" t="s">
        <v>13928</v>
      </c>
      <c r="F8224" s="13" t="s">
        <v>1282</v>
      </c>
      <c r="G8224" s="14"/>
      <c r="H8224" s="15">
        <f>HYPERLINK("https://docs.wto.org/imrd/directdoc.asp?DDFDocuments/t/G/SPS/NCOL182.DOC","EN")</f>
      </c>
      <c r="I8224" s="15">
        <f>HYPERLINK("https://docs.wto.org/imrd/directdoc.asp?DDFDocuments/u/G/SPS/NCOL182.DOC","FR")</f>
      </c>
      <c r="J8224" s="15">
        <f>HYPERLINK("https://docs.wto.org/imrd/directdoc.asp?DDFDocuments/v/G/SPS/NCOL182.DOC","ES")</f>
      </c>
    </row>
    <row r="8225">
      <c r="A8225" s="10" t="s">
        <v>13929</v>
      </c>
      <c r="B8225" s="11" t="s">
        <v>59</v>
      </c>
      <c r="C8225" s="10" t="s">
        <v>18</v>
      </c>
      <c r="D8225" s="12">
        <v>40133</v>
      </c>
      <c r="E8225" s="13" t="s">
        <v>12361</v>
      </c>
      <c r="F8225" s="13" t="s">
        <v>733</v>
      </c>
      <c r="G8225" s="14"/>
      <c r="H8225" s="15">
        <f>HYPERLINK("https://docs.wto.org/imrd/directdoc.asp?DDFDocuments/t/G/SPS/NTPKM176.doc","EN")</f>
      </c>
      <c r="I8225" s="15">
        <f>HYPERLINK("https://docs.wto.org/imrd/directdoc.asp?DDFDocuments/u/G/SPS/NTPKM176.doc","FR")</f>
      </c>
      <c r="J8225" s="15">
        <f>HYPERLINK("https://docs.wto.org/imrd/directdoc.asp?DDFDocuments/v/G/SPS/NTPKM176.doc","ES")</f>
      </c>
    </row>
    <row r="8226">
      <c r="A8226" s="10" t="s">
        <v>13930</v>
      </c>
      <c r="B8226" s="11" t="s">
        <v>59</v>
      </c>
      <c r="C8226" s="10" t="s">
        <v>201</v>
      </c>
      <c r="D8226" s="12">
        <v>40127</v>
      </c>
      <c r="E8226" s="13" t="s">
        <v>13931</v>
      </c>
      <c r="F8226" s="13" t="s">
        <v>992</v>
      </c>
      <c r="G8226" s="14"/>
      <c r="H8226" s="15">
        <f>HYPERLINK("https://docs.wto.org/imrd/directdoc.asp?DDFDocuments/t/G/SPS/NTPKM174C1.doc","EN")</f>
      </c>
      <c r="I8226" s="15">
        <f>HYPERLINK("https://docs.wto.org/imrd/directdoc.asp?DDFDocuments/u/G/SPS/NTPKM174C1.doc","FR")</f>
      </c>
      <c r="J8226" s="15">
        <f>HYPERLINK("https://docs.wto.org/imrd/directdoc.asp?DDFDocuments/v/G/SPS/NTPKM174C1.doc","ES")</f>
      </c>
    </row>
    <row r="8227">
      <c r="A8227" s="10" t="s">
        <v>13932</v>
      </c>
      <c r="B8227" s="11" t="s">
        <v>79</v>
      </c>
      <c r="C8227" s="10" t="s">
        <v>18</v>
      </c>
      <c r="D8227" s="12">
        <v>40126</v>
      </c>
      <c r="E8227" s="13" t="s">
        <v>3530</v>
      </c>
      <c r="F8227" s="13" t="s">
        <v>6133</v>
      </c>
      <c r="G8227" s="14"/>
      <c r="H8227" s="15">
        <f>HYPERLINK("https://docs.wto.org/imrd/directdoc.asp?DDFDocuments/t/G/SPS/NCOL181.DOC","EN")</f>
      </c>
      <c r="I8227" s="15">
        <f>HYPERLINK("https://docs.wto.org/imrd/directdoc.asp?DDFDocuments/u/G/SPS/NCOL181.DOC","FR")</f>
      </c>
      <c r="J8227" s="15">
        <f>HYPERLINK("https://docs.wto.org/imrd/directdoc.asp?DDFDocuments/v/G/SPS/NCOL181.DOC","ES")</f>
      </c>
    </row>
    <row r="8228">
      <c r="A8228" s="10" t="s">
        <v>13933</v>
      </c>
      <c r="B8228" s="11" t="s">
        <v>161</v>
      </c>
      <c r="C8228" s="10" t="s">
        <v>40</v>
      </c>
      <c r="D8228" s="12">
        <v>40126</v>
      </c>
      <c r="E8228" s="13" t="s">
        <v>6283</v>
      </c>
      <c r="F8228" s="13" t="s">
        <v>5150</v>
      </c>
      <c r="G8228" s="14" t="s">
        <v>13934</v>
      </c>
      <c r="H8228" s="15">
        <f>HYPERLINK("https://docs.wto.org/imrd/directdoc.asp?DDFDocuments/t/G/SPS/NUSA1824A1.DOC","EN")</f>
      </c>
      <c r="I8228" s="15">
        <f>HYPERLINK("https://docs.wto.org/imrd/directdoc.asp?DDFDocuments/u/G/SPS/NUSA1824A1.DOC","FR")</f>
      </c>
      <c r="J8228" s="15">
        <f>HYPERLINK("https://docs.wto.org/imrd/directdoc.asp?DDFDocuments/v/G/SPS/NUSA1824A1.DOC","ES")</f>
      </c>
    </row>
    <row r="8229">
      <c r="A8229" s="10" t="s">
        <v>13935</v>
      </c>
      <c r="B8229" s="11" t="s">
        <v>87</v>
      </c>
      <c r="C8229" s="10" t="s">
        <v>40</v>
      </c>
      <c r="D8229" s="12">
        <v>40122</v>
      </c>
      <c r="E8229" s="13" t="s">
        <v>19</v>
      </c>
      <c r="F8229" s="13" t="s">
        <v>158</v>
      </c>
      <c r="G8229" s="14"/>
      <c r="H8229" s="15">
        <f>HYPERLINK("https://docs.wto.org/imrd/directdoc.asp?DDFDocuments/t/G/SPS/NMEX42A1.DOC","EN")</f>
      </c>
      <c r="I8229" s="15">
        <f>HYPERLINK("https://docs.wto.org/imrd/directdoc.asp?DDFDocuments/u/G/SPS/NMEX42A1.DOC","FR")</f>
      </c>
      <c r="J8229" s="15">
        <f>HYPERLINK("https://docs.wto.org/imrd/directdoc.asp?DDFDocuments/v/G/SPS/NMEX42A1.DOC","ES")</f>
      </c>
    </row>
    <row r="8230">
      <c r="A8230" s="10" t="s">
        <v>13936</v>
      </c>
      <c r="B8230" s="11" t="s">
        <v>95</v>
      </c>
      <c r="C8230" s="10" t="s">
        <v>40</v>
      </c>
      <c r="D8230" s="12">
        <v>40121</v>
      </c>
      <c r="E8230" s="13" t="s">
        <v>9165</v>
      </c>
      <c r="F8230" s="13" t="s">
        <v>310</v>
      </c>
      <c r="G8230" s="14"/>
      <c r="H8230" s="15">
        <f>HYPERLINK("https://docs.wto.org/imrd/directdoc.asp?DDFDocuments/t/G/SPS/NBRA348A1.DOC","EN")</f>
      </c>
      <c r="I8230" s="15">
        <f>HYPERLINK("https://docs.wto.org/imrd/directdoc.asp?DDFDocuments/u/G/SPS/NBRA348A1.DOC","FR")</f>
      </c>
      <c r="J8230" s="15">
        <f>HYPERLINK("https://docs.wto.org/imrd/directdoc.asp?DDFDocuments/v/G/SPS/NBRA348A1.DOC","ES")</f>
      </c>
    </row>
    <row r="8231">
      <c r="A8231" s="10" t="s">
        <v>13937</v>
      </c>
      <c r="B8231" s="11" t="s">
        <v>95</v>
      </c>
      <c r="C8231" s="10" t="s">
        <v>18</v>
      </c>
      <c r="D8231" s="12">
        <v>40121</v>
      </c>
      <c r="E8231" s="13" t="s">
        <v>13417</v>
      </c>
      <c r="F8231" s="13" t="s">
        <v>2521</v>
      </c>
      <c r="G8231" s="14"/>
      <c r="H8231" s="15">
        <f>HYPERLINK("https://docs.wto.org/imrd/directdoc.asp?DDFDocuments/t/G/SPS/NBRA580.DOC","EN")</f>
      </c>
      <c r="I8231" s="15">
        <f>HYPERLINK("https://docs.wto.org/imrd/directdoc.asp?DDFDocuments/u/G/SPS/NBRA580.DOC","FR")</f>
      </c>
      <c r="J8231" s="15">
        <f>HYPERLINK("https://docs.wto.org/imrd/directdoc.asp?DDFDocuments/v/G/SPS/NBRA580.DOC","ES")</f>
      </c>
    </row>
    <row r="8232">
      <c r="A8232" s="10" t="s">
        <v>13938</v>
      </c>
      <c r="B8232" s="11" t="s">
        <v>95</v>
      </c>
      <c r="C8232" s="10" t="s">
        <v>18</v>
      </c>
      <c r="D8232" s="12">
        <v>40121</v>
      </c>
      <c r="E8232" s="13" t="s">
        <v>13939</v>
      </c>
      <c r="F8232" s="13" t="s">
        <v>1089</v>
      </c>
      <c r="G8232" s="14"/>
      <c r="H8232" s="15">
        <f>HYPERLINK("https://docs.wto.org/imrd/directdoc.asp?DDFDocuments/t/G/SPS/NBRA581.DOC","EN")</f>
      </c>
      <c r="I8232" s="15">
        <f>HYPERLINK("https://docs.wto.org/imrd/directdoc.asp?DDFDocuments/u/G/SPS/NBRA581.DOC","FR")</f>
      </c>
      <c r="J8232" s="15">
        <f>HYPERLINK("https://docs.wto.org/imrd/directdoc.asp?DDFDocuments/v/G/SPS/NBRA581.DOC","ES")</f>
      </c>
    </row>
    <row r="8233">
      <c r="A8233" s="10" t="s">
        <v>13940</v>
      </c>
      <c r="B8233" s="11" t="s">
        <v>95</v>
      </c>
      <c r="C8233" s="10" t="s">
        <v>18</v>
      </c>
      <c r="D8233" s="12">
        <v>40121</v>
      </c>
      <c r="E8233" s="13" t="s">
        <v>13941</v>
      </c>
      <c r="F8233" s="13" t="s">
        <v>24</v>
      </c>
      <c r="G8233" s="14"/>
      <c r="H8233" s="15">
        <f>HYPERLINK("https://docs.wto.org/imrd/directdoc.asp?DDFDocuments/t/G/SPS/NBRA583.DOC","EN")</f>
      </c>
      <c r="I8233" s="15">
        <f>HYPERLINK("https://docs.wto.org/imrd/directdoc.asp?DDFDocuments/u/G/SPS/NBRA583.DOC","FR")</f>
      </c>
      <c r="J8233" s="15">
        <f>HYPERLINK("https://docs.wto.org/imrd/directdoc.asp?DDFDocuments/v/G/SPS/NBRA583.DOC","ES")</f>
      </c>
    </row>
    <row r="8234">
      <c r="A8234" s="10" t="s">
        <v>13942</v>
      </c>
      <c r="B8234" s="11" t="s">
        <v>95</v>
      </c>
      <c r="C8234" s="10" t="s">
        <v>18</v>
      </c>
      <c r="D8234" s="12">
        <v>40121</v>
      </c>
      <c r="E8234" s="13" t="s">
        <v>3530</v>
      </c>
      <c r="F8234" s="13" t="s">
        <v>1515</v>
      </c>
      <c r="G8234" s="14"/>
      <c r="H8234" s="15">
        <f>HYPERLINK("https://docs.wto.org/imrd/directdoc.asp?DDFDocuments/t/G/SPS/NBRA584.DOC","EN")</f>
      </c>
      <c r="I8234" s="15">
        <f>HYPERLINK("https://docs.wto.org/imrd/directdoc.asp?DDFDocuments/u/G/SPS/NBRA584.DOC","FR")</f>
      </c>
      <c r="J8234" s="15">
        <f>HYPERLINK("https://docs.wto.org/imrd/directdoc.asp?DDFDocuments/v/G/SPS/NBRA584.DOC","ES")</f>
      </c>
    </row>
    <row r="8235">
      <c r="A8235" s="10" t="s">
        <v>13943</v>
      </c>
      <c r="B8235" s="11" t="s">
        <v>95</v>
      </c>
      <c r="C8235" s="10" t="s">
        <v>40</v>
      </c>
      <c r="D8235" s="12">
        <v>40121</v>
      </c>
      <c r="E8235" s="13" t="s">
        <v>13944</v>
      </c>
      <c r="F8235" s="13" t="s">
        <v>5150</v>
      </c>
      <c r="G8235" s="14" t="s">
        <v>183</v>
      </c>
      <c r="H8235" s="15">
        <f>HYPERLINK("https://docs.wto.org/imrd/directdoc.asp?DDFDocuments/t/G/SPS/NBRA77A4.DOC","EN")</f>
      </c>
      <c r="I8235" s="15">
        <f>HYPERLINK("https://docs.wto.org/imrd/directdoc.asp?DDFDocuments/u/G/SPS/NBRA77A4.DOC","FR")</f>
      </c>
      <c r="J8235" s="15">
        <f>HYPERLINK("https://docs.wto.org/imrd/directdoc.asp?DDFDocuments/v/G/SPS/NBRA77A4.DOC","ES")</f>
      </c>
    </row>
    <row r="8236">
      <c r="A8236" s="10" t="s">
        <v>13945</v>
      </c>
      <c r="B8236" s="11" t="s">
        <v>34</v>
      </c>
      <c r="C8236" s="10" t="s">
        <v>18</v>
      </c>
      <c r="D8236" s="12">
        <v>40121</v>
      </c>
      <c r="E8236" s="13" t="s">
        <v>13308</v>
      </c>
      <c r="F8236" s="13" t="s">
        <v>8985</v>
      </c>
      <c r="G8236" s="14" t="s">
        <v>151</v>
      </c>
      <c r="H8236" s="15">
        <f>HYPERLINK("https://docs.wto.org/imrd/directdoc.asp?DDFDocuments/t/G/SPS/NJPN238.DOC","EN")</f>
      </c>
      <c r="I8236" s="15">
        <f>HYPERLINK("https://docs.wto.org/imrd/directdoc.asp?DDFDocuments/u/G/SPS/NJPN238.DOC","FR")</f>
      </c>
      <c r="J8236" s="15">
        <f>HYPERLINK("https://docs.wto.org/imrd/directdoc.asp?DDFDocuments/v/G/SPS/NJPN238.DOC","ES")</f>
      </c>
    </row>
    <row r="8237">
      <c r="A8237" s="10" t="s">
        <v>13946</v>
      </c>
      <c r="B8237" s="11" t="s">
        <v>34</v>
      </c>
      <c r="C8237" s="10" t="s">
        <v>18</v>
      </c>
      <c r="D8237" s="12">
        <v>40121</v>
      </c>
      <c r="E8237" s="13" t="s">
        <v>13947</v>
      </c>
      <c r="F8237" s="13" t="s">
        <v>13948</v>
      </c>
      <c r="G8237" s="14" t="s">
        <v>79</v>
      </c>
      <c r="H8237" s="15">
        <f>HYPERLINK("https://docs.wto.org/imrd/directdoc.asp?DDFDocuments/t/G/SPS/NJPN239.DOC","EN")</f>
      </c>
      <c r="I8237" s="15">
        <f>HYPERLINK("https://docs.wto.org/imrd/directdoc.asp?DDFDocuments/u/G/SPS/NJPN239.DOC","FR")</f>
      </c>
      <c r="J8237" s="15">
        <f>HYPERLINK("https://docs.wto.org/imrd/directdoc.asp?DDFDocuments/v/G/SPS/NJPN239.DOC","ES")</f>
      </c>
    </row>
    <row r="8238">
      <c r="A8238" s="10" t="s">
        <v>13949</v>
      </c>
      <c r="B8238" s="11" t="s">
        <v>59</v>
      </c>
      <c r="C8238" s="10" t="s">
        <v>18</v>
      </c>
      <c r="D8238" s="12">
        <v>40121</v>
      </c>
      <c r="E8238" s="13" t="s">
        <v>13931</v>
      </c>
      <c r="F8238" s="13" t="s">
        <v>158</v>
      </c>
      <c r="G8238" s="14"/>
      <c r="H8238" s="15">
        <f>HYPERLINK("https://docs.wto.org/imrd/directdoc.asp?DDFDocuments/t/G/SPS/NTPKM174.DOC","EN")</f>
      </c>
      <c r="I8238" s="15">
        <f>HYPERLINK("https://docs.wto.org/imrd/directdoc.asp?DDFDocuments/u/G/SPS/NTPKM174.DOC","FR")</f>
      </c>
      <c r="J8238" s="15">
        <f>HYPERLINK("https://docs.wto.org/imrd/directdoc.asp?DDFDocuments/v/G/SPS/NTPKM174.DOC","ES")</f>
      </c>
    </row>
    <row r="8239">
      <c r="A8239" s="10" t="s">
        <v>13950</v>
      </c>
      <c r="B8239" s="11" t="s">
        <v>59</v>
      </c>
      <c r="C8239" s="10" t="s">
        <v>18</v>
      </c>
      <c r="D8239" s="12">
        <v>40121</v>
      </c>
      <c r="E8239" s="13" t="s">
        <v>13951</v>
      </c>
      <c r="F8239" s="13" t="s">
        <v>4877</v>
      </c>
      <c r="G8239" s="14"/>
      <c r="H8239" s="15">
        <f>HYPERLINK("https://docs.wto.org/imrd/directdoc.asp?DDFDocuments/t/G/SPS/NTPKM175.DOC","EN")</f>
      </c>
      <c r="I8239" s="15">
        <f>HYPERLINK("https://docs.wto.org/imrd/directdoc.asp?DDFDocuments/u/G/SPS/NTPKM175.DOC","FR")</f>
      </c>
      <c r="J8239" s="15">
        <f>HYPERLINK("https://docs.wto.org/imrd/directdoc.asp?DDFDocuments/v/G/SPS/NTPKM175.DOC","ES")</f>
      </c>
    </row>
    <row r="8240">
      <c r="A8240" s="10" t="s">
        <v>13952</v>
      </c>
      <c r="B8240" s="11" t="s">
        <v>188</v>
      </c>
      <c r="C8240" s="10" t="s">
        <v>18</v>
      </c>
      <c r="D8240" s="12">
        <v>40120</v>
      </c>
      <c r="E8240" s="13" t="s">
        <v>13125</v>
      </c>
      <c r="F8240" s="13" t="s">
        <v>607</v>
      </c>
      <c r="G8240" s="14" t="s">
        <v>13953</v>
      </c>
      <c r="H8240" s="15">
        <f>HYPERLINK("https://docs.wto.org/imrd/directdoc.asp?DDFDocuments/t/G/SPS/NAUS240.DOC","EN")</f>
      </c>
      <c r="I8240" s="15">
        <f>HYPERLINK("https://docs.wto.org/imrd/directdoc.asp?DDFDocuments/u/G/SPS/NAUS240.DOC","FR")</f>
      </c>
      <c r="J8240" s="15">
        <f>HYPERLINK("https://docs.wto.org/imrd/directdoc.asp?DDFDocuments/v/G/SPS/NAUS240.DOC","ES")</f>
      </c>
    </row>
    <row r="8241">
      <c r="A8241" s="10" t="s">
        <v>13954</v>
      </c>
      <c r="B8241" s="11" t="s">
        <v>622</v>
      </c>
      <c r="C8241" s="10" t="s">
        <v>18</v>
      </c>
      <c r="D8241" s="12">
        <v>40120</v>
      </c>
      <c r="E8241" s="13" t="s">
        <v>13955</v>
      </c>
      <c r="F8241" s="13" t="s">
        <v>2120</v>
      </c>
      <c r="G8241" s="14"/>
      <c r="H8241" s="15">
        <f>HYPERLINK("https://docs.wto.org/imrd/directdoc.asp?DDFDocuments/t/G/SPS/NBHR58.DOC","EN")</f>
      </c>
      <c r="I8241" s="15">
        <f>HYPERLINK("https://docs.wto.org/imrd/directdoc.asp?DDFDocuments/u/G/SPS/NBHR58.DOC","FR")</f>
      </c>
      <c r="J8241" s="15">
        <f>HYPERLINK("https://docs.wto.org/imrd/directdoc.asp?DDFDocuments/v/G/SPS/NBHR58.DOC","ES")</f>
      </c>
    </row>
    <row r="8242">
      <c r="A8242" s="10" t="s">
        <v>13956</v>
      </c>
      <c r="B8242" s="11" t="s">
        <v>622</v>
      </c>
      <c r="C8242" s="10" t="s">
        <v>18</v>
      </c>
      <c r="D8242" s="12">
        <v>40120</v>
      </c>
      <c r="E8242" s="13" t="s">
        <v>13957</v>
      </c>
      <c r="F8242" s="13" t="s">
        <v>24</v>
      </c>
      <c r="G8242" s="14"/>
      <c r="H8242" s="15">
        <f>HYPERLINK("https://docs.wto.org/imrd/directdoc.asp?DDFDocuments/q/G/SPS/NBHR59.pdf","EN")</f>
      </c>
      <c r="I8242" s="15">
        <f>HYPERLINK("https://docs.wto.org/imrd/directdoc.asp?DDFDocuments/r/G/SPS/NBHR59.pdf","FR")</f>
      </c>
      <c r="J8242" s="15">
        <f>HYPERLINK("https://docs.wto.org/imrd/directdoc.asp?DDFDocuments/s/G/SPS/NBHR59.pdf","ES")</f>
      </c>
    </row>
    <row r="8243">
      <c r="A8243" s="10" t="s">
        <v>13958</v>
      </c>
      <c r="B8243" s="11" t="s">
        <v>622</v>
      </c>
      <c r="C8243" s="10" t="s">
        <v>18</v>
      </c>
      <c r="D8243" s="12">
        <v>40120</v>
      </c>
      <c r="E8243" s="13" t="s">
        <v>13959</v>
      </c>
      <c r="F8243" s="13" t="s">
        <v>24</v>
      </c>
      <c r="G8243" s="14"/>
      <c r="H8243" s="15">
        <f>HYPERLINK("https://docs.wto.org/imrd/directdoc.asp?DDFDocuments/t/G/SPS/NBHR60.DOC","EN")</f>
      </c>
      <c r="I8243" s="15">
        <f>HYPERLINK("https://docs.wto.org/imrd/directdoc.asp?DDFDocuments/u/G/SPS/NBHR60.DOC","FR")</f>
      </c>
      <c r="J8243" s="15">
        <f>HYPERLINK("https://docs.wto.org/imrd/directdoc.asp?DDFDocuments/v/G/SPS/NBHR60.DOC","ES")</f>
      </c>
    </row>
    <row r="8244">
      <c r="A8244" s="10" t="s">
        <v>13960</v>
      </c>
      <c r="B8244" s="11" t="s">
        <v>622</v>
      </c>
      <c r="C8244" s="10" t="s">
        <v>18</v>
      </c>
      <c r="D8244" s="12">
        <v>40120</v>
      </c>
      <c r="E8244" s="13" t="s">
        <v>13961</v>
      </c>
      <c r="F8244" s="13" t="s">
        <v>24</v>
      </c>
      <c r="G8244" s="14"/>
      <c r="H8244" s="15">
        <f>HYPERLINK("https://docs.wto.org/imrd/directdoc.asp?DDFDocuments/t/G/SPS/NBHR62.DOC","EN")</f>
      </c>
      <c r="I8244" s="15">
        <f>HYPERLINK("https://docs.wto.org/imrd/directdoc.asp?DDFDocuments/u/G/SPS/NBHR62.DOC","FR")</f>
      </c>
      <c r="J8244" s="15">
        <f>HYPERLINK("https://docs.wto.org/imrd/directdoc.asp?DDFDocuments/v/G/SPS/NBHR62.DOC","ES")</f>
      </c>
    </row>
    <row r="8245">
      <c r="A8245" s="10" t="s">
        <v>13962</v>
      </c>
      <c r="B8245" s="11" t="s">
        <v>59</v>
      </c>
      <c r="C8245" s="10" t="s">
        <v>40</v>
      </c>
      <c r="D8245" s="12">
        <v>40116</v>
      </c>
      <c r="E8245" s="13" t="s">
        <v>3475</v>
      </c>
      <c r="F8245" s="13" t="s">
        <v>6184</v>
      </c>
      <c r="G8245" s="14"/>
      <c r="H8245" s="15">
        <f>HYPERLINK("https://docs.wto.org/imrd/directdoc.asp?DDFDocuments/t/G/SPS/NTPKM162A1.DOC","EN")</f>
      </c>
      <c r="I8245" s="15">
        <f>HYPERLINK("https://docs.wto.org/imrd/directdoc.asp?DDFDocuments/u/G/SPS/NTPKM162A1.DOC","FR")</f>
      </c>
      <c r="J8245" s="15">
        <f>HYPERLINK("https://docs.wto.org/imrd/directdoc.asp?DDFDocuments/v/G/SPS/NTPKM162A1.DOC","ES")</f>
      </c>
    </row>
    <row r="8246">
      <c r="A8246" s="10" t="s">
        <v>13963</v>
      </c>
      <c r="B8246" s="11" t="s">
        <v>188</v>
      </c>
      <c r="C8246" s="10" t="s">
        <v>18</v>
      </c>
      <c r="D8246" s="12">
        <v>40112</v>
      </c>
      <c r="E8246" s="13" t="s">
        <v>13964</v>
      </c>
      <c r="F8246" s="13" t="s">
        <v>7603</v>
      </c>
      <c r="G8246" s="14"/>
      <c r="H8246" s="15">
        <f>HYPERLINK("https://docs.wto.org/imrd/directdoc.asp?DDFDocuments/t/G/SPS/NAUS239.DOC","EN")</f>
      </c>
      <c r="I8246" s="15">
        <f>HYPERLINK("https://docs.wto.org/imrd/directdoc.asp?DDFDocuments/u/G/SPS/NAUS239.DOC","FR")</f>
      </c>
      <c r="J8246" s="15">
        <f>HYPERLINK("https://docs.wto.org/imrd/directdoc.asp?DDFDocuments/v/G/SPS/NAUS239.DOC","ES")</f>
      </c>
    </row>
    <row r="8247">
      <c r="A8247" s="10" t="s">
        <v>13965</v>
      </c>
      <c r="B8247" s="11" t="s">
        <v>27</v>
      </c>
      <c r="C8247" s="10" t="s">
        <v>40</v>
      </c>
      <c r="D8247" s="12">
        <v>40112</v>
      </c>
      <c r="E8247" s="13" t="s">
        <v>19</v>
      </c>
      <c r="F8247" s="13" t="s">
        <v>5163</v>
      </c>
      <c r="G8247" s="14"/>
      <c r="H8247" s="15">
        <f>HYPERLINK("https://docs.wto.org/imrd/directdoc.asp?DDFDocuments/t/G/SPS/NCRI84A1.DOC","EN")</f>
      </c>
      <c r="I8247" s="15">
        <f>HYPERLINK("https://docs.wto.org/imrd/directdoc.asp?DDFDocuments/u/G/SPS/NCRI84A1.DOC","FR")</f>
      </c>
      <c r="J8247" s="15">
        <f>HYPERLINK("https://docs.wto.org/imrd/directdoc.asp?DDFDocuments/v/G/SPS/NCRI84A1.DOC","ES")</f>
      </c>
    </row>
    <row r="8248">
      <c r="A8248" s="10" t="s">
        <v>13966</v>
      </c>
      <c r="B8248" s="11" t="s">
        <v>161</v>
      </c>
      <c r="C8248" s="10" t="s">
        <v>12</v>
      </c>
      <c r="D8248" s="12">
        <v>40109</v>
      </c>
      <c r="E8248" s="13" t="s">
        <v>13967</v>
      </c>
      <c r="F8248" s="13" t="s">
        <v>70</v>
      </c>
      <c r="G8248" s="14" t="s">
        <v>13968</v>
      </c>
      <c r="H8248" s="15">
        <f>HYPERLINK("https://docs.wto.org/imrd/directdoc.asp?DDFDocuments/t/G/SPS/NUSA1962.DOC","EN")</f>
      </c>
      <c r="I8248" s="15">
        <f>HYPERLINK("https://docs.wto.org/imrd/directdoc.asp?DDFDocuments/u/G/SPS/NUSA1962.DOC","FR")</f>
      </c>
      <c r="J8248" s="15">
        <f>HYPERLINK("https://docs.wto.org/imrd/directdoc.asp?DDFDocuments/v/G/SPS/NUSA1962.DOC","ES")</f>
      </c>
    </row>
    <row r="8249">
      <c r="A8249" s="10" t="s">
        <v>13969</v>
      </c>
      <c r="B8249" s="11" t="s">
        <v>161</v>
      </c>
      <c r="C8249" s="10" t="s">
        <v>18</v>
      </c>
      <c r="D8249" s="12">
        <v>40109</v>
      </c>
      <c r="E8249" s="13" t="s">
        <v>12408</v>
      </c>
      <c r="F8249" s="13" t="s">
        <v>3911</v>
      </c>
      <c r="G8249" s="14" t="s">
        <v>188</v>
      </c>
      <c r="H8249" s="15">
        <f>HYPERLINK("https://docs.wto.org/imrd/directdoc.asp?DDFDocuments/t/G/SPS/NUSA1963.doc","EN")</f>
      </c>
      <c r="I8249" s="15">
        <f>HYPERLINK("https://docs.wto.org/imrd/directdoc.asp?DDFDocuments/u/G/SPS/NUSA1963.doc","FR")</f>
      </c>
      <c r="J8249" s="15">
        <f>HYPERLINK("https://docs.wto.org/imrd/directdoc.asp?DDFDocuments/v/G/SPS/NUSA1963.doc","ES")</f>
      </c>
    </row>
    <row r="8250">
      <c r="A8250" s="10" t="s">
        <v>13970</v>
      </c>
      <c r="B8250" s="11" t="s">
        <v>72</v>
      </c>
      <c r="C8250" s="10" t="s">
        <v>18</v>
      </c>
      <c r="D8250" s="12">
        <v>40107</v>
      </c>
      <c r="E8250" s="13" t="s">
        <v>11416</v>
      </c>
      <c r="F8250" s="13" t="s">
        <v>6815</v>
      </c>
      <c r="G8250" s="14"/>
      <c r="H8250" s="15">
        <f>HYPERLINK("https://docs.wto.org/imrd/directdoc.asp?DDFDocuments/t/G/SPS/NCAN399.DOC","EN")</f>
      </c>
      <c r="I8250" s="15">
        <f>HYPERLINK("https://docs.wto.org/imrd/directdoc.asp?DDFDocuments/u/G/SPS/NCAN399.DOC","FR")</f>
      </c>
      <c r="J8250" s="15">
        <f>HYPERLINK("https://docs.wto.org/imrd/directdoc.asp?DDFDocuments/v/G/SPS/NCAN399.DOC","ES")</f>
      </c>
    </row>
    <row r="8251">
      <c r="A8251" s="10" t="s">
        <v>13971</v>
      </c>
      <c r="B8251" s="11" t="s">
        <v>351</v>
      </c>
      <c r="C8251" s="10" t="s">
        <v>12</v>
      </c>
      <c r="D8251" s="12">
        <v>40107</v>
      </c>
      <c r="E8251" s="13" t="s">
        <v>8466</v>
      </c>
      <c r="F8251" s="13" t="s">
        <v>56</v>
      </c>
      <c r="G8251" s="14" t="s">
        <v>13972</v>
      </c>
      <c r="H8251" s="15">
        <f>HYPERLINK("https://docs.wto.org/imrd/directdoc.asp?DDFDocuments/q/G/SPS/NJOR21.pdf","EN")</f>
      </c>
      <c r="I8251" s="15">
        <f>HYPERLINK("https://docs.wto.org/imrd/directdoc.asp?DDFDocuments/r/G/SPS/NJOR21.pdf","FR")</f>
      </c>
      <c r="J8251" s="15">
        <f>HYPERLINK("https://docs.wto.org/imrd/directdoc.asp?DDFDocuments/s/G/SPS/NJOR21.pdf","ES")</f>
      </c>
    </row>
    <row r="8252">
      <c r="A8252" s="10" t="s">
        <v>13973</v>
      </c>
      <c r="B8252" s="11" t="s">
        <v>134</v>
      </c>
      <c r="C8252" s="10" t="s">
        <v>18</v>
      </c>
      <c r="D8252" s="12">
        <v>40107</v>
      </c>
      <c r="E8252" s="13" t="s">
        <v>13974</v>
      </c>
      <c r="F8252" s="13" t="s">
        <v>24</v>
      </c>
      <c r="G8252" s="14"/>
      <c r="H8252" s="15">
        <f>HYPERLINK("https://docs.wto.org/imrd/directdoc.asp?DDFDocuments/q/G/SPS/NTHA134R1.pdf","EN")</f>
      </c>
      <c r="I8252" s="15">
        <f>HYPERLINK("https://docs.wto.org/imrd/directdoc.asp?DDFDocuments/r/G/SPS/NTHA134R1.pdf","FR")</f>
      </c>
      <c r="J8252" s="15">
        <f>HYPERLINK("https://docs.wto.org/imrd/directdoc.asp?DDFDocuments/s/G/SPS/NTHA134R1.pdf","ES")</f>
      </c>
    </row>
    <row r="8253">
      <c r="A8253" s="10" t="s">
        <v>13975</v>
      </c>
      <c r="B8253" s="11" t="s">
        <v>95</v>
      </c>
      <c r="C8253" s="10" t="s">
        <v>40</v>
      </c>
      <c r="D8253" s="12">
        <v>40102</v>
      </c>
      <c r="E8253" s="13" t="s">
        <v>13976</v>
      </c>
      <c r="F8253" s="13" t="s">
        <v>5150</v>
      </c>
      <c r="G8253" s="14" t="s">
        <v>2110</v>
      </c>
      <c r="H8253" s="15">
        <f>HYPERLINK("https://docs.wto.org/imrd/directdoc.asp?DDFDocuments/q/G/SPS/NBRA570A1.pdf","EN")</f>
      </c>
      <c r="I8253" s="15">
        <f>HYPERLINK("https://docs.wto.org/imrd/directdoc.asp?DDFDocuments/r/G/SPS/NBRA570A1.pdf","FR")</f>
      </c>
      <c r="J8253" s="15">
        <f>HYPERLINK("https://docs.wto.org/imrd/directdoc.asp?DDFDocuments/s/G/SPS/NBRA570A1.pdf","ES")</f>
      </c>
    </row>
    <row r="8254">
      <c r="A8254" s="10" t="s">
        <v>13977</v>
      </c>
      <c r="B8254" s="11" t="s">
        <v>95</v>
      </c>
      <c r="C8254" s="10" t="s">
        <v>40</v>
      </c>
      <c r="D8254" s="12">
        <v>40102</v>
      </c>
      <c r="E8254" s="13" t="s">
        <v>13978</v>
      </c>
      <c r="F8254" s="13" t="s">
        <v>1268</v>
      </c>
      <c r="G8254" s="14"/>
      <c r="H8254" s="15">
        <f>HYPERLINK("https://docs.wto.org/imrd/directdoc.asp?DDFDocuments/q/G/SPS/NBRA571A1.pdf","EN")</f>
      </c>
      <c r="I8254" s="15">
        <f>HYPERLINK("https://docs.wto.org/imrd/directdoc.asp?DDFDocuments/r/G/SPS/NBRA571A1.pdf","FR")</f>
      </c>
      <c r="J8254" s="15">
        <f>HYPERLINK("https://docs.wto.org/imrd/directdoc.asp?DDFDocuments/s/G/SPS/NBRA571A1.pdf","ES")</f>
      </c>
    </row>
    <row r="8255">
      <c r="A8255" s="10" t="s">
        <v>13979</v>
      </c>
      <c r="B8255" s="11" t="s">
        <v>95</v>
      </c>
      <c r="C8255" s="10" t="s">
        <v>40</v>
      </c>
      <c r="D8255" s="12">
        <v>40102</v>
      </c>
      <c r="E8255" s="13" t="s">
        <v>13980</v>
      </c>
      <c r="F8255" s="13" t="s">
        <v>5150</v>
      </c>
      <c r="G8255" s="14" t="s">
        <v>3481</v>
      </c>
      <c r="H8255" s="15">
        <f>HYPERLINK("https://docs.wto.org/imrd/directdoc.asp?DDFDocuments/q/G/SPS/NBRA574A1.pdf","EN")</f>
      </c>
      <c r="I8255" s="15">
        <f>HYPERLINK("https://docs.wto.org/imrd/directdoc.asp?DDFDocuments/r/G/SPS/NBRA574A1.pdf","FR")</f>
      </c>
      <c r="J8255" s="15">
        <f>HYPERLINK("https://docs.wto.org/imrd/directdoc.asp?DDFDocuments/s/G/SPS/NBRA574A1.pdf","ES")</f>
      </c>
    </row>
    <row r="8256">
      <c r="A8256" s="10" t="s">
        <v>13981</v>
      </c>
      <c r="B8256" s="11" t="s">
        <v>95</v>
      </c>
      <c r="C8256" s="10" t="s">
        <v>18</v>
      </c>
      <c r="D8256" s="12">
        <v>40102</v>
      </c>
      <c r="E8256" s="13" t="s">
        <v>13982</v>
      </c>
      <c r="F8256" s="13" t="s">
        <v>32</v>
      </c>
      <c r="G8256" s="14"/>
      <c r="H8256" s="15">
        <f>HYPERLINK("https://docs.wto.org/imrd/directdoc.asp?DDFDocuments/q/G/SPS/NBRA577.pdf","EN")</f>
      </c>
      <c r="I8256" s="15">
        <f>HYPERLINK("https://docs.wto.org/imrd/directdoc.asp?DDFDocuments/r/G/SPS/NBRA577.pdf","FR")</f>
      </c>
      <c r="J8256" s="15">
        <f>HYPERLINK("https://docs.wto.org/imrd/directdoc.asp?DDFDocuments/s/G/SPS/NBRA577.pdf","ES")</f>
      </c>
    </row>
    <row r="8257">
      <c r="A8257" s="10" t="s">
        <v>13983</v>
      </c>
      <c r="B8257" s="11" t="s">
        <v>95</v>
      </c>
      <c r="C8257" s="10" t="s">
        <v>18</v>
      </c>
      <c r="D8257" s="12">
        <v>40102</v>
      </c>
      <c r="E8257" s="13" t="s">
        <v>13984</v>
      </c>
      <c r="F8257" s="13" t="s">
        <v>6686</v>
      </c>
      <c r="G8257" s="14" t="s">
        <v>3481</v>
      </c>
      <c r="H8257" s="15">
        <f>HYPERLINK("https://docs.wto.org/imrd/directdoc.asp?DDFDocuments/q/G/SPS/NBRA578.pdf","EN")</f>
      </c>
      <c r="I8257" s="15">
        <f>HYPERLINK("https://docs.wto.org/imrd/directdoc.asp?DDFDocuments/r/G/SPS/NBRA578.pdf","FR")</f>
      </c>
      <c r="J8257" s="15">
        <f>HYPERLINK("https://docs.wto.org/imrd/directdoc.asp?DDFDocuments/s/G/SPS/NBRA578.pdf","ES")</f>
      </c>
    </row>
    <row r="8258">
      <c r="A8258" s="10" t="s">
        <v>13985</v>
      </c>
      <c r="B8258" s="11" t="s">
        <v>188</v>
      </c>
      <c r="C8258" s="10" t="s">
        <v>18</v>
      </c>
      <c r="D8258" s="12">
        <v>40101</v>
      </c>
      <c r="E8258" s="13" t="s">
        <v>13652</v>
      </c>
      <c r="F8258" s="13" t="s">
        <v>335</v>
      </c>
      <c r="G8258" s="14" t="s">
        <v>13986</v>
      </c>
      <c r="H8258" s="15">
        <f>HYPERLINK("https://docs.wto.org/imrd/directdoc.asp?DDFDocuments/t/G/SPS/NAUS238.doc","EN")</f>
      </c>
      <c r="I8258" s="15">
        <f>HYPERLINK("https://docs.wto.org/imrd/directdoc.asp?DDFDocuments/u/G/SPS/NAUS238.doc","FR")</f>
      </c>
      <c r="J8258" s="15">
        <f>HYPERLINK("https://docs.wto.org/imrd/directdoc.asp?DDFDocuments/v/G/SPS/NAUS238.doc","ES")</f>
      </c>
    </row>
    <row r="8259">
      <c r="A8259" s="10" t="s">
        <v>13987</v>
      </c>
      <c r="B8259" s="11" t="s">
        <v>637</v>
      </c>
      <c r="C8259" s="10" t="s">
        <v>18</v>
      </c>
      <c r="D8259" s="12">
        <v>40101</v>
      </c>
      <c r="E8259" s="13" t="s">
        <v>13222</v>
      </c>
      <c r="F8259" s="13" t="s">
        <v>868</v>
      </c>
      <c r="G8259" s="14"/>
      <c r="H8259" s="15">
        <f>HYPERLINK("https://docs.wto.org/imrd/directdoc.asp?DDFDocuments/t/G/SPS/NLKA16.doc","EN")</f>
      </c>
      <c r="I8259" s="15">
        <f>HYPERLINK("https://docs.wto.org/imrd/directdoc.asp?DDFDocuments/u/G/SPS/NLKA16.doc","FR")</f>
      </c>
      <c r="J8259" s="15">
        <f>HYPERLINK("https://docs.wto.org/imrd/directdoc.asp?DDFDocuments/v/G/SPS/NLKA16.doc","ES")</f>
      </c>
    </row>
    <row r="8260">
      <c r="A8260" s="10" t="s">
        <v>13988</v>
      </c>
      <c r="B8260" s="11" t="s">
        <v>79</v>
      </c>
      <c r="C8260" s="10" t="s">
        <v>40</v>
      </c>
      <c r="D8260" s="12">
        <v>40099</v>
      </c>
      <c r="E8260" s="13" t="s">
        <v>857</v>
      </c>
      <c r="F8260" s="13" t="s">
        <v>5150</v>
      </c>
      <c r="G8260" s="14"/>
      <c r="H8260" s="15">
        <f>HYPERLINK("https://docs.wto.org/imrd/directdoc.asp?DDFDocuments/t/G/SPS/NCOL168A1.DOC","EN")</f>
      </c>
      <c r="I8260" s="15">
        <f>HYPERLINK("https://docs.wto.org/imrd/directdoc.asp?DDFDocuments/u/G/SPS/NCOL168A1.DOC","FR")</f>
      </c>
      <c r="J8260" s="15">
        <f>HYPERLINK("https://docs.wto.org/imrd/directdoc.asp?DDFDocuments/v/G/SPS/NCOL168A1.DOC","ES")</f>
      </c>
    </row>
    <row r="8261">
      <c r="A8261" s="10" t="s">
        <v>13989</v>
      </c>
      <c r="B8261" s="11" t="s">
        <v>79</v>
      </c>
      <c r="C8261" s="10" t="s">
        <v>40</v>
      </c>
      <c r="D8261" s="12">
        <v>40099</v>
      </c>
      <c r="E8261" s="13" t="s">
        <v>19</v>
      </c>
      <c r="F8261" s="13" t="s">
        <v>5150</v>
      </c>
      <c r="G8261" s="14"/>
      <c r="H8261" s="15">
        <f>HYPERLINK("https://docs.wto.org/imrd/directdoc.asp?DDFDocuments/t/G/SPS/NCOL169A1.DOC","EN")</f>
      </c>
      <c r="I8261" s="15">
        <f>HYPERLINK("https://docs.wto.org/imrd/directdoc.asp?DDFDocuments/u/G/SPS/NCOL169A1.DOC","FR")</f>
      </c>
      <c r="J8261" s="15">
        <f>HYPERLINK("https://docs.wto.org/imrd/directdoc.asp?DDFDocuments/v/G/SPS/NCOL169A1.DOC","ES")</f>
      </c>
    </row>
    <row r="8262">
      <c r="A8262" s="10" t="s">
        <v>13990</v>
      </c>
      <c r="B8262" s="11" t="s">
        <v>82</v>
      </c>
      <c r="C8262" s="10" t="s">
        <v>40</v>
      </c>
      <c r="D8262" s="12">
        <v>40099</v>
      </c>
      <c r="E8262" s="13" t="s">
        <v>13111</v>
      </c>
      <c r="F8262" s="13" t="s">
        <v>5163</v>
      </c>
      <c r="G8262" s="14"/>
      <c r="H8262" s="15">
        <f>HYPERLINK("https://docs.wto.org/imrd/directdoc.asp?DDFDocuments/q/G/SPS/NEEC351A1.pdf","EN")</f>
      </c>
      <c r="I8262" s="15">
        <f>HYPERLINK("https://docs.wto.org/imrd/directdoc.asp?DDFDocuments/r/G/SPS/NEEC351A1.pdf","FR")</f>
      </c>
      <c r="J8262" s="15">
        <f>HYPERLINK("https://docs.wto.org/imrd/directdoc.asp?DDFDocuments/s/G/SPS/NEEC351A1.pdf","ES")</f>
      </c>
    </row>
    <row r="8263">
      <c r="A8263" s="10" t="s">
        <v>13991</v>
      </c>
      <c r="B8263" s="11" t="s">
        <v>82</v>
      </c>
      <c r="C8263" s="10" t="s">
        <v>40</v>
      </c>
      <c r="D8263" s="12">
        <v>40099</v>
      </c>
      <c r="E8263" s="13" t="s">
        <v>13111</v>
      </c>
      <c r="F8263" s="13" t="s">
        <v>5163</v>
      </c>
      <c r="G8263" s="14"/>
      <c r="H8263" s="15">
        <f>HYPERLINK("https://docs.wto.org/imrd/directdoc.asp?DDFDocuments/t/G/SPS/NEEC352A1.DOC","EN")</f>
      </c>
      <c r="I8263" s="15">
        <f>HYPERLINK("https://docs.wto.org/imrd/directdoc.asp?DDFDocuments/u/G/SPS/NEEC352A1.DOC","FR")</f>
      </c>
      <c r="J8263" s="15">
        <f>HYPERLINK("https://docs.wto.org/imrd/directdoc.asp?DDFDocuments/v/G/SPS/NEEC352A1.DOC","ES")</f>
      </c>
    </row>
    <row r="8264">
      <c r="A8264" s="10" t="s">
        <v>13992</v>
      </c>
      <c r="B8264" s="11" t="s">
        <v>82</v>
      </c>
      <c r="C8264" s="10" t="s">
        <v>40</v>
      </c>
      <c r="D8264" s="12">
        <v>40099</v>
      </c>
      <c r="E8264" s="13" t="s">
        <v>13111</v>
      </c>
      <c r="F8264" s="13" t="s">
        <v>5163</v>
      </c>
      <c r="G8264" s="14"/>
      <c r="H8264" s="15">
        <f>HYPERLINK("https://docs.wto.org/imrd/directdoc.asp?DDFDocuments/t/G/SPS/NEEC354A2.DOC","EN")</f>
      </c>
      <c r="I8264" s="15">
        <f>HYPERLINK("https://docs.wto.org/imrd/directdoc.asp?DDFDocuments/u/G/SPS/NEEC354A2.DOC","FR")</f>
      </c>
      <c r="J8264" s="15">
        <f>HYPERLINK("https://docs.wto.org/imrd/directdoc.asp?DDFDocuments/v/G/SPS/NEEC354A2.DOC","ES")</f>
      </c>
    </row>
    <row r="8265">
      <c r="A8265" s="10" t="s">
        <v>13993</v>
      </c>
      <c r="B8265" s="11" t="s">
        <v>95</v>
      </c>
      <c r="C8265" s="10" t="s">
        <v>40</v>
      </c>
      <c r="D8265" s="12">
        <v>40094</v>
      </c>
      <c r="E8265" s="13" t="s">
        <v>13994</v>
      </c>
      <c r="F8265" s="13" t="s">
        <v>5150</v>
      </c>
      <c r="G8265" s="14"/>
      <c r="H8265" s="15">
        <f>HYPERLINK("https://docs.wto.org/imrd/directdoc.asp?DDFDocuments/t/G/SPS/NBRA212A3.DOC","EN")</f>
      </c>
      <c r="I8265" s="15">
        <f>HYPERLINK("https://docs.wto.org/imrd/directdoc.asp?DDFDocuments/u/G/SPS/NBRA212A3.DOC","FR")</f>
      </c>
      <c r="J8265" s="15">
        <f>HYPERLINK("https://docs.wto.org/imrd/directdoc.asp?DDFDocuments/v/G/SPS/NBRA212A3.DOC","ES")</f>
      </c>
    </row>
    <row r="8266">
      <c r="A8266" s="10" t="s">
        <v>13995</v>
      </c>
      <c r="B8266" s="11" t="s">
        <v>79</v>
      </c>
      <c r="C8266" s="10" t="s">
        <v>40</v>
      </c>
      <c r="D8266" s="12">
        <v>40094</v>
      </c>
      <c r="E8266" s="13" t="s">
        <v>13996</v>
      </c>
      <c r="F8266" s="13" t="s">
        <v>310</v>
      </c>
      <c r="G8266" s="14"/>
      <c r="H8266" s="15">
        <f>HYPERLINK("https://docs.wto.org/imrd/directdoc.asp?DDFDocuments/q/G/SPS/NCOL136A2.pdf","EN")</f>
      </c>
      <c r="I8266" s="15">
        <f>HYPERLINK("https://docs.wto.org/imrd/directdoc.asp?DDFDocuments/r/G/SPS/NCOL136A2.pdf","FR")</f>
      </c>
      <c r="J8266" s="15">
        <f>HYPERLINK("https://docs.wto.org/imrd/directdoc.asp?DDFDocuments/s/G/SPS/NCOL136A2.pdf","ES")</f>
      </c>
    </row>
    <row r="8267">
      <c r="A8267" s="10" t="s">
        <v>13997</v>
      </c>
      <c r="B8267" s="11" t="s">
        <v>34</v>
      </c>
      <c r="C8267" s="10" t="s">
        <v>18</v>
      </c>
      <c r="D8267" s="12">
        <v>40093</v>
      </c>
      <c r="E8267" s="13" t="s">
        <v>13998</v>
      </c>
      <c r="F8267" s="13" t="s">
        <v>74</v>
      </c>
      <c r="G8267" s="14"/>
      <c r="H8267" s="15">
        <f>HYPERLINK("https://docs.wto.org/imrd/directdoc.asp?DDFDocuments/t/G/SPS/NJPN237.doc","EN")</f>
      </c>
      <c r="I8267" s="15">
        <f>HYPERLINK("https://docs.wto.org/imrd/directdoc.asp?DDFDocuments/u/G/SPS/NJPN237.doc","FR")</f>
      </c>
      <c r="J8267" s="15">
        <f>HYPERLINK("https://docs.wto.org/imrd/directdoc.asp?DDFDocuments/v/G/SPS/NJPN237.doc","ES")</f>
      </c>
    </row>
    <row r="8268">
      <c r="A8268" s="10" t="s">
        <v>13999</v>
      </c>
      <c r="B8268" s="11" t="s">
        <v>151</v>
      </c>
      <c r="C8268" s="10" t="s">
        <v>18</v>
      </c>
      <c r="D8268" s="12">
        <v>40093</v>
      </c>
      <c r="E8268" s="13" t="s">
        <v>14000</v>
      </c>
      <c r="F8268" s="13" t="s">
        <v>262</v>
      </c>
      <c r="G8268" s="14"/>
      <c r="H8268" s="15">
        <f>HYPERLINK("https://docs.wto.org/imrd/directdoc.asp?DDFDocuments/t/G/SPS/NVNM14.doc","EN")</f>
      </c>
      <c r="I8268" s="15">
        <f>HYPERLINK("https://docs.wto.org/imrd/directdoc.asp?DDFDocuments/u/G/SPS/NVNM14.doc","FR")</f>
      </c>
      <c r="J8268" s="15">
        <f>HYPERLINK("https://docs.wto.org/imrd/directdoc.asp?DDFDocuments/v/G/SPS/NVNM14.doc","ES")</f>
      </c>
    </row>
    <row r="8269">
      <c r="A8269" s="10" t="s">
        <v>14001</v>
      </c>
      <c r="B8269" s="11" t="s">
        <v>365</v>
      </c>
      <c r="C8269" s="10" t="s">
        <v>18</v>
      </c>
      <c r="D8269" s="12">
        <v>40092</v>
      </c>
      <c r="E8269" s="13" t="s">
        <v>14002</v>
      </c>
      <c r="F8269" s="13" t="s">
        <v>262</v>
      </c>
      <c r="G8269" s="14"/>
      <c r="H8269" s="15">
        <f>HYPERLINK("https://docs.wto.org/imrd/directdoc.asp?DDFDocuments/t/G/SPS/NCHL312.DOC","EN")</f>
      </c>
      <c r="I8269" s="15">
        <f>HYPERLINK("https://docs.wto.org/imrd/directdoc.asp?DDFDocuments/u/G/SPS/NCHL312.DOC","FR")</f>
      </c>
      <c r="J8269" s="15">
        <f>HYPERLINK("https://docs.wto.org/imrd/directdoc.asp?DDFDocuments/v/G/SPS/NCHL312.DOC","ES")</f>
      </c>
    </row>
    <row r="8270">
      <c r="A8270" s="10" t="s">
        <v>14003</v>
      </c>
      <c r="B8270" s="11" t="s">
        <v>188</v>
      </c>
      <c r="C8270" s="10" t="s">
        <v>12</v>
      </c>
      <c r="D8270" s="12">
        <v>40088</v>
      </c>
      <c r="E8270" s="13" t="s">
        <v>14004</v>
      </c>
      <c r="F8270" s="13" t="s">
        <v>158</v>
      </c>
      <c r="G8270" s="14" t="s">
        <v>3481</v>
      </c>
      <c r="H8270" s="15">
        <f>HYPERLINK("https://docs.wto.org/imrd/directdoc.asp?DDFDocuments/t/G/SPS/NAUS237.doc","EN")</f>
      </c>
      <c r="I8270" s="15">
        <f>HYPERLINK("https://docs.wto.org/imrd/directdoc.asp?DDFDocuments/u/G/SPS/NAUS237.doc","FR")</f>
      </c>
      <c r="J8270" s="15">
        <f>HYPERLINK("https://docs.wto.org/imrd/directdoc.asp?DDFDocuments/v/G/SPS/NAUS237.doc","ES")</f>
      </c>
    </row>
    <row r="8271">
      <c r="A8271" s="10" t="s">
        <v>14005</v>
      </c>
      <c r="B8271" s="11" t="s">
        <v>161</v>
      </c>
      <c r="C8271" s="10" t="s">
        <v>40</v>
      </c>
      <c r="D8271" s="12">
        <v>40088</v>
      </c>
      <c r="E8271" s="13" t="s">
        <v>3881</v>
      </c>
      <c r="F8271" s="13" t="s">
        <v>36</v>
      </c>
      <c r="G8271" s="14" t="s">
        <v>14006</v>
      </c>
      <c r="H8271" s="15">
        <f>HYPERLINK("https://docs.wto.org/imrd/directdoc.asp?DDFDocuments/t/G/SPS/NUSA1923A2.DOC","EN")</f>
      </c>
      <c r="I8271" s="15">
        <f>HYPERLINK("https://docs.wto.org/imrd/directdoc.asp?DDFDocuments/u/G/SPS/NUSA1923A2.DOC","FR")</f>
      </c>
      <c r="J8271" s="15">
        <f>HYPERLINK("https://docs.wto.org/imrd/directdoc.asp?DDFDocuments/v/G/SPS/NUSA1923A2.DOC","ES")</f>
      </c>
    </row>
    <row r="8272">
      <c r="A8272" s="10" t="s">
        <v>14007</v>
      </c>
      <c r="B8272" s="11" t="s">
        <v>5038</v>
      </c>
      <c r="C8272" s="10" t="s">
        <v>12</v>
      </c>
      <c r="D8272" s="12">
        <v>40087</v>
      </c>
      <c r="E8272" s="13" t="s">
        <v>12806</v>
      </c>
      <c r="F8272" s="13" t="s">
        <v>56</v>
      </c>
      <c r="G8272" s="14" t="s">
        <v>365</v>
      </c>
      <c r="H8272" s="15">
        <f>HYPERLINK("https://docs.wto.org/imrd/directdoc.asp?DDFDocuments/t/G/SPS/NALB124.DOC","EN")</f>
      </c>
      <c r="I8272" s="15">
        <f>HYPERLINK("https://docs.wto.org/imrd/directdoc.asp?DDFDocuments/u/G/SPS/NALB124.DOC","FR")</f>
      </c>
      <c r="J8272" s="15">
        <f>HYPERLINK("https://docs.wto.org/imrd/directdoc.asp?DDFDocuments/v/G/SPS/NALB124.DOC","ES")</f>
      </c>
    </row>
    <row r="8273">
      <c r="A8273" s="10" t="s">
        <v>14008</v>
      </c>
      <c r="B8273" s="11" t="s">
        <v>5038</v>
      </c>
      <c r="C8273" s="10" t="s">
        <v>12</v>
      </c>
      <c r="D8273" s="12">
        <v>40087</v>
      </c>
      <c r="E8273" s="13" t="s">
        <v>14009</v>
      </c>
      <c r="F8273" s="13" t="s">
        <v>6531</v>
      </c>
      <c r="G8273" s="14" t="s">
        <v>147</v>
      </c>
      <c r="H8273" s="15">
        <f>HYPERLINK("https://docs.wto.org/imrd/directdoc.asp?DDFDocuments/t/G/SPS/NALB125.DOC","EN")</f>
      </c>
      <c r="I8273" s="15">
        <f>HYPERLINK("https://docs.wto.org/imrd/directdoc.asp?DDFDocuments/u/G/SPS/NALB125.DOC","FR")</f>
      </c>
      <c r="J8273" s="15">
        <f>HYPERLINK("https://docs.wto.org/imrd/directdoc.asp?DDFDocuments/v/G/SPS/NALB125.DOC","ES")</f>
      </c>
    </row>
    <row r="8274">
      <c r="A8274" s="10" t="s">
        <v>14010</v>
      </c>
      <c r="B8274" s="11" t="s">
        <v>79</v>
      </c>
      <c r="C8274" s="10" t="s">
        <v>18</v>
      </c>
      <c r="D8274" s="12">
        <v>40087</v>
      </c>
      <c r="E8274" s="13" t="s">
        <v>14011</v>
      </c>
      <c r="F8274" s="13" t="s">
        <v>7603</v>
      </c>
      <c r="G8274" s="14"/>
      <c r="H8274" s="15">
        <f>HYPERLINK("https://docs.wto.org/imrd/directdoc.asp?DDFDocuments/t/G/SPS/NCOL180.DOC","EN")</f>
      </c>
      <c r="I8274" s="15">
        <f>HYPERLINK("https://docs.wto.org/imrd/directdoc.asp?DDFDocuments/u/G/SPS/NCOL180.DOC","FR")</f>
      </c>
      <c r="J8274" s="15">
        <f>HYPERLINK("https://docs.wto.org/imrd/directdoc.asp?DDFDocuments/v/G/SPS/NCOL180.DOC","ES")</f>
      </c>
    </row>
    <row r="8275">
      <c r="A8275" s="10" t="s">
        <v>14012</v>
      </c>
      <c r="B8275" s="11" t="s">
        <v>233</v>
      </c>
      <c r="C8275" s="10" t="s">
        <v>18</v>
      </c>
      <c r="D8275" s="12">
        <v>40087</v>
      </c>
      <c r="E8275" s="13" t="s">
        <v>14013</v>
      </c>
      <c r="F8275" s="13" t="s">
        <v>144</v>
      </c>
      <c r="G8275" s="14"/>
      <c r="H8275" s="15">
        <f>HYPERLINK("https://docs.wto.org/imrd/directdoc.asp?DDFDocuments/t/G/SPS/NPER239.doc","EN")</f>
      </c>
      <c r="I8275" s="15">
        <f>HYPERLINK("https://docs.wto.org/imrd/directdoc.asp?DDFDocuments/u/G/SPS/NPER239.doc","FR")</f>
      </c>
      <c r="J8275" s="15">
        <f>HYPERLINK("https://docs.wto.org/imrd/directdoc.asp?DDFDocuments/v/G/SPS/NPER239.doc","ES")</f>
      </c>
    </row>
    <row r="8276">
      <c r="A8276" s="10" t="s">
        <v>14014</v>
      </c>
      <c r="B8276" s="11" t="s">
        <v>233</v>
      </c>
      <c r="C8276" s="10" t="s">
        <v>18</v>
      </c>
      <c r="D8276" s="12">
        <v>40087</v>
      </c>
      <c r="E8276" s="13" t="s">
        <v>14015</v>
      </c>
      <c r="F8276" s="13" t="s">
        <v>10040</v>
      </c>
      <c r="G8276" s="14"/>
      <c r="H8276" s="15">
        <f>HYPERLINK("https://docs.wto.org/imrd/directdoc.asp?DDFDocuments/t/G/SPS/NPER240.doc","EN")</f>
      </c>
      <c r="I8276" s="15">
        <f>HYPERLINK("https://docs.wto.org/imrd/directdoc.asp?DDFDocuments/u/G/SPS/NPER240.doc","FR")</f>
      </c>
      <c r="J8276" s="15">
        <f>HYPERLINK("https://docs.wto.org/imrd/directdoc.asp?DDFDocuments/v/G/SPS/NPER240.doc","ES")</f>
      </c>
    </row>
    <row r="8277">
      <c r="A8277" s="10" t="s">
        <v>14016</v>
      </c>
      <c r="B8277" s="11" t="s">
        <v>164</v>
      </c>
      <c r="C8277" s="10" t="s">
        <v>18</v>
      </c>
      <c r="D8277" s="12">
        <v>40087</v>
      </c>
      <c r="E8277" s="13" t="s">
        <v>14017</v>
      </c>
      <c r="F8277" s="13" t="s">
        <v>14018</v>
      </c>
      <c r="G8277" s="14"/>
      <c r="H8277" s="15">
        <f>HYPERLINK("https://docs.wto.org/imrd/directdoc.asp?DDFDocuments/q/G/SPS/NUKR3R2.pdf","EN")</f>
      </c>
      <c r="I8277" s="15">
        <f>HYPERLINK("https://docs.wto.org/imrd/directdoc.asp?DDFDocuments/r/G/SPS/NUKR3R2.pdf","FR")</f>
      </c>
      <c r="J8277" s="15">
        <f>HYPERLINK("https://docs.wto.org/imrd/directdoc.asp?DDFDocuments/s/G/SPS/NUKR3R2.pdf","ES")</f>
      </c>
    </row>
    <row r="8278">
      <c r="A8278" s="10" t="s">
        <v>14019</v>
      </c>
      <c r="B8278" s="11" t="s">
        <v>161</v>
      </c>
      <c r="C8278" s="10" t="s">
        <v>40</v>
      </c>
      <c r="D8278" s="12">
        <v>40087</v>
      </c>
      <c r="E8278" s="13" t="s">
        <v>285</v>
      </c>
      <c r="F8278" s="13" t="s">
        <v>36</v>
      </c>
      <c r="G8278" s="14" t="s">
        <v>141</v>
      </c>
      <c r="H8278" s="15">
        <f>HYPERLINK("https://docs.wto.org/imrd/directdoc.asp?DDFDocuments/t/G/SPS/NUSA1932A1.DOC","EN")</f>
      </c>
      <c r="I8278" s="15">
        <f>HYPERLINK("https://docs.wto.org/imrd/directdoc.asp?DDFDocuments/u/G/SPS/NUSA1932A1.DOC","FR")</f>
      </c>
      <c r="J8278" s="15">
        <f>HYPERLINK("https://docs.wto.org/imrd/directdoc.asp?DDFDocuments/v/G/SPS/NUSA1932A1.DOC","ES")</f>
      </c>
    </row>
    <row r="8279">
      <c r="A8279" s="10" t="s">
        <v>14020</v>
      </c>
      <c r="B8279" s="11" t="s">
        <v>195</v>
      </c>
      <c r="C8279" s="10" t="s">
        <v>40</v>
      </c>
      <c r="D8279" s="12">
        <v>40086</v>
      </c>
      <c r="E8279" s="13" t="s">
        <v>14021</v>
      </c>
      <c r="F8279" s="13" t="s">
        <v>5150</v>
      </c>
      <c r="G8279" s="14" t="s">
        <v>14022</v>
      </c>
      <c r="H8279" s="15">
        <f>HYPERLINK("https://docs.wto.org/imrd/directdoc.asp?DDFDocuments/q/G/SPS/NNZL422A1.pdf","EN")</f>
      </c>
      <c r="I8279" s="15">
        <f>HYPERLINK("https://docs.wto.org/imrd/directdoc.asp?DDFDocuments/r/G/SPS/NNZL422A1.pdf","FR")</f>
      </c>
      <c r="J8279" s="15">
        <f>HYPERLINK("https://docs.wto.org/imrd/directdoc.asp?DDFDocuments/s/G/SPS/NNZL422A1.pdf","ES")</f>
      </c>
    </row>
    <row r="8280">
      <c r="A8280" s="10" t="s">
        <v>14023</v>
      </c>
      <c r="B8280" s="11" t="s">
        <v>161</v>
      </c>
      <c r="C8280" s="10" t="s">
        <v>40</v>
      </c>
      <c r="D8280" s="12">
        <v>40086</v>
      </c>
      <c r="E8280" s="13" t="s">
        <v>14024</v>
      </c>
      <c r="F8280" s="13" t="s">
        <v>5150</v>
      </c>
      <c r="G8280" s="14" t="s">
        <v>365</v>
      </c>
      <c r="H8280" s="15">
        <f>HYPERLINK("https://docs.wto.org/imrd/directdoc.asp?DDFDocuments/t/G/SPS/NUSA1866A2.DOC","EN")</f>
      </c>
      <c r="I8280" s="15">
        <f>HYPERLINK("https://docs.wto.org/imrd/directdoc.asp?DDFDocuments/u/G/SPS/NUSA1866A2.DOC","FR")</f>
      </c>
      <c r="J8280" s="15">
        <f>HYPERLINK("https://docs.wto.org/imrd/directdoc.asp?DDFDocuments/v/G/SPS/NUSA1866A2.DOC","ES")</f>
      </c>
    </row>
    <row r="8281">
      <c r="A8281" s="10" t="s">
        <v>14025</v>
      </c>
      <c r="B8281" s="11" t="s">
        <v>161</v>
      </c>
      <c r="C8281" s="10" t="s">
        <v>40</v>
      </c>
      <c r="D8281" s="12">
        <v>40086</v>
      </c>
      <c r="E8281" s="13" t="s">
        <v>285</v>
      </c>
      <c r="F8281" s="13" t="s">
        <v>2553</v>
      </c>
      <c r="G8281" s="14" t="s">
        <v>14026</v>
      </c>
      <c r="H8281" s="15">
        <f>HYPERLINK("https://docs.wto.org/imrd/directdoc.asp?DDFDocuments/t/G/SPS/NUSA1931A1.DOC","EN")</f>
      </c>
      <c r="I8281" s="15">
        <f>HYPERLINK("https://docs.wto.org/imrd/directdoc.asp?DDFDocuments/u/G/SPS/NUSA1931A1.DOC","FR")</f>
      </c>
      <c r="J8281" s="15">
        <f>HYPERLINK("https://docs.wto.org/imrd/directdoc.asp?DDFDocuments/v/G/SPS/NUSA1931A1.DOC","ES")</f>
      </c>
    </row>
    <row r="8282">
      <c r="A8282" s="10" t="s">
        <v>14027</v>
      </c>
      <c r="B8282" s="11" t="s">
        <v>161</v>
      </c>
      <c r="C8282" s="10" t="s">
        <v>40</v>
      </c>
      <c r="D8282" s="12">
        <v>40086</v>
      </c>
      <c r="E8282" s="13" t="s">
        <v>3159</v>
      </c>
      <c r="F8282" s="13" t="s">
        <v>5163</v>
      </c>
      <c r="G8282" s="14" t="s">
        <v>168</v>
      </c>
      <c r="H8282" s="15">
        <f>HYPERLINK("https://docs.wto.org/imrd/directdoc.asp?DDFDocuments/t/G/SPS/NUSA1944A1.DOC","EN")</f>
      </c>
      <c r="I8282" s="15">
        <f>HYPERLINK("https://docs.wto.org/imrd/directdoc.asp?DDFDocuments/u/G/SPS/NUSA1944A1.DOC","FR")</f>
      </c>
      <c r="J8282" s="15">
        <f>HYPERLINK("https://docs.wto.org/imrd/directdoc.asp?DDFDocuments/v/G/SPS/NUSA1944A1.DOC","ES")</f>
      </c>
    </row>
    <row r="8283">
      <c r="A8283" s="10" t="s">
        <v>14028</v>
      </c>
      <c r="B8283" s="11" t="s">
        <v>5038</v>
      </c>
      <c r="C8283" s="10" t="s">
        <v>54</v>
      </c>
      <c r="D8283" s="12">
        <v>40084</v>
      </c>
      <c r="E8283" s="13" t="s">
        <v>14029</v>
      </c>
      <c r="F8283" s="13" t="s">
        <v>925</v>
      </c>
      <c r="G8283" s="14" t="s">
        <v>72</v>
      </c>
      <c r="H8283" s="15">
        <f>HYPERLINK("https://docs.wto.org/imrd/directdoc.asp?DDFDocuments/t/G/SPS/NALB116A1.DOC","EN")</f>
      </c>
      <c r="I8283" s="15">
        <f>HYPERLINK("https://docs.wto.org/imrd/directdoc.asp?DDFDocuments/u/G/SPS/NALB116A1.DOC","FR")</f>
      </c>
      <c r="J8283" s="15">
        <f>HYPERLINK("https://docs.wto.org/imrd/directdoc.asp?DDFDocuments/v/G/SPS/NALB116A1.DOC","ES")</f>
      </c>
    </row>
    <row r="8284">
      <c r="A8284" s="10" t="s">
        <v>14030</v>
      </c>
      <c r="B8284" s="11" t="s">
        <v>188</v>
      </c>
      <c r="C8284" s="10" t="s">
        <v>40</v>
      </c>
      <c r="D8284" s="12">
        <v>40080</v>
      </c>
      <c r="E8284" s="13" t="s">
        <v>14031</v>
      </c>
      <c r="F8284" s="13" t="s">
        <v>5150</v>
      </c>
      <c r="G8284" s="14" t="s">
        <v>14032</v>
      </c>
      <c r="H8284" s="15">
        <f>HYPERLINK("https://docs.wto.org/imrd/directdoc.asp?DDFDocuments/t/G/SPS/NAUS182A4.DOC","EN")</f>
      </c>
      <c r="I8284" s="15">
        <f>HYPERLINK("https://docs.wto.org/imrd/directdoc.asp?DDFDocuments/u/G/SPS/NAUS182A4.DOC","FR")</f>
      </c>
      <c r="J8284" s="15">
        <f>HYPERLINK("https://docs.wto.org/imrd/directdoc.asp?DDFDocuments/v/G/SPS/NAUS182A4.DOC","ES")</f>
      </c>
    </row>
    <row r="8285">
      <c r="A8285" s="10" t="s">
        <v>14033</v>
      </c>
      <c r="B8285" s="11" t="s">
        <v>79</v>
      </c>
      <c r="C8285" s="10" t="s">
        <v>18</v>
      </c>
      <c r="D8285" s="12">
        <v>40080</v>
      </c>
      <c r="E8285" s="13" t="s">
        <v>11247</v>
      </c>
      <c r="F8285" s="13" t="s">
        <v>1282</v>
      </c>
      <c r="G8285" s="14" t="s">
        <v>72</v>
      </c>
      <c r="H8285" s="15">
        <f>HYPERLINK("https://docs.wto.org/imrd/directdoc.asp?DDFDocuments/t/G/SPS/NCOL178.DOC","EN")</f>
      </c>
      <c r="I8285" s="15">
        <f>HYPERLINK("https://docs.wto.org/imrd/directdoc.asp?DDFDocuments/u/G/SPS/NCOL178.DOC","FR")</f>
      </c>
      <c r="J8285" s="15">
        <f>HYPERLINK("https://docs.wto.org/imrd/directdoc.asp?DDFDocuments/v/G/SPS/NCOL178.DOC","ES")</f>
      </c>
    </row>
    <row r="8286">
      <c r="A8286" s="10" t="s">
        <v>14034</v>
      </c>
      <c r="B8286" s="11" t="s">
        <v>34</v>
      </c>
      <c r="C8286" s="10" t="s">
        <v>18</v>
      </c>
      <c r="D8286" s="12">
        <v>40080</v>
      </c>
      <c r="E8286" s="13" t="s">
        <v>14035</v>
      </c>
      <c r="F8286" s="13" t="s">
        <v>74</v>
      </c>
      <c r="G8286" s="14"/>
      <c r="H8286" s="15">
        <f>HYPERLINK("https://docs.wto.org/imrd/directdoc.asp?DDFDocuments/t/G/SPS/NJPN235.doc","EN")</f>
      </c>
      <c r="I8286" s="15">
        <f>HYPERLINK("https://docs.wto.org/imrd/directdoc.asp?DDFDocuments/u/G/SPS/NJPN235.doc","FR")</f>
      </c>
      <c r="J8286" s="15">
        <f>HYPERLINK("https://docs.wto.org/imrd/directdoc.asp?DDFDocuments/v/G/SPS/NJPN235.doc","ES")</f>
      </c>
    </row>
    <row r="8287">
      <c r="A8287" s="10" t="s">
        <v>14036</v>
      </c>
      <c r="B8287" s="11" t="s">
        <v>34</v>
      </c>
      <c r="C8287" s="10" t="s">
        <v>18</v>
      </c>
      <c r="D8287" s="12">
        <v>40080</v>
      </c>
      <c r="E8287" s="13" t="s">
        <v>14037</v>
      </c>
      <c r="F8287" s="13" t="s">
        <v>4970</v>
      </c>
      <c r="G8287" s="14"/>
      <c r="H8287" s="15">
        <f>HYPERLINK("https://docs.wto.org/imrd/directdoc.asp?DDFDocuments/q/G/SPS/NJPN236.pdf","EN")</f>
      </c>
      <c r="I8287" s="15">
        <f>HYPERLINK("https://docs.wto.org/imrd/directdoc.asp?DDFDocuments/r/G/SPS/NJPN236.pdf","FR")</f>
      </c>
      <c r="J8287" s="15">
        <f>HYPERLINK("https://docs.wto.org/imrd/directdoc.asp?DDFDocuments/s/G/SPS/NJPN236.pdf","ES")</f>
      </c>
    </row>
    <row r="8288">
      <c r="A8288" s="10" t="s">
        <v>14038</v>
      </c>
      <c r="B8288" s="11" t="s">
        <v>27</v>
      </c>
      <c r="C8288" s="10" t="s">
        <v>18</v>
      </c>
      <c r="D8288" s="12">
        <v>40079</v>
      </c>
      <c r="E8288" s="13" t="s">
        <v>14039</v>
      </c>
      <c r="F8288" s="13" t="s">
        <v>24</v>
      </c>
      <c r="G8288" s="14"/>
      <c r="H8288" s="15">
        <f>HYPERLINK("https://docs.wto.org/imrd/directdoc.asp?DDFDocuments/t/G/SPS/NCRI85.DOC","EN")</f>
      </c>
      <c r="I8288" s="15">
        <f>HYPERLINK("https://docs.wto.org/imrd/directdoc.asp?DDFDocuments/u/G/SPS/NCRI85.DOC","FR")</f>
      </c>
      <c r="J8288" s="15">
        <f>HYPERLINK("https://docs.wto.org/imrd/directdoc.asp?DDFDocuments/v/G/SPS/NCRI85.DOC","ES")</f>
      </c>
    </row>
    <row r="8289">
      <c r="A8289" s="10" t="s">
        <v>14040</v>
      </c>
      <c r="B8289" s="11" t="s">
        <v>27</v>
      </c>
      <c r="C8289" s="10" t="s">
        <v>18</v>
      </c>
      <c r="D8289" s="12">
        <v>40079</v>
      </c>
      <c r="E8289" s="13" t="s">
        <v>14041</v>
      </c>
      <c r="F8289" s="13" t="s">
        <v>24</v>
      </c>
      <c r="G8289" s="14"/>
      <c r="H8289" s="15">
        <f>HYPERLINK("https://docs.wto.org/imrd/directdoc.asp?DDFDocuments/t/G/SPS/NCRI86.DOC","EN")</f>
      </c>
      <c r="I8289" s="15">
        <f>HYPERLINK("https://docs.wto.org/imrd/directdoc.asp?DDFDocuments/u/G/SPS/NCRI86.DOC","FR")</f>
      </c>
      <c r="J8289" s="15">
        <f>HYPERLINK("https://docs.wto.org/imrd/directdoc.asp?DDFDocuments/v/G/SPS/NCRI86.DOC","ES")</f>
      </c>
    </row>
    <row r="8290">
      <c r="A8290" s="10" t="s">
        <v>14042</v>
      </c>
      <c r="B8290" s="11" t="s">
        <v>622</v>
      </c>
      <c r="C8290" s="10" t="s">
        <v>18</v>
      </c>
      <c r="D8290" s="12">
        <v>40078</v>
      </c>
      <c r="E8290" s="13" t="s">
        <v>14043</v>
      </c>
      <c r="F8290" s="13" t="s">
        <v>166</v>
      </c>
      <c r="G8290" s="14"/>
      <c r="H8290" s="15">
        <f>HYPERLINK("https://docs.wto.org/imrd/directdoc.asp?DDFDocuments/t/G/SPS/NBHR51.DOC","EN")</f>
      </c>
      <c r="I8290" s="15">
        <f>HYPERLINK("https://docs.wto.org/imrd/directdoc.asp?DDFDocuments/u/G/SPS/NBHR51.DOC","FR")</f>
      </c>
      <c r="J8290" s="15">
        <f>HYPERLINK("https://docs.wto.org/imrd/directdoc.asp?DDFDocuments/v/G/SPS/NBHR51.DOC","ES")</f>
      </c>
    </row>
    <row r="8291">
      <c r="A8291" s="10" t="s">
        <v>14044</v>
      </c>
      <c r="B8291" s="11" t="s">
        <v>622</v>
      </c>
      <c r="C8291" s="10" t="s">
        <v>18</v>
      </c>
      <c r="D8291" s="12">
        <v>40078</v>
      </c>
      <c r="E8291" s="13" t="s">
        <v>14045</v>
      </c>
      <c r="F8291" s="13" t="s">
        <v>2120</v>
      </c>
      <c r="G8291" s="14"/>
      <c r="H8291" s="15">
        <f>HYPERLINK("https://docs.wto.org/imrd/directdoc.asp?DDFDocuments/t/G/SPS/NBHR52.DOC","EN")</f>
      </c>
      <c r="I8291" s="15">
        <f>HYPERLINK("https://docs.wto.org/imrd/directdoc.asp?DDFDocuments/u/G/SPS/NBHR52.DOC","FR")</f>
      </c>
      <c r="J8291" s="15">
        <f>HYPERLINK("https://docs.wto.org/imrd/directdoc.asp?DDFDocuments/v/G/SPS/NBHR52.DOC","ES")</f>
      </c>
    </row>
    <row r="8292">
      <c r="A8292" s="10" t="s">
        <v>14046</v>
      </c>
      <c r="B8292" s="11" t="s">
        <v>622</v>
      </c>
      <c r="C8292" s="10" t="s">
        <v>18</v>
      </c>
      <c r="D8292" s="12">
        <v>40078</v>
      </c>
      <c r="E8292" s="13" t="s">
        <v>14047</v>
      </c>
      <c r="F8292" s="13" t="s">
        <v>166</v>
      </c>
      <c r="G8292" s="14"/>
      <c r="H8292" s="15">
        <f>HYPERLINK("https://docs.wto.org/imrd/directdoc.asp?DDFDocuments/q/G/SPS/NBHR53.pdf","EN")</f>
      </c>
      <c r="I8292" s="15">
        <f>HYPERLINK("https://docs.wto.org/imrd/directdoc.asp?DDFDocuments/r/G/SPS/NBHR53.pdf","FR")</f>
      </c>
      <c r="J8292" s="15">
        <f>HYPERLINK("https://docs.wto.org/imrd/directdoc.asp?DDFDocuments/s/G/SPS/NBHR53.pdf","ES")</f>
      </c>
    </row>
    <row r="8293">
      <c r="A8293" s="10" t="s">
        <v>14048</v>
      </c>
      <c r="B8293" s="11" t="s">
        <v>622</v>
      </c>
      <c r="C8293" s="10" t="s">
        <v>18</v>
      </c>
      <c r="D8293" s="12">
        <v>40078</v>
      </c>
      <c r="E8293" s="13" t="s">
        <v>14049</v>
      </c>
      <c r="F8293" s="13" t="s">
        <v>2120</v>
      </c>
      <c r="G8293" s="14"/>
      <c r="H8293" s="15">
        <f>HYPERLINK("https://docs.wto.org/imrd/directdoc.asp?DDFDocuments/t/G/SPS/NBHR54.DOC","EN")</f>
      </c>
      <c r="I8293" s="15">
        <f>HYPERLINK("https://docs.wto.org/imrd/directdoc.asp?DDFDocuments/u/G/SPS/NBHR54.DOC","FR")</f>
      </c>
      <c r="J8293" s="15">
        <f>HYPERLINK("https://docs.wto.org/imrd/directdoc.asp?DDFDocuments/v/G/SPS/NBHR54.DOC","ES")</f>
      </c>
    </row>
    <row r="8294">
      <c r="A8294" s="10" t="s">
        <v>14050</v>
      </c>
      <c r="B8294" s="11" t="s">
        <v>622</v>
      </c>
      <c r="C8294" s="10" t="s">
        <v>18</v>
      </c>
      <c r="D8294" s="12">
        <v>40078</v>
      </c>
      <c r="E8294" s="13" t="s">
        <v>14051</v>
      </c>
      <c r="F8294" s="13" t="s">
        <v>2120</v>
      </c>
      <c r="G8294" s="14"/>
      <c r="H8294" s="15">
        <f>HYPERLINK("https://docs.wto.org/imrd/directdoc.asp?DDFDocuments/t/G/SPS/NBHR55.DOC","EN")</f>
      </c>
      <c r="I8294" s="15">
        <f>HYPERLINK("https://docs.wto.org/imrd/directdoc.asp?DDFDocuments/u/G/SPS/NBHR55.DOC","FR")</f>
      </c>
      <c r="J8294" s="15">
        <f>HYPERLINK("https://docs.wto.org/imrd/directdoc.asp?DDFDocuments/v/G/SPS/NBHR55.DOC","ES")</f>
      </c>
    </row>
    <row r="8295">
      <c r="A8295" s="10" t="s">
        <v>14052</v>
      </c>
      <c r="B8295" s="11" t="s">
        <v>622</v>
      </c>
      <c r="C8295" s="10" t="s">
        <v>18</v>
      </c>
      <c r="D8295" s="12">
        <v>40078</v>
      </c>
      <c r="E8295" s="13" t="s">
        <v>14053</v>
      </c>
      <c r="F8295" s="13" t="s">
        <v>7393</v>
      </c>
      <c r="G8295" s="14"/>
      <c r="H8295" s="15">
        <f>HYPERLINK("https://docs.wto.org/imrd/directdoc.asp?DDFDocuments/q/G/SPS/NBHR56.pdf","EN")</f>
      </c>
      <c r="I8295" s="15">
        <f>HYPERLINK("https://docs.wto.org/imrd/directdoc.asp?DDFDocuments/r/G/SPS/NBHR56.pdf","FR")</f>
      </c>
      <c r="J8295" s="15">
        <f>HYPERLINK("https://docs.wto.org/imrd/directdoc.asp?DDFDocuments/s/G/SPS/NBHR56.pdf","ES")</f>
      </c>
    </row>
    <row r="8296">
      <c r="A8296" s="10" t="s">
        <v>14054</v>
      </c>
      <c r="B8296" s="11" t="s">
        <v>82</v>
      </c>
      <c r="C8296" s="10" t="s">
        <v>18</v>
      </c>
      <c r="D8296" s="12">
        <v>40074</v>
      </c>
      <c r="E8296" s="13" t="s">
        <v>9929</v>
      </c>
      <c r="F8296" s="13" t="s">
        <v>4385</v>
      </c>
      <c r="G8296" s="14" t="s">
        <v>9930</v>
      </c>
      <c r="H8296" s="15">
        <f>HYPERLINK("https://docs.wto.org/imrd/directdoc.asp?DDFDocuments/t/G/SPS/NEEC356.DOC","EN")</f>
      </c>
      <c r="I8296" s="15">
        <f>HYPERLINK("https://docs.wto.org/imrd/directdoc.asp?DDFDocuments/u/G/SPS/NEEC356.DOC","FR")</f>
      </c>
      <c r="J8296" s="15">
        <f>HYPERLINK("https://docs.wto.org/imrd/directdoc.asp?DDFDocuments/v/G/SPS/NEEC356.DOC","ES")</f>
      </c>
    </row>
    <row r="8297">
      <c r="A8297" s="10" t="s">
        <v>14055</v>
      </c>
      <c r="B8297" s="11" t="s">
        <v>82</v>
      </c>
      <c r="C8297" s="10" t="s">
        <v>18</v>
      </c>
      <c r="D8297" s="12">
        <v>40074</v>
      </c>
      <c r="E8297" s="13" t="s">
        <v>14056</v>
      </c>
      <c r="F8297" s="13" t="s">
        <v>339</v>
      </c>
      <c r="G8297" s="14" t="s">
        <v>14057</v>
      </c>
      <c r="H8297" s="15">
        <f>HYPERLINK("https://docs.wto.org/imrd/directdoc.asp?DDFDocuments/t/G/SPS/NEEC357.DOC","EN")</f>
      </c>
      <c r="I8297" s="15">
        <f>HYPERLINK("https://docs.wto.org/imrd/directdoc.asp?DDFDocuments/u/G/SPS/NEEC357.DOC","FR")</f>
      </c>
      <c r="J8297" s="15">
        <f>HYPERLINK("https://docs.wto.org/imrd/directdoc.asp?DDFDocuments/v/G/SPS/NEEC357.DOC","ES")</f>
      </c>
    </row>
    <row r="8298">
      <c r="A8298" s="10" t="s">
        <v>14058</v>
      </c>
      <c r="B8298" s="11" t="s">
        <v>624</v>
      </c>
      <c r="C8298" s="10" t="s">
        <v>18</v>
      </c>
      <c r="D8298" s="12">
        <v>40074</v>
      </c>
      <c r="E8298" s="13" t="s">
        <v>14059</v>
      </c>
      <c r="F8298" s="13" t="s">
        <v>2120</v>
      </c>
      <c r="G8298" s="14" t="s">
        <v>14060</v>
      </c>
      <c r="H8298" s="15">
        <f>HYPERLINK("https://docs.wto.org/imrd/directdoc.asp?DDFDocuments/q/G/SPS/NQAT4.pdf","EN")</f>
      </c>
      <c r="I8298" s="15">
        <f>HYPERLINK("https://docs.wto.org/imrd/directdoc.asp?DDFDocuments/r/G/SPS/NQAT4.pdf","FR")</f>
      </c>
      <c r="J8298" s="15">
        <f>HYPERLINK("https://docs.wto.org/imrd/directdoc.asp?DDFDocuments/s/G/SPS/NQAT4.pdf","ES")</f>
      </c>
    </row>
    <row r="8299">
      <c r="A8299" s="10" t="s">
        <v>14061</v>
      </c>
      <c r="B8299" s="11" t="s">
        <v>161</v>
      </c>
      <c r="C8299" s="10" t="s">
        <v>40</v>
      </c>
      <c r="D8299" s="12">
        <v>40074</v>
      </c>
      <c r="E8299" s="13" t="s">
        <v>14062</v>
      </c>
      <c r="F8299" s="13" t="s">
        <v>3442</v>
      </c>
      <c r="G8299" s="14"/>
      <c r="H8299" s="15">
        <f>HYPERLINK("https://docs.wto.org/imrd/directdoc.asp?DDFDocuments/t/G/SPS/NUSA1933A2.DOC","EN")</f>
      </c>
      <c r="I8299" s="15">
        <f>HYPERLINK("https://docs.wto.org/imrd/directdoc.asp?DDFDocuments/u/G/SPS/NUSA1933A2.DOC","FR")</f>
      </c>
      <c r="J8299" s="15">
        <f>HYPERLINK("https://docs.wto.org/imrd/directdoc.asp?DDFDocuments/v/G/SPS/NUSA1933A2.DOC","ES")</f>
      </c>
    </row>
    <row r="8300">
      <c r="A8300" s="10" t="s">
        <v>14063</v>
      </c>
      <c r="B8300" s="11" t="s">
        <v>183</v>
      </c>
      <c r="C8300" s="10" t="s">
        <v>40</v>
      </c>
      <c r="D8300" s="12">
        <v>40071</v>
      </c>
      <c r="E8300" s="13" t="s">
        <v>14064</v>
      </c>
      <c r="F8300" s="13" t="s">
        <v>5150</v>
      </c>
      <c r="G8300" s="14"/>
      <c r="H8300" s="15">
        <f>HYPERLINK("https://docs.wto.org/imrd/directdoc.asp?DDFDocuments/t/G/SPS/NARG107R1A1.DOC","EN")</f>
      </c>
      <c r="I8300" s="15">
        <f>HYPERLINK("https://docs.wto.org/imrd/directdoc.asp?DDFDocuments/u/G/SPS/NARG107R1A1.DOC","FR")</f>
      </c>
      <c r="J8300" s="15">
        <f>HYPERLINK("https://docs.wto.org/imrd/directdoc.asp?DDFDocuments/v/G/SPS/NARG107R1A1.DOC","ES")</f>
      </c>
    </row>
    <row r="8301">
      <c r="A8301" s="10" t="s">
        <v>14065</v>
      </c>
      <c r="B8301" s="11" t="s">
        <v>195</v>
      </c>
      <c r="C8301" s="10" t="s">
        <v>18</v>
      </c>
      <c r="D8301" s="12">
        <v>40071</v>
      </c>
      <c r="E8301" s="13" t="s">
        <v>14066</v>
      </c>
      <c r="F8301" s="13" t="s">
        <v>992</v>
      </c>
      <c r="G8301" s="14" t="s">
        <v>14067</v>
      </c>
      <c r="H8301" s="15">
        <f>HYPERLINK("https://docs.wto.org/imrd/directdoc.asp?DDFDocuments/q/G/SPS/NNZL431.pdf","EN")</f>
      </c>
      <c r="I8301" s="15">
        <f>HYPERLINK("https://docs.wto.org/imrd/directdoc.asp?DDFDocuments/r/G/SPS/NNZL431.pdf","FR")</f>
      </c>
      <c r="J8301" s="15">
        <f>HYPERLINK("https://docs.wto.org/imrd/directdoc.asp?DDFDocuments/s/G/SPS/NNZL431.pdf","ES")</f>
      </c>
    </row>
    <row r="8302">
      <c r="A8302" s="10" t="s">
        <v>14068</v>
      </c>
      <c r="B8302" s="11" t="s">
        <v>195</v>
      </c>
      <c r="C8302" s="10" t="s">
        <v>18</v>
      </c>
      <c r="D8302" s="12">
        <v>40071</v>
      </c>
      <c r="E8302" s="13" t="s">
        <v>14069</v>
      </c>
      <c r="F8302" s="13" t="s">
        <v>992</v>
      </c>
      <c r="G8302" s="14" t="s">
        <v>14070</v>
      </c>
      <c r="H8302" s="15">
        <f>HYPERLINK("https://docs.wto.org/imrd/directdoc.asp?DDFDocuments/q/G/SPS/NNZL432.pdf","EN")</f>
      </c>
      <c r="I8302" s="15">
        <f>HYPERLINK("https://docs.wto.org/imrd/directdoc.asp?DDFDocuments/r/G/SPS/NNZL432.pdf","FR")</f>
      </c>
      <c r="J8302" s="15">
        <f>HYPERLINK("https://docs.wto.org/imrd/directdoc.asp?DDFDocuments/s/G/SPS/NNZL432.pdf","ES")</f>
      </c>
    </row>
    <row r="8303">
      <c r="A8303" s="10" t="s">
        <v>14071</v>
      </c>
      <c r="B8303" s="11" t="s">
        <v>79</v>
      </c>
      <c r="C8303" s="10" t="s">
        <v>18</v>
      </c>
      <c r="D8303" s="12">
        <v>40070</v>
      </c>
      <c r="E8303" s="13" t="s">
        <v>14072</v>
      </c>
      <c r="F8303" s="13" t="s">
        <v>1550</v>
      </c>
      <c r="G8303" s="14" t="s">
        <v>72</v>
      </c>
      <c r="H8303" s="15">
        <f>HYPERLINK("https://docs.wto.org/imrd/directdoc.asp?DDFDocuments/t/G/SPS/NCOL175.doc","EN")</f>
      </c>
      <c r="I8303" s="15">
        <f>HYPERLINK("https://docs.wto.org/imrd/directdoc.asp?DDFDocuments/u/G/SPS/NCOL175.doc","FR")</f>
      </c>
      <c r="J8303" s="15">
        <f>HYPERLINK("https://docs.wto.org/imrd/directdoc.asp?DDFDocuments/v/G/SPS/NCOL175.doc","ES")</f>
      </c>
    </row>
    <row r="8304">
      <c r="A8304" s="10" t="s">
        <v>14073</v>
      </c>
      <c r="B8304" s="11" t="s">
        <v>79</v>
      </c>
      <c r="C8304" s="10" t="s">
        <v>18</v>
      </c>
      <c r="D8304" s="12">
        <v>40070</v>
      </c>
      <c r="E8304" s="13" t="s">
        <v>3278</v>
      </c>
      <c r="F8304" s="13" t="s">
        <v>1282</v>
      </c>
      <c r="G8304" s="14" t="s">
        <v>14074</v>
      </c>
      <c r="H8304" s="15">
        <f>HYPERLINK("https://docs.wto.org/imrd/directdoc.asp?DDFDocuments/t/G/SPS/NCOL176.doc","EN")</f>
      </c>
      <c r="I8304" s="15">
        <f>HYPERLINK("https://docs.wto.org/imrd/directdoc.asp?DDFDocuments/u/G/SPS/NCOL176.doc","FR")</f>
      </c>
      <c r="J8304" s="15">
        <f>HYPERLINK("https://docs.wto.org/imrd/directdoc.asp?DDFDocuments/v/G/SPS/NCOL176.doc","ES")</f>
      </c>
    </row>
    <row r="8305">
      <c r="A8305" s="10" t="s">
        <v>14075</v>
      </c>
      <c r="B8305" s="11" t="s">
        <v>79</v>
      </c>
      <c r="C8305" s="10" t="s">
        <v>18</v>
      </c>
      <c r="D8305" s="12">
        <v>40070</v>
      </c>
      <c r="E8305" s="13" t="s">
        <v>14076</v>
      </c>
      <c r="F8305" s="13" t="s">
        <v>1550</v>
      </c>
      <c r="G8305" s="14" t="s">
        <v>1944</v>
      </c>
      <c r="H8305" s="15">
        <f>HYPERLINK("https://docs.wto.org/imrd/directdoc.asp?DDFDocuments/t/G/SPS/NCOL177.DOC","EN")</f>
      </c>
      <c r="I8305" s="15">
        <f>HYPERLINK("https://docs.wto.org/imrd/directdoc.asp?DDFDocuments/u/G/SPS/NCOL177.DOC","FR")</f>
      </c>
      <c r="J8305" s="15">
        <f>HYPERLINK("https://docs.wto.org/imrd/directdoc.asp?DDFDocuments/v/G/SPS/NCOL177.DOC","ES")</f>
      </c>
    </row>
    <row r="8306">
      <c r="A8306" s="10" t="s">
        <v>14077</v>
      </c>
      <c r="B8306" s="11" t="s">
        <v>1129</v>
      </c>
      <c r="C8306" s="10" t="s">
        <v>40</v>
      </c>
      <c r="D8306" s="12">
        <v>40070</v>
      </c>
      <c r="E8306" s="13" t="s">
        <v>3464</v>
      </c>
      <c r="F8306" s="13" t="s">
        <v>5163</v>
      </c>
      <c r="G8306" s="14"/>
      <c r="H8306" s="15">
        <f>HYPERLINK("https://docs.wto.org/imrd/directdoc.asp?DDFDocuments/t/G/SPS/NMYS20A1.DOC","EN")</f>
      </c>
      <c r="I8306" s="15">
        <f>HYPERLINK("https://docs.wto.org/imrd/directdoc.asp?DDFDocuments/u/G/SPS/NMYS20A1.DOC","FR")</f>
      </c>
      <c r="J8306" s="15">
        <f>HYPERLINK("https://docs.wto.org/imrd/directdoc.asp?DDFDocuments/v/G/SPS/NMYS20A1.DOC","ES")</f>
      </c>
    </row>
    <row r="8307">
      <c r="A8307" s="10" t="s">
        <v>14078</v>
      </c>
      <c r="B8307" s="11" t="s">
        <v>79</v>
      </c>
      <c r="C8307" s="10" t="s">
        <v>40</v>
      </c>
      <c r="D8307" s="12">
        <v>40060</v>
      </c>
      <c r="E8307" s="13" t="s">
        <v>19</v>
      </c>
      <c r="F8307" s="13" t="s">
        <v>310</v>
      </c>
      <c r="G8307" s="14"/>
      <c r="H8307" s="15">
        <f>HYPERLINK("https://docs.wto.org/imrd/directdoc.asp?DDFDocuments/t/G/SPS/NCOL126A4.DOC","EN")</f>
      </c>
      <c r="I8307" s="15">
        <f>HYPERLINK("https://docs.wto.org/imrd/directdoc.asp?DDFDocuments/u/G/SPS/NCOL126A4.DOC","FR")</f>
      </c>
      <c r="J8307" s="15">
        <f>HYPERLINK("https://docs.wto.org/imrd/directdoc.asp?DDFDocuments/v/G/SPS/NCOL126A4.DOC","ES")</f>
      </c>
    </row>
    <row r="8308">
      <c r="A8308" s="10" t="s">
        <v>14079</v>
      </c>
      <c r="B8308" s="11" t="s">
        <v>188</v>
      </c>
      <c r="C8308" s="10" t="s">
        <v>18</v>
      </c>
      <c r="D8308" s="12">
        <v>40059</v>
      </c>
      <c r="E8308" s="13" t="s">
        <v>14080</v>
      </c>
      <c r="F8308" s="13" t="s">
        <v>158</v>
      </c>
      <c r="G8308" s="14" t="s">
        <v>82</v>
      </c>
      <c r="H8308" s="15">
        <f>HYPERLINK("https://docs.wto.org/imrd/directdoc.asp?DDFDocuments/q/G/SPS/NAUS236.pdf","EN")</f>
      </c>
      <c r="I8308" s="15">
        <f>HYPERLINK("https://docs.wto.org/imrd/directdoc.asp?DDFDocuments/r/G/SPS/NAUS236.pdf","FR")</f>
      </c>
      <c r="J8308" s="15">
        <f>HYPERLINK("https://docs.wto.org/imrd/directdoc.asp?DDFDocuments/s/G/SPS/NAUS236.pdf","ES")</f>
      </c>
    </row>
    <row r="8309">
      <c r="A8309" s="10" t="s">
        <v>14081</v>
      </c>
      <c r="B8309" s="11" t="s">
        <v>1129</v>
      </c>
      <c r="C8309" s="10" t="s">
        <v>201</v>
      </c>
      <c r="D8309" s="12">
        <v>40056</v>
      </c>
      <c r="E8309" s="13" t="s">
        <v>3464</v>
      </c>
      <c r="F8309" s="13" t="s">
        <v>144</v>
      </c>
      <c r="G8309" s="14"/>
      <c r="H8309" s="15">
        <f>HYPERLINK("https://docs.wto.org/imrd/directdoc.asp?DDFDocuments/t/G/SPS/NMYS20C1.doc","EN")</f>
      </c>
      <c r="I8309" s="15">
        <f>HYPERLINK("https://docs.wto.org/imrd/directdoc.asp?DDFDocuments/u/G/SPS/NMYS20C1.doc","FR")</f>
      </c>
      <c r="J8309" s="15">
        <f>HYPERLINK("https://docs.wto.org/imrd/directdoc.asp?DDFDocuments/v/G/SPS/NMYS20C1.doc","ES")</f>
      </c>
    </row>
    <row r="8310">
      <c r="A8310" s="10" t="s">
        <v>14082</v>
      </c>
      <c r="B8310" s="11" t="s">
        <v>95</v>
      </c>
      <c r="C8310" s="10" t="s">
        <v>40</v>
      </c>
      <c r="D8310" s="12">
        <v>40053</v>
      </c>
      <c r="E8310" s="13" t="s">
        <v>14083</v>
      </c>
      <c r="F8310" s="13" t="s">
        <v>5150</v>
      </c>
      <c r="G8310" s="14" t="s">
        <v>134</v>
      </c>
      <c r="H8310" s="15">
        <f>HYPERLINK("https://docs.wto.org/imrd/directdoc.asp?DDFDocuments/t/G/SPS/NBRA539A1.DOC","EN")</f>
      </c>
      <c r="I8310" s="15">
        <f>HYPERLINK("https://docs.wto.org/imrd/directdoc.asp?DDFDocuments/u/G/SPS/NBRA539A1.DOC","FR")</f>
      </c>
      <c r="J8310" s="15">
        <f>HYPERLINK("https://docs.wto.org/imrd/directdoc.asp?DDFDocuments/v/G/SPS/NBRA539A1.DOC","ES")</f>
      </c>
    </row>
    <row r="8311">
      <c r="A8311" s="10" t="s">
        <v>14084</v>
      </c>
      <c r="B8311" s="11" t="s">
        <v>95</v>
      </c>
      <c r="C8311" s="10" t="s">
        <v>18</v>
      </c>
      <c r="D8311" s="12">
        <v>40053</v>
      </c>
      <c r="E8311" s="13" t="s">
        <v>14085</v>
      </c>
      <c r="F8311" s="13" t="s">
        <v>1515</v>
      </c>
      <c r="G8311" s="14" t="s">
        <v>79</v>
      </c>
      <c r="H8311" s="15">
        <f>HYPERLINK("https://docs.wto.org/imrd/directdoc.asp?DDFDocuments/q/G/SPS/NBRA573.pdf","EN")</f>
      </c>
      <c r="I8311" s="15">
        <f>HYPERLINK("https://docs.wto.org/imrd/directdoc.asp?DDFDocuments/r/G/SPS/NBRA573.pdf","FR")</f>
      </c>
      <c r="J8311" s="15">
        <f>HYPERLINK("https://docs.wto.org/imrd/directdoc.asp?DDFDocuments/s/G/SPS/NBRA573.pdf","ES")</f>
      </c>
    </row>
    <row r="8312">
      <c r="A8312" s="10" t="s">
        <v>14086</v>
      </c>
      <c r="B8312" s="11" t="s">
        <v>95</v>
      </c>
      <c r="C8312" s="10" t="s">
        <v>18</v>
      </c>
      <c r="D8312" s="12">
        <v>40053</v>
      </c>
      <c r="E8312" s="13" t="s">
        <v>13980</v>
      </c>
      <c r="F8312" s="13" t="s">
        <v>368</v>
      </c>
      <c r="G8312" s="14" t="s">
        <v>3481</v>
      </c>
      <c r="H8312" s="15">
        <f>HYPERLINK("https://docs.wto.org/imrd/directdoc.asp?DDFDocuments/q/G/SPS/NBRA574.pdf","EN")</f>
      </c>
      <c r="I8312" s="15">
        <f>HYPERLINK("https://docs.wto.org/imrd/directdoc.asp?DDFDocuments/r/G/SPS/NBRA574.pdf","FR")</f>
      </c>
      <c r="J8312" s="15">
        <f>HYPERLINK("https://docs.wto.org/imrd/directdoc.asp?DDFDocuments/s/G/SPS/NBRA574.pdf","ES")</f>
      </c>
    </row>
    <row r="8313">
      <c r="A8313" s="10" t="s">
        <v>14087</v>
      </c>
      <c r="B8313" s="11" t="s">
        <v>95</v>
      </c>
      <c r="C8313" s="10" t="s">
        <v>18</v>
      </c>
      <c r="D8313" s="12">
        <v>40053</v>
      </c>
      <c r="E8313" s="13" t="s">
        <v>14088</v>
      </c>
      <c r="F8313" s="13" t="s">
        <v>14089</v>
      </c>
      <c r="G8313" s="14"/>
      <c r="H8313" s="15">
        <f>HYPERLINK("https://docs.wto.org/imrd/directdoc.asp?DDFDocuments/t/G/SPS/NBRA575.DOC","EN")</f>
      </c>
      <c r="I8313" s="15">
        <f>HYPERLINK("https://docs.wto.org/imrd/directdoc.asp?DDFDocuments/u/G/SPS/NBRA575.DOC","FR")</f>
      </c>
      <c r="J8313" s="15">
        <f>HYPERLINK("https://docs.wto.org/imrd/directdoc.asp?DDFDocuments/v/G/SPS/NBRA575.DOC","ES")</f>
      </c>
    </row>
    <row r="8314">
      <c r="A8314" s="10" t="s">
        <v>14090</v>
      </c>
      <c r="B8314" s="11" t="s">
        <v>59</v>
      </c>
      <c r="C8314" s="10" t="s">
        <v>18</v>
      </c>
      <c r="D8314" s="12">
        <v>40053</v>
      </c>
      <c r="E8314" s="13" t="s">
        <v>14091</v>
      </c>
      <c r="F8314" s="13" t="s">
        <v>4877</v>
      </c>
      <c r="G8314" s="14"/>
      <c r="H8314" s="15">
        <f>HYPERLINK("https://docs.wto.org/imrd/directdoc.asp?DDFDocuments/t/G/SPS/NTPKM166.DOC","EN")</f>
      </c>
      <c r="I8314" s="15">
        <f>HYPERLINK("https://docs.wto.org/imrd/directdoc.asp?DDFDocuments/u/G/SPS/NTPKM166.DOC","FR")</f>
      </c>
      <c r="J8314" s="15">
        <f>HYPERLINK("https://docs.wto.org/imrd/directdoc.asp?DDFDocuments/v/G/SPS/NTPKM166.DOC","ES")</f>
      </c>
    </row>
    <row r="8315">
      <c r="A8315" s="10" t="s">
        <v>14092</v>
      </c>
      <c r="B8315" s="11" t="s">
        <v>27</v>
      </c>
      <c r="C8315" s="10" t="s">
        <v>18</v>
      </c>
      <c r="D8315" s="12">
        <v>40050</v>
      </c>
      <c r="E8315" s="13" t="s">
        <v>14093</v>
      </c>
      <c r="F8315" s="13" t="s">
        <v>24</v>
      </c>
      <c r="G8315" s="14"/>
      <c r="H8315" s="15">
        <f>HYPERLINK("https://docs.wto.org/imrd/directdoc.asp?DDFDocuments/t/G/SPS/NCRI84.DOC","EN")</f>
      </c>
      <c r="I8315" s="15">
        <f>HYPERLINK("https://docs.wto.org/imrd/directdoc.asp?DDFDocuments/u/G/SPS/NCRI84.DOC","FR")</f>
      </c>
      <c r="J8315" s="15">
        <f>HYPERLINK("https://docs.wto.org/imrd/directdoc.asp?DDFDocuments/v/G/SPS/NCRI84.DOC","ES")</f>
      </c>
    </row>
    <row r="8316">
      <c r="A8316" s="10" t="s">
        <v>14094</v>
      </c>
      <c r="B8316" s="11" t="s">
        <v>1129</v>
      </c>
      <c r="C8316" s="10" t="s">
        <v>40</v>
      </c>
      <c r="D8316" s="12">
        <v>40050</v>
      </c>
      <c r="E8316" s="13" t="s">
        <v>14095</v>
      </c>
      <c r="F8316" s="13" t="s">
        <v>5150</v>
      </c>
      <c r="G8316" s="14"/>
      <c r="H8316" s="15">
        <f>HYPERLINK("https://docs.wto.org/imrd/directdoc.asp?DDFDocuments/t/G/SPS/NMYS19A2.DOC","EN")</f>
      </c>
      <c r="I8316" s="15">
        <f>HYPERLINK("https://docs.wto.org/imrd/directdoc.asp?DDFDocuments/u/G/SPS/NMYS19A2.DOC","FR")</f>
      </c>
      <c r="J8316" s="15">
        <f>HYPERLINK("https://docs.wto.org/imrd/directdoc.asp?DDFDocuments/v/G/SPS/NMYS19A2.DOC","ES")</f>
      </c>
    </row>
    <row r="8317">
      <c r="A8317" s="10" t="s">
        <v>14096</v>
      </c>
      <c r="B8317" s="11" t="s">
        <v>1129</v>
      </c>
      <c r="C8317" s="10" t="s">
        <v>18</v>
      </c>
      <c r="D8317" s="12">
        <v>40050</v>
      </c>
      <c r="E8317" s="13" t="s">
        <v>7178</v>
      </c>
      <c r="F8317" s="13" t="s">
        <v>24</v>
      </c>
      <c r="G8317" s="14" t="s">
        <v>14097</v>
      </c>
      <c r="H8317" s="15">
        <f>HYPERLINK("https://docs.wto.org/imrd/directdoc.asp?DDFDocuments/t/G/SPS/NMYS22.DOC","EN")</f>
      </c>
      <c r="I8317" s="15">
        <f>HYPERLINK("https://docs.wto.org/imrd/directdoc.asp?DDFDocuments/u/G/SPS/NMYS22.DOC","FR")</f>
      </c>
      <c r="J8317" s="15">
        <f>HYPERLINK("https://docs.wto.org/imrd/directdoc.asp?DDFDocuments/v/G/SPS/NMYS22.DOC","ES")</f>
      </c>
    </row>
    <row r="8318">
      <c r="A8318" s="10" t="s">
        <v>14098</v>
      </c>
      <c r="B8318" s="11" t="s">
        <v>145</v>
      </c>
      <c r="C8318" s="10" t="s">
        <v>54</v>
      </c>
      <c r="D8318" s="12">
        <v>40050</v>
      </c>
      <c r="E8318" s="13" t="s">
        <v>7465</v>
      </c>
      <c r="F8318" s="13" t="s">
        <v>925</v>
      </c>
      <c r="G8318" s="14" t="s">
        <v>226</v>
      </c>
      <c r="H8318" s="15">
        <f>HYPERLINK("https://docs.wto.org/imrd/directdoc.asp?DDFDocuments/t/G/SPS/NPHL147A1.DOC","EN")</f>
      </c>
      <c r="I8318" s="15">
        <f>HYPERLINK("https://docs.wto.org/imrd/directdoc.asp?DDFDocuments/u/G/SPS/NPHL147A1.DOC","FR")</f>
      </c>
      <c r="J8318" s="15">
        <f>HYPERLINK("https://docs.wto.org/imrd/directdoc.asp?DDFDocuments/v/G/SPS/NPHL147A1.DOC","ES")</f>
      </c>
    </row>
    <row r="8319">
      <c r="A8319" s="10" t="s">
        <v>14099</v>
      </c>
      <c r="B8319" s="11" t="s">
        <v>145</v>
      </c>
      <c r="C8319" s="10" t="s">
        <v>54</v>
      </c>
      <c r="D8319" s="12">
        <v>40050</v>
      </c>
      <c r="E8319" s="13" t="s">
        <v>7465</v>
      </c>
      <c r="F8319" s="13" t="s">
        <v>925</v>
      </c>
      <c r="G8319" s="14" t="s">
        <v>34</v>
      </c>
      <c r="H8319" s="15">
        <f>HYPERLINK("https://docs.wto.org/imrd/directdoc.asp?DDFDocuments/q/G/SPS/NPHL159A1.pdf","EN")</f>
      </c>
      <c r="I8319" s="15">
        <f>HYPERLINK("https://docs.wto.org/imrd/directdoc.asp?DDFDocuments/r/G/SPS/NPHL159A1.pdf","FR")</f>
      </c>
      <c r="J8319" s="15">
        <f>HYPERLINK("https://docs.wto.org/imrd/directdoc.asp?DDFDocuments/s/G/SPS/NPHL159A1.pdf","ES")</f>
      </c>
    </row>
    <row r="8320">
      <c r="A8320" s="10" t="s">
        <v>14100</v>
      </c>
      <c r="B8320" s="11" t="s">
        <v>188</v>
      </c>
      <c r="C8320" s="10" t="s">
        <v>18</v>
      </c>
      <c r="D8320" s="12">
        <v>40049</v>
      </c>
      <c r="E8320" s="13" t="s">
        <v>12978</v>
      </c>
      <c r="F8320" s="13" t="s">
        <v>992</v>
      </c>
      <c r="G8320" s="14" t="s">
        <v>59</v>
      </c>
      <c r="H8320" s="15">
        <f>HYPERLINK("https://docs.wto.org/imrd/directdoc.asp?DDFDocuments/t/G/SPS/NAUS235.DOC","EN")</f>
      </c>
      <c r="I8320" s="15">
        <f>HYPERLINK("https://docs.wto.org/imrd/directdoc.asp?DDFDocuments/u/G/SPS/NAUS235.DOC","FR")</f>
      </c>
      <c r="J8320" s="15">
        <f>HYPERLINK("https://docs.wto.org/imrd/directdoc.asp?DDFDocuments/v/G/SPS/NAUS235.DOC","ES")</f>
      </c>
    </row>
    <row r="8321">
      <c r="A8321" s="10" t="s">
        <v>14101</v>
      </c>
      <c r="B8321" s="11" t="s">
        <v>87</v>
      </c>
      <c r="C8321" s="10" t="s">
        <v>18</v>
      </c>
      <c r="D8321" s="12">
        <v>40045</v>
      </c>
      <c r="E8321" s="13" t="s">
        <v>14102</v>
      </c>
      <c r="F8321" s="13" t="s">
        <v>8393</v>
      </c>
      <c r="G8321" s="14"/>
      <c r="H8321" s="15">
        <f>HYPERLINK("https://docs.wto.org/imrd/directdoc.asp?DDFDocuments/t/G/SPS/NMEX220.DOC","EN")</f>
      </c>
      <c r="I8321" s="15">
        <f>HYPERLINK("https://docs.wto.org/imrd/directdoc.asp?DDFDocuments/u/G/SPS/NMEX220.DOC","FR")</f>
      </c>
      <c r="J8321" s="15">
        <f>HYPERLINK("https://docs.wto.org/imrd/directdoc.asp?DDFDocuments/v/G/SPS/NMEX220.DOC","ES")</f>
      </c>
    </row>
    <row r="8322">
      <c r="A8322" s="10" t="s">
        <v>14103</v>
      </c>
      <c r="B8322" s="11" t="s">
        <v>87</v>
      </c>
      <c r="C8322" s="10" t="s">
        <v>18</v>
      </c>
      <c r="D8322" s="12">
        <v>40045</v>
      </c>
      <c r="E8322" s="13" t="s">
        <v>14104</v>
      </c>
      <c r="F8322" s="13" t="s">
        <v>455</v>
      </c>
      <c r="G8322" s="14"/>
      <c r="H8322" s="15">
        <f>HYPERLINK("https://docs.wto.org/imrd/directdoc.asp?DDFDocuments/t/G/SPS/NMEX221.DOC","EN")</f>
      </c>
      <c r="I8322" s="15">
        <f>HYPERLINK("https://docs.wto.org/imrd/directdoc.asp?DDFDocuments/u/G/SPS/NMEX221.DOC","FR")</f>
      </c>
      <c r="J8322" s="15">
        <f>HYPERLINK("https://docs.wto.org/imrd/directdoc.asp?DDFDocuments/v/G/SPS/NMEX221.DOC","ES")</f>
      </c>
    </row>
    <row r="8323">
      <c r="A8323" s="10" t="s">
        <v>14105</v>
      </c>
      <c r="B8323" s="11" t="s">
        <v>188</v>
      </c>
      <c r="C8323" s="10" t="s">
        <v>18</v>
      </c>
      <c r="D8323" s="12">
        <v>40044</v>
      </c>
      <c r="E8323" s="13" t="s">
        <v>14106</v>
      </c>
      <c r="F8323" s="13" t="s">
        <v>158</v>
      </c>
      <c r="G8323" s="14" t="s">
        <v>12888</v>
      </c>
      <c r="H8323" s="15">
        <f>HYPERLINK("https://docs.wto.org/imrd/directdoc.asp?DDFDocuments/q/G/SPS/NAUS234.pdf","EN")</f>
      </c>
      <c r="I8323" s="15">
        <f>HYPERLINK("https://docs.wto.org/imrd/directdoc.asp?DDFDocuments/r/G/SPS/NAUS234.pdf","FR")</f>
      </c>
      <c r="J8323" s="15">
        <f>HYPERLINK("https://docs.wto.org/imrd/directdoc.asp?DDFDocuments/s/G/SPS/NAUS234.pdf","ES")</f>
      </c>
    </row>
    <row r="8324">
      <c r="A8324" s="10" t="s">
        <v>14107</v>
      </c>
      <c r="B8324" s="11" t="s">
        <v>72</v>
      </c>
      <c r="C8324" s="10" t="s">
        <v>18</v>
      </c>
      <c r="D8324" s="12">
        <v>40044</v>
      </c>
      <c r="E8324" s="13" t="s">
        <v>14108</v>
      </c>
      <c r="F8324" s="13" t="s">
        <v>122</v>
      </c>
      <c r="G8324" s="14"/>
      <c r="H8324" s="15">
        <f>HYPERLINK("https://docs.wto.org/imrd/directdoc.asp?DDFDocuments/q/G/SPS/NCAN396.pdf","EN")</f>
      </c>
      <c r="I8324" s="15">
        <f>HYPERLINK("https://docs.wto.org/imrd/directdoc.asp?DDFDocuments/r/G/SPS/NCAN396.pdf","FR")</f>
      </c>
      <c r="J8324" s="15">
        <f>HYPERLINK("https://docs.wto.org/imrd/directdoc.asp?DDFDocuments/s/G/SPS/NCAN396.pdf","ES")</f>
      </c>
    </row>
    <row r="8325">
      <c r="A8325" s="10" t="s">
        <v>14109</v>
      </c>
      <c r="B8325" s="11" t="s">
        <v>72</v>
      </c>
      <c r="C8325" s="10" t="s">
        <v>18</v>
      </c>
      <c r="D8325" s="12">
        <v>40044</v>
      </c>
      <c r="E8325" s="13" t="s">
        <v>14110</v>
      </c>
      <c r="F8325" s="13" t="s">
        <v>6815</v>
      </c>
      <c r="G8325" s="14"/>
      <c r="H8325" s="15">
        <f>HYPERLINK("https://docs.wto.org/imrd/directdoc.asp?DDFDocuments/t/G/SPS/NCAN397.DOC","EN")</f>
      </c>
      <c r="I8325" s="15">
        <f>HYPERLINK("https://docs.wto.org/imrd/directdoc.asp?DDFDocuments/u/G/SPS/NCAN397.DOC","FR")</f>
      </c>
      <c r="J8325" s="15">
        <f>HYPERLINK("https://docs.wto.org/imrd/directdoc.asp?DDFDocuments/v/G/SPS/NCAN397.DOC","ES")</f>
      </c>
    </row>
    <row r="8326">
      <c r="A8326" s="10" t="s">
        <v>14111</v>
      </c>
      <c r="B8326" s="11" t="s">
        <v>365</v>
      </c>
      <c r="C8326" s="10" t="s">
        <v>18</v>
      </c>
      <c r="D8326" s="12">
        <v>40044</v>
      </c>
      <c r="E8326" s="13" t="s">
        <v>14112</v>
      </c>
      <c r="F8326" s="13" t="s">
        <v>1089</v>
      </c>
      <c r="G8326" s="14" t="s">
        <v>87</v>
      </c>
      <c r="H8326" s="15">
        <f>HYPERLINK("https://docs.wto.org/imrd/directdoc.asp?DDFDocuments/t/G/SPS/NCHL311R1.DOC","EN")</f>
      </c>
      <c r="I8326" s="15">
        <f>HYPERLINK("https://docs.wto.org/imrd/directdoc.asp?DDFDocuments/u/G/SPS/NCHL311R1.DOC","FR")</f>
      </c>
      <c r="J8326" s="15">
        <f>HYPERLINK("https://docs.wto.org/imrd/directdoc.asp?DDFDocuments/v/G/SPS/NCHL311R1.DOC","ES")</f>
      </c>
    </row>
    <row r="8327">
      <c r="A8327" s="10" t="s">
        <v>14113</v>
      </c>
      <c r="B8327" s="11" t="s">
        <v>79</v>
      </c>
      <c r="C8327" s="10" t="s">
        <v>18</v>
      </c>
      <c r="D8327" s="12">
        <v>40044</v>
      </c>
      <c r="E8327" s="13" t="s">
        <v>14114</v>
      </c>
      <c r="F8327" s="13" t="s">
        <v>6759</v>
      </c>
      <c r="G8327" s="14"/>
      <c r="H8327" s="15">
        <f>HYPERLINK("https://docs.wto.org/imrd/directdoc.asp?DDFDocuments/q/G/SPS/NCOL174.pdf","EN")</f>
      </c>
      <c r="I8327" s="15">
        <f>HYPERLINK("https://docs.wto.org/imrd/directdoc.asp?DDFDocuments/r/G/SPS/NCOL174.pdf","FR")</f>
      </c>
      <c r="J8327" s="15">
        <f>HYPERLINK("https://docs.wto.org/imrd/directdoc.asp?DDFDocuments/s/G/SPS/NCOL174.pdf","ES")</f>
      </c>
    </row>
    <row r="8328">
      <c r="A8328" s="10" t="s">
        <v>14115</v>
      </c>
      <c r="B8328" s="11" t="s">
        <v>95</v>
      </c>
      <c r="C8328" s="10" t="s">
        <v>40</v>
      </c>
      <c r="D8328" s="12">
        <v>40043</v>
      </c>
      <c r="E8328" s="13" t="s">
        <v>9165</v>
      </c>
      <c r="F8328" s="13" t="s">
        <v>5150</v>
      </c>
      <c r="G8328" s="14"/>
      <c r="H8328" s="15">
        <f>HYPERLINK("https://docs.wto.org/imrd/directdoc.asp?DDFDocuments/q/G/SPS/NBRA211A2.pdf","EN")</f>
      </c>
      <c r="I8328" s="15">
        <f>HYPERLINK("https://docs.wto.org/imrd/directdoc.asp?DDFDocuments/r/G/SPS/NBRA211A2.pdf","FR")</f>
      </c>
      <c r="J8328" s="15">
        <f>HYPERLINK("https://docs.wto.org/imrd/directdoc.asp?DDFDocuments/s/G/SPS/NBRA211A2.pdf","ES")</f>
      </c>
    </row>
    <row r="8329">
      <c r="A8329" s="10" t="s">
        <v>14116</v>
      </c>
      <c r="B8329" s="11" t="s">
        <v>95</v>
      </c>
      <c r="C8329" s="10" t="s">
        <v>18</v>
      </c>
      <c r="D8329" s="12">
        <v>40043</v>
      </c>
      <c r="E8329" s="13" t="s">
        <v>13976</v>
      </c>
      <c r="F8329" s="13" t="s">
        <v>368</v>
      </c>
      <c r="G8329" s="14" t="s">
        <v>2110</v>
      </c>
      <c r="H8329" s="15">
        <f>HYPERLINK("https://docs.wto.org/imrd/directdoc.asp?DDFDocuments/q/G/SPS/NBRA570.pdf","EN")</f>
      </c>
      <c r="I8329" s="15">
        <f>HYPERLINK("https://docs.wto.org/imrd/directdoc.asp?DDFDocuments/r/G/SPS/NBRA570.pdf","FR")</f>
      </c>
      <c r="J8329" s="15">
        <f>HYPERLINK("https://docs.wto.org/imrd/directdoc.asp?DDFDocuments/s/G/SPS/NBRA570.pdf","ES")</f>
      </c>
    </row>
    <row r="8330">
      <c r="A8330" s="10" t="s">
        <v>14117</v>
      </c>
      <c r="B8330" s="11" t="s">
        <v>95</v>
      </c>
      <c r="C8330" s="10" t="s">
        <v>18</v>
      </c>
      <c r="D8330" s="12">
        <v>40043</v>
      </c>
      <c r="E8330" s="13" t="s">
        <v>13978</v>
      </c>
      <c r="F8330" s="13" t="s">
        <v>32</v>
      </c>
      <c r="G8330" s="14"/>
      <c r="H8330" s="15">
        <f>HYPERLINK("https://docs.wto.org/imrd/directdoc.asp?DDFDocuments/q/G/SPS/NBRA571.pdf","EN")</f>
      </c>
      <c r="I8330" s="15">
        <f>HYPERLINK("https://docs.wto.org/imrd/directdoc.asp?DDFDocuments/r/G/SPS/NBRA571.pdf","FR")</f>
      </c>
      <c r="J8330" s="15">
        <f>HYPERLINK("https://docs.wto.org/imrd/directdoc.asp?DDFDocuments/s/G/SPS/NBRA571.pdf","ES")</f>
      </c>
    </row>
    <row r="8331">
      <c r="A8331" s="10" t="s">
        <v>14118</v>
      </c>
      <c r="B8331" s="11" t="s">
        <v>95</v>
      </c>
      <c r="C8331" s="10" t="s">
        <v>18</v>
      </c>
      <c r="D8331" s="12">
        <v>40043</v>
      </c>
      <c r="E8331" s="13" t="s">
        <v>14119</v>
      </c>
      <c r="F8331" s="13" t="s">
        <v>368</v>
      </c>
      <c r="G8331" s="14" t="s">
        <v>3481</v>
      </c>
      <c r="H8331" s="15">
        <f>HYPERLINK("https://docs.wto.org/imrd/directdoc.asp?DDFDocuments/t/G/SPS/NBRA572.doc","EN")</f>
      </c>
      <c r="I8331" s="15">
        <f>HYPERLINK("https://docs.wto.org/imrd/directdoc.asp?DDFDocuments/u/G/SPS/NBRA572.doc","FR")</f>
      </c>
      <c r="J8331" s="15">
        <f>HYPERLINK("https://docs.wto.org/imrd/directdoc.asp?DDFDocuments/v/G/SPS/NBRA572.doc","ES")</f>
      </c>
    </row>
    <row r="8332">
      <c r="A8332" s="10" t="s">
        <v>14120</v>
      </c>
      <c r="B8332" s="11" t="s">
        <v>82</v>
      </c>
      <c r="C8332" s="10" t="s">
        <v>40</v>
      </c>
      <c r="D8332" s="12">
        <v>40043</v>
      </c>
      <c r="E8332" s="13" t="s">
        <v>14121</v>
      </c>
      <c r="F8332" s="13" t="s">
        <v>5150</v>
      </c>
      <c r="G8332" s="14" t="s">
        <v>14122</v>
      </c>
      <c r="H8332" s="15">
        <f>HYPERLINK("https://docs.wto.org/imrd/directdoc.asp?DDFDocuments/t/G/SPS/NEEC347A1.DOC","EN")</f>
      </c>
      <c r="I8332" s="15">
        <f>HYPERLINK("https://docs.wto.org/imrd/directdoc.asp?DDFDocuments/u/G/SPS/NEEC347A1.DOC","FR")</f>
      </c>
      <c r="J8332" s="15">
        <f>HYPERLINK("https://docs.wto.org/imrd/directdoc.asp?DDFDocuments/v/G/SPS/NEEC347A1.DOC","ES")</f>
      </c>
    </row>
    <row r="8333">
      <c r="A8333" s="10" t="s">
        <v>14123</v>
      </c>
      <c r="B8333" s="11" t="s">
        <v>82</v>
      </c>
      <c r="C8333" s="10" t="s">
        <v>40</v>
      </c>
      <c r="D8333" s="12">
        <v>40043</v>
      </c>
      <c r="E8333" s="13" t="s">
        <v>14124</v>
      </c>
      <c r="F8333" s="13" t="s">
        <v>310</v>
      </c>
      <c r="G8333" s="14"/>
      <c r="H8333" s="15">
        <f>HYPERLINK("https://docs.wto.org/imrd/directdoc.asp?DDFDocuments/t/G/SPS/NEEC354A1.DOC","EN")</f>
      </c>
      <c r="I8333" s="15">
        <f>HYPERLINK("https://docs.wto.org/imrd/directdoc.asp?DDFDocuments/u/G/SPS/NEEC354A1.DOC","FR")</f>
      </c>
      <c r="J8333" s="15">
        <f>HYPERLINK("https://docs.wto.org/imrd/directdoc.asp?DDFDocuments/v/G/SPS/NEEC354A1.DOC","ES")</f>
      </c>
    </row>
    <row r="8334">
      <c r="A8334" s="10" t="s">
        <v>14125</v>
      </c>
      <c r="B8334" s="11" t="s">
        <v>351</v>
      </c>
      <c r="C8334" s="10" t="s">
        <v>54</v>
      </c>
      <c r="D8334" s="12">
        <v>40043</v>
      </c>
      <c r="E8334" s="13" t="s">
        <v>14126</v>
      </c>
      <c r="F8334" s="13" t="s">
        <v>6184</v>
      </c>
      <c r="G8334" s="14"/>
      <c r="H8334" s="15">
        <f>HYPERLINK("https://docs.wto.org/imrd/directdoc.asp?DDFDocuments/t/G/SPS/NJOR20A1.DOC","EN")</f>
      </c>
      <c r="I8334" s="15">
        <f>HYPERLINK("https://docs.wto.org/imrd/directdoc.asp?DDFDocuments/u/G/SPS/NJOR20A1.DOC","FR")</f>
      </c>
      <c r="J8334" s="15">
        <f>HYPERLINK("https://docs.wto.org/imrd/directdoc.asp?DDFDocuments/v/G/SPS/NJOR20A1.DOC","ES")</f>
      </c>
    </row>
    <row r="8335">
      <c r="A8335" s="10" t="s">
        <v>14127</v>
      </c>
      <c r="B8335" s="11" t="s">
        <v>59</v>
      </c>
      <c r="C8335" s="10" t="s">
        <v>201</v>
      </c>
      <c r="D8335" s="12">
        <v>40039</v>
      </c>
      <c r="E8335" s="13" t="s">
        <v>19</v>
      </c>
      <c r="F8335" s="13" t="s">
        <v>11413</v>
      </c>
      <c r="G8335" s="14"/>
      <c r="H8335" s="15">
        <f>HYPERLINK("https://docs.wto.org/imrd/directdoc.asp?DDFDocuments/t/G/SPS/NTPKM165C1.doc","EN")</f>
      </c>
      <c r="I8335" s="15">
        <f>HYPERLINK("https://docs.wto.org/imrd/directdoc.asp?DDFDocuments/u/G/SPS/NTPKM165C1.doc","FR")</f>
      </c>
      <c r="J8335" s="15">
        <f>HYPERLINK("https://docs.wto.org/imrd/directdoc.asp?DDFDocuments/v/G/SPS/NTPKM165C1.doc","ES")</f>
      </c>
    </row>
    <row r="8336">
      <c r="A8336" s="10" t="s">
        <v>14128</v>
      </c>
      <c r="B8336" s="11" t="s">
        <v>27</v>
      </c>
      <c r="C8336" s="10" t="s">
        <v>18</v>
      </c>
      <c r="D8336" s="12">
        <v>40038</v>
      </c>
      <c r="E8336" s="13" t="s">
        <v>14129</v>
      </c>
      <c r="F8336" s="13" t="s">
        <v>1550</v>
      </c>
      <c r="G8336" s="14" t="s">
        <v>34</v>
      </c>
      <c r="H8336" s="15">
        <f>HYPERLINK("https://docs.wto.org/imrd/directdoc.asp?DDFDocuments/t/G/SPS/NCRI83.DOC","EN")</f>
      </c>
      <c r="I8336" s="15">
        <f>HYPERLINK("https://docs.wto.org/imrd/directdoc.asp?DDFDocuments/u/G/SPS/NCRI83.DOC","FR")</f>
      </c>
      <c r="J8336" s="15">
        <f>HYPERLINK("https://docs.wto.org/imrd/directdoc.asp?DDFDocuments/v/G/SPS/NCRI83.DOC","ES")</f>
      </c>
    </row>
    <row r="8337">
      <c r="A8337" s="10" t="s">
        <v>14130</v>
      </c>
      <c r="B8337" s="11" t="s">
        <v>204</v>
      </c>
      <c r="C8337" s="10" t="s">
        <v>12</v>
      </c>
      <c r="D8337" s="12">
        <v>40038</v>
      </c>
      <c r="E8337" s="13" t="s">
        <v>14131</v>
      </c>
      <c r="F8337" s="13" t="s">
        <v>32</v>
      </c>
      <c r="G8337" s="14"/>
      <c r="H8337" s="15">
        <f>HYPERLINK("https://docs.wto.org/imrd/directdoc.asp?DDFDocuments/t/G/SPS/NEGY37.DOC","EN")</f>
      </c>
      <c r="I8337" s="15">
        <f>HYPERLINK("https://docs.wto.org/imrd/directdoc.asp?DDFDocuments/u/G/SPS/NEGY37.DOC","FR")</f>
      </c>
      <c r="J8337" s="15">
        <f>HYPERLINK("https://docs.wto.org/imrd/directdoc.asp?DDFDocuments/v/G/SPS/NEGY37.DOC","ES")</f>
      </c>
    </row>
    <row r="8338">
      <c r="A8338" s="10" t="s">
        <v>14132</v>
      </c>
      <c r="B8338" s="11" t="s">
        <v>145</v>
      </c>
      <c r="C8338" s="10" t="s">
        <v>54</v>
      </c>
      <c r="D8338" s="12">
        <v>40037</v>
      </c>
      <c r="E8338" s="13" t="s">
        <v>7465</v>
      </c>
      <c r="F8338" s="13" t="s">
        <v>925</v>
      </c>
      <c r="G8338" s="14" t="s">
        <v>1412</v>
      </c>
      <c r="H8338" s="15">
        <f>HYPERLINK("https://docs.wto.org/imrd/directdoc.asp?DDFDocuments/q/G/SPS/NPHL156A1.pdf","EN")</f>
      </c>
      <c r="I8338" s="15">
        <f>HYPERLINK("https://docs.wto.org/imrd/directdoc.asp?DDFDocuments/r/G/SPS/NPHL156A1.pdf","FR")</f>
      </c>
      <c r="J8338" s="15">
        <f>HYPERLINK("https://docs.wto.org/imrd/directdoc.asp?DDFDocuments/s/G/SPS/NPHL156A1.pdf","ES")</f>
      </c>
    </row>
    <row r="8339">
      <c r="A8339" s="10" t="s">
        <v>14133</v>
      </c>
      <c r="B8339" s="11" t="s">
        <v>145</v>
      </c>
      <c r="C8339" s="10" t="s">
        <v>18</v>
      </c>
      <c r="D8339" s="12">
        <v>40037</v>
      </c>
      <c r="E8339" s="13" t="s">
        <v>14134</v>
      </c>
      <c r="F8339" s="13" t="s">
        <v>8132</v>
      </c>
      <c r="G8339" s="14" t="s">
        <v>34</v>
      </c>
      <c r="H8339" s="15">
        <f>HYPERLINK("https://docs.wto.org/imrd/directdoc.asp?DDFDocuments/t/G/SPS/NPHL163.DOC","EN")</f>
      </c>
      <c r="I8339" s="15">
        <f>HYPERLINK("https://docs.wto.org/imrd/directdoc.asp?DDFDocuments/u/G/SPS/NPHL163.DOC","FR")</f>
      </c>
      <c r="J8339" s="15">
        <f>HYPERLINK("https://docs.wto.org/imrd/directdoc.asp?DDFDocuments/v/G/SPS/NPHL163.DOC","ES")</f>
      </c>
    </row>
    <row r="8340">
      <c r="A8340" s="10" t="s">
        <v>14135</v>
      </c>
      <c r="B8340" s="11" t="s">
        <v>145</v>
      </c>
      <c r="C8340" s="10" t="s">
        <v>12</v>
      </c>
      <c r="D8340" s="12">
        <v>40037</v>
      </c>
      <c r="E8340" s="13" t="s">
        <v>7465</v>
      </c>
      <c r="F8340" s="13" t="s">
        <v>229</v>
      </c>
      <c r="G8340" s="14" t="s">
        <v>1274</v>
      </c>
      <c r="H8340" s="15">
        <f>HYPERLINK("https://docs.wto.org/imrd/directdoc.asp?DDFDocuments/q/G/SPS/NPHL164.pdf","EN")</f>
      </c>
      <c r="I8340" s="15">
        <f>HYPERLINK("https://docs.wto.org/imrd/directdoc.asp?DDFDocuments/r/G/SPS/NPHL164.pdf","FR")</f>
      </c>
      <c r="J8340" s="15">
        <f>HYPERLINK("https://docs.wto.org/imrd/directdoc.asp?DDFDocuments/s/G/SPS/NPHL164.pdf","ES")</f>
      </c>
    </row>
    <row r="8341">
      <c r="A8341" s="10" t="s">
        <v>14136</v>
      </c>
      <c r="B8341" s="11" t="s">
        <v>145</v>
      </c>
      <c r="C8341" s="10" t="s">
        <v>18</v>
      </c>
      <c r="D8341" s="12">
        <v>40037</v>
      </c>
      <c r="E8341" s="13" t="s">
        <v>7465</v>
      </c>
      <c r="F8341" s="13" t="s">
        <v>925</v>
      </c>
      <c r="G8341" s="14" t="s">
        <v>432</v>
      </c>
      <c r="H8341" s="15">
        <f>HYPERLINK("https://docs.wto.org/imrd/directdoc.asp?DDFDocuments/q/G/SPS/NPHL165.pdf","EN")</f>
      </c>
      <c r="I8341" s="15">
        <f>HYPERLINK("https://docs.wto.org/imrd/directdoc.asp?DDFDocuments/r/G/SPS/NPHL165.pdf","FR")</f>
      </c>
      <c r="J8341" s="15">
        <f>HYPERLINK("https://docs.wto.org/imrd/directdoc.asp?DDFDocuments/s/G/SPS/NPHL165.pdf","ES")</f>
      </c>
    </row>
    <row r="8342">
      <c r="A8342" s="10" t="s">
        <v>14137</v>
      </c>
      <c r="B8342" s="11" t="s">
        <v>34</v>
      </c>
      <c r="C8342" s="10" t="s">
        <v>18</v>
      </c>
      <c r="D8342" s="12">
        <v>40035</v>
      </c>
      <c r="E8342" s="13" t="s">
        <v>14138</v>
      </c>
      <c r="F8342" s="13" t="s">
        <v>74</v>
      </c>
      <c r="G8342" s="14"/>
      <c r="H8342" s="15">
        <f>HYPERLINK("https://docs.wto.org/imrd/directdoc.asp?DDFDocuments/q/G/SPS/NJPN233.pdf","EN")</f>
      </c>
      <c r="I8342" s="15">
        <f>HYPERLINK("https://docs.wto.org/imrd/directdoc.asp?DDFDocuments/r/G/SPS/NJPN233.pdf","FR")</f>
      </c>
      <c r="J8342" s="15">
        <f>HYPERLINK("https://docs.wto.org/imrd/directdoc.asp?DDFDocuments/s/G/SPS/NJPN233.pdf","ES")</f>
      </c>
    </row>
    <row r="8343">
      <c r="A8343" s="10" t="s">
        <v>14139</v>
      </c>
      <c r="B8343" s="11" t="s">
        <v>188</v>
      </c>
      <c r="C8343" s="10" t="s">
        <v>18</v>
      </c>
      <c r="D8343" s="12">
        <v>40032</v>
      </c>
      <c r="E8343" s="13" t="s">
        <v>14140</v>
      </c>
      <c r="F8343" s="13" t="s">
        <v>607</v>
      </c>
      <c r="G8343" s="14" t="s">
        <v>14141</v>
      </c>
      <c r="H8343" s="15">
        <f>HYPERLINK("https://docs.wto.org/imrd/directdoc.asp?DDFDocuments/t/G/SPS/NAUS233.DOC","EN")</f>
      </c>
      <c r="I8343" s="15">
        <f>HYPERLINK("https://docs.wto.org/imrd/directdoc.asp?DDFDocuments/u/G/SPS/NAUS233.DOC","FR")</f>
      </c>
      <c r="J8343" s="15">
        <f>HYPERLINK("https://docs.wto.org/imrd/directdoc.asp?DDFDocuments/v/G/SPS/NAUS233.DOC","ES")</f>
      </c>
    </row>
    <row r="8344">
      <c r="A8344" s="10" t="s">
        <v>14142</v>
      </c>
      <c r="B8344" s="11" t="s">
        <v>153</v>
      </c>
      <c r="C8344" s="10" t="s">
        <v>12</v>
      </c>
      <c r="D8344" s="12">
        <v>40032</v>
      </c>
      <c r="E8344" s="13" t="s">
        <v>14143</v>
      </c>
      <c r="F8344" s="13" t="s">
        <v>1854</v>
      </c>
      <c r="G8344" s="14" t="s">
        <v>1857</v>
      </c>
      <c r="H8344" s="15">
        <f>HYPERLINK("https://docs.wto.org/imrd/directdoc.asp?DDFDocuments/q/G/SPS/NKOR339.pdf","EN")</f>
      </c>
      <c r="I8344" s="15">
        <f>HYPERLINK("https://docs.wto.org/imrd/directdoc.asp?DDFDocuments/r/G/SPS/NKOR339.pdf","FR")</f>
      </c>
      <c r="J8344" s="15">
        <f>HYPERLINK("https://docs.wto.org/imrd/directdoc.asp?DDFDocuments/s/G/SPS/NKOR339.pdf","ES")</f>
      </c>
    </row>
    <row r="8345">
      <c r="A8345" s="10" t="s">
        <v>14144</v>
      </c>
      <c r="B8345" s="11" t="s">
        <v>82</v>
      </c>
      <c r="C8345" s="10" t="s">
        <v>40</v>
      </c>
      <c r="D8345" s="12">
        <v>40030</v>
      </c>
      <c r="E8345" s="13" t="s">
        <v>3328</v>
      </c>
      <c r="F8345" s="13" t="s">
        <v>8770</v>
      </c>
      <c r="G8345" s="14"/>
      <c r="H8345" s="15">
        <f>HYPERLINK("https://docs.wto.org/imrd/directdoc.asp?DDFDocuments/t/G/SPS/NEEC341A2.DOC","EN")</f>
      </c>
      <c r="I8345" s="15">
        <f>HYPERLINK("https://docs.wto.org/imrd/directdoc.asp?DDFDocuments/u/G/SPS/NEEC341A2.DOC","FR")</f>
      </c>
      <c r="J8345" s="15">
        <f>HYPERLINK("https://docs.wto.org/imrd/directdoc.asp?DDFDocuments/v/G/SPS/NEEC341A2.DOC","ES")</f>
      </c>
    </row>
    <row r="8346">
      <c r="A8346" s="10" t="s">
        <v>14145</v>
      </c>
      <c r="B8346" s="11" t="s">
        <v>153</v>
      </c>
      <c r="C8346" s="10" t="s">
        <v>54</v>
      </c>
      <c r="D8346" s="12">
        <v>40030</v>
      </c>
      <c r="E8346" s="13" t="s">
        <v>14146</v>
      </c>
      <c r="F8346" s="13" t="s">
        <v>1300</v>
      </c>
      <c r="G8346" s="14" t="s">
        <v>14147</v>
      </c>
      <c r="H8346" s="15">
        <f>HYPERLINK("https://docs.wto.org/imrd/directdoc.asp?DDFDocuments/q/G/SPS/NKOR248A3.pdf","EN")</f>
      </c>
      <c r="I8346" s="15">
        <f>HYPERLINK("https://docs.wto.org/imrd/directdoc.asp?DDFDocuments/r/G/SPS/NKOR248A3.pdf","FR")</f>
      </c>
      <c r="J8346" s="15">
        <f>HYPERLINK("https://docs.wto.org/imrd/directdoc.asp?DDFDocuments/s/G/SPS/NKOR248A3.pdf","ES")</f>
      </c>
    </row>
    <row r="8347">
      <c r="A8347" s="10" t="s">
        <v>14148</v>
      </c>
      <c r="B8347" s="11" t="s">
        <v>164</v>
      </c>
      <c r="C8347" s="10" t="s">
        <v>201</v>
      </c>
      <c r="D8347" s="12">
        <v>40030</v>
      </c>
      <c r="E8347" s="13" t="s">
        <v>19</v>
      </c>
      <c r="F8347" s="13" t="s">
        <v>14149</v>
      </c>
      <c r="G8347" s="14"/>
      <c r="H8347" s="15">
        <f>HYPERLINK("https://docs.wto.org/imrd/directdoc.asp?DDFDocuments/t/G/SPS/NUKR3R1C1.DOC","EN")</f>
      </c>
      <c r="I8347" s="15">
        <f>HYPERLINK("https://docs.wto.org/imrd/directdoc.asp?DDFDocuments/u/G/SPS/NUKR3R1C1.DOC","FR")</f>
      </c>
      <c r="J8347" s="15">
        <f>HYPERLINK("https://docs.wto.org/imrd/directdoc.asp?DDFDocuments/v/G/SPS/NUKR3R1C1.DOC","ES")</f>
      </c>
    </row>
    <row r="8348">
      <c r="A8348" s="10" t="s">
        <v>14150</v>
      </c>
      <c r="B8348" s="11" t="s">
        <v>82</v>
      </c>
      <c r="C8348" s="10" t="s">
        <v>18</v>
      </c>
      <c r="D8348" s="12">
        <v>40029</v>
      </c>
      <c r="E8348" s="13" t="s">
        <v>14151</v>
      </c>
      <c r="F8348" s="13" t="s">
        <v>3688</v>
      </c>
      <c r="G8348" s="14"/>
      <c r="H8348" s="15">
        <f>HYPERLINK("https://docs.wto.org/imrd/directdoc.asp?DDFDocuments/t/G/SPS/NEEC352.doc","EN")</f>
      </c>
      <c r="I8348" s="15">
        <f>HYPERLINK("https://docs.wto.org/imrd/directdoc.asp?DDFDocuments/u/G/SPS/NEEC352.doc","FR")</f>
      </c>
      <c r="J8348" s="15">
        <f>HYPERLINK("https://docs.wto.org/imrd/directdoc.asp?DDFDocuments/v/G/SPS/NEEC352.doc","ES")</f>
      </c>
    </row>
    <row r="8349">
      <c r="A8349" s="10" t="s">
        <v>14152</v>
      </c>
      <c r="B8349" s="11" t="s">
        <v>82</v>
      </c>
      <c r="C8349" s="10" t="s">
        <v>18</v>
      </c>
      <c r="D8349" s="12">
        <v>40029</v>
      </c>
      <c r="E8349" s="13" t="s">
        <v>14153</v>
      </c>
      <c r="F8349" s="13" t="s">
        <v>11413</v>
      </c>
      <c r="G8349" s="14"/>
      <c r="H8349" s="15">
        <f>HYPERLINK("https://docs.wto.org/imrd/directdoc.asp?DDFDocuments/t/G/SPS/NEEC354.doc","EN")</f>
      </c>
      <c r="I8349" s="15">
        <f>HYPERLINK("https://docs.wto.org/imrd/directdoc.asp?DDFDocuments/u/G/SPS/NEEC354.doc","FR")</f>
      </c>
      <c r="J8349" s="15">
        <f>HYPERLINK("https://docs.wto.org/imrd/directdoc.asp?DDFDocuments/v/G/SPS/NEEC354.doc","ES")</f>
      </c>
    </row>
    <row r="8350">
      <c r="A8350" s="10" t="s">
        <v>14154</v>
      </c>
      <c r="B8350" s="11" t="s">
        <v>188</v>
      </c>
      <c r="C8350" s="10" t="s">
        <v>40</v>
      </c>
      <c r="D8350" s="12">
        <v>40028</v>
      </c>
      <c r="E8350" s="13" t="s">
        <v>14155</v>
      </c>
      <c r="F8350" s="13" t="s">
        <v>5150</v>
      </c>
      <c r="G8350" s="14"/>
      <c r="H8350" s="15">
        <f>HYPERLINK("https://docs.wto.org/imrd/directdoc.asp?DDFDocuments/t/G/SPS/NAUS230A1.DOC","EN")</f>
      </c>
      <c r="I8350" s="15">
        <f>HYPERLINK("https://docs.wto.org/imrd/directdoc.asp?DDFDocuments/u/G/SPS/NAUS230A1.DOC","FR")</f>
      </c>
      <c r="J8350" s="15">
        <f>HYPERLINK("https://docs.wto.org/imrd/directdoc.asp?DDFDocuments/v/G/SPS/NAUS230A1.DOC","ES")</f>
      </c>
    </row>
    <row r="8351">
      <c r="A8351" s="10" t="s">
        <v>14156</v>
      </c>
      <c r="B8351" s="11" t="s">
        <v>149</v>
      </c>
      <c r="C8351" s="10" t="s">
        <v>40</v>
      </c>
      <c r="D8351" s="12">
        <v>40028</v>
      </c>
      <c r="E8351" s="13" t="s">
        <v>14157</v>
      </c>
      <c r="F8351" s="13" t="s">
        <v>5150</v>
      </c>
      <c r="G8351" s="14" t="s">
        <v>14158</v>
      </c>
      <c r="H8351" s="15">
        <f>HYPERLINK("https://docs.wto.org/imrd/directdoc.asp?DDFDocuments/t/G/SPS/NCHN110A1.DOC","EN")</f>
      </c>
      <c r="I8351" s="15">
        <f>HYPERLINK("https://docs.wto.org/imrd/directdoc.asp?DDFDocuments/u/G/SPS/NCHN110A1.DOC","FR")</f>
      </c>
      <c r="J8351" s="15">
        <f>HYPERLINK("https://docs.wto.org/imrd/directdoc.asp?DDFDocuments/v/G/SPS/NCHN110A1.DOC","ES")</f>
      </c>
    </row>
    <row r="8352">
      <c r="A8352" s="10" t="s">
        <v>14159</v>
      </c>
      <c r="B8352" s="11" t="s">
        <v>82</v>
      </c>
      <c r="C8352" s="10" t="s">
        <v>18</v>
      </c>
      <c r="D8352" s="12">
        <v>40028</v>
      </c>
      <c r="E8352" s="13" t="s">
        <v>14160</v>
      </c>
      <c r="F8352" s="13" t="s">
        <v>3116</v>
      </c>
      <c r="G8352" s="14"/>
      <c r="H8352" s="15">
        <f>HYPERLINK("https://docs.wto.org/imrd/directdoc.asp?DDFDocuments/q/G/SPS/NEEC351.pdf","EN")</f>
      </c>
      <c r="I8352" s="15">
        <f>HYPERLINK("https://docs.wto.org/imrd/directdoc.asp?DDFDocuments/r/G/SPS/NEEC351.pdf","FR")</f>
      </c>
      <c r="J8352" s="15">
        <f>HYPERLINK("https://docs.wto.org/imrd/directdoc.asp?DDFDocuments/s/G/SPS/NEEC351.pdf","ES")</f>
      </c>
    </row>
    <row r="8353">
      <c r="A8353" s="10" t="s">
        <v>14161</v>
      </c>
      <c r="B8353" s="11" t="s">
        <v>153</v>
      </c>
      <c r="C8353" s="10" t="s">
        <v>18</v>
      </c>
      <c r="D8353" s="12">
        <v>40028</v>
      </c>
      <c r="E8353" s="13" t="s">
        <v>4901</v>
      </c>
      <c r="F8353" s="13" t="s">
        <v>2963</v>
      </c>
      <c r="G8353" s="14"/>
      <c r="H8353" s="15">
        <f>HYPERLINK("https://docs.wto.org/imrd/directdoc.asp?DDFDocuments/t/G/SPS/NKOR337.DOC","EN")</f>
      </c>
      <c r="I8353" s="15">
        <f>HYPERLINK("https://docs.wto.org/imrd/directdoc.asp?DDFDocuments/u/G/SPS/NKOR337.DOC","FR")</f>
      </c>
      <c r="J8353" s="15">
        <f>HYPERLINK("https://docs.wto.org/imrd/directdoc.asp?DDFDocuments/v/G/SPS/NKOR337.DOC","ES")</f>
      </c>
    </row>
    <row r="8354">
      <c r="A8354" s="10" t="s">
        <v>14162</v>
      </c>
      <c r="B8354" s="11" t="s">
        <v>164</v>
      </c>
      <c r="C8354" s="10" t="s">
        <v>18</v>
      </c>
      <c r="D8354" s="12">
        <v>40028</v>
      </c>
      <c r="E8354" s="13" t="s">
        <v>14163</v>
      </c>
      <c r="F8354" s="13" t="s">
        <v>14149</v>
      </c>
      <c r="G8354" s="14"/>
      <c r="H8354" s="15">
        <f>HYPERLINK("https://docs.wto.org/imrd/directdoc.asp?DDFDocuments/t/G/SPS/NUKR3R1.DOC","EN")</f>
      </c>
      <c r="I8354" s="15">
        <f>HYPERLINK("https://docs.wto.org/imrd/directdoc.asp?DDFDocuments/u/G/SPS/NUKR3R1.DOC","FR")</f>
      </c>
      <c r="J8354" s="15">
        <f>HYPERLINK("https://docs.wto.org/imrd/directdoc.asp?DDFDocuments/v/G/SPS/NUKR3R1.DOC","ES")</f>
      </c>
    </row>
    <row r="8355">
      <c r="A8355" s="10" t="s">
        <v>14164</v>
      </c>
      <c r="B8355" s="11" t="s">
        <v>39</v>
      </c>
      <c r="C8355" s="10" t="s">
        <v>12</v>
      </c>
      <c r="D8355" s="12">
        <v>40025</v>
      </c>
      <c r="E8355" s="13" t="s">
        <v>14165</v>
      </c>
      <c r="F8355" s="13" t="s">
        <v>56</v>
      </c>
      <c r="G8355" s="14" t="s">
        <v>14166</v>
      </c>
      <c r="H8355" s="15">
        <f>HYPERLINK("https://docs.wto.org/imrd/directdoc.asp?DDFDocuments/q/G/SPS/NKWT2.pdf","EN")</f>
      </c>
      <c r="I8355" s="15">
        <f>HYPERLINK("https://docs.wto.org/imrd/directdoc.asp?DDFDocuments/r/G/SPS/NKWT2.pdf","FR")</f>
      </c>
      <c r="J8355" s="15">
        <f>HYPERLINK("https://docs.wto.org/imrd/directdoc.asp?DDFDocuments/s/G/SPS/NKWT2.pdf","ES")</f>
      </c>
    </row>
    <row r="8356">
      <c r="A8356" s="10" t="s">
        <v>14167</v>
      </c>
      <c r="B8356" s="11" t="s">
        <v>39</v>
      </c>
      <c r="C8356" s="10" t="s">
        <v>12</v>
      </c>
      <c r="D8356" s="12">
        <v>40025</v>
      </c>
      <c r="E8356" s="13" t="s">
        <v>14168</v>
      </c>
      <c r="F8356" s="13" t="s">
        <v>262</v>
      </c>
      <c r="G8356" s="14" t="s">
        <v>139</v>
      </c>
      <c r="H8356" s="15">
        <f>HYPERLINK("https://docs.wto.org/imrd/directdoc.asp?DDFDocuments/t/G/SPS/NKWT3.DOC","EN")</f>
      </c>
      <c r="I8356" s="15">
        <f>HYPERLINK("https://docs.wto.org/imrd/directdoc.asp?DDFDocuments/u/G/SPS/NKWT3.DOC","FR")</f>
      </c>
      <c r="J8356" s="15">
        <f>HYPERLINK("https://docs.wto.org/imrd/directdoc.asp?DDFDocuments/v/G/SPS/NKWT3.DOC","ES")</f>
      </c>
    </row>
    <row r="8357">
      <c r="A8357" s="10" t="s">
        <v>14169</v>
      </c>
      <c r="B8357" s="11" t="s">
        <v>161</v>
      </c>
      <c r="C8357" s="10" t="s">
        <v>18</v>
      </c>
      <c r="D8357" s="12">
        <v>40025</v>
      </c>
      <c r="E8357" s="13" t="s">
        <v>4863</v>
      </c>
      <c r="F8357" s="13" t="s">
        <v>158</v>
      </c>
      <c r="G8357" s="14"/>
      <c r="H8357" s="15">
        <f>HYPERLINK("https://docs.wto.org/imrd/directdoc.asp?DDFDocuments/t/G/SPS/NUSA1941.DOC","EN")</f>
      </c>
      <c r="I8357" s="15">
        <f>HYPERLINK("https://docs.wto.org/imrd/directdoc.asp?DDFDocuments/u/G/SPS/NUSA1941.DOC","FR")</f>
      </c>
      <c r="J8357" s="15">
        <f>HYPERLINK("https://docs.wto.org/imrd/directdoc.asp?DDFDocuments/v/G/SPS/NUSA1941.DOC","ES")</f>
      </c>
    </row>
    <row r="8358">
      <c r="A8358" s="10" t="s">
        <v>14170</v>
      </c>
      <c r="B8358" s="11" t="s">
        <v>161</v>
      </c>
      <c r="C8358" s="10" t="s">
        <v>18</v>
      </c>
      <c r="D8358" s="12">
        <v>40025</v>
      </c>
      <c r="E8358" s="13" t="s">
        <v>3159</v>
      </c>
      <c r="F8358" s="13" t="s">
        <v>1417</v>
      </c>
      <c r="G8358" s="14" t="s">
        <v>168</v>
      </c>
      <c r="H8358" s="15">
        <f>HYPERLINK("https://docs.wto.org/imrd/directdoc.asp?DDFDocuments/t/G/SPS/NUSA1944.DOC","EN")</f>
      </c>
      <c r="I8358" s="15">
        <f>HYPERLINK("https://docs.wto.org/imrd/directdoc.asp?DDFDocuments/u/G/SPS/NUSA1944.DOC","FR")</f>
      </c>
      <c r="J8358" s="15">
        <f>HYPERLINK("https://docs.wto.org/imrd/directdoc.asp?DDFDocuments/v/G/SPS/NUSA1944.DOC","ES")</f>
      </c>
    </row>
    <row r="8359">
      <c r="A8359" s="10" t="s">
        <v>14171</v>
      </c>
      <c r="B8359" s="11" t="s">
        <v>27</v>
      </c>
      <c r="C8359" s="10" t="s">
        <v>12</v>
      </c>
      <c r="D8359" s="12">
        <v>40023</v>
      </c>
      <c r="E8359" s="13" t="s">
        <v>14172</v>
      </c>
      <c r="F8359" s="13" t="s">
        <v>32</v>
      </c>
      <c r="G8359" s="14"/>
      <c r="H8359" s="15">
        <f>HYPERLINK("https://docs.wto.org/imrd/directdoc.asp?DDFDocuments/t/G/SPS/NCRI82.DOC","EN")</f>
      </c>
      <c r="I8359" s="15">
        <f>HYPERLINK("https://docs.wto.org/imrd/directdoc.asp?DDFDocuments/u/G/SPS/NCRI82.DOC","FR")</f>
      </c>
      <c r="J8359" s="15">
        <f>HYPERLINK("https://docs.wto.org/imrd/directdoc.asp?DDFDocuments/v/G/SPS/NCRI82.DOC","ES")</f>
      </c>
    </row>
    <row r="8360">
      <c r="A8360" s="10" t="s">
        <v>14173</v>
      </c>
      <c r="B8360" s="11" t="s">
        <v>82</v>
      </c>
      <c r="C8360" s="10" t="s">
        <v>18</v>
      </c>
      <c r="D8360" s="12">
        <v>40023</v>
      </c>
      <c r="E8360" s="13" t="s">
        <v>14174</v>
      </c>
      <c r="F8360" s="13" t="s">
        <v>5891</v>
      </c>
      <c r="G8360" s="14" t="s">
        <v>14175</v>
      </c>
      <c r="H8360" s="15">
        <f>HYPERLINK("https://docs.wto.org/imrd/directdoc.asp?DDFDocuments/t/G/SPS/NEEC349.doc","EN")</f>
      </c>
      <c r="I8360" s="15">
        <f>HYPERLINK("https://docs.wto.org/imrd/directdoc.asp?DDFDocuments/u/G/SPS/NEEC349.doc","FR")</f>
      </c>
      <c r="J8360" s="15">
        <f>HYPERLINK("https://docs.wto.org/imrd/directdoc.asp?DDFDocuments/v/G/SPS/NEEC349.doc","ES")</f>
      </c>
    </row>
    <row r="8361">
      <c r="A8361" s="10" t="s">
        <v>14176</v>
      </c>
      <c r="B8361" s="11" t="s">
        <v>82</v>
      </c>
      <c r="C8361" s="10" t="s">
        <v>18</v>
      </c>
      <c r="D8361" s="12">
        <v>40023</v>
      </c>
      <c r="E8361" s="13" t="s">
        <v>14177</v>
      </c>
      <c r="F8361" s="13" t="s">
        <v>24</v>
      </c>
      <c r="G8361" s="14"/>
      <c r="H8361" s="15">
        <f>HYPERLINK("https://docs.wto.org/imrd/directdoc.asp?DDFDocuments/t/G/SPS/NEEC350.doc","EN")</f>
      </c>
      <c r="I8361" s="15">
        <f>HYPERLINK("https://docs.wto.org/imrd/directdoc.asp?DDFDocuments/u/G/SPS/NEEC350.doc","FR")</f>
      </c>
      <c r="J8361" s="15">
        <f>HYPERLINK("https://docs.wto.org/imrd/directdoc.asp?DDFDocuments/v/G/SPS/NEEC350.doc","ES")</f>
      </c>
    </row>
    <row r="8362">
      <c r="A8362" s="10" t="s">
        <v>14178</v>
      </c>
      <c r="B8362" s="11" t="s">
        <v>59</v>
      </c>
      <c r="C8362" s="10" t="s">
        <v>18</v>
      </c>
      <c r="D8362" s="12">
        <v>40023</v>
      </c>
      <c r="E8362" s="13" t="s">
        <v>2262</v>
      </c>
      <c r="F8362" s="13" t="s">
        <v>11413</v>
      </c>
      <c r="G8362" s="14"/>
      <c r="H8362" s="15">
        <f>HYPERLINK("https://docs.wto.org/imrd/directdoc.asp?DDFDocuments/t/G/SPS/NTPKM165.doc","EN")</f>
      </c>
      <c r="I8362" s="15">
        <f>HYPERLINK("https://docs.wto.org/imrd/directdoc.asp?DDFDocuments/u/G/SPS/NTPKM165.doc","FR")</f>
      </c>
      <c r="J8362" s="15">
        <f>HYPERLINK("https://docs.wto.org/imrd/directdoc.asp?DDFDocuments/v/G/SPS/NTPKM165.doc","ES")</f>
      </c>
    </row>
    <row r="8363">
      <c r="A8363" s="10" t="s">
        <v>14179</v>
      </c>
      <c r="B8363" s="11" t="s">
        <v>164</v>
      </c>
      <c r="C8363" s="10" t="s">
        <v>18</v>
      </c>
      <c r="D8363" s="12">
        <v>40023</v>
      </c>
      <c r="E8363" s="13" t="s">
        <v>14180</v>
      </c>
      <c r="F8363" s="13" t="s">
        <v>14149</v>
      </c>
      <c r="G8363" s="14"/>
      <c r="H8363" s="15">
        <f>HYPERLINK("https://docs.wto.org/imrd/directdoc.asp?DDFDocuments/t/G/SPS/NUKR3.DOC","EN")</f>
      </c>
      <c r="I8363" s="15">
        <f>HYPERLINK("https://docs.wto.org/imrd/directdoc.asp?DDFDocuments/u/G/SPS/NUKR3.DOC","FR")</f>
      </c>
      <c r="J8363" s="15">
        <f>HYPERLINK("https://docs.wto.org/imrd/directdoc.asp?DDFDocuments/v/G/SPS/NUKR3.DOC","ES")</f>
      </c>
    </row>
    <row r="8364">
      <c r="A8364" s="10" t="s">
        <v>14181</v>
      </c>
      <c r="B8364" s="11" t="s">
        <v>5038</v>
      </c>
      <c r="C8364" s="10" t="s">
        <v>12</v>
      </c>
      <c r="D8364" s="12">
        <v>40022</v>
      </c>
      <c r="E8364" s="13" t="s">
        <v>14182</v>
      </c>
      <c r="F8364" s="13" t="s">
        <v>14183</v>
      </c>
      <c r="G8364" s="14" t="s">
        <v>2110</v>
      </c>
      <c r="H8364" s="15">
        <f>HYPERLINK("https://docs.wto.org/imrd/directdoc.asp?DDFDocuments/t/G/SPS/NALB122.DOC","EN")</f>
      </c>
      <c r="I8364" s="15">
        <f>HYPERLINK("https://docs.wto.org/imrd/directdoc.asp?DDFDocuments/u/G/SPS/NALB122.DOC","FR")</f>
      </c>
      <c r="J8364" s="15">
        <f>HYPERLINK("https://docs.wto.org/imrd/directdoc.asp?DDFDocuments/v/G/SPS/NALB122.DOC","ES")</f>
      </c>
    </row>
    <row r="8365">
      <c r="A8365" s="10" t="s">
        <v>14184</v>
      </c>
      <c r="B8365" s="11" t="s">
        <v>5038</v>
      </c>
      <c r="C8365" s="10" t="s">
        <v>12</v>
      </c>
      <c r="D8365" s="12">
        <v>40022</v>
      </c>
      <c r="E8365" s="13" t="s">
        <v>14182</v>
      </c>
      <c r="F8365" s="13" t="s">
        <v>14183</v>
      </c>
      <c r="G8365" s="14" t="s">
        <v>59</v>
      </c>
      <c r="H8365" s="15">
        <f>HYPERLINK("https://docs.wto.org/imrd/directdoc.asp?DDFDocuments/t/G/SPS/NALB123.DOC","EN")</f>
      </c>
      <c r="I8365" s="15">
        <f>HYPERLINK("https://docs.wto.org/imrd/directdoc.asp?DDFDocuments/u/G/SPS/NALB123.DOC","FR")</f>
      </c>
      <c r="J8365" s="15">
        <f>HYPERLINK("https://docs.wto.org/imrd/directdoc.asp?DDFDocuments/v/G/SPS/NALB123.DOC","ES")</f>
      </c>
    </row>
    <row r="8366">
      <c r="A8366" s="10" t="s">
        <v>14185</v>
      </c>
      <c r="B8366" s="11" t="s">
        <v>2054</v>
      </c>
      <c r="C8366" s="10" t="s">
        <v>18</v>
      </c>
      <c r="D8366" s="12">
        <v>40021</v>
      </c>
      <c r="E8366" s="13" t="s">
        <v>14186</v>
      </c>
      <c r="F8366" s="13" t="s">
        <v>14187</v>
      </c>
      <c r="G8366" s="14"/>
      <c r="H8366" s="15">
        <f>HYPERLINK("https://docs.wto.org/imrd/directdoc.asp?DDFDocuments/q/G/SPS/NNPL12.pdf","EN")</f>
      </c>
      <c r="I8366" s="15">
        <f>HYPERLINK("https://docs.wto.org/imrd/directdoc.asp?DDFDocuments/r/G/SPS/NNPL12.pdf","FR")</f>
      </c>
      <c r="J8366" s="15">
        <f>HYPERLINK("https://docs.wto.org/imrd/directdoc.asp?DDFDocuments/s/G/SPS/NNPL12.pdf","ES")</f>
      </c>
    </row>
    <row r="8367">
      <c r="A8367" s="10" t="s">
        <v>14188</v>
      </c>
      <c r="B8367" s="11" t="s">
        <v>847</v>
      </c>
      <c r="C8367" s="10" t="s">
        <v>12</v>
      </c>
      <c r="D8367" s="12">
        <v>40021</v>
      </c>
      <c r="E8367" s="13" t="s">
        <v>14189</v>
      </c>
      <c r="F8367" s="13" t="s">
        <v>8751</v>
      </c>
      <c r="G8367" s="14"/>
      <c r="H8367" s="15">
        <f>HYPERLINK("https://docs.wto.org/imrd/directdoc.asp?DDFDocuments/t/G/SPS/NSWZ1.DOC","EN")</f>
      </c>
      <c r="I8367" s="15">
        <f>HYPERLINK("https://docs.wto.org/imrd/directdoc.asp?DDFDocuments/u/G/SPS/NSWZ1.DOC","FR")</f>
      </c>
      <c r="J8367" s="15">
        <f>HYPERLINK("https://docs.wto.org/imrd/directdoc.asp?DDFDocuments/v/G/SPS/NSWZ1.DOC","ES")</f>
      </c>
    </row>
    <row r="8368">
      <c r="A8368" s="10" t="s">
        <v>14190</v>
      </c>
      <c r="B8368" s="11" t="s">
        <v>82</v>
      </c>
      <c r="C8368" s="10" t="s">
        <v>18</v>
      </c>
      <c r="D8368" s="12">
        <v>40018</v>
      </c>
      <c r="E8368" s="13" t="s">
        <v>14191</v>
      </c>
      <c r="F8368" s="13" t="s">
        <v>4681</v>
      </c>
      <c r="G8368" s="14" t="s">
        <v>14192</v>
      </c>
      <c r="H8368" s="15">
        <f>HYPERLINK("https://docs.wto.org/imrd/directdoc.asp?DDFDocuments/t/G/SPS/NEEC348.doc","EN")</f>
      </c>
      <c r="I8368" s="15">
        <f>HYPERLINK("https://docs.wto.org/imrd/directdoc.asp?DDFDocuments/u/G/SPS/NEEC348.doc","FR")</f>
      </c>
      <c r="J8368" s="15">
        <f>HYPERLINK("https://docs.wto.org/imrd/directdoc.asp?DDFDocuments/v/G/SPS/NEEC348.doc","ES")</f>
      </c>
    </row>
    <row r="8369">
      <c r="A8369" s="10" t="s">
        <v>14193</v>
      </c>
      <c r="B8369" s="11" t="s">
        <v>720</v>
      </c>
      <c r="C8369" s="10" t="s">
        <v>18</v>
      </c>
      <c r="D8369" s="12">
        <v>40018</v>
      </c>
      <c r="E8369" s="13" t="s">
        <v>14194</v>
      </c>
      <c r="F8369" s="13" t="s">
        <v>1550</v>
      </c>
      <c r="G8369" s="14"/>
      <c r="H8369" s="15">
        <f>HYPERLINK("https://docs.wto.org/imrd/directdoc.asp?DDFDocuments/t/G/SPS/NSLV88.DOC","EN")</f>
      </c>
      <c r="I8369" s="15">
        <f>HYPERLINK("https://docs.wto.org/imrd/directdoc.asp?DDFDocuments/u/G/SPS/NSLV88.DOC","FR")</f>
      </c>
      <c r="J8369" s="15">
        <f>HYPERLINK("https://docs.wto.org/imrd/directdoc.asp?DDFDocuments/v/G/SPS/NSLV88.DOC","ES")</f>
      </c>
    </row>
    <row r="8370">
      <c r="A8370" s="10" t="s">
        <v>14195</v>
      </c>
      <c r="B8370" s="11" t="s">
        <v>82</v>
      </c>
      <c r="C8370" s="10" t="s">
        <v>18</v>
      </c>
      <c r="D8370" s="12">
        <v>40017</v>
      </c>
      <c r="E8370" s="13" t="s">
        <v>14196</v>
      </c>
      <c r="F8370" s="13" t="s">
        <v>3412</v>
      </c>
      <c r="G8370" s="14"/>
      <c r="H8370" s="15">
        <f>HYPERLINK("https://docs.wto.org/imrd/directdoc.asp?DDFDocuments/t/G/SPS/NEEC344.DOC","EN")</f>
      </c>
      <c r="I8370" s="15">
        <f>HYPERLINK("https://docs.wto.org/imrd/directdoc.asp?DDFDocuments/u/G/SPS/NEEC344.DOC","FR")</f>
      </c>
      <c r="J8370" s="15">
        <f>HYPERLINK("https://docs.wto.org/imrd/directdoc.asp?DDFDocuments/v/G/SPS/NEEC344.DOC","ES")</f>
      </c>
    </row>
    <row r="8371">
      <c r="A8371" s="10" t="s">
        <v>14197</v>
      </c>
      <c r="B8371" s="11" t="s">
        <v>82</v>
      </c>
      <c r="C8371" s="10" t="s">
        <v>18</v>
      </c>
      <c r="D8371" s="12">
        <v>40017</v>
      </c>
      <c r="E8371" s="13" t="s">
        <v>14198</v>
      </c>
      <c r="F8371" s="13" t="s">
        <v>1282</v>
      </c>
      <c r="G8371" s="14" t="s">
        <v>14122</v>
      </c>
      <c r="H8371" s="15">
        <f>HYPERLINK("https://docs.wto.org/imrd/directdoc.asp?DDFDocuments/t/G/SPS/NEEC347.doc","EN")</f>
      </c>
      <c r="I8371" s="15">
        <f>HYPERLINK("https://docs.wto.org/imrd/directdoc.asp?DDFDocuments/u/G/SPS/NEEC347.doc","FR")</f>
      </c>
      <c r="J8371" s="15">
        <f>HYPERLINK("https://docs.wto.org/imrd/directdoc.asp?DDFDocuments/v/G/SPS/NEEC347.doc","ES")</f>
      </c>
    </row>
    <row r="8372">
      <c r="A8372" s="10" t="s">
        <v>14199</v>
      </c>
      <c r="B8372" s="11" t="s">
        <v>95</v>
      </c>
      <c r="C8372" s="10" t="s">
        <v>40</v>
      </c>
      <c r="D8372" s="12">
        <v>40016</v>
      </c>
      <c r="E8372" s="13" t="s">
        <v>14200</v>
      </c>
      <c r="F8372" s="13" t="s">
        <v>5150</v>
      </c>
      <c r="G8372" s="14"/>
      <c r="H8372" s="15">
        <f>HYPERLINK("https://docs.wto.org/imrd/directdoc.asp?DDFDocuments/t/G/SPS/NBRA514A1.DOC","EN")</f>
      </c>
      <c r="I8372" s="15">
        <f>HYPERLINK("https://docs.wto.org/imrd/directdoc.asp?DDFDocuments/u/G/SPS/NBRA514A1.DOC","FR")</f>
      </c>
      <c r="J8372" s="15">
        <f>HYPERLINK("https://docs.wto.org/imrd/directdoc.asp?DDFDocuments/v/G/SPS/NBRA514A1.DOC","ES")</f>
      </c>
    </row>
    <row r="8373">
      <c r="A8373" s="10" t="s">
        <v>14201</v>
      </c>
      <c r="B8373" s="11" t="s">
        <v>95</v>
      </c>
      <c r="C8373" s="10" t="s">
        <v>18</v>
      </c>
      <c r="D8373" s="12">
        <v>40016</v>
      </c>
      <c r="E8373" s="13" t="s">
        <v>14202</v>
      </c>
      <c r="F8373" s="13" t="s">
        <v>1282</v>
      </c>
      <c r="G8373" s="14"/>
      <c r="H8373" s="15">
        <f>HYPERLINK("https://docs.wto.org/imrd/directdoc.asp?DDFDocuments/t/G/SPS/NBRA555.doc","EN")</f>
      </c>
      <c r="I8373" s="15">
        <f>HYPERLINK("https://docs.wto.org/imrd/directdoc.asp?DDFDocuments/u/G/SPS/NBRA555.doc","FR")</f>
      </c>
      <c r="J8373" s="15">
        <f>HYPERLINK("https://docs.wto.org/imrd/directdoc.asp?DDFDocuments/v/G/SPS/NBRA555.doc","ES")</f>
      </c>
    </row>
    <row r="8374">
      <c r="A8374" s="10" t="s">
        <v>14203</v>
      </c>
      <c r="B8374" s="11" t="s">
        <v>365</v>
      </c>
      <c r="C8374" s="10" t="s">
        <v>18</v>
      </c>
      <c r="D8374" s="12">
        <v>40016</v>
      </c>
      <c r="E8374" s="13" t="s">
        <v>14112</v>
      </c>
      <c r="F8374" s="13" t="s">
        <v>1089</v>
      </c>
      <c r="G8374" s="14" t="s">
        <v>87</v>
      </c>
      <c r="H8374" s="15">
        <f>HYPERLINK("https://docs.wto.org/imrd/directdoc.asp?DDFDocuments/t/G/SPS/NCHL311.DOC","EN")</f>
      </c>
      <c r="I8374" s="15">
        <f>HYPERLINK("https://docs.wto.org/imrd/directdoc.asp?DDFDocuments/u/G/SPS/NCHL311.DOC","FR")</f>
      </c>
      <c r="J8374" s="15">
        <f>HYPERLINK("https://docs.wto.org/imrd/directdoc.asp?DDFDocuments/v/G/SPS/NCHL311.DOC","ES")</f>
      </c>
    </row>
    <row r="8375">
      <c r="A8375" s="10" t="s">
        <v>14204</v>
      </c>
      <c r="B8375" s="11" t="s">
        <v>34</v>
      </c>
      <c r="C8375" s="10" t="s">
        <v>18</v>
      </c>
      <c r="D8375" s="12">
        <v>40016</v>
      </c>
      <c r="E8375" s="13" t="s">
        <v>14205</v>
      </c>
      <c r="F8375" s="13" t="s">
        <v>74</v>
      </c>
      <c r="G8375" s="14"/>
      <c r="H8375" s="15">
        <f>HYPERLINK("https://docs.wto.org/imrd/directdoc.asp?DDFDocuments/q/G/SPS/NJPN231.pdf","EN")</f>
      </c>
      <c r="I8375" s="15">
        <f>HYPERLINK("https://docs.wto.org/imrd/directdoc.asp?DDFDocuments/r/G/SPS/NJPN231.pdf","FR")</f>
      </c>
      <c r="J8375" s="15">
        <f>HYPERLINK("https://docs.wto.org/imrd/directdoc.asp?DDFDocuments/s/G/SPS/NJPN231.pdf","ES")</f>
      </c>
    </row>
    <row r="8376">
      <c r="A8376" s="10" t="s">
        <v>14206</v>
      </c>
      <c r="B8376" s="11" t="s">
        <v>59</v>
      </c>
      <c r="C8376" s="10" t="s">
        <v>18</v>
      </c>
      <c r="D8376" s="12">
        <v>40016</v>
      </c>
      <c r="E8376" s="13" t="s">
        <v>6018</v>
      </c>
      <c r="F8376" s="13" t="s">
        <v>4116</v>
      </c>
      <c r="G8376" s="14"/>
      <c r="H8376" s="15">
        <f>HYPERLINK("https://docs.wto.org/imrd/directdoc.asp?DDFDocuments/t/G/SPS/NTPKM142R1.DOC","EN")</f>
      </c>
      <c r="I8376" s="15">
        <f>HYPERLINK("https://docs.wto.org/imrd/directdoc.asp?DDFDocuments/u/G/SPS/NTPKM142R1.DOC","FR")</f>
      </c>
      <c r="J8376" s="15">
        <f>HYPERLINK("https://docs.wto.org/imrd/directdoc.asp?DDFDocuments/v/G/SPS/NTPKM142R1.DOC","ES")</f>
      </c>
    </row>
    <row r="8377">
      <c r="A8377" s="10" t="s">
        <v>14207</v>
      </c>
      <c r="B8377" s="11" t="s">
        <v>183</v>
      </c>
      <c r="C8377" s="10" t="s">
        <v>18</v>
      </c>
      <c r="D8377" s="12">
        <v>40014</v>
      </c>
      <c r="E8377" s="13" t="s">
        <v>4111</v>
      </c>
      <c r="F8377" s="13" t="s">
        <v>138</v>
      </c>
      <c r="G8377" s="14"/>
      <c r="H8377" s="15">
        <f>HYPERLINK("https://docs.wto.org/imrd/directdoc.asp?DDFDocuments/t/G/SPS/NARG128.doc","EN")</f>
      </c>
      <c r="I8377" s="15">
        <f>HYPERLINK("https://docs.wto.org/imrd/directdoc.asp?DDFDocuments/u/G/SPS/NARG128.doc","FR")</f>
      </c>
      <c r="J8377" s="15">
        <f>HYPERLINK("https://docs.wto.org/imrd/directdoc.asp?DDFDocuments/v/G/SPS/NARG128.doc","ES")</f>
      </c>
    </row>
    <row r="8378">
      <c r="A8378" s="10" t="s">
        <v>14208</v>
      </c>
      <c r="B8378" s="11" t="s">
        <v>72</v>
      </c>
      <c r="C8378" s="10" t="s">
        <v>18</v>
      </c>
      <c r="D8378" s="12">
        <v>40014</v>
      </c>
      <c r="E8378" s="13" t="s">
        <v>14209</v>
      </c>
      <c r="F8378" s="13" t="s">
        <v>122</v>
      </c>
      <c r="G8378" s="14"/>
      <c r="H8378" s="15">
        <f>HYPERLINK("https://docs.wto.org/imrd/directdoc.asp?DDFDocuments/t/G/SPS/NCAN394.DOC","EN")</f>
      </c>
      <c r="I8378" s="15">
        <f>HYPERLINK("https://docs.wto.org/imrd/directdoc.asp?DDFDocuments/u/G/SPS/NCAN394.DOC","FR")</f>
      </c>
      <c r="J8378" s="15">
        <f>HYPERLINK("https://docs.wto.org/imrd/directdoc.asp?DDFDocuments/v/G/SPS/NCAN394.DOC","ES")</f>
      </c>
    </row>
    <row r="8379">
      <c r="A8379" s="10" t="s">
        <v>14210</v>
      </c>
      <c r="B8379" s="11" t="s">
        <v>95</v>
      </c>
      <c r="C8379" s="10" t="s">
        <v>18</v>
      </c>
      <c r="D8379" s="12">
        <v>40010</v>
      </c>
      <c r="E8379" s="13" t="s">
        <v>14211</v>
      </c>
      <c r="F8379" s="13" t="s">
        <v>3404</v>
      </c>
      <c r="G8379" s="14" t="s">
        <v>183</v>
      </c>
      <c r="H8379" s="15">
        <f>HYPERLINK("https://docs.wto.org/imrd/directdoc.asp?DDFDocuments/t/G/SPS/NBRA543.DOC","EN")</f>
      </c>
      <c r="I8379" s="15">
        <f>HYPERLINK("https://docs.wto.org/imrd/directdoc.asp?DDFDocuments/u/G/SPS/NBRA543.DOC","FR")</f>
      </c>
      <c r="J8379" s="15">
        <f>HYPERLINK("https://docs.wto.org/imrd/directdoc.asp?DDFDocuments/v/G/SPS/NBRA543.DOC","ES")</f>
      </c>
    </row>
    <row r="8380">
      <c r="A8380" s="10" t="s">
        <v>14212</v>
      </c>
      <c r="B8380" s="11" t="s">
        <v>95</v>
      </c>
      <c r="C8380" s="10" t="s">
        <v>18</v>
      </c>
      <c r="D8380" s="12">
        <v>40010</v>
      </c>
      <c r="E8380" s="13" t="s">
        <v>13415</v>
      </c>
      <c r="F8380" s="13" t="s">
        <v>868</v>
      </c>
      <c r="G8380" s="14"/>
      <c r="H8380" s="15">
        <f>HYPERLINK("https://docs.wto.org/imrd/directdoc.asp?DDFDocuments/t/G/SPS/NBRA544.DOC","EN")</f>
      </c>
      <c r="I8380" s="15">
        <f>HYPERLINK("https://docs.wto.org/imrd/directdoc.asp?DDFDocuments/u/G/SPS/NBRA544.DOC","FR")</f>
      </c>
      <c r="J8380" s="15">
        <f>HYPERLINK("https://docs.wto.org/imrd/directdoc.asp?DDFDocuments/v/G/SPS/NBRA544.DOC","ES")</f>
      </c>
    </row>
    <row r="8381">
      <c r="A8381" s="10" t="s">
        <v>14213</v>
      </c>
      <c r="B8381" s="11" t="s">
        <v>95</v>
      </c>
      <c r="C8381" s="10" t="s">
        <v>18</v>
      </c>
      <c r="D8381" s="12">
        <v>40010</v>
      </c>
      <c r="E8381" s="13" t="s">
        <v>14214</v>
      </c>
      <c r="F8381" s="13" t="s">
        <v>1515</v>
      </c>
      <c r="G8381" s="14" t="s">
        <v>1331</v>
      </c>
      <c r="H8381" s="15">
        <f>HYPERLINK("https://docs.wto.org/imrd/directdoc.asp?DDFDocuments/t/G/SPS/NBRA545.DOC","EN")</f>
      </c>
      <c r="I8381" s="15">
        <f>HYPERLINK("https://docs.wto.org/imrd/directdoc.asp?DDFDocuments/u/G/SPS/NBRA545.DOC","FR")</f>
      </c>
      <c r="J8381" s="15">
        <f>HYPERLINK("https://docs.wto.org/imrd/directdoc.asp?DDFDocuments/v/G/SPS/NBRA545.DOC","ES")</f>
      </c>
    </row>
    <row r="8382">
      <c r="A8382" s="10" t="s">
        <v>14215</v>
      </c>
      <c r="B8382" s="11" t="s">
        <v>95</v>
      </c>
      <c r="C8382" s="10" t="s">
        <v>18</v>
      </c>
      <c r="D8382" s="12">
        <v>40010</v>
      </c>
      <c r="E8382" s="13" t="s">
        <v>14216</v>
      </c>
      <c r="F8382" s="13" t="s">
        <v>1515</v>
      </c>
      <c r="G8382" s="14"/>
      <c r="H8382" s="15">
        <f>HYPERLINK("https://docs.wto.org/imrd/directdoc.asp?DDFDocuments/q/G/SPS/NBRA552.pdf","EN")</f>
      </c>
      <c r="I8382" s="15">
        <f>HYPERLINK("https://docs.wto.org/imrd/directdoc.asp?DDFDocuments/r/G/SPS/NBRA552.pdf","FR")</f>
      </c>
      <c r="J8382" s="15">
        <f>HYPERLINK("https://docs.wto.org/imrd/directdoc.asp?DDFDocuments/s/G/SPS/NBRA552.pdf","ES")</f>
      </c>
    </row>
    <row r="8383">
      <c r="A8383" s="10" t="s">
        <v>14217</v>
      </c>
      <c r="B8383" s="11" t="s">
        <v>95</v>
      </c>
      <c r="C8383" s="10" t="s">
        <v>18</v>
      </c>
      <c r="D8383" s="12">
        <v>40010</v>
      </c>
      <c r="E8383" s="13" t="s">
        <v>14218</v>
      </c>
      <c r="F8383" s="13" t="s">
        <v>368</v>
      </c>
      <c r="G8383" s="14" t="s">
        <v>14219</v>
      </c>
      <c r="H8383" s="15">
        <f>HYPERLINK("https://docs.wto.org/imrd/directdoc.asp?DDFDocuments/q/G/SPS/NBRA553.pdf","EN")</f>
      </c>
      <c r="I8383" s="15">
        <f>HYPERLINK("https://docs.wto.org/imrd/directdoc.asp?DDFDocuments/r/G/SPS/NBRA553.pdf","FR")</f>
      </c>
      <c r="J8383" s="15">
        <f>HYPERLINK("https://docs.wto.org/imrd/directdoc.asp?DDFDocuments/s/G/SPS/NBRA553.pdf","ES")</f>
      </c>
    </row>
    <row r="8384">
      <c r="A8384" s="10" t="s">
        <v>14220</v>
      </c>
      <c r="B8384" s="11" t="s">
        <v>95</v>
      </c>
      <c r="C8384" s="10" t="s">
        <v>18</v>
      </c>
      <c r="D8384" s="12">
        <v>40010</v>
      </c>
      <c r="E8384" s="13" t="s">
        <v>14221</v>
      </c>
      <c r="F8384" s="13" t="s">
        <v>368</v>
      </c>
      <c r="G8384" s="14" t="s">
        <v>183</v>
      </c>
      <c r="H8384" s="15">
        <f>HYPERLINK("https://docs.wto.org/imrd/directdoc.asp?DDFDocuments/q/G/SPS/NBRA554.pdf","EN")</f>
      </c>
      <c r="I8384" s="15">
        <f>HYPERLINK("https://docs.wto.org/imrd/directdoc.asp?DDFDocuments/r/G/SPS/NBRA554.pdf","FR")</f>
      </c>
      <c r="J8384" s="15">
        <f>HYPERLINK("https://docs.wto.org/imrd/directdoc.asp?DDFDocuments/s/G/SPS/NBRA554.pdf","ES")</f>
      </c>
    </row>
    <row r="8385">
      <c r="A8385" s="10" t="s">
        <v>14222</v>
      </c>
      <c r="B8385" s="11" t="s">
        <v>6821</v>
      </c>
      <c r="C8385" s="10" t="s">
        <v>18</v>
      </c>
      <c r="D8385" s="12">
        <v>40009</v>
      </c>
      <c r="E8385" s="13" t="s">
        <v>14223</v>
      </c>
      <c r="F8385" s="13" t="s">
        <v>4224</v>
      </c>
      <c r="G8385" s="14"/>
      <c r="H8385" s="15">
        <f>HYPERLINK("https://docs.wto.org/imrd/directdoc.asp?DDFDocuments/t/G/SPS/NFJI4.DOC","EN")</f>
      </c>
      <c r="I8385" s="15">
        <f>HYPERLINK("https://docs.wto.org/imrd/directdoc.asp?DDFDocuments/u/G/SPS/NFJI4.DOC","FR")</f>
      </c>
      <c r="J8385" s="15">
        <f>HYPERLINK("https://docs.wto.org/imrd/directdoc.asp?DDFDocuments/v/G/SPS/NFJI4.DOC","ES")</f>
      </c>
    </row>
    <row r="8386">
      <c r="A8386" s="10" t="s">
        <v>14224</v>
      </c>
      <c r="B8386" s="11" t="s">
        <v>161</v>
      </c>
      <c r="C8386" s="10" t="s">
        <v>201</v>
      </c>
      <c r="D8386" s="12">
        <v>40009</v>
      </c>
      <c r="E8386" s="13" t="s">
        <v>3881</v>
      </c>
      <c r="F8386" s="13" t="s">
        <v>36</v>
      </c>
      <c r="G8386" s="14" t="s">
        <v>14225</v>
      </c>
      <c r="H8386" s="15">
        <f>HYPERLINK("https://docs.wto.org/imrd/directdoc.asp?DDFDocuments/t/G/SPS/NUSA1923A1C1.DOC","EN")</f>
      </c>
      <c r="I8386" s="15">
        <f>HYPERLINK("https://docs.wto.org/imrd/directdoc.asp?DDFDocuments/u/G/SPS/NUSA1923A1C1.DOC","FR")</f>
      </c>
      <c r="J8386" s="15">
        <f>HYPERLINK("https://docs.wto.org/imrd/directdoc.asp?DDFDocuments/v/G/SPS/NUSA1923A1C1.DOC","ES")</f>
      </c>
    </row>
    <row r="8387">
      <c r="A8387" s="10" t="s">
        <v>14226</v>
      </c>
      <c r="B8387" s="11" t="s">
        <v>79</v>
      </c>
      <c r="C8387" s="10" t="s">
        <v>12</v>
      </c>
      <c r="D8387" s="12">
        <v>40008</v>
      </c>
      <c r="E8387" s="13" t="s">
        <v>13152</v>
      </c>
      <c r="F8387" s="13" t="s">
        <v>2192</v>
      </c>
      <c r="G8387" s="14" t="s">
        <v>13153</v>
      </c>
      <c r="H8387" s="15">
        <f>HYPERLINK("https://docs.wto.org/imrd/directdoc.asp?DDFDocuments/t/G/SPS/NCOL172.DOC","EN")</f>
      </c>
      <c r="I8387" s="15">
        <f>HYPERLINK("https://docs.wto.org/imrd/directdoc.asp?DDFDocuments/u/G/SPS/NCOL172.DOC","FR")</f>
      </c>
      <c r="J8387" s="15">
        <f>HYPERLINK("https://docs.wto.org/imrd/directdoc.asp?DDFDocuments/v/G/SPS/NCOL172.DOC","ES")</f>
      </c>
    </row>
    <row r="8388">
      <c r="A8388" s="10" t="s">
        <v>14227</v>
      </c>
      <c r="B8388" s="11" t="s">
        <v>79</v>
      </c>
      <c r="C8388" s="10" t="s">
        <v>12</v>
      </c>
      <c r="D8388" s="12">
        <v>40008</v>
      </c>
      <c r="E8388" s="13" t="s">
        <v>13152</v>
      </c>
      <c r="F8388" s="13" t="s">
        <v>2192</v>
      </c>
      <c r="G8388" s="14" t="s">
        <v>349</v>
      </c>
      <c r="H8388" s="15">
        <f>HYPERLINK("https://docs.wto.org/imrd/directdoc.asp?DDFDocuments/t/G/SPS/NCOL173.DOC","EN")</f>
      </c>
      <c r="I8388" s="15">
        <f>HYPERLINK("https://docs.wto.org/imrd/directdoc.asp?DDFDocuments/u/G/SPS/NCOL173.DOC","FR")</f>
      </c>
      <c r="J8388" s="15">
        <f>HYPERLINK("https://docs.wto.org/imrd/directdoc.asp?DDFDocuments/v/G/SPS/NCOL173.DOC","ES")</f>
      </c>
    </row>
    <row r="8389">
      <c r="A8389" s="10" t="s">
        <v>14228</v>
      </c>
      <c r="B8389" s="11" t="s">
        <v>145</v>
      </c>
      <c r="C8389" s="10" t="s">
        <v>12</v>
      </c>
      <c r="D8389" s="12">
        <v>40008</v>
      </c>
      <c r="E8389" s="13" t="s">
        <v>7465</v>
      </c>
      <c r="F8389" s="13" t="s">
        <v>229</v>
      </c>
      <c r="G8389" s="14" t="s">
        <v>1412</v>
      </c>
      <c r="H8389" s="15">
        <f>HYPERLINK("https://docs.wto.org/imrd/directdoc.asp?DDFDocuments/q/G/SPS/NPHL156.pdf","EN")</f>
      </c>
      <c r="I8389" s="15">
        <f>HYPERLINK("https://docs.wto.org/imrd/directdoc.asp?DDFDocuments/r/G/SPS/NPHL156.pdf","FR")</f>
      </c>
      <c r="J8389" s="15">
        <f>HYPERLINK("https://docs.wto.org/imrd/directdoc.asp?DDFDocuments/s/G/SPS/NPHL156.pdf","ES")</f>
      </c>
    </row>
    <row r="8390">
      <c r="A8390" s="10" t="s">
        <v>14229</v>
      </c>
      <c r="B8390" s="11" t="s">
        <v>145</v>
      </c>
      <c r="C8390" s="10" t="s">
        <v>12</v>
      </c>
      <c r="D8390" s="12">
        <v>40008</v>
      </c>
      <c r="E8390" s="13" t="s">
        <v>14230</v>
      </c>
      <c r="F8390" s="13" t="s">
        <v>2192</v>
      </c>
      <c r="G8390" s="14" t="s">
        <v>59</v>
      </c>
      <c r="H8390" s="15">
        <f>HYPERLINK("https://docs.wto.org/imrd/directdoc.asp?DDFDocuments/t/G/SPS/NPHL157.DOC","EN")</f>
      </c>
      <c r="I8390" s="15">
        <f>HYPERLINK("https://docs.wto.org/imrd/directdoc.asp?DDFDocuments/u/G/SPS/NPHL157.DOC","FR")</f>
      </c>
      <c r="J8390" s="15">
        <f>HYPERLINK("https://docs.wto.org/imrd/directdoc.asp?DDFDocuments/v/G/SPS/NPHL157.DOC","ES")</f>
      </c>
    </row>
    <row r="8391">
      <c r="A8391" s="10" t="s">
        <v>14231</v>
      </c>
      <c r="B8391" s="11" t="s">
        <v>145</v>
      </c>
      <c r="C8391" s="10" t="s">
        <v>12</v>
      </c>
      <c r="D8391" s="12">
        <v>40008</v>
      </c>
      <c r="E8391" s="13" t="s">
        <v>7465</v>
      </c>
      <c r="F8391" s="13" t="s">
        <v>229</v>
      </c>
      <c r="G8391" s="14" t="s">
        <v>432</v>
      </c>
      <c r="H8391" s="15">
        <f>HYPERLINK("https://docs.wto.org/imrd/directdoc.asp?DDFDocuments/q/G/SPS/NPHL158.pdf","EN")</f>
      </c>
      <c r="I8391" s="15">
        <f>HYPERLINK("https://docs.wto.org/imrd/directdoc.asp?DDFDocuments/r/G/SPS/NPHL158.pdf","FR")</f>
      </c>
      <c r="J8391" s="15">
        <f>HYPERLINK("https://docs.wto.org/imrd/directdoc.asp?DDFDocuments/s/G/SPS/NPHL158.pdf","ES")</f>
      </c>
    </row>
    <row r="8392">
      <c r="A8392" s="10" t="s">
        <v>14232</v>
      </c>
      <c r="B8392" s="11" t="s">
        <v>145</v>
      </c>
      <c r="C8392" s="10" t="s">
        <v>12</v>
      </c>
      <c r="D8392" s="12">
        <v>40008</v>
      </c>
      <c r="E8392" s="13" t="s">
        <v>7465</v>
      </c>
      <c r="F8392" s="13" t="s">
        <v>229</v>
      </c>
      <c r="G8392" s="14" t="s">
        <v>34</v>
      </c>
      <c r="H8392" s="15">
        <f>HYPERLINK("https://docs.wto.org/imrd/directdoc.asp?DDFDocuments/q/G/SPS/NPHL159.pdf","EN")</f>
      </c>
      <c r="I8392" s="15">
        <f>HYPERLINK("https://docs.wto.org/imrd/directdoc.asp?DDFDocuments/r/G/SPS/NPHL159.pdf","FR")</f>
      </c>
      <c r="J8392" s="15">
        <f>HYPERLINK("https://docs.wto.org/imrd/directdoc.asp?DDFDocuments/s/G/SPS/NPHL159.pdf","ES")</f>
      </c>
    </row>
    <row r="8393">
      <c r="A8393" s="10" t="s">
        <v>14233</v>
      </c>
      <c r="B8393" s="11" t="s">
        <v>145</v>
      </c>
      <c r="C8393" s="10" t="s">
        <v>12</v>
      </c>
      <c r="D8393" s="12">
        <v>40008</v>
      </c>
      <c r="E8393" s="13" t="s">
        <v>14230</v>
      </c>
      <c r="F8393" s="13" t="s">
        <v>2192</v>
      </c>
      <c r="G8393" s="14" t="s">
        <v>14234</v>
      </c>
      <c r="H8393" s="15">
        <f>HYPERLINK("https://docs.wto.org/imrd/directdoc.asp?DDFDocuments/t/G/SPS/NPHL160.doc","EN")</f>
      </c>
      <c r="I8393" s="15">
        <f>HYPERLINK("https://docs.wto.org/imrd/directdoc.asp?DDFDocuments/u/G/SPS/NPHL160.doc","FR")</f>
      </c>
      <c r="J8393" s="15">
        <f>HYPERLINK("https://docs.wto.org/imrd/directdoc.asp?DDFDocuments/v/G/SPS/NPHL160.doc","ES")</f>
      </c>
    </row>
    <row r="8394">
      <c r="A8394" s="10" t="s">
        <v>14235</v>
      </c>
      <c r="B8394" s="11" t="s">
        <v>161</v>
      </c>
      <c r="C8394" s="10" t="s">
        <v>40</v>
      </c>
      <c r="D8394" s="12">
        <v>40008</v>
      </c>
      <c r="E8394" s="13" t="s">
        <v>14236</v>
      </c>
      <c r="F8394" s="13" t="s">
        <v>5150</v>
      </c>
      <c r="G8394" s="14"/>
      <c r="H8394" s="15">
        <f>HYPERLINK("https://docs.wto.org/imrd/directdoc.asp?DDFDocuments/t/G/SPS/NUSA994A3.DOC","EN")</f>
      </c>
      <c r="I8394" s="15">
        <f>HYPERLINK("https://docs.wto.org/imrd/directdoc.asp?DDFDocuments/u/G/SPS/NUSA994A3.DOC","FR")</f>
      </c>
      <c r="J8394" s="15">
        <f>HYPERLINK("https://docs.wto.org/imrd/directdoc.asp?DDFDocuments/v/G/SPS/NUSA994A3.DOC","ES")</f>
      </c>
    </row>
    <row r="8395">
      <c r="A8395" s="10" t="s">
        <v>14237</v>
      </c>
      <c r="B8395" s="11" t="s">
        <v>79</v>
      </c>
      <c r="C8395" s="10" t="s">
        <v>18</v>
      </c>
      <c r="D8395" s="12">
        <v>40007</v>
      </c>
      <c r="E8395" s="13" t="s">
        <v>2415</v>
      </c>
      <c r="F8395" s="13" t="s">
        <v>12926</v>
      </c>
      <c r="G8395" s="14"/>
      <c r="H8395" s="15">
        <f>HYPERLINK("https://docs.wto.org/imrd/directdoc.asp?DDFDocuments/t/G/SPS/NCOL171.DOC","EN")</f>
      </c>
      <c r="I8395" s="15">
        <f>HYPERLINK("https://docs.wto.org/imrd/directdoc.asp?DDFDocuments/u/G/SPS/NCOL171.DOC","FR")</f>
      </c>
      <c r="J8395" s="15">
        <f>HYPERLINK("https://docs.wto.org/imrd/directdoc.asp?DDFDocuments/v/G/SPS/NCOL171.DOC","ES")</f>
      </c>
    </row>
    <row r="8396">
      <c r="A8396" s="10" t="s">
        <v>14238</v>
      </c>
      <c r="B8396" s="11" t="s">
        <v>164</v>
      </c>
      <c r="C8396" s="10" t="s">
        <v>54</v>
      </c>
      <c r="D8396" s="12">
        <v>40007</v>
      </c>
      <c r="E8396" s="13" t="s">
        <v>14239</v>
      </c>
      <c r="F8396" s="13" t="s">
        <v>925</v>
      </c>
      <c r="G8396" s="14" t="s">
        <v>14240</v>
      </c>
      <c r="H8396" s="15">
        <f>HYPERLINK("https://docs.wto.org/imrd/directdoc.asp?DDFDocuments/t/G/SPS/NUKR2A1.DOC","EN")</f>
      </c>
      <c r="I8396" s="15">
        <f>HYPERLINK("https://docs.wto.org/imrd/directdoc.asp?DDFDocuments/u/G/SPS/NUKR2A1.DOC","FR")</f>
      </c>
      <c r="J8396" s="15">
        <f>HYPERLINK("https://docs.wto.org/imrd/directdoc.asp?DDFDocuments/v/G/SPS/NUKR2A1.DOC","ES")</f>
      </c>
    </row>
    <row r="8397">
      <c r="A8397" s="10" t="s">
        <v>14241</v>
      </c>
      <c r="B8397" s="11" t="s">
        <v>161</v>
      </c>
      <c r="C8397" s="10" t="s">
        <v>40</v>
      </c>
      <c r="D8397" s="12">
        <v>40007</v>
      </c>
      <c r="E8397" s="13" t="s">
        <v>14242</v>
      </c>
      <c r="F8397" s="13" t="s">
        <v>5163</v>
      </c>
      <c r="G8397" s="14" t="s">
        <v>14243</v>
      </c>
      <c r="H8397" s="15">
        <f>HYPERLINK("https://docs.wto.org/imrd/directdoc.asp?DDFDocuments/t/G/SPS/NUSA1827A2.DOC","EN")</f>
      </c>
      <c r="I8397" s="15">
        <f>HYPERLINK("https://docs.wto.org/imrd/directdoc.asp?DDFDocuments/u/G/SPS/NUSA1827A2.DOC","FR")</f>
      </c>
      <c r="J8397" s="15">
        <f>HYPERLINK("https://docs.wto.org/imrd/directdoc.asp?DDFDocuments/v/G/SPS/NUSA1827A2.DOC","ES")</f>
      </c>
    </row>
    <row r="8398">
      <c r="A8398" s="10" t="s">
        <v>14244</v>
      </c>
      <c r="B8398" s="11" t="s">
        <v>161</v>
      </c>
      <c r="C8398" s="10" t="s">
        <v>40</v>
      </c>
      <c r="D8398" s="12">
        <v>40007</v>
      </c>
      <c r="E8398" s="13" t="s">
        <v>14245</v>
      </c>
      <c r="F8398" s="13" t="s">
        <v>3442</v>
      </c>
      <c r="G8398" s="14"/>
      <c r="H8398" s="15">
        <f>HYPERLINK("https://docs.wto.org/imrd/directdoc.asp?DDFDocuments/t/G/SPS/NUSA1933A1.DOC","EN")</f>
      </c>
      <c r="I8398" s="15">
        <f>HYPERLINK("https://docs.wto.org/imrd/directdoc.asp?DDFDocuments/u/G/SPS/NUSA1933A1.DOC","FR")</f>
      </c>
      <c r="J8398" s="15">
        <f>HYPERLINK("https://docs.wto.org/imrd/directdoc.asp?DDFDocuments/v/G/SPS/NUSA1933A1.DOC","ES")</f>
      </c>
    </row>
    <row r="8399">
      <c r="A8399" s="10" t="s">
        <v>14246</v>
      </c>
      <c r="B8399" s="11" t="s">
        <v>5038</v>
      </c>
      <c r="C8399" s="10" t="s">
        <v>12</v>
      </c>
      <c r="D8399" s="12">
        <v>40002</v>
      </c>
      <c r="E8399" s="13" t="s">
        <v>14182</v>
      </c>
      <c r="F8399" s="13" t="s">
        <v>14183</v>
      </c>
      <c r="G8399" s="14" t="s">
        <v>59</v>
      </c>
      <c r="H8399" s="15">
        <f>HYPERLINK("https://docs.wto.org/imrd/directdoc.asp?DDFDocuments/t/G/SPS/NALB121.DOC","EN")</f>
      </c>
      <c r="I8399" s="15">
        <f>HYPERLINK("https://docs.wto.org/imrd/directdoc.asp?DDFDocuments/u/G/SPS/NALB121.DOC","FR")</f>
      </c>
      <c r="J8399" s="15">
        <f>HYPERLINK("https://docs.wto.org/imrd/directdoc.asp?DDFDocuments/v/G/SPS/NALB121.DOC","ES")</f>
      </c>
    </row>
    <row r="8400">
      <c r="A8400" s="10" t="s">
        <v>14247</v>
      </c>
      <c r="B8400" s="11" t="s">
        <v>139</v>
      </c>
      <c r="C8400" s="10" t="s">
        <v>18</v>
      </c>
      <c r="D8400" s="12">
        <v>40002</v>
      </c>
      <c r="E8400" s="13" t="s">
        <v>5321</v>
      </c>
      <c r="F8400" s="13" t="s">
        <v>158</v>
      </c>
      <c r="G8400" s="14"/>
      <c r="H8400" s="15">
        <f>HYPERLINK("https://docs.wto.org/imrd/directdoc.asp?DDFDocuments/q/G/SPS/NIND62.pdf","EN")</f>
      </c>
      <c r="I8400" s="15">
        <f>HYPERLINK("https://docs.wto.org/imrd/directdoc.asp?DDFDocuments/r/G/SPS/NIND62.pdf","FR")</f>
      </c>
      <c r="J8400" s="15">
        <f>HYPERLINK("https://docs.wto.org/imrd/directdoc.asp?DDFDocuments/s/G/SPS/NIND62.pdf","ES")</f>
      </c>
    </row>
    <row r="8401">
      <c r="A8401" s="10" t="s">
        <v>14248</v>
      </c>
      <c r="B8401" s="11" t="s">
        <v>82</v>
      </c>
      <c r="C8401" s="10" t="s">
        <v>40</v>
      </c>
      <c r="D8401" s="12">
        <v>40001</v>
      </c>
      <c r="E8401" s="13" t="s">
        <v>3328</v>
      </c>
      <c r="F8401" s="13" t="s">
        <v>14249</v>
      </c>
      <c r="G8401" s="14"/>
      <c r="H8401" s="15">
        <f>HYPERLINK("https://docs.wto.org/imrd/directdoc.asp?DDFDocuments/t/G/SPS/NEEC341A1.DOC","EN")</f>
      </c>
      <c r="I8401" s="15">
        <f>HYPERLINK("https://docs.wto.org/imrd/directdoc.asp?DDFDocuments/u/G/SPS/NEEC341A1.DOC","FR")</f>
      </c>
      <c r="J8401" s="15">
        <f>HYPERLINK("https://docs.wto.org/imrd/directdoc.asp?DDFDocuments/v/G/SPS/NEEC341A1.DOC","ES")</f>
      </c>
    </row>
    <row r="8402">
      <c r="A8402" s="10" t="s">
        <v>14250</v>
      </c>
      <c r="B8402" s="11" t="s">
        <v>95</v>
      </c>
      <c r="C8402" s="10" t="s">
        <v>40</v>
      </c>
      <c r="D8402" s="12">
        <v>40000</v>
      </c>
      <c r="E8402" s="13" t="s">
        <v>13798</v>
      </c>
      <c r="F8402" s="13" t="s">
        <v>5150</v>
      </c>
      <c r="G8402" s="14"/>
      <c r="H8402" s="15">
        <f>HYPERLINK("https://docs.wto.org/imrd/directdoc.asp?DDFDocuments/t/G/SPS/NBRA144A4.DOC","EN")</f>
      </c>
      <c r="I8402" s="15">
        <f>HYPERLINK("https://docs.wto.org/imrd/directdoc.asp?DDFDocuments/u/G/SPS/NBRA144A4.DOC","FR")</f>
      </c>
      <c r="J8402" s="15">
        <f>HYPERLINK("https://docs.wto.org/imrd/directdoc.asp?DDFDocuments/v/G/SPS/NBRA144A4.DOC","ES")</f>
      </c>
    </row>
    <row r="8403">
      <c r="A8403" s="10" t="s">
        <v>14251</v>
      </c>
      <c r="B8403" s="11" t="s">
        <v>1389</v>
      </c>
      <c r="C8403" s="10" t="s">
        <v>18</v>
      </c>
      <c r="D8403" s="12">
        <v>40000</v>
      </c>
      <c r="E8403" s="13" t="s">
        <v>8275</v>
      </c>
      <c r="F8403" s="13" t="s">
        <v>24</v>
      </c>
      <c r="G8403" s="14"/>
      <c r="H8403" s="15">
        <f>HYPERLINK("https://docs.wto.org/imrd/directdoc.asp?DDFDocuments/t/G/SPS/NDOM21.doc","EN")</f>
      </c>
      <c r="I8403" s="15">
        <f>HYPERLINK("https://docs.wto.org/imrd/directdoc.asp?DDFDocuments/u/G/SPS/NDOM21.doc","FR")</f>
      </c>
      <c r="J8403" s="15">
        <f>HYPERLINK("https://docs.wto.org/imrd/directdoc.asp?DDFDocuments/v/G/SPS/NDOM21.doc","ES")</f>
      </c>
    </row>
    <row r="8404">
      <c r="A8404" s="10" t="s">
        <v>14252</v>
      </c>
      <c r="B8404" s="11" t="s">
        <v>1389</v>
      </c>
      <c r="C8404" s="10" t="s">
        <v>18</v>
      </c>
      <c r="D8404" s="12">
        <v>40000</v>
      </c>
      <c r="E8404" s="13" t="s">
        <v>14253</v>
      </c>
      <c r="F8404" s="13" t="s">
        <v>7212</v>
      </c>
      <c r="G8404" s="14"/>
      <c r="H8404" s="15">
        <f>HYPERLINK("https://docs.wto.org/imrd/directdoc.asp?DDFDocuments/t/G/SPS/NDOM25.DOC","EN")</f>
      </c>
      <c r="I8404" s="15">
        <f>HYPERLINK("https://docs.wto.org/imrd/directdoc.asp?DDFDocuments/u/G/SPS/NDOM25.DOC","FR")</f>
      </c>
      <c r="J8404" s="15">
        <f>HYPERLINK("https://docs.wto.org/imrd/directdoc.asp?DDFDocuments/v/G/SPS/NDOM25.DOC","ES")</f>
      </c>
    </row>
    <row r="8405">
      <c r="A8405" s="10" t="s">
        <v>14254</v>
      </c>
      <c r="B8405" s="11" t="s">
        <v>1389</v>
      </c>
      <c r="C8405" s="10" t="s">
        <v>18</v>
      </c>
      <c r="D8405" s="12">
        <v>40000</v>
      </c>
      <c r="E8405" s="13" t="s">
        <v>14255</v>
      </c>
      <c r="F8405" s="13" t="s">
        <v>12283</v>
      </c>
      <c r="G8405" s="14"/>
      <c r="H8405" s="15">
        <f>HYPERLINK("https://docs.wto.org/imrd/directdoc.asp?DDFDocuments/t/G/SPS/NDOM26.DOC","EN")</f>
      </c>
      <c r="I8405" s="15">
        <f>HYPERLINK("https://docs.wto.org/imrd/directdoc.asp?DDFDocuments/u/G/SPS/NDOM26.DOC","FR")</f>
      </c>
      <c r="J8405" s="15">
        <f>HYPERLINK("https://docs.wto.org/imrd/directdoc.asp?DDFDocuments/v/G/SPS/NDOM26.DOC","ES")</f>
      </c>
    </row>
    <row r="8406">
      <c r="A8406" s="10" t="s">
        <v>14256</v>
      </c>
      <c r="B8406" s="11" t="s">
        <v>1389</v>
      </c>
      <c r="C8406" s="10" t="s">
        <v>18</v>
      </c>
      <c r="D8406" s="12">
        <v>40000</v>
      </c>
      <c r="E8406" s="13" t="s">
        <v>14257</v>
      </c>
      <c r="F8406" s="13" t="s">
        <v>24</v>
      </c>
      <c r="G8406" s="14"/>
      <c r="H8406" s="15">
        <f>HYPERLINK("https://docs.wto.org/imrd/directdoc.asp?DDFDocuments/t/G/SPS/NDOM27.DOC","EN")</f>
      </c>
      <c r="I8406" s="15">
        <f>HYPERLINK("https://docs.wto.org/imrd/directdoc.asp?DDFDocuments/u/G/SPS/NDOM27.DOC","FR")</f>
      </c>
      <c r="J8406" s="15">
        <f>HYPERLINK("https://docs.wto.org/imrd/directdoc.asp?DDFDocuments/v/G/SPS/NDOM27.DOC","ES")</f>
      </c>
    </row>
    <row r="8407">
      <c r="A8407" s="10" t="s">
        <v>14258</v>
      </c>
      <c r="B8407" s="11" t="s">
        <v>82</v>
      </c>
      <c r="C8407" s="10" t="s">
        <v>40</v>
      </c>
      <c r="D8407" s="12">
        <v>40000</v>
      </c>
      <c r="E8407" s="13" t="s">
        <v>14259</v>
      </c>
      <c r="F8407" s="13" t="s">
        <v>310</v>
      </c>
      <c r="G8407" s="14" t="s">
        <v>14260</v>
      </c>
      <c r="H8407" s="15">
        <f>HYPERLINK("https://docs.wto.org/imrd/directdoc.asp?DDFDocuments/t/G/SPS/NEEC196A15.DOC","EN")</f>
      </c>
      <c r="I8407" s="15">
        <f>HYPERLINK("https://docs.wto.org/imrd/directdoc.asp?DDFDocuments/u/G/SPS/NEEC196A15.DOC","FR")</f>
      </c>
      <c r="J8407" s="15">
        <f>HYPERLINK("https://docs.wto.org/imrd/directdoc.asp?DDFDocuments/v/G/SPS/NEEC196A15.DOC","ES")</f>
      </c>
    </row>
    <row r="8408">
      <c r="A8408" s="10" t="s">
        <v>14261</v>
      </c>
      <c r="B8408" s="11" t="s">
        <v>1129</v>
      </c>
      <c r="C8408" s="10" t="s">
        <v>18</v>
      </c>
      <c r="D8408" s="12">
        <v>40000</v>
      </c>
      <c r="E8408" s="13" t="s">
        <v>12229</v>
      </c>
      <c r="F8408" s="13" t="s">
        <v>144</v>
      </c>
      <c r="G8408" s="14"/>
      <c r="H8408" s="15">
        <f>HYPERLINK("https://docs.wto.org/imrd/directdoc.asp?DDFDocuments/q/G/SPS/NMYS20.pdf","EN")</f>
      </c>
      <c r="I8408" s="15">
        <f>HYPERLINK("https://docs.wto.org/imrd/directdoc.asp?DDFDocuments/r/G/SPS/NMYS20.pdf","FR")</f>
      </c>
      <c r="J8408" s="15">
        <f>HYPERLINK("https://docs.wto.org/imrd/directdoc.asp?DDFDocuments/s/G/SPS/NMYS20.pdf","ES")</f>
      </c>
    </row>
    <row r="8409">
      <c r="A8409" s="10" t="s">
        <v>14262</v>
      </c>
      <c r="B8409" s="11" t="s">
        <v>161</v>
      </c>
      <c r="C8409" s="10" t="s">
        <v>18</v>
      </c>
      <c r="D8409" s="12">
        <v>40000</v>
      </c>
      <c r="E8409" s="13" t="s">
        <v>13251</v>
      </c>
      <c r="F8409" s="13" t="s">
        <v>3442</v>
      </c>
      <c r="G8409" s="14"/>
      <c r="H8409" s="15">
        <f>HYPERLINK("https://docs.wto.org/imrd/directdoc.asp?DDFDocuments/t/G/SPS/NUSA1933.DOC","EN")</f>
      </c>
      <c r="I8409" s="15">
        <f>HYPERLINK("https://docs.wto.org/imrd/directdoc.asp?DDFDocuments/u/G/SPS/NUSA1933.DOC","FR")</f>
      </c>
      <c r="J8409" s="15">
        <f>HYPERLINK("https://docs.wto.org/imrd/directdoc.asp?DDFDocuments/v/G/SPS/NUSA1933.DOC","ES")</f>
      </c>
    </row>
    <row r="8410">
      <c r="A8410" s="10" t="s">
        <v>14263</v>
      </c>
      <c r="B8410" s="11" t="s">
        <v>188</v>
      </c>
      <c r="C8410" s="10" t="s">
        <v>40</v>
      </c>
      <c r="D8410" s="12">
        <v>39997</v>
      </c>
      <c r="E8410" s="13" t="s">
        <v>14264</v>
      </c>
      <c r="F8410" s="13" t="s">
        <v>310</v>
      </c>
      <c r="G8410" s="14"/>
      <c r="H8410" s="15">
        <f>HYPERLINK("https://docs.wto.org/imrd/directdoc.asp?DDFDocuments/t/G/SPS/NAUS203A2.DOC","EN")</f>
      </c>
      <c r="I8410" s="15">
        <f>HYPERLINK("https://docs.wto.org/imrd/directdoc.asp?DDFDocuments/u/G/SPS/NAUS203A2.DOC","FR")</f>
      </c>
      <c r="J8410" s="15">
        <f>HYPERLINK("https://docs.wto.org/imrd/directdoc.asp?DDFDocuments/v/G/SPS/NAUS203A2.DOC","ES")</f>
      </c>
    </row>
    <row r="8411">
      <c r="A8411" s="10" t="s">
        <v>14265</v>
      </c>
      <c r="B8411" s="11" t="s">
        <v>72</v>
      </c>
      <c r="C8411" s="10" t="s">
        <v>40</v>
      </c>
      <c r="D8411" s="12">
        <v>39997</v>
      </c>
      <c r="E8411" s="13" t="s">
        <v>14266</v>
      </c>
      <c r="F8411" s="13" t="s">
        <v>310</v>
      </c>
      <c r="G8411" s="14" t="s">
        <v>14267</v>
      </c>
      <c r="H8411" s="15">
        <f>HYPERLINK("https://docs.wto.org/imrd/directdoc.asp?DDFDocuments/t/G/SPS/NCAN239A2.DOC","EN")</f>
      </c>
      <c r="I8411" s="15">
        <f>HYPERLINK("https://docs.wto.org/imrd/directdoc.asp?DDFDocuments/u/G/SPS/NCAN239A2.DOC","FR")</f>
      </c>
      <c r="J8411" s="15">
        <f>HYPERLINK("https://docs.wto.org/imrd/directdoc.asp?DDFDocuments/v/G/SPS/NCAN239A2.DOC","ES")</f>
      </c>
    </row>
    <row r="8412">
      <c r="A8412" s="10" t="s">
        <v>14268</v>
      </c>
      <c r="B8412" s="11" t="s">
        <v>82</v>
      </c>
      <c r="C8412" s="10" t="s">
        <v>40</v>
      </c>
      <c r="D8412" s="12">
        <v>39997</v>
      </c>
      <c r="E8412" s="13" t="s">
        <v>14269</v>
      </c>
      <c r="F8412" s="13" t="s">
        <v>5150</v>
      </c>
      <c r="G8412" s="14" t="s">
        <v>14260</v>
      </c>
      <c r="H8412" s="15">
        <f>HYPERLINK("https://docs.wto.org/imrd/directdoc.asp?DDFDocuments/t/G/SPS/NEEC293A1.DOC","EN")</f>
      </c>
      <c r="I8412" s="15">
        <f>HYPERLINK("https://docs.wto.org/imrd/directdoc.asp?DDFDocuments/u/G/SPS/NEEC293A1.DOC","FR")</f>
      </c>
      <c r="J8412" s="15">
        <f>HYPERLINK("https://docs.wto.org/imrd/directdoc.asp?DDFDocuments/v/G/SPS/NEEC293A1.DOC","ES")</f>
      </c>
    </row>
    <row r="8413">
      <c r="A8413" s="10" t="s">
        <v>14270</v>
      </c>
      <c r="B8413" s="11" t="s">
        <v>95</v>
      </c>
      <c r="C8413" s="10" t="s">
        <v>40</v>
      </c>
      <c r="D8413" s="12">
        <v>39996</v>
      </c>
      <c r="E8413" s="13" t="s">
        <v>1159</v>
      </c>
      <c r="F8413" s="13" t="s">
        <v>5163</v>
      </c>
      <c r="G8413" s="14"/>
      <c r="H8413" s="15">
        <f>HYPERLINK("https://docs.wto.org/imrd/directdoc.asp?DDFDocuments/t/G/SPS/NBRA530A1.DOC","EN")</f>
      </c>
      <c r="I8413" s="15">
        <f>HYPERLINK("https://docs.wto.org/imrd/directdoc.asp?DDFDocuments/u/G/SPS/NBRA530A1.DOC","FR")</f>
      </c>
      <c r="J8413" s="15">
        <f>HYPERLINK("https://docs.wto.org/imrd/directdoc.asp?DDFDocuments/v/G/SPS/NBRA530A1.DOC","ES")</f>
      </c>
    </row>
    <row r="8414">
      <c r="A8414" s="10" t="s">
        <v>14271</v>
      </c>
      <c r="B8414" s="11" t="s">
        <v>95</v>
      </c>
      <c r="C8414" s="10" t="s">
        <v>18</v>
      </c>
      <c r="D8414" s="12">
        <v>39996</v>
      </c>
      <c r="E8414" s="13" t="s">
        <v>14083</v>
      </c>
      <c r="F8414" s="13" t="s">
        <v>1515</v>
      </c>
      <c r="G8414" s="14" t="s">
        <v>134</v>
      </c>
      <c r="H8414" s="15">
        <f>HYPERLINK("https://docs.wto.org/imrd/directdoc.asp?DDFDocuments/t/G/SPS/NBRA539.DOC","EN")</f>
      </c>
      <c r="I8414" s="15">
        <f>HYPERLINK("https://docs.wto.org/imrd/directdoc.asp?DDFDocuments/u/G/SPS/NBRA539.DOC","FR")</f>
      </c>
      <c r="J8414" s="15">
        <f>HYPERLINK("https://docs.wto.org/imrd/directdoc.asp?DDFDocuments/v/G/SPS/NBRA539.DOC","ES")</f>
      </c>
    </row>
    <row r="8415">
      <c r="A8415" s="10" t="s">
        <v>14272</v>
      </c>
      <c r="B8415" s="11" t="s">
        <v>95</v>
      </c>
      <c r="C8415" s="10" t="s">
        <v>18</v>
      </c>
      <c r="D8415" s="12">
        <v>39996</v>
      </c>
      <c r="E8415" s="13" t="s">
        <v>14273</v>
      </c>
      <c r="F8415" s="13" t="s">
        <v>1515</v>
      </c>
      <c r="G8415" s="14" t="s">
        <v>134</v>
      </c>
      <c r="H8415" s="15">
        <f>HYPERLINK("https://docs.wto.org/imrd/directdoc.asp?DDFDocuments/t/G/SPS/NBRA540.DOC","EN")</f>
      </c>
      <c r="I8415" s="15">
        <f>HYPERLINK("https://docs.wto.org/imrd/directdoc.asp?DDFDocuments/u/G/SPS/NBRA540.DOC","FR")</f>
      </c>
      <c r="J8415" s="15">
        <f>HYPERLINK("https://docs.wto.org/imrd/directdoc.asp?DDFDocuments/v/G/SPS/NBRA540.DOC","ES")</f>
      </c>
    </row>
    <row r="8416">
      <c r="A8416" s="10" t="s">
        <v>14274</v>
      </c>
      <c r="B8416" s="11" t="s">
        <v>95</v>
      </c>
      <c r="C8416" s="10" t="s">
        <v>18</v>
      </c>
      <c r="D8416" s="12">
        <v>39996</v>
      </c>
      <c r="E8416" s="13" t="s">
        <v>11557</v>
      </c>
      <c r="F8416" s="13" t="s">
        <v>4353</v>
      </c>
      <c r="G8416" s="14"/>
      <c r="H8416" s="15">
        <f>HYPERLINK("https://docs.wto.org/imrd/directdoc.asp?DDFDocuments/q/G/SPS/NBRA541.pdf","EN")</f>
      </c>
      <c r="I8416" s="15">
        <f>HYPERLINK("https://docs.wto.org/imrd/directdoc.asp?DDFDocuments/r/G/SPS/NBRA541.pdf","FR")</f>
      </c>
      <c r="J8416" s="15">
        <f>HYPERLINK("https://docs.wto.org/imrd/directdoc.asp?DDFDocuments/s/G/SPS/NBRA541.pdf","ES")</f>
      </c>
    </row>
    <row r="8417">
      <c r="A8417" s="10" t="s">
        <v>14275</v>
      </c>
      <c r="B8417" s="11" t="s">
        <v>365</v>
      </c>
      <c r="C8417" s="10" t="s">
        <v>18</v>
      </c>
      <c r="D8417" s="12">
        <v>39996</v>
      </c>
      <c r="E8417" s="13" t="s">
        <v>3530</v>
      </c>
      <c r="F8417" s="13" t="s">
        <v>13663</v>
      </c>
      <c r="G8417" s="14" t="s">
        <v>82</v>
      </c>
      <c r="H8417" s="15">
        <f>HYPERLINK("https://docs.wto.org/imrd/directdoc.asp?DDFDocuments/t/G/SPS/NCHL306.DOC","EN")</f>
      </c>
      <c r="I8417" s="15">
        <f>HYPERLINK("https://docs.wto.org/imrd/directdoc.asp?DDFDocuments/u/G/SPS/NCHL306.DOC","FR")</f>
      </c>
      <c r="J8417" s="15">
        <f>HYPERLINK("https://docs.wto.org/imrd/directdoc.asp?DDFDocuments/v/G/SPS/NCHL306.DOC","ES")</f>
      </c>
    </row>
    <row r="8418">
      <c r="A8418" s="10" t="s">
        <v>14276</v>
      </c>
      <c r="B8418" s="11" t="s">
        <v>365</v>
      </c>
      <c r="C8418" s="10" t="s">
        <v>18</v>
      </c>
      <c r="D8418" s="12">
        <v>39996</v>
      </c>
      <c r="E8418" s="13" t="s">
        <v>14277</v>
      </c>
      <c r="F8418" s="13" t="s">
        <v>992</v>
      </c>
      <c r="G8418" s="14" t="s">
        <v>34</v>
      </c>
      <c r="H8418" s="15">
        <f>HYPERLINK("https://docs.wto.org/imrd/directdoc.asp?DDFDocuments/t/G/SPS/NCHL307.DOC","EN")</f>
      </c>
      <c r="I8418" s="15">
        <f>HYPERLINK("https://docs.wto.org/imrd/directdoc.asp?DDFDocuments/u/G/SPS/NCHL307.DOC","FR")</f>
      </c>
      <c r="J8418" s="15">
        <f>HYPERLINK("https://docs.wto.org/imrd/directdoc.asp?DDFDocuments/v/G/SPS/NCHL307.DOC","ES")</f>
      </c>
    </row>
    <row r="8419">
      <c r="A8419" s="10" t="s">
        <v>14278</v>
      </c>
      <c r="B8419" s="11" t="s">
        <v>365</v>
      </c>
      <c r="C8419" s="10" t="s">
        <v>18</v>
      </c>
      <c r="D8419" s="12">
        <v>39996</v>
      </c>
      <c r="E8419" s="13" t="s">
        <v>14279</v>
      </c>
      <c r="F8419" s="13" t="s">
        <v>2449</v>
      </c>
      <c r="G8419" s="14" t="s">
        <v>14280</v>
      </c>
      <c r="H8419" s="15">
        <f>HYPERLINK("https://docs.wto.org/imrd/directdoc.asp?DDFDocuments/t/G/SPS/NCHL308.DOC","EN")</f>
      </c>
      <c r="I8419" s="15">
        <f>HYPERLINK("https://docs.wto.org/imrd/directdoc.asp?DDFDocuments/u/G/SPS/NCHL308.DOC","FR")</f>
      </c>
      <c r="J8419" s="15">
        <f>HYPERLINK("https://docs.wto.org/imrd/directdoc.asp?DDFDocuments/v/G/SPS/NCHL308.DOC","ES")</f>
      </c>
    </row>
    <row r="8420">
      <c r="A8420" s="10" t="s">
        <v>14281</v>
      </c>
      <c r="B8420" s="11" t="s">
        <v>365</v>
      </c>
      <c r="C8420" s="10" t="s">
        <v>18</v>
      </c>
      <c r="D8420" s="12">
        <v>39996</v>
      </c>
      <c r="E8420" s="13" t="s">
        <v>14282</v>
      </c>
      <c r="F8420" s="13" t="s">
        <v>1089</v>
      </c>
      <c r="G8420" s="14" t="s">
        <v>286</v>
      </c>
      <c r="H8420" s="15">
        <f>HYPERLINK("https://docs.wto.org/imrd/directdoc.asp?DDFDocuments/t/G/SPS/NCHL309.DOC","EN")</f>
      </c>
      <c r="I8420" s="15">
        <f>HYPERLINK("https://docs.wto.org/imrd/directdoc.asp?DDFDocuments/u/G/SPS/NCHL309.DOC","FR")</f>
      </c>
      <c r="J8420" s="15">
        <f>HYPERLINK("https://docs.wto.org/imrd/directdoc.asp?DDFDocuments/v/G/SPS/NCHL309.DOC","ES")</f>
      </c>
    </row>
    <row r="8421">
      <c r="A8421" s="10" t="s">
        <v>14283</v>
      </c>
      <c r="B8421" s="11" t="s">
        <v>365</v>
      </c>
      <c r="C8421" s="10" t="s">
        <v>18</v>
      </c>
      <c r="D8421" s="12">
        <v>39996</v>
      </c>
      <c r="E8421" s="13" t="s">
        <v>14284</v>
      </c>
      <c r="F8421" s="13" t="s">
        <v>2449</v>
      </c>
      <c r="G8421" s="14" t="s">
        <v>14285</v>
      </c>
      <c r="H8421" s="15">
        <f>HYPERLINK("https://docs.wto.org/imrd/directdoc.asp?DDFDocuments/q/G/SPS/NCHL310.pdf","EN")</f>
      </c>
      <c r="I8421" s="15">
        <f>HYPERLINK("https://docs.wto.org/imrd/directdoc.asp?DDFDocuments/r/G/SPS/NCHL310.pdf","FR")</f>
      </c>
      <c r="J8421" s="15">
        <f>HYPERLINK("https://docs.wto.org/imrd/directdoc.asp?DDFDocuments/s/G/SPS/NCHL310.pdf","ES")</f>
      </c>
    </row>
    <row r="8422">
      <c r="A8422" s="10" t="s">
        <v>14286</v>
      </c>
      <c r="B8422" s="11" t="s">
        <v>161</v>
      </c>
      <c r="C8422" s="10" t="s">
        <v>40</v>
      </c>
      <c r="D8422" s="12">
        <v>39996</v>
      </c>
      <c r="E8422" s="13" t="s">
        <v>3881</v>
      </c>
      <c r="F8422" s="13" t="s">
        <v>36</v>
      </c>
      <c r="G8422" s="14" t="s">
        <v>14225</v>
      </c>
      <c r="H8422" s="15">
        <f>HYPERLINK("https://docs.wto.org/imrd/directdoc.asp?DDFDocuments/t/G/SPS/NUSA1893A1.DOC","EN")</f>
      </c>
      <c r="I8422" s="15">
        <f>HYPERLINK("https://docs.wto.org/imrd/directdoc.asp?DDFDocuments/u/G/SPS/NUSA1893A1.DOC","FR")</f>
      </c>
      <c r="J8422" s="15">
        <f>HYPERLINK("https://docs.wto.org/imrd/directdoc.asp?DDFDocuments/v/G/SPS/NUSA1893A1.DOC","ES")</f>
      </c>
    </row>
    <row r="8423">
      <c r="A8423" s="10" t="s">
        <v>14287</v>
      </c>
      <c r="B8423" s="11" t="s">
        <v>161</v>
      </c>
      <c r="C8423" s="10" t="s">
        <v>12</v>
      </c>
      <c r="D8423" s="12">
        <v>39996</v>
      </c>
      <c r="E8423" s="13" t="s">
        <v>14288</v>
      </c>
      <c r="F8423" s="13" t="s">
        <v>32</v>
      </c>
      <c r="G8423" s="14"/>
      <c r="H8423" s="15">
        <f>HYPERLINK("https://docs.wto.org/imrd/directdoc.asp?DDFDocuments/t/G/SPS/NUSA1934.DOC","EN")</f>
      </c>
      <c r="I8423" s="15">
        <f>HYPERLINK("https://docs.wto.org/imrd/directdoc.asp?DDFDocuments/u/G/SPS/NUSA1934.DOC","FR")</f>
      </c>
      <c r="J8423" s="15">
        <f>HYPERLINK("https://docs.wto.org/imrd/directdoc.asp?DDFDocuments/v/G/SPS/NUSA1934.DOC","ES")</f>
      </c>
    </row>
    <row r="8424">
      <c r="A8424" s="10" t="s">
        <v>14289</v>
      </c>
      <c r="B8424" s="11" t="s">
        <v>82</v>
      </c>
      <c r="C8424" s="10" t="s">
        <v>40</v>
      </c>
      <c r="D8424" s="12">
        <v>39994</v>
      </c>
      <c r="E8424" s="13" t="s">
        <v>2766</v>
      </c>
      <c r="F8424" s="13" t="s">
        <v>5150</v>
      </c>
      <c r="G8424" s="14" t="s">
        <v>14290</v>
      </c>
      <c r="H8424" s="15">
        <f>HYPERLINK("https://docs.wto.org/imrd/directdoc.asp?DDFDocuments/t/G/SPS/NEEC307A1.DOC","EN")</f>
      </c>
      <c r="I8424" s="15">
        <f>HYPERLINK("https://docs.wto.org/imrd/directdoc.asp?DDFDocuments/u/G/SPS/NEEC307A1.DOC","FR")</f>
      </c>
      <c r="J8424" s="15">
        <f>HYPERLINK("https://docs.wto.org/imrd/directdoc.asp?DDFDocuments/v/G/SPS/NEEC307A1.DOC","ES")</f>
      </c>
    </row>
    <row r="8425">
      <c r="A8425" s="10" t="s">
        <v>14291</v>
      </c>
      <c r="B8425" s="11" t="s">
        <v>153</v>
      </c>
      <c r="C8425" s="10" t="s">
        <v>18</v>
      </c>
      <c r="D8425" s="12">
        <v>39993</v>
      </c>
      <c r="E8425" s="13" t="s">
        <v>120</v>
      </c>
      <c r="F8425" s="13" t="s">
        <v>14187</v>
      </c>
      <c r="G8425" s="14"/>
      <c r="H8425" s="15">
        <f>HYPERLINK("https://docs.wto.org/imrd/directdoc.asp?DDFDocuments/t/G/SPS/NKOR333.doc","EN")</f>
      </c>
      <c r="I8425" s="15">
        <f>HYPERLINK("https://docs.wto.org/imrd/directdoc.asp?DDFDocuments/u/G/SPS/NKOR333.doc","FR")</f>
      </c>
      <c r="J8425" s="15">
        <f>HYPERLINK("https://docs.wto.org/imrd/directdoc.asp?DDFDocuments/v/G/SPS/NKOR333.doc","ES")</f>
      </c>
    </row>
    <row r="8426">
      <c r="A8426" s="10" t="s">
        <v>14292</v>
      </c>
      <c r="B8426" s="11" t="s">
        <v>95</v>
      </c>
      <c r="C8426" s="10" t="s">
        <v>40</v>
      </c>
      <c r="D8426" s="12">
        <v>39989</v>
      </c>
      <c r="E8426" s="13" t="s">
        <v>13798</v>
      </c>
      <c r="F8426" s="13" t="s">
        <v>5150</v>
      </c>
      <c r="G8426" s="14"/>
      <c r="H8426" s="15">
        <f>HYPERLINK("https://docs.wto.org/imrd/directdoc.asp?DDFDocuments/t/G/SPS/NBRA144A3.DOC","EN")</f>
      </c>
      <c r="I8426" s="15">
        <f>HYPERLINK("https://docs.wto.org/imrd/directdoc.asp?DDFDocuments/u/G/SPS/NBRA144A3.DOC","FR")</f>
      </c>
      <c r="J8426" s="15">
        <f>HYPERLINK("https://docs.wto.org/imrd/directdoc.asp?DDFDocuments/v/G/SPS/NBRA144A3.DOC","ES")</f>
      </c>
    </row>
    <row r="8427">
      <c r="A8427" s="10" t="s">
        <v>14293</v>
      </c>
      <c r="B8427" s="11" t="s">
        <v>95</v>
      </c>
      <c r="C8427" s="10" t="s">
        <v>40</v>
      </c>
      <c r="D8427" s="12">
        <v>39989</v>
      </c>
      <c r="E8427" s="13" t="s">
        <v>8082</v>
      </c>
      <c r="F8427" s="13" t="s">
        <v>5150</v>
      </c>
      <c r="G8427" s="14"/>
      <c r="H8427" s="15">
        <f>HYPERLINK("https://docs.wto.org/imrd/directdoc.asp?DDFDocuments/q/G/SPS/NBRA444A1.pdf","EN")</f>
      </c>
      <c r="I8427" s="15">
        <f>HYPERLINK("https://docs.wto.org/imrd/directdoc.asp?DDFDocuments/r/G/SPS/NBRA444A1.pdf","FR")</f>
      </c>
      <c r="J8427" s="15">
        <f>HYPERLINK("https://docs.wto.org/imrd/directdoc.asp?DDFDocuments/s/G/SPS/NBRA444A1.pdf","ES")</f>
      </c>
    </row>
    <row r="8428">
      <c r="A8428" s="10" t="s">
        <v>14294</v>
      </c>
      <c r="B8428" s="11" t="s">
        <v>195</v>
      </c>
      <c r="C8428" s="10" t="s">
        <v>18</v>
      </c>
      <c r="D8428" s="12">
        <v>39989</v>
      </c>
      <c r="E8428" s="13" t="s">
        <v>14295</v>
      </c>
      <c r="F8428" s="13" t="s">
        <v>992</v>
      </c>
      <c r="G8428" s="14" t="s">
        <v>149</v>
      </c>
      <c r="H8428" s="15">
        <f>HYPERLINK("https://docs.wto.org/imrd/directdoc.asp?DDFDocuments/t/G/SPS/NNZL426.doc","EN")</f>
      </c>
      <c r="I8428" s="15">
        <f>HYPERLINK("https://docs.wto.org/imrd/directdoc.asp?DDFDocuments/u/G/SPS/NNZL426.doc","FR")</f>
      </c>
      <c r="J8428" s="15">
        <f>HYPERLINK("https://docs.wto.org/imrd/directdoc.asp?DDFDocuments/v/G/SPS/NNZL426.doc","ES")</f>
      </c>
    </row>
    <row r="8429">
      <c r="A8429" s="10" t="s">
        <v>14296</v>
      </c>
      <c r="B8429" s="11" t="s">
        <v>183</v>
      </c>
      <c r="C8429" s="10" t="s">
        <v>18</v>
      </c>
      <c r="D8429" s="12">
        <v>39988</v>
      </c>
      <c r="E8429" s="13" t="s">
        <v>14297</v>
      </c>
      <c r="F8429" s="13" t="s">
        <v>158</v>
      </c>
      <c r="G8429" s="14" t="s">
        <v>59</v>
      </c>
      <c r="H8429" s="15">
        <f>HYPERLINK("https://docs.wto.org/imrd/directdoc.asp?DDFDocuments/t/G/SPS/NARG127.DOC","EN")</f>
      </c>
      <c r="I8429" s="15">
        <f>HYPERLINK("https://docs.wto.org/imrd/directdoc.asp?DDFDocuments/u/G/SPS/NARG127.DOC","FR")</f>
      </c>
      <c r="J8429" s="15">
        <f>HYPERLINK("https://docs.wto.org/imrd/directdoc.asp?DDFDocuments/v/G/SPS/NARG127.DOC","ES")</f>
      </c>
    </row>
    <row r="8430">
      <c r="A8430" s="10" t="s">
        <v>14298</v>
      </c>
      <c r="B8430" s="11" t="s">
        <v>161</v>
      </c>
      <c r="C8430" s="10" t="s">
        <v>18</v>
      </c>
      <c r="D8430" s="12">
        <v>39988</v>
      </c>
      <c r="E8430" s="13" t="s">
        <v>285</v>
      </c>
      <c r="F8430" s="13" t="s">
        <v>36</v>
      </c>
      <c r="G8430" s="14" t="s">
        <v>141</v>
      </c>
      <c r="H8430" s="15">
        <f>HYPERLINK("https://docs.wto.org/imrd/directdoc.asp?DDFDocuments/t/G/SPS/NUSA1932.DOC","EN")</f>
      </c>
      <c r="I8430" s="15">
        <f>HYPERLINK("https://docs.wto.org/imrd/directdoc.asp?DDFDocuments/u/G/SPS/NUSA1932.DOC","FR")</f>
      </c>
      <c r="J8430" s="15">
        <f>HYPERLINK("https://docs.wto.org/imrd/directdoc.asp?DDFDocuments/v/G/SPS/NUSA1932.DOC","ES")</f>
      </c>
    </row>
    <row r="8431">
      <c r="A8431" s="10" t="s">
        <v>14299</v>
      </c>
      <c r="B8431" s="11" t="s">
        <v>82</v>
      </c>
      <c r="C8431" s="10" t="s">
        <v>18</v>
      </c>
      <c r="D8431" s="12">
        <v>39987</v>
      </c>
      <c r="E8431" s="13" t="s">
        <v>14300</v>
      </c>
      <c r="F8431" s="13" t="s">
        <v>4681</v>
      </c>
      <c r="G8431" s="14" t="s">
        <v>14301</v>
      </c>
      <c r="H8431" s="15">
        <f>HYPERLINK("https://docs.wto.org/imrd/directdoc.asp?DDFDocuments/t/G/SPS/NEEC342.DOC","EN")</f>
      </c>
      <c r="I8431" s="15">
        <f>HYPERLINK("https://docs.wto.org/imrd/directdoc.asp?DDFDocuments/u/G/SPS/NEEC342.DOC","FR")</f>
      </c>
      <c r="J8431" s="15">
        <f>HYPERLINK("https://docs.wto.org/imrd/directdoc.asp?DDFDocuments/v/G/SPS/NEEC342.DOC","ES")</f>
      </c>
    </row>
    <row r="8432">
      <c r="A8432" s="10" t="s">
        <v>14302</v>
      </c>
      <c r="B8432" s="11" t="s">
        <v>153</v>
      </c>
      <c r="C8432" s="10" t="s">
        <v>18</v>
      </c>
      <c r="D8432" s="12">
        <v>39987</v>
      </c>
      <c r="E8432" s="13" t="s">
        <v>14303</v>
      </c>
      <c r="F8432" s="13" t="s">
        <v>14304</v>
      </c>
      <c r="G8432" s="14"/>
      <c r="H8432" s="15">
        <f>HYPERLINK("https://docs.wto.org/imrd/directdoc.asp?DDFDocuments/t/G/SPS/NKOR332.doc","EN")</f>
      </c>
      <c r="I8432" s="15">
        <f>HYPERLINK("https://docs.wto.org/imrd/directdoc.asp?DDFDocuments/u/G/SPS/NKOR332.doc","FR")</f>
      </c>
      <c r="J8432" s="15">
        <f>HYPERLINK("https://docs.wto.org/imrd/directdoc.asp?DDFDocuments/v/G/SPS/NKOR332.doc","ES")</f>
      </c>
    </row>
    <row r="8433">
      <c r="A8433" s="10" t="s">
        <v>14305</v>
      </c>
      <c r="B8433" s="11" t="s">
        <v>195</v>
      </c>
      <c r="C8433" s="10" t="s">
        <v>18</v>
      </c>
      <c r="D8433" s="12">
        <v>39987</v>
      </c>
      <c r="E8433" s="13" t="s">
        <v>14306</v>
      </c>
      <c r="F8433" s="13" t="s">
        <v>1282</v>
      </c>
      <c r="G8433" s="14"/>
      <c r="H8433" s="15">
        <f>HYPERLINK("https://docs.wto.org/imrd/directdoc.asp?DDFDocuments/t/G/SPS/NNZL424.doc","EN")</f>
      </c>
      <c r="I8433" s="15">
        <f>HYPERLINK("https://docs.wto.org/imrd/directdoc.asp?DDFDocuments/u/G/SPS/NNZL424.doc","FR")</f>
      </c>
      <c r="J8433" s="15">
        <f>HYPERLINK("https://docs.wto.org/imrd/directdoc.asp?DDFDocuments/v/G/SPS/NNZL424.doc","ES")</f>
      </c>
    </row>
    <row r="8434">
      <c r="A8434" s="10" t="s">
        <v>14307</v>
      </c>
      <c r="B8434" s="11" t="s">
        <v>5038</v>
      </c>
      <c r="C8434" s="10" t="s">
        <v>12</v>
      </c>
      <c r="D8434" s="12">
        <v>39986</v>
      </c>
      <c r="E8434" s="13" t="s">
        <v>14182</v>
      </c>
      <c r="F8434" s="13" t="s">
        <v>6521</v>
      </c>
      <c r="G8434" s="14" t="s">
        <v>149</v>
      </c>
      <c r="H8434" s="15">
        <f>HYPERLINK("https://docs.wto.org/imrd/directdoc.asp?DDFDocuments/t/G/SPS/NALB120.DOC","EN")</f>
      </c>
      <c r="I8434" s="15">
        <f>HYPERLINK("https://docs.wto.org/imrd/directdoc.asp?DDFDocuments/u/G/SPS/NALB120.DOC","FR")</f>
      </c>
      <c r="J8434" s="15">
        <f>HYPERLINK("https://docs.wto.org/imrd/directdoc.asp?DDFDocuments/v/G/SPS/NALB120.DOC","ES")</f>
      </c>
    </row>
    <row r="8435">
      <c r="A8435" s="10" t="s">
        <v>14308</v>
      </c>
      <c r="B8435" s="11" t="s">
        <v>87</v>
      </c>
      <c r="C8435" s="10" t="s">
        <v>18</v>
      </c>
      <c r="D8435" s="12">
        <v>39981</v>
      </c>
      <c r="E8435" s="13" t="s">
        <v>14309</v>
      </c>
      <c r="F8435" s="13" t="s">
        <v>14310</v>
      </c>
      <c r="G8435" s="14"/>
      <c r="H8435" s="15">
        <f>HYPERLINK("https://docs.wto.org/imrd/directdoc.asp?DDFDocuments/t/G/SPS/NMEX216.DOC","EN")</f>
      </c>
      <c r="I8435" s="15">
        <f>HYPERLINK("https://docs.wto.org/imrd/directdoc.asp?DDFDocuments/u/G/SPS/NMEX216.DOC","FR")</f>
      </c>
      <c r="J8435" s="15">
        <f>HYPERLINK("https://docs.wto.org/imrd/directdoc.asp?DDFDocuments/v/G/SPS/NMEX216.DOC","ES")</f>
      </c>
    </row>
    <row r="8436">
      <c r="A8436" s="10" t="s">
        <v>14311</v>
      </c>
      <c r="B8436" s="11" t="s">
        <v>87</v>
      </c>
      <c r="C8436" s="10" t="s">
        <v>40</v>
      </c>
      <c r="D8436" s="12">
        <v>39981</v>
      </c>
      <c r="E8436" s="13" t="s">
        <v>19</v>
      </c>
      <c r="F8436" s="13" t="s">
        <v>1601</v>
      </c>
      <c r="G8436" s="14"/>
      <c r="H8436" s="15">
        <f>HYPERLINK("https://docs.wto.org/imrd/directdoc.asp?DDFDocuments/t/G/SPS/NMEX216A1.DOC","EN")</f>
      </c>
      <c r="I8436" s="15">
        <f>HYPERLINK("https://docs.wto.org/imrd/directdoc.asp?DDFDocuments/u/G/SPS/NMEX216A1.DOC","FR")</f>
      </c>
      <c r="J8436" s="15">
        <f>HYPERLINK("https://docs.wto.org/imrd/directdoc.asp?DDFDocuments/v/G/SPS/NMEX216A1.DOC","ES")</f>
      </c>
    </row>
    <row r="8437">
      <c r="A8437" s="10" t="s">
        <v>14312</v>
      </c>
      <c r="B8437" s="11" t="s">
        <v>95</v>
      </c>
      <c r="C8437" s="10" t="s">
        <v>40</v>
      </c>
      <c r="D8437" s="12">
        <v>39980</v>
      </c>
      <c r="E8437" s="13" t="s">
        <v>14313</v>
      </c>
      <c r="F8437" s="13" t="s">
        <v>1268</v>
      </c>
      <c r="G8437" s="14"/>
      <c r="H8437" s="15">
        <f>HYPERLINK("https://docs.wto.org/imrd/directdoc.asp?DDFDocuments/t/G/SPS/NBRA375A2.DOC","EN")</f>
      </c>
      <c r="I8437" s="15">
        <f>HYPERLINK("https://docs.wto.org/imrd/directdoc.asp?DDFDocuments/u/G/SPS/NBRA375A2.DOC","FR")</f>
      </c>
      <c r="J8437" s="15">
        <f>HYPERLINK("https://docs.wto.org/imrd/directdoc.asp?DDFDocuments/v/G/SPS/NBRA375A2.DOC","ES")</f>
      </c>
    </row>
    <row r="8438">
      <c r="A8438" s="10" t="s">
        <v>14314</v>
      </c>
      <c r="B8438" s="11" t="s">
        <v>95</v>
      </c>
      <c r="C8438" s="10" t="s">
        <v>40</v>
      </c>
      <c r="D8438" s="12">
        <v>39980</v>
      </c>
      <c r="E8438" s="13" t="s">
        <v>13415</v>
      </c>
      <c r="F8438" s="13" t="s">
        <v>5150</v>
      </c>
      <c r="G8438" s="14"/>
      <c r="H8438" s="15">
        <f>HYPERLINK("https://docs.wto.org/imrd/directdoc.asp?DDFDocuments/t/G/SPS/NBRA413A1.DOC","EN")</f>
      </c>
      <c r="I8438" s="15">
        <f>HYPERLINK("https://docs.wto.org/imrd/directdoc.asp?DDFDocuments/u/G/SPS/NBRA413A1.DOC","FR")</f>
      </c>
      <c r="J8438" s="15">
        <f>HYPERLINK("https://docs.wto.org/imrd/directdoc.asp?DDFDocuments/v/G/SPS/NBRA413A1.DOC","ES")</f>
      </c>
    </row>
    <row r="8439">
      <c r="A8439" s="10" t="s">
        <v>14315</v>
      </c>
      <c r="B8439" s="11" t="s">
        <v>27</v>
      </c>
      <c r="C8439" s="10" t="s">
        <v>18</v>
      </c>
      <c r="D8439" s="12">
        <v>39980</v>
      </c>
      <c r="E8439" s="13" t="s">
        <v>14316</v>
      </c>
      <c r="F8439" s="13" t="s">
        <v>339</v>
      </c>
      <c r="G8439" s="14"/>
      <c r="H8439" s="15">
        <f>HYPERLINK("https://docs.wto.org/imrd/directdoc.asp?DDFDocuments/t/G/SPS/NCRI79.DOC","EN")</f>
      </c>
      <c r="I8439" s="15">
        <f>HYPERLINK("https://docs.wto.org/imrd/directdoc.asp?DDFDocuments/u/G/SPS/NCRI79.DOC","FR")</f>
      </c>
      <c r="J8439" s="15">
        <f>HYPERLINK("https://docs.wto.org/imrd/directdoc.asp?DDFDocuments/v/G/SPS/NCRI79.DOC","ES")</f>
      </c>
    </row>
    <row r="8440">
      <c r="A8440" s="10" t="s">
        <v>14317</v>
      </c>
      <c r="B8440" s="11" t="s">
        <v>27</v>
      </c>
      <c r="C8440" s="10" t="s">
        <v>18</v>
      </c>
      <c r="D8440" s="12">
        <v>39980</v>
      </c>
      <c r="E8440" s="13" t="s">
        <v>14318</v>
      </c>
      <c r="F8440" s="13" t="s">
        <v>339</v>
      </c>
      <c r="G8440" s="14"/>
      <c r="H8440" s="15">
        <f>HYPERLINK("https://docs.wto.org/imrd/directdoc.asp?DDFDocuments/t/G/SPS/NCRI80.DOC","EN")</f>
      </c>
      <c r="I8440" s="15">
        <f>HYPERLINK("https://docs.wto.org/imrd/directdoc.asp?DDFDocuments/u/G/SPS/NCRI80.DOC","FR")</f>
      </c>
      <c r="J8440" s="15">
        <f>HYPERLINK("https://docs.wto.org/imrd/directdoc.asp?DDFDocuments/v/G/SPS/NCRI80.DOC","ES")</f>
      </c>
    </row>
    <row r="8441">
      <c r="A8441" s="10" t="s">
        <v>14319</v>
      </c>
      <c r="B8441" s="11" t="s">
        <v>27</v>
      </c>
      <c r="C8441" s="10" t="s">
        <v>18</v>
      </c>
      <c r="D8441" s="12">
        <v>39980</v>
      </c>
      <c r="E8441" s="13" t="s">
        <v>14320</v>
      </c>
      <c r="F8441" s="13" t="s">
        <v>1550</v>
      </c>
      <c r="G8441" s="14"/>
      <c r="H8441" s="15">
        <f>HYPERLINK("https://docs.wto.org/imrd/directdoc.asp?DDFDocuments/t/G/SPS/NCRI81.DOC","EN")</f>
      </c>
      <c r="I8441" s="15">
        <f>HYPERLINK("https://docs.wto.org/imrd/directdoc.asp?DDFDocuments/u/G/SPS/NCRI81.DOC","FR")</f>
      </c>
      <c r="J8441" s="15">
        <f>HYPERLINK("https://docs.wto.org/imrd/directdoc.asp?DDFDocuments/v/G/SPS/NCRI81.DOC","ES")</f>
      </c>
    </row>
    <row r="8442">
      <c r="A8442" s="10" t="s">
        <v>14321</v>
      </c>
      <c r="B8442" s="11" t="s">
        <v>82</v>
      </c>
      <c r="C8442" s="10" t="s">
        <v>40</v>
      </c>
      <c r="D8442" s="12">
        <v>39980</v>
      </c>
      <c r="E8442" s="13" t="s">
        <v>14322</v>
      </c>
      <c r="F8442" s="13" t="s">
        <v>5150</v>
      </c>
      <c r="G8442" s="14" t="s">
        <v>14260</v>
      </c>
      <c r="H8442" s="15">
        <f>HYPERLINK("https://docs.wto.org/imrd/directdoc.asp?DDFDocuments/t/G/SPS/NEEC294A1.DOC","EN")</f>
      </c>
      <c r="I8442" s="15">
        <f>HYPERLINK("https://docs.wto.org/imrd/directdoc.asp?DDFDocuments/u/G/SPS/NEEC294A1.DOC","FR")</f>
      </c>
      <c r="J8442" s="15">
        <f>HYPERLINK("https://docs.wto.org/imrd/directdoc.asp?DDFDocuments/v/G/SPS/NEEC294A1.DOC","ES")</f>
      </c>
    </row>
    <row r="8443">
      <c r="A8443" s="10" t="s">
        <v>14323</v>
      </c>
      <c r="B8443" s="11" t="s">
        <v>195</v>
      </c>
      <c r="C8443" s="10" t="s">
        <v>40</v>
      </c>
      <c r="D8443" s="12">
        <v>39980</v>
      </c>
      <c r="E8443" s="13" t="s">
        <v>14324</v>
      </c>
      <c r="F8443" s="13" t="s">
        <v>310</v>
      </c>
      <c r="G8443" s="14"/>
      <c r="H8443" s="15">
        <f>HYPERLINK("https://docs.wto.org/imrd/directdoc.asp?DDFDocuments/t/G/SPS/NNZL295A1.DOC","EN")</f>
      </c>
      <c r="I8443" s="15">
        <f>HYPERLINK("https://docs.wto.org/imrd/directdoc.asp?DDFDocuments/u/G/SPS/NNZL295A1.DOC","FR")</f>
      </c>
      <c r="J8443" s="15">
        <f>HYPERLINK("https://docs.wto.org/imrd/directdoc.asp?DDFDocuments/v/G/SPS/NNZL295A1.DOC","ES")</f>
      </c>
    </row>
    <row r="8444">
      <c r="A8444" s="10" t="s">
        <v>14325</v>
      </c>
      <c r="B8444" s="11" t="s">
        <v>59</v>
      </c>
      <c r="C8444" s="10" t="s">
        <v>40</v>
      </c>
      <c r="D8444" s="12">
        <v>39980</v>
      </c>
      <c r="E8444" s="13" t="s">
        <v>971</v>
      </c>
      <c r="F8444" s="13" t="s">
        <v>5150</v>
      </c>
      <c r="G8444" s="14"/>
      <c r="H8444" s="15">
        <f>HYPERLINK("https://docs.wto.org/imrd/directdoc.asp?DDFDocuments/t/G/SPS/NTPKM151A1.DOC","EN")</f>
      </c>
      <c r="I8444" s="15">
        <f>HYPERLINK("https://docs.wto.org/imrd/directdoc.asp?DDFDocuments/u/G/SPS/NTPKM151A1.DOC","FR")</f>
      </c>
      <c r="J8444" s="15">
        <f>HYPERLINK("https://docs.wto.org/imrd/directdoc.asp?DDFDocuments/v/G/SPS/NTPKM151A1.DOC","ES")</f>
      </c>
    </row>
    <row r="8445">
      <c r="A8445" s="10" t="s">
        <v>14326</v>
      </c>
      <c r="B8445" s="11" t="s">
        <v>161</v>
      </c>
      <c r="C8445" s="10" t="s">
        <v>18</v>
      </c>
      <c r="D8445" s="12">
        <v>39980</v>
      </c>
      <c r="E8445" s="13" t="s">
        <v>285</v>
      </c>
      <c r="F8445" s="13" t="s">
        <v>36</v>
      </c>
      <c r="G8445" s="14" t="s">
        <v>14026</v>
      </c>
      <c r="H8445" s="15">
        <f>HYPERLINK("https://docs.wto.org/imrd/directdoc.asp?DDFDocuments/q/G/SPS/NUSA1931.pdf","EN")</f>
      </c>
      <c r="I8445" s="15">
        <f>HYPERLINK("https://docs.wto.org/imrd/directdoc.asp?DDFDocuments/r/G/SPS/NUSA1931.pdf","FR")</f>
      </c>
      <c r="J8445" s="15">
        <f>HYPERLINK("https://docs.wto.org/imrd/directdoc.asp?DDFDocuments/s/G/SPS/NUSA1931.pdf","ES")</f>
      </c>
    </row>
    <row r="8446">
      <c r="A8446" s="10" t="s">
        <v>14327</v>
      </c>
      <c r="B8446" s="11" t="s">
        <v>95</v>
      </c>
      <c r="C8446" s="10" t="s">
        <v>40</v>
      </c>
      <c r="D8446" s="12">
        <v>39979</v>
      </c>
      <c r="E8446" s="13" t="s">
        <v>14328</v>
      </c>
      <c r="F8446" s="13" t="s">
        <v>5150</v>
      </c>
      <c r="G8446" s="14"/>
      <c r="H8446" s="15">
        <f>HYPERLINK("https://docs.wto.org/imrd/directdoc.asp?DDFDocuments/t/G/SPS/NBRA198A3.DOC","EN")</f>
      </c>
      <c r="I8446" s="15">
        <f>HYPERLINK("https://docs.wto.org/imrd/directdoc.asp?DDFDocuments/u/G/SPS/NBRA198A3.DOC","FR")</f>
      </c>
      <c r="J8446" s="15">
        <f>HYPERLINK("https://docs.wto.org/imrd/directdoc.asp?DDFDocuments/v/G/SPS/NBRA198A3.DOC","ES")</f>
      </c>
    </row>
    <row r="8447">
      <c r="A8447" s="10" t="s">
        <v>14329</v>
      </c>
      <c r="B8447" s="11" t="s">
        <v>161</v>
      </c>
      <c r="C8447" s="10" t="s">
        <v>40</v>
      </c>
      <c r="D8447" s="12">
        <v>39979</v>
      </c>
      <c r="E8447" s="13" t="s">
        <v>14330</v>
      </c>
      <c r="F8447" s="13" t="s">
        <v>5150</v>
      </c>
      <c r="G8447" s="14" t="s">
        <v>2110</v>
      </c>
      <c r="H8447" s="15">
        <f>HYPERLINK("https://docs.wto.org/imrd/directdoc.asp?DDFDocuments/t/G/SPS/NUSA1885A1.DOC","EN")</f>
      </c>
      <c r="I8447" s="15">
        <f>HYPERLINK("https://docs.wto.org/imrd/directdoc.asp?DDFDocuments/u/G/SPS/NUSA1885A1.DOC","FR")</f>
      </c>
      <c r="J8447" s="15">
        <f>HYPERLINK("https://docs.wto.org/imrd/directdoc.asp?DDFDocuments/v/G/SPS/NUSA1885A1.DOC","ES")</f>
      </c>
    </row>
    <row r="8448">
      <c r="A8448" s="10" t="s">
        <v>14331</v>
      </c>
      <c r="B8448" s="11" t="s">
        <v>161</v>
      </c>
      <c r="C8448" s="10" t="s">
        <v>40</v>
      </c>
      <c r="D8448" s="12">
        <v>39979</v>
      </c>
      <c r="E8448" s="13" t="s">
        <v>3881</v>
      </c>
      <c r="F8448" s="13" t="s">
        <v>229</v>
      </c>
      <c r="G8448" s="14" t="s">
        <v>14225</v>
      </c>
      <c r="H8448" s="15">
        <f>HYPERLINK("https://docs.wto.org/imrd/directdoc.asp?DDFDocuments/t/G/SPS/NUSA1923A1.doc","EN")</f>
      </c>
      <c r="I8448" s="15">
        <f>HYPERLINK("https://docs.wto.org/imrd/directdoc.asp?DDFDocuments/u/G/SPS/NUSA1923A1.doc","FR")</f>
      </c>
      <c r="J8448" s="15">
        <f>HYPERLINK("https://docs.wto.org/imrd/directdoc.asp?DDFDocuments/v/G/SPS/NUSA1923A1.doc","ES")</f>
      </c>
    </row>
    <row r="8449">
      <c r="A8449" s="10" t="s">
        <v>14332</v>
      </c>
      <c r="B8449" s="11" t="s">
        <v>183</v>
      </c>
      <c r="C8449" s="10" t="s">
        <v>18</v>
      </c>
      <c r="D8449" s="12">
        <v>39976</v>
      </c>
      <c r="E8449" s="13" t="s">
        <v>14333</v>
      </c>
      <c r="F8449" s="13" t="s">
        <v>1282</v>
      </c>
      <c r="G8449" s="14"/>
      <c r="H8449" s="15">
        <f>HYPERLINK("https://docs.wto.org/imrd/directdoc.asp?DDFDocuments/q/G/SPS/NARG126.pdf","EN")</f>
      </c>
      <c r="I8449" s="15">
        <f>HYPERLINK("https://docs.wto.org/imrd/directdoc.asp?DDFDocuments/r/G/SPS/NARG126.pdf","FR")</f>
      </c>
      <c r="J8449" s="15">
        <f>HYPERLINK("https://docs.wto.org/imrd/directdoc.asp?DDFDocuments/s/G/SPS/NARG126.pdf","ES")</f>
      </c>
    </row>
    <row r="8450">
      <c r="A8450" s="10" t="s">
        <v>14334</v>
      </c>
      <c r="B8450" s="11" t="s">
        <v>365</v>
      </c>
      <c r="C8450" s="10" t="s">
        <v>18</v>
      </c>
      <c r="D8450" s="12">
        <v>39976</v>
      </c>
      <c r="E8450" s="13" t="s">
        <v>14335</v>
      </c>
      <c r="F8450" s="13" t="s">
        <v>10040</v>
      </c>
      <c r="G8450" s="14"/>
      <c r="H8450" s="15">
        <f>HYPERLINK("https://docs.wto.org/imrd/directdoc.asp?DDFDocuments/t/G/SPS/NCHL304.doc","EN")</f>
      </c>
      <c r="I8450" s="15">
        <f>HYPERLINK("https://docs.wto.org/imrd/directdoc.asp?DDFDocuments/u/G/SPS/NCHL304.doc","FR")</f>
      </c>
      <c r="J8450" s="15">
        <f>HYPERLINK("https://docs.wto.org/imrd/directdoc.asp?DDFDocuments/v/G/SPS/NCHL304.doc","ES")</f>
      </c>
    </row>
    <row r="8451">
      <c r="A8451" s="10" t="s">
        <v>14336</v>
      </c>
      <c r="B8451" s="11" t="s">
        <v>365</v>
      </c>
      <c r="C8451" s="10" t="s">
        <v>18</v>
      </c>
      <c r="D8451" s="12">
        <v>39976</v>
      </c>
      <c r="E8451" s="13" t="s">
        <v>14337</v>
      </c>
      <c r="F8451" s="13" t="s">
        <v>992</v>
      </c>
      <c r="G8451" s="14" t="s">
        <v>1944</v>
      </c>
      <c r="H8451" s="15">
        <f>HYPERLINK("https://docs.wto.org/imrd/directdoc.asp?DDFDocuments/t/G/SPS/NCHL305.doc","EN")</f>
      </c>
      <c r="I8451" s="15">
        <f>HYPERLINK("https://docs.wto.org/imrd/directdoc.asp?DDFDocuments/u/G/SPS/NCHL305.doc","FR")</f>
      </c>
      <c r="J8451" s="15">
        <f>HYPERLINK("https://docs.wto.org/imrd/directdoc.asp?DDFDocuments/v/G/SPS/NCHL305.doc","ES")</f>
      </c>
    </row>
    <row r="8452">
      <c r="A8452" s="10" t="s">
        <v>14338</v>
      </c>
      <c r="B8452" s="11" t="s">
        <v>34</v>
      </c>
      <c r="C8452" s="10" t="s">
        <v>18</v>
      </c>
      <c r="D8452" s="12">
        <v>39976</v>
      </c>
      <c r="E8452" s="13" t="s">
        <v>14339</v>
      </c>
      <c r="F8452" s="13" t="s">
        <v>14340</v>
      </c>
      <c r="G8452" s="14" t="s">
        <v>3481</v>
      </c>
      <c r="H8452" s="15">
        <f>HYPERLINK("https://docs.wto.org/imrd/directdoc.asp?DDFDocuments/t/G/SPS/NJPN230.DOC","EN")</f>
      </c>
      <c r="I8452" s="15">
        <f>HYPERLINK("https://docs.wto.org/imrd/directdoc.asp?DDFDocuments/u/G/SPS/NJPN230.DOC","FR")</f>
      </c>
      <c r="J8452" s="15">
        <f>HYPERLINK("https://docs.wto.org/imrd/directdoc.asp?DDFDocuments/v/G/SPS/NJPN230.DOC","ES")</f>
      </c>
    </row>
    <row r="8453">
      <c r="A8453" s="10" t="s">
        <v>14341</v>
      </c>
      <c r="B8453" s="11" t="s">
        <v>153</v>
      </c>
      <c r="C8453" s="10" t="s">
        <v>40</v>
      </c>
      <c r="D8453" s="12">
        <v>39976</v>
      </c>
      <c r="E8453" s="13" t="s">
        <v>60</v>
      </c>
      <c r="F8453" s="13" t="s">
        <v>310</v>
      </c>
      <c r="G8453" s="14"/>
      <c r="H8453" s="15">
        <f>HYPERLINK("https://docs.wto.org/imrd/directdoc.asp?DDFDocuments/q/G/SPS/NKOR212A5.pdf","EN")</f>
      </c>
      <c r="I8453" s="15">
        <f>HYPERLINK("https://docs.wto.org/imrd/directdoc.asp?DDFDocuments/r/G/SPS/NKOR212A5.pdf","FR")</f>
      </c>
      <c r="J8453" s="15">
        <f>HYPERLINK("https://docs.wto.org/imrd/directdoc.asp?DDFDocuments/s/G/SPS/NKOR212A5.pdf","ES")</f>
      </c>
    </row>
    <row r="8454">
      <c r="A8454" s="10" t="s">
        <v>14342</v>
      </c>
      <c r="B8454" s="11" t="s">
        <v>2067</v>
      </c>
      <c r="C8454" s="10" t="s">
        <v>12</v>
      </c>
      <c r="D8454" s="12">
        <v>39976</v>
      </c>
      <c r="E8454" s="13" t="s">
        <v>14343</v>
      </c>
      <c r="F8454" s="13" t="s">
        <v>7603</v>
      </c>
      <c r="G8454" s="14"/>
      <c r="H8454" s="15">
        <f>HYPERLINK("https://docs.wto.org/imrd/directdoc.asp?DDFDocuments/t/G/SPS/NMKD3.DOC","EN")</f>
      </c>
      <c r="I8454" s="15">
        <f>HYPERLINK("https://docs.wto.org/imrd/directdoc.asp?DDFDocuments/u/G/SPS/NMKD3.DOC","FR")</f>
      </c>
      <c r="J8454" s="15">
        <f>HYPERLINK("https://docs.wto.org/imrd/directdoc.asp?DDFDocuments/v/G/SPS/NMKD3.DOC","ES")</f>
      </c>
    </row>
    <row r="8455">
      <c r="A8455" s="10" t="s">
        <v>14344</v>
      </c>
      <c r="B8455" s="11" t="s">
        <v>365</v>
      </c>
      <c r="C8455" s="10" t="s">
        <v>40</v>
      </c>
      <c r="D8455" s="12">
        <v>39975</v>
      </c>
      <c r="E8455" s="13" t="s">
        <v>19</v>
      </c>
      <c r="F8455" s="13" t="s">
        <v>5163</v>
      </c>
      <c r="G8455" s="14"/>
      <c r="H8455" s="15">
        <f>HYPERLINK("https://docs.wto.org/imrd/directdoc.asp?DDFDocuments/t/G/SPS/NCHL297A1.DOC","EN")</f>
      </c>
      <c r="I8455" s="15">
        <f>HYPERLINK("https://docs.wto.org/imrd/directdoc.asp?DDFDocuments/u/G/SPS/NCHL297A1.DOC","FR")</f>
      </c>
      <c r="J8455" s="15">
        <f>HYPERLINK("https://docs.wto.org/imrd/directdoc.asp?DDFDocuments/v/G/SPS/NCHL297A1.DOC","ES")</f>
      </c>
    </row>
    <row r="8456">
      <c r="A8456" s="10" t="s">
        <v>14345</v>
      </c>
      <c r="B8456" s="11" t="s">
        <v>365</v>
      </c>
      <c r="C8456" s="10" t="s">
        <v>40</v>
      </c>
      <c r="D8456" s="12">
        <v>39975</v>
      </c>
      <c r="E8456" s="13" t="s">
        <v>19</v>
      </c>
      <c r="F8456" s="13" t="s">
        <v>5163</v>
      </c>
      <c r="G8456" s="14"/>
      <c r="H8456" s="15">
        <f>HYPERLINK("https://docs.wto.org/imrd/directdoc.asp?DDFDocuments/t/G/SPS/NCHL298A1.DOC","EN")</f>
      </c>
      <c r="I8456" s="15">
        <f>HYPERLINK("https://docs.wto.org/imrd/directdoc.asp?DDFDocuments/u/G/SPS/NCHL298A1.DOC","FR")</f>
      </c>
      <c r="J8456" s="15">
        <f>HYPERLINK("https://docs.wto.org/imrd/directdoc.asp?DDFDocuments/v/G/SPS/NCHL298A1.DOC","ES")</f>
      </c>
    </row>
    <row r="8457">
      <c r="A8457" s="10" t="s">
        <v>14346</v>
      </c>
      <c r="B8457" s="11" t="s">
        <v>365</v>
      </c>
      <c r="C8457" s="10" t="s">
        <v>18</v>
      </c>
      <c r="D8457" s="12">
        <v>39975</v>
      </c>
      <c r="E8457" s="13" t="s">
        <v>14347</v>
      </c>
      <c r="F8457" s="13" t="s">
        <v>1089</v>
      </c>
      <c r="G8457" s="14" t="s">
        <v>14219</v>
      </c>
      <c r="H8457" s="15">
        <f>HYPERLINK("https://docs.wto.org/imrd/directdoc.asp?DDFDocuments/t/G/SPS/NCHL303.DOC","EN")</f>
      </c>
      <c r="I8457" s="15">
        <f>HYPERLINK("https://docs.wto.org/imrd/directdoc.asp?DDFDocuments/u/G/SPS/NCHL303.DOC","FR")</f>
      </c>
      <c r="J8457" s="15">
        <f>HYPERLINK("https://docs.wto.org/imrd/directdoc.asp?DDFDocuments/v/G/SPS/NCHL303.DOC","ES")</f>
      </c>
    </row>
    <row r="8458">
      <c r="A8458" s="10" t="s">
        <v>14348</v>
      </c>
      <c r="B8458" s="11" t="s">
        <v>27</v>
      </c>
      <c r="C8458" s="10" t="s">
        <v>18</v>
      </c>
      <c r="D8458" s="12">
        <v>39975</v>
      </c>
      <c r="E8458" s="13" t="s">
        <v>14349</v>
      </c>
      <c r="F8458" s="13" t="s">
        <v>24</v>
      </c>
      <c r="G8458" s="14"/>
      <c r="H8458" s="15">
        <f>HYPERLINK("https://docs.wto.org/imrd/directdoc.asp?DDFDocuments/t/G/SPS/NCRI75.DOC","EN")</f>
      </c>
      <c r="I8458" s="15">
        <f>HYPERLINK("https://docs.wto.org/imrd/directdoc.asp?DDFDocuments/u/G/SPS/NCRI75.DOC","FR")</f>
      </c>
      <c r="J8458" s="15">
        <f>HYPERLINK("https://docs.wto.org/imrd/directdoc.asp?DDFDocuments/v/G/SPS/NCRI75.DOC","ES")</f>
      </c>
    </row>
    <row r="8459">
      <c r="A8459" s="10" t="s">
        <v>14350</v>
      </c>
      <c r="B8459" s="11" t="s">
        <v>27</v>
      </c>
      <c r="C8459" s="10" t="s">
        <v>18</v>
      </c>
      <c r="D8459" s="12">
        <v>39975</v>
      </c>
      <c r="E8459" s="13" t="s">
        <v>2896</v>
      </c>
      <c r="F8459" s="13" t="s">
        <v>14351</v>
      </c>
      <c r="G8459" s="14"/>
      <c r="H8459" s="15">
        <f>HYPERLINK("https://docs.wto.org/imrd/directdoc.asp?DDFDocuments/t/G/SPS/NCRI76.doc","EN")</f>
      </c>
      <c r="I8459" s="15">
        <f>HYPERLINK("https://docs.wto.org/imrd/directdoc.asp?DDFDocuments/u/G/SPS/NCRI76.doc","FR")</f>
      </c>
      <c r="J8459" s="15">
        <f>HYPERLINK("https://docs.wto.org/imrd/directdoc.asp?DDFDocuments/v/G/SPS/NCRI76.doc","ES")</f>
      </c>
    </row>
    <row r="8460">
      <c r="A8460" s="10" t="s">
        <v>14352</v>
      </c>
      <c r="B8460" s="11" t="s">
        <v>27</v>
      </c>
      <c r="C8460" s="10" t="s">
        <v>12</v>
      </c>
      <c r="D8460" s="12">
        <v>39975</v>
      </c>
      <c r="E8460" s="13" t="s">
        <v>14353</v>
      </c>
      <c r="F8460" s="13" t="s">
        <v>455</v>
      </c>
      <c r="G8460" s="14"/>
      <c r="H8460" s="15">
        <f>HYPERLINK("https://docs.wto.org/imrd/directdoc.asp?DDFDocuments/t/G/SPS/NCRI77.DOC","EN")</f>
      </c>
      <c r="I8460" s="15">
        <f>HYPERLINK("https://docs.wto.org/imrd/directdoc.asp?DDFDocuments/u/G/SPS/NCRI77.DOC","FR")</f>
      </c>
      <c r="J8460" s="15">
        <f>HYPERLINK("https://docs.wto.org/imrd/directdoc.asp?DDFDocuments/v/G/SPS/NCRI77.DOC","ES")</f>
      </c>
    </row>
    <row r="8461">
      <c r="A8461" s="10" t="s">
        <v>14354</v>
      </c>
      <c r="B8461" s="11" t="s">
        <v>27</v>
      </c>
      <c r="C8461" s="10" t="s">
        <v>12</v>
      </c>
      <c r="D8461" s="12">
        <v>39975</v>
      </c>
      <c r="E8461" s="13" t="s">
        <v>14355</v>
      </c>
      <c r="F8461" s="13" t="s">
        <v>4966</v>
      </c>
      <c r="G8461" s="14"/>
      <c r="H8461" s="15">
        <f>HYPERLINK("https://docs.wto.org/imrd/directdoc.asp?DDFDocuments/t/G/SPS/NCRI78.DOC","EN")</f>
      </c>
      <c r="I8461" s="15">
        <f>HYPERLINK("https://docs.wto.org/imrd/directdoc.asp?DDFDocuments/u/G/SPS/NCRI78.DOC","FR")</f>
      </c>
      <c r="J8461" s="15">
        <f>HYPERLINK("https://docs.wto.org/imrd/directdoc.asp?DDFDocuments/v/G/SPS/NCRI78.DOC","ES")</f>
      </c>
    </row>
    <row r="8462">
      <c r="A8462" s="10" t="s">
        <v>14356</v>
      </c>
      <c r="B8462" s="11" t="s">
        <v>153</v>
      </c>
      <c r="C8462" s="10" t="s">
        <v>54</v>
      </c>
      <c r="D8462" s="12">
        <v>39975</v>
      </c>
      <c r="E8462" s="13" t="s">
        <v>14357</v>
      </c>
      <c r="F8462" s="13" t="s">
        <v>925</v>
      </c>
      <c r="G8462" s="14" t="s">
        <v>1274</v>
      </c>
      <c r="H8462" s="15">
        <f>HYPERLINK("https://docs.wto.org/imrd/directdoc.asp?DDFDocuments/q/G/SPS/NKOR318A1.pdf","EN")</f>
      </c>
      <c r="I8462" s="15">
        <f>HYPERLINK("https://docs.wto.org/imrd/directdoc.asp?DDFDocuments/r/G/SPS/NKOR318A1.pdf","FR")</f>
      </c>
      <c r="J8462" s="15">
        <f>HYPERLINK("https://docs.wto.org/imrd/directdoc.asp?DDFDocuments/s/G/SPS/NKOR318A1.pdf","ES")</f>
      </c>
    </row>
    <row r="8463">
      <c r="A8463" s="10" t="s">
        <v>14358</v>
      </c>
      <c r="B8463" s="11" t="s">
        <v>195</v>
      </c>
      <c r="C8463" s="10" t="s">
        <v>18</v>
      </c>
      <c r="D8463" s="12">
        <v>39975</v>
      </c>
      <c r="E8463" s="13" t="s">
        <v>14359</v>
      </c>
      <c r="F8463" s="13" t="s">
        <v>1282</v>
      </c>
      <c r="G8463" s="14" t="s">
        <v>14360</v>
      </c>
      <c r="H8463" s="15">
        <f>HYPERLINK("https://docs.wto.org/imrd/directdoc.asp?DDFDocuments/q/G/SPS/NNZL422.pdf","EN")</f>
      </c>
      <c r="I8463" s="15">
        <f>HYPERLINK("https://docs.wto.org/imrd/directdoc.asp?DDFDocuments/r/G/SPS/NNZL422.pdf","FR")</f>
      </c>
      <c r="J8463" s="15">
        <f>HYPERLINK("https://docs.wto.org/imrd/directdoc.asp?DDFDocuments/s/G/SPS/NNZL422.pdf","ES")</f>
      </c>
    </row>
    <row r="8464">
      <c r="A8464" s="10" t="s">
        <v>14361</v>
      </c>
      <c r="B8464" s="11" t="s">
        <v>195</v>
      </c>
      <c r="C8464" s="10" t="s">
        <v>18</v>
      </c>
      <c r="D8464" s="12">
        <v>39975</v>
      </c>
      <c r="E8464" s="13" t="s">
        <v>14362</v>
      </c>
      <c r="F8464" s="13" t="s">
        <v>1550</v>
      </c>
      <c r="G8464" s="14"/>
      <c r="H8464" s="15">
        <f>HYPERLINK("https://docs.wto.org/imrd/directdoc.asp?DDFDocuments/t/G/SPS/NNZL423.doc","EN")</f>
      </c>
      <c r="I8464" s="15">
        <f>HYPERLINK("https://docs.wto.org/imrd/directdoc.asp?DDFDocuments/u/G/SPS/NNZL423.doc","FR")</f>
      </c>
      <c r="J8464" s="15">
        <f>HYPERLINK("https://docs.wto.org/imrd/directdoc.asp?DDFDocuments/v/G/SPS/NNZL423.doc","ES")</f>
      </c>
    </row>
    <row r="8465">
      <c r="A8465" s="10" t="s">
        <v>14363</v>
      </c>
      <c r="B8465" s="11" t="s">
        <v>145</v>
      </c>
      <c r="C8465" s="10" t="s">
        <v>54</v>
      </c>
      <c r="D8465" s="12">
        <v>39973</v>
      </c>
      <c r="E8465" s="13" t="s">
        <v>7465</v>
      </c>
      <c r="F8465" s="13" t="s">
        <v>925</v>
      </c>
      <c r="G8465" s="14" t="s">
        <v>257</v>
      </c>
      <c r="H8465" s="15">
        <f>HYPERLINK("https://docs.wto.org/imrd/directdoc.asp?DDFDocuments/q/G/SPS/NPHL153A1.pdf","EN")</f>
      </c>
      <c r="I8465" s="15">
        <f>HYPERLINK("https://docs.wto.org/imrd/directdoc.asp?DDFDocuments/r/G/SPS/NPHL153A1.pdf","FR")</f>
      </c>
      <c r="J8465" s="15">
        <f>HYPERLINK("https://docs.wto.org/imrd/directdoc.asp?DDFDocuments/s/G/SPS/NPHL153A1.pdf","ES")</f>
      </c>
    </row>
    <row r="8466">
      <c r="A8466" s="10" t="s">
        <v>14364</v>
      </c>
      <c r="B8466" s="11" t="s">
        <v>145</v>
      </c>
      <c r="C8466" s="10" t="s">
        <v>18</v>
      </c>
      <c r="D8466" s="12">
        <v>39973</v>
      </c>
      <c r="E8466" s="13" t="s">
        <v>14134</v>
      </c>
      <c r="F8466" s="13" t="s">
        <v>7603</v>
      </c>
      <c r="G8466" s="14" t="s">
        <v>1093</v>
      </c>
      <c r="H8466" s="15">
        <f>HYPERLINK("https://docs.wto.org/imrd/directdoc.asp?DDFDocuments/t/G/SPS/NPHL154.DOC","EN")</f>
      </c>
      <c r="I8466" s="15">
        <f>HYPERLINK("https://docs.wto.org/imrd/directdoc.asp?DDFDocuments/u/G/SPS/NPHL154.DOC","FR")</f>
      </c>
      <c r="J8466" s="15">
        <f>HYPERLINK("https://docs.wto.org/imrd/directdoc.asp?DDFDocuments/v/G/SPS/NPHL154.DOC","ES")</f>
      </c>
    </row>
    <row r="8467">
      <c r="A8467" s="10" t="s">
        <v>14365</v>
      </c>
      <c r="B8467" s="11" t="s">
        <v>145</v>
      </c>
      <c r="C8467" s="10" t="s">
        <v>18</v>
      </c>
      <c r="D8467" s="12">
        <v>39973</v>
      </c>
      <c r="E8467" s="13" t="s">
        <v>14134</v>
      </c>
      <c r="F8467" s="13" t="s">
        <v>7603</v>
      </c>
      <c r="G8467" s="14" t="s">
        <v>1120</v>
      </c>
      <c r="H8467" s="15">
        <f>HYPERLINK("https://docs.wto.org/imrd/directdoc.asp?DDFDocuments/t/G/SPS/NPHL155.DOC","EN")</f>
      </c>
      <c r="I8467" s="15">
        <f>HYPERLINK("https://docs.wto.org/imrd/directdoc.asp?DDFDocuments/u/G/SPS/NPHL155.DOC","FR")</f>
      </c>
      <c r="J8467" s="15">
        <f>HYPERLINK("https://docs.wto.org/imrd/directdoc.asp?DDFDocuments/v/G/SPS/NPHL155.DOC","ES")</f>
      </c>
    </row>
    <row r="8468">
      <c r="A8468" s="10" t="s">
        <v>14366</v>
      </c>
      <c r="B8468" s="11" t="s">
        <v>195</v>
      </c>
      <c r="C8468" s="10" t="s">
        <v>40</v>
      </c>
      <c r="D8468" s="12">
        <v>39972</v>
      </c>
      <c r="E8468" s="13" t="s">
        <v>14367</v>
      </c>
      <c r="F8468" s="13" t="s">
        <v>14368</v>
      </c>
      <c r="G8468" s="14"/>
      <c r="H8468" s="15">
        <f>HYPERLINK("https://docs.wto.org/imrd/directdoc.asp?DDFDocuments/t/G/SPS/NNZL357A2.DOC","EN")</f>
      </c>
      <c r="I8468" s="15">
        <f>HYPERLINK("https://docs.wto.org/imrd/directdoc.asp?DDFDocuments/u/G/SPS/NNZL357A2.DOC","FR")</f>
      </c>
      <c r="J8468" s="15">
        <f>HYPERLINK("https://docs.wto.org/imrd/directdoc.asp?DDFDocuments/v/G/SPS/NNZL357A2.DOC","ES")</f>
      </c>
    </row>
    <row r="8469">
      <c r="A8469" s="10" t="s">
        <v>14369</v>
      </c>
      <c r="B8469" s="11" t="s">
        <v>149</v>
      </c>
      <c r="C8469" s="10" t="s">
        <v>12</v>
      </c>
      <c r="D8469" s="12">
        <v>39969</v>
      </c>
      <c r="E8469" s="13" t="s">
        <v>14370</v>
      </c>
      <c r="F8469" s="13" t="s">
        <v>14371</v>
      </c>
      <c r="G8469" s="14" t="s">
        <v>14372</v>
      </c>
      <c r="H8469" s="15">
        <f>HYPERLINK("https://docs.wto.org/imrd/directdoc.asp?DDFDocuments/t/G/SPS/NCHN116.DOC","EN")</f>
      </c>
      <c r="I8469" s="15">
        <f>HYPERLINK("https://docs.wto.org/imrd/directdoc.asp?DDFDocuments/u/G/SPS/NCHN116.DOC","FR")</f>
      </c>
      <c r="J8469" s="15">
        <f>HYPERLINK("https://docs.wto.org/imrd/directdoc.asp?DDFDocuments/v/G/SPS/NCHN116.DOC","ES")</f>
      </c>
    </row>
    <row r="8470">
      <c r="A8470" s="10" t="s">
        <v>14373</v>
      </c>
      <c r="B8470" s="11" t="s">
        <v>149</v>
      </c>
      <c r="C8470" s="10" t="s">
        <v>12</v>
      </c>
      <c r="D8470" s="12">
        <v>39969</v>
      </c>
      <c r="E8470" s="13" t="s">
        <v>14370</v>
      </c>
      <c r="F8470" s="13" t="s">
        <v>14374</v>
      </c>
      <c r="G8470" s="14" t="s">
        <v>14375</v>
      </c>
      <c r="H8470" s="15">
        <f>HYPERLINK("https://docs.wto.org/imrd/directdoc.asp?DDFDocuments/t/G/SPS/NCHN117.DOC","EN")</f>
      </c>
      <c r="I8470" s="15">
        <f>HYPERLINK("https://docs.wto.org/imrd/directdoc.asp?DDFDocuments/u/G/SPS/NCHN117.DOC","FR")</f>
      </c>
      <c r="J8470" s="15">
        <f>HYPERLINK("https://docs.wto.org/imrd/directdoc.asp?DDFDocuments/v/G/SPS/NCHN117.DOC","ES")</f>
      </c>
    </row>
    <row r="8471">
      <c r="A8471" s="10" t="s">
        <v>14376</v>
      </c>
      <c r="B8471" s="11" t="s">
        <v>149</v>
      </c>
      <c r="C8471" s="10" t="s">
        <v>12</v>
      </c>
      <c r="D8471" s="12">
        <v>39969</v>
      </c>
      <c r="E8471" s="13" t="s">
        <v>14370</v>
      </c>
      <c r="F8471" s="13" t="s">
        <v>14374</v>
      </c>
      <c r="G8471" s="14" t="s">
        <v>14377</v>
      </c>
      <c r="H8471" s="15">
        <f>HYPERLINK("https://docs.wto.org/imrd/directdoc.asp?DDFDocuments/t/G/SPS/NCHN118.DOC","EN")</f>
      </c>
      <c r="I8471" s="15">
        <f>HYPERLINK("https://docs.wto.org/imrd/directdoc.asp?DDFDocuments/u/G/SPS/NCHN118.DOC","FR")</f>
      </c>
      <c r="J8471" s="15">
        <f>HYPERLINK("https://docs.wto.org/imrd/directdoc.asp?DDFDocuments/v/G/SPS/NCHN118.DOC","ES")</f>
      </c>
    </row>
    <row r="8472">
      <c r="A8472" s="10" t="s">
        <v>14378</v>
      </c>
      <c r="B8472" s="11" t="s">
        <v>59</v>
      </c>
      <c r="C8472" s="10" t="s">
        <v>18</v>
      </c>
      <c r="D8472" s="12">
        <v>39969</v>
      </c>
      <c r="E8472" s="13" t="s">
        <v>60</v>
      </c>
      <c r="F8472" s="13" t="s">
        <v>158</v>
      </c>
      <c r="G8472" s="14"/>
      <c r="H8472" s="15">
        <f>HYPERLINK("https://docs.wto.org/imrd/directdoc.asp?DDFDocuments/t/G/SPS/NTPKM162.DOC","EN")</f>
      </c>
      <c r="I8472" s="15">
        <f>HYPERLINK("https://docs.wto.org/imrd/directdoc.asp?DDFDocuments/u/G/SPS/NTPKM162.DOC","FR")</f>
      </c>
      <c r="J8472" s="15">
        <f>HYPERLINK("https://docs.wto.org/imrd/directdoc.asp?DDFDocuments/v/G/SPS/NTPKM162.DOC","ES")</f>
      </c>
    </row>
    <row r="8473">
      <c r="A8473" s="10" t="s">
        <v>14379</v>
      </c>
      <c r="B8473" s="11" t="s">
        <v>5038</v>
      </c>
      <c r="C8473" s="10" t="s">
        <v>12</v>
      </c>
      <c r="D8473" s="12">
        <v>39967</v>
      </c>
      <c r="E8473" s="13" t="s">
        <v>14182</v>
      </c>
      <c r="F8473" s="13" t="s">
        <v>6521</v>
      </c>
      <c r="G8473" s="14" t="s">
        <v>149</v>
      </c>
      <c r="H8473" s="15">
        <f>HYPERLINK("https://docs.wto.org/imrd/directdoc.asp?DDFDocuments/t/G/SPS/NALB117.DOC","EN")</f>
      </c>
      <c r="I8473" s="15">
        <f>HYPERLINK("https://docs.wto.org/imrd/directdoc.asp?DDFDocuments/u/G/SPS/NALB117.DOC","FR")</f>
      </c>
      <c r="J8473" s="15">
        <f>HYPERLINK("https://docs.wto.org/imrd/directdoc.asp?DDFDocuments/v/G/SPS/NALB117.DOC","ES")</f>
      </c>
    </row>
    <row r="8474">
      <c r="A8474" s="10" t="s">
        <v>14380</v>
      </c>
      <c r="B8474" s="11" t="s">
        <v>5038</v>
      </c>
      <c r="C8474" s="10" t="s">
        <v>12</v>
      </c>
      <c r="D8474" s="12">
        <v>39967</v>
      </c>
      <c r="E8474" s="13" t="s">
        <v>12806</v>
      </c>
      <c r="F8474" s="13" t="s">
        <v>56</v>
      </c>
      <c r="G8474" s="14" t="s">
        <v>149</v>
      </c>
      <c r="H8474" s="15">
        <f>HYPERLINK("https://docs.wto.org/imrd/directdoc.asp?DDFDocuments/q/G/SPS/NALB118.pdf","EN")</f>
      </c>
      <c r="I8474" s="15">
        <f>HYPERLINK("https://docs.wto.org/imrd/directdoc.asp?DDFDocuments/r/G/SPS/NALB118.pdf","FR")</f>
      </c>
      <c r="J8474" s="15">
        <f>HYPERLINK("https://docs.wto.org/imrd/directdoc.asp?DDFDocuments/s/G/SPS/NALB118.pdf","ES")</f>
      </c>
    </row>
    <row r="8475">
      <c r="A8475" s="10" t="s">
        <v>14381</v>
      </c>
      <c r="B8475" s="11" t="s">
        <v>5038</v>
      </c>
      <c r="C8475" s="10" t="s">
        <v>12</v>
      </c>
      <c r="D8475" s="12">
        <v>39967</v>
      </c>
      <c r="E8475" s="13" t="s">
        <v>14382</v>
      </c>
      <c r="F8475" s="13" t="s">
        <v>6521</v>
      </c>
      <c r="G8475" s="14" t="s">
        <v>214</v>
      </c>
      <c r="H8475" s="15">
        <f>HYPERLINK("https://docs.wto.org/imrd/directdoc.asp?DDFDocuments/t/G/SPS/NALB119.DOC","EN")</f>
      </c>
      <c r="I8475" s="15">
        <f>HYPERLINK("https://docs.wto.org/imrd/directdoc.asp?DDFDocuments/u/G/SPS/NALB119.DOC","FR")</f>
      </c>
      <c r="J8475" s="15">
        <f>HYPERLINK("https://docs.wto.org/imrd/directdoc.asp?DDFDocuments/v/G/SPS/NALB119.DOC","ES")</f>
      </c>
    </row>
    <row r="8476">
      <c r="A8476" s="10" t="s">
        <v>14383</v>
      </c>
      <c r="B8476" s="11" t="s">
        <v>622</v>
      </c>
      <c r="C8476" s="10" t="s">
        <v>18</v>
      </c>
      <c r="D8476" s="12">
        <v>39966</v>
      </c>
      <c r="E8476" s="13" t="s">
        <v>13435</v>
      </c>
      <c r="F8476" s="13" t="s">
        <v>2120</v>
      </c>
      <c r="G8476" s="14"/>
      <c r="H8476" s="15">
        <f>HYPERLINK("https://docs.wto.org/imrd/directdoc.asp?DDFDocuments/t/G/SPS/NBHR48.DOC","EN")</f>
      </c>
      <c r="I8476" s="15">
        <f>HYPERLINK("https://docs.wto.org/imrd/directdoc.asp?DDFDocuments/u/G/SPS/NBHR48.DOC","FR")</f>
      </c>
      <c r="J8476" s="15">
        <f>HYPERLINK("https://docs.wto.org/imrd/directdoc.asp?DDFDocuments/v/G/SPS/NBHR48.DOC","ES")</f>
      </c>
    </row>
    <row r="8477">
      <c r="A8477" s="10" t="s">
        <v>14384</v>
      </c>
      <c r="B8477" s="11" t="s">
        <v>5038</v>
      </c>
      <c r="C8477" s="10" t="s">
        <v>12</v>
      </c>
      <c r="D8477" s="12">
        <v>39962</v>
      </c>
      <c r="E8477" s="13" t="s">
        <v>14009</v>
      </c>
      <c r="F8477" s="13" t="s">
        <v>14374</v>
      </c>
      <c r="G8477" s="14" t="s">
        <v>72</v>
      </c>
      <c r="H8477" s="15">
        <f>HYPERLINK("https://docs.wto.org/imrd/directdoc.asp?DDFDocuments/t/G/SPS/NALB116.DOC","EN")</f>
      </c>
      <c r="I8477" s="15">
        <f>HYPERLINK("https://docs.wto.org/imrd/directdoc.asp?DDFDocuments/u/G/SPS/NALB116.DOC","FR")</f>
      </c>
      <c r="J8477" s="15">
        <f>HYPERLINK("https://docs.wto.org/imrd/directdoc.asp?DDFDocuments/v/G/SPS/NALB116.DOC","ES")</f>
      </c>
    </row>
    <row r="8478">
      <c r="A8478" s="10" t="s">
        <v>14385</v>
      </c>
      <c r="B8478" s="11" t="s">
        <v>161</v>
      </c>
      <c r="C8478" s="10" t="s">
        <v>12</v>
      </c>
      <c r="D8478" s="12">
        <v>39962</v>
      </c>
      <c r="E8478" s="13" t="s">
        <v>14386</v>
      </c>
      <c r="F8478" s="13" t="s">
        <v>4966</v>
      </c>
      <c r="G8478" s="14" t="s">
        <v>14387</v>
      </c>
      <c r="H8478" s="15">
        <f>HYPERLINK("https://docs.wto.org/imrd/directdoc.asp?DDFDocuments/q/G/SPS/NUSA1926.pdf","EN")</f>
      </c>
      <c r="I8478" s="15">
        <f>HYPERLINK("https://docs.wto.org/imrd/directdoc.asp?DDFDocuments/r/G/SPS/NUSA1926.pdf","FR")</f>
      </c>
      <c r="J8478" s="15">
        <f>HYPERLINK("https://docs.wto.org/imrd/directdoc.asp?DDFDocuments/s/G/SPS/NUSA1926.pdf","ES")</f>
      </c>
    </row>
    <row r="8479">
      <c r="A8479" s="10" t="s">
        <v>14388</v>
      </c>
      <c r="B8479" s="11" t="s">
        <v>161</v>
      </c>
      <c r="C8479" s="10" t="s">
        <v>12</v>
      </c>
      <c r="D8479" s="12">
        <v>39962</v>
      </c>
      <c r="E8479" s="13" t="s">
        <v>14389</v>
      </c>
      <c r="F8479" s="13" t="s">
        <v>32</v>
      </c>
      <c r="G8479" s="14" t="s">
        <v>572</v>
      </c>
      <c r="H8479" s="15">
        <f>HYPERLINK("https://docs.wto.org/imrd/directdoc.asp?DDFDocuments/t/G/SPS/NUSA1927.DOC","EN")</f>
      </c>
      <c r="I8479" s="15">
        <f>HYPERLINK("https://docs.wto.org/imrd/directdoc.asp?DDFDocuments/u/G/SPS/NUSA1927.DOC","FR")</f>
      </c>
      <c r="J8479" s="15">
        <f>HYPERLINK("https://docs.wto.org/imrd/directdoc.asp?DDFDocuments/v/G/SPS/NUSA1927.DOC","ES")</f>
      </c>
    </row>
    <row r="8480">
      <c r="A8480" s="10" t="s">
        <v>14390</v>
      </c>
      <c r="B8480" s="11" t="s">
        <v>365</v>
      </c>
      <c r="C8480" s="10" t="s">
        <v>18</v>
      </c>
      <c r="D8480" s="12">
        <v>39960</v>
      </c>
      <c r="E8480" s="13" t="s">
        <v>14391</v>
      </c>
      <c r="F8480" s="13" t="s">
        <v>1282</v>
      </c>
      <c r="G8480" s="14"/>
      <c r="H8480" s="15">
        <f>HYPERLINK("https://docs.wto.org/imrd/directdoc.asp?DDFDocuments/t/G/SPS/NCHL302.DOC","EN")</f>
      </c>
      <c r="I8480" s="15">
        <f>HYPERLINK("https://docs.wto.org/imrd/directdoc.asp?DDFDocuments/u/G/SPS/NCHL302.DOC","FR")</f>
      </c>
      <c r="J8480" s="15">
        <f>HYPERLINK("https://docs.wto.org/imrd/directdoc.asp?DDFDocuments/v/G/SPS/NCHL302.DOC","ES")</f>
      </c>
    </row>
    <row r="8481">
      <c r="A8481" s="10" t="s">
        <v>14392</v>
      </c>
      <c r="B8481" s="11" t="s">
        <v>720</v>
      </c>
      <c r="C8481" s="10" t="s">
        <v>18</v>
      </c>
      <c r="D8481" s="12">
        <v>39960</v>
      </c>
      <c r="E8481" s="13" t="s">
        <v>14393</v>
      </c>
      <c r="F8481" s="13" t="s">
        <v>5438</v>
      </c>
      <c r="G8481" s="14"/>
      <c r="H8481" s="15">
        <f>HYPERLINK("https://docs.wto.org/imrd/directdoc.asp?DDFDocuments/t/G/SPS/NSLV87.DOC","EN")</f>
      </c>
      <c r="I8481" s="15">
        <f>HYPERLINK("https://docs.wto.org/imrd/directdoc.asp?DDFDocuments/u/G/SPS/NSLV87.DOC","FR")</f>
      </c>
      <c r="J8481" s="15">
        <f>HYPERLINK("https://docs.wto.org/imrd/directdoc.asp?DDFDocuments/v/G/SPS/NSLV87.DOC","ES")</f>
      </c>
    </row>
    <row r="8482">
      <c r="A8482" s="10" t="s">
        <v>14394</v>
      </c>
      <c r="B8482" s="11" t="s">
        <v>161</v>
      </c>
      <c r="C8482" s="10" t="s">
        <v>40</v>
      </c>
      <c r="D8482" s="12">
        <v>39960</v>
      </c>
      <c r="E8482" s="13" t="s">
        <v>14395</v>
      </c>
      <c r="F8482" s="13" t="s">
        <v>5150</v>
      </c>
      <c r="G8482" s="14" t="s">
        <v>59</v>
      </c>
      <c r="H8482" s="15">
        <f>HYPERLINK("https://docs.wto.org/imrd/directdoc.asp?DDFDocuments/t/G/SPS/NUSA1884A1.DOC","EN")</f>
      </c>
      <c r="I8482" s="15">
        <f>HYPERLINK("https://docs.wto.org/imrd/directdoc.asp?DDFDocuments/u/G/SPS/NUSA1884A1.DOC","FR")</f>
      </c>
      <c r="J8482" s="15">
        <f>HYPERLINK("https://docs.wto.org/imrd/directdoc.asp?DDFDocuments/v/G/SPS/NUSA1884A1.DOC","ES")</f>
      </c>
    </row>
    <row r="8483">
      <c r="A8483" s="10" t="s">
        <v>14396</v>
      </c>
      <c r="B8483" s="11" t="s">
        <v>188</v>
      </c>
      <c r="C8483" s="10" t="s">
        <v>40</v>
      </c>
      <c r="D8483" s="12">
        <v>39959</v>
      </c>
      <c r="E8483" s="13" t="s">
        <v>14397</v>
      </c>
      <c r="F8483" s="13" t="s">
        <v>1601</v>
      </c>
      <c r="G8483" s="14"/>
      <c r="H8483" s="15">
        <f>HYPERLINK("https://docs.wto.org/imrd/directdoc.asp?DDFDocuments/t/G/SPS/NAUS182A3.DOC","EN")</f>
      </c>
      <c r="I8483" s="15">
        <f>HYPERLINK("https://docs.wto.org/imrd/directdoc.asp?DDFDocuments/u/G/SPS/NAUS182A3.DOC","FR")</f>
      </c>
      <c r="J8483" s="15">
        <f>HYPERLINK("https://docs.wto.org/imrd/directdoc.asp?DDFDocuments/v/G/SPS/NAUS182A3.DOC","ES")</f>
      </c>
    </row>
    <row r="8484">
      <c r="A8484" s="10" t="s">
        <v>14398</v>
      </c>
      <c r="B8484" s="11" t="s">
        <v>161</v>
      </c>
      <c r="C8484" s="10" t="s">
        <v>54</v>
      </c>
      <c r="D8484" s="12">
        <v>39959</v>
      </c>
      <c r="E8484" s="13" t="s">
        <v>14399</v>
      </c>
      <c r="F8484" s="13" t="s">
        <v>5150</v>
      </c>
      <c r="G8484" s="14" t="s">
        <v>14400</v>
      </c>
      <c r="H8484" s="15">
        <f>HYPERLINK("https://docs.wto.org/imrd/directdoc.asp?DDFDocuments/t/G/SPS/NUSA1828A2.DOC","EN")</f>
      </c>
      <c r="I8484" s="15">
        <f>HYPERLINK("https://docs.wto.org/imrd/directdoc.asp?DDFDocuments/u/G/SPS/NUSA1828A2.DOC","FR")</f>
      </c>
      <c r="J8484" s="15">
        <f>HYPERLINK("https://docs.wto.org/imrd/directdoc.asp?DDFDocuments/v/G/SPS/NUSA1828A2.DOC","ES")</f>
      </c>
    </row>
    <row r="8485">
      <c r="A8485" s="10" t="s">
        <v>14401</v>
      </c>
      <c r="B8485" s="11" t="s">
        <v>161</v>
      </c>
      <c r="C8485" s="10" t="s">
        <v>12</v>
      </c>
      <c r="D8485" s="12">
        <v>39959</v>
      </c>
      <c r="E8485" s="13" t="s">
        <v>14402</v>
      </c>
      <c r="F8485" s="13" t="s">
        <v>32</v>
      </c>
      <c r="G8485" s="14"/>
      <c r="H8485" s="15">
        <f>HYPERLINK("https://docs.wto.org/imrd/directdoc.asp?DDFDocuments/t/G/SPS/NUSA1925.DOC","EN")</f>
      </c>
      <c r="I8485" s="15">
        <f>HYPERLINK("https://docs.wto.org/imrd/directdoc.asp?DDFDocuments/u/G/SPS/NUSA1925.DOC","FR")</f>
      </c>
      <c r="J8485" s="15">
        <f>HYPERLINK("https://docs.wto.org/imrd/directdoc.asp?DDFDocuments/v/G/SPS/NUSA1925.DOC","ES")</f>
      </c>
    </row>
    <row r="8486">
      <c r="A8486" s="10" t="s">
        <v>14403</v>
      </c>
      <c r="B8486" s="11" t="s">
        <v>5038</v>
      </c>
      <c r="C8486" s="10" t="s">
        <v>12</v>
      </c>
      <c r="D8486" s="12">
        <v>39958</v>
      </c>
      <c r="E8486" s="13" t="s">
        <v>14182</v>
      </c>
      <c r="F8486" s="13" t="s">
        <v>14183</v>
      </c>
      <c r="G8486" s="14" t="s">
        <v>514</v>
      </c>
      <c r="H8486" s="15">
        <f>HYPERLINK("https://docs.wto.org/imrd/directdoc.asp?DDFDocuments/t/G/SPS/NALB113.DOC","EN")</f>
      </c>
      <c r="I8486" s="15">
        <f>HYPERLINK("https://docs.wto.org/imrd/directdoc.asp?DDFDocuments/u/G/SPS/NALB113.DOC","FR")</f>
      </c>
      <c r="J8486" s="15">
        <f>HYPERLINK("https://docs.wto.org/imrd/directdoc.asp?DDFDocuments/v/G/SPS/NALB113.DOC","ES")</f>
      </c>
    </row>
    <row r="8487">
      <c r="A8487" s="10" t="s">
        <v>14404</v>
      </c>
      <c r="B8487" s="11" t="s">
        <v>5038</v>
      </c>
      <c r="C8487" s="10" t="s">
        <v>12</v>
      </c>
      <c r="D8487" s="12">
        <v>39958</v>
      </c>
      <c r="E8487" s="13" t="s">
        <v>14182</v>
      </c>
      <c r="F8487" s="13" t="s">
        <v>14183</v>
      </c>
      <c r="G8487" s="14" t="s">
        <v>149</v>
      </c>
      <c r="H8487" s="15">
        <f>HYPERLINK("https://docs.wto.org/imrd/directdoc.asp?DDFDocuments/t/G/SPS/NALB114.DOC","EN")</f>
      </c>
      <c r="I8487" s="15">
        <f>HYPERLINK("https://docs.wto.org/imrd/directdoc.asp?DDFDocuments/u/G/SPS/NALB114.DOC","FR")</f>
      </c>
      <c r="J8487" s="15">
        <f>HYPERLINK("https://docs.wto.org/imrd/directdoc.asp?DDFDocuments/v/G/SPS/NALB114.DOC","ES")</f>
      </c>
    </row>
    <row r="8488">
      <c r="A8488" s="10" t="s">
        <v>14405</v>
      </c>
      <c r="B8488" s="11" t="s">
        <v>5038</v>
      </c>
      <c r="C8488" s="10" t="s">
        <v>12</v>
      </c>
      <c r="D8488" s="12">
        <v>39958</v>
      </c>
      <c r="E8488" s="13" t="s">
        <v>14182</v>
      </c>
      <c r="F8488" s="13" t="s">
        <v>14183</v>
      </c>
      <c r="G8488" s="14" t="s">
        <v>13181</v>
      </c>
      <c r="H8488" s="15">
        <f>HYPERLINK("https://docs.wto.org/imrd/directdoc.asp?DDFDocuments/t/G/SPS/NALB115.DOC","EN")</f>
      </c>
      <c r="I8488" s="15">
        <f>HYPERLINK("https://docs.wto.org/imrd/directdoc.asp?DDFDocuments/u/G/SPS/NALB115.DOC","FR")</f>
      </c>
      <c r="J8488" s="15">
        <f>HYPERLINK("https://docs.wto.org/imrd/directdoc.asp?DDFDocuments/v/G/SPS/NALB115.DOC","ES")</f>
      </c>
    </row>
    <row r="8489">
      <c r="A8489" s="10" t="s">
        <v>14406</v>
      </c>
      <c r="B8489" s="11" t="s">
        <v>351</v>
      </c>
      <c r="C8489" s="10" t="s">
        <v>12</v>
      </c>
      <c r="D8489" s="12">
        <v>39958</v>
      </c>
      <c r="E8489" s="13" t="s">
        <v>14126</v>
      </c>
      <c r="F8489" s="13" t="s">
        <v>13834</v>
      </c>
      <c r="G8489" s="14"/>
      <c r="H8489" s="15">
        <f>HYPERLINK("https://docs.wto.org/imrd/directdoc.asp?DDFDocuments/t/G/SPS/NJOR20.DOC","EN")</f>
      </c>
      <c r="I8489" s="15">
        <f>HYPERLINK("https://docs.wto.org/imrd/directdoc.asp?DDFDocuments/u/G/SPS/NJOR20.DOC","FR")</f>
      </c>
      <c r="J8489" s="15">
        <f>HYPERLINK("https://docs.wto.org/imrd/directdoc.asp?DDFDocuments/v/G/SPS/NJOR20.DOC","ES")</f>
      </c>
    </row>
    <row r="8490">
      <c r="A8490" s="10" t="s">
        <v>14407</v>
      </c>
      <c r="B8490" s="11" t="s">
        <v>365</v>
      </c>
      <c r="C8490" s="10" t="s">
        <v>18</v>
      </c>
      <c r="D8490" s="12">
        <v>39953</v>
      </c>
      <c r="E8490" s="13" t="s">
        <v>14408</v>
      </c>
      <c r="F8490" s="13" t="s">
        <v>992</v>
      </c>
      <c r="G8490" s="14" t="s">
        <v>149</v>
      </c>
      <c r="H8490" s="15">
        <f>HYPERLINK("https://docs.wto.org/imrd/directdoc.asp?DDFDocuments/t/G/SPS/NCHL300.doc","EN")</f>
      </c>
      <c r="I8490" s="15">
        <f>HYPERLINK("https://docs.wto.org/imrd/directdoc.asp?DDFDocuments/u/G/SPS/NCHL300.doc","FR")</f>
      </c>
      <c r="J8490" s="15">
        <f>HYPERLINK("https://docs.wto.org/imrd/directdoc.asp?DDFDocuments/v/G/SPS/NCHL300.doc","ES")</f>
      </c>
    </row>
    <row r="8491">
      <c r="A8491" s="10" t="s">
        <v>14409</v>
      </c>
      <c r="B8491" s="11" t="s">
        <v>95</v>
      </c>
      <c r="C8491" s="10" t="s">
        <v>40</v>
      </c>
      <c r="D8491" s="12">
        <v>39951</v>
      </c>
      <c r="E8491" s="13" t="s">
        <v>14410</v>
      </c>
      <c r="F8491" s="13" t="s">
        <v>5150</v>
      </c>
      <c r="G8491" s="14" t="s">
        <v>79</v>
      </c>
      <c r="H8491" s="15">
        <f>HYPERLINK("https://docs.wto.org/imrd/directdoc.asp?DDFDocuments/t/G/SPS/NBRA450A1.DOC","EN")</f>
      </c>
      <c r="I8491" s="15">
        <f>HYPERLINK("https://docs.wto.org/imrd/directdoc.asp?DDFDocuments/u/G/SPS/NBRA450A1.DOC","FR")</f>
      </c>
      <c r="J8491" s="15">
        <f>HYPERLINK("https://docs.wto.org/imrd/directdoc.asp?DDFDocuments/v/G/SPS/NBRA450A1.DOC","ES")</f>
      </c>
    </row>
    <row r="8492">
      <c r="A8492" s="10" t="s">
        <v>14411</v>
      </c>
      <c r="B8492" s="11" t="s">
        <v>2110</v>
      </c>
      <c r="C8492" s="10" t="s">
        <v>18</v>
      </c>
      <c r="D8492" s="12">
        <v>39951</v>
      </c>
      <c r="E8492" s="13" t="s">
        <v>14412</v>
      </c>
      <c r="F8492" s="13" t="s">
        <v>158</v>
      </c>
      <c r="G8492" s="14"/>
      <c r="H8492" s="15">
        <f>HYPERLINK("https://docs.wto.org/imrd/directdoc.asp?DDFDocuments/t/G/SPS/NISR7.DOC","EN")</f>
      </c>
      <c r="I8492" s="15">
        <f>HYPERLINK("https://docs.wto.org/imrd/directdoc.asp?DDFDocuments/u/G/SPS/NISR7.DOC","FR")</f>
      </c>
      <c r="J8492" s="15">
        <f>HYPERLINK("https://docs.wto.org/imrd/directdoc.asp?DDFDocuments/v/G/SPS/NISR7.DOC","ES")</f>
      </c>
    </row>
    <row r="8493">
      <c r="A8493" s="10" t="s">
        <v>14413</v>
      </c>
      <c r="B8493" s="11" t="s">
        <v>779</v>
      </c>
      <c r="C8493" s="10" t="s">
        <v>18</v>
      </c>
      <c r="D8493" s="12">
        <v>39951</v>
      </c>
      <c r="E8493" s="13" t="s">
        <v>13260</v>
      </c>
      <c r="F8493" s="13" t="s">
        <v>10040</v>
      </c>
      <c r="G8493" s="14"/>
      <c r="H8493" s="15">
        <f>HYPERLINK("https://docs.wto.org/imrd/directdoc.asp?DDFDocuments/t/G/SPS/NURY12.doc","EN")</f>
      </c>
      <c r="I8493" s="15">
        <f>HYPERLINK("https://docs.wto.org/imrd/directdoc.asp?DDFDocuments/u/G/SPS/NURY12.doc","FR")</f>
      </c>
      <c r="J8493" s="15">
        <f>HYPERLINK("https://docs.wto.org/imrd/directdoc.asp?DDFDocuments/v/G/SPS/NURY12.doc","ES")</f>
      </c>
    </row>
    <row r="8494">
      <c r="A8494" s="10" t="s">
        <v>14414</v>
      </c>
      <c r="B8494" s="11" t="s">
        <v>779</v>
      </c>
      <c r="C8494" s="10" t="s">
        <v>18</v>
      </c>
      <c r="D8494" s="12">
        <v>39951</v>
      </c>
      <c r="E8494" s="13" t="s">
        <v>13258</v>
      </c>
      <c r="F8494" s="13" t="s">
        <v>10040</v>
      </c>
      <c r="G8494" s="14"/>
      <c r="H8494" s="15">
        <f>HYPERLINK("https://docs.wto.org/imrd/directdoc.asp?DDFDocuments/t/G/SPS/NURY13.doc","EN")</f>
      </c>
      <c r="I8494" s="15">
        <f>HYPERLINK("https://docs.wto.org/imrd/directdoc.asp?DDFDocuments/u/G/SPS/NURY13.doc","FR")</f>
      </c>
      <c r="J8494" s="15">
        <f>HYPERLINK("https://docs.wto.org/imrd/directdoc.asp?DDFDocuments/v/G/SPS/NURY13.doc","ES")</f>
      </c>
    </row>
    <row r="8495">
      <c r="A8495" s="10" t="s">
        <v>14415</v>
      </c>
      <c r="B8495" s="11" t="s">
        <v>151</v>
      </c>
      <c r="C8495" s="10" t="s">
        <v>18</v>
      </c>
      <c r="D8495" s="12">
        <v>39951</v>
      </c>
      <c r="E8495" s="13" t="s">
        <v>2734</v>
      </c>
      <c r="F8495" s="13" t="s">
        <v>1282</v>
      </c>
      <c r="G8495" s="14" t="s">
        <v>14416</v>
      </c>
      <c r="H8495" s="15">
        <f>HYPERLINK("https://docs.wto.org/imrd/directdoc.asp?DDFDocuments/t/G/SPS/NVNM7.doc","EN")</f>
      </c>
      <c r="I8495" s="15">
        <f>HYPERLINK("https://docs.wto.org/imrd/directdoc.asp?DDFDocuments/u/G/SPS/NVNM7.doc","FR")</f>
      </c>
      <c r="J8495" s="15">
        <f>HYPERLINK("https://docs.wto.org/imrd/directdoc.asp?DDFDocuments/v/G/SPS/NVNM7.doc","ES")</f>
      </c>
    </row>
    <row r="8496">
      <c r="A8496" s="10" t="s">
        <v>14417</v>
      </c>
      <c r="B8496" s="11" t="s">
        <v>95</v>
      </c>
      <c r="C8496" s="10" t="s">
        <v>40</v>
      </c>
      <c r="D8496" s="12">
        <v>39948</v>
      </c>
      <c r="E8496" s="13" t="s">
        <v>14418</v>
      </c>
      <c r="F8496" s="13" t="s">
        <v>5150</v>
      </c>
      <c r="G8496" s="14" t="s">
        <v>72</v>
      </c>
      <c r="H8496" s="15">
        <f>HYPERLINK("https://docs.wto.org/imrd/directdoc.asp?DDFDocuments/t/G/SPS/NBRA535A1.DOC","EN")</f>
      </c>
      <c r="I8496" s="15">
        <f>HYPERLINK("https://docs.wto.org/imrd/directdoc.asp?DDFDocuments/u/G/SPS/NBRA535A1.DOC","FR")</f>
      </c>
      <c r="J8496" s="15">
        <f>HYPERLINK("https://docs.wto.org/imrd/directdoc.asp?DDFDocuments/v/G/SPS/NBRA535A1.DOC","ES")</f>
      </c>
    </row>
    <row r="8497">
      <c r="A8497" s="10" t="s">
        <v>14419</v>
      </c>
      <c r="B8497" s="11" t="s">
        <v>95</v>
      </c>
      <c r="C8497" s="10" t="s">
        <v>18</v>
      </c>
      <c r="D8497" s="12">
        <v>39948</v>
      </c>
      <c r="E8497" s="13" t="s">
        <v>14420</v>
      </c>
      <c r="F8497" s="13" t="s">
        <v>368</v>
      </c>
      <c r="G8497" s="14" t="s">
        <v>14421</v>
      </c>
      <c r="H8497" s="15">
        <f>HYPERLINK("https://docs.wto.org/imrd/directdoc.asp?DDFDocuments/q/G/SPS/NBRA538.pdf","EN")</f>
      </c>
      <c r="I8497" s="15">
        <f>HYPERLINK("https://docs.wto.org/imrd/directdoc.asp?DDFDocuments/r/G/SPS/NBRA538.pdf","FR")</f>
      </c>
      <c r="J8497" s="15">
        <f>HYPERLINK("https://docs.wto.org/imrd/directdoc.asp?DDFDocuments/s/G/SPS/NBRA538.pdf","ES")</f>
      </c>
    </row>
    <row r="8498">
      <c r="A8498" s="10" t="s">
        <v>14422</v>
      </c>
      <c r="B8498" s="11" t="s">
        <v>349</v>
      </c>
      <c r="C8498" s="10" t="s">
        <v>12</v>
      </c>
      <c r="D8498" s="12">
        <v>39948</v>
      </c>
      <c r="E8498" s="13" t="s">
        <v>14423</v>
      </c>
      <c r="F8498" s="13" t="s">
        <v>14374</v>
      </c>
      <c r="G8498" s="14" t="s">
        <v>72</v>
      </c>
      <c r="H8498" s="15">
        <f>HYPERLINK("https://docs.wto.org/imrd/directdoc.asp?DDFDocuments/t/G/SPS/NECU82.DOC","EN")</f>
      </c>
      <c r="I8498" s="15">
        <f>HYPERLINK("https://docs.wto.org/imrd/directdoc.asp?DDFDocuments/u/G/SPS/NECU82.DOC","FR")</f>
      </c>
      <c r="J8498" s="15">
        <f>HYPERLINK("https://docs.wto.org/imrd/directdoc.asp?DDFDocuments/v/G/SPS/NECU82.DOC","ES")</f>
      </c>
    </row>
    <row r="8499">
      <c r="A8499" s="10" t="s">
        <v>14424</v>
      </c>
      <c r="B8499" s="11" t="s">
        <v>183</v>
      </c>
      <c r="C8499" s="10" t="s">
        <v>40</v>
      </c>
      <c r="D8499" s="12">
        <v>39947</v>
      </c>
      <c r="E8499" s="13" t="s">
        <v>19</v>
      </c>
      <c r="F8499" s="13" t="s">
        <v>5150</v>
      </c>
      <c r="G8499" s="14"/>
      <c r="H8499" s="15">
        <f>HYPERLINK("https://docs.wto.org/imrd/directdoc.asp?DDFDocuments/t/G/SPS/NARG77A1.DOC","EN")</f>
      </c>
      <c r="I8499" s="15">
        <f>HYPERLINK("https://docs.wto.org/imrd/directdoc.asp?DDFDocuments/u/G/SPS/NARG77A1.DOC","FR")</f>
      </c>
      <c r="J8499" s="15">
        <f>HYPERLINK("https://docs.wto.org/imrd/directdoc.asp?DDFDocuments/v/G/SPS/NARG77A1.DOC","ES")</f>
      </c>
    </row>
    <row r="8500">
      <c r="A8500" s="10" t="s">
        <v>14425</v>
      </c>
      <c r="B8500" s="11" t="s">
        <v>153</v>
      </c>
      <c r="C8500" s="10" t="s">
        <v>18</v>
      </c>
      <c r="D8500" s="12">
        <v>39947</v>
      </c>
      <c r="E8500" s="13" t="s">
        <v>14426</v>
      </c>
      <c r="F8500" s="13" t="s">
        <v>992</v>
      </c>
      <c r="G8500" s="14"/>
      <c r="H8500" s="15">
        <f>HYPERLINK("https://docs.wto.org/imrd/directdoc.asp?DDFDocuments/t/G/SPS/NKOR325.DOC","EN")</f>
      </c>
      <c r="I8500" s="15">
        <f>HYPERLINK("https://docs.wto.org/imrd/directdoc.asp?DDFDocuments/u/G/SPS/NKOR325.DOC","FR")</f>
      </c>
      <c r="J8500" s="15">
        <f>HYPERLINK("https://docs.wto.org/imrd/directdoc.asp?DDFDocuments/v/G/SPS/NKOR325.DOC","ES")</f>
      </c>
    </row>
    <row r="8501">
      <c r="A8501" s="10" t="s">
        <v>14427</v>
      </c>
      <c r="B8501" s="11" t="s">
        <v>161</v>
      </c>
      <c r="C8501" s="10" t="s">
        <v>18</v>
      </c>
      <c r="D8501" s="12">
        <v>39947</v>
      </c>
      <c r="E8501" s="13" t="s">
        <v>13601</v>
      </c>
      <c r="F8501" s="13" t="s">
        <v>3911</v>
      </c>
      <c r="G8501" s="14"/>
      <c r="H8501" s="15">
        <f>HYPERLINK("https://docs.wto.org/imrd/directdoc.asp?DDFDocuments/t/G/SPS/NUSA1924.doc","EN")</f>
      </c>
      <c r="I8501" s="15">
        <f>HYPERLINK("https://docs.wto.org/imrd/directdoc.asp?DDFDocuments/u/G/SPS/NUSA1924.doc","FR")</f>
      </c>
      <c r="J8501" s="15">
        <f>HYPERLINK("https://docs.wto.org/imrd/directdoc.asp?DDFDocuments/v/G/SPS/NUSA1924.doc","ES")</f>
      </c>
    </row>
    <row r="8502">
      <c r="A8502" s="10" t="s">
        <v>14428</v>
      </c>
      <c r="B8502" s="11" t="s">
        <v>5038</v>
      </c>
      <c r="C8502" s="10" t="s">
        <v>12</v>
      </c>
      <c r="D8502" s="12">
        <v>39946</v>
      </c>
      <c r="E8502" s="13" t="s">
        <v>14182</v>
      </c>
      <c r="F8502" s="13" t="s">
        <v>6521</v>
      </c>
      <c r="G8502" s="14" t="s">
        <v>149</v>
      </c>
      <c r="H8502" s="15">
        <f>HYPERLINK("https://docs.wto.org/imrd/directdoc.asp?DDFDocuments/t/G/SPS/NALB112.DOC","EN")</f>
      </c>
      <c r="I8502" s="15">
        <f>HYPERLINK("https://docs.wto.org/imrd/directdoc.asp?DDFDocuments/u/G/SPS/NALB112.DOC","FR")</f>
      </c>
      <c r="J8502" s="15">
        <f>HYPERLINK("https://docs.wto.org/imrd/directdoc.asp?DDFDocuments/v/G/SPS/NALB112.DOC","ES")</f>
      </c>
    </row>
    <row r="8503">
      <c r="A8503" s="10" t="s">
        <v>14429</v>
      </c>
      <c r="B8503" s="11" t="s">
        <v>34</v>
      </c>
      <c r="C8503" s="10" t="s">
        <v>18</v>
      </c>
      <c r="D8503" s="12">
        <v>39946</v>
      </c>
      <c r="E8503" s="13" t="s">
        <v>14430</v>
      </c>
      <c r="F8503" s="13" t="s">
        <v>74</v>
      </c>
      <c r="G8503" s="14"/>
      <c r="H8503" s="15">
        <f>HYPERLINK("https://docs.wto.org/imrd/directdoc.asp?DDFDocuments/t/G/SPS/NJPN229.doc","EN")</f>
      </c>
      <c r="I8503" s="15">
        <f>HYPERLINK("https://docs.wto.org/imrd/directdoc.asp?DDFDocuments/u/G/SPS/NJPN229.doc","FR")</f>
      </c>
      <c r="J8503" s="15">
        <f>HYPERLINK("https://docs.wto.org/imrd/directdoc.asp?DDFDocuments/v/G/SPS/NJPN229.doc","ES")</f>
      </c>
    </row>
    <row r="8504">
      <c r="A8504" s="10" t="s">
        <v>14431</v>
      </c>
      <c r="B8504" s="11" t="s">
        <v>161</v>
      </c>
      <c r="C8504" s="10" t="s">
        <v>18</v>
      </c>
      <c r="D8504" s="12">
        <v>39946</v>
      </c>
      <c r="E8504" s="13" t="s">
        <v>3881</v>
      </c>
      <c r="F8504" s="13" t="s">
        <v>36</v>
      </c>
      <c r="G8504" s="14" t="s">
        <v>14432</v>
      </c>
      <c r="H8504" s="15">
        <f>HYPERLINK("https://docs.wto.org/imrd/directdoc.asp?DDFDocuments/q/G/SPS/NUSA1923.pdf","EN")</f>
      </c>
      <c r="I8504" s="15">
        <f>HYPERLINK("https://docs.wto.org/imrd/directdoc.asp?DDFDocuments/r/G/SPS/NUSA1923.pdf","FR")</f>
      </c>
      <c r="J8504" s="15">
        <f>HYPERLINK("https://docs.wto.org/imrd/directdoc.asp?DDFDocuments/s/G/SPS/NUSA1923.pdf","ES")</f>
      </c>
    </row>
    <row r="8505">
      <c r="A8505" s="10" t="s">
        <v>14433</v>
      </c>
      <c r="B8505" s="11" t="s">
        <v>82</v>
      </c>
      <c r="C8505" s="10" t="s">
        <v>201</v>
      </c>
      <c r="D8505" s="12">
        <v>39941</v>
      </c>
      <c r="E8505" s="13" t="s">
        <v>3328</v>
      </c>
      <c r="F8505" s="13" t="s">
        <v>14434</v>
      </c>
      <c r="G8505" s="14"/>
      <c r="H8505" s="15">
        <f>HYPERLINK("https://docs.wto.org/imrd/directdoc.asp?DDFDocuments/t/G/SPS/NEEC341C1.DOC","EN")</f>
      </c>
      <c r="I8505" s="15">
        <f>HYPERLINK("https://docs.wto.org/imrd/directdoc.asp?DDFDocuments/u/G/SPS/NEEC341C1.DOC","FR")</f>
      </c>
      <c r="J8505" s="15">
        <f>HYPERLINK("https://docs.wto.org/imrd/directdoc.asp?DDFDocuments/v/G/SPS/NEEC341C1.DOC","ES")</f>
      </c>
    </row>
    <row r="8506">
      <c r="A8506" s="10" t="s">
        <v>14435</v>
      </c>
      <c r="B8506" s="11" t="s">
        <v>183</v>
      </c>
      <c r="C8506" s="10" t="s">
        <v>18</v>
      </c>
      <c r="D8506" s="12">
        <v>39940</v>
      </c>
      <c r="E8506" s="13" t="s">
        <v>14436</v>
      </c>
      <c r="F8506" s="13" t="s">
        <v>1089</v>
      </c>
      <c r="G8506" s="14" t="s">
        <v>82</v>
      </c>
      <c r="H8506" s="15">
        <f>HYPERLINK("https://docs.wto.org/imrd/directdoc.asp?DDFDocuments/t/G/SPS/NARG125.DOC","EN")</f>
      </c>
      <c r="I8506" s="15">
        <f>HYPERLINK("https://docs.wto.org/imrd/directdoc.asp?DDFDocuments/u/G/SPS/NARG125.DOC","FR")</f>
      </c>
      <c r="J8506" s="15">
        <f>HYPERLINK("https://docs.wto.org/imrd/directdoc.asp?DDFDocuments/v/G/SPS/NARG125.DOC","ES")</f>
      </c>
    </row>
    <row r="8507">
      <c r="A8507" s="10" t="s">
        <v>14437</v>
      </c>
      <c r="B8507" s="11" t="s">
        <v>79</v>
      </c>
      <c r="C8507" s="10" t="s">
        <v>40</v>
      </c>
      <c r="D8507" s="12">
        <v>39939</v>
      </c>
      <c r="E8507" s="13" t="s">
        <v>19</v>
      </c>
      <c r="F8507" s="13" t="s">
        <v>5150</v>
      </c>
      <c r="G8507" s="14"/>
      <c r="H8507" s="15">
        <f>HYPERLINK("https://docs.wto.org/imrd/directdoc.asp?DDFDocuments/t/G/SPS/NCOL126A3.DOC","EN")</f>
      </c>
      <c r="I8507" s="15">
        <f>HYPERLINK("https://docs.wto.org/imrd/directdoc.asp?DDFDocuments/u/G/SPS/NCOL126A3.DOC","FR")</f>
      </c>
      <c r="J8507" s="15">
        <f>HYPERLINK("https://docs.wto.org/imrd/directdoc.asp?DDFDocuments/v/G/SPS/NCOL126A3.DOC","ES")</f>
      </c>
    </row>
    <row r="8508">
      <c r="A8508" s="10" t="s">
        <v>14438</v>
      </c>
      <c r="B8508" s="11" t="s">
        <v>195</v>
      </c>
      <c r="C8508" s="10" t="s">
        <v>40</v>
      </c>
      <c r="D8508" s="12">
        <v>39939</v>
      </c>
      <c r="E8508" s="13" t="s">
        <v>14439</v>
      </c>
      <c r="F8508" s="13" t="s">
        <v>310</v>
      </c>
      <c r="G8508" s="14" t="s">
        <v>14440</v>
      </c>
      <c r="H8508" s="15">
        <f>HYPERLINK("https://docs.wto.org/imrd/directdoc.asp?DDFDocuments/q/G/SPS/NNZL393A2.pdf","EN")</f>
      </c>
      <c r="I8508" s="15">
        <f>HYPERLINK("https://docs.wto.org/imrd/directdoc.asp?DDFDocuments/r/G/SPS/NNZL393A2.pdf","FR")</f>
      </c>
      <c r="J8508" s="15">
        <f>HYPERLINK("https://docs.wto.org/imrd/directdoc.asp?DDFDocuments/s/G/SPS/NNZL393A2.pdf","ES")</f>
      </c>
    </row>
    <row r="8509">
      <c r="A8509" s="10" t="s">
        <v>14441</v>
      </c>
      <c r="B8509" s="11" t="s">
        <v>204</v>
      </c>
      <c r="C8509" s="10" t="s">
        <v>18</v>
      </c>
      <c r="D8509" s="12">
        <v>39937</v>
      </c>
      <c r="E8509" s="13" t="s">
        <v>14442</v>
      </c>
      <c r="F8509" s="13" t="s">
        <v>144</v>
      </c>
      <c r="G8509" s="14"/>
      <c r="H8509" s="15">
        <f>HYPERLINK("https://docs.wto.org/imrd/directdoc.asp?DDFDocuments/q/G/SPS/NEGY36.pdf","EN")</f>
      </c>
      <c r="I8509" s="15">
        <f>HYPERLINK("https://docs.wto.org/imrd/directdoc.asp?DDFDocuments/r/G/SPS/NEGY36.pdf","FR")</f>
      </c>
      <c r="J8509" s="15">
        <f>HYPERLINK("https://docs.wto.org/imrd/directdoc.asp?DDFDocuments/s/G/SPS/NEGY36.pdf","ES")</f>
      </c>
    </row>
    <row r="8510">
      <c r="A8510" s="10" t="s">
        <v>14443</v>
      </c>
      <c r="B8510" s="11" t="s">
        <v>204</v>
      </c>
      <c r="C8510" s="10" t="s">
        <v>40</v>
      </c>
      <c r="D8510" s="12">
        <v>39937</v>
      </c>
      <c r="E8510" s="13" t="s">
        <v>14444</v>
      </c>
      <c r="F8510" s="13" t="s">
        <v>1186</v>
      </c>
      <c r="G8510" s="14"/>
      <c r="H8510" s="15">
        <f>HYPERLINK("https://docs.wto.org/imrd/directdoc.asp?DDFDocuments/t/G/SPS/NEGY5A3.DOC","EN")</f>
      </c>
      <c r="I8510" s="15">
        <f>HYPERLINK("https://docs.wto.org/imrd/directdoc.asp?DDFDocuments/u/G/SPS/NEGY5A3.DOC","FR")</f>
      </c>
      <c r="J8510" s="15">
        <f>HYPERLINK("https://docs.wto.org/imrd/directdoc.asp?DDFDocuments/v/G/SPS/NEGY5A3.DOC","ES")</f>
      </c>
    </row>
    <row r="8511">
      <c r="A8511" s="10" t="s">
        <v>14445</v>
      </c>
      <c r="B8511" s="11" t="s">
        <v>145</v>
      </c>
      <c r="C8511" s="10" t="s">
        <v>18</v>
      </c>
      <c r="D8511" s="12">
        <v>39934</v>
      </c>
      <c r="E8511" s="13" t="s">
        <v>14446</v>
      </c>
      <c r="F8511" s="13" t="s">
        <v>1515</v>
      </c>
      <c r="G8511" s="14"/>
      <c r="H8511" s="15">
        <f>HYPERLINK("https://docs.wto.org/imrd/directdoc.asp?DDFDocuments/q/G/SPS/NPHL152.pdf","EN")</f>
      </c>
      <c r="I8511" s="15">
        <f>HYPERLINK("https://docs.wto.org/imrd/directdoc.asp?DDFDocuments/r/G/SPS/NPHL152.pdf","FR")</f>
      </c>
      <c r="J8511" s="15">
        <f>HYPERLINK("https://docs.wto.org/imrd/directdoc.asp?DDFDocuments/s/G/SPS/NPHL152.pdf","ES")</f>
      </c>
    </row>
    <row r="8512">
      <c r="A8512" s="10" t="s">
        <v>14447</v>
      </c>
      <c r="B8512" s="11" t="s">
        <v>145</v>
      </c>
      <c r="C8512" s="10" t="s">
        <v>12</v>
      </c>
      <c r="D8512" s="12">
        <v>39934</v>
      </c>
      <c r="E8512" s="13" t="s">
        <v>7465</v>
      </c>
      <c r="F8512" s="13" t="s">
        <v>36</v>
      </c>
      <c r="G8512" s="14" t="s">
        <v>257</v>
      </c>
      <c r="H8512" s="15">
        <f>HYPERLINK("https://docs.wto.org/imrd/directdoc.asp?DDFDocuments/q/G/SPS/NPHL153.pdf","EN")</f>
      </c>
      <c r="I8512" s="15">
        <f>HYPERLINK("https://docs.wto.org/imrd/directdoc.asp?DDFDocuments/r/G/SPS/NPHL153.pdf","FR")</f>
      </c>
      <c r="J8512" s="15">
        <f>HYPERLINK("https://docs.wto.org/imrd/directdoc.asp?DDFDocuments/s/G/SPS/NPHL153.pdf","ES")</f>
      </c>
    </row>
    <row r="8513">
      <c r="A8513" s="10" t="s">
        <v>14448</v>
      </c>
      <c r="B8513" s="11" t="s">
        <v>164</v>
      </c>
      <c r="C8513" s="10" t="s">
        <v>12</v>
      </c>
      <c r="D8513" s="12">
        <v>39934</v>
      </c>
      <c r="E8513" s="13" t="s">
        <v>14239</v>
      </c>
      <c r="F8513" s="13" t="s">
        <v>13834</v>
      </c>
      <c r="G8513" s="14" t="s">
        <v>14240</v>
      </c>
      <c r="H8513" s="15">
        <f>HYPERLINK("https://docs.wto.org/imrd/directdoc.asp?DDFDocuments/t/G/SPS/NUKR2.DOC","EN")</f>
      </c>
      <c r="I8513" s="15">
        <f>HYPERLINK("https://docs.wto.org/imrd/directdoc.asp?DDFDocuments/u/G/SPS/NUKR2.DOC","FR")</f>
      </c>
      <c r="J8513" s="15">
        <f>HYPERLINK("https://docs.wto.org/imrd/directdoc.asp?DDFDocuments/v/G/SPS/NUKR2.DOC","ES")</f>
      </c>
    </row>
    <row r="8514">
      <c r="A8514" s="10" t="s">
        <v>14449</v>
      </c>
      <c r="B8514" s="11" t="s">
        <v>95</v>
      </c>
      <c r="C8514" s="10" t="s">
        <v>18</v>
      </c>
      <c r="D8514" s="12">
        <v>39933</v>
      </c>
      <c r="E8514" s="13" t="s">
        <v>2561</v>
      </c>
      <c r="F8514" s="13" t="s">
        <v>3711</v>
      </c>
      <c r="G8514" s="14"/>
      <c r="H8514" s="15">
        <f>HYPERLINK("https://docs.wto.org/imrd/directdoc.asp?DDFDocuments/t/G/SPS/NBRA537.DOC","EN")</f>
      </c>
      <c r="I8514" s="15">
        <f>HYPERLINK("https://docs.wto.org/imrd/directdoc.asp?DDFDocuments/u/G/SPS/NBRA537.DOC","FR")</f>
      </c>
      <c r="J8514" s="15">
        <f>HYPERLINK("https://docs.wto.org/imrd/directdoc.asp?DDFDocuments/v/G/SPS/NBRA537.DOC","ES")</f>
      </c>
    </row>
    <row r="8515">
      <c r="A8515" s="10" t="s">
        <v>14450</v>
      </c>
      <c r="B8515" s="11" t="s">
        <v>7787</v>
      </c>
      <c r="C8515" s="10" t="s">
        <v>12</v>
      </c>
      <c r="D8515" s="12">
        <v>39932</v>
      </c>
      <c r="E8515" s="13" t="s">
        <v>13319</v>
      </c>
      <c r="F8515" s="13" t="s">
        <v>14451</v>
      </c>
      <c r="G8515" s="14"/>
      <c r="H8515" s="15">
        <f>HYPERLINK("https://docs.wto.org/imrd/directdoc.asp?DDFDocuments/t/G/SPS/NBRB2.DOC","EN")</f>
      </c>
      <c r="I8515" s="15">
        <f>HYPERLINK("https://docs.wto.org/imrd/directdoc.asp?DDFDocuments/u/G/SPS/NBRB2.DOC","FR")</f>
      </c>
      <c r="J8515" s="15">
        <f>HYPERLINK("https://docs.wto.org/imrd/directdoc.asp?DDFDocuments/v/G/SPS/NBRB2.DOC","ES")</f>
      </c>
    </row>
    <row r="8516">
      <c r="A8516" s="10" t="s">
        <v>14452</v>
      </c>
      <c r="B8516" s="11" t="s">
        <v>82</v>
      </c>
      <c r="C8516" s="10" t="s">
        <v>18</v>
      </c>
      <c r="D8516" s="12">
        <v>39931</v>
      </c>
      <c r="E8516" s="13" t="s">
        <v>3328</v>
      </c>
      <c r="F8516" s="13" t="s">
        <v>14453</v>
      </c>
      <c r="G8516" s="14"/>
      <c r="H8516" s="15">
        <f>HYPERLINK("https://docs.wto.org/imrd/directdoc.asp?DDFDocuments/t/G/SPS/NEEC341.DOC","EN")</f>
      </c>
      <c r="I8516" s="15">
        <f>HYPERLINK("https://docs.wto.org/imrd/directdoc.asp?DDFDocuments/u/G/SPS/NEEC341.DOC","FR")</f>
      </c>
      <c r="J8516" s="15">
        <f>HYPERLINK("https://docs.wto.org/imrd/directdoc.asp?DDFDocuments/v/G/SPS/NEEC341.DOC","ES")</f>
      </c>
    </row>
    <row r="8517">
      <c r="A8517" s="10" t="s">
        <v>14454</v>
      </c>
      <c r="B8517" s="11" t="s">
        <v>161</v>
      </c>
      <c r="C8517" s="10" t="s">
        <v>40</v>
      </c>
      <c r="D8517" s="12">
        <v>39930</v>
      </c>
      <c r="E8517" s="13" t="s">
        <v>4518</v>
      </c>
      <c r="F8517" s="13" t="s">
        <v>5150</v>
      </c>
      <c r="G8517" s="14"/>
      <c r="H8517" s="15">
        <f>HYPERLINK("https://docs.wto.org/imrd/directdoc.asp?DDFDocuments/t/G/SPS/NUSA1709A1.DOC","EN")</f>
      </c>
      <c r="I8517" s="15">
        <f>HYPERLINK("https://docs.wto.org/imrd/directdoc.asp?DDFDocuments/u/G/SPS/NUSA1709A1.DOC","FR")</f>
      </c>
      <c r="J8517" s="15">
        <f>HYPERLINK("https://docs.wto.org/imrd/directdoc.asp?DDFDocuments/v/G/SPS/NUSA1709A1.DOC","ES")</f>
      </c>
    </row>
    <row r="8518">
      <c r="A8518" s="10" t="s">
        <v>14455</v>
      </c>
      <c r="B8518" s="11" t="s">
        <v>161</v>
      </c>
      <c r="C8518" s="10" t="s">
        <v>18</v>
      </c>
      <c r="D8518" s="12">
        <v>39930</v>
      </c>
      <c r="E8518" s="13" t="s">
        <v>13277</v>
      </c>
      <c r="F8518" s="13" t="s">
        <v>8985</v>
      </c>
      <c r="G8518" s="14" t="s">
        <v>13278</v>
      </c>
      <c r="H8518" s="15">
        <f>HYPERLINK("https://docs.wto.org/imrd/directdoc.asp?DDFDocuments/t/G/SPS/NUSA1922.doc","EN")</f>
      </c>
      <c r="I8518" s="15">
        <f>HYPERLINK("https://docs.wto.org/imrd/directdoc.asp?DDFDocuments/u/G/SPS/NUSA1922.doc","FR")</f>
      </c>
      <c r="J8518" s="15">
        <f>HYPERLINK("https://docs.wto.org/imrd/directdoc.asp?DDFDocuments/v/G/SPS/NUSA1922.doc","ES")</f>
      </c>
    </row>
    <row r="8519">
      <c r="A8519" s="10" t="s">
        <v>14456</v>
      </c>
      <c r="B8519" s="11" t="s">
        <v>365</v>
      </c>
      <c r="C8519" s="10" t="s">
        <v>18</v>
      </c>
      <c r="D8519" s="12">
        <v>39926</v>
      </c>
      <c r="E8519" s="13" t="s">
        <v>14457</v>
      </c>
      <c r="F8519" s="13" t="s">
        <v>14458</v>
      </c>
      <c r="G8519" s="14"/>
      <c r="H8519" s="15">
        <f>HYPERLINK("https://docs.wto.org/imrd/directdoc.asp?DDFDocuments/t/G/SPS/NCHL297.doc","EN")</f>
      </c>
      <c r="I8519" s="15">
        <f>HYPERLINK("https://docs.wto.org/imrd/directdoc.asp?DDFDocuments/u/G/SPS/NCHL297.doc","FR")</f>
      </c>
      <c r="J8519" s="15">
        <f>HYPERLINK("https://docs.wto.org/imrd/directdoc.asp?DDFDocuments/v/G/SPS/NCHL297.doc","ES")</f>
      </c>
    </row>
    <row r="8520">
      <c r="A8520" s="10" t="s">
        <v>14459</v>
      </c>
      <c r="B8520" s="11" t="s">
        <v>365</v>
      </c>
      <c r="C8520" s="10" t="s">
        <v>18</v>
      </c>
      <c r="D8520" s="12">
        <v>39926</v>
      </c>
      <c r="E8520" s="13" t="s">
        <v>14460</v>
      </c>
      <c r="F8520" s="13" t="s">
        <v>1282</v>
      </c>
      <c r="G8520" s="14"/>
      <c r="H8520" s="15">
        <f>HYPERLINK("https://docs.wto.org/imrd/directdoc.asp?DDFDocuments/t/G/SPS/NCHL298.doc","EN")</f>
      </c>
      <c r="I8520" s="15">
        <f>HYPERLINK("https://docs.wto.org/imrd/directdoc.asp?DDFDocuments/u/G/SPS/NCHL298.doc","FR")</f>
      </c>
      <c r="J8520" s="15">
        <f>HYPERLINK("https://docs.wto.org/imrd/directdoc.asp?DDFDocuments/v/G/SPS/NCHL298.doc","ES")</f>
      </c>
    </row>
    <row r="8521">
      <c r="A8521" s="10" t="s">
        <v>14461</v>
      </c>
      <c r="B8521" s="11" t="s">
        <v>365</v>
      </c>
      <c r="C8521" s="10" t="s">
        <v>18</v>
      </c>
      <c r="D8521" s="12">
        <v>39926</v>
      </c>
      <c r="E8521" s="13" t="s">
        <v>14462</v>
      </c>
      <c r="F8521" s="13" t="s">
        <v>992</v>
      </c>
      <c r="G8521" s="14" t="s">
        <v>27</v>
      </c>
      <c r="H8521" s="15">
        <f>HYPERLINK("https://docs.wto.org/imrd/directdoc.asp?DDFDocuments/t/G/SPS/NCHL299.DOC","EN")</f>
      </c>
      <c r="I8521" s="15">
        <f>HYPERLINK("https://docs.wto.org/imrd/directdoc.asp?DDFDocuments/u/G/SPS/NCHL299.DOC","FR")</f>
      </c>
      <c r="J8521" s="15">
        <f>HYPERLINK("https://docs.wto.org/imrd/directdoc.asp?DDFDocuments/v/G/SPS/NCHL299.DOC","ES")</f>
      </c>
    </row>
    <row r="8522">
      <c r="A8522" s="10" t="s">
        <v>14463</v>
      </c>
      <c r="B8522" s="11" t="s">
        <v>1096</v>
      </c>
      <c r="C8522" s="10" t="s">
        <v>54</v>
      </c>
      <c r="D8522" s="12">
        <v>39924</v>
      </c>
      <c r="E8522" s="13" t="s">
        <v>14464</v>
      </c>
      <c r="F8522" s="13" t="s">
        <v>925</v>
      </c>
      <c r="G8522" s="14" t="s">
        <v>3750</v>
      </c>
      <c r="H8522" s="15">
        <f>HYPERLINK("https://docs.wto.org/imrd/directdoc.asp?DDFDocuments/t/G/SPS/NSGP36A1.DOC","EN")</f>
      </c>
      <c r="I8522" s="15">
        <f>HYPERLINK("https://docs.wto.org/imrd/directdoc.asp?DDFDocuments/u/G/SPS/NSGP36A1.DOC","FR")</f>
      </c>
      <c r="J8522" s="15">
        <f>HYPERLINK("https://docs.wto.org/imrd/directdoc.asp?DDFDocuments/v/G/SPS/NSGP36A1.DOC","ES")</f>
      </c>
    </row>
    <row r="8523">
      <c r="A8523" s="10" t="s">
        <v>14465</v>
      </c>
      <c r="B8523" s="11" t="s">
        <v>1096</v>
      </c>
      <c r="C8523" s="10" t="s">
        <v>18</v>
      </c>
      <c r="D8523" s="12">
        <v>39924</v>
      </c>
      <c r="E8523" s="13" t="s">
        <v>5121</v>
      </c>
      <c r="F8523" s="13" t="s">
        <v>3926</v>
      </c>
      <c r="G8523" s="14"/>
      <c r="H8523" s="15">
        <f>HYPERLINK("https://docs.wto.org/imrd/directdoc.asp?DDFDocuments/t/G/SPS/NSGP37.DOC","EN")</f>
      </c>
      <c r="I8523" s="15">
        <f>HYPERLINK("https://docs.wto.org/imrd/directdoc.asp?DDFDocuments/u/G/SPS/NSGP37.DOC","FR")</f>
      </c>
      <c r="J8523" s="15">
        <f>HYPERLINK("https://docs.wto.org/imrd/directdoc.asp?DDFDocuments/v/G/SPS/NSGP37.DOC","ES")</f>
      </c>
    </row>
    <row r="8524">
      <c r="A8524" s="10" t="s">
        <v>14466</v>
      </c>
      <c r="B8524" s="11" t="s">
        <v>183</v>
      </c>
      <c r="C8524" s="10" t="s">
        <v>40</v>
      </c>
      <c r="D8524" s="12">
        <v>39923</v>
      </c>
      <c r="E8524" s="13" t="s">
        <v>19</v>
      </c>
      <c r="F8524" s="13" t="s">
        <v>5150</v>
      </c>
      <c r="G8524" s="14"/>
      <c r="H8524" s="15">
        <f>HYPERLINK("https://docs.wto.org/imrd/directdoc.asp?DDFDocuments/t/G/SPS/NARG105R1A1.DOC","EN")</f>
      </c>
      <c r="I8524" s="15">
        <f>HYPERLINK("https://docs.wto.org/imrd/directdoc.asp?DDFDocuments/u/G/SPS/NARG105R1A1.DOC","FR")</f>
      </c>
      <c r="J8524" s="15">
        <f>HYPERLINK("https://docs.wto.org/imrd/directdoc.asp?DDFDocuments/v/G/SPS/NARG105R1A1.DOC","ES")</f>
      </c>
    </row>
    <row r="8525">
      <c r="A8525" s="10" t="s">
        <v>14467</v>
      </c>
      <c r="B8525" s="11" t="s">
        <v>95</v>
      </c>
      <c r="C8525" s="10" t="s">
        <v>40</v>
      </c>
      <c r="D8525" s="12">
        <v>39920</v>
      </c>
      <c r="E8525" s="13" t="s">
        <v>14468</v>
      </c>
      <c r="F8525" s="13" t="s">
        <v>5150</v>
      </c>
      <c r="G8525" s="14" t="s">
        <v>27</v>
      </c>
      <c r="H8525" s="15">
        <f>HYPERLINK("https://docs.wto.org/imrd/directdoc.asp?DDFDocuments/q/G/SPS/NBRA531A1.pdf","EN")</f>
      </c>
      <c r="I8525" s="15">
        <f>HYPERLINK("https://docs.wto.org/imrd/directdoc.asp?DDFDocuments/r/G/SPS/NBRA531A1.pdf","FR")</f>
      </c>
      <c r="J8525" s="15">
        <f>HYPERLINK("https://docs.wto.org/imrd/directdoc.asp?DDFDocuments/s/G/SPS/NBRA531A1.pdf","ES")</f>
      </c>
    </row>
    <row r="8526">
      <c r="A8526" s="10" t="s">
        <v>14469</v>
      </c>
      <c r="B8526" s="11" t="s">
        <v>5038</v>
      </c>
      <c r="C8526" s="10" t="s">
        <v>12</v>
      </c>
      <c r="D8526" s="12">
        <v>39919</v>
      </c>
      <c r="E8526" s="13" t="s">
        <v>14009</v>
      </c>
      <c r="F8526" s="13" t="s">
        <v>6531</v>
      </c>
      <c r="G8526" s="14" t="s">
        <v>95</v>
      </c>
      <c r="H8526" s="15">
        <f>HYPERLINK("https://docs.wto.org/imrd/directdoc.asp?DDFDocuments/t/G/SPS/NALB108.DOC","EN")</f>
      </c>
      <c r="I8526" s="15">
        <f>HYPERLINK("https://docs.wto.org/imrd/directdoc.asp?DDFDocuments/u/G/SPS/NALB108.DOC","FR")</f>
      </c>
      <c r="J8526" s="15">
        <f>HYPERLINK("https://docs.wto.org/imrd/directdoc.asp?DDFDocuments/v/G/SPS/NALB108.DOC","ES")</f>
      </c>
    </row>
    <row r="8527">
      <c r="A8527" s="10" t="s">
        <v>14470</v>
      </c>
      <c r="B8527" s="11" t="s">
        <v>5038</v>
      </c>
      <c r="C8527" s="10" t="s">
        <v>12</v>
      </c>
      <c r="D8527" s="12">
        <v>39919</v>
      </c>
      <c r="E8527" s="13" t="s">
        <v>14182</v>
      </c>
      <c r="F8527" s="13" t="s">
        <v>6521</v>
      </c>
      <c r="G8527" s="14" t="s">
        <v>149</v>
      </c>
      <c r="H8527" s="15">
        <f>HYPERLINK("https://docs.wto.org/imrd/directdoc.asp?DDFDocuments/t/G/SPS/NALB109.DOC","EN")</f>
      </c>
      <c r="I8527" s="15">
        <f>HYPERLINK("https://docs.wto.org/imrd/directdoc.asp?DDFDocuments/u/G/SPS/NALB109.DOC","FR")</f>
      </c>
      <c r="J8527" s="15">
        <f>HYPERLINK("https://docs.wto.org/imrd/directdoc.asp?DDFDocuments/v/G/SPS/NALB109.DOC","ES")</f>
      </c>
    </row>
    <row r="8528">
      <c r="A8528" s="10" t="s">
        <v>14471</v>
      </c>
      <c r="B8528" s="11" t="s">
        <v>5038</v>
      </c>
      <c r="C8528" s="10" t="s">
        <v>12</v>
      </c>
      <c r="D8528" s="12">
        <v>39919</v>
      </c>
      <c r="E8528" s="13" t="s">
        <v>14182</v>
      </c>
      <c r="F8528" s="13" t="s">
        <v>6521</v>
      </c>
      <c r="G8528" s="14" t="s">
        <v>14472</v>
      </c>
      <c r="H8528" s="15">
        <f>HYPERLINK("https://docs.wto.org/imrd/directdoc.asp?DDFDocuments/t/G/SPS/NALB110.DOC","EN")</f>
      </c>
      <c r="I8528" s="15">
        <f>HYPERLINK("https://docs.wto.org/imrd/directdoc.asp?DDFDocuments/u/G/SPS/NALB110.DOC","FR")</f>
      </c>
      <c r="J8528" s="15">
        <f>HYPERLINK("https://docs.wto.org/imrd/directdoc.asp?DDFDocuments/v/G/SPS/NALB110.DOC","ES")</f>
      </c>
    </row>
    <row r="8529">
      <c r="A8529" s="10" t="s">
        <v>14473</v>
      </c>
      <c r="B8529" s="11" t="s">
        <v>5038</v>
      </c>
      <c r="C8529" s="10" t="s">
        <v>12</v>
      </c>
      <c r="D8529" s="12">
        <v>39919</v>
      </c>
      <c r="E8529" s="13" t="s">
        <v>14182</v>
      </c>
      <c r="F8529" s="13" t="s">
        <v>6521</v>
      </c>
      <c r="G8529" s="14" t="s">
        <v>149</v>
      </c>
      <c r="H8529" s="15">
        <f>HYPERLINK("https://docs.wto.org/imrd/directdoc.asp?DDFDocuments/t/G/SPS/NALB111.DOC","EN")</f>
      </c>
      <c r="I8529" s="15">
        <f>HYPERLINK("https://docs.wto.org/imrd/directdoc.asp?DDFDocuments/u/G/SPS/NALB111.DOC","FR")</f>
      </c>
      <c r="J8529" s="15">
        <f>HYPERLINK("https://docs.wto.org/imrd/directdoc.asp?DDFDocuments/v/G/SPS/NALB111.DOC","ES")</f>
      </c>
    </row>
    <row r="8530">
      <c r="A8530" s="10" t="s">
        <v>14474</v>
      </c>
      <c r="B8530" s="11" t="s">
        <v>72</v>
      </c>
      <c r="C8530" s="10" t="s">
        <v>18</v>
      </c>
      <c r="D8530" s="12">
        <v>39919</v>
      </c>
      <c r="E8530" s="13" t="s">
        <v>14475</v>
      </c>
      <c r="F8530" s="13" t="s">
        <v>3711</v>
      </c>
      <c r="G8530" s="14"/>
      <c r="H8530" s="15">
        <f>HYPERLINK("https://docs.wto.org/imrd/directdoc.asp?DDFDocuments/t/G/SPS/NCAN390.DOC","EN")</f>
      </c>
      <c r="I8530" s="15">
        <f>HYPERLINK("https://docs.wto.org/imrd/directdoc.asp?DDFDocuments/u/G/SPS/NCAN390.DOC","FR")</f>
      </c>
      <c r="J8530" s="15">
        <f>HYPERLINK("https://docs.wto.org/imrd/directdoc.asp?DDFDocuments/v/G/SPS/NCAN390.DOC","ES")</f>
      </c>
    </row>
    <row r="8531">
      <c r="A8531" s="10" t="s">
        <v>14476</v>
      </c>
      <c r="B8531" s="11" t="s">
        <v>195</v>
      </c>
      <c r="C8531" s="10" t="s">
        <v>40</v>
      </c>
      <c r="D8531" s="12">
        <v>39918</v>
      </c>
      <c r="E8531" s="13" t="s">
        <v>14477</v>
      </c>
      <c r="F8531" s="13" t="s">
        <v>5150</v>
      </c>
      <c r="G8531" s="14"/>
      <c r="H8531" s="15">
        <f>HYPERLINK("https://docs.wto.org/imrd/directdoc.asp?DDFDocuments/t/G/SPS/NNZL416A1.DOC","EN")</f>
      </c>
      <c r="I8531" s="15">
        <f>HYPERLINK("https://docs.wto.org/imrd/directdoc.asp?DDFDocuments/u/G/SPS/NNZL416A1.DOC","FR")</f>
      </c>
      <c r="J8531" s="15">
        <f>HYPERLINK("https://docs.wto.org/imrd/directdoc.asp?DDFDocuments/v/G/SPS/NNZL416A1.DOC","ES")</f>
      </c>
    </row>
    <row r="8532">
      <c r="A8532" s="10" t="s">
        <v>14478</v>
      </c>
      <c r="B8532" s="11" t="s">
        <v>195</v>
      </c>
      <c r="C8532" s="10" t="s">
        <v>40</v>
      </c>
      <c r="D8532" s="12">
        <v>39918</v>
      </c>
      <c r="E8532" s="13" t="s">
        <v>14479</v>
      </c>
      <c r="F8532" s="13" t="s">
        <v>5150</v>
      </c>
      <c r="G8532" s="14"/>
      <c r="H8532" s="15">
        <f>HYPERLINK("https://docs.wto.org/imrd/directdoc.asp?DDFDocuments/t/G/SPS/NNZL417A1.DOC","EN")</f>
      </c>
      <c r="I8532" s="15">
        <f>HYPERLINK("https://docs.wto.org/imrd/directdoc.asp?DDFDocuments/u/G/SPS/NNZL417A1.DOC","FR")</f>
      </c>
      <c r="J8532" s="15">
        <f>HYPERLINK("https://docs.wto.org/imrd/directdoc.asp?DDFDocuments/v/G/SPS/NNZL417A1.DOC","ES")</f>
      </c>
    </row>
    <row r="8533">
      <c r="A8533" s="10" t="s">
        <v>14480</v>
      </c>
      <c r="B8533" s="11" t="s">
        <v>161</v>
      </c>
      <c r="C8533" s="10" t="s">
        <v>40</v>
      </c>
      <c r="D8533" s="12">
        <v>39918</v>
      </c>
      <c r="E8533" s="13" t="s">
        <v>14481</v>
      </c>
      <c r="F8533" s="13" t="s">
        <v>5150</v>
      </c>
      <c r="G8533" s="14" t="s">
        <v>365</v>
      </c>
      <c r="H8533" s="15">
        <f>HYPERLINK("https://docs.wto.org/imrd/directdoc.asp?DDFDocuments/t/G/SPS/NUSA1866A1.DOC","EN")</f>
      </c>
      <c r="I8533" s="15">
        <f>HYPERLINK("https://docs.wto.org/imrd/directdoc.asp?DDFDocuments/u/G/SPS/NUSA1866A1.DOC","FR")</f>
      </c>
      <c r="J8533" s="15">
        <f>HYPERLINK("https://docs.wto.org/imrd/directdoc.asp?DDFDocuments/v/G/SPS/NUSA1866A1.DOC","ES")</f>
      </c>
    </row>
    <row r="8534">
      <c r="A8534" s="10" t="s">
        <v>14482</v>
      </c>
      <c r="B8534" s="11" t="s">
        <v>79</v>
      </c>
      <c r="C8534" s="10" t="s">
        <v>40</v>
      </c>
      <c r="D8534" s="12">
        <v>39912</v>
      </c>
      <c r="E8534" s="13" t="s">
        <v>19</v>
      </c>
      <c r="F8534" s="13" t="s">
        <v>5163</v>
      </c>
      <c r="G8534" s="14" t="s">
        <v>14483</v>
      </c>
      <c r="H8534" s="15">
        <f>HYPERLINK("https://docs.wto.org/imrd/directdoc.asp?DDFDocuments/q/G/SPS/NCOL167A1.pdf","EN")</f>
      </c>
      <c r="I8534" s="15">
        <f>HYPERLINK("https://docs.wto.org/imrd/directdoc.asp?DDFDocuments/r/G/SPS/NCOL167A1.pdf","FR")</f>
      </c>
      <c r="J8534" s="15">
        <f>HYPERLINK("https://docs.wto.org/imrd/directdoc.asp?DDFDocuments/s/G/SPS/NCOL167A1.pdf","ES")</f>
      </c>
    </row>
    <row r="8535">
      <c r="A8535" s="10" t="s">
        <v>14484</v>
      </c>
      <c r="B8535" s="11" t="s">
        <v>79</v>
      </c>
      <c r="C8535" s="10" t="s">
        <v>18</v>
      </c>
      <c r="D8535" s="12">
        <v>39912</v>
      </c>
      <c r="E8535" s="13" t="s">
        <v>857</v>
      </c>
      <c r="F8535" s="13" t="s">
        <v>14485</v>
      </c>
      <c r="G8535" s="14"/>
      <c r="H8535" s="15">
        <f>HYPERLINK("https://docs.wto.org/imrd/directdoc.asp?DDFDocuments/t/G/SPS/NCOL168.DOC","EN")</f>
      </c>
      <c r="I8535" s="15">
        <f>HYPERLINK("https://docs.wto.org/imrd/directdoc.asp?DDFDocuments/u/G/SPS/NCOL168.DOC","FR")</f>
      </c>
      <c r="J8535" s="15">
        <f>HYPERLINK("https://docs.wto.org/imrd/directdoc.asp?DDFDocuments/v/G/SPS/NCOL168.DOC","ES")</f>
      </c>
    </row>
    <row r="8536">
      <c r="A8536" s="10" t="s">
        <v>14486</v>
      </c>
      <c r="B8536" s="11" t="s">
        <v>79</v>
      </c>
      <c r="C8536" s="10" t="s">
        <v>18</v>
      </c>
      <c r="D8536" s="12">
        <v>39912</v>
      </c>
      <c r="E8536" s="13" t="s">
        <v>14487</v>
      </c>
      <c r="F8536" s="13" t="s">
        <v>14488</v>
      </c>
      <c r="G8536" s="14"/>
      <c r="H8536" s="15">
        <f>HYPERLINK("https://docs.wto.org/imrd/directdoc.asp?DDFDocuments/t/G/SPS/NCOL169.DOC","EN")</f>
      </c>
      <c r="I8536" s="15">
        <f>HYPERLINK("https://docs.wto.org/imrd/directdoc.asp?DDFDocuments/u/G/SPS/NCOL169.DOC","FR")</f>
      </c>
      <c r="J8536" s="15">
        <f>HYPERLINK("https://docs.wto.org/imrd/directdoc.asp?DDFDocuments/v/G/SPS/NCOL169.DOC","ES")</f>
      </c>
    </row>
    <row r="8537">
      <c r="A8537" s="10" t="s">
        <v>14489</v>
      </c>
      <c r="B8537" s="11" t="s">
        <v>1389</v>
      </c>
      <c r="C8537" s="10" t="s">
        <v>18</v>
      </c>
      <c r="D8537" s="12">
        <v>39912</v>
      </c>
      <c r="E8537" s="13" t="s">
        <v>14490</v>
      </c>
      <c r="F8537" s="13" t="s">
        <v>14491</v>
      </c>
      <c r="G8537" s="14"/>
      <c r="H8537" s="15">
        <f>HYPERLINK("https://docs.wto.org/imrd/directdoc.asp?DDFDocuments/t/G/SPS/NDOM10.DOC","EN")</f>
      </c>
      <c r="I8537" s="15">
        <f>HYPERLINK("https://docs.wto.org/imrd/directdoc.asp?DDFDocuments/u/G/SPS/NDOM10.DOC","FR")</f>
      </c>
      <c r="J8537" s="15">
        <f>HYPERLINK("https://docs.wto.org/imrd/directdoc.asp?DDFDocuments/v/G/SPS/NDOM10.DOC","ES")</f>
      </c>
    </row>
    <row r="8538">
      <c r="A8538" s="10" t="s">
        <v>14492</v>
      </c>
      <c r="B8538" s="11" t="s">
        <v>1389</v>
      </c>
      <c r="C8538" s="10" t="s">
        <v>18</v>
      </c>
      <c r="D8538" s="12">
        <v>39912</v>
      </c>
      <c r="E8538" s="13" t="s">
        <v>898</v>
      </c>
      <c r="F8538" s="13" t="s">
        <v>2120</v>
      </c>
      <c r="G8538" s="14"/>
      <c r="H8538" s="15">
        <f>HYPERLINK("https://docs.wto.org/imrd/directdoc.asp?DDFDocuments/t/G/SPS/NDOM12.DOC","EN")</f>
      </c>
      <c r="I8538" s="15">
        <f>HYPERLINK("https://docs.wto.org/imrd/directdoc.asp?DDFDocuments/u/G/SPS/NDOM12.DOC","FR")</f>
      </c>
      <c r="J8538" s="15">
        <f>HYPERLINK("https://docs.wto.org/imrd/directdoc.asp?DDFDocuments/v/G/SPS/NDOM12.DOC","ES")</f>
      </c>
    </row>
    <row r="8539">
      <c r="A8539" s="10" t="s">
        <v>14493</v>
      </c>
      <c r="B8539" s="11" t="s">
        <v>1389</v>
      </c>
      <c r="C8539" s="10" t="s">
        <v>18</v>
      </c>
      <c r="D8539" s="12">
        <v>39912</v>
      </c>
      <c r="E8539" s="13" t="s">
        <v>14257</v>
      </c>
      <c r="F8539" s="13" t="s">
        <v>24</v>
      </c>
      <c r="G8539" s="14"/>
      <c r="H8539" s="15">
        <f>HYPERLINK("https://docs.wto.org/imrd/directdoc.asp?DDFDocuments/t/G/SPS/NDOM15.DOC","EN")</f>
      </c>
      <c r="I8539" s="15">
        <f>HYPERLINK("https://docs.wto.org/imrd/directdoc.asp?DDFDocuments/u/G/SPS/NDOM15.DOC","FR")</f>
      </c>
      <c r="J8539" s="15">
        <f>HYPERLINK("https://docs.wto.org/imrd/directdoc.asp?DDFDocuments/v/G/SPS/NDOM15.DOC","ES")</f>
      </c>
    </row>
    <row r="8540">
      <c r="A8540" s="10" t="s">
        <v>14494</v>
      </c>
      <c r="B8540" s="11" t="s">
        <v>1389</v>
      </c>
      <c r="C8540" s="10" t="s">
        <v>18</v>
      </c>
      <c r="D8540" s="12">
        <v>39912</v>
      </c>
      <c r="E8540" s="13" t="s">
        <v>14495</v>
      </c>
      <c r="F8540" s="13" t="s">
        <v>24</v>
      </c>
      <c r="G8540" s="14"/>
      <c r="H8540" s="15">
        <f>HYPERLINK("https://docs.wto.org/imrd/directdoc.asp?DDFDocuments/t/G/SPS/NDOM17.DOC","EN")</f>
      </c>
      <c r="I8540" s="15">
        <f>HYPERLINK("https://docs.wto.org/imrd/directdoc.asp?DDFDocuments/u/G/SPS/NDOM17.DOC","FR")</f>
      </c>
      <c r="J8540" s="15">
        <f>HYPERLINK("https://docs.wto.org/imrd/directdoc.asp?DDFDocuments/v/G/SPS/NDOM17.DOC","ES")</f>
      </c>
    </row>
    <row r="8541">
      <c r="A8541" s="10" t="s">
        <v>14496</v>
      </c>
      <c r="B8541" s="11" t="s">
        <v>1389</v>
      </c>
      <c r="C8541" s="10" t="s">
        <v>18</v>
      </c>
      <c r="D8541" s="12">
        <v>39912</v>
      </c>
      <c r="E8541" s="13" t="s">
        <v>9095</v>
      </c>
      <c r="F8541" s="13" t="s">
        <v>24</v>
      </c>
      <c r="G8541" s="14"/>
      <c r="H8541" s="15">
        <f>HYPERLINK("https://docs.wto.org/imrd/directdoc.asp?DDFDocuments/t/G/SPS/NDOM18.doc","EN")</f>
      </c>
      <c r="I8541" s="15">
        <f>HYPERLINK("https://docs.wto.org/imrd/directdoc.asp?DDFDocuments/u/G/SPS/NDOM18.doc","FR")</f>
      </c>
      <c r="J8541" s="15">
        <f>HYPERLINK("https://docs.wto.org/imrd/directdoc.asp?DDFDocuments/v/G/SPS/NDOM18.doc","ES")</f>
      </c>
    </row>
    <row r="8542">
      <c r="A8542" s="10" t="s">
        <v>14497</v>
      </c>
      <c r="B8542" s="11" t="s">
        <v>1389</v>
      </c>
      <c r="C8542" s="10" t="s">
        <v>18</v>
      </c>
      <c r="D8542" s="12">
        <v>39912</v>
      </c>
      <c r="E8542" s="13" t="s">
        <v>14498</v>
      </c>
      <c r="F8542" s="13" t="s">
        <v>24</v>
      </c>
      <c r="G8542" s="14"/>
      <c r="H8542" s="15">
        <f>HYPERLINK("https://docs.wto.org/imrd/directdoc.asp?DDFDocuments/t/G/SPS/NDOM19.doc","EN")</f>
      </c>
      <c r="I8542" s="15">
        <f>HYPERLINK("https://docs.wto.org/imrd/directdoc.asp?DDFDocuments/u/G/SPS/NDOM19.doc","FR")</f>
      </c>
      <c r="J8542" s="15">
        <f>HYPERLINK("https://docs.wto.org/imrd/directdoc.asp?DDFDocuments/v/G/SPS/NDOM19.doc","ES")</f>
      </c>
    </row>
    <row r="8543">
      <c r="A8543" s="10" t="s">
        <v>14499</v>
      </c>
      <c r="B8543" s="11" t="s">
        <v>95</v>
      </c>
      <c r="C8543" s="10" t="s">
        <v>40</v>
      </c>
      <c r="D8543" s="12">
        <v>39911</v>
      </c>
      <c r="E8543" s="13" t="s">
        <v>14500</v>
      </c>
      <c r="F8543" s="13" t="s">
        <v>5150</v>
      </c>
      <c r="G8543" s="14"/>
      <c r="H8543" s="15">
        <f>HYPERLINK("https://docs.wto.org/imrd/directdoc.asp?DDFDocuments/t/G/SPS/NBRA236A1.DOC","EN")</f>
      </c>
      <c r="I8543" s="15">
        <f>HYPERLINK("https://docs.wto.org/imrd/directdoc.asp?DDFDocuments/u/G/SPS/NBRA236A1.DOC","FR")</f>
      </c>
      <c r="J8543" s="15">
        <f>HYPERLINK("https://docs.wto.org/imrd/directdoc.asp?DDFDocuments/v/G/SPS/NBRA236A1.DOC","ES")</f>
      </c>
    </row>
    <row r="8544">
      <c r="A8544" s="10" t="s">
        <v>14501</v>
      </c>
      <c r="B8544" s="11" t="s">
        <v>72</v>
      </c>
      <c r="C8544" s="10" t="s">
        <v>18</v>
      </c>
      <c r="D8544" s="12">
        <v>39911</v>
      </c>
      <c r="E8544" s="13" t="s">
        <v>11652</v>
      </c>
      <c r="F8544" s="13" t="s">
        <v>122</v>
      </c>
      <c r="G8544" s="14"/>
      <c r="H8544" s="15">
        <f>HYPERLINK("https://docs.wto.org/imrd/directdoc.asp?DDFDocuments/t/G/SPS/NCAN388.DOC","EN")</f>
      </c>
      <c r="I8544" s="15">
        <f>HYPERLINK("https://docs.wto.org/imrd/directdoc.asp?DDFDocuments/u/G/SPS/NCAN388.DOC","FR")</f>
      </c>
      <c r="J8544" s="15">
        <f>HYPERLINK("https://docs.wto.org/imrd/directdoc.asp?DDFDocuments/v/G/SPS/NCAN388.DOC","ES")</f>
      </c>
    </row>
    <row r="8545">
      <c r="A8545" s="10" t="s">
        <v>14502</v>
      </c>
      <c r="B8545" s="11" t="s">
        <v>161</v>
      </c>
      <c r="C8545" s="10" t="s">
        <v>18</v>
      </c>
      <c r="D8545" s="12">
        <v>39911</v>
      </c>
      <c r="E8545" s="13" t="s">
        <v>14503</v>
      </c>
      <c r="F8545" s="13" t="s">
        <v>3331</v>
      </c>
      <c r="G8545" s="14"/>
      <c r="H8545" s="15">
        <f>HYPERLINK("https://docs.wto.org/imrd/directdoc.asp?DDFDocuments/t/G/SPS/NUSA1913.DOC","EN")</f>
      </c>
      <c r="I8545" s="15">
        <f>HYPERLINK("https://docs.wto.org/imrd/directdoc.asp?DDFDocuments/u/G/SPS/NUSA1913.DOC","FR")</f>
      </c>
      <c r="J8545" s="15">
        <f>HYPERLINK("https://docs.wto.org/imrd/directdoc.asp?DDFDocuments/v/G/SPS/NUSA1913.DOC","ES")</f>
      </c>
    </row>
    <row r="8546">
      <c r="A8546" s="10" t="s">
        <v>14504</v>
      </c>
      <c r="B8546" s="11" t="s">
        <v>95</v>
      </c>
      <c r="C8546" s="10" t="s">
        <v>40</v>
      </c>
      <c r="D8546" s="12">
        <v>39910</v>
      </c>
      <c r="E8546" s="13" t="s">
        <v>14505</v>
      </c>
      <c r="F8546" s="13" t="s">
        <v>5150</v>
      </c>
      <c r="G8546" s="14" t="s">
        <v>183</v>
      </c>
      <c r="H8546" s="15">
        <f>HYPERLINK("https://docs.wto.org/imrd/directdoc.asp?DDFDocuments/t/G/SPS/NBRA77A3.DOC","EN")</f>
      </c>
      <c r="I8546" s="15">
        <f>HYPERLINK("https://docs.wto.org/imrd/directdoc.asp?DDFDocuments/u/G/SPS/NBRA77A3.DOC","FR")</f>
      </c>
      <c r="J8546" s="15">
        <f>HYPERLINK("https://docs.wto.org/imrd/directdoc.asp?DDFDocuments/v/G/SPS/NBRA77A3.DOC","ES")</f>
      </c>
    </row>
    <row r="8547">
      <c r="A8547" s="10" t="s">
        <v>14506</v>
      </c>
      <c r="B8547" s="11" t="s">
        <v>5038</v>
      </c>
      <c r="C8547" s="10" t="s">
        <v>12</v>
      </c>
      <c r="D8547" s="12">
        <v>39909</v>
      </c>
      <c r="E8547" s="13" t="s">
        <v>14507</v>
      </c>
      <c r="F8547" s="13" t="s">
        <v>14</v>
      </c>
      <c r="G8547" s="14" t="s">
        <v>684</v>
      </c>
      <c r="H8547" s="15">
        <f>HYPERLINK("https://docs.wto.org/imrd/directdoc.asp?DDFDocuments/t/G/SPS/NALB107.DOC","EN")</f>
      </c>
      <c r="I8547" s="15">
        <f>HYPERLINK("https://docs.wto.org/imrd/directdoc.asp?DDFDocuments/u/G/SPS/NALB107.DOC","FR")</f>
      </c>
      <c r="J8547" s="15">
        <f>HYPERLINK("https://docs.wto.org/imrd/directdoc.asp?DDFDocuments/v/G/SPS/NALB107.DOC","ES")</f>
      </c>
    </row>
    <row r="8548">
      <c r="A8548" s="10" t="s">
        <v>14508</v>
      </c>
      <c r="B8548" s="11" t="s">
        <v>82</v>
      </c>
      <c r="C8548" s="10" t="s">
        <v>40</v>
      </c>
      <c r="D8548" s="12">
        <v>39909</v>
      </c>
      <c r="E8548" s="13" t="s">
        <v>14259</v>
      </c>
      <c r="F8548" s="13" t="s">
        <v>5163</v>
      </c>
      <c r="G8548" s="14" t="s">
        <v>14260</v>
      </c>
      <c r="H8548" s="15">
        <f>HYPERLINK("https://docs.wto.org/imrd/directdoc.asp?DDFDocuments/t/G/SPS/NEEC196A14.DOC","EN")</f>
      </c>
      <c r="I8548" s="15">
        <f>HYPERLINK("https://docs.wto.org/imrd/directdoc.asp?DDFDocuments/u/G/SPS/NEEC196A14.DOC","FR")</f>
      </c>
      <c r="J8548" s="15">
        <f>HYPERLINK("https://docs.wto.org/imrd/directdoc.asp?DDFDocuments/v/G/SPS/NEEC196A14.DOC","ES")</f>
      </c>
    </row>
    <row r="8549">
      <c r="A8549" s="10" t="s">
        <v>14509</v>
      </c>
      <c r="B8549" s="11" t="s">
        <v>523</v>
      </c>
      <c r="C8549" s="10" t="s">
        <v>18</v>
      </c>
      <c r="D8549" s="12">
        <v>39909</v>
      </c>
      <c r="E8549" s="13" t="s">
        <v>2329</v>
      </c>
      <c r="F8549" s="13" t="s">
        <v>607</v>
      </c>
      <c r="G8549" s="14"/>
      <c r="H8549" s="15">
        <f>HYPERLINK("https://docs.wto.org/imrd/directdoc.asp?DDFDocuments/t/G/SPS/NTUR6.DOC","EN")</f>
      </c>
      <c r="I8549" s="15">
        <f>HYPERLINK("https://docs.wto.org/imrd/directdoc.asp?DDFDocuments/u/G/SPS/NTUR6.DOC","FR")</f>
      </c>
      <c r="J8549" s="15">
        <f>HYPERLINK("https://docs.wto.org/imrd/directdoc.asp?DDFDocuments/v/G/SPS/NTUR6.DOC","ES")</f>
      </c>
    </row>
    <row r="8550">
      <c r="A8550" s="10" t="s">
        <v>14510</v>
      </c>
      <c r="B8550" s="11" t="s">
        <v>161</v>
      </c>
      <c r="C8550" s="10" t="s">
        <v>18</v>
      </c>
      <c r="D8550" s="12">
        <v>39906</v>
      </c>
      <c r="E8550" s="13" t="s">
        <v>13738</v>
      </c>
      <c r="F8550" s="13" t="s">
        <v>2192</v>
      </c>
      <c r="G8550" s="14" t="s">
        <v>12888</v>
      </c>
      <c r="H8550" s="15">
        <f>HYPERLINK("https://docs.wto.org/imrd/directdoc.asp?DDFDocuments/t/G/SPS/NUSA1912.doc","EN")</f>
      </c>
      <c r="I8550" s="15">
        <f>HYPERLINK("https://docs.wto.org/imrd/directdoc.asp?DDFDocuments/u/G/SPS/NUSA1912.doc","FR")</f>
      </c>
      <c r="J8550" s="15">
        <f>HYPERLINK("https://docs.wto.org/imrd/directdoc.asp?DDFDocuments/v/G/SPS/NUSA1912.doc","ES")</f>
      </c>
    </row>
    <row r="8551">
      <c r="A8551" s="10" t="s">
        <v>14511</v>
      </c>
      <c r="B8551" s="11" t="s">
        <v>1389</v>
      </c>
      <c r="C8551" s="10" t="s">
        <v>18</v>
      </c>
      <c r="D8551" s="12">
        <v>39905</v>
      </c>
      <c r="E8551" s="13" t="s">
        <v>14512</v>
      </c>
      <c r="F8551" s="13" t="s">
        <v>2120</v>
      </c>
      <c r="G8551" s="14"/>
      <c r="H8551" s="15">
        <f>HYPERLINK("https://docs.wto.org/imrd/directdoc.asp?DDFDocuments/t/G/SPS/NDOM5.DOC","EN")</f>
      </c>
      <c r="I8551" s="15">
        <f>HYPERLINK("https://docs.wto.org/imrd/directdoc.asp?DDFDocuments/u/G/SPS/NDOM5.DOC","FR")</f>
      </c>
      <c r="J8551" s="15">
        <f>HYPERLINK("https://docs.wto.org/imrd/directdoc.asp?DDFDocuments/v/G/SPS/NDOM5.DOC","ES")</f>
      </c>
    </row>
    <row r="8552">
      <c r="A8552" s="10" t="s">
        <v>14513</v>
      </c>
      <c r="B8552" s="11" t="s">
        <v>1389</v>
      </c>
      <c r="C8552" s="10" t="s">
        <v>18</v>
      </c>
      <c r="D8552" s="12">
        <v>39905</v>
      </c>
      <c r="E8552" s="13" t="s">
        <v>14512</v>
      </c>
      <c r="F8552" s="13" t="s">
        <v>3497</v>
      </c>
      <c r="G8552" s="14"/>
      <c r="H8552" s="15">
        <f>HYPERLINK("https://docs.wto.org/imrd/directdoc.asp?DDFDocuments/t/G/SPS/NDOM6.DOC","EN")</f>
      </c>
      <c r="I8552" s="15">
        <f>HYPERLINK("https://docs.wto.org/imrd/directdoc.asp?DDFDocuments/u/G/SPS/NDOM6.DOC","FR")</f>
      </c>
      <c r="J8552" s="15">
        <f>HYPERLINK("https://docs.wto.org/imrd/directdoc.asp?DDFDocuments/v/G/SPS/NDOM6.DOC","ES")</f>
      </c>
    </row>
    <row r="8553">
      <c r="A8553" s="10" t="s">
        <v>14514</v>
      </c>
      <c r="B8553" s="11" t="s">
        <v>1389</v>
      </c>
      <c r="C8553" s="10" t="s">
        <v>18</v>
      </c>
      <c r="D8553" s="12">
        <v>39905</v>
      </c>
      <c r="E8553" s="13" t="s">
        <v>14512</v>
      </c>
      <c r="F8553" s="13" t="s">
        <v>14515</v>
      </c>
      <c r="G8553" s="14"/>
      <c r="H8553" s="15">
        <f>HYPERLINK("https://docs.wto.org/imrd/directdoc.asp?DDFDocuments/t/G/SPS/NDOM7.DOC","EN")</f>
      </c>
      <c r="I8553" s="15">
        <f>HYPERLINK("https://docs.wto.org/imrd/directdoc.asp?DDFDocuments/u/G/SPS/NDOM7.DOC","FR")</f>
      </c>
      <c r="J8553" s="15">
        <f>HYPERLINK("https://docs.wto.org/imrd/directdoc.asp?DDFDocuments/v/G/SPS/NDOM7.DOC","ES")</f>
      </c>
    </row>
    <row r="8554">
      <c r="A8554" s="10" t="s">
        <v>14516</v>
      </c>
      <c r="B8554" s="11" t="s">
        <v>34</v>
      </c>
      <c r="C8554" s="10" t="s">
        <v>18</v>
      </c>
      <c r="D8554" s="12">
        <v>39904</v>
      </c>
      <c r="E8554" s="13" t="s">
        <v>14517</v>
      </c>
      <c r="F8554" s="13" t="s">
        <v>74</v>
      </c>
      <c r="G8554" s="14"/>
      <c r="H8554" s="15">
        <f>HYPERLINK("https://docs.wto.org/imrd/directdoc.asp?DDFDocuments/t/G/SPS/NJPN228.doc","EN")</f>
      </c>
      <c r="I8554" s="15">
        <f>HYPERLINK("https://docs.wto.org/imrd/directdoc.asp?DDFDocuments/u/G/SPS/NJPN228.doc","FR")</f>
      </c>
      <c r="J8554" s="15">
        <f>HYPERLINK("https://docs.wto.org/imrd/directdoc.asp?DDFDocuments/v/G/SPS/NJPN228.doc","ES")</f>
      </c>
    </row>
    <row r="8555">
      <c r="A8555" s="10" t="s">
        <v>14518</v>
      </c>
      <c r="B8555" s="11" t="s">
        <v>139</v>
      </c>
      <c r="C8555" s="10" t="s">
        <v>54</v>
      </c>
      <c r="D8555" s="12">
        <v>39903</v>
      </c>
      <c r="E8555" s="13" t="s">
        <v>14519</v>
      </c>
      <c r="F8555" s="13" t="s">
        <v>310</v>
      </c>
      <c r="G8555" s="14"/>
      <c r="H8555" s="15">
        <f>HYPERLINK("https://docs.wto.org/imrd/directdoc.asp?DDFDocuments/t/G/SPS/NIND46A7.DOC","EN")</f>
      </c>
      <c r="I8555" s="15">
        <f>HYPERLINK("https://docs.wto.org/imrd/directdoc.asp?DDFDocuments/u/G/SPS/NIND46A7.DOC","FR")</f>
      </c>
      <c r="J8555" s="15">
        <f>HYPERLINK("https://docs.wto.org/imrd/directdoc.asp?DDFDocuments/v/G/SPS/NIND46A7.DOC","ES")</f>
      </c>
    </row>
    <row r="8556">
      <c r="A8556" s="10" t="s">
        <v>14520</v>
      </c>
      <c r="B8556" s="11" t="s">
        <v>5038</v>
      </c>
      <c r="C8556" s="10" t="s">
        <v>12</v>
      </c>
      <c r="D8556" s="12">
        <v>39902</v>
      </c>
      <c r="E8556" s="13" t="s">
        <v>14521</v>
      </c>
      <c r="F8556" s="13" t="s">
        <v>56</v>
      </c>
      <c r="G8556" s="14" t="s">
        <v>226</v>
      </c>
      <c r="H8556" s="15">
        <f>HYPERLINK("https://docs.wto.org/imrd/directdoc.asp?DDFDocuments/q/G/SPS/NALB106.pdf","EN")</f>
      </c>
      <c r="I8556" s="15">
        <f>HYPERLINK("https://docs.wto.org/imrd/directdoc.asp?DDFDocuments/r/G/SPS/NALB106.pdf","FR")</f>
      </c>
      <c r="J8556" s="15">
        <f>HYPERLINK("https://docs.wto.org/imrd/directdoc.asp?DDFDocuments/s/G/SPS/NALB106.pdf","ES")</f>
      </c>
    </row>
    <row r="8557">
      <c r="A8557" s="10" t="s">
        <v>14522</v>
      </c>
      <c r="B8557" s="11" t="s">
        <v>188</v>
      </c>
      <c r="C8557" s="10" t="s">
        <v>18</v>
      </c>
      <c r="D8557" s="12">
        <v>39902</v>
      </c>
      <c r="E8557" s="13" t="s">
        <v>8594</v>
      </c>
      <c r="F8557" s="13" t="s">
        <v>144</v>
      </c>
      <c r="G8557" s="14"/>
      <c r="H8557" s="15">
        <f>HYPERLINK("https://docs.wto.org/imrd/directdoc.asp?DDFDocuments/t/G/SPS/NAUS231.DOC","EN")</f>
      </c>
      <c r="I8557" s="15">
        <f>HYPERLINK("https://docs.wto.org/imrd/directdoc.asp?DDFDocuments/u/G/SPS/NAUS231.DOC","FR")</f>
      </c>
      <c r="J8557" s="15">
        <f>HYPERLINK("https://docs.wto.org/imrd/directdoc.asp?DDFDocuments/v/G/SPS/NAUS231.DOC","ES")</f>
      </c>
    </row>
    <row r="8558">
      <c r="A8558" s="10" t="s">
        <v>14523</v>
      </c>
      <c r="B8558" s="11" t="s">
        <v>95</v>
      </c>
      <c r="C8558" s="10" t="s">
        <v>18</v>
      </c>
      <c r="D8558" s="12">
        <v>39902</v>
      </c>
      <c r="E8558" s="13" t="s">
        <v>1159</v>
      </c>
      <c r="F8558" s="13" t="s">
        <v>24</v>
      </c>
      <c r="G8558" s="14"/>
      <c r="H8558" s="15">
        <f>HYPERLINK("https://docs.wto.org/imrd/directdoc.asp?DDFDocuments/t/G/SPS/NBRA530.DOC","EN")</f>
      </c>
      <c r="I8558" s="15">
        <f>HYPERLINK("https://docs.wto.org/imrd/directdoc.asp?DDFDocuments/u/G/SPS/NBRA530.DOC","FR")</f>
      </c>
      <c r="J8558" s="15">
        <f>HYPERLINK("https://docs.wto.org/imrd/directdoc.asp?DDFDocuments/v/G/SPS/NBRA530.DOC","ES")</f>
      </c>
    </row>
    <row r="8559">
      <c r="A8559" s="10" t="s">
        <v>14524</v>
      </c>
      <c r="B8559" s="11" t="s">
        <v>95</v>
      </c>
      <c r="C8559" s="10" t="s">
        <v>18</v>
      </c>
      <c r="D8559" s="12">
        <v>39902</v>
      </c>
      <c r="E8559" s="13" t="s">
        <v>14525</v>
      </c>
      <c r="F8559" s="13" t="s">
        <v>1515</v>
      </c>
      <c r="G8559" s="14" t="s">
        <v>27</v>
      </c>
      <c r="H8559" s="15">
        <f>HYPERLINK("https://docs.wto.org/imrd/directdoc.asp?DDFDocuments/q/G/SPS/NBRA531.pdf","EN")</f>
      </c>
      <c r="I8559" s="15">
        <f>HYPERLINK("https://docs.wto.org/imrd/directdoc.asp?DDFDocuments/r/G/SPS/NBRA531.pdf","FR")</f>
      </c>
      <c r="J8559" s="15">
        <f>HYPERLINK("https://docs.wto.org/imrd/directdoc.asp?DDFDocuments/s/G/SPS/NBRA531.pdf","ES")</f>
      </c>
    </row>
    <row r="8560">
      <c r="A8560" s="10" t="s">
        <v>14526</v>
      </c>
      <c r="B8560" s="11" t="s">
        <v>188</v>
      </c>
      <c r="C8560" s="10" t="s">
        <v>18</v>
      </c>
      <c r="D8560" s="12">
        <v>39899</v>
      </c>
      <c r="E8560" s="13" t="s">
        <v>14155</v>
      </c>
      <c r="F8560" s="13" t="s">
        <v>14527</v>
      </c>
      <c r="G8560" s="14"/>
      <c r="H8560" s="15">
        <f>HYPERLINK("https://docs.wto.org/imrd/directdoc.asp?DDFDocuments/t/G/SPS/NAUS230.DOC","EN")</f>
      </c>
      <c r="I8560" s="15">
        <f>HYPERLINK("https://docs.wto.org/imrd/directdoc.asp?DDFDocuments/u/G/SPS/NAUS230.DOC","FR")</f>
      </c>
      <c r="J8560" s="15">
        <f>HYPERLINK("https://docs.wto.org/imrd/directdoc.asp?DDFDocuments/v/G/SPS/NAUS230.DOC","ES")</f>
      </c>
    </row>
    <row r="8561">
      <c r="A8561" s="10" t="s">
        <v>14528</v>
      </c>
      <c r="B8561" s="11" t="s">
        <v>161</v>
      </c>
      <c r="C8561" s="10" t="s">
        <v>40</v>
      </c>
      <c r="D8561" s="12">
        <v>39899</v>
      </c>
      <c r="E8561" s="13" t="s">
        <v>14529</v>
      </c>
      <c r="F8561" s="13" t="s">
        <v>5150</v>
      </c>
      <c r="G8561" s="14" t="s">
        <v>14530</v>
      </c>
      <c r="H8561" s="15">
        <f>HYPERLINK("https://docs.wto.org/imrd/directdoc.asp?DDFDocuments/t/G/SPS/NUSA1867A1.DOC","EN")</f>
      </c>
      <c r="I8561" s="15">
        <f>HYPERLINK("https://docs.wto.org/imrd/directdoc.asp?DDFDocuments/u/G/SPS/NUSA1867A1.DOC","FR")</f>
      </c>
      <c r="J8561" s="15">
        <f>HYPERLINK("https://docs.wto.org/imrd/directdoc.asp?DDFDocuments/v/G/SPS/NUSA1867A1.DOC","ES")</f>
      </c>
    </row>
    <row r="8562">
      <c r="A8562" s="10" t="s">
        <v>14531</v>
      </c>
      <c r="B8562" s="11" t="s">
        <v>5038</v>
      </c>
      <c r="C8562" s="10" t="s">
        <v>12</v>
      </c>
      <c r="D8562" s="12">
        <v>39898</v>
      </c>
      <c r="E8562" s="13" t="s">
        <v>14009</v>
      </c>
      <c r="F8562" s="13" t="s">
        <v>14532</v>
      </c>
      <c r="G8562" s="14" t="s">
        <v>2110</v>
      </c>
      <c r="H8562" s="15">
        <f>HYPERLINK("https://docs.wto.org/imrd/directdoc.asp?DDFDocuments/t/G/SPS/NALB105.DOC","EN")</f>
      </c>
      <c r="I8562" s="15">
        <f>HYPERLINK("https://docs.wto.org/imrd/directdoc.asp?DDFDocuments/u/G/SPS/NALB105.DOC","FR")</f>
      </c>
      <c r="J8562" s="15">
        <f>HYPERLINK("https://docs.wto.org/imrd/directdoc.asp?DDFDocuments/v/G/SPS/NALB105.DOC","ES")</f>
      </c>
    </row>
    <row r="8563">
      <c r="A8563" s="10" t="s">
        <v>14533</v>
      </c>
      <c r="B8563" s="11" t="s">
        <v>95</v>
      </c>
      <c r="C8563" s="10" t="s">
        <v>18</v>
      </c>
      <c r="D8563" s="12">
        <v>39898</v>
      </c>
      <c r="E8563" s="13" t="s">
        <v>14534</v>
      </c>
      <c r="F8563" s="13" t="s">
        <v>368</v>
      </c>
      <c r="G8563" s="14" t="s">
        <v>183</v>
      </c>
      <c r="H8563" s="15">
        <f>HYPERLINK("https://docs.wto.org/imrd/directdoc.asp?DDFDocuments/q/G/SPS/NBRA529.pdf","EN")</f>
      </c>
      <c r="I8563" s="15">
        <f>HYPERLINK("https://docs.wto.org/imrd/directdoc.asp?DDFDocuments/r/G/SPS/NBRA529.pdf","FR")</f>
      </c>
      <c r="J8563" s="15">
        <f>HYPERLINK("https://docs.wto.org/imrd/directdoc.asp?DDFDocuments/s/G/SPS/NBRA529.pdf","ES")</f>
      </c>
    </row>
    <row r="8564">
      <c r="A8564" s="10" t="s">
        <v>14535</v>
      </c>
      <c r="B8564" s="11" t="s">
        <v>95</v>
      </c>
      <c r="C8564" s="10" t="s">
        <v>40</v>
      </c>
      <c r="D8564" s="12">
        <v>39895</v>
      </c>
      <c r="E8564" s="13" t="s">
        <v>14536</v>
      </c>
      <c r="F8564" s="13" t="s">
        <v>5150</v>
      </c>
      <c r="G8564" s="14" t="s">
        <v>11</v>
      </c>
      <c r="H8564" s="15">
        <f>HYPERLINK("https://docs.wto.org/imrd/directdoc.asp?DDFDocuments/t/G/SPS/NBRA130A1.DOC","EN")</f>
      </c>
      <c r="I8564" s="15">
        <f>HYPERLINK("https://docs.wto.org/imrd/directdoc.asp?DDFDocuments/u/G/SPS/NBRA130A1.DOC","FR")</f>
      </c>
      <c r="J8564" s="15">
        <f>HYPERLINK("https://docs.wto.org/imrd/directdoc.asp?DDFDocuments/v/G/SPS/NBRA130A1.DOC","ES")</f>
      </c>
    </row>
    <row r="8565">
      <c r="A8565" s="10" t="s">
        <v>14537</v>
      </c>
      <c r="B8565" s="11" t="s">
        <v>95</v>
      </c>
      <c r="C8565" s="10" t="s">
        <v>18</v>
      </c>
      <c r="D8565" s="12">
        <v>39895</v>
      </c>
      <c r="E8565" s="13" t="s">
        <v>14538</v>
      </c>
      <c r="F8565" s="13" t="s">
        <v>32</v>
      </c>
      <c r="G8565" s="14"/>
      <c r="H8565" s="15">
        <f>HYPERLINK("https://docs.wto.org/imrd/directdoc.asp?DDFDocuments/t/G/SPS/NBRA526.DOC","EN")</f>
      </c>
      <c r="I8565" s="15">
        <f>HYPERLINK("https://docs.wto.org/imrd/directdoc.asp?DDFDocuments/u/G/SPS/NBRA526.DOC","FR")</f>
      </c>
      <c r="J8565" s="15">
        <f>HYPERLINK("https://docs.wto.org/imrd/directdoc.asp?DDFDocuments/v/G/SPS/NBRA526.DOC","ES")</f>
      </c>
    </row>
    <row r="8566">
      <c r="A8566" s="10" t="s">
        <v>14539</v>
      </c>
      <c r="B8566" s="11" t="s">
        <v>95</v>
      </c>
      <c r="C8566" s="10" t="s">
        <v>18</v>
      </c>
      <c r="D8566" s="12">
        <v>39895</v>
      </c>
      <c r="E8566" s="13" t="s">
        <v>14540</v>
      </c>
      <c r="F8566" s="13" t="s">
        <v>14541</v>
      </c>
      <c r="G8566" s="14"/>
      <c r="H8566" s="15">
        <f>HYPERLINK("https://docs.wto.org/imrd/directdoc.asp?DDFDocuments/t/G/SPS/NBRA527.DOC","EN")</f>
      </c>
      <c r="I8566" s="15">
        <f>HYPERLINK("https://docs.wto.org/imrd/directdoc.asp?DDFDocuments/u/G/SPS/NBRA527.DOC","FR")</f>
      </c>
      <c r="J8566" s="15">
        <f>HYPERLINK("https://docs.wto.org/imrd/directdoc.asp?DDFDocuments/v/G/SPS/NBRA527.DOC","ES")</f>
      </c>
    </row>
    <row r="8567">
      <c r="A8567" s="10" t="s">
        <v>14542</v>
      </c>
      <c r="B8567" s="11" t="s">
        <v>95</v>
      </c>
      <c r="C8567" s="10" t="s">
        <v>18</v>
      </c>
      <c r="D8567" s="12">
        <v>39895</v>
      </c>
      <c r="E8567" s="13" t="s">
        <v>14543</v>
      </c>
      <c r="F8567" s="13" t="s">
        <v>24</v>
      </c>
      <c r="G8567" s="14"/>
      <c r="H8567" s="15">
        <f>HYPERLINK("https://docs.wto.org/imrd/directdoc.asp?DDFDocuments/q/G/SPS/NBRA528.pdf","EN")</f>
      </c>
      <c r="I8567" s="15">
        <f>HYPERLINK("https://docs.wto.org/imrd/directdoc.asp?DDFDocuments/r/G/SPS/NBRA528.pdf","FR")</f>
      </c>
      <c r="J8567" s="15">
        <f>HYPERLINK("https://docs.wto.org/imrd/directdoc.asp?DDFDocuments/s/G/SPS/NBRA528.pdf","ES")</f>
      </c>
    </row>
    <row r="8568">
      <c r="A8568" s="10" t="s">
        <v>14544</v>
      </c>
      <c r="B8568" s="11" t="s">
        <v>153</v>
      </c>
      <c r="C8568" s="10" t="s">
        <v>18</v>
      </c>
      <c r="D8568" s="12">
        <v>39895</v>
      </c>
      <c r="E8568" s="13" t="s">
        <v>62</v>
      </c>
      <c r="F8568" s="13" t="s">
        <v>14545</v>
      </c>
      <c r="G8568" s="14"/>
      <c r="H8568" s="15">
        <f>HYPERLINK("https://docs.wto.org/imrd/directdoc.asp?DDFDocuments/q/G/SPS/NKOR320.pdf","EN")</f>
      </c>
      <c r="I8568" s="15">
        <f>HYPERLINK("https://docs.wto.org/imrd/directdoc.asp?DDFDocuments/r/G/SPS/NKOR320.pdf","FR")</f>
      </c>
      <c r="J8568" s="15">
        <f>HYPERLINK("https://docs.wto.org/imrd/directdoc.asp?DDFDocuments/s/G/SPS/NKOR320.pdf","ES")</f>
      </c>
    </row>
    <row r="8569">
      <c r="A8569" s="10" t="s">
        <v>14546</v>
      </c>
      <c r="B8569" s="11" t="s">
        <v>365</v>
      </c>
      <c r="C8569" s="10" t="s">
        <v>18</v>
      </c>
      <c r="D8569" s="12">
        <v>39891</v>
      </c>
      <c r="E8569" s="13" t="s">
        <v>9177</v>
      </c>
      <c r="F8569" s="13" t="s">
        <v>992</v>
      </c>
      <c r="G8569" s="14" t="s">
        <v>82</v>
      </c>
      <c r="H8569" s="15">
        <f>HYPERLINK("https://docs.wto.org/imrd/directdoc.asp?DDFDocuments/q/G/SPS/NCHL293.pdf","EN")</f>
      </c>
      <c r="I8569" s="15">
        <f>HYPERLINK("https://docs.wto.org/imrd/directdoc.asp?DDFDocuments/r/G/SPS/NCHL293.pdf","FR")</f>
      </c>
      <c r="J8569" s="15">
        <f>HYPERLINK("https://docs.wto.org/imrd/directdoc.asp?DDFDocuments/s/G/SPS/NCHL293.pdf","ES")</f>
      </c>
    </row>
    <row r="8570">
      <c r="A8570" s="10" t="s">
        <v>14547</v>
      </c>
      <c r="B8570" s="11" t="s">
        <v>365</v>
      </c>
      <c r="C8570" s="10" t="s">
        <v>18</v>
      </c>
      <c r="D8570" s="12">
        <v>39891</v>
      </c>
      <c r="E8570" s="13" t="s">
        <v>14548</v>
      </c>
      <c r="F8570" s="13" t="s">
        <v>992</v>
      </c>
      <c r="G8570" s="14" t="s">
        <v>14549</v>
      </c>
      <c r="H8570" s="15">
        <f>HYPERLINK("https://docs.wto.org/imrd/directdoc.asp?DDFDocuments/q/G/SPS/NCHL294.pdf","EN")</f>
      </c>
      <c r="I8570" s="15">
        <f>HYPERLINK("https://docs.wto.org/imrd/directdoc.asp?DDFDocuments/r/G/SPS/NCHL294.pdf","FR")</f>
      </c>
      <c r="J8570" s="15">
        <f>HYPERLINK("https://docs.wto.org/imrd/directdoc.asp?DDFDocuments/s/G/SPS/NCHL294.pdf","ES")</f>
      </c>
    </row>
    <row r="8571">
      <c r="A8571" s="10" t="s">
        <v>14550</v>
      </c>
      <c r="B8571" s="11" t="s">
        <v>365</v>
      </c>
      <c r="C8571" s="10" t="s">
        <v>18</v>
      </c>
      <c r="D8571" s="12">
        <v>39891</v>
      </c>
      <c r="E8571" s="13" t="s">
        <v>14551</v>
      </c>
      <c r="F8571" s="13" t="s">
        <v>992</v>
      </c>
      <c r="G8571" s="14"/>
      <c r="H8571" s="15">
        <f>HYPERLINK("https://docs.wto.org/imrd/directdoc.asp?DDFDocuments/q/G/SPS/NCHL295.pdf","EN")</f>
      </c>
      <c r="I8571" s="15">
        <f>HYPERLINK("https://docs.wto.org/imrd/directdoc.asp?DDFDocuments/r/G/SPS/NCHL295.pdf","FR")</f>
      </c>
      <c r="J8571" s="15">
        <f>HYPERLINK("https://docs.wto.org/imrd/directdoc.asp?DDFDocuments/s/G/SPS/NCHL295.pdf","ES")</f>
      </c>
    </row>
    <row r="8572">
      <c r="A8572" s="10" t="s">
        <v>14552</v>
      </c>
      <c r="B8572" s="11" t="s">
        <v>624</v>
      </c>
      <c r="C8572" s="10" t="s">
        <v>18</v>
      </c>
      <c r="D8572" s="12">
        <v>39891</v>
      </c>
      <c r="E8572" s="13" t="s">
        <v>14553</v>
      </c>
      <c r="F8572" s="13" t="s">
        <v>14554</v>
      </c>
      <c r="G8572" s="14" t="s">
        <v>14555</v>
      </c>
      <c r="H8572" s="15">
        <f>HYPERLINK("https://docs.wto.org/imrd/directdoc.asp?DDFDocuments/t/G/SPS/NQAT3.DOC","EN")</f>
      </c>
      <c r="I8572" s="15">
        <f>HYPERLINK("https://docs.wto.org/imrd/directdoc.asp?DDFDocuments/u/G/SPS/NQAT3.DOC","FR")</f>
      </c>
      <c r="J8572" s="15">
        <f>HYPERLINK("https://docs.wto.org/imrd/directdoc.asp?DDFDocuments/v/G/SPS/NQAT3.DOC","ES")</f>
      </c>
    </row>
    <row r="8573">
      <c r="A8573" s="10" t="s">
        <v>14556</v>
      </c>
      <c r="B8573" s="11" t="s">
        <v>5038</v>
      </c>
      <c r="C8573" s="10" t="s">
        <v>12</v>
      </c>
      <c r="D8573" s="12">
        <v>39889</v>
      </c>
      <c r="E8573" s="13" t="s">
        <v>14182</v>
      </c>
      <c r="F8573" s="13" t="s">
        <v>6521</v>
      </c>
      <c r="G8573" s="14" t="s">
        <v>204</v>
      </c>
      <c r="H8573" s="15">
        <f>HYPERLINK("https://docs.wto.org/imrd/directdoc.asp?DDFDocuments/t/G/SPS/NALB104.DOC","EN")</f>
      </c>
      <c r="I8573" s="15">
        <f>HYPERLINK("https://docs.wto.org/imrd/directdoc.asp?DDFDocuments/u/G/SPS/NALB104.DOC","FR")</f>
      </c>
      <c r="J8573" s="15">
        <f>HYPERLINK("https://docs.wto.org/imrd/directdoc.asp?DDFDocuments/v/G/SPS/NALB104.DOC","ES")</f>
      </c>
    </row>
    <row r="8574">
      <c r="A8574" s="10" t="s">
        <v>14557</v>
      </c>
      <c r="B8574" s="11" t="s">
        <v>204</v>
      </c>
      <c r="C8574" s="10" t="s">
        <v>18</v>
      </c>
      <c r="D8574" s="12">
        <v>39888</v>
      </c>
      <c r="E8574" s="13" t="s">
        <v>14558</v>
      </c>
      <c r="F8574" s="13" t="s">
        <v>138</v>
      </c>
      <c r="G8574" s="14"/>
      <c r="H8574" s="15">
        <f>HYPERLINK("https://docs.wto.org/imrd/directdoc.asp?DDFDocuments/q/G/SPS/NEGY33.pdf","EN")</f>
      </c>
      <c r="I8574" s="15">
        <f>HYPERLINK("https://docs.wto.org/imrd/directdoc.asp?DDFDocuments/r/G/SPS/NEGY33.pdf","FR")</f>
      </c>
      <c r="J8574" s="15">
        <f>HYPERLINK("https://docs.wto.org/imrd/directdoc.asp?DDFDocuments/s/G/SPS/NEGY33.pdf","ES")</f>
      </c>
    </row>
    <row r="8575">
      <c r="A8575" s="10" t="s">
        <v>14559</v>
      </c>
      <c r="B8575" s="11" t="s">
        <v>204</v>
      </c>
      <c r="C8575" s="10" t="s">
        <v>18</v>
      </c>
      <c r="D8575" s="12">
        <v>39888</v>
      </c>
      <c r="E8575" s="13" t="s">
        <v>14560</v>
      </c>
      <c r="F8575" s="13" t="s">
        <v>138</v>
      </c>
      <c r="G8575" s="14"/>
      <c r="H8575" s="15">
        <f>HYPERLINK("https://docs.wto.org/imrd/directdoc.asp?DDFDocuments/q/G/SPS/NEGY34.pdf","EN")</f>
      </c>
      <c r="I8575" s="15">
        <f>HYPERLINK("https://docs.wto.org/imrd/directdoc.asp?DDFDocuments/r/G/SPS/NEGY34.pdf","FR")</f>
      </c>
      <c r="J8575" s="15">
        <f>HYPERLINK("https://docs.wto.org/imrd/directdoc.asp?DDFDocuments/s/G/SPS/NEGY34.pdf","ES")</f>
      </c>
    </row>
    <row r="8576">
      <c r="A8576" s="10" t="s">
        <v>14561</v>
      </c>
      <c r="B8576" s="11" t="s">
        <v>204</v>
      </c>
      <c r="C8576" s="10" t="s">
        <v>18</v>
      </c>
      <c r="D8576" s="12">
        <v>39888</v>
      </c>
      <c r="E8576" s="13" t="s">
        <v>14562</v>
      </c>
      <c r="F8576" s="13" t="s">
        <v>14563</v>
      </c>
      <c r="G8576" s="14"/>
      <c r="H8576" s="15">
        <f>HYPERLINK("https://docs.wto.org/imrd/directdoc.asp?DDFDocuments/q/G/SPS/NEGY35.pdf","EN")</f>
      </c>
      <c r="I8576" s="15">
        <f>HYPERLINK("https://docs.wto.org/imrd/directdoc.asp?DDFDocuments/r/G/SPS/NEGY35.pdf","FR")</f>
      </c>
      <c r="J8576" s="15">
        <f>HYPERLINK("https://docs.wto.org/imrd/directdoc.asp?DDFDocuments/s/G/SPS/NEGY35.pdf","ES")</f>
      </c>
    </row>
    <row r="8577">
      <c r="A8577" s="10" t="s">
        <v>14564</v>
      </c>
      <c r="B8577" s="11" t="s">
        <v>153</v>
      </c>
      <c r="C8577" s="10" t="s">
        <v>12</v>
      </c>
      <c r="D8577" s="12">
        <v>39885</v>
      </c>
      <c r="E8577" s="13" t="s">
        <v>14357</v>
      </c>
      <c r="F8577" s="13" t="s">
        <v>1300</v>
      </c>
      <c r="G8577" s="14" t="s">
        <v>14565</v>
      </c>
      <c r="H8577" s="15">
        <f>HYPERLINK("https://docs.wto.org/imrd/directdoc.asp?DDFDocuments/q/G/SPS/NKOR318.pdf","EN")</f>
      </c>
      <c r="I8577" s="15">
        <f>HYPERLINK("https://docs.wto.org/imrd/directdoc.asp?DDFDocuments/r/G/SPS/NKOR318.pdf","FR")</f>
      </c>
      <c r="J8577" s="15">
        <f>HYPERLINK("https://docs.wto.org/imrd/directdoc.asp?DDFDocuments/s/G/SPS/NKOR318.pdf","ES")</f>
      </c>
    </row>
    <row r="8578">
      <c r="A8578" s="10" t="s">
        <v>14566</v>
      </c>
      <c r="B8578" s="11" t="s">
        <v>153</v>
      </c>
      <c r="C8578" s="10" t="s">
        <v>18</v>
      </c>
      <c r="D8578" s="12">
        <v>39885</v>
      </c>
      <c r="E8578" s="13" t="s">
        <v>11929</v>
      </c>
      <c r="F8578" s="13" t="s">
        <v>166</v>
      </c>
      <c r="G8578" s="14"/>
      <c r="H8578" s="15">
        <f>HYPERLINK("https://docs.wto.org/imrd/directdoc.asp?DDFDocuments/t/G/SPS/NKOR319.DOC","EN")</f>
      </c>
      <c r="I8578" s="15">
        <f>HYPERLINK("https://docs.wto.org/imrd/directdoc.asp?DDFDocuments/u/G/SPS/NKOR319.DOC","FR")</f>
      </c>
      <c r="J8578" s="15">
        <f>HYPERLINK("https://docs.wto.org/imrd/directdoc.asp?DDFDocuments/v/G/SPS/NKOR319.DOC","ES")</f>
      </c>
    </row>
    <row r="8579">
      <c r="A8579" s="10" t="s">
        <v>14567</v>
      </c>
      <c r="B8579" s="11" t="s">
        <v>195</v>
      </c>
      <c r="C8579" s="10" t="s">
        <v>12</v>
      </c>
      <c r="D8579" s="12">
        <v>39883</v>
      </c>
      <c r="E8579" s="13" t="s">
        <v>14568</v>
      </c>
      <c r="F8579" s="13" t="s">
        <v>8415</v>
      </c>
      <c r="G8579" s="14" t="s">
        <v>14569</v>
      </c>
      <c r="H8579" s="15">
        <f>HYPERLINK("https://docs.wto.org/imrd/directdoc.asp?DDFDocuments/t/G/SPS/NNZL419.doc","EN")</f>
      </c>
      <c r="I8579" s="15">
        <f>HYPERLINK("https://docs.wto.org/imrd/directdoc.asp?DDFDocuments/u/G/SPS/NNZL419.doc","FR")</f>
      </c>
      <c r="J8579" s="15">
        <f>HYPERLINK("https://docs.wto.org/imrd/directdoc.asp?DDFDocuments/v/G/SPS/NNZL419.doc","ES")</f>
      </c>
    </row>
    <row r="8580">
      <c r="A8580" s="10" t="s">
        <v>14570</v>
      </c>
      <c r="B8580" s="11" t="s">
        <v>59</v>
      </c>
      <c r="C8580" s="10" t="s">
        <v>40</v>
      </c>
      <c r="D8580" s="12">
        <v>39883</v>
      </c>
      <c r="E8580" s="13" t="s">
        <v>2329</v>
      </c>
      <c r="F8580" s="13" t="s">
        <v>5150</v>
      </c>
      <c r="G8580" s="14"/>
      <c r="H8580" s="15">
        <f>HYPERLINK("https://docs.wto.org/imrd/directdoc.asp?DDFDocuments/t/G/SPS/NTPKM153A1.DOC","EN")</f>
      </c>
      <c r="I8580" s="15">
        <f>HYPERLINK("https://docs.wto.org/imrd/directdoc.asp?DDFDocuments/u/G/SPS/NTPKM153A1.DOC","FR")</f>
      </c>
      <c r="J8580" s="15">
        <f>HYPERLINK("https://docs.wto.org/imrd/directdoc.asp?DDFDocuments/v/G/SPS/NTPKM153A1.DOC","ES")</f>
      </c>
    </row>
    <row r="8581">
      <c r="A8581" s="10" t="s">
        <v>14571</v>
      </c>
      <c r="B8581" s="11" t="s">
        <v>59</v>
      </c>
      <c r="C8581" s="10" t="s">
        <v>40</v>
      </c>
      <c r="D8581" s="12">
        <v>39883</v>
      </c>
      <c r="E8581" s="13" t="s">
        <v>2329</v>
      </c>
      <c r="F8581" s="13" t="s">
        <v>5150</v>
      </c>
      <c r="G8581" s="14" t="s">
        <v>14572</v>
      </c>
      <c r="H8581" s="15">
        <f>HYPERLINK("https://docs.wto.org/imrd/directdoc.asp?DDFDocuments/t/G/SPS/NTPKM154A1.DOC","EN")</f>
      </c>
      <c r="I8581" s="15">
        <f>HYPERLINK("https://docs.wto.org/imrd/directdoc.asp?DDFDocuments/u/G/SPS/NTPKM154A1.DOC","FR")</f>
      </c>
      <c r="J8581" s="15">
        <f>HYPERLINK("https://docs.wto.org/imrd/directdoc.asp?DDFDocuments/v/G/SPS/NTPKM154A1.DOC","ES")</f>
      </c>
    </row>
    <row r="8582">
      <c r="A8582" s="10" t="s">
        <v>14573</v>
      </c>
      <c r="B8582" s="11" t="s">
        <v>34</v>
      </c>
      <c r="C8582" s="10" t="s">
        <v>18</v>
      </c>
      <c r="D8582" s="12">
        <v>39882</v>
      </c>
      <c r="E8582" s="13" t="s">
        <v>14574</v>
      </c>
      <c r="F8582" s="13" t="s">
        <v>74</v>
      </c>
      <c r="G8582" s="14"/>
      <c r="H8582" s="15">
        <f>HYPERLINK("https://docs.wto.org/imrd/directdoc.asp?DDFDocuments/q/G/SPS/NJPN226.pdf","EN")</f>
      </c>
      <c r="I8582" s="15">
        <f>HYPERLINK("https://docs.wto.org/imrd/directdoc.asp?DDFDocuments/r/G/SPS/NJPN226.pdf","FR")</f>
      </c>
      <c r="J8582" s="15">
        <f>HYPERLINK("https://docs.wto.org/imrd/directdoc.asp?DDFDocuments/s/G/SPS/NJPN226.pdf","ES")</f>
      </c>
    </row>
    <row r="8583">
      <c r="A8583" s="10" t="s">
        <v>14575</v>
      </c>
      <c r="B8583" s="11" t="s">
        <v>365</v>
      </c>
      <c r="C8583" s="10" t="s">
        <v>18</v>
      </c>
      <c r="D8583" s="12">
        <v>39881</v>
      </c>
      <c r="E8583" s="13" t="s">
        <v>14576</v>
      </c>
      <c r="F8583" s="13" t="s">
        <v>32</v>
      </c>
      <c r="G8583" s="14" t="s">
        <v>82</v>
      </c>
      <c r="H8583" s="15">
        <f>HYPERLINK("https://docs.wto.org/imrd/directdoc.asp?DDFDocuments/t/G/SPS/NCHL291.DOC","EN")</f>
      </c>
      <c r="I8583" s="15">
        <f>HYPERLINK("https://docs.wto.org/imrd/directdoc.asp?DDFDocuments/u/G/SPS/NCHL291.DOC","FR")</f>
      </c>
      <c r="J8583" s="15">
        <f>HYPERLINK("https://docs.wto.org/imrd/directdoc.asp?DDFDocuments/v/G/SPS/NCHL291.DOC","ES")</f>
      </c>
    </row>
    <row r="8584">
      <c r="A8584" s="10" t="s">
        <v>14577</v>
      </c>
      <c r="B8584" s="11" t="s">
        <v>365</v>
      </c>
      <c r="C8584" s="10" t="s">
        <v>18</v>
      </c>
      <c r="D8584" s="12">
        <v>39881</v>
      </c>
      <c r="E8584" s="13" t="s">
        <v>14576</v>
      </c>
      <c r="F8584" s="13" t="s">
        <v>992</v>
      </c>
      <c r="G8584" s="14"/>
      <c r="H8584" s="15">
        <f>HYPERLINK("https://docs.wto.org/imrd/directdoc.asp?DDFDocuments/t/G/SPS/NCHL292.DOC","EN")</f>
      </c>
      <c r="I8584" s="15">
        <f>HYPERLINK("https://docs.wto.org/imrd/directdoc.asp?DDFDocuments/u/G/SPS/NCHL292.DOC","FR")</f>
      </c>
      <c r="J8584" s="15">
        <f>HYPERLINK("https://docs.wto.org/imrd/directdoc.asp?DDFDocuments/v/G/SPS/NCHL292.DOC","ES")</f>
      </c>
    </row>
    <row r="8585">
      <c r="A8585" s="10" t="s">
        <v>14578</v>
      </c>
      <c r="B8585" s="11" t="s">
        <v>82</v>
      </c>
      <c r="C8585" s="10" t="s">
        <v>40</v>
      </c>
      <c r="D8585" s="12">
        <v>39881</v>
      </c>
      <c r="E8585" s="13" t="s">
        <v>14579</v>
      </c>
      <c r="F8585" s="13" t="s">
        <v>5150</v>
      </c>
      <c r="G8585" s="14" t="s">
        <v>51</v>
      </c>
      <c r="H8585" s="15">
        <f>HYPERLINK("https://docs.wto.org/imrd/directdoc.asp?DDFDocuments/t/G/SPS/NEEC308A3.DOC","EN")</f>
      </c>
      <c r="I8585" s="15">
        <f>HYPERLINK("https://docs.wto.org/imrd/directdoc.asp?DDFDocuments/u/G/SPS/NEEC308A3.DOC","FR")</f>
      </c>
      <c r="J8585" s="15">
        <f>HYPERLINK("https://docs.wto.org/imrd/directdoc.asp?DDFDocuments/v/G/SPS/NEEC308A3.DOC","ES")</f>
      </c>
    </row>
    <row r="8586">
      <c r="A8586" s="10" t="s">
        <v>14580</v>
      </c>
      <c r="B8586" s="11" t="s">
        <v>5038</v>
      </c>
      <c r="C8586" s="10" t="s">
        <v>12</v>
      </c>
      <c r="D8586" s="12">
        <v>39878</v>
      </c>
      <c r="E8586" s="13" t="s">
        <v>14507</v>
      </c>
      <c r="F8586" s="13" t="s">
        <v>14</v>
      </c>
      <c r="G8586" s="14" t="s">
        <v>2519</v>
      </c>
      <c r="H8586" s="15">
        <f>HYPERLINK("https://docs.wto.org/imrd/directdoc.asp?DDFDocuments/t/G/SPS/NALB102.DOC","EN")</f>
      </c>
      <c r="I8586" s="15">
        <f>HYPERLINK("https://docs.wto.org/imrd/directdoc.asp?DDFDocuments/u/G/SPS/NALB102.DOC","FR")</f>
      </c>
      <c r="J8586" s="15">
        <f>HYPERLINK("https://docs.wto.org/imrd/directdoc.asp?DDFDocuments/v/G/SPS/NALB102.DOC","ES")</f>
      </c>
    </row>
    <row r="8587">
      <c r="A8587" s="10" t="s">
        <v>14581</v>
      </c>
      <c r="B8587" s="11" t="s">
        <v>5038</v>
      </c>
      <c r="C8587" s="10" t="s">
        <v>12</v>
      </c>
      <c r="D8587" s="12">
        <v>39878</v>
      </c>
      <c r="E8587" s="13" t="s">
        <v>14521</v>
      </c>
      <c r="F8587" s="13" t="s">
        <v>56</v>
      </c>
      <c r="G8587" s="14" t="s">
        <v>689</v>
      </c>
      <c r="H8587" s="15">
        <f>HYPERLINK("https://docs.wto.org/imrd/directdoc.asp?DDFDocuments/q/G/SPS/NALB103.pdf","EN")</f>
      </c>
      <c r="I8587" s="15">
        <f>HYPERLINK("https://docs.wto.org/imrd/directdoc.asp?DDFDocuments/r/G/SPS/NALB103.pdf","FR")</f>
      </c>
      <c r="J8587" s="15">
        <f>HYPERLINK("https://docs.wto.org/imrd/directdoc.asp?DDFDocuments/s/G/SPS/NALB103.pdf","ES")</f>
      </c>
    </row>
    <row r="8588">
      <c r="A8588" s="10" t="s">
        <v>14582</v>
      </c>
      <c r="B8588" s="11" t="s">
        <v>188</v>
      </c>
      <c r="C8588" s="10" t="s">
        <v>40</v>
      </c>
      <c r="D8588" s="12">
        <v>39878</v>
      </c>
      <c r="E8588" s="13" t="s">
        <v>14583</v>
      </c>
      <c r="F8588" s="13" t="s">
        <v>5150</v>
      </c>
      <c r="G8588" s="14"/>
      <c r="H8588" s="15">
        <f>HYPERLINK("https://docs.wto.org/imrd/directdoc.asp?DDFDocuments/t/G/SPS/NAUS198A3.DOC","EN")</f>
      </c>
      <c r="I8588" s="15">
        <f>HYPERLINK("https://docs.wto.org/imrd/directdoc.asp?DDFDocuments/u/G/SPS/NAUS198A3.DOC","FR")</f>
      </c>
      <c r="J8588" s="15">
        <f>HYPERLINK("https://docs.wto.org/imrd/directdoc.asp?DDFDocuments/v/G/SPS/NAUS198A3.DOC","ES")</f>
      </c>
    </row>
    <row r="8589">
      <c r="A8589" s="10" t="s">
        <v>14584</v>
      </c>
      <c r="B8589" s="11" t="s">
        <v>188</v>
      </c>
      <c r="C8589" s="10" t="s">
        <v>40</v>
      </c>
      <c r="D8589" s="12">
        <v>39878</v>
      </c>
      <c r="E8589" s="13" t="s">
        <v>8460</v>
      </c>
      <c r="F8589" s="13" t="s">
        <v>5150</v>
      </c>
      <c r="G8589" s="14" t="s">
        <v>145</v>
      </c>
      <c r="H8589" s="15">
        <f>HYPERLINK("https://docs.wto.org/imrd/directdoc.asp?DDFDocuments/q/G/SPS/NAUS209A2.pdf","EN")</f>
      </c>
      <c r="I8589" s="15">
        <f>HYPERLINK("https://docs.wto.org/imrd/directdoc.asp?DDFDocuments/r/G/SPS/NAUS209A2.pdf","FR")</f>
      </c>
      <c r="J8589" s="15">
        <f>HYPERLINK("https://docs.wto.org/imrd/directdoc.asp?DDFDocuments/s/G/SPS/NAUS209A2.pdf","ES")</f>
      </c>
    </row>
    <row r="8590">
      <c r="A8590" s="10" t="s">
        <v>14585</v>
      </c>
      <c r="B8590" s="11" t="s">
        <v>95</v>
      </c>
      <c r="C8590" s="10" t="s">
        <v>40</v>
      </c>
      <c r="D8590" s="12">
        <v>39878</v>
      </c>
      <c r="E8590" s="13" t="s">
        <v>5226</v>
      </c>
      <c r="F8590" s="13" t="s">
        <v>5150</v>
      </c>
      <c r="G8590" s="14"/>
      <c r="H8590" s="15">
        <f>HYPERLINK("https://docs.wto.org/imrd/directdoc.asp?DDFDocuments/t/G/SPS/NBRA375A1.DOC","EN")</f>
      </c>
      <c r="I8590" s="15">
        <f>HYPERLINK("https://docs.wto.org/imrd/directdoc.asp?DDFDocuments/u/G/SPS/NBRA375A1.DOC","FR")</f>
      </c>
      <c r="J8590" s="15">
        <f>HYPERLINK("https://docs.wto.org/imrd/directdoc.asp?DDFDocuments/v/G/SPS/NBRA375A1.DOC","ES")</f>
      </c>
    </row>
    <row r="8591">
      <c r="A8591" s="10" t="s">
        <v>14586</v>
      </c>
      <c r="B8591" s="11" t="s">
        <v>153</v>
      </c>
      <c r="C8591" s="10" t="s">
        <v>40</v>
      </c>
      <c r="D8591" s="12">
        <v>39878</v>
      </c>
      <c r="E8591" s="13" t="s">
        <v>7857</v>
      </c>
      <c r="F8591" s="13" t="s">
        <v>1601</v>
      </c>
      <c r="G8591" s="14"/>
      <c r="H8591" s="15">
        <f>HYPERLINK("https://docs.wto.org/imrd/directdoc.asp?DDFDocuments/t/G/SPS/NKOR301A3.DOC","EN")</f>
      </c>
      <c r="I8591" s="15">
        <f>HYPERLINK("https://docs.wto.org/imrd/directdoc.asp?DDFDocuments/u/G/SPS/NKOR301A3.DOC","FR")</f>
      </c>
      <c r="J8591" s="15">
        <f>HYPERLINK("https://docs.wto.org/imrd/directdoc.asp?DDFDocuments/v/G/SPS/NKOR301A3.DOC","ES")</f>
      </c>
    </row>
    <row r="8592">
      <c r="A8592" s="10" t="s">
        <v>14587</v>
      </c>
      <c r="B8592" s="11" t="s">
        <v>153</v>
      </c>
      <c r="C8592" s="10" t="s">
        <v>18</v>
      </c>
      <c r="D8592" s="12">
        <v>39878</v>
      </c>
      <c r="E8592" s="13" t="s">
        <v>14588</v>
      </c>
      <c r="F8592" s="13" t="s">
        <v>144</v>
      </c>
      <c r="G8592" s="14"/>
      <c r="H8592" s="15">
        <f>HYPERLINK("https://docs.wto.org/imrd/directdoc.asp?DDFDocuments/t/G/SPS/NKOR317.DOC","EN")</f>
      </c>
      <c r="I8592" s="15">
        <f>HYPERLINK("https://docs.wto.org/imrd/directdoc.asp?DDFDocuments/u/G/SPS/NKOR317.DOC","FR")</f>
      </c>
      <c r="J8592" s="15">
        <f>HYPERLINK("https://docs.wto.org/imrd/directdoc.asp?DDFDocuments/v/G/SPS/NKOR317.DOC","ES")</f>
      </c>
    </row>
    <row r="8593">
      <c r="A8593" s="10" t="s">
        <v>14589</v>
      </c>
      <c r="B8593" s="11" t="s">
        <v>95</v>
      </c>
      <c r="C8593" s="10" t="s">
        <v>40</v>
      </c>
      <c r="D8593" s="12">
        <v>39877</v>
      </c>
      <c r="E8593" s="13" t="s">
        <v>14590</v>
      </c>
      <c r="F8593" s="13" t="s">
        <v>5150</v>
      </c>
      <c r="G8593" s="14" t="s">
        <v>149</v>
      </c>
      <c r="H8593" s="15">
        <f>HYPERLINK("https://docs.wto.org/imrd/directdoc.asp?DDFDocuments/q/G/SPS/NBRA495A1.pdf","EN")</f>
      </c>
      <c r="I8593" s="15">
        <f>HYPERLINK("https://docs.wto.org/imrd/directdoc.asp?DDFDocuments/r/G/SPS/NBRA495A1.pdf","FR")</f>
      </c>
      <c r="J8593" s="15">
        <f>HYPERLINK("https://docs.wto.org/imrd/directdoc.asp?DDFDocuments/s/G/SPS/NBRA495A1.pdf","ES")</f>
      </c>
    </row>
    <row r="8594">
      <c r="A8594" s="10" t="s">
        <v>14591</v>
      </c>
      <c r="B8594" s="11" t="s">
        <v>17</v>
      </c>
      <c r="C8594" s="10" t="s">
        <v>40</v>
      </c>
      <c r="D8594" s="12">
        <v>39877</v>
      </c>
      <c r="E8594" s="13" t="s">
        <v>19</v>
      </c>
      <c r="F8594" s="13" t="s">
        <v>5163</v>
      </c>
      <c r="G8594" s="14"/>
      <c r="H8594" s="15">
        <f>HYPERLINK("https://docs.wto.org/imrd/directdoc.asp?DDFDocuments/t/G/SPS/NNIC49A2.DOC","EN")</f>
      </c>
      <c r="I8594" s="15">
        <f>HYPERLINK("https://docs.wto.org/imrd/directdoc.asp?DDFDocuments/u/G/SPS/NNIC49A2.DOC","FR")</f>
      </c>
      <c r="J8594" s="15">
        <f>HYPERLINK("https://docs.wto.org/imrd/directdoc.asp?DDFDocuments/v/G/SPS/NNIC49A2.DOC","ES")</f>
      </c>
    </row>
    <row r="8595">
      <c r="A8595" s="10" t="s">
        <v>14592</v>
      </c>
      <c r="B8595" s="11" t="s">
        <v>195</v>
      </c>
      <c r="C8595" s="10" t="s">
        <v>40</v>
      </c>
      <c r="D8595" s="12">
        <v>39876</v>
      </c>
      <c r="E8595" s="13" t="s">
        <v>14593</v>
      </c>
      <c r="F8595" s="13" t="s">
        <v>6617</v>
      </c>
      <c r="G8595" s="14" t="s">
        <v>188</v>
      </c>
      <c r="H8595" s="15">
        <f>HYPERLINK("https://docs.wto.org/imrd/directdoc.asp?DDFDocuments/q/G/SPS/NNZL390A1.pdf","EN")</f>
      </c>
      <c r="I8595" s="15">
        <f>HYPERLINK("https://docs.wto.org/imrd/directdoc.asp?DDFDocuments/r/G/SPS/NNZL390A1.pdf","FR")</f>
      </c>
      <c r="J8595" s="15">
        <f>HYPERLINK("https://docs.wto.org/imrd/directdoc.asp?DDFDocuments/s/G/SPS/NNZL390A1.pdf","ES")</f>
      </c>
    </row>
    <row r="8596">
      <c r="A8596" s="10" t="s">
        <v>14594</v>
      </c>
      <c r="B8596" s="11" t="s">
        <v>195</v>
      </c>
      <c r="C8596" s="10" t="s">
        <v>18</v>
      </c>
      <c r="D8596" s="12">
        <v>39876</v>
      </c>
      <c r="E8596" s="13" t="s">
        <v>14595</v>
      </c>
      <c r="F8596" s="13" t="s">
        <v>126</v>
      </c>
      <c r="G8596" s="14" t="s">
        <v>188</v>
      </c>
      <c r="H8596" s="15">
        <f>HYPERLINK("https://docs.wto.org/imrd/directdoc.asp?DDFDocuments/t/G/SPS/NNZL418.doc","EN")</f>
      </c>
      <c r="I8596" s="15">
        <f>HYPERLINK("https://docs.wto.org/imrd/directdoc.asp?DDFDocuments/u/G/SPS/NNZL418.doc","FR")</f>
      </c>
      <c r="J8596" s="15">
        <f>HYPERLINK("https://docs.wto.org/imrd/directdoc.asp?DDFDocuments/v/G/SPS/NNZL418.doc","ES")</f>
      </c>
    </row>
    <row r="8597">
      <c r="A8597" s="10" t="s">
        <v>14596</v>
      </c>
      <c r="B8597" s="11" t="s">
        <v>59</v>
      </c>
      <c r="C8597" s="10" t="s">
        <v>18</v>
      </c>
      <c r="D8597" s="12">
        <v>39869</v>
      </c>
      <c r="E8597" s="13" t="s">
        <v>60</v>
      </c>
      <c r="F8597" s="13" t="s">
        <v>3476</v>
      </c>
      <c r="G8597" s="14"/>
      <c r="H8597" s="15">
        <f>HYPERLINK("https://docs.wto.org/imrd/directdoc.asp?DDFDocuments/t/G/SPS/NTPKM153.DOC","EN")</f>
      </c>
      <c r="I8597" s="15">
        <f>HYPERLINK("https://docs.wto.org/imrd/directdoc.asp?DDFDocuments/u/G/SPS/NTPKM153.DOC","FR")</f>
      </c>
      <c r="J8597" s="15">
        <f>HYPERLINK("https://docs.wto.org/imrd/directdoc.asp?DDFDocuments/v/G/SPS/NTPKM153.DOC","ES")</f>
      </c>
    </row>
    <row r="8598">
      <c r="A8598" s="10" t="s">
        <v>14597</v>
      </c>
      <c r="B8598" s="11" t="s">
        <v>59</v>
      </c>
      <c r="C8598" s="10" t="s">
        <v>18</v>
      </c>
      <c r="D8598" s="12">
        <v>39869</v>
      </c>
      <c r="E8598" s="13" t="s">
        <v>14598</v>
      </c>
      <c r="F8598" s="13" t="s">
        <v>186</v>
      </c>
      <c r="G8598" s="14" t="s">
        <v>14572</v>
      </c>
      <c r="H8598" s="15">
        <f>HYPERLINK("https://docs.wto.org/imrd/directdoc.asp?DDFDocuments/t/G/SPS/NTPKM154.DOC","EN")</f>
      </c>
      <c r="I8598" s="15">
        <f>HYPERLINK("https://docs.wto.org/imrd/directdoc.asp?DDFDocuments/u/G/SPS/NTPKM154.DOC","FR")</f>
      </c>
      <c r="J8598" s="15">
        <f>HYPERLINK("https://docs.wto.org/imrd/directdoc.asp?DDFDocuments/v/G/SPS/NTPKM154.DOC","ES")</f>
      </c>
    </row>
    <row r="8599">
      <c r="A8599" s="10" t="s">
        <v>14599</v>
      </c>
      <c r="B8599" s="11" t="s">
        <v>95</v>
      </c>
      <c r="C8599" s="10" t="s">
        <v>40</v>
      </c>
      <c r="D8599" s="12">
        <v>39868</v>
      </c>
      <c r="E8599" s="13" t="s">
        <v>14600</v>
      </c>
      <c r="F8599" s="13" t="s">
        <v>310</v>
      </c>
      <c r="G8599" s="14"/>
      <c r="H8599" s="15">
        <f>HYPERLINK("https://docs.wto.org/imrd/directdoc.asp?DDFDocuments/t/G/SPS/NBRA268A3.DOC","EN")</f>
      </c>
      <c r="I8599" s="15">
        <f>HYPERLINK("https://docs.wto.org/imrd/directdoc.asp?DDFDocuments/u/G/SPS/NBRA268A3.DOC","FR")</f>
      </c>
      <c r="J8599" s="15">
        <f>HYPERLINK("https://docs.wto.org/imrd/directdoc.asp?DDFDocuments/v/G/SPS/NBRA268A3.DOC","ES")</f>
      </c>
    </row>
    <row r="8600">
      <c r="A8600" s="10" t="s">
        <v>14601</v>
      </c>
      <c r="B8600" s="11" t="s">
        <v>95</v>
      </c>
      <c r="C8600" s="10" t="s">
        <v>40</v>
      </c>
      <c r="D8600" s="12">
        <v>39868</v>
      </c>
      <c r="E8600" s="13" t="s">
        <v>14602</v>
      </c>
      <c r="F8600" s="13" t="s">
        <v>5150</v>
      </c>
      <c r="G8600" s="14"/>
      <c r="H8600" s="15">
        <f>HYPERLINK("https://docs.wto.org/imrd/directdoc.asp?DDFDocuments/t/G/SPS/NBRA424A1.DOC","EN")</f>
      </c>
      <c r="I8600" s="15">
        <f>HYPERLINK("https://docs.wto.org/imrd/directdoc.asp?DDFDocuments/u/G/SPS/NBRA424A1.DOC","FR")</f>
      </c>
      <c r="J8600" s="15">
        <f>HYPERLINK("https://docs.wto.org/imrd/directdoc.asp?DDFDocuments/v/G/SPS/NBRA424A1.DOC","ES")</f>
      </c>
    </row>
    <row r="8601">
      <c r="A8601" s="10" t="s">
        <v>14603</v>
      </c>
      <c r="B8601" s="11" t="s">
        <v>365</v>
      </c>
      <c r="C8601" s="10" t="s">
        <v>40</v>
      </c>
      <c r="D8601" s="12">
        <v>39868</v>
      </c>
      <c r="E8601" s="13" t="s">
        <v>19</v>
      </c>
      <c r="F8601" s="13" t="s">
        <v>5163</v>
      </c>
      <c r="G8601" s="14"/>
      <c r="H8601" s="15">
        <f>HYPERLINK("https://docs.wto.org/imrd/directdoc.asp?DDFDocuments/t/G/SPS/NCHL290A1.DOC","EN")</f>
      </c>
      <c r="I8601" s="15">
        <f>HYPERLINK("https://docs.wto.org/imrd/directdoc.asp?DDFDocuments/u/G/SPS/NCHL290A1.DOC","FR")</f>
      </c>
      <c r="J8601" s="15">
        <f>HYPERLINK("https://docs.wto.org/imrd/directdoc.asp?DDFDocuments/v/G/SPS/NCHL290A1.DOC","ES")</f>
      </c>
    </row>
    <row r="8602">
      <c r="A8602" s="10" t="s">
        <v>14604</v>
      </c>
      <c r="B8602" s="11" t="s">
        <v>79</v>
      </c>
      <c r="C8602" s="10" t="s">
        <v>40</v>
      </c>
      <c r="D8602" s="12">
        <v>39868</v>
      </c>
      <c r="E8602" s="13" t="s">
        <v>19</v>
      </c>
      <c r="F8602" s="13" t="s">
        <v>310</v>
      </c>
      <c r="G8602" s="14"/>
      <c r="H8602" s="15">
        <f>HYPERLINK("https://docs.wto.org/imrd/directdoc.asp?DDFDocuments/t/G/SPS/NCOL125A2.DOC","EN")</f>
      </c>
      <c r="I8602" s="15">
        <f>HYPERLINK("https://docs.wto.org/imrd/directdoc.asp?DDFDocuments/u/G/SPS/NCOL125A2.DOC","FR")</f>
      </c>
      <c r="J8602" s="15">
        <f>HYPERLINK("https://docs.wto.org/imrd/directdoc.asp?DDFDocuments/v/G/SPS/NCOL125A2.DOC","ES")</f>
      </c>
    </row>
    <row r="8603">
      <c r="A8603" s="10" t="s">
        <v>14605</v>
      </c>
      <c r="B8603" s="11" t="s">
        <v>27</v>
      </c>
      <c r="C8603" s="10" t="s">
        <v>40</v>
      </c>
      <c r="D8603" s="12">
        <v>39868</v>
      </c>
      <c r="E8603" s="13" t="s">
        <v>19</v>
      </c>
      <c r="F8603" s="13" t="s">
        <v>5163</v>
      </c>
      <c r="G8603" s="14"/>
      <c r="H8603" s="15">
        <f>HYPERLINK("https://docs.wto.org/imrd/directdoc.asp?DDFDocuments/t/G/SPS/NCRI70A1.DOC","EN")</f>
      </c>
      <c r="I8603" s="15">
        <f>HYPERLINK("https://docs.wto.org/imrd/directdoc.asp?DDFDocuments/u/G/SPS/NCRI70A1.DOC","FR")</f>
      </c>
      <c r="J8603" s="15">
        <f>HYPERLINK("https://docs.wto.org/imrd/directdoc.asp?DDFDocuments/v/G/SPS/NCRI70A1.DOC","ES")</f>
      </c>
    </row>
    <row r="8604">
      <c r="A8604" s="10" t="s">
        <v>14606</v>
      </c>
      <c r="B8604" s="11" t="s">
        <v>27</v>
      </c>
      <c r="C8604" s="10" t="s">
        <v>40</v>
      </c>
      <c r="D8604" s="12">
        <v>39868</v>
      </c>
      <c r="E8604" s="13" t="s">
        <v>19</v>
      </c>
      <c r="F8604" s="13" t="s">
        <v>5163</v>
      </c>
      <c r="G8604" s="14"/>
      <c r="H8604" s="15">
        <f>HYPERLINK("https://docs.wto.org/imrd/directdoc.asp?DDFDocuments/t/G/SPS/NCRI71A1.DOC","EN")</f>
      </c>
      <c r="I8604" s="15">
        <f>HYPERLINK("https://docs.wto.org/imrd/directdoc.asp?DDFDocuments/u/G/SPS/NCRI71A1.DOC","FR")</f>
      </c>
      <c r="J8604" s="15">
        <f>HYPERLINK("https://docs.wto.org/imrd/directdoc.asp?DDFDocuments/v/G/SPS/NCRI71A1.DOC","ES")</f>
      </c>
    </row>
    <row r="8605">
      <c r="A8605" s="10" t="s">
        <v>14607</v>
      </c>
      <c r="B8605" s="11" t="s">
        <v>72</v>
      </c>
      <c r="C8605" s="10" t="s">
        <v>18</v>
      </c>
      <c r="D8605" s="12">
        <v>39867</v>
      </c>
      <c r="E8605" s="13" t="s">
        <v>11671</v>
      </c>
      <c r="F8605" s="13" t="s">
        <v>122</v>
      </c>
      <c r="G8605" s="14"/>
      <c r="H8605" s="15">
        <f>HYPERLINK("https://docs.wto.org/imrd/directdoc.asp?DDFDocuments/q/G/SPS/NCAN378.pdf","EN")</f>
      </c>
      <c r="I8605" s="15">
        <f>HYPERLINK("https://docs.wto.org/imrd/directdoc.asp?DDFDocuments/r/G/SPS/NCAN378.pdf","FR")</f>
      </c>
      <c r="J8605" s="15">
        <f>HYPERLINK("https://docs.wto.org/imrd/directdoc.asp?DDFDocuments/s/G/SPS/NCAN378.pdf","ES")</f>
      </c>
    </row>
    <row r="8606">
      <c r="A8606" s="10" t="s">
        <v>14608</v>
      </c>
      <c r="B8606" s="11" t="s">
        <v>82</v>
      </c>
      <c r="C8606" s="10" t="s">
        <v>40</v>
      </c>
      <c r="D8606" s="12">
        <v>39867</v>
      </c>
      <c r="E8606" s="13" t="s">
        <v>14609</v>
      </c>
      <c r="F8606" s="13" t="s">
        <v>5150</v>
      </c>
      <c r="G8606" s="14" t="s">
        <v>14260</v>
      </c>
      <c r="H8606" s="15">
        <f>HYPERLINK("https://docs.wto.org/imrd/directdoc.asp?DDFDocuments/q/G/SPS/NEEC327A2.pdf","EN")</f>
      </c>
      <c r="I8606" s="15">
        <f>HYPERLINK("https://docs.wto.org/imrd/directdoc.asp?DDFDocuments/r/G/SPS/NEEC327A2.pdf","FR")</f>
      </c>
      <c r="J8606" s="15">
        <f>HYPERLINK("https://docs.wto.org/imrd/directdoc.asp?DDFDocuments/s/G/SPS/NEEC327A2.pdf","ES")</f>
      </c>
    </row>
    <row r="8607">
      <c r="A8607" s="10" t="s">
        <v>14610</v>
      </c>
      <c r="B8607" s="11" t="s">
        <v>95</v>
      </c>
      <c r="C8607" s="10" t="s">
        <v>18</v>
      </c>
      <c r="D8607" s="12">
        <v>39864</v>
      </c>
      <c r="E8607" s="13" t="s">
        <v>12550</v>
      </c>
      <c r="F8607" s="13" t="s">
        <v>32</v>
      </c>
      <c r="G8607" s="14"/>
      <c r="H8607" s="15">
        <f>HYPERLINK("https://docs.wto.org/imrd/directdoc.asp?DDFDocuments/t/G/SPS/NBRA524.doc","EN")</f>
      </c>
      <c r="I8607" s="15">
        <f>HYPERLINK("https://docs.wto.org/imrd/directdoc.asp?DDFDocuments/u/G/SPS/NBRA524.doc","FR")</f>
      </c>
      <c r="J8607" s="15">
        <f>HYPERLINK("https://docs.wto.org/imrd/directdoc.asp?DDFDocuments/v/G/SPS/NBRA524.doc","ES")</f>
      </c>
    </row>
    <row r="8608">
      <c r="A8608" s="10" t="s">
        <v>14611</v>
      </c>
      <c r="B8608" s="11" t="s">
        <v>2067</v>
      </c>
      <c r="C8608" s="10" t="s">
        <v>12</v>
      </c>
      <c r="D8608" s="12">
        <v>39864</v>
      </c>
      <c r="E8608" s="13" t="s">
        <v>14612</v>
      </c>
      <c r="F8608" s="13" t="s">
        <v>2192</v>
      </c>
      <c r="G8608" s="14" t="s">
        <v>14613</v>
      </c>
      <c r="H8608" s="15">
        <f>HYPERLINK("https://docs.wto.org/imrd/directdoc.asp?DDFDocuments/q/G/SPS/NMKD1.pdf","EN")</f>
      </c>
      <c r="I8608" s="15">
        <f>HYPERLINK("https://docs.wto.org/imrd/directdoc.asp?DDFDocuments/r/G/SPS/NMKD1.pdf","FR")</f>
      </c>
      <c r="J8608" s="15">
        <f>HYPERLINK("https://docs.wto.org/imrd/directdoc.asp?DDFDocuments/s/G/SPS/NMKD1.pdf","ES")</f>
      </c>
    </row>
    <row r="8609">
      <c r="A8609" s="10" t="s">
        <v>14614</v>
      </c>
      <c r="B8609" s="11" t="s">
        <v>79</v>
      </c>
      <c r="C8609" s="10" t="s">
        <v>18</v>
      </c>
      <c r="D8609" s="12">
        <v>39863</v>
      </c>
      <c r="E8609" s="13" t="s">
        <v>14615</v>
      </c>
      <c r="F8609" s="13" t="s">
        <v>6759</v>
      </c>
      <c r="G8609" s="14" t="s">
        <v>14483</v>
      </c>
      <c r="H8609" s="15">
        <f>HYPERLINK("https://docs.wto.org/imrd/directdoc.asp?DDFDocuments/q/G/SPS/NCOL167.pdf","EN")</f>
      </c>
      <c r="I8609" s="15">
        <f>HYPERLINK("https://docs.wto.org/imrd/directdoc.asp?DDFDocuments/r/G/SPS/NCOL167.pdf","FR")</f>
      </c>
      <c r="J8609" s="15">
        <f>HYPERLINK("https://docs.wto.org/imrd/directdoc.asp?DDFDocuments/s/G/SPS/NCOL167.pdf","ES")</f>
      </c>
    </row>
    <row r="8610">
      <c r="A8610" s="10" t="s">
        <v>14616</v>
      </c>
      <c r="B8610" s="11" t="s">
        <v>153</v>
      </c>
      <c r="C8610" s="10" t="s">
        <v>40</v>
      </c>
      <c r="D8610" s="12">
        <v>39863</v>
      </c>
      <c r="E8610" s="13" t="s">
        <v>14617</v>
      </c>
      <c r="F8610" s="13" t="s">
        <v>1268</v>
      </c>
      <c r="G8610" s="14"/>
      <c r="H8610" s="15">
        <f>HYPERLINK("https://docs.wto.org/imrd/directdoc.asp?DDFDocuments/t/G/SPS/NKOR301A2.DOC","EN")</f>
      </c>
      <c r="I8610" s="15">
        <f>HYPERLINK("https://docs.wto.org/imrd/directdoc.asp?DDFDocuments/u/G/SPS/NKOR301A2.DOC","FR")</f>
      </c>
      <c r="J8610" s="15">
        <f>HYPERLINK("https://docs.wto.org/imrd/directdoc.asp?DDFDocuments/v/G/SPS/NKOR301A2.DOC","ES")</f>
      </c>
    </row>
    <row r="8611">
      <c r="A8611" s="10" t="s">
        <v>14618</v>
      </c>
      <c r="B8611" s="11" t="s">
        <v>95</v>
      </c>
      <c r="C8611" s="10" t="s">
        <v>18</v>
      </c>
      <c r="D8611" s="12">
        <v>39861</v>
      </c>
      <c r="E8611" s="13" t="s">
        <v>12550</v>
      </c>
      <c r="F8611" s="13" t="s">
        <v>14619</v>
      </c>
      <c r="G8611" s="14"/>
      <c r="H8611" s="15">
        <f>HYPERLINK("https://docs.wto.org/imrd/directdoc.asp?DDFDocuments/q/G/SPS/NBRA522.pdf","EN")</f>
      </c>
      <c r="I8611" s="15">
        <f>HYPERLINK("https://docs.wto.org/imrd/directdoc.asp?DDFDocuments/r/G/SPS/NBRA522.pdf","FR")</f>
      </c>
      <c r="J8611" s="15">
        <f>HYPERLINK("https://docs.wto.org/imrd/directdoc.asp?DDFDocuments/s/G/SPS/NBRA522.pdf","ES")</f>
      </c>
    </row>
    <row r="8612">
      <c r="A8612" s="10" t="s">
        <v>14620</v>
      </c>
      <c r="B8612" s="11" t="s">
        <v>95</v>
      </c>
      <c r="C8612" s="10" t="s">
        <v>18</v>
      </c>
      <c r="D8612" s="12">
        <v>39861</v>
      </c>
      <c r="E8612" s="13" t="s">
        <v>14621</v>
      </c>
      <c r="F8612" s="13" t="s">
        <v>4966</v>
      </c>
      <c r="G8612" s="14"/>
      <c r="H8612" s="15">
        <f>HYPERLINK("https://docs.wto.org/imrd/directdoc.asp?DDFDocuments/t/G/SPS/NBRA523.doc","EN")</f>
      </c>
      <c r="I8612" s="15">
        <f>HYPERLINK("https://docs.wto.org/imrd/directdoc.asp?DDFDocuments/u/G/SPS/NBRA523.doc","FR")</f>
      </c>
      <c r="J8612" s="15">
        <f>HYPERLINK("https://docs.wto.org/imrd/directdoc.asp?DDFDocuments/v/G/SPS/NBRA523.doc","ES")</f>
      </c>
    </row>
    <row r="8613">
      <c r="A8613" s="10" t="s">
        <v>14622</v>
      </c>
      <c r="B8613" s="11" t="s">
        <v>139</v>
      </c>
      <c r="C8613" s="10" t="s">
        <v>18</v>
      </c>
      <c r="D8613" s="12">
        <v>39861</v>
      </c>
      <c r="E8613" s="13" t="s">
        <v>14623</v>
      </c>
      <c r="F8613" s="13" t="s">
        <v>166</v>
      </c>
      <c r="G8613" s="14"/>
      <c r="H8613" s="15">
        <f>HYPERLINK("https://docs.wto.org/imrd/directdoc.asp?DDFDocuments/t/G/SPS/NIND60.DOC","EN")</f>
      </c>
      <c r="I8613" s="15">
        <f>HYPERLINK("https://docs.wto.org/imrd/directdoc.asp?DDFDocuments/u/G/SPS/NIND60.DOC","FR")</f>
      </c>
      <c r="J8613" s="15">
        <f>HYPERLINK("https://docs.wto.org/imrd/directdoc.asp?DDFDocuments/v/G/SPS/NIND60.DOC","ES")</f>
      </c>
    </row>
    <row r="8614">
      <c r="A8614" s="10" t="s">
        <v>14624</v>
      </c>
      <c r="B8614" s="11" t="s">
        <v>233</v>
      </c>
      <c r="C8614" s="10" t="s">
        <v>18</v>
      </c>
      <c r="D8614" s="12">
        <v>39861</v>
      </c>
      <c r="E8614" s="13" t="s">
        <v>4111</v>
      </c>
      <c r="F8614" s="13" t="s">
        <v>144</v>
      </c>
      <c r="G8614" s="14"/>
      <c r="H8614" s="15">
        <f>HYPERLINK("https://docs.wto.org/imrd/directdoc.asp?DDFDocuments/t/G/SPS/NPER238.doc","EN")</f>
      </c>
      <c r="I8614" s="15">
        <f>HYPERLINK("https://docs.wto.org/imrd/directdoc.asp?DDFDocuments/u/G/SPS/NPER238.doc","FR")</f>
      </c>
      <c r="J8614" s="15">
        <f>HYPERLINK("https://docs.wto.org/imrd/directdoc.asp?DDFDocuments/v/G/SPS/NPER238.doc","ES")</f>
      </c>
    </row>
    <row r="8615">
      <c r="A8615" s="10" t="s">
        <v>14625</v>
      </c>
      <c r="B8615" s="11" t="s">
        <v>145</v>
      </c>
      <c r="C8615" s="10" t="s">
        <v>12</v>
      </c>
      <c r="D8615" s="12">
        <v>39861</v>
      </c>
      <c r="E8615" s="13" t="s">
        <v>14626</v>
      </c>
      <c r="F8615" s="13" t="s">
        <v>2192</v>
      </c>
      <c r="G8615" s="14"/>
      <c r="H8615" s="15">
        <f>HYPERLINK("https://docs.wto.org/imrd/directdoc.asp?DDFDocuments/t/G/SPS/NPHL148.DOC","EN")</f>
      </c>
      <c r="I8615" s="15">
        <f>HYPERLINK("https://docs.wto.org/imrd/directdoc.asp?DDFDocuments/u/G/SPS/NPHL148.DOC","FR")</f>
      </c>
      <c r="J8615" s="15">
        <f>HYPERLINK("https://docs.wto.org/imrd/directdoc.asp?DDFDocuments/v/G/SPS/NPHL148.DOC","ES")</f>
      </c>
    </row>
    <row r="8616">
      <c r="A8616" s="10" t="s">
        <v>14627</v>
      </c>
      <c r="B8616" s="11" t="s">
        <v>145</v>
      </c>
      <c r="C8616" s="10" t="s">
        <v>12</v>
      </c>
      <c r="D8616" s="12">
        <v>39861</v>
      </c>
      <c r="E8616" s="13" t="s">
        <v>7465</v>
      </c>
      <c r="F8616" s="13" t="s">
        <v>229</v>
      </c>
      <c r="G8616" s="14" t="s">
        <v>2054</v>
      </c>
      <c r="H8616" s="15">
        <f>HYPERLINK("https://docs.wto.org/imrd/directdoc.asp?DDFDocuments/q/G/SPS/NPHL149.pdf","EN")</f>
      </c>
      <c r="I8616" s="15">
        <f>HYPERLINK("https://docs.wto.org/imrd/directdoc.asp?DDFDocuments/r/G/SPS/NPHL149.pdf","FR")</f>
      </c>
      <c r="J8616" s="15">
        <f>HYPERLINK("https://docs.wto.org/imrd/directdoc.asp?DDFDocuments/s/G/SPS/NPHL149.pdf","ES")</f>
      </c>
    </row>
    <row r="8617">
      <c r="A8617" s="10" t="s">
        <v>14628</v>
      </c>
      <c r="B8617" s="11" t="s">
        <v>82</v>
      </c>
      <c r="C8617" s="10" t="s">
        <v>40</v>
      </c>
      <c r="D8617" s="12">
        <v>39857</v>
      </c>
      <c r="E8617" s="13" t="s">
        <v>14259</v>
      </c>
      <c r="F8617" s="13" t="s">
        <v>310</v>
      </c>
      <c r="G8617" s="14" t="s">
        <v>14260</v>
      </c>
      <c r="H8617" s="15">
        <f>HYPERLINK("https://docs.wto.org/imrd/directdoc.asp?DDFDocuments/t/G/SPS/NEEC196A13.DOC","EN")</f>
      </c>
      <c r="I8617" s="15">
        <f>HYPERLINK("https://docs.wto.org/imrd/directdoc.asp?DDFDocuments/u/G/SPS/NEEC196A13.DOC","FR")</f>
      </c>
      <c r="J8617" s="15">
        <f>HYPERLINK("https://docs.wto.org/imrd/directdoc.asp?DDFDocuments/v/G/SPS/NEEC196A13.DOC","ES")</f>
      </c>
    </row>
    <row r="8618">
      <c r="A8618" s="10" t="s">
        <v>14629</v>
      </c>
      <c r="B8618" s="11" t="s">
        <v>82</v>
      </c>
      <c r="C8618" s="10" t="s">
        <v>40</v>
      </c>
      <c r="D8618" s="12">
        <v>39857</v>
      </c>
      <c r="E8618" s="13" t="s">
        <v>14630</v>
      </c>
      <c r="F8618" s="13" t="s">
        <v>5150</v>
      </c>
      <c r="G8618" s="14" t="s">
        <v>14260</v>
      </c>
      <c r="H8618" s="15">
        <f>HYPERLINK("https://docs.wto.org/imrd/directdoc.asp?DDFDocuments/t/G/SPS/NEEC335A1.DOC","EN")</f>
      </c>
      <c r="I8618" s="15">
        <f>HYPERLINK("https://docs.wto.org/imrd/directdoc.asp?DDFDocuments/u/G/SPS/NEEC335A1.DOC","FR")</f>
      </c>
      <c r="J8618" s="15">
        <f>HYPERLINK("https://docs.wto.org/imrd/directdoc.asp?DDFDocuments/v/G/SPS/NEEC335A1.DOC","ES")</f>
      </c>
    </row>
    <row r="8619">
      <c r="A8619" s="10" t="s">
        <v>14631</v>
      </c>
      <c r="B8619" s="11" t="s">
        <v>5038</v>
      </c>
      <c r="C8619" s="10" t="s">
        <v>12</v>
      </c>
      <c r="D8619" s="12">
        <v>39856</v>
      </c>
      <c r="E8619" s="13" t="s">
        <v>14632</v>
      </c>
      <c r="F8619" s="13" t="s">
        <v>14</v>
      </c>
      <c r="G8619" s="14" t="s">
        <v>2110</v>
      </c>
      <c r="H8619" s="15">
        <f>HYPERLINK("https://docs.wto.org/imrd/directdoc.asp?DDFDocuments/t/G/SPS/NALB101.DOC","EN")</f>
      </c>
      <c r="I8619" s="15">
        <f>HYPERLINK("https://docs.wto.org/imrd/directdoc.asp?DDFDocuments/u/G/SPS/NALB101.DOC","FR")</f>
      </c>
      <c r="J8619" s="15">
        <f>HYPERLINK("https://docs.wto.org/imrd/directdoc.asp?DDFDocuments/v/G/SPS/NALB101.DOC","ES")</f>
      </c>
    </row>
    <row r="8620">
      <c r="A8620" s="10" t="s">
        <v>14633</v>
      </c>
      <c r="B8620" s="11" t="s">
        <v>153</v>
      </c>
      <c r="C8620" s="10" t="s">
        <v>12</v>
      </c>
      <c r="D8620" s="12">
        <v>39856</v>
      </c>
      <c r="E8620" s="13" t="s">
        <v>14634</v>
      </c>
      <c r="F8620" s="13" t="s">
        <v>186</v>
      </c>
      <c r="G8620" s="14" t="s">
        <v>14635</v>
      </c>
      <c r="H8620" s="15">
        <f>HYPERLINK("https://docs.wto.org/imrd/directdoc.asp?DDFDocuments/t/G/SPS/NKOR313.DOC","EN")</f>
      </c>
      <c r="I8620" s="15">
        <f>HYPERLINK("https://docs.wto.org/imrd/directdoc.asp?DDFDocuments/u/G/SPS/NKOR313.DOC","FR")</f>
      </c>
      <c r="J8620" s="15">
        <f>HYPERLINK("https://docs.wto.org/imrd/directdoc.asp?DDFDocuments/v/G/SPS/NKOR313.DOC","ES")</f>
      </c>
    </row>
    <row r="8621">
      <c r="A8621" s="10" t="s">
        <v>14636</v>
      </c>
      <c r="B8621" s="11" t="s">
        <v>161</v>
      </c>
      <c r="C8621" s="10" t="s">
        <v>12</v>
      </c>
      <c r="D8621" s="12">
        <v>39856</v>
      </c>
      <c r="E8621" s="13" t="s">
        <v>14637</v>
      </c>
      <c r="F8621" s="13" t="s">
        <v>32</v>
      </c>
      <c r="G8621" s="14" t="s">
        <v>14638</v>
      </c>
      <c r="H8621" s="15">
        <f>HYPERLINK("https://docs.wto.org/imrd/directdoc.asp?DDFDocuments/t/G/SPS/NUSA1901.DOC","EN")</f>
      </c>
      <c r="I8621" s="15">
        <f>HYPERLINK("https://docs.wto.org/imrd/directdoc.asp?DDFDocuments/u/G/SPS/NUSA1901.DOC","FR")</f>
      </c>
      <c r="J8621" s="15">
        <f>HYPERLINK("https://docs.wto.org/imrd/directdoc.asp?DDFDocuments/v/G/SPS/NUSA1901.DOC","ES")</f>
      </c>
    </row>
    <row r="8622">
      <c r="A8622" s="10" t="s">
        <v>14639</v>
      </c>
      <c r="B8622" s="11" t="s">
        <v>622</v>
      </c>
      <c r="C8622" s="10" t="s">
        <v>18</v>
      </c>
      <c r="D8622" s="12">
        <v>39855</v>
      </c>
      <c r="E8622" s="13" t="s">
        <v>14640</v>
      </c>
      <c r="F8622" s="13" t="s">
        <v>2120</v>
      </c>
      <c r="G8622" s="14"/>
      <c r="H8622" s="15">
        <f>HYPERLINK("https://docs.wto.org/imrd/directdoc.asp?DDFDocuments/t/G/SPS/NBHR37.DOC","EN")</f>
      </c>
      <c r="I8622" s="15">
        <f>HYPERLINK("https://docs.wto.org/imrd/directdoc.asp?DDFDocuments/u/G/SPS/NBHR37.DOC","FR")</f>
      </c>
      <c r="J8622" s="15">
        <f>HYPERLINK("https://docs.wto.org/imrd/directdoc.asp?DDFDocuments/v/G/SPS/NBHR37.DOC","ES")</f>
      </c>
    </row>
    <row r="8623">
      <c r="A8623" s="10" t="s">
        <v>14641</v>
      </c>
      <c r="B8623" s="11" t="s">
        <v>622</v>
      </c>
      <c r="C8623" s="10" t="s">
        <v>18</v>
      </c>
      <c r="D8623" s="12">
        <v>39855</v>
      </c>
      <c r="E8623" s="13" t="s">
        <v>13435</v>
      </c>
      <c r="F8623" s="13" t="s">
        <v>2120</v>
      </c>
      <c r="G8623" s="14"/>
      <c r="H8623" s="15">
        <f>HYPERLINK("https://docs.wto.org/imrd/directdoc.asp?DDFDocuments/t/G/SPS/NBHR38.DOC","EN")</f>
      </c>
      <c r="I8623" s="15">
        <f>HYPERLINK("https://docs.wto.org/imrd/directdoc.asp?DDFDocuments/u/G/SPS/NBHR38.DOC","FR")</f>
      </c>
      <c r="J8623" s="15">
        <f>HYPERLINK("https://docs.wto.org/imrd/directdoc.asp?DDFDocuments/v/G/SPS/NBHR38.DOC","ES")</f>
      </c>
    </row>
    <row r="8624">
      <c r="A8624" s="10" t="s">
        <v>14642</v>
      </c>
      <c r="B8624" s="11" t="s">
        <v>622</v>
      </c>
      <c r="C8624" s="10" t="s">
        <v>18</v>
      </c>
      <c r="D8624" s="12">
        <v>39855</v>
      </c>
      <c r="E8624" s="13" t="s">
        <v>13435</v>
      </c>
      <c r="F8624" s="13" t="s">
        <v>2120</v>
      </c>
      <c r="G8624" s="14"/>
      <c r="H8624" s="15">
        <f>HYPERLINK("https://docs.wto.org/imrd/directdoc.asp?DDFDocuments/q/G/SPS/NBHR40.pdf","EN")</f>
      </c>
      <c r="I8624" s="15">
        <f>HYPERLINK("https://docs.wto.org/imrd/directdoc.asp?DDFDocuments/r/G/SPS/NBHR40.pdf","FR")</f>
      </c>
      <c r="J8624" s="15">
        <f>HYPERLINK("https://docs.wto.org/imrd/directdoc.asp?DDFDocuments/s/G/SPS/NBHR40.pdf","ES")</f>
      </c>
    </row>
    <row r="8625">
      <c r="A8625" s="10" t="s">
        <v>14643</v>
      </c>
      <c r="B8625" s="11" t="s">
        <v>622</v>
      </c>
      <c r="C8625" s="10" t="s">
        <v>18</v>
      </c>
      <c r="D8625" s="12">
        <v>39855</v>
      </c>
      <c r="E8625" s="13" t="s">
        <v>13435</v>
      </c>
      <c r="F8625" s="13" t="s">
        <v>2120</v>
      </c>
      <c r="G8625" s="14"/>
      <c r="H8625" s="15">
        <f>HYPERLINK("https://docs.wto.org/imrd/directdoc.asp?DDFDocuments/t/G/SPS/NBHR43.DOC","EN")</f>
      </c>
      <c r="I8625" s="15">
        <f>HYPERLINK("https://docs.wto.org/imrd/directdoc.asp?DDFDocuments/u/G/SPS/NBHR43.DOC","FR")</f>
      </c>
      <c r="J8625" s="15">
        <f>HYPERLINK("https://docs.wto.org/imrd/directdoc.asp?DDFDocuments/v/G/SPS/NBHR43.DOC","ES")</f>
      </c>
    </row>
    <row r="8626">
      <c r="A8626" s="10" t="s">
        <v>14644</v>
      </c>
      <c r="B8626" s="11" t="s">
        <v>351</v>
      </c>
      <c r="C8626" s="10" t="s">
        <v>18</v>
      </c>
      <c r="D8626" s="12">
        <v>39855</v>
      </c>
      <c r="E8626" s="13" t="s">
        <v>14645</v>
      </c>
      <c r="F8626" s="13" t="s">
        <v>7603</v>
      </c>
      <c r="G8626" s="14"/>
      <c r="H8626" s="15">
        <f>HYPERLINK("https://docs.wto.org/imrd/directdoc.asp?DDFDocuments/t/G/SPS/NJOR19.DOC","EN")</f>
      </c>
      <c r="I8626" s="15">
        <f>HYPERLINK("https://docs.wto.org/imrd/directdoc.asp?DDFDocuments/u/G/SPS/NJOR19.DOC","FR")</f>
      </c>
      <c r="J8626" s="15">
        <f>HYPERLINK("https://docs.wto.org/imrd/directdoc.asp?DDFDocuments/v/G/SPS/NJOR19.DOC","ES")</f>
      </c>
    </row>
    <row r="8627">
      <c r="A8627" s="10" t="s">
        <v>14646</v>
      </c>
      <c r="B8627" s="11" t="s">
        <v>622</v>
      </c>
      <c r="C8627" s="10" t="s">
        <v>18</v>
      </c>
      <c r="D8627" s="12">
        <v>39854</v>
      </c>
      <c r="E8627" s="13" t="s">
        <v>14647</v>
      </c>
      <c r="F8627" s="13" t="s">
        <v>2120</v>
      </c>
      <c r="G8627" s="14"/>
      <c r="H8627" s="15">
        <f>HYPERLINK("https://docs.wto.org/imrd/directdoc.asp?DDFDocuments/t/G/SPS/NBHR21.DOC","EN")</f>
      </c>
      <c r="I8627" s="15">
        <f>HYPERLINK("https://docs.wto.org/imrd/directdoc.asp?DDFDocuments/u/G/SPS/NBHR21.DOC","FR")</f>
      </c>
      <c r="J8627" s="15">
        <f>HYPERLINK("https://docs.wto.org/imrd/directdoc.asp?DDFDocuments/v/G/SPS/NBHR21.DOC","ES")</f>
      </c>
    </row>
    <row r="8628">
      <c r="A8628" s="10" t="s">
        <v>14648</v>
      </c>
      <c r="B8628" s="11" t="s">
        <v>622</v>
      </c>
      <c r="C8628" s="10" t="s">
        <v>18</v>
      </c>
      <c r="D8628" s="12">
        <v>39854</v>
      </c>
      <c r="E8628" s="13" t="s">
        <v>14649</v>
      </c>
      <c r="F8628" s="13" t="s">
        <v>2120</v>
      </c>
      <c r="G8628" s="14"/>
      <c r="H8628" s="15">
        <f>HYPERLINK("https://docs.wto.org/imrd/directdoc.asp?DDFDocuments/t/G/SPS/NBHR22.DOC","EN")</f>
      </c>
      <c r="I8628" s="15">
        <f>HYPERLINK("https://docs.wto.org/imrd/directdoc.asp?DDFDocuments/u/G/SPS/NBHR22.DOC","FR")</f>
      </c>
      <c r="J8628" s="15">
        <f>HYPERLINK("https://docs.wto.org/imrd/directdoc.asp?DDFDocuments/v/G/SPS/NBHR22.DOC","ES")</f>
      </c>
    </row>
    <row r="8629">
      <c r="A8629" s="10" t="s">
        <v>14650</v>
      </c>
      <c r="B8629" s="11" t="s">
        <v>622</v>
      </c>
      <c r="C8629" s="10" t="s">
        <v>18</v>
      </c>
      <c r="D8629" s="12">
        <v>39854</v>
      </c>
      <c r="E8629" s="13" t="s">
        <v>13435</v>
      </c>
      <c r="F8629" s="13" t="s">
        <v>2120</v>
      </c>
      <c r="G8629" s="14"/>
      <c r="H8629" s="15">
        <f>HYPERLINK("https://docs.wto.org/imrd/directdoc.asp?DDFDocuments/t/G/SPS/NBHR23.DOC","EN")</f>
      </c>
      <c r="I8629" s="15">
        <f>HYPERLINK("https://docs.wto.org/imrd/directdoc.asp?DDFDocuments/u/G/SPS/NBHR23.DOC","FR")</f>
      </c>
      <c r="J8629" s="15">
        <f>HYPERLINK("https://docs.wto.org/imrd/directdoc.asp?DDFDocuments/v/G/SPS/NBHR23.DOC","ES")</f>
      </c>
    </row>
    <row r="8630">
      <c r="A8630" s="10" t="s">
        <v>14651</v>
      </c>
      <c r="B8630" s="11" t="s">
        <v>622</v>
      </c>
      <c r="C8630" s="10" t="s">
        <v>18</v>
      </c>
      <c r="D8630" s="12">
        <v>39854</v>
      </c>
      <c r="E8630" s="13" t="s">
        <v>13435</v>
      </c>
      <c r="F8630" s="13" t="s">
        <v>2120</v>
      </c>
      <c r="G8630" s="14"/>
      <c r="H8630" s="15">
        <f>HYPERLINK("https://docs.wto.org/imrd/directdoc.asp?DDFDocuments/t/G/SPS/NBHR24.DOC","EN")</f>
      </c>
      <c r="I8630" s="15">
        <f>HYPERLINK("https://docs.wto.org/imrd/directdoc.asp?DDFDocuments/u/G/SPS/NBHR24.DOC","FR")</f>
      </c>
      <c r="J8630" s="15">
        <f>HYPERLINK("https://docs.wto.org/imrd/directdoc.asp?DDFDocuments/v/G/SPS/NBHR24.DOC","ES")</f>
      </c>
    </row>
    <row r="8631">
      <c r="A8631" s="10" t="s">
        <v>14652</v>
      </c>
      <c r="B8631" s="11" t="s">
        <v>622</v>
      </c>
      <c r="C8631" s="10" t="s">
        <v>18</v>
      </c>
      <c r="D8631" s="12">
        <v>39854</v>
      </c>
      <c r="E8631" s="13" t="s">
        <v>14653</v>
      </c>
      <c r="F8631" s="13" t="s">
        <v>2120</v>
      </c>
      <c r="G8631" s="14"/>
      <c r="H8631" s="15">
        <f>HYPERLINK("https://docs.wto.org/imrd/directdoc.asp?DDFDocuments/t/G/SPS/NBHR25.DOC","EN")</f>
      </c>
      <c r="I8631" s="15">
        <f>HYPERLINK("https://docs.wto.org/imrd/directdoc.asp?DDFDocuments/u/G/SPS/NBHR25.DOC","FR")</f>
      </c>
      <c r="J8631" s="15">
        <f>HYPERLINK("https://docs.wto.org/imrd/directdoc.asp?DDFDocuments/v/G/SPS/NBHR25.DOC","ES")</f>
      </c>
    </row>
    <row r="8632">
      <c r="A8632" s="10" t="s">
        <v>14654</v>
      </c>
      <c r="B8632" s="11" t="s">
        <v>622</v>
      </c>
      <c r="C8632" s="10" t="s">
        <v>18</v>
      </c>
      <c r="D8632" s="12">
        <v>39854</v>
      </c>
      <c r="E8632" s="13" t="s">
        <v>13435</v>
      </c>
      <c r="F8632" s="13" t="s">
        <v>2120</v>
      </c>
      <c r="G8632" s="14"/>
      <c r="H8632" s="15">
        <f>HYPERLINK("https://docs.wto.org/imrd/directdoc.asp?DDFDocuments/t/G/SPS/NBHR27.DOC","EN")</f>
      </c>
      <c r="I8632" s="15">
        <f>HYPERLINK("https://docs.wto.org/imrd/directdoc.asp?DDFDocuments/u/G/SPS/NBHR27.DOC","FR")</f>
      </c>
      <c r="J8632" s="15">
        <f>HYPERLINK("https://docs.wto.org/imrd/directdoc.asp?DDFDocuments/v/G/SPS/NBHR27.DOC","ES")</f>
      </c>
    </row>
    <row r="8633">
      <c r="A8633" s="10" t="s">
        <v>14655</v>
      </c>
      <c r="B8633" s="11" t="s">
        <v>622</v>
      </c>
      <c r="C8633" s="10" t="s">
        <v>18</v>
      </c>
      <c r="D8633" s="12">
        <v>39854</v>
      </c>
      <c r="E8633" s="13" t="s">
        <v>14656</v>
      </c>
      <c r="F8633" s="13" t="s">
        <v>2120</v>
      </c>
      <c r="G8633" s="14"/>
      <c r="H8633" s="15">
        <f>HYPERLINK("https://docs.wto.org/imrd/directdoc.asp?DDFDocuments/q/G/SPS/NBHR28.pdf","EN")</f>
      </c>
      <c r="I8633" s="15">
        <f>HYPERLINK("https://docs.wto.org/imrd/directdoc.asp?DDFDocuments/r/G/SPS/NBHR28.pdf","FR")</f>
      </c>
      <c r="J8633" s="15">
        <f>HYPERLINK("https://docs.wto.org/imrd/directdoc.asp?DDFDocuments/s/G/SPS/NBHR28.pdf","ES")</f>
      </c>
    </row>
    <row r="8634">
      <c r="A8634" s="10" t="s">
        <v>14657</v>
      </c>
      <c r="B8634" s="11" t="s">
        <v>622</v>
      </c>
      <c r="C8634" s="10" t="s">
        <v>18</v>
      </c>
      <c r="D8634" s="12">
        <v>39854</v>
      </c>
      <c r="E8634" s="13" t="s">
        <v>14656</v>
      </c>
      <c r="F8634" s="13" t="s">
        <v>2120</v>
      </c>
      <c r="G8634" s="14"/>
      <c r="H8634" s="15">
        <f>HYPERLINK("https://docs.wto.org/imrd/directdoc.asp?DDFDocuments/t/G/SPS/NBHR29.DOC","EN")</f>
      </c>
      <c r="I8634" s="15">
        <f>HYPERLINK("https://docs.wto.org/imrd/directdoc.asp?DDFDocuments/u/G/SPS/NBHR29.DOC","FR")</f>
      </c>
      <c r="J8634" s="15">
        <f>HYPERLINK("https://docs.wto.org/imrd/directdoc.asp?DDFDocuments/v/G/SPS/NBHR29.DOC","ES")</f>
      </c>
    </row>
    <row r="8635">
      <c r="A8635" s="10" t="s">
        <v>14658</v>
      </c>
      <c r="B8635" s="11" t="s">
        <v>622</v>
      </c>
      <c r="C8635" s="10" t="s">
        <v>18</v>
      </c>
      <c r="D8635" s="12">
        <v>39854</v>
      </c>
      <c r="E8635" s="13" t="s">
        <v>14659</v>
      </c>
      <c r="F8635" s="13" t="s">
        <v>2120</v>
      </c>
      <c r="G8635" s="14"/>
      <c r="H8635" s="15">
        <f>HYPERLINK("https://docs.wto.org/imrd/directdoc.asp?DDFDocuments/t/G/SPS/NBHR31.DOC","EN")</f>
      </c>
      <c r="I8635" s="15">
        <f>HYPERLINK("https://docs.wto.org/imrd/directdoc.asp?DDFDocuments/u/G/SPS/NBHR31.DOC","FR")</f>
      </c>
      <c r="J8635" s="15">
        <f>HYPERLINK("https://docs.wto.org/imrd/directdoc.asp?DDFDocuments/v/G/SPS/NBHR31.DOC","ES")</f>
      </c>
    </row>
    <row r="8636">
      <c r="A8636" s="10" t="s">
        <v>14660</v>
      </c>
      <c r="B8636" s="11" t="s">
        <v>622</v>
      </c>
      <c r="C8636" s="10" t="s">
        <v>18</v>
      </c>
      <c r="D8636" s="12">
        <v>39854</v>
      </c>
      <c r="E8636" s="13" t="s">
        <v>14659</v>
      </c>
      <c r="F8636" s="13" t="s">
        <v>2120</v>
      </c>
      <c r="G8636" s="14"/>
      <c r="H8636" s="15">
        <f>HYPERLINK("https://docs.wto.org/imrd/directdoc.asp?DDFDocuments/t/G/SPS/NBHR32.DOC","EN")</f>
      </c>
      <c r="I8636" s="15">
        <f>HYPERLINK("https://docs.wto.org/imrd/directdoc.asp?DDFDocuments/u/G/SPS/NBHR32.DOC","FR")</f>
      </c>
      <c r="J8636" s="15">
        <f>HYPERLINK("https://docs.wto.org/imrd/directdoc.asp?DDFDocuments/v/G/SPS/NBHR32.DOC","ES")</f>
      </c>
    </row>
    <row r="8637">
      <c r="A8637" s="10" t="s">
        <v>14661</v>
      </c>
      <c r="B8637" s="11" t="s">
        <v>622</v>
      </c>
      <c r="C8637" s="10" t="s">
        <v>18</v>
      </c>
      <c r="D8637" s="12">
        <v>39854</v>
      </c>
      <c r="E8637" s="13" t="s">
        <v>14659</v>
      </c>
      <c r="F8637" s="13" t="s">
        <v>2120</v>
      </c>
      <c r="G8637" s="14"/>
      <c r="H8637" s="15">
        <f>HYPERLINK("https://docs.wto.org/imrd/directdoc.asp?DDFDocuments/t/G/SPS/NBHR33.DOC","EN")</f>
      </c>
      <c r="I8637" s="15">
        <f>HYPERLINK("https://docs.wto.org/imrd/directdoc.asp?DDFDocuments/u/G/SPS/NBHR33.DOC","FR")</f>
      </c>
      <c r="J8637" s="15">
        <f>HYPERLINK("https://docs.wto.org/imrd/directdoc.asp?DDFDocuments/v/G/SPS/NBHR33.DOC","ES")</f>
      </c>
    </row>
    <row r="8638">
      <c r="A8638" s="10" t="s">
        <v>14662</v>
      </c>
      <c r="B8638" s="11" t="s">
        <v>622</v>
      </c>
      <c r="C8638" s="10" t="s">
        <v>18</v>
      </c>
      <c r="D8638" s="12">
        <v>39854</v>
      </c>
      <c r="E8638" s="13" t="s">
        <v>13435</v>
      </c>
      <c r="F8638" s="13" t="s">
        <v>2120</v>
      </c>
      <c r="G8638" s="14"/>
      <c r="H8638" s="15">
        <f>HYPERLINK("https://docs.wto.org/imrd/directdoc.asp?DDFDocuments/q/G/SPS/NBHR34.pdf","EN")</f>
      </c>
      <c r="I8638" s="15">
        <f>HYPERLINK("https://docs.wto.org/imrd/directdoc.asp?DDFDocuments/r/G/SPS/NBHR34.pdf","FR")</f>
      </c>
      <c r="J8638" s="15">
        <f>HYPERLINK("https://docs.wto.org/imrd/directdoc.asp?DDFDocuments/s/G/SPS/NBHR34.pdf","ES")</f>
      </c>
    </row>
    <row r="8639">
      <c r="A8639" s="10" t="s">
        <v>14663</v>
      </c>
      <c r="B8639" s="11" t="s">
        <v>622</v>
      </c>
      <c r="C8639" s="10" t="s">
        <v>18</v>
      </c>
      <c r="D8639" s="12">
        <v>39854</v>
      </c>
      <c r="E8639" s="13" t="s">
        <v>13435</v>
      </c>
      <c r="F8639" s="13" t="s">
        <v>2120</v>
      </c>
      <c r="G8639" s="14"/>
      <c r="H8639" s="15">
        <f>HYPERLINK("https://docs.wto.org/imrd/directdoc.asp?DDFDocuments/t/G/SPS/NBHR35.DOC","EN")</f>
      </c>
      <c r="I8639" s="15">
        <f>HYPERLINK("https://docs.wto.org/imrd/directdoc.asp?DDFDocuments/u/G/SPS/NBHR35.DOC","FR")</f>
      </c>
      <c r="J8639" s="15">
        <f>HYPERLINK("https://docs.wto.org/imrd/directdoc.asp?DDFDocuments/v/G/SPS/NBHR35.DOC","ES")</f>
      </c>
    </row>
    <row r="8640">
      <c r="A8640" s="10" t="s">
        <v>14664</v>
      </c>
      <c r="B8640" s="11" t="s">
        <v>622</v>
      </c>
      <c r="C8640" s="10" t="s">
        <v>18</v>
      </c>
      <c r="D8640" s="12">
        <v>39854</v>
      </c>
      <c r="E8640" s="13" t="s">
        <v>13435</v>
      </c>
      <c r="F8640" s="13" t="s">
        <v>2120</v>
      </c>
      <c r="G8640" s="14"/>
      <c r="H8640" s="15">
        <f>HYPERLINK("https://docs.wto.org/imrd/directdoc.asp?DDFDocuments/t/G/SPS/NBHR36.DOC","EN")</f>
      </c>
      <c r="I8640" s="15">
        <f>HYPERLINK("https://docs.wto.org/imrd/directdoc.asp?DDFDocuments/u/G/SPS/NBHR36.DOC","FR")</f>
      </c>
      <c r="J8640" s="15">
        <f>HYPERLINK("https://docs.wto.org/imrd/directdoc.asp?DDFDocuments/v/G/SPS/NBHR36.DOC","ES")</f>
      </c>
    </row>
    <row r="8641">
      <c r="A8641" s="10" t="s">
        <v>14665</v>
      </c>
      <c r="B8641" s="11" t="s">
        <v>5038</v>
      </c>
      <c r="C8641" s="10" t="s">
        <v>12</v>
      </c>
      <c r="D8641" s="12">
        <v>39853</v>
      </c>
      <c r="E8641" s="13" t="s">
        <v>14182</v>
      </c>
      <c r="F8641" s="13" t="s">
        <v>6521</v>
      </c>
      <c r="G8641" s="14" t="s">
        <v>149</v>
      </c>
      <c r="H8641" s="15">
        <f>HYPERLINK("https://docs.wto.org/imrd/directdoc.asp?DDFDocuments/t/G/SPS/NALB100.DOC","EN")</f>
      </c>
      <c r="I8641" s="15">
        <f>HYPERLINK("https://docs.wto.org/imrd/directdoc.asp?DDFDocuments/u/G/SPS/NALB100.DOC","FR")</f>
      </c>
      <c r="J8641" s="15">
        <f>HYPERLINK("https://docs.wto.org/imrd/directdoc.asp?DDFDocuments/v/G/SPS/NALB100.DOC","ES")</f>
      </c>
    </row>
    <row r="8642">
      <c r="A8642" s="10" t="s">
        <v>14666</v>
      </c>
      <c r="B8642" s="11" t="s">
        <v>183</v>
      </c>
      <c r="C8642" s="10" t="s">
        <v>18</v>
      </c>
      <c r="D8642" s="12">
        <v>39853</v>
      </c>
      <c r="E8642" s="13" t="s">
        <v>14667</v>
      </c>
      <c r="F8642" s="13" t="s">
        <v>144</v>
      </c>
      <c r="G8642" s="14"/>
      <c r="H8642" s="15">
        <f>HYPERLINK("https://docs.wto.org/imrd/directdoc.asp?DDFDocuments/t/G/SPS/NARG123.DOC","EN")</f>
      </c>
      <c r="I8642" s="15">
        <f>HYPERLINK("https://docs.wto.org/imrd/directdoc.asp?DDFDocuments/u/G/SPS/NARG123.DOC","FR")</f>
      </c>
      <c r="J8642" s="15">
        <f>HYPERLINK("https://docs.wto.org/imrd/directdoc.asp?DDFDocuments/v/G/SPS/NARG123.DOC","ES")</f>
      </c>
    </row>
    <row r="8643">
      <c r="A8643" s="10" t="s">
        <v>14668</v>
      </c>
      <c r="B8643" s="11" t="s">
        <v>95</v>
      </c>
      <c r="C8643" s="10" t="s">
        <v>18</v>
      </c>
      <c r="D8643" s="12">
        <v>39853</v>
      </c>
      <c r="E8643" s="13" t="s">
        <v>210</v>
      </c>
      <c r="F8643" s="13" t="s">
        <v>4966</v>
      </c>
      <c r="G8643" s="14"/>
      <c r="H8643" s="15">
        <f>HYPERLINK("https://docs.wto.org/imrd/directdoc.asp?DDFDocuments/t/G/SPS/NBRA521.doc","EN")</f>
      </c>
      <c r="I8643" s="15">
        <f>HYPERLINK("https://docs.wto.org/imrd/directdoc.asp?DDFDocuments/u/G/SPS/NBRA521.doc","FR")</f>
      </c>
      <c r="J8643" s="15">
        <f>HYPERLINK("https://docs.wto.org/imrd/directdoc.asp?DDFDocuments/v/G/SPS/NBRA521.doc","ES")</f>
      </c>
    </row>
    <row r="8644">
      <c r="A8644" s="10" t="s">
        <v>14669</v>
      </c>
      <c r="B8644" s="11" t="s">
        <v>95</v>
      </c>
      <c r="C8644" s="10" t="s">
        <v>40</v>
      </c>
      <c r="D8644" s="12">
        <v>39853</v>
      </c>
      <c r="E8644" s="13" t="s">
        <v>14670</v>
      </c>
      <c r="F8644" s="13" t="s">
        <v>310</v>
      </c>
      <c r="G8644" s="14" t="s">
        <v>14671</v>
      </c>
      <c r="H8644" s="15">
        <f>HYPERLINK("https://docs.wto.org/imrd/directdoc.asp?DDFDocuments/q/G/SPS/NBRA62A1.pdf","EN")</f>
      </c>
      <c r="I8644" s="15">
        <f>HYPERLINK("https://docs.wto.org/imrd/directdoc.asp?DDFDocuments/r/G/SPS/NBRA62A1.pdf","FR")</f>
      </c>
      <c r="J8644" s="15">
        <f>HYPERLINK("https://docs.wto.org/imrd/directdoc.asp?DDFDocuments/s/G/SPS/NBRA62A1.pdf","ES")</f>
      </c>
    </row>
    <row r="8645">
      <c r="A8645" s="10" t="s">
        <v>14672</v>
      </c>
      <c r="B8645" s="11" t="s">
        <v>17</v>
      </c>
      <c r="C8645" s="10" t="s">
        <v>40</v>
      </c>
      <c r="D8645" s="12">
        <v>39853</v>
      </c>
      <c r="E8645" s="13" t="s">
        <v>19</v>
      </c>
      <c r="F8645" s="13" t="s">
        <v>5163</v>
      </c>
      <c r="G8645" s="14"/>
      <c r="H8645" s="15">
        <f>HYPERLINK("https://docs.wto.org/imrd/directdoc.asp?DDFDocuments/t/G/SPS/NNIC49A1.DOC","EN")</f>
      </c>
      <c r="I8645" s="15">
        <f>HYPERLINK("https://docs.wto.org/imrd/directdoc.asp?DDFDocuments/u/G/SPS/NNIC49A1.DOC","FR")</f>
      </c>
      <c r="J8645" s="15">
        <f>HYPERLINK("https://docs.wto.org/imrd/directdoc.asp?DDFDocuments/v/G/SPS/NNIC49A1.DOC","ES")</f>
      </c>
    </row>
    <row r="8646">
      <c r="A8646" s="10" t="s">
        <v>14673</v>
      </c>
      <c r="B8646" s="11" t="s">
        <v>145</v>
      </c>
      <c r="C8646" s="10" t="s">
        <v>54</v>
      </c>
      <c r="D8646" s="12">
        <v>39849</v>
      </c>
      <c r="E8646" s="13" t="s">
        <v>7465</v>
      </c>
      <c r="F8646" s="13" t="s">
        <v>925</v>
      </c>
      <c r="G8646" s="14" t="s">
        <v>520</v>
      </c>
      <c r="H8646" s="15">
        <f>HYPERLINK("https://docs.wto.org/imrd/directdoc.asp?DDFDocuments/q/G/SPS/NPHL140A1.pdf","EN")</f>
      </c>
      <c r="I8646" s="15">
        <f>HYPERLINK("https://docs.wto.org/imrd/directdoc.asp?DDFDocuments/r/G/SPS/NPHL140A1.pdf","FR")</f>
      </c>
      <c r="J8646" s="15">
        <f>HYPERLINK("https://docs.wto.org/imrd/directdoc.asp?DDFDocuments/s/G/SPS/NPHL140A1.pdf","ES")</f>
      </c>
    </row>
    <row r="8647">
      <c r="A8647" s="10" t="s">
        <v>14674</v>
      </c>
      <c r="B8647" s="11" t="s">
        <v>195</v>
      </c>
      <c r="C8647" s="10" t="s">
        <v>18</v>
      </c>
      <c r="D8647" s="12">
        <v>39848</v>
      </c>
      <c r="E8647" s="13" t="s">
        <v>14477</v>
      </c>
      <c r="F8647" s="13" t="s">
        <v>3404</v>
      </c>
      <c r="G8647" s="14"/>
      <c r="H8647" s="15">
        <f>HYPERLINK("https://docs.wto.org/imrd/directdoc.asp?DDFDocuments/t/G/SPS/NNZL416.DOC","EN")</f>
      </c>
      <c r="I8647" s="15">
        <f>HYPERLINK("https://docs.wto.org/imrd/directdoc.asp?DDFDocuments/u/G/SPS/NNZL416.DOC","FR")</f>
      </c>
      <c r="J8647" s="15">
        <f>HYPERLINK("https://docs.wto.org/imrd/directdoc.asp?DDFDocuments/v/G/SPS/NNZL416.DOC","ES")</f>
      </c>
    </row>
    <row r="8648">
      <c r="A8648" s="10" t="s">
        <v>14675</v>
      </c>
      <c r="B8648" s="11" t="s">
        <v>195</v>
      </c>
      <c r="C8648" s="10" t="s">
        <v>18</v>
      </c>
      <c r="D8648" s="12">
        <v>39848</v>
      </c>
      <c r="E8648" s="13" t="s">
        <v>14479</v>
      </c>
      <c r="F8648" s="13" t="s">
        <v>3404</v>
      </c>
      <c r="G8648" s="14"/>
      <c r="H8648" s="15">
        <f>HYPERLINK("https://docs.wto.org/imrd/directdoc.asp?DDFDocuments/t/G/SPS/NNZL417.DOC","EN")</f>
      </c>
      <c r="I8648" s="15">
        <f>HYPERLINK("https://docs.wto.org/imrd/directdoc.asp?DDFDocuments/u/G/SPS/NNZL417.DOC","FR")</f>
      </c>
      <c r="J8648" s="15">
        <f>HYPERLINK("https://docs.wto.org/imrd/directdoc.asp?DDFDocuments/v/G/SPS/NNZL417.DOC","ES")</f>
      </c>
    </row>
    <row r="8649">
      <c r="A8649" s="10" t="s">
        <v>14676</v>
      </c>
      <c r="B8649" s="11" t="s">
        <v>5038</v>
      </c>
      <c r="C8649" s="10" t="s">
        <v>12</v>
      </c>
      <c r="D8649" s="12">
        <v>39843</v>
      </c>
      <c r="E8649" s="13" t="s">
        <v>14632</v>
      </c>
      <c r="F8649" s="13" t="s">
        <v>8415</v>
      </c>
      <c r="G8649" s="14" t="s">
        <v>572</v>
      </c>
      <c r="H8649" s="15">
        <f>HYPERLINK("https://docs.wto.org/imrd/directdoc.asp?DDFDocuments/t/G/SPS/NALB97.DOC","EN")</f>
      </c>
      <c r="I8649" s="15">
        <f>HYPERLINK("https://docs.wto.org/imrd/directdoc.asp?DDFDocuments/u/G/SPS/NALB97.DOC","FR")</f>
      </c>
      <c r="J8649" s="15">
        <f>HYPERLINK("https://docs.wto.org/imrd/directdoc.asp?DDFDocuments/v/G/SPS/NALB97.DOC","ES")</f>
      </c>
    </row>
    <row r="8650">
      <c r="A8650" s="10" t="s">
        <v>14677</v>
      </c>
      <c r="B8650" s="11" t="s">
        <v>5038</v>
      </c>
      <c r="C8650" s="10" t="s">
        <v>12</v>
      </c>
      <c r="D8650" s="12">
        <v>39843</v>
      </c>
      <c r="E8650" s="13" t="s">
        <v>14632</v>
      </c>
      <c r="F8650" s="13" t="s">
        <v>8415</v>
      </c>
      <c r="G8650" s="14" t="s">
        <v>188</v>
      </c>
      <c r="H8650" s="15">
        <f>HYPERLINK("https://docs.wto.org/imrd/directdoc.asp?DDFDocuments/t/G/SPS/NALB98.DOC","EN")</f>
      </c>
      <c r="I8650" s="15">
        <f>HYPERLINK("https://docs.wto.org/imrd/directdoc.asp?DDFDocuments/u/G/SPS/NALB98.DOC","FR")</f>
      </c>
      <c r="J8650" s="15">
        <f>HYPERLINK("https://docs.wto.org/imrd/directdoc.asp?DDFDocuments/v/G/SPS/NALB98.DOC","ES")</f>
      </c>
    </row>
    <row r="8651">
      <c r="A8651" s="10" t="s">
        <v>14678</v>
      </c>
      <c r="B8651" s="11" t="s">
        <v>5038</v>
      </c>
      <c r="C8651" s="10" t="s">
        <v>12</v>
      </c>
      <c r="D8651" s="12">
        <v>39843</v>
      </c>
      <c r="E8651" s="13" t="s">
        <v>14521</v>
      </c>
      <c r="F8651" s="13" t="s">
        <v>138</v>
      </c>
      <c r="G8651" s="14" t="s">
        <v>2054</v>
      </c>
      <c r="H8651" s="15">
        <f>HYPERLINK("https://docs.wto.org/imrd/directdoc.asp?DDFDocuments/q/G/SPS/NALB99.pdf","EN")</f>
      </c>
      <c r="I8651" s="15">
        <f>HYPERLINK("https://docs.wto.org/imrd/directdoc.asp?DDFDocuments/r/G/SPS/NALB99.pdf","FR")</f>
      </c>
      <c r="J8651" s="15">
        <f>HYPERLINK("https://docs.wto.org/imrd/directdoc.asp?DDFDocuments/s/G/SPS/NALB99.pdf","ES")</f>
      </c>
    </row>
    <row r="8652">
      <c r="A8652" s="10" t="s">
        <v>14679</v>
      </c>
      <c r="B8652" s="11" t="s">
        <v>95</v>
      </c>
      <c r="C8652" s="10" t="s">
        <v>40</v>
      </c>
      <c r="D8652" s="12">
        <v>39843</v>
      </c>
      <c r="E8652" s="13" t="s">
        <v>8726</v>
      </c>
      <c r="F8652" s="13" t="s">
        <v>310</v>
      </c>
      <c r="G8652" s="14"/>
      <c r="H8652" s="15">
        <f>HYPERLINK("https://docs.wto.org/imrd/directdoc.asp?DDFDocuments/t/G/SPS/NBRA115A18.DOC","EN")</f>
      </c>
      <c r="I8652" s="15">
        <f>HYPERLINK("https://docs.wto.org/imrd/directdoc.asp?DDFDocuments/u/G/SPS/NBRA115A18.DOC","FR")</f>
      </c>
      <c r="J8652" s="15">
        <f>HYPERLINK("https://docs.wto.org/imrd/directdoc.asp?DDFDocuments/v/G/SPS/NBRA115A18.DOC","ES")</f>
      </c>
    </row>
    <row r="8653">
      <c r="A8653" s="10" t="s">
        <v>14680</v>
      </c>
      <c r="B8653" s="11" t="s">
        <v>72</v>
      </c>
      <c r="C8653" s="10" t="s">
        <v>40</v>
      </c>
      <c r="D8653" s="12">
        <v>39842</v>
      </c>
      <c r="E8653" s="13" t="s">
        <v>14681</v>
      </c>
      <c r="F8653" s="13" t="s">
        <v>7603</v>
      </c>
      <c r="G8653" s="14" t="s">
        <v>3481</v>
      </c>
      <c r="H8653" s="15">
        <f>HYPERLINK("https://docs.wto.org/imrd/directdoc.asp?DDFDocuments/t/G/SPS/NCAN238A6.DOC","EN")</f>
      </c>
      <c r="I8653" s="15">
        <f>HYPERLINK("https://docs.wto.org/imrd/directdoc.asp?DDFDocuments/u/G/SPS/NCAN238A6.DOC","FR")</f>
      </c>
      <c r="J8653" s="15">
        <f>HYPERLINK("https://docs.wto.org/imrd/directdoc.asp?DDFDocuments/v/G/SPS/NCAN238A6.DOC","ES")</f>
      </c>
    </row>
    <row r="8654">
      <c r="A8654" s="10" t="s">
        <v>14682</v>
      </c>
      <c r="B8654" s="11" t="s">
        <v>95</v>
      </c>
      <c r="C8654" s="10" t="s">
        <v>40</v>
      </c>
      <c r="D8654" s="12">
        <v>39840</v>
      </c>
      <c r="E8654" s="13" t="s">
        <v>14683</v>
      </c>
      <c r="F8654" s="13" t="s">
        <v>310</v>
      </c>
      <c r="G8654" s="14"/>
      <c r="H8654" s="15">
        <f>HYPERLINK("https://docs.wto.org/imrd/directdoc.asp?DDFDocuments/t/G/SPS/NBRA385A1.DOC","EN")</f>
      </c>
      <c r="I8654" s="15">
        <f>HYPERLINK("https://docs.wto.org/imrd/directdoc.asp?DDFDocuments/u/G/SPS/NBRA385A1.DOC","FR")</f>
      </c>
      <c r="J8654" s="15">
        <f>HYPERLINK("https://docs.wto.org/imrd/directdoc.asp?DDFDocuments/v/G/SPS/NBRA385A1.DOC","ES")</f>
      </c>
    </row>
    <row r="8655">
      <c r="A8655" s="10" t="s">
        <v>14684</v>
      </c>
      <c r="B8655" s="11" t="s">
        <v>95</v>
      </c>
      <c r="C8655" s="10" t="s">
        <v>18</v>
      </c>
      <c r="D8655" s="12">
        <v>39840</v>
      </c>
      <c r="E8655" s="13" t="s">
        <v>14685</v>
      </c>
      <c r="F8655" s="13" t="s">
        <v>20</v>
      </c>
      <c r="G8655" s="14"/>
      <c r="H8655" s="15">
        <f>HYPERLINK("https://docs.wto.org/imrd/directdoc.asp?DDFDocuments/t/G/SPS/NBRA517.DOC","EN")</f>
      </c>
      <c r="I8655" s="15">
        <f>HYPERLINK("https://docs.wto.org/imrd/directdoc.asp?DDFDocuments/u/G/SPS/NBRA517.DOC","FR")</f>
      </c>
      <c r="J8655" s="15">
        <f>HYPERLINK("https://docs.wto.org/imrd/directdoc.asp?DDFDocuments/v/G/SPS/NBRA517.DOC","ES")</f>
      </c>
    </row>
    <row r="8656">
      <c r="A8656" s="10" t="s">
        <v>14686</v>
      </c>
      <c r="B8656" s="11" t="s">
        <v>365</v>
      </c>
      <c r="C8656" s="10" t="s">
        <v>18</v>
      </c>
      <c r="D8656" s="12">
        <v>39839</v>
      </c>
      <c r="E8656" s="13" t="s">
        <v>12391</v>
      </c>
      <c r="F8656" s="13" t="s">
        <v>607</v>
      </c>
      <c r="G8656" s="14"/>
      <c r="H8656" s="15">
        <f>HYPERLINK("https://docs.wto.org/imrd/directdoc.asp?DDFDocuments/t/G/SPS/NCHL290.DOC","EN")</f>
      </c>
      <c r="I8656" s="15">
        <f>HYPERLINK("https://docs.wto.org/imrd/directdoc.asp?DDFDocuments/u/G/SPS/NCHL290.DOC","FR")</f>
      </c>
      <c r="J8656" s="15">
        <f>HYPERLINK("https://docs.wto.org/imrd/directdoc.asp?DDFDocuments/v/G/SPS/NCHL290.DOC","ES")</f>
      </c>
    </row>
    <row r="8657">
      <c r="A8657" s="10" t="s">
        <v>14687</v>
      </c>
      <c r="B8657" s="11" t="s">
        <v>2054</v>
      </c>
      <c r="C8657" s="10" t="s">
        <v>40</v>
      </c>
      <c r="D8657" s="12">
        <v>39839</v>
      </c>
      <c r="E8657" s="13" t="s">
        <v>13319</v>
      </c>
      <c r="F8657" s="13" t="s">
        <v>5163</v>
      </c>
      <c r="G8657" s="14"/>
      <c r="H8657" s="15">
        <f>HYPERLINK("https://docs.wto.org/imrd/directdoc.asp?DDFDocuments/t/G/SPS/NNPL11A1.DOC","EN")</f>
      </c>
      <c r="I8657" s="15">
        <f>HYPERLINK("https://docs.wto.org/imrd/directdoc.asp?DDFDocuments/u/G/SPS/NNPL11A1.DOC","FR")</f>
      </c>
      <c r="J8657" s="15">
        <f>HYPERLINK("https://docs.wto.org/imrd/directdoc.asp?DDFDocuments/v/G/SPS/NNPL11A1.DOC","ES")</f>
      </c>
    </row>
    <row r="8658">
      <c r="A8658" s="10" t="s">
        <v>14688</v>
      </c>
      <c r="B8658" s="11" t="s">
        <v>59</v>
      </c>
      <c r="C8658" s="10" t="s">
        <v>18</v>
      </c>
      <c r="D8658" s="12">
        <v>39839</v>
      </c>
      <c r="E8658" s="13" t="s">
        <v>971</v>
      </c>
      <c r="F8658" s="13" t="s">
        <v>144</v>
      </c>
      <c r="G8658" s="14"/>
      <c r="H8658" s="15">
        <f>HYPERLINK("https://docs.wto.org/imrd/directdoc.asp?DDFDocuments/t/G/SPS/NTPKM151.DOC","EN")</f>
      </c>
      <c r="I8658" s="15">
        <f>HYPERLINK("https://docs.wto.org/imrd/directdoc.asp?DDFDocuments/u/G/SPS/NTPKM151.DOC","FR")</f>
      </c>
      <c r="J8658" s="15">
        <f>HYPERLINK("https://docs.wto.org/imrd/directdoc.asp?DDFDocuments/v/G/SPS/NTPKM151.DOC","ES")</f>
      </c>
    </row>
    <row r="8659">
      <c r="A8659" s="10" t="s">
        <v>14689</v>
      </c>
      <c r="B8659" s="11" t="s">
        <v>188</v>
      </c>
      <c r="C8659" s="10" t="s">
        <v>18</v>
      </c>
      <c r="D8659" s="12">
        <v>39836</v>
      </c>
      <c r="E8659" s="13" t="s">
        <v>13125</v>
      </c>
      <c r="F8659" s="13" t="s">
        <v>158</v>
      </c>
      <c r="G8659" s="14" t="s">
        <v>149</v>
      </c>
      <c r="H8659" s="15">
        <f>HYPERLINK("https://docs.wto.org/imrd/directdoc.asp?DDFDocuments/t/G/SPS/NAUS229.doc","EN")</f>
      </c>
      <c r="I8659" s="15">
        <f>HYPERLINK("https://docs.wto.org/imrd/directdoc.asp?DDFDocuments/u/G/SPS/NAUS229.doc","FR")</f>
      </c>
      <c r="J8659" s="15">
        <f>HYPERLINK("https://docs.wto.org/imrd/directdoc.asp?DDFDocuments/v/G/SPS/NAUS229.doc","ES")</f>
      </c>
    </row>
    <row r="8660">
      <c r="A8660" s="10" t="s">
        <v>14690</v>
      </c>
      <c r="B8660" s="11" t="s">
        <v>95</v>
      </c>
      <c r="C8660" s="10" t="s">
        <v>40</v>
      </c>
      <c r="D8660" s="12">
        <v>39833</v>
      </c>
      <c r="E8660" s="13" t="s">
        <v>14691</v>
      </c>
      <c r="F8660" s="13" t="s">
        <v>310</v>
      </c>
      <c r="G8660" s="14"/>
      <c r="H8660" s="15">
        <f>HYPERLINK("https://docs.wto.org/imrd/directdoc.asp?DDFDocuments/t/G/SPS/NBRA115A17.DOC","EN")</f>
      </c>
      <c r="I8660" s="15">
        <f>HYPERLINK("https://docs.wto.org/imrd/directdoc.asp?DDFDocuments/u/G/SPS/NBRA115A17.DOC","FR")</f>
      </c>
      <c r="J8660" s="15">
        <f>HYPERLINK("https://docs.wto.org/imrd/directdoc.asp?DDFDocuments/v/G/SPS/NBRA115A17.DOC","ES")</f>
      </c>
    </row>
    <row r="8661">
      <c r="A8661" s="10" t="s">
        <v>14692</v>
      </c>
      <c r="B8661" s="11" t="s">
        <v>95</v>
      </c>
      <c r="C8661" s="10" t="s">
        <v>18</v>
      </c>
      <c r="D8661" s="12">
        <v>39833</v>
      </c>
      <c r="E8661" s="13" t="s">
        <v>3159</v>
      </c>
      <c r="F8661" s="13" t="s">
        <v>14693</v>
      </c>
      <c r="G8661" s="14"/>
      <c r="H8661" s="15">
        <f>HYPERLINK("https://docs.wto.org/imrd/directdoc.asp?DDFDocuments/t/G/SPS/NBRA512.DOC","EN")</f>
      </c>
      <c r="I8661" s="15">
        <f>HYPERLINK("https://docs.wto.org/imrd/directdoc.asp?DDFDocuments/u/G/SPS/NBRA512.DOC","FR")</f>
      </c>
      <c r="J8661" s="15">
        <f>HYPERLINK("https://docs.wto.org/imrd/directdoc.asp?DDFDocuments/v/G/SPS/NBRA512.DOC","ES")</f>
      </c>
    </row>
    <row r="8662">
      <c r="A8662" s="10" t="s">
        <v>14694</v>
      </c>
      <c r="B8662" s="11" t="s">
        <v>95</v>
      </c>
      <c r="C8662" s="10" t="s">
        <v>18</v>
      </c>
      <c r="D8662" s="12">
        <v>39833</v>
      </c>
      <c r="E8662" s="13" t="s">
        <v>14695</v>
      </c>
      <c r="F8662" s="13" t="s">
        <v>1515</v>
      </c>
      <c r="G8662" s="14" t="s">
        <v>168</v>
      </c>
      <c r="H8662" s="15">
        <f>HYPERLINK("https://docs.wto.org/imrd/directdoc.asp?DDFDocuments/q/G/SPS/NBRA513.pdf","EN")</f>
      </c>
      <c r="I8662" s="15">
        <f>HYPERLINK("https://docs.wto.org/imrd/directdoc.asp?DDFDocuments/r/G/SPS/NBRA513.pdf","FR")</f>
      </c>
      <c r="J8662" s="15">
        <f>HYPERLINK("https://docs.wto.org/imrd/directdoc.asp?DDFDocuments/s/G/SPS/NBRA513.pdf","ES")</f>
      </c>
    </row>
    <row r="8663">
      <c r="A8663" s="10" t="s">
        <v>14696</v>
      </c>
      <c r="B8663" s="11" t="s">
        <v>95</v>
      </c>
      <c r="C8663" s="10" t="s">
        <v>18</v>
      </c>
      <c r="D8663" s="12">
        <v>39833</v>
      </c>
      <c r="E8663" s="13" t="s">
        <v>1159</v>
      </c>
      <c r="F8663" s="13" t="s">
        <v>14697</v>
      </c>
      <c r="G8663" s="14"/>
      <c r="H8663" s="15">
        <f>HYPERLINK("https://docs.wto.org/imrd/directdoc.asp?DDFDocuments/t/G/SPS/NBRA514.DOC","EN")</f>
      </c>
      <c r="I8663" s="15">
        <f>HYPERLINK("https://docs.wto.org/imrd/directdoc.asp?DDFDocuments/u/G/SPS/NBRA514.DOC","FR")</f>
      </c>
      <c r="J8663" s="15">
        <f>HYPERLINK("https://docs.wto.org/imrd/directdoc.asp?DDFDocuments/v/G/SPS/NBRA514.DOC","ES")</f>
      </c>
    </row>
    <row r="8664">
      <c r="A8664" s="10" t="s">
        <v>14698</v>
      </c>
      <c r="B8664" s="11" t="s">
        <v>95</v>
      </c>
      <c r="C8664" s="10" t="s">
        <v>18</v>
      </c>
      <c r="D8664" s="12">
        <v>39833</v>
      </c>
      <c r="E8664" s="13" t="s">
        <v>14699</v>
      </c>
      <c r="F8664" s="13" t="s">
        <v>368</v>
      </c>
      <c r="G8664" s="14" t="s">
        <v>11594</v>
      </c>
      <c r="H8664" s="15">
        <f>HYPERLINK("https://docs.wto.org/imrd/directdoc.asp?DDFDocuments/q/G/SPS/NBRA515.pdf","EN")</f>
      </c>
      <c r="I8664" s="15">
        <f>HYPERLINK("https://docs.wto.org/imrd/directdoc.asp?DDFDocuments/r/G/SPS/NBRA515.pdf","FR")</f>
      </c>
      <c r="J8664" s="15">
        <f>HYPERLINK("https://docs.wto.org/imrd/directdoc.asp?DDFDocuments/s/G/SPS/NBRA515.pdf","ES")</f>
      </c>
    </row>
    <row r="8665">
      <c r="A8665" s="10" t="s">
        <v>14700</v>
      </c>
      <c r="B8665" s="11" t="s">
        <v>95</v>
      </c>
      <c r="C8665" s="10" t="s">
        <v>18</v>
      </c>
      <c r="D8665" s="12">
        <v>39833</v>
      </c>
      <c r="E8665" s="13" t="s">
        <v>14701</v>
      </c>
      <c r="F8665" s="13" t="s">
        <v>864</v>
      </c>
      <c r="G8665" s="14"/>
      <c r="H8665" s="15">
        <f>HYPERLINK("https://docs.wto.org/imrd/directdoc.asp?DDFDocuments/t/G/SPS/NBRA516.DOC","EN")</f>
      </c>
      <c r="I8665" s="15">
        <f>HYPERLINK("https://docs.wto.org/imrd/directdoc.asp?DDFDocuments/u/G/SPS/NBRA516.DOC","FR")</f>
      </c>
      <c r="J8665" s="15">
        <f>HYPERLINK("https://docs.wto.org/imrd/directdoc.asp?DDFDocuments/v/G/SPS/NBRA516.DOC","ES")</f>
      </c>
    </row>
    <row r="8666">
      <c r="A8666" s="10" t="s">
        <v>14702</v>
      </c>
      <c r="B8666" s="11" t="s">
        <v>95</v>
      </c>
      <c r="C8666" s="10" t="s">
        <v>40</v>
      </c>
      <c r="D8666" s="12">
        <v>39833</v>
      </c>
      <c r="E8666" s="13" t="s">
        <v>14703</v>
      </c>
      <c r="F8666" s="13" t="s">
        <v>310</v>
      </c>
      <c r="G8666" s="14"/>
      <c r="H8666" s="15">
        <f>HYPERLINK("https://docs.wto.org/imrd/directdoc.asp?DDFDocuments/t/G/SPS/NBRA65A2.DOC","EN")</f>
      </c>
      <c r="I8666" s="15">
        <f>HYPERLINK("https://docs.wto.org/imrd/directdoc.asp?DDFDocuments/u/G/SPS/NBRA65A2.DOC","FR")</f>
      </c>
      <c r="J8666" s="15">
        <f>HYPERLINK("https://docs.wto.org/imrd/directdoc.asp?DDFDocuments/v/G/SPS/NBRA65A2.DOC","ES")</f>
      </c>
    </row>
    <row r="8667">
      <c r="A8667" s="10" t="s">
        <v>14704</v>
      </c>
      <c r="B8667" s="11" t="s">
        <v>95</v>
      </c>
      <c r="C8667" s="10" t="s">
        <v>40</v>
      </c>
      <c r="D8667" s="12">
        <v>39833</v>
      </c>
      <c r="E8667" s="13" t="s">
        <v>14705</v>
      </c>
      <c r="F8667" s="13" t="s">
        <v>310</v>
      </c>
      <c r="G8667" s="14"/>
      <c r="H8667" s="15">
        <f>HYPERLINK("https://docs.wto.org/imrd/directdoc.asp?DDFDocuments/t/G/SPS/NBRA65A3.DOC","EN")</f>
      </c>
      <c r="I8667" s="15">
        <f>HYPERLINK("https://docs.wto.org/imrd/directdoc.asp?DDFDocuments/u/G/SPS/NBRA65A3.DOC","FR")</f>
      </c>
      <c r="J8667" s="15">
        <f>HYPERLINK("https://docs.wto.org/imrd/directdoc.asp?DDFDocuments/v/G/SPS/NBRA65A3.DOC","ES")</f>
      </c>
    </row>
    <row r="8668">
      <c r="A8668" s="10" t="s">
        <v>14706</v>
      </c>
      <c r="B8668" s="11" t="s">
        <v>95</v>
      </c>
      <c r="C8668" s="10" t="s">
        <v>40</v>
      </c>
      <c r="D8668" s="12">
        <v>39833</v>
      </c>
      <c r="E8668" s="13" t="s">
        <v>14707</v>
      </c>
      <c r="F8668" s="13" t="s">
        <v>310</v>
      </c>
      <c r="G8668" s="14"/>
      <c r="H8668" s="15">
        <f>HYPERLINK("https://docs.wto.org/imrd/directdoc.asp?DDFDocuments/t/G/SPS/NBRA65A4.DOC","EN")</f>
      </c>
      <c r="I8668" s="15">
        <f>HYPERLINK("https://docs.wto.org/imrd/directdoc.asp?DDFDocuments/u/G/SPS/NBRA65A4.DOC","FR")</f>
      </c>
      <c r="J8668" s="15">
        <f>HYPERLINK("https://docs.wto.org/imrd/directdoc.asp?DDFDocuments/v/G/SPS/NBRA65A4.DOC","ES")</f>
      </c>
    </row>
    <row r="8669">
      <c r="A8669" s="10" t="s">
        <v>14708</v>
      </c>
      <c r="B8669" s="11" t="s">
        <v>95</v>
      </c>
      <c r="C8669" s="10" t="s">
        <v>40</v>
      </c>
      <c r="D8669" s="12">
        <v>39833</v>
      </c>
      <c r="E8669" s="13" t="s">
        <v>14709</v>
      </c>
      <c r="F8669" s="13" t="s">
        <v>310</v>
      </c>
      <c r="G8669" s="14"/>
      <c r="H8669" s="15">
        <f>HYPERLINK("https://docs.wto.org/imrd/directdoc.asp?DDFDocuments/t/G/SPS/NBRA65A5.DOC","EN")</f>
      </c>
      <c r="I8669" s="15">
        <f>HYPERLINK("https://docs.wto.org/imrd/directdoc.asp?DDFDocuments/u/G/SPS/NBRA65A5.DOC","FR")</f>
      </c>
      <c r="J8669" s="15">
        <f>HYPERLINK("https://docs.wto.org/imrd/directdoc.asp?DDFDocuments/v/G/SPS/NBRA65A5.DOC","ES")</f>
      </c>
    </row>
    <row r="8670">
      <c r="A8670" s="10" t="s">
        <v>14710</v>
      </c>
      <c r="B8670" s="11" t="s">
        <v>95</v>
      </c>
      <c r="C8670" s="10" t="s">
        <v>40</v>
      </c>
      <c r="D8670" s="12">
        <v>39833</v>
      </c>
      <c r="E8670" s="13" t="s">
        <v>14711</v>
      </c>
      <c r="F8670" s="13" t="s">
        <v>310</v>
      </c>
      <c r="G8670" s="14" t="s">
        <v>14712</v>
      </c>
      <c r="H8670" s="15">
        <f>HYPERLINK("https://docs.wto.org/imrd/directdoc.asp?DDFDocuments/t/G/SPS/NBRA68A1.DOC","EN")</f>
      </c>
      <c r="I8670" s="15">
        <f>HYPERLINK("https://docs.wto.org/imrd/directdoc.asp?DDFDocuments/u/G/SPS/NBRA68A1.DOC","FR")</f>
      </c>
      <c r="J8670" s="15">
        <f>HYPERLINK("https://docs.wto.org/imrd/directdoc.asp?DDFDocuments/v/G/SPS/NBRA68A1.DOC","ES")</f>
      </c>
    </row>
    <row r="8671">
      <c r="A8671" s="10" t="s">
        <v>14713</v>
      </c>
      <c r="B8671" s="11" t="s">
        <v>34</v>
      </c>
      <c r="C8671" s="10" t="s">
        <v>18</v>
      </c>
      <c r="D8671" s="12">
        <v>39832</v>
      </c>
      <c r="E8671" s="13" t="s">
        <v>14714</v>
      </c>
      <c r="F8671" s="13" t="s">
        <v>8132</v>
      </c>
      <c r="G8671" s="14" t="s">
        <v>14715</v>
      </c>
      <c r="H8671" s="15">
        <f>HYPERLINK("https://docs.wto.org/imrd/directdoc.asp?DDFDocuments/t/G/SPS/NJPN223.DOC","EN")</f>
      </c>
      <c r="I8671" s="15">
        <f>HYPERLINK("https://docs.wto.org/imrd/directdoc.asp?DDFDocuments/u/G/SPS/NJPN223.DOC","FR")</f>
      </c>
      <c r="J8671" s="15">
        <f>HYPERLINK("https://docs.wto.org/imrd/directdoc.asp?DDFDocuments/v/G/SPS/NJPN223.DOC","ES")</f>
      </c>
    </row>
    <row r="8672">
      <c r="A8672" s="10" t="s">
        <v>14716</v>
      </c>
      <c r="B8672" s="11" t="s">
        <v>195</v>
      </c>
      <c r="C8672" s="10" t="s">
        <v>40</v>
      </c>
      <c r="D8672" s="12">
        <v>39829</v>
      </c>
      <c r="E8672" s="13" t="s">
        <v>14717</v>
      </c>
      <c r="F8672" s="13" t="s">
        <v>5150</v>
      </c>
      <c r="G8672" s="14" t="s">
        <v>188</v>
      </c>
      <c r="H8672" s="15">
        <f>HYPERLINK("https://docs.wto.org/imrd/directdoc.asp?DDFDocuments/t/G/SPS/NNZL414A1.DOC","EN")</f>
      </c>
      <c r="I8672" s="15">
        <f>HYPERLINK("https://docs.wto.org/imrd/directdoc.asp?DDFDocuments/u/G/SPS/NNZL414A1.DOC","FR")</f>
      </c>
      <c r="J8672" s="15">
        <f>HYPERLINK("https://docs.wto.org/imrd/directdoc.asp?DDFDocuments/v/G/SPS/NNZL414A1.DOC","ES")</f>
      </c>
    </row>
    <row r="8673">
      <c r="A8673" s="10" t="s">
        <v>14718</v>
      </c>
      <c r="B8673" s="11" t="s">
        <v>183</v>
      </c>
      <c r="C8673" s="10" t="s">
        <v>40</v>
      </c>
      <c r="D8673" s="12">
        <v>39826</v>
      </c>
      <c r="E8673" s="13" t="s">
        <v>19</v>
      </c>
      <c r="F8673" s="13" t="s">
        <v>5150</v>
      </c>
      <c r="G8673" s="14"/>
      <c r="H8673" s="15">
        <f>HYPERLINK("https://docs.wto.org/imrd/directdoc.asp?DDFDocuments/q/G/SPS/NARG108A1.pdf","EN")</f>
      </c>
      <c r="I8673" s="15">
        <f>HYPERLINK("https://docs.wto.org/imrd/directdoc.asp?DDFDocuments/r/G/SPS/NARG108A1.pdf","FR")</f>
      </c>
      <c r="J8673" s="15">
        <f>HYPERLINK("https://docs.wto.org/imrd/directdoc.asp?DDFDocuments/s/G/SPS/NARG108A1.pdf","ES")</f>
      </c>
    </row>
    <row r="8674">
      <c r="A8674" s="10" t="s">
        <v>14719</v>
      </c>
      <c r="B8674" s="11" t="s">
        <v>188</v>
      </c>
      <c r="C8674" s="10" t="s">
        <v>40</v>
      </c>
      <c r="D8674" s="12">
        <v>39826</v>
      </c>
      <c r="E8674" s="13" t="s">
        <v>3006</v>
      </c>
      <c r="F8674" s="13" t="s">
        <v>5163</v>
      </c>
      <c r="G8674" s="14"/>
      <c r="H8674" s="15">
        <f>HYPERLINK("https://docs.wto.org/imrd/directdoc.asp?DDFDocuments/q/G/SPS/NAUS228A1.pdf","EN")</f>
      </c>
      <c r="I8674" s="15">
        <f>HYPERLINK("https://docs.wto.org/imrd/directdoc.asp?DDFDocuments/r/G/SPS/NAUS228A1.pdf","FR")</f>
      </c>
      <c r="J8674" s="15">
        <f>HYPERLINK("https://docs.wto.org/imrd/directdoc.asp?DDFDocuments/s/G/SPS/NAUS228A1.pdf","ES")</f>
      </c>
    </row>
    <row r="8675">
      <c r="A8675" s="10" t="s">
        <v>14720</v>
      </c>
      <c r="B8675" s="11" t="s">
        <v>153</v>
      </c>
      <c r="C8675" s="10" t="s">
        <v>40</v>
      </c>
      <c r="D8675" s="12">
        <v>39826</v>
      </c>
      <c r="E8675" s="13" t="s">
        <v>14617</v>
      </c>
      <c r="F8675" s="13" t="s">
        <v>6184</v>
      </c>
      <c r="G8675" s="14"/>
      <c r="H8675" s="15">
        <f>HYPERLINK("https://docs.wto.org/imrd/directdoc.asp?DDFDocuments/t/G/SPS/NKOR301A1.DOC","EN")</f>
      </c>
      <c r="I8675" s="15">
        <f>HYPERLINK("https://docs.wto.org/imrd/directdoc.asp?DDFDocuments/u/G/SPS/NKOR301A1.DOC","FR")</f>
      </c>
      <c r="J8675" s="15">
        <f>HYPERLINK("https://docs.wto.org/imrd/directdoc.asp?DDFDocuments/v/G/SPS/NKOR301A1.DOC","ES")</f>
      </c>
    </row>
    <row r="8676">
      <c r="A8676" s="10" t="s">
        <v>14721</v>
      </c>
      <c r="B8676" s="11" t="s">
        <v>153</v>
      </c>
      <c r="C8676" s="10" t="s">
        <v>40</v>
      </c>
      <c r="D8676" s="12">
        <v>39825</v>
      </c>
      <c r="E8676" s="13" t="s">
        <v>14617</v>
      </c>
      <c r="F8676" s="13" t="s">
        <v>5150</v>
      </c>
      <c r="G8676" s="14"/>
      <c r="H8676" s="15">
        <f>HYPERLINK("https://docs.wto.org/imrd/directdoc.asp?DDFDocuments/t/G/SPS/NKOR302A1.DOC","EN")</f>
      </c>
      <c r="I8676" s="15">
        <f>HYPERLINK("https://docs.wto.org/imrd/directdoc.asp?DDFDocuments/u/G/SPS/NKOR302A1.DOC","FR")</f>
      </c>
      <c r="J8676" s="15">
        <f>HYPERLINK("https://docs.wto.org/imrd/directdoc.asp?DDFDocuments/v/G/SPS/NKOR302A1.DOC","ES")</f>
      </c>
    </row>
    <row r="8677">
      <c r="A8677" s="10" t="s">
        <v>14722</v>
      </c>
      <c r="B8677" s="11" t="s">
        <v>153</v>
      </c>
      <c r="C8677" s="10" t="s">
        <v>40</v>
      </c>
      <c r="D8677" s="12">
        <v>39825</v>
      </c>
      <c r="E8677" s="13" t="s">
        <v>14617</v>
      </c>
      <c r="F8677" s="13" t="s">
        <v>5150</v>
      </c>
      <c r="G8677" s="14"/>
      <c r="H8677" s="15">
        <f>HYPERLINK("https://docs.wto.org/imrd/directdoc.asp?DDFDocuments/t/G/SPS/NKOR303A1.DOC","EN")</f>
      </c>
      <c r="I8677" s="15">
        <f>HYPERLINK("https://docs.wto.org/imrd/directdoc.asp?DDFDocuments/u/G/SPS/NKOR303A1.DOC","FR")</f>
      </c>
      <c r="J8677" s="15">
        <f>HYPERLINK("https://docs.wto.org/imrd/directdoc.asp?DDFDocuments/v/G/SPS/NKOR303A1.DOC","ES")</f>
      </c>
    </row>
    <row r="8678">
      <c r="A8678" s="10" t="s">
        <v>14723</v>
      </c>
      <c r="B8678" s="11" t="s">
        <v>161</v>
      </c>
      <c r="C8678" s="10" t="s">
        <v>40</v>
      </c>
      <c r="D8678" s="12">
        <v>39825</v>
      </c>
      <c r="E8678" s="13" t="s">
        <v>14724</v>
      </c>
      <c r="F8678" s="13" t="s">
        <v>5150</v>
      </c>
      <c r="G8678" s="14" t="s">
        <v>87</v>
      </c>
      <c r="H8678" s="15">
        <f>HYPERLINK("https://docs.wto.org/imrd/directdoc.asp?DDFDocuments/t/G/SPS/NUSA1833A1.DOC","EN")</f>
      </c>
      <c r="I8678" s="15">
        <f>HYPERLINK("https://docs.wto.org/imrd/directdoc.asp?DDFDocuments/u/G/SPS/NUSA1833A1.DOC","FR")</f>
      </c>
      <c r="J8678" s="15">
        <f>HYPERLINK("https://docs.wto.org/imrd/directdoc.asp?DDFDocuments/v/G/SPS/NUSA1833A1.DOC","ES")</f>
      </c>
    </row>
    <row r="8679">
      <c r="A8679" s="10" t="s">
        <v>14725</v>
      </c>
      <c r="B8679" s="11" t="s">
        <v>161</v>
      </c>
      <c r="C8679" s="10" t="s">
        <v>54</v>
      </c>
      <c r="D8679" s="12">
        <v>39825</v>
      </c>
      <c r="E8679" s="13" t="s">
        <v>14726</v>
      </c>
      <c r="F8679" s="13" t="s">
        <v>1268</v>
      </c>
      <c r="G8679" s="14" t="s">
        <v>14727</v>
      </c>
      <c r="H8679" s="15">
        <f>HYPERLINK("https://docs.wto.org/imrd/directdoc.asp?DDFDocuments/t/G/SPS/NUSA1868A2.DOC","EN")</f>
      </c>
      <c r="I8679" s="15">
        <f>HYPERLINK("https://docs.wto.org/imrd/directdoc.asp?DDFDocuments/u/G/SPS/NUSA1868A2.DOC","FR")</f>
      </c>
      <c r="J8679" s="15">
        <f>HYPERLINK("https://docs.wto.org/imrd/directdoc.asp?DDFDocuments/v/G/SPS/NUSA1868A2.DOC","ES")</f>
      </c>
    </row>
    <row r="8680">
      <c r="A8680" s="10" t="s">
        <v>14728</v>
      </c>
      <c r="B8680" s="11" t="s">
        <v>161</v>
      </c>
      <c r="C8680" s="10" t="s">
        <v>18</v>
      </c>
      <c r="D8680" s="12">
        <v>39825</v>
      </c>
      <c r="E8680" s="13" t="s">
        <v>3881</v>
      </c>
      <c r="F8680" s="13" t="s">
        <v>36</v>
      </c>
      <c r="G8680" s="14" t="s">
        <v>14225</v>
      </c>
      <c r="H8680" s="15">
        <f>HYPERLINK("https://docs.wto.org/imrd/directdoc.asp?DDFDocuments/q/G/SPS/NUSA1893.pdf","EN")</f>
      </c>
      <c r="I8680" s="15">
        <f>HYPERLINK("https://docs.wto.org/imrd/directdoc.asp?DDFDocuments/r/G/SPS/NUSA1893.pdf","FR")</f>
      </c>
      <c r="J8680" s="15">
        <f>HYPERLINK("https://docs.wto.org/imrd/directdoc.asp?DDFDocuments/s/G/SPS/NUSA1893.pdf","ES")</f>
      </c>
    </row>
    <row r="8681">
      <c r="A8681" s="10" t="s">
        <v>14729</v>
      </c>
      <c r="B8681" s="11" t="s">
        <v>161</v>
      </c>
      <c r="C8681" s="10" t="s">
        <v>18</v>
      </c>
      <c r="D8681" s="12">
        <v>39825</v>
      </c>
      <c r="E8681" s="13" t="s">
        <v>4586</v>
      </c>
      <c r="F8681" s="13" t="s">
        <v>186</v>
      </c>
      <c r="G8681" s="14" t="s">
        <v>233</v>
      </c>
      <c r="H8681" s="15">
        <f>HYPERLINK("https://docs.wto.org/imrd/directdoc.asp?DDFDocuments/t/G/SPS/NUSA1894.doc","EN")</f>
      </c>
      <c r="I8681" s="15">
        <f>HYPERLINK("https://docs.wto.org/imrd/directdoc.asp?DDFDocuments/u/G/SPS/NUSA1894.doc","FR")</f>
      </c>
      <c r="J8681" s="15">
        <f>HYPERLINK("https://docs.wto.org/imrd/directdoc.asp?DDFDocuments/v/G/SPS/NUSA1894.doc","ES")</f>
      </c>
    </row>
    <row r="8682">
      <c r="A8682" s="10" t="s">
        <v>14730</v>
      </c>
      <c r="B8682" s="11" t="s">
        <v>95</v>
      </c>
      <c r="C8682" s="10" t="s">
        <v>18</v>
      </c>
      <c r="D8682" s="12">
        <v>39822</v>
      </c>
      <c r="E8682" s="13" t="s">
        <v>14731</v>
      </c>
      <c r="F8682" s="13" t="s">
        <v>6521</v>
      </c>
      <c r="G8682" s="14"/>
      <c r="H8682" s="15">
        <f>HYPERLINK("https://docs.wto.org/imrd/directdoc.asp?DDFDocuments/t/G/SPS/NBRA511.DOC","EN")</f>
      </c>
      <c r="I8682" s="15">
        <f>HYPERLINK("https://docs.wto.org/imrd/directdoc.asp?DDFDocuments/u/G/SPS/NBRA511.DOC","FR")</f>
      </c>
      <c r="J8682" s="15">
        <f>HYPERLINK("https://docs.wto.org/imrd/directdoc.asp?DDFDocuments/v/G/SPS/NBRA511.DOC","ES")</f>
      </c>
    </row>
    <row r="8683">
      <c r="A8683" s="10" t="s">
        <v>14732</v>
      </c>
      <c r="B8683" s="11" t="s">
        <v>124</v>
      </c>
      <c r="C8683" s="10" t="s">
        <v>18</v>
      </c>
      <c r="D8683" s="12">
        <v>39822</v>
      </c>
      <c r="E8683" s="13" t="s">
        <v>14733</v>
      </c>
      <c r="F8683" s="13" t="s">
        <v>14734</v>
      </c>
      <c r="G8683" s="14"/>
      <c r="H8683" s="15">
        <f>HYPERLINK("https://docs.wto.org/imrd/directdoc.asp?DDFDocuments/t/G/SPS/NIDN40.doc","EN")</f>
      </c>
      <c r="I8683" s="15">
        <f>HYPERLINK("https://docs.wto.org/imrd/directdoc.asp?DDFDocuments/u/G/SPS/NIDN40.doc","FR")</f>
      </c>
      <c r="J8683" s="15">
        <f>HYPERLINK("https://docs.wto.org/imrd/directdoc.asp?DDFDocuments/v/G/SPS/NIDN40.doc","ES")</f>
      </c>
    </row>
    <row r="8684">
      <c r="A8684" s="10" t="s">
        <v>14735</v>
      </c>
      <c r="B8684" s="11" t="s">
        <v>153</v>
      </c>
      <c r="C8684" s="10" t="s">
        <v>40</v>
      </c>
      <c r="D8684" s="12">
        <v>39822</v>
      </c>
      <c r="E8684" s="13" t="s">
        <v>2329</v>
      </c>
      <c r="F8684" s="13" t="s">
        <v>14736</v>
      </c>
      <c r="G8684" s="14"/>
      <c r="H8684" s="15">
        <f>HYPERLINK("https://docs.wto.org/imrd/directdoc.asp?DDFDocuments/t/G/SPS/NKOR265A1.DOC","EN")</f>
      </c>
      <c r="I8684" s="15">
        <f>HYPERLINK("https://docs.wto.org/imrd/directdoc.asp?DDFDocuments/u/G/SPS/NKOR265A1.DOC","FR")</f>
      </c>
      <c r="J8684" s="15">
        <f>HYPERLINK("https://docs.wto.org/imrd/directdoc.asp?DDFDocuments/v/G/SPS/NKOR265A1.DOC","ES")</f>
      </c>
    </row>
    <row r="8685">
      <c r="A8685" s="10" t="s">
        <v>14737</v>
      </c>
      <c r="B8685" s="11" t="s">
        <v>95</v>
      </c>
      <c r="C8685" s="10" t="s">
        <v>40</v>
      </c>
      <c r="D8685" s="12">
        <v>39819</v>
      </c>
      <c r="E8685" s="13" t="s">
        <v>14738</v>
      </c>
      <c r="F8685" s="13" t="s">
        <v>310</v>
      </c>
      <c r="G8685" s="14" t="s">
        <v>2110</v>
      </c>
      <c r="H8685" s="15">
        <f>HYPERLINK("https://docs.wto.org/imrd/directdoc.asp?DDFDocuments/q/G/SPS/NBRA317A1.pdf","EN")</f>
      </c>
      <c r="I8685" s="15">
        <f>HYPERLINK("https://docs.wto.org/imrd/directdoc.asp?DDFDocuments/r/G/SPS/NBRA317A1.pdf","FR")</f>
      </c>
      <c r="J8685" s="15">
        <f>HYPERLINK("https://docs.wto.org/imrd/directdoc.asp?DDFDocuments/s/G/SPS/NBRA317A1.pdf","ES")</f>
      </c>
    </row>
    <row r="8686">
      <c r="A8686" s="10" t="s">
        <v>14739</v>
      </c>
      <c r="B8686" s="11" t="s">
        <v>153</v>
      </c>
      <c r="C8686" s="10" t="s">
        <v>18</v>
      </c>
      <c r="D8686" s="12">
        <v>39819</v>
      </c>
      <c r="E8686" s="13" t="s">
        <v>62</v>
      </c>
      <c r="F8686" s="13" t="s">
        <v>14304</v>
      </c>
      <c r="G8686" s="14"/>
      <c r="H8686" s="15">
        <f>HYPERLINK("https://docs.wto.org/imrd/directdoc.asp?DDFDocuments/q/G/SPS/NKOR311.pdf","EN")</f>
      </c>
      <c r="I8686" s="15">
        <f>HYPERLINK("https://docs.wto.org/imrd/directdoc.asp?DDFDocuments/r/G/SPS/NKOR311.pdf","FR")</f>
      </c>
      <c r="J8686" s="15">
        <f>HYPERLINK("https://docs.wto.org/imrd/directdoc.asp?DDFDocuments/s/G/SPS/NKOR311.pdf","ES")</f>
      </c>
    </row>
    <row r="8687">
      <c r="A8687" s="10" t="s">
        <v>14740</v>
      </c>
      <c r="B8687" s="11" t="s">
        <v>59</v>
      </c>
      <c r="C8687" s="10" t="s">
        <v>18</v>
      </c>
      <c r="D8687" s="12">
        <v>39819</v>
      </c>
      <c r="E8687" s="13" t="s">
        <v>12467</v>
      </c>
      <c r="F8687" s="13" t="s">
        <v>144</v>
      </c>
      <c r="G8687" s="14"/>
      <c r="H8687" s="15">
        <f>HYPERLINK("https://docs.wto.org/imrd/directdoc.asp?DDFDocuments/t/G/SPS/NTPKM148.doc","EN")</f>
      </c>
      <c r="I8687" s="15">
        <f>HYPERLINK("https://docs.wto.org/imrd/directdoc.asp?DDFDocuments/u/G/SPS/NTPKM148.doc","FR")</f>
      </c>
      <c r="J8687" s="15">
        <f>HYPERLINK("https://docs.wto.org/imrd/directdoc.asp?DDFDocuments/v/G/SPS/NTPKM148.doc","ES")</f>
      </c>
    </row>
    <row r="8688">
      <c r="A8688" s="10" t="s">
        <v>14741</v>
      </c>
      <c r="B8688" s="11" t="s">
        <v>59</v>
      </c>
      <c r="C8688" s="10" t="s">
        <v>18</v>
      </c>
      <c r="D8688" s="12">
        <v>39819</v>
      </c>
      <c r="E8688" s="13" t="s">
        <v>11662</v>
      </c>
      <c r="F8688" s="13" t="s">
        <v>144</v>
      </c>
      <c r="G8688" s="14"/>
      <c r="H8688" s="15">
        <f>HYPERLINK("https://docs.wto.org/imrd/directdoc.asp?DDFDocuments/t/G/SPS/NTPKM149.doc","EN")</f>
      </c>
      <c r="I8688" s="15">
        <f>HYPERLINK("https://docs.wto.org/imrd/directdoc.asp?DDFDocuments/u/G/SPS/NTPKM149.doc","FR")</f>
      </c>
      <c r="J8688" s="15">
        <f>HYPERLINK("https://docs.wto.org/imrd/directdoc.asp?DDFDocuments/v/G/SPS/NTPKM149.doc","ES")</f>
      </c>
    </row>
    <row r="8689">
      <c r="A8689" s="10" t="s">
        <v>14742</v>
      </c>
      <c r="B8689" s="11" t="s">
        <v>149</v>
      </c>
      <c r="C8689" s="10" t="s">
        <v>18</v>
      </c>
      <c r="D8689" s="12">
        <v>39818</v>
      </c>
      <c r="E8689" s="13" t="s">
        <v>14743</v>
      </c>
      <c r="F8689" s="13" t="s">
        <v>868</v>
      </c>
      <c r="G8689" s="14"/>
      <c r="H8689" s="15">
        <f>HYPERLINK("https://docs.wto.org/imrd/directdoc.asp?DDFDocuments/t/G/SPS/NCHN113.doc","EN")</f>
      </c>
      <c r="I8689" s="15">
        <f>HYPERLINK("https://docs.wto.org/imrd/directdoc.asp?DDFDocuments/u/G/SPS/NCHN113.doc","FR")</f>
      </c>
      <c r="J8689" s="15">
        <f>HYPERLINK("https://docs.wto.org/imrd/directdoc.asp?DDFDocuments/v/G/SPS/NCHN113.doc","ES")</f>
      </c>
    </row>
    <row r="8690">
      <c r="A8690" s="10" t="s">
        <v>14744</v>
      </c>
      <c r="B8690" s="11" t="s">
        <v>161</v>
      </c>
      <c r="C8690" s="10" t="s">
        <v>54</v>
      </c>
      <c r="D8690" s="12">
        <v>39818</v>
      </c>
      <c r="E8690" s="13" t="s">
        <v>14745</v>
      </c>
      <c r="F8690" s="13" t="s">
        <v>5150</v>
      </c>
      <c r="G8690" s="14"/>
      <c r="H8690" s="15">
        <f>HYPERLINK("https://docs.wto.org/imrd/directdoc.asp?DDFDocuments/q/G/SPS/NUSA1872A1.pdf","EN")</f>
      </c>
      <c r="I8690" s="15">
        <f>HYPERLINK("https://docs.wto.org/imrd/directdoc.asp?DDFDocuments/r/G/SPS/NUSA1872A1.pdf","FR")</f>
      </c>
      <c r="J8690" s="15">
        <f>HYPERLINK("https://docs.wto.org/imrd/directdoc.asp?DDFDocuments/s/G/SPS/NUSA1872A1.pdf","ES")</f>
      </c>
    </row>
    <row r="8691">
      <c r="A8691" s="10" t="s">
        <v>14746</v>
      </c>
      <c r="B8691" s="11" t="s">
        <v>188</v>
      </c>
      <c r="C8691" s="10" t="s">
        <v>18</v>
      </c>
      <c r="D8691" s="12">
        <v>39806</v>
      </c>
      <c r="E8691" s="13" t="s">
        <v>3006</v>
      </c>
      <c r="F8691" s="13" t="s">
        <v>335</v>
      </c>
      <c r="G8691" s="14"/>
      <c r="H8691" s="15">
        <f>HYPERLINK("https://docs.wto.org/imrd/directdoc.asp?DDFDocuments/q/G/SPS/NAUS228.pdf","EN")</f>
      </c>
      <c r="I8691" s="15">
        <f>HYPERLINK("https://docs.wto.org/imrd/directdoc.asp?DDFDocuments/r/G/SPS/NAUS228.pdf","FR")</f>
      </c>
      <c r="J8691" s="15">
        <f>HYPERLINK("https://docs.wto.org/imrd/directdoc.asp?DDFDocuments/s/G/SPS/NAUS228.pdf","ES")</f>
      </c>
    </row>
    <row r="8692">
      <c r="A8692" s="10" t="s">
        <v>14747</v>
      </c>
      <c r="B8692" s="11" t="s">
        <v>82</v>
      </c>
      <c r="C8692" s="10" t="s">
        <v>40</v>
      </c>
      <c r="D8692" s="12">
        <v>39806</v>
      </c>
      <c r="E8692" s="13" t="s">
        <v>11247</v>
      </c>
      <c r="F8692" s="13" t="s">
        <v>5150</v>
      </c>
      <c r="G8692" s="14" t="s">
        <v>14748</v>
      </c>
      <c r="H8692" s="15">
        <f>HYPERLINK("https://docs.wto.org/imrd/directdoc.asp?DDFDocuments/t/G/SPS/NEEC337A1.DOC","EN")</f>
      </c>
      <c r="I8692" s="15">
        <f>HYPERLINK("https://docs.wto.org/imrd/directdoc.asp?DDFDocuments/u/G/SPS/NEEC337A1.DOC","FR")</f>
      </c>
      <c r="J8692" s="15">
        <f>HYPERLINK("https://docs.wto.org/imrd/directdoc.asp?DDFDocuments/v/G/SPS/NEEC337A1.DOC","ES")</f>
      </c>
    </row>
    <row r="8693">
      <c r="A8693" s="10" t="s">
        <v>14749</v>
      </c>
      <c r="B8693" s="11" t="s">
        <v>82</v>
      </c>
      <c r="C8693" s="10" t="s">
        <v>12</v>
      </c>
      <c r="D8693" s="12">
        <v>39806</v>
      </c>
      <c r="E8693" s="13" t="s">
        <v>14750</v>
      </c>
      <c r="F8693" s="13" t="s">
        <v>122</v>
      </c>
      <c r="G8693" s="14" t="s">
        <v>149</v>
      </c>
      <c r="H8693" s="15">
        <f>HYPERLINK("https://docs.wto.org/imrd/directdoc.asp?DDFDocuments/t/G/SPS/NEEC339.DOC","EN")</f>
      </c>
      <c r="I8693" s="15">
        <f>HYPERLINK("https://docs.wto.org/imrd/directdoc.asp?DDFDocuments/u/G/SPS/NEEC339.DOC","FR")</f>
      </c>
      <c r="J8693" s="15">
        <f>HYPERLINK("https://docs.wto.org/imrd/directdoc.asp?DDFDocuments/v/G/SPS/NEEC339.DOC","ES")</f>
      </c>
    </row>
    <row r="8694">
      <c r="A8694" s="10" t="s">
        <v>14751</v>
      </c>
      <c r="B8694" s="11" t="s">
        <v>1093</v>
      </c>
      <c r="C8694" s="10" t="s">
        <v>12</v>
      </c>
      <c r="D8694" s="12">
        <v>39806</v>
      </c>
      <c r="E8694" s="13" t="s">
        <v>14752</v>
      </c>
      <c r="F8694" s="13" t="s">
        <v>7997</v>
      </c>
      <c r="G8694" s="14" t="s">
        <v>149</v>
      </c>
      <c r="H8694" s="15">
        <f>HYPERLINK("https://docs.wto.org/imrd/directdoc.asp?DDFDocuments/q/G/SPS/NNLD69.pdf","EN")</f>
      </c>
      <c r="I8694" s="15">
        <f>HYPERLINK("https://docs.wto.org/imrd/directdoc.asp?DDFDocuments/r/G/SPS/NNLD69.pdf","FR")</f>
      </c>
      <c r="J8694" s="15">
        <f>HYPERLINK("https://docs.wto.org/imrd/directdoc.asp?DDFDocuments/s/G/SPS/NNLD69.pdf","ES")</f>
      </c>
    </row>
    <row r="8695">
      <c r="A8695" s="10" t="s">
        <v>14753</v>
      </c>
      <c r="B8695" s="11" t="s">
        <v>161</v>
      </c>
      <c r="C8695" s="10" t="s">
        <v>40</v>
      </c>
      <c r="D8695" s="12">
        <v>39806</v>
      </c>
      <c r="E8695" s="13" t="s">
        <v>14754</v>
      </c>
      <c r="F8695" s="13" t="s">
        <v>5150</v>
      </c>
      <c r="G8695" s="14" t="s">
        <v>5747</v>
      </c>
      <c r="H8695" s="15">
        <f>HYPERLINK("https://docs.wto.org/imrd/directdoc.asp?DDFDocuments/q/G/SPS/NUSA1863A1.pdf","EN")</f>
      </c>
      <c r="I8695" s="15">
        <f>HYPERLINK("https://docs.wto.org/imrd/directdoc.asp?DDFDocuments/r/G/SPS/NUSA1863A1.pdf","FR")</f>
      </c>
      <c r="J8695" s="15">
        <f>HYPERLINK("https://docs.wto.org/imrd/directdoc.asp?DDFDocuments/s/G/SPS/NUSA1863A1.pdf","ES")</f>
      </c>
    </row>
    <row r="8696">
      <c r="A8696" s="10" t="s">
        <v>14755</v>
      </c>
      <c r="B8696" s="11" t="s">
        <v>161</v>
      </c>
      <c r="C8696" s="10" t="s">
        <v>40</v>
      </c>
      <c r="D8696" s="12">
        <v>39805</v>
      </c>
      <c r="E8696" s="13" t="s">
        <v>14756</v>
      </c>
      <c r="F8696" s="13" t="s">
        <v>5150</v>
      </c>
      <c r="G8696" s="14" t="s">
        <v>14757</v>
      </c>
      <c r="H8696" s="15">
        <f>HYPERLINK("https://docs.wto.org/imrd/directdoc.asp?DDFDocuments/q/G/SPS/NUSA1825A1.pdf","EN")</f>
      </c>
      <c r="I8696" s="15">
        <f>HYPERLINK("https://docs.wto.org/imrd/directdoc.asp?DDFDocuments/r/G/SPS/NUSA1825A1.pdf","FR")</f>
      </c>
      <c r="J8696" s="15">
        <f>HYPERLINK("https://docs.wto.org/imrd/directdoc.asp?DDFDocuments/s/G/SPS/NUSA1825A1.pdf","ES")</f>
      </c>
    </row>
    <row r="8697">
      <c r="A8697" s="10" t="s">
        <v>14758</v>
      </c>
      <c r="B8697" s="11" t="s">
        <v>27</v>
      </c>
      <c r="C8697" s="10" t="s">
        <v>18</v>
      </c>
      <c r="D8697" s="12">
        <v>39804</v>
      </c>
      <c r="E8697" s="13" t="s">
        <v>14759</v>
      </c>
      <c r="F8697" s="13" t="s">
        <v>2120</v>
      </c>
      <c r="G8697" s="14"/>
      <c r="H8697" s="15">
        <f>HYPERLINK("https://docs.wto.org/imrd/directdoc.asp?DDFDocuments/t/G/SPS/NCRI70.DOC","EN")</f>
      </c>
      <c r="I8697" s="15">
        <f>HYPERLINK("https://docs.wto.org/imrd/directdoc.asp?DDFDocuments/u/G/SPS/NCRI70.DOC","FR")</f>
      </c>
      <c r="J8697" s="15">
        <f>HYPERLINK("https://docs.wto.org/imrd/directdoc.asp?DDFDocuments/v/G/SPS/NCRI70.DOC","ES")</f>
      </c>
    </row>
    <row r="8698">
      <c r="A8698" s="10" t="s">
        <v>14760</v>
      </c>
      <c r="B8698" s="11" t="s">
        <v>27</v>
      </c>
      <c r="C8698" s="10" t="s">
        <v>18</v>
      </c>
      <c r="D8698" s="12">
        <v>39804</v>
      </c>
      <c r="E8698" s="13" t="s">
        <v>14759</v>
      </c>
      <c r="F8698" s="13" t="s">
        <v>2120</v>
      </c>
      <c r="G8698" s="14"/>
      <c r="H8698" s="15">
        <f>HYPERLINK("https://docs.wto.org/imrd/directdoc.asp?DDFDocuments/t/G/SPS/NCRI71.DOC","EN")</f>
      </c>
      <c r="I8698" s="15">
        <f>HYPERLINK("https://docs.wto.org/imrd/directdoc.asp?DDFDocuments/u/G/SPS/NCRI71.DOC","FR")</f>
      </c>
      <c r="J8698" s="15">
        <f>HYPERLINK("https://docs.wto.org/imrd/directdoc.asp?DDFDocuments/v/G/SPS/NCRI71.DOC","ES")</f>
      </c>
    </row>
    <row r="8699">
      <c r="A8699" s="10" t="s">
        <v>14761</v>
      </c>
      <c r="B8699" s="11" t="s">
        <v>161</v>
      </c>
      <c r="C8699" s="10" t="s">
        <v>18</v>
      </c>
      <c r="D8699" s="12">
        <v>39804</v>
      </c>
      <c r="E8699" s="13" t="s">
        <v>10390</v>
      </c>
      <c r="F8699" s="13" t="s">
        <v>166</v>
      </c>
      <c r="G8699" s="14"/>
      <c r="H8699" s="15">
        <f>HYPERLINK("https://docs.wto.org/imrd/directdoc.asp?DDFDocuments/t/G/SPS/NUSA1890.DOC","EN")</f>
      </c>
      <c r="I8699" s="15">
        <f>HYPERLINK("https://docs.wto.org/imrd/directdoc.asp?DDFDocuments/u/G/SPS/NUSA1890.DOC","FR")</f>
      </c>
      <c r="J8699" s="15">
        <f>HYPERLINK("https://docs.wto.org/imrd/directdoc.asp?DDFDocuments/v/G/SPS/NUSA1890.DOC","ES")</f>
      </c>
    </row>
    <row r="8700">
      <c r="A8700" s="10" t="s">
        <v>14762</v>
      </c>
      <c r="B8700" s="11" t="s">
        <v>183</v>
      </c>
      <c r="C8700" s="10" t="s">
        <v>18</v>
      </c>
      <c r="D8700" s="12">
        <v>39799</v>
      </c>
      <c r="E8700" s="13" t="s">
        <v>14763</v>
      </c>
      <c r="F8700" s="13" t="s">
        <v>992</v>
      </c>
      <c r="G8700" s="14" t="s">
        <v>188</v>
      </c>
      <c r="H8700" s="15">
        <f>HYPERLINK("https://docs.wto.org/imrd/directdoc.asp?DDFDocuments/q/G/SPS/NARG122.pdf","EN")</f>
      </c>
      <c r="I8700" s="15">
        <f>HYPERLINK("https://docs.wto.org/imrd/directdoc.asp?DDFDocuments/r/G/SPS/NARG122.pdf","FR")</f>
      </c>
      <c r="J8700" s="15">
        <f>HYPERLINK("https://docs.wto.org/imrd/directdoc.asp?DDFDocuments/s/G/SPS/NARG122.pdf","ES")</f>
      </c>
    </row>
    <row r="8701">
      <c r="A8701" s="10" t="s">
        <v>14764</v>
      </c>
      <c r="B8701" s="11" t="s">
        <v>79</v>
      </c>
      <c r="C8701" s="10" t="s">
        <v>18</v>
      </c>
      <c r="D8701" s="12">
        <v>39799</v>
      </c>
      <c r="E8701" s="13" t="s">
        <v>14765</v>
      </c>
      <c r="F8701" s="13" t="s">
        <v>1550</v>
      </c>
      <c r="G8701" s="14"/>
      <c r="H8701" s="15">
        <f>HYPERLINK("https://docs.wto.org/imrd/directdoc.asp?DDFDocuments/t/G/SPS/NCOL165.DOC","EN")</f>
      </c>
      <c r="I8701" s="15">
        <f>HYPERLINK("https://docs.wto.org/imrd/directdoc.asp?DDFDocuments/u/G/SPS/NCOL165.DOC","FR")</f>
      </c>
      <c r="J8701" s="15">
        <f>HYPERLINK("https://docs.wto.org/imrd/directdoc.asp?DDFDocuments/v/G/SPS/NCOL165.DOC","ES")</f>
      </c>
    </row>
    <row r="8702">
      <c r="A8702" s="10" t="s">
        <v>14766</v>
      </c>
      <c r="B8702" s="11" t="s">
        <v>1096</v>
      </c>
      <c r="C8702" s="10" t="s">
        <v>12</v>
      </c>
      <c r="D8702" s="12">
        <v>39797</v>
      </c>
      <c r="E8702" s="13" t="s">
        <v>14464</v>
      </c>
      <c r="F8702" s="13" t="s">
        <v>14767</v>
      </c>
      <c r="G8702" s="14" t="s">
        <v>3750</v>
      </c>
      <c r="H8702" s="15">
        <f>HYPERLINK("https://docs.wto.org/imrd/directdoc.asp?DDFDocuments/t/G/SPS/NSGP36.doc","EN")</f>
      </c>
      <c r="I8702" s="15">
        <f>HYPERLINK("https://docs.wto.org/imrd/directdoc.asp?DDFDocuments/u/G/SPS/NSGP36.doc","FR")</f>
      </c>
      <c r="J8702" s="15">
        <f>HYPERLINK("https://docs.wto.org/imrd/directdoc.asp?DDFDocuments/v/G/SPS/NSGP36.doc","ES")</f>
      </c>
    </row>
    <row r="8703">
      <c r="A8703" s="10" t="s">
        <v>14768</v>
      </c>
      <c r="B8703" s="11" t="s">
        <v>188</v>
      </c>
      <c r="C8703" s="10" t="s">
        <v>54</v>
      </c>
      <c r="D8703" s="12">
        <v>39794</v>
      </c>
      <c r="E8703" s="13" t="s">
        <v>14769</v>
      </c>
      <c r="F8703" s="13" t="s">
        <v>310</v>
      </c>
      <c r="G8703" s="14" t="s">
        <v>195</v>
      </c>
      <c r="H8703" s="15">
        <f>HYPERLINK("https://docs.wto.org/imrd/directdoc.asp?DDFDocuments/q/G/SPS/NAUS224A2.pdf","EN")</f>
      </c>
      <c r="I8703" s="15">
        <f>HYPERLINK("https://docs.wto.org/imrd/directdoc.asp?DDFDocuments/r/G/SPS/NAUS224A2.pdf","FR")</f>
      </c>
      <c r="J8703" s="15">
        <f>HYPERLINK("https://docs.wto.org/imrd/directdoc.asp?DDFDocuments/s/G/SPS/NAUS224A2.pdf","ES")</f>
      </c>
    </row>
    <row r="8704">
      <c r="A8704" s="10" t="s">
        <v>14770</v>
      </c>
      <c r="B8704" s="11" t="s">
        <v>95</v>
      </c>
      <c r="C8704" s="10" t="s">
        <v>40</v>
      </c>
      <c r="D8704" s="12">
        <v>39794</v>
      </c>
      <c r="E8704" s="13" t="s">
        <v>13798</v>
      </c>
      <c r="F8704" s="13" t="s">
        <v>310</v>
      </c>
      <c r="G8704" s="14"/>
      <c r="H8704" s="15">
        <f>HYPERLINK("https://docs.wto.org/imrd/directdoc.asp?DDFDocuments/t/G/SPS/NBRA144A2.DOC","EN")</f>
      </c>
      <c r="I8704" s="15">
        <f>HYPERLINK("https://docs.wto.org/imrd/directdoc.asp?DDFDocuments/u/G/SPS/NBRA144A2.DOC","FR")</f>
      </c>
      <c r="J8704" s="15">
        <f>HYPERLINK("https://docs.wto.org/imrd/directdoc.asp?DDFDocuments/v/G/SPS/NBRA144A2.DOC","ES")</f>
      </c>
    </row>
    <row r="8705">
      <c r="A8705" s="10" t="s">
        <v>14771</v>
      </c>
      <c r="B8705" s="11" t="s">
        <v>95</v>
      </c>
      <c r="C8705" s="10" t="s">
        <v>40</v>
      </c>
      <c r="D8705" s="12">
        <v>39794</v>
      </c>
      <c r="E8705" s="13" t="s">
        <v>13169</v>
      </c>
      <c r="F8705" s="13" t="s">
        <v>310</v>
      </c>
      <c r="G8705" s="14" t="s">
        <v>365</v>
      </c>
      <c r="H8705" s="15">
        <f>HYPERLINK("https://docs.wto.org/imrd/directdoc.asp?DDFDocuments/t/G/SPS/NBRA454A1.DOC","EN")</f>
      </c>
      <c r="I8705" s="15">
        <f>HYPERLINK("https://docs.wto.org/imrd/directdoc.asp?DDFDocuments/u/G/SPS/NBRA454A1.DOC","FR")</f>
      </c>
      <c r="J8705" s="15">
        <f>HYPERLINK("https://docs.wto.org/imrd/directdoc.asp?DDFDocuments/v/G/SPS/NBRA454A1.DOC","ES")</f>
      </c>
    </row>
    <row r="8706">
      <c r="A8706" s="10" t="s">
        <v>14772</v>
      </c>
      <c r="B8706" s="11" t="s">
        <v>95</v>
      </c>
      <c r="C8706" s="10" t="s">
        <v>18</v>
      </c>
      <c r="D8706" s="12">
        <v>39794</v>
      </c>
      <c r="E8706" s="13" t="s">
        <v>12550</v>
      </c>
      <c r="F8706" s="13" t="s">
        <v>32</v>
      </c>
      <c r="G8706" s="14"/>
      <c r="H8706" s="15">
        <f>HYPERLINK("https://docs.wto.org/imrd/directdoc.asp?DDFDocuments/t/G/SPS/NBRA510.DOC","EN")</f>
      </c>
      <c r="I8706" s="15">
        <f>HYPERLINK("https://docs.wto.org/imrd/directdoc.asp?DDFDocuments/u/G/SPS/NBRA510.DOC","FR")</f>
      </c>
      <c r="J8706" s="15">
        <f>HYPERLINK("https://docs.wto.org/imrd/directdoc.asp?DDFDocuments/v/G/SPS/NBRA510.DOC","ES")</f>
      </c>
    </row>
    <row r="8707">
      <c r="A8707" s="10" t="s">
        <v>14773</v>
      </c>
      <c r="B8707" s="11" t="s">
        <v>5038</v>
      </c>
      <c r="C8707" s="10" t="s">
        <v>12</v>
      </c>
      <c r="D8707" s="12">
        <v>39792</v>
      </c>
      <c r="E8707" s="13" t="s">
        <v>14774</v>
      </c>
      <c r="F8707" s="13" t="s">
        <v>14532</v>
      </c>
      <c r="G8707" s="14" t="s">
        <v>14775</v>
      </c>
      <c r="H8707" s="15">
        <f>HYPERLINK("https://docs.wto.org/imrd/directdoc.asp?DDFDocuments/t/G/SPS/NALB95.DOC","EN")</f>
      </c>
      <c r="I8707" s="15">
        <f>HYPERLINK("https://docs.wto.org/imrd/directdoc.asp?DDFDocuments/u/G/SPS/NALB95.DOC","FR")</f>
      </c>
      <c r="J8707" s="15">
        <f>HYPERLINK("https://docs.wto.org/imrd/directdoc.asp?DDFDocuments/v/G/SPS/NALB95.DOC","ES")</f>
      </c>
    </row>
    <row r="8708">
      <c r="A8708" s="10" t="s">
        <v>14776</v>
      </c>
      <c r="B8708" s="11" t="s">
        <v>5038</v>
      </c>
      <c r="C8708" s="10" t="s">
        <v>12</v>
      </c>
      <c r="D8708" s="12">
        <v>39792</v>
      </c>
      <c r="E8708" s="13" t="s">
        <v>14774</v>
      </c>
      <c r="F8708" s="13" t="s">
        <v>5438</v>
      </c>
      <c r="G8708" s="14" t="s">
        <v>14777</v>
      </c>
      <c r="H8708" s="15">
        <f>HYPERLINK("https://docs.wto.org/imrd/directdoc.asp?DDFDocuments/t/G/SPS/NALB96.DOC","EN")</f>
      </c>
      <c r="I8708" s="15">
        <f>HYPERLINK("https://docs.wto.org/imrd/directdoc.asp?DDFDocuments/u/G/SPS/NALB96.DOC","FR")</f>
      </c>
      <c r="J8708" s="15">
        <f>HYPERLINK("https://docs.wto.org/imrd/directdoc.asp?DDFDocuments/v/G/SPS/NALB96.DOC","ES")</f>
      </c>
    </row>
    <row r="8709">
      <c r="A8709" s="10" t="s">
        <v>14778</v>
      </c>
      <c r="B8709" s="11" t="s">
        <v>153</v>
      </c>
      <c r="C8709" s="10" t="s">
        <v>18</v>
      </c>
      <c r="D8709" s="12">
        <v>39791</v>
      </c>
      <c r="E8709" s="13" t="s">
        <v>2375</v>
      </c>
      <c r="F8709" s="13" t="s">
        <v>144</v>
      </c>
      <c r="G8709" s="14"/>
      <c r="H8709" s="15">
        <f>HYPERLINK("https://docs.wto.org/imrd/directdoc.asp?DDFDocuments/t/G/SPS/NKOR306.DOC","EN")</f>
      </c>
      <c r="I8709" s="15">
        <f>HYPERLINK("https://docs.wto.org/imrd/directdoc.asp?DDFDocuments/u/G/SPS/NKOR306.DOC","FR")</f>
      </c>
      <c r="J8709" s="15">
        <f>HYPERLINK("https://docs.wto.org/imrd/directdoc.asp?DDFDocuments/v/G/SPS/NKOR306.DOC","ES")</f>
      </c>
    </row>
    <row r="8710">
      <c r="A8710" s="10" t="s">
        <v>14779</v>
      </c>
      <c r="B8710" s="11" t="s">
        <v>124</v>
      </c>
      <c r="C8710" s="10" t="s">
        <v>18</v>
      </c>
      <c r="D8710" s="12">
        <v>39790</v>
      </c>
      <c r="E8710" s="13" t="s">
        <v>14780</v>
      </c>
      <c r="F8710" s="13" t="s">
        <v>1282</v>
      </c>
      <c r="G8710" s="14"/>
      <c r="H8710" s="15">
        <f>HYPERLINK("https://docs.wto.org/imrd/directdoc.asp?DDFDocuments/t/G/SPS/NIDN39.doc","EN")</f>
      </c>
      <c r="I8710" s="15">
        <f>HYPERLINK("https://docs.wto.org/imrd/directdoc.asp?DDFDocuments/u/G/SPS/NIDN39.doc","FR")</f>
      </c>
      <c r="J8710" s="15">
        <f>HYPERLINK("https://docs.wto.org/imrd/directdoc.asp?DDFDocuments/v/G/SPS/NIDN39.doc","ES")</f>
      </c>
    </row>
    <row r="8711">
      <c r="A8711" s="10" t="s">
        <v>14781</v>
      </c>
      <c r="B8711" s="11" t="s">
        <v>139</v>
      </c>
      <c r="C8711" s="10" t="s">
        <v>40</v>
      </c>
      <c r="D8711" s="12">
        <v>39790</v>
      </c>
      <c r="E8711" s="13" t="s">
        <v>4901</v>
      </c>
      <c r="F8711" s="13" t="s">
        <v>5163</v>
      </c>
      <c r="G8711" s="14"/>
      <c r="H8711" s="15">
        <f>HYPERLINK("https://docs.wto.org/imrd/directdoc.asp?DDFDocuments/t/G/SPS/NIND9A3.DOC","EN")</f>
      </c>
      <c r="I8711" s="15">
        <f>HYPERLINK("https://docs.wto.org/imrd/directdoc.asp?DDFDocuments/u/G/SPS/NIND9A3.DOC","FR")</f>
      </c>
      <c r="J8711" s="15">
        <f>HYPERLINK("https://docs.wto.org/imrd/directdoc.asp?DDFDocuments/v/G/SPS/NIND9A3.DOC","ES")</f>
      </c>
    </row>
    <row r="8712">
      <c r="A8712" s="10" t="s">
        <v>14782</v>
      </c>
      <c r="B8712" s="11" t="s">
        <v>349</v>
      </c>
      <c r="C8712" s="10" t="s">
        <v>18</v>
      </c>
      <c r="D8712" s="12">
        <v>39787</v>
      </c>
      <c r="E8712" s="13" t="s">
        <v>7682</v>
      </c>
      <c r="F8712" s="13" t="s">
        <v>14783</v>
      </c>
      <c r="G8712" s="14" t="s">
        <v>14002</v>
      </c>
      <c r="H8712" s="15">
        <f>HYPERLINK("https://docs.wto.org/imrd/directdoc.asp?DDFDocuments/t/G/SPS/NECU80.DOC","EN")</f>
      </c>
      <c r="I8712" s="15">
        <f>HYPERLINK("https://docs.wto.org/imrd/directdoc.asp?DDFDocuments/u/G/SPS/NECU80.DOC","FR")</f>
      </c>
      <c r="J8712" s="15">
        <f>HYPERLINK("https://docs.wto.org/imrd/directdoc.asp?DDFDocuments/v/G/SPS/NECU80.DOC","ES")</f>
      </c>
    </row>
    <row r="8713">
      <c r="A8713" s="10" t="s">
        <v>14784</v>
      </c>
      <c r="B8713" s="11" t="s">
        <v>349</v>
      </c>
      <c r="C8713" s="10" t="s">
        <v>18</v>
      </c>
      <c r="D8713" s="12">
        <v>39787</v>
      </c>
      <c r="E8713" s="13" t="s">
        <v>14785</v>
      </c>
      <c r="F8713" s="13" t="s">
        <v>14786</v>
      </c>
      <c r="G8713" s="14" t="s">
        <v>365</v>
      </c>
      <c r="H8713" s="15">
        <f>HYPERLINK("https://docs.wto.org/imrd/directdoc.asp?DDFDocuments/t/G/SPS/NECU81.DOC","EN")</f>
      </c>
      <c r="I8713" s="15">
        <f>HYPERLINK("https://docs.wto.org/imrd/directdoc.asp?DDFDocuments/u/G/SPS/NECU81.DOC","FR")</f>
      </c>
      <c r="J8713" s="15">
        <f>HYPERLINK("https://docs.wto.org/imrd/directdoc.asp?DDFDocuments/v/G/SPS/NECU81.DOC","ES")</f>
      </c>
    </row>
    <row r="8714">
      <c r="A8714" s="10" t="s">
        <v>14787</v>
      </c>
      <c r="B8714" s="11" t="s">
        <v>3715</v>
      </c>
      <c r="C8714" s="10" t="s">
        <v>18</v>
      </c>
      <c r="D8714" s="12">
        <v>39785</v>
      </c>
      <c r="E8714" s="13" t="s">
        <v>14788</v>
      </c>
      <c r="F8714" s="13" t="s">
        <v>992</v>
      </c>
      <c r="G8714" s="14"/>
      <c r="H8714" s="15">
        <f>HYPERLINK("https://docs.wto.org/imrd/directdoc.asp?DDFDocuments/t/G/SPS/NARM24.DOC","EN")</f>
      </c>
      <c r="I8714" s="15">
        <f>HYPERLINK("https://docs.wto.org/imrd/directdoc.asp?DDFDocuments/u/G/SPS/NARM24.DOC","FR")</f>
      </c>
      <c r="J8714" s="15">
        <f>HYPERLINK("https://docs.wto.org/imrd/directdoc.asp?DDFDocuments/v/G/SPS/NARM24.DOC","ES")</f>
      </c>
    </row>
    <row r="8715">
      <c r="A8715" s="10" t="s">
        <v>14789</v>
      </c>
      <c r="B8715" s="11" t="s">
        <v>95</v>
      </c>
      <c r="C8715" s="10" t="s">
        <v>18</v>
      </c>
      <c r="D8715" s="12">
        <v>39785</v>
      </c>
      <c r="E8715" s="13" t="s">
        <v>14790</v>
      </c>
      <c r="F8715" s="13" t="s">
        <v>166</v>
      </c>
      <c r="G8715" s="14"/>
      <c r="H8715" s="15">
        <f>HYPERLINK("https://docs.wto.org/imrd/directdoc.asp?DDFDocuments/t/G/SPS/NBRA502.doc","EN")</f>
      </c>
      <c r="I8715" s="15">
        <f>HYPERLINK("https://docs.wto.org/imrd/directdoc.asp?DDFDocuments/u/G/SPS/NBRA502.doc","FR")</f>
      </c>
      <c r="J8715" s="15">
        <f>HYPERLINK("https://docs.wto.org/imrd/directdoc.asp?DDFDocuments/v/G/SPS/NBRA502.doc","ES")</f>
      </c>
    </row>
    <row r="8716">
      <c r="A8716" s="10" t="s">
        <v>14791</v>
      </c>
      <c r="B8716" s="11" t="s">
        <v>349</v>
      </c>
      <c r="C8716" s="10" t="s">
        <v>18</v>
      </c>
      <c r="D8716" s="12">
        <v>39785</v>
      </c>
      <c r="E8716" s="13" t="s">
        <v>560</v>
      </c>
      <c r="F8716" s="13" t="s">
        <v>992</v>
      </c>
      <c r="G8716" s="14"/>
      <c r="H8716" s="15">
        <f>HYPERLINK("https://docs.wto.org/imrd/directdoc.asp?DDFDocuments/t/G/SPS/NECU79.DOC","EN")</f>
      </c>
      <c r="I8716" s="15">
        <f>HYPERLINK("https://docs.wto.org/imrd/directdoc.asp?DDFDocuments/u/G/SPS/NECU79.DOC","FR")</f>
      </c>
      <c r="J8716" s="15">
        <f>HYPERLINK("https://docs.wto.org/imrd/directdoc.asp?DDFDocuments/v/G/SPS/NECU79.DOC","ES")</f>
      </c>
    </row>
    <row r="8717">
      <c r="A8717" s="10" t="s">
        <v>14792</v>
      </c>
      <c r="B8717" s="11" t="s">
        <v>82</v>
      </c>
      <c r="C8717" s="10" t="s">
        <v>40</v>
      </c>
      <c r="D8717" s="12">
        <v>39785</v>
      </c>
      <c r="E8717" s="13" t="s">
        <v>14793</v>
      </c>
      <c r="F8717" s="13" t="s">
        <v>310</v>
      </c>
      <c r="G8717" s="14" t="s">
        <v>51</v>
      </c>
      <c r="H8717" s="15">
        <f>HYPERLINK("https://docs.wto.org/imrd/directdoc.asp?DDFDocuments/t/G/SPS/NEEC308A2.DOC","EN")</f>
      </c>
      <c r="I8717" s="15">
        <f>HYPERLINK("https://docs.wto.org/imrd/directdoc.asp?DDFDocuments/u/G/SPS/NEEC308A2.DOC","FR")</f>
      </c>
      <c r="J8717" s="15">
        <f>HYPERLINK("https://docs.wto.org/imrd/directdoc.asp?DDFDocuments/v/G/SPS/NEEC308A2.DOC","ES")</f>
      </c>
    </row>
    <row r="8718">
      <c r="A8718" s="10" t="s">
        <v>14794</v>
      </c>
      <c r="B8718" s="11" t="s">
        <v>195</v>
      </c>
      <c r="C8718" s="10" t="s">
        <v>18</v>
      </c>
      <c r="D8718" s="12">
        <v>39785</v>
      </c>
      <c r="E8718" s="13" t="s">
        <v>14717</v>
      </c>
      <c r="F8718" s="13" t="s">
        <v>144</v>
      </c>
      <c r="G8718" s="14" t="s">
        <v>188</v>
      </c>
      <c r="H8718" s="15">
        <f>HYPERLINK("https://docs.wto.org/imrd/directdoc.asp?DDFDocuments/t/G/SPS/NNZL414.DOC","EN")</f>
      </c>
      <c r="I8718" s="15">
        <f>HYPERLINK("https://docs.wto.org/imrd/directdoc.asp?DDFDocuments/u/G/SPS/NNZL414.DOC","FR")</f>
      </c>
      <c r="J8718" s="15">
        <f>HYPERLINK("https://docs.wto.org/imrd/directdoc.asp?DDFDocuments/v/G/SPS/NNZL414.DOC","ES")</f>
      </c>
    </row>
    <row r="8719">
      <c r="A8719" s="10" t="s">
        <v>14795</v>
      </c>
      <c r="B8719" s="11" t="s">
        <v>139</v>
      </c>
      <c r="C8719" s="10" t="s">
        <v>40</v>
      </c>
      <c r="D8719" s="12">
        <v>39779</v>
      </c>
      <c r="E8719" s="13" t="s">
        <v>4901</v>
      </c>
      <c r="F8719" s="13" t="s">
        <v>5150</v>
      </c>
      <c r="G8719" s="14" t="s">
        <v>14796</v>
      </c>
      <c r="H8719" s="15">
        <f>HYPERLINK("https://docs.wto.org/imrd/directdoc.asp?DDFDocuments/t/G/SPS/NIND9A2.DOC","EN")</f>
      </c>
      <c r="I8719" s="15">
        <f>HYPERLINK("https://docs.wto.org/imrd/directdoc.asp?DDFDocuments/u/G/SPS/NIND9A2.DOC","FR")</f>
      </c>
      <c r="J8719" s="15">
        <f>HYPERLINK("https://docs.wto.org/imrd/directdoc.asp?DDFDocuments/v/G/SPS/NIND9A2.DOC","ES")</f>
      </c>
    </row>
    <row r="8720">
      <c r="A8720" s="10" t="s">
        <v>14797</v>
      </c>
      <c r="B8720" s="11" t="s">
        <v>153</v>
      </c>
      <c r="C8720" s="10" t="s">
        <v>18</v>
      </c>
      <c r="D8720" s="12">
        <v>39778</v>
      </c>
      <c r="E8720" s="13" t="s">
        <v>14588</v>
      </c>
      <c r="F8720" s="13" t="s">
        <v>262</v>
      </c>
      <c r="G8720" s="14" t="s">
        <v>14798</v>
      </c>
      <c r="H8720" s="15">
        <f>HYPERLINK("https://docs.wto.org/imrd/directdoc.asp?DDFDocuments/t/G/SPS/NKOR305.DOC","EN")</f>
      </c>
      <c r="I8720" s="15">
        <f>HYPERLINK("https://docs.wto.org/imrd/directdoc.asp?DDFDocuments/u/G/SPS/NKOR305.DOC","FR")</f>
      </c>
      <c r="J8720" s="15">
        <f>HYPERLINK("https://docs.wto.org/imrd/directdoc.asp?DDFDocuments/v/G/SPS/NKOR305.DOC","ES")</f>
      </c>
    </row>
    <row r="8721">
      <c r="A8721" s="10" t="s">
        <v>14799</v>
      </c>
      <c r="B8721" s="11" t="s">
        <v>2054</v>
      </c>
      <c r="C8721" s="10" t="s">
        <v>18</v>
      </c>
      <c r="D8721" s="12">
        <v>39778</v>
      </c>
      <c r="E8721" s="13" t="s">
        <v>13319</v>
      </c>
      <c r="F8721" s="13" t="s">
        <v>32</v>
      </c>
      <c r="G8721" s="14" t="s">
        <v>14800</v>
      </c>
      <c r="H8721" s="15">
        <f>HYPERLINK("https://docs.wto.org/imrd/directdoc.asp?DDFDocuments/t/G/SPS/NNPL11.DOC","EN")</f>
      </c>
      <c r="I8721" s="15">
        <f>HYPERLINK("https://docs.wto.org/imrd/directdoc.asp?DDFDocuments/u/G/SPS/NNPL11.DOC","FR")</f>
      </c>
      <c r="J8721" s="15">
        <f>HYPERLINK("https://docs.wto.org/imrd/directdoc.asp?DDFDocuments/v/G/SPS/NNPL11.DOC","ES")</f>
      </c>
    </row>
    <row r="8722">
      <c r="A8722" s="10" t="s">
        <v>14801</v>
      </c>
      <c r="B8722" s="11" t="s">
        <v>5038</v>
      </c>
      <c r="C8722" s="10" t="s">
        <v>12</v>
      </c>
      <c r="D8722" s="12">
        <v>39777</v>
      </c>
      <c r="E8722" s="13" t="s">
        <v>14632</v>
      </c>
      <c r="F8722" s="13" t="s">
        <v>14</v>
      </c>
      <c r="G8722" s="14" t="s">
        <v>14802</v>
      </c>
      <c r="H8722" s="15">
        <f>HYPERLINK("https://docs.wto.org/imrd/directdoc.asp?DDFDocuments/t/G/SPS/NALB92.DOC","EN")</f>
      </c>
      <c r="I8722" s="15">
        <f>HYPERLINK("https://docs.wto.org/imrd/directdoc.asp?DDFDocuments/u/G/SPS/NALB92.DOC","FR")</f>
      </c>
      <c r="J8722" s="15">
        <f>HYPERLINK("https://docs.wto.org/imrd/directdoc.asp?DDFDocuments/v/G/SPS/NALB92.DOC","ES")</f>
      </c>
    </row>
    <row r="8723">
      <c r="A8723" s="10" t="s">
        <v>14803</v>
      </c>
      <c r="B8723" s="11" t="s">
        <v>5038</v>
      </c>
      <c r="C8723" s="10" t="s">
        <v>12</v>
      </c>
      <c r="D8723" s="12">
        <v>39777</v>
      </c>
      <c r="E8723" s="13" t="s">
        <v>14804</v>
      </c>
      <c r="F8723" s="13" t="s">
        <v>14805</v>
      </c>
      <c r="G8723" s="14" t="s">
        <v>14806</v>
      </c>
      <c r="H8723" s="15">
        <f>HYPERLINK("https://docs.wto.org/imrd/directdoc.asp?DDFDocuments/t/G/SPS/NALB93.DOC","EN")</f>
      </c>
      <c r="I8723" s="15">
        <f>HYPERLINK("https://docs.wto.org/imrd/directdoc.asp?DDFDocuments/u/G/SPS/NALB93.DOC","FR")</f>
      </c>
      <c r="J8723" s="15">
        <f>HYPERLINK("https://docs.wto.org/imrd/directdoc.asp?DDFDocuments/v/G/SPS/NALB93.DOC","ES")</f>
      </c>
    </row>
    <row r="8724">
      <c r="A8724" s="10" t="s">
        <v>14807</v>
      </c>
      <c r="B8724" s="11" t="s">
        <v>5038</v>
      </c>
      <c r="C8724" s="10" t="s">
        <v>12</v>
      </c>
      <c r="D8724" s="12">
        <v>39777</v>
      </c>
      <c r="E8724" s="13" t="s">
        <v>14808</v>
      </c>
      <c r="F8724" s="13" t="s">
        <v>6521</v>
      </c>
      <c r="G8724" s="14" t="s">
        <v>14809</v>
      </c>
      <c r="H8724" s="15">
        <f>HYPERLINK("https://docs.wto.org/imrd/directdoc.asp?DDFDocuments/t/G/SPS/NALB94.DOC","EN")</f>
      </c>
      <c r="I8724" s="15">
        <f>HYPERLINK("https://docs.wto.org/imrd/directdoc.asp?DDFDocuments/u/G/SPS/NALB94.DOC","FR")</f>
      </c>
      <c r="J8724" s="15">
        <f>HYPERLINK("https://docs.wto.org/imrd/directdoc.asp?DDFDocuments/v/G/SPS/NALB94.DOC","ES")</f>
      </c>
    </row>
    <row r="8725">
      <c r="A8725" s="10" t="s">
        <v>14810</v>
      </c>
      <c r="B8725" s="11" t="s">
        <v>72</v>
      </c>
      <c r="C8725" s="10" t="s">
        <v>40</v>
      </c>
      <c r="D8725" s="12">
        <v>39777</v>
      </c>
      <c r="E8725" s="13" t="s">
        <v>14811</v>
      </c>
      <c r="F8725" s="13" t="s">
        <v>5150</v>
      </c>
      <c r="G8725" s="14" t="s">
        <v>14812</v>
      </c>
      <c r="H8725" s="15">
        <f>HYPERLINK("https://docs.wto.org/imrd/directdoc.asp?DDFDocuments/t/G/SPS/NCAN340A1.DOC","EN")</f>
      </c>
      <c r="I8725" s="15">
        <f>HYPERLINK("https://docs.wto.org/imrd/directdoc.asp?DDFDocuments/u/G/SPS/NCAN340A1.DOC","FR")</f>
      </c>
      <c r="J8725" s="15">
        <f>HYPERLINK("https://docs.wto.org/imrd/directdoc.asp?DDFDocuments/v/G/SPS/NCAN340A1.DOC","ES")</f>
      </c>
    </row>
    <row r="8726">
      <c r="A8726" s="10" t="s">
        <v>14813</v>
      </c>
      <c r="B8726" s="11" t="s">
        <v>79</v>
      </c>
      <c r="C8726" s="10" t="s">
        <v>54</v>
      </c>
      <c r="D8726" s="12">
        <v>39777</v>
      </c>
      <c r="E8726" s="13" t="s">
        <v>19</v>
      </c>
      <c r="F8726" s="13" t="s">
        <v>925</v>
      </c>
      <c r="G8726" s="14" t="s">
        <v>349</v>
      </c>
      <c r="H8726" s="15">
        <f>HYPERLINK("https://docs.wto.org/imrd/directdoc.asp?DDFDocuments/t/G/SPS/NCOL156A1.DOC","EN")</f>
      </c>
      <c r="I8726" s="15">
        <f>HYPERLINK("https://docs.wto.org/imrd/directdoc.asp?DDFDocuments/u/G/SPS/NCOL156A1.DOC","FR")</f>
      </c>
      <c r="J8726" s="15">
        <f>HYPERLINK("https://docs.wto.org/imrd/directdoc.asp?DDFDocuments/v/G/SPS/NCOL156A1.DOC","ES")</f>
      </c>
    </row>
    <row r="8727">
      <c r="A8727" s="10" t="s">
        <v>14814</v>
      </c>
      <c r="B8727" s="11" t="s">
        <v>34</v>
      </c>
      <c r="C8727" s="10" t="s">
        <v>18</v>
      </c>
      <c r="D8727" s="12">
        <v>39777</v>
      </c>
      <c r="E8727" s="13" t="s">
        <v>14815</v>
      </c>
      <c r="F8727" s="13" t="s">
        <v>2005</v>
      </c>
      <c r="G8727" s="14" t="s">
        <v>14816</v>
      </c>
      <c r="H8727" s="15">
        <f>HYPERLINK("https://docs.wto.org/imrd/directdoc.asp?DDFDocuments/q/G/SPS/NJPN219.pdf","EN")</f>
      </c>
      <c r="I8727" s="15">
        <f>HYPERLINK("https://docs.wto.org/imrd/directdoc.asp?DDFDocuments/r/G/SPS/NJPN219.pdf","FR")</f>
      </c>
      <c r="J8727" s="15">
        <f>HYPERLINK("https://docs.wto.org/imrd/directdoc.asp?DDFDocuments/s/G/SPS/NJPN219.pdf","ES")</f>
      </c>
    </row>
    <row r="8728">
      <c r="A8728" s="10" t="s">
        <v>14817</v>
      </c>
      <c r="B8728" s="11" t="s">
        <v>153</v>
      </c>
      <c r="C8728" s="10" t="s">
        <v>18</v>
      </c>
      <c r="D8728" s="12">
        <v>39777</v>
      </c>
      <c r="E8728" s="13" t="s">
        <v>14588</v>
      </c>
      <c r="F8728" s="13" t="s">
        <v>1550</v>
      </c>
      <c r="G8728" s="14" t="s">
        <v>14798</v>
      </c>
      <c r="H8728" s="15">
        <f>HYPERLINK("https://docs.wto.org/imrd/directdoc.asp?DDFDocuments/t/G/SPS/NKOR304.DOC","EN")</f>
      </c>
      <c r="I8728" s="15">
        <f>HYPERLINK("https://docs.wto.org/imrd/directdoc.asp?DDFDocuments/u/G/SPS/NKOR304.DOC","FR")</f>
      </c>
      <c r="J8728" s="15">
        <f>HYPERLINK("https://docs.wto.org/imrd/directdoc.asp?DDFDocuments/v/G/SPS/NKOR304.DOC","ES")</f>
      </c>
    </row>
    <row r="8729">
      <c r="A8729" s="10" t="s">
        <v>14818</v>
      </c>
      <c r="B8729" s="11" t="s">
        <v>17</v>
      </c>
      <c r="C8729" s="10" t="s">
        <v>18</v>
      </c>
      <c r="D8729" s="12">
        <v>39777</v>
      </c>
      <c r="E8729" s="13" t="s">
        <v>8275</v>
      </c>
      <c r="F8729" s="13" t="s">
        <v>14819</v>
      </c>
      <c r="G8729" s="14" t="s">
        <v>14820</v>
      </c>
      <c r="H8729" s="15">
        <f>HYPERLINK("https://docs.wto.org/imrd/directdoc.asp?DDFDocuments/t/G/SPS/NNIC49.doc","EN")</f>
      </c>
      <c r="I8729" s="15">
        <f>HYPERLINK("https://docs.wto.org/imrd/directdoc.asp?DDFDocuments/u/G/SPS/NNIC49.doc","FR")</f>
      </c>
      <c r="J8729" s="15">
        <f>HYPERLINK("https://docs.wto.org/imrd/directdoc.asp?DDFDocuments/v/G/SPS/NNIC49.doc","ES")</f>
      </c>
    </row>
    <row r="8730">
      <c r="A8730" s="10" t="s">
        <v>14821</v>
      </c>
      <c r="B8730" s="11" t="s">
        <v>95</v>
      </c>
      <c r="C8730" s="10" t="s">
        <v>40</v>
      </c>
      <c r="D8730" s="12">
        <v>39776</v>
      </c>
      <c r="E8730" s="13" t="s">
        <v>14822</v>
      </c>
      <c r="F8730" s="13" t="s">
        <v>5150</v>
      </c>
      <c r="G8730" s="14" t="s">
        <v>14816</v>
      </c>
      <c r="H8730" s="15">
        <f>HYPERLINK("https://docs.wto.org/imrd/directdoc.asp?DDFDocuments/t/G/SPS/NBRA212A2.DOC","EN")</f>
      </c>
      <c r="I8730" s="15">
        <f>HYPERLINK("https://docs.wto.org/imrd/directdoc.asp?DDFDocuments/u/G/SPS/NBRA212A2.DOC","FR")</f>
      </c>
      <c r="J8730" s="15">
        <f>HYPERLINK("https://docs.wto.org/imrd/directdoc.asp?DDFDocuments/v/G/SPS/NBRA212A2.DOC","ES")</f>
      </c>
    </row>
    <row r="8731">
      <c r="A8731" s="10" t="s">
        <v>14823</v>
      </c>
      <c r="B8731" s="11" t="s">
        <v>95</v>
      </c>
      <c r="C8731" s="10" t="s">
        <v>40</v>
      </c>
      <c r="D8731" s="12">
        <v>39776</v>
      </c>
      <c r="E8731" s="13" t="s">
        <v>5696</v>
      </c>
      <c r="F8731" s="13" t="s">
        <v>14824</v>
      </c>
      <c r="G8731" s="14" t="s">
        <v>149</v>
      </c>
      <c r="H8731" s="15">
        <f>HYPERLINK("https://docs.wto.org/imrd/directdoc.asp?DDFDocuments/q/G/SPS/NBRA431A1.pdf","EN")</f>
      </c>
      <c r="I8731" s="15">
        <f>HYPERLINK("https://docs.wto.org/imrd/directdoc.asp?DDFDocuments/r/G/SPS/NBRA431A1.pdf","FR")</f>
      </c>
      <c r="J8731" s="15">
        <f>HYPERLINK("https://docs.wto.org/imrd/directdoc.asp?DDFDocuments/s/G/SPS/NBRA431A1.pdf","ES")</f>
      </c>
    </row>
    <row r="8732">
      <c r="A8732" s="10" t="s">
        <v>14825</v>
      </c>
      <c r="B8732" s="11" t="s">
        <v>95</v>
      </c>
      <c r="C8732" s="10" t="s">
        <v>18</v>
      </c>
      <c r="D8732" s="12">
        <v>39776</v>
      </c>
      <c r="E8732" s="13" t="s">
        <v>14826</v>
      </c>
      <c r="F8732" s="13" t="s">
        <v>2192</v>
      </c>
      <c r="G8732" s="14" t="s">
        <v>14816</v>
      </c>
      <c r="H8732" s="15">
        <f>HYPERLINK("https://docs.wto.org/imrd/directdoc.asp?DDFDocuments/t/G/SPS/NBRA497.DOC","EN")</f>
      </c>
      <c r="I8732" s="15">
        <f>HYPERLINK("https://docs.wto.org/imrd/directdoc.asp?DDFDocuments/u/G/SPS/NBRA497.DOC","FR")</f>
      </c>
      <c r="J8732" s="15">
        <f>HYPERLINK("https://docs.wto.org/imrd/directdoc.asp?DDFDocuments/v/G/SPS/NBRA497.DOC","ES")</f>
      </c>
    </row>
    <row r="8733">
      <c r="A8733" s="10" t="s">
        <v>14827</v>
      </c>
      <c r="B8733" s="11" t="s">
        <v>95</v>
      </c>
      <c r="C8733" s="10" t="s">
        <v>18</v>
      </c>
      <c r="D8733" s="12">
        <v>39776</v>
      </c>
      <c r="E8733" s="13" t="s">
        <v>14828</v>
      </c>
      <c r="F8733" s="13" t="s">
        <v>24</v>
      </c>
      <c r="G8733" s="14" t="s">
        <v>14219</v>
      </c>
      <c r="H8733" s="15">
        <f>HYPERLINK("https://docs.wto.org/imrd/directdoc.asp?DDFDocuments/t/G/SPS/NBRA498.DOC","EN")</f>
      </c>
      <c r="I8733" s="15">
        <f>HYPERLINK("https://docs.wto.org/imrd/directdoc.asp?DDFDocuments/u/G/SPS/NBRA498.DOC","FR")</f>
      </c>
      <c r="J8733" s="15">
        <f>HYPERLINK("https://docs.wto.org/imrd/directdoc.asp?DDFDocuments/v/G/SPS/NBRA498.DOC","ES")</f>
      </c>
    </row>
    <row r="8734">
      <c r="A8734" s="10" t="s">
        <v>14829</v>
      </c>
      <c r="B8734" s="11" t="s">
        <v>95</v>
      </c>
      <c r="C8734" s="10" t="s">
        <v>18</v>
      </c>
      <c r="D8734" s="12">
        <v>39776</v>
      </c>
      <c r="E8734" s="13" t="s">
        <v>2919</v>
      </c>
      <c r="F8734" s="13" t="s">
        <v>14830</v>
      </c>
      <c r="G8734" s="14" t="s">
        <v>14816</v>
      </c>
      <c r="H8734" s="15">
        <f>HYPERLINK("https://docs.wto.org/imrd/directdoc.asp?DDFDocuments/t/G/SPS/NBRA500.DOC","EN")</f>
      </c>
      <c r="I8734" s="15">
        <f>HYPERLINK("https://docs.wto.org/imrd/directdoc.asp?DDFDocuments/u/G/SPS/NBRA500.DOC","FR")</f>
      </c>
      <c r="J8734" s="15">
        <f>HYPERLINK("https://docs.wto.org/imrd/directdoc.asp?DDFDocuments/v/G/SPS/NBRA500.DOC","ES")</f>
      </c>
    </row>
    <row r="8735">
      <c r="A8735" s="10" t="s">
        <v>14831</v>
      </c>
      <c r="B8735" s="11" t="s">
        <v>153</v>
      </c>
      <c r="C8735" s="10" t="s">
        <v>18</v>
      </c>
      <c r="D8735" s="12">
        <v>39776</v>
      </c>
      <c r="E8735" s="13" t="s">
        <v>14617</v>
      </c>
      <c r="F8735" s="13" t="s">
        <v>1550</v>
      </c>
      <c r="G8735" s="14" t="s">
        <v>14798</v>
      </c>
      <c r="H8735" s="15">
        <f>HYPERLINK("https://docs.wto.org/imrd/directdoc.asp?DDFDocuments/t/G/SPS/NKOR301.doc","EN")</f>
      </c>
      <c r="I8735" s="15">
        <f>HYPERLINK("https://docs.wto.org/imrd/directdoc.asp?DDFDocuments/u/G/SPS/NKOR301.doc","FR")</f>
      </c>
      <c r="J8735" s="15">
        <f>HYPERLINK("https://docs.wto.org/imrd/directdoc.asp?DDFDocuments/v/G/SPS/NKOR301.doc","ES")</f>
      </c>
    </row>
    <row r="8736">
      <c r="A8736" s="10" t="s">
        <v>14832</v>
      </c>
      <c r="B8736" s="11" t="s">
        <v>153</v>
      </c>
      <c r="C8736" s="10" t="s">
        <v>18</v>
      </c>
      <c r="D8736" s="12">
        <v>39776</v>
      </c>
      <c r="E8736" s="13" t="s">
        <v>14617</v>
      </c>
      <c r="F8736" s="13" t="s">
        <v>1550</v>
      </c>
      <c r="G8736" s="14" t="s">
        <v>14798</v>
      </c>
      <c r="H8736" s="15">
        <f>HYPERLINK("https://docs.wto.org/imrd/directdoc.asp?DDFDocuments/t/G/SPS/NKOR302.doc","EN")</f>
      </c>
      <c r="I8736" s="15">
        <f>HYPERLINK("https://docs.wto.org/imrd/directdoc.asp?DDFDocuments/u/G/SPS/NKOR302.doc","FR")</f>
      </c>
      <c r="J8736" s="15">
        <f>HYPERLINK("https://docs.wto.org/imrd/directdoc.asp?DDFDocuments/v/G/SPS/NKOR302.doc","ES")</f>
      </c>
    </row>
    <row r="8737">
      <c r="A8737" s="10" t="s">
        <v>14833</v>
      </c>
      <c r="B8737" s="11" t="s">
        <v>153</v>
      </c>
      <c r="C8737" s="10" t="s">
        <v>18</v>
      </c>
      <c r="D8737" s="12">
        <v>39776</v>
      </c>
      <c r="E8737" s="13" t="s">
        <v>14617</v>
      </c>
      <c r="F8737" s="13" t="s">
        <v>1550</v>
      </c>
      <c r="G8737" s="14" t="s">
        <v>14798</v>
      </c>
      <c r="H8737" s="15">
        <f>HYPERLINK("https://docs.wto.org/imrd/directdoc.asp?DDFDocuments/t/G/SPS/NKOR303.doc","EN")</f>
      </c>
      <c r="I8737" s="15">
        <f>HYPERLINK("https://docs.wto.org/imrd/directdoc.asp?DDFDocuments/u/G/SPS/NKOR303.doc","FR")</f>
      </c>
      <c r="J8737" s="15">
        <f>HYPERLINK("https://docs.wto.org/imrd/directdoc.asp?DDFDocuments/v/G/SPS/NKOR303.doc","ES")</f>
      </c>
    </row>
    <row r="8738">
      <c r="A8738" s="10" t="s">
        <v>14834</v>
      </c>
      <c r="B8738" s="11" t="s">
        <v>72</v>
      </c>
      <c r="C8738" s="10" t="s">
        <v>18</v>
      </c>
      <c r="D8738" s="12">
        <v>39773</v>
      </c>
      <c r="E8738" s="13" t="s">
        <v>14835</v>
      </c>
      <c r="F8738" s="13" t="s">
        <v>158</v>
      </c>
      <c r="G8738" s="14" t="s">
        <v>14836</v>
      </c>
      <c r="H8738" s="15">
        <f>HYPERLINK("https://docs.wto.org/imrd/directdoc.asp?DDFDocuments/q/G/SPS/NCAN350.pdf","EN")</f>
      </c>
      <c r="I8738" s="15">
        <f>HYPERLINK("https://docs.wto.org/imrd/directdoc.asp?DDFDocuments/r/G/SPS/NCAN350.pdf","FR")</f>
      </c>
      <c r="J8738" s="15">
        <f>HYPERLINK("https://docs.wto.org/imrd/directdoc.asp?DDFDocuments/s/G/SPS/NCAN350.pdf","ES")</f>
      </c>
    </row>
    <row r="8739">
      <c r="A8739" s="10" t="s">
        <v>14837</v>
      </c>
      <c r="B8739" s="11" t="s">
        <v>17</v>
      </c>
      <c r="C8739" s="10" t="s">
        <v>40</v>
      </c>
      <c r="D8739" s="12">
        <v>39773</v>
      </c>
      <c r="E8739" s="13" t="s">
        <v>19</v>
      </c>
      <c r="F8739" s="13" t="s">
        <v>158</v>
      </c>
      <c r="G8739" s="14"/>
      <c r="H8739" s="15">
        <f>HYPERLINK("https://docs.wto.org/imrd/directdoc.asp?DDFDocuments/t/G/SPS/NNIC6A1.DOC","EN")</f>
      </c>
      <c r="I8739" s="15">
        <f>HYPERLINK("https://docs.wto.org/imrd/directdoc.asp?DDFDocuments/u/G/SPS/NNIC6A1.DOC","FR")</f>
      </c>
      <c r="J8739" s="15">
        <f>HYPERLINK("https://docs.wto.org/imrd/directdoc.asp?DDFDocuments/v/G/SPS/NNIC6A1.DOC","ES")</f>
      </c>
    </row>
    <row r="8740">
      <c r="A8740" s="10" t="s">
        <v>14838</v>
      </c>
      <c r="B8740" s="11" t="s">
        <v>145</v>
      </c>
      <c r="C8740" s="10" t="s">
        <v>54</v>
      </c>
      <c r="D8740" s="12">
        <v>39773</v>
      </c>
      <c r="E8740" s="13" t="s">
        <v>14839</v>
      </c>
      <c r="F8740" s="13" t="s">
        <v>925</v>
      </c>
      <c r="G8740" s="14" t="s">
        <v>95</v>
      </c>
      <c r="H8740" s="15">
        <f>HYPERLINK("https://docs.wto.org/imrd/directdoc.asp?DDFDocuments/t/G/SPS/NPHL90A1.DOC","EN")</f>
      </c>
      <c r="I8740" s="15">
        <f>HYPERLINK("https://docs.wto.org/imrd/directdoc.asp?DDFDocuments/u/G/SPS/NPHL90A1.DOC","FR")</f>
      </c>
      <c r="J8740" s="15">
        <f>HYPERLINK("https://docs.wto.org/imrd/directdoc.asp?DDFDocuments/v/G/SPS/NPHL90A1.DOC","ES")</f>
      </c>
    </row>
    <row r="8741">
      <c r="A8741" s="10" t="s">
        <v>14840</v>
      </c>
      <c r="B8741" s="11" t="s">
        <v>82</v>
      </c>
      <c r="C8741" s="10" t="s">
        <v>40</v>
      </c>
      <c r="D8741" s="12">
        <v>39771</v>
      </c>
      <c r="E8741" s="13" t="s">
        <v>14841</v>
      </c>
      <c r="F8741" s="13" t="s">
        <v>5150</v>
      </c>
      <c r="G8741" s="14" t="s">
        <v>14842</v>
      </c>
      <c r="H8741" s="15">
        <f>HYPERLINK("https://docs.wto.org/imrd/directdoc.asp?DDFDocuments/t/G/SPS/NEEC323A1.DOC","EN")</f>
      </c>
      <c r="I8741" s="15">
        <f>HYPERLINK("https://docs.wto.org/imrd/directdoc.asp?DDFDocuments/u/G/SPS/NEEC323A1.DOC","FR")</f>
      </c>
      <c r="J8741" s="15">
        <f>HYPERLINK("https://docs.wto.org/imrd/directdoc.asp?DDFDocuments/v/G/SPS/NEEC323A1.DOC","ES")</f>
      </c>
    </row>
    <row r="8742">
      <c r="A8742" s="10" t="s">
        <v>14843</v>
      </c>
      <c r="B8742" s="11" t="s">
        <v>82</v>
      </c>
      <c r="C8742" s="10" t="s">
        <v>40</v>
      </c>
      <c r="D8742" s="12">
        <v>39771</v>
      </c>
      <c r="E8742" s="13" t="s">
        <v>8877</v>
      </c>
      <c r="F8742" s="13" t="s">
        <v>5150</v>
      </c>
      <c r="G8742" s="14" t="s">
        <v>14844</v>
      </c>
      <c r="H8742" s="15">
        <f>HYPERLINK("https://docs.wto.org/imrd/directdoc.asp?DDFDocuments/t/G/SPS/NEEC334A1.DOC","EN")</f>
      </c>
      <c r="I8742" s="15">
        <f>HYPERLINK("https://docs.wto.org/imrd/directdoc.asp?DDFDocuments/u/G/SPS/NEEC334A1.DOC","FR")</f>
      </c>
      <c r="J8742" s="15">
        <f>HYPERLINK("https://docs.wto.org/imrd/directdoc.asp?DDFDocuments/v/G/SPS/NEEC334A1.DOC","ES")</f>
      </c>
    </row>
    <row r="8743">
      <c r="A8743" s="10" t="s">
        <v>14845</v>
      </c>
      <c r="B8743" s="11" t="s">
        <v>183</v>
      </c>
      <c r="C8743" s="10" t="s">
        <v>40</v>
      </c>
      <c r="D8743" s="12">
        <v>39770</v>
      </c>
      <c r="E8743" s="13" t="s">
        <v>19</v>
      </c>
      <c r="F8743" s="13" t="s">
        <v>5150</v>
      </c>
      <c r="G8743" s="14" t="s">
        <v>14820</v>
      </c>
      <c r="H8743" s="15">
        <f>HYPERLINK("https://docs.wto.org/imrd/directdoc.asp?DDFDocuments/q/G/SPS/NARG106A1.pdf","EN")</f>
      </c>
      <c r="I8743" s="15">
        <f>HYPERLINK("https://docs.wto.org/imrd/directdoc.asp?DDFDocuments/r/G/SPS/NARG106A1.pdf","FR")</f>
      </c>
      <c r="J8743" s="15">
        <f>HYPERLINK("https://docs.wto.org/imrd/directdoc.asp?DDFDocuments/s/G/SPS/NARG106A1.pdf","ES")</f>
      </c>
    </row>
    <row r="8744">
      <c r="A8744" s="10" t="s">
        <v>14846</v>
      </c>
      <c r="B8744" s="11" t="s">
        <v>188</v>
      </c>
      <c r="C8744" s="10" t="s">
        <v>40</v>
      </c>
      <c r="D8744" s="12">
        <v>39770</v>
      </c>
      <c r="E8744" s="13" t="s">
        <v>14847</v>
      </c>
      <c r="F8744" s="13" t="s">
        <v>992</v>
      </c>
      <c r="G8744" s="14" t="s">
        <v>145</v>
      </c>
      <c r="H8744" s="15">
        <f>HYPERLINK("https://docs.wto.org/imrd/directdoc.asp?DDFDocuments/q/G/SPS/NAUS209A1.pdf","EN")</f>
      </c>
      <c r="I8744" s="15">
        <f>HYPERLINK("https://docs.wto.org/imrd/directdoc.asp?DDFDocuments/r/G/SPS/NAUS209A1.pdf","FR")</f>
      </c>
      <c r="J8744" s="15">
        <f>HYPERLINK("https://docs.wto.org/imrd/directdoc.asp?DDFDocuments/s/G/SPS/NAUS209A1.pdf","ES")</f>
      </c>
    </row>
    <row r="8745">
      <c r="A8745" s="10" t="s">
        <v>14848</v>
      </c>
      <c r="B8745" s="11" t="s">
        <v>145</v>
      </c>
      <c r="C8745" s="10" t="s">
        <v>54</v>
      </c>
      <c r="D8745" s="12">
        <v>39770</v>
      </c>
      <c r="E8745" s="13" t="s">
        <v>8332</v>
      </c>
      <c r="F8745" s="13" t="s">
        <v>925</v>
      </c>
      <c r="G8745" s="14" t="s">
        <v>1120</v>
      </c>
      <c r="H8745" s="15">
        <f>HYPERLINK("https://docs.wto.org/imrd/directdoc.asp?DDFDocuments/q/G/SPS/NPHL145A1R1.pdf","EN")</f>
      </c>
      <c r="I8745" s="15">
        <f>HYPERLINK("https://docs.wto.org/imrd/directdoc.asp?DDFDocuments/r/G/SPS/NPHL145A1R1.pdf","FR")</f>
      </c>
      <c r="J8745" s="15">
        <f>HYPERLINK("https://docs.wto.org/imrd/directdoc.asp?DDFDocuments/s/G/SPS/NPHL145A1R1.pdf","ES")</f>
      </c>
    </row>
    <row r="8746">
      <c r="A8746" s="10" t="s">
        <v>14849</v>
      </c>
      <c r="B8746" s="11" t="s">
        <v>161</v>
      </c>
      <c r="C8746" s="10" t="s">
        <v>18</v>
      </c>
      <c r="D8746" s="12">
        <v>39770</v>
      </c>
      <c r="E8746" s="13" t="s">
        <v>14330</v>
      </c>
      <c r="F8746" s="13" t="s">
        <v>186</v>
      </c>
      <c r="G8746" s="14" t="s">
        <v>2110</v>
      </c>
      <c r="H8746" s="15">
        <f>HYPERLINK("https://docs.wto.org/imrd/directdoc.asp?DDFDocuments/t/G/SPS/NUSA1885.DOC","EN")</f>
      </c>
      <c r="I8746" s="15">
        <f>HYPERLINK("https://docs.wto.org/imrd/directdoc.asp?DDFDocuments/u/G/SPS/NUSA1885.DOC","FR")</f>
      </c>
      <c r="J8746" s="15">
        <f>HYPERLINK("https://docs.wto.org/imrd/directdoc.asp?DDFDocuments/v/G/SPS/NUSA1885.DOC","ES")</f>
      </c>
    </row>
    <row r="8747">
      <c r="A8747" s="10" t="s">
        <v>14850</v>
      </c>
      <c r="B8747" s="11" t="s">
        <v>34</v>
      </c>
      <c r="C8747" s="10" t="s">
        <v>18</v>
      </c>
      <c r="D8747" s="12">
        <v>39766</v>
      </c>
      <c r="E8747" s="13" t="s">
        <v>14851</v>
      </c>
      <c r="F8747" s="13" t="s">
        <v>229</v>
      </c>
      <c r="G8747" s="14" t="s">
        <v>14816</v>
      </c>
      <c r="H8747" s="15">
        <f>HYPERLINK("https://docs.wto.org/imrd/directdoc.asp?DDFDocuments/t/G/SPS/NJPN218.doc","EN")</f>
      </c>
      <c r="I8747" s="15">
        <f>HYPERLINK("https://docs.wto.org/imrd/directdoc.asp?DDFDocuments/u/G/SPS/NJPN218.doc","FR")</f>
      </c>
      <c r="J8747" s="15">
        <f>HYPERLINK("https://docs.wto.org/imrd/directdoc.asp?DDFDocuments/v/G/SPS/NJPN218.doc","ES")</f>
      </c>
    </row>
    <row r="8748">
      <c r="A8748" s="10" t="s">
        <v>14852</v>
      </c>
      <c r="B8748" s="11" t="s">
        <v>79</v>
      </c>
      <c r="C8748" s="10" t="s">
        <v>12</v>
      </c>
      <c r="D8748" s="12">
        <v>39764</v>
      </c>
      <c r="E8748" s="13" t="s">
        <v>13152</v>
      </c>
      <c r="F8748" s="13" t="s">
        <v>2192</v>
      </c>
      <c r="G8748" s="14" t="s">
        <v>14853</v>
      </c>
      <c r="H8748" s="15">
        <f>HYPERLINK("https://docs.wto.org/imrd/directdoc.asp?DDFDocuments/t/G/SPS/NCOL163.doc","EN")</f>
      </c>
      <c r="I8748" s="15">
        <f>HYPERLINK("https://docs.wto.org/imrd/directdoc.asp?DDFDocuments/u/G/SPS/NCOL163.doc","FR")</f>
      </c>
      <c r="J8748" s="15">
        <f>HYPERLINK("https://docs.wto.org/imrd/directdoc.asp?DDFDocuments/v/G/SPS/NCOL163.doc","ES")</f>
      </c>
    </row>
    <row r="8749">
      <c r="A8749" s="10" t="s">
        <v>14854</v>
      </c>
      <c r="B8749" s="11" t="s">
        <v>195</v>
      </c>
      <c r="C8749" s="10" t="s">
        <v>40</v>
      </c>
      <c r="D8749" s="12">
        <v>39764</v>
      </c>
      <c r="E8749" s="13" t="s">
        <v>14855</v>
      </c>
      <c r="F8749" s="13" t="s">
        <v>5150</v>
      </c>
      <c r="G8749" s="14" t="s">
        <v>188</v>
      </c>
      <c r="H8749" s="15">
        <f>HYPERLINK("https://docs.wto.org/imrd/directdoc.asp?DDFDocuments/t/G/SPS/NNZL412A1.DOC","EN")</f>
      </c>
      <c r="I8749" s="15">
        <f>HYPERLINK("https://docs.wto.org/imrd/directdoc.asp?DDFDocuments/u/G/SPS/NNZL412A1.DOC","FR")</f>
      </c>
      <c r="J8749" s="15">
        <f>HYPERLINK("https://docs.wto.org/imrd/directdoc.asp?DDFDocuments/v/G/SPS/NNZL412A1.DOC","ES")</f>
      </c>
    </row>
    <row r="8750">
      <c r="A8750" s="10" t="s">
        <v>14856</v>
      </c>
      <c r="B8750" s="11" t="s">
        <v>134</v>
      </c>
      <c r="C8750" s="10" t="s">
        <v>54</v>
      </c>
      <c r="D8750" s="12">
        <v>39764</v>
      </c>
      <c r="E8750" s="13" t="s">
        <v>14857</v>
      </c>
      <c r="F8750" s="13" t="s">
        <v>5150</v>
      </c>
      <c r="G8750" s="14" t="s">
        <v>14858</v>
      </c>
      <c r="H8750" s="15">
        <f>HYPERLINK("https://docs.wto.org/imrd/directdoc.asp?DDFDocuments/t/G/SPS/NTHA172A1.DOC","EN")</f>
      </c>
      <c r="I8750" s="15">
        <f>HYPERLINK("https://docs.wto.org/imrd/directdoc.asp?DDFDocuments/u/G/SPS/NTHA172A1.DOC","FR")</f>
      </c>
      <c r="J8750" s="15">
        <f>HYPERLINK("https://docs.wto.org/imrd/directdoc.asp?DDFDocuments/v/G/SPS/NTHA172A1.DOC","ES")</f>
      </c>
    </row>
    <row r="8751">
      <c r="A8751" s="10" t="s">
        <v>14859</v>
      </c>
      <c r="B8751" s="11" t="s">
        <v>188</v>
      </c>
      <c r="C8751" s="10" t="s">
        <v>40</v>
      </c>
      <c r="D8751" s="12">
        <v>39763</v>
      </c>
      <c r="E8751" s="13" t="s">
        <v>14583</v>
      </c>
      <c r="F8751" s="13" t="s">
        <v>1282</v>
      </c>
      <c r="G8751" s="14" t="s">
        <v>14816</v>
      </c>
      <c r="H8751" s="15">
        <f>HYPERLINK("https://docs.wto.org/imrd/directdoc.asp?DDFDocuments/t/G/SPS/NAUS198A2.doc","EN")</f>
      </c>
      <c r="I8751" s="15">
        <f>HYPERLINK("https://docs.wto.org/imrd/directdoc.asp?DDFDocuments/u/G/SPS/NAUS198A2.doc","FR")</f>
      </c>
      <c r="J8751" s="15">
        <f>HYPERLINK("https://docs.wto.org/imrd/directdoc.asp?DDFDocuments/v/G/SPS/NAUS198A2.doc","ES")</f>
      </c>
    </row>
    <row r="8752">
      <c r="A8752" s="10" t="s">
        <v>14860</v>
      </c>
      <c r="B8752" s="11" t="s">
        <v>95</v>
      </c>
      <c r="C8752" s="10" t="s">
        <v>18</v>
      </c>
      <c r="D8752" s="12">
        <v>39763</v>
      </c>
      <c r="E8752" s="13" t="s">
        <v>14590</v>
      </c>
      <c r="F8752" s="13" t="s">
        <v>1550</v>
      </c>
      <c r="G8752" s="14" t="s">
        <v>14816</v>
      </c>
      <c r="H8752" s="15">
        <f>HYPERLINK("https://docs.wto.org/imrd/directdoc.asp?DDFDocuments/q/G/SPS/NBRA495.pdf","EN")</f>
      </c>
      <c r="I8752" s="15">
        <f>HYPERLINK("https://docs.wto.org/imrd/directdoc.asp?DDFDocuments/r/G/SPS/NBRA495.pdf","FR")</f>
      </c>
      <c r="J8752" s="15">
        <f>HYPERLINK("https://docs.wto.org/imrd/directdoc.asp?DDFDocuments/s/G/SPS/NBRA495.pdf","ES")</f>
      </c>
    </row>
    <row r="8753">
      <c r="A8753" s="10" t="s">
        <v>14861</v>
      </c>
      <c r="B8753" s="11" t="s">
        <v>95</v>
      </c>
      <c r="C8753" s="10" t="s">
        <v>18</v>
      </c>
      <c r="D8753" s="12">
        <v>39763</v>
      </c>
      <c r="E8753" s="13" t="s">
        <v>14862</v>
      </c>
      <c r="F8753" s="13" t="s">
        <v>1550</v>
      </c>
      <c r="G8753" s="14" t="s">
        <v>14816</v>
      </c>
      <c r="H8753" s="15">
        <f>HYPERLINK("https://docs.wto.org/imrd/directdoc.asp?DDFDocuments/q/G/SPS/NBRA496.pdf","EN")</f>
      </c>
      <c r="I8753" s="15">
        <f>HYPERLINK("https://docs.wto.org/imrd/directdoc.asp?DDFDocuments/r/G/SPS/NBRA496.pdf","FR")</f>
      </c>
      <c r="J8753" s="15">
        <f>HYPERLINK("https://docs.wto.org/imrd/directdoc.asp?DDFDocuments/s/G/SPS/NBRA496.pdf","ES")</f>
      </c>
    </row>
    <row r="8754">
      <c r="A8754" s="10" t="s">
        <v>14863</v>
      </c>
      <c r="B8754" s="11" t="s">
        <v>365</v>
      </c>
      <c r="C8754" s="10" t="s">
        <v>18</v>
      </c>
      <c r="D8754" s="12">
        <v>39763</v>
      </c>
      <c r="E8754" s="13" t="s">
        <v>14864</v>
      </c>
      <c r="F8754" s="13" t="s">
        <v>8690</v>
      </c>
      <c r="G8754" s="14" t="s">
        <v>14865</v>
      </c>
      <c r="H8754" s="15">
        <f>HYPERLINK("https://docs.wto.org/imrd/directdoc.asp?DDFDocuments/q/G/SPS/NCHL289.pdf","EN")</f>
      </c>
      <c r="I8754" s="15">
        <f>HYPERLINK("https://docs.wto.org/imrd/directdoc.asp?DDFDocuments/r/G/SPS/NCHL289.pdf","FR")</f>
      </c>
      <c r="J8754" s="15">
        <f>HYPERLINK("https://docs.wto.org/imrd/directdoc.asp?DDFDocuments/s/G/SPS/NCHL289.pdf","ES")</f>
      </c>
    </row>
    <row r="8755">
      <c r="A8755" s="10" t="s">
        <v>14866</v>
      </c>
      <c r="B8755" s="11" t="s">
        <v>79</v>
      </c>
      <c r="C8755" s="10" t="s">
        <v>12</v>
      </c>
      <c r="D8755" s="12">
        <v>39763</v>
      </c>
      <c r="E8755" s="13" t="s">
        <v>13152</v>
      </c>
      <c r="F8755" s="13" t="s">
        <v>6521</v>
      </c>
      <c r="G8755" s="14" t="s">
        <v>349</v>
      </c>
      <c r="H8755" s="15">
        <f>HYPERLINK("https://docs.wto.org/imrd/directdoc.asp?DDFDocuments/t/G/SPS/NCOL162.DOC","EN")</f>
      </c>
      <c r="I8755" s="15">
        <f>HYPERLINK("https://docs.wto.org/imrd/directdoc.asp?DDFDocuments/u/G/SPS/NCOL162.DOC","FR")</f>
      </c>
      <c r="J8755" s="15">
        <f>HYPERLINK("https://docs.wto.org/imrd/directdoc.asp?DDFDocuments/v/G/SPS/NCOL162.DOC","ES")</f>
      </c>
    </row>
    <row r="8756">
      <c r="A8756" s="10" t="s">
        <v>14867</v>
      </c>
      <c r="B8756" s="11" t="s">
        <v>82</v>
      </c>
      <c r="C8756" s="10" t="s">
        <v>18</v>
      </c>
      <c r="D8756" s="12">
        <v>39763</v>
      </c>
      <c r="E8756" s="13" t="s">
        <v>14868</v>
      </c>
      <c r="F8756" s="13" t="s">
        <v>335</v>
      </c>
      <c r="G8756" s="14" t="s">
        <v>14869</v>
      </c>
      <c r="H8756" s="15">
        <f>HYPERLINK("https://docs.wto.org/imrd/directdoc.asp?DDFDocuments/t/G/SPS/NEEC336.doc","EN")</f>
      </c>
      <c r="I8756" s="15">
        <f>HYPERLINK("https://docs.wto.org/imrd/directdoc.asp?DDFDocuments/u/G/SPS/NEEC336.doc","FR")</f>
      </c>
      <c r="J8756" s="15">
        <f>HYPERLINK("https://docs.wto.org/imrd/directdoc.asp?DDFDocuments/v/G/SPS/NEEC336.doc","ES")</f>
      </c>
    </row>
    <row r="8757">
      <c r="A8757" s="10" t="s">
        <v>14870</v>
      </c>
      <c r="B8757" s="11" t="s">
        <v>82</v>
      </c>
      <c r="C8757" s="10" t="s">
        <v>18</v>
      </c>
      <c r="D8757" s="12">
        <v>39763</v>
      </c>
      <c r="E8757" s="13" t="s">
        <v>5930</v>
      </c>
      <c r="F8757" s="13" t="s">
        <v>7603</v>
      </c>
      <c r="G8757" s="14" t="s">
        <v>14871</v>
      </c>
      <c r="H8757" s="15">
        <f>HYPERLINK("https://docs.wto.org/imrd/directdoc.asp?DDFDocuments/t/G/SPS/NEEC337.DOC","EN")</f>
      </c>
      <c r="I8757" s="15">
        <f>HYPERLINK("https://docs.wto.org/imrd/directdoc.asp?DDFDocuments/u/G/SPS/NEEC337.DOC","FR")</f>
      </c>
      <c r="J8757" s="15">
        <f>HYPERLINK("https://docs.wto.org/imrd/directdoc.asp?DDFDocuments/v/G/SPS/NEEC337.DOC","ES")</f>
      </c>
    </row>
    <row r="8758">
      <c r="A8758" s="10" t="s">
        <v>14872</v>
      </c>
      <c r="B8758" s="11" t="s">
        <v>153</v>
      </c>
      <c r="C8758" s="10" t="s">
        <v>18</v>
      </c>
      <c r="D8758" s="12">
        <v>39763</v>
      </c>
      <c r="E8758" s="13" t="s">
        <v>4901</v>
      </c>
      <c r="F8758" s="13" t="s">
        <v>24</v>
      </c>
      <c r="G8758" s="14" t="s">
        <v>14798</v>
      </c>
      <c r="H8758" s="15">
        <f>HYPERLINK("https://docs.wto.org/imrd/directdoc.asp?DDFDocuments/t/G/SPS/NKOR299.DOC","EN")</f>
      </c>
      <c r="I8758" s="15">
        <f>HYPERLINK("https://docs.wto.org/imrd/directdoc.asp?DDFDocuments/u/G/SPS/NKOR299.DOC","FR")</f>
      </c>
      <c r="J8758" s="15">
        <f>HYPERLINK("https://docs.wto.org/imrd/directdoc.asp?DDFDocuments/v/G/SPS/NKOR299.DOC","ES")</f>
      </c>
    </row>
    <row r="8759">
      <c r="A8759" s="10" t="s">
        <v>14873</v>
      </c>
      <c r="B8759" s="11" t="s">
        <v>195</v>
      </c>
      <c r="C8759" s="10" t="s">
        <v>18</v>
      </c>
      <c r="D8759" s="12">
        <v>39763</v>
      </c>
      <c r="E8759" s="13" t="s">
        <v>12626</v>
      </c>
      <c r="F8759" s="13" t="s">
        <v>4385</v>
      </c>
      <c r="G8759" s="14" t="s">
        <v>151</v>
      </c>
      <c r="H8759" s="15">
        <f>HYPERLINK("https://docs.wto.org/imrd/directdoc.asp?DDFDocuments/t/G/SPS/NNZL413.DOC","EN")</f>
      </c>
      <c r="I8759" s="15">
        <f>HYPERLINK("https://docs.wto.org/imrd/directdoc.asp?DDFDocuments/u/G/SPS/NNZL413.DOC","FR")</f>
      </c>
      <c r="J8759" s="15">
        <f>HYPERLINK("https://docs.wto.org/imrd/directdoc.asp?DDFDocuments/v/G/SPS/NNZL413.DOC","ES")</f>
      </c>
    </row>
    <row r="8760">
      <c r="A8760" s="10" t="s">
        <v>14874</v>
      </c>
      <c r="B8760" s="11" t="s">
        <v>161</v>
      </c>
      <c r="C8760" s="10" t="s">
        <v>12</v>
      </c>
      <c r="D8760" s="12">
        <v>39763</v>
      </c>
      <c r="E8760" s="13" t="s">
        <v>3381</v>
      </c>
      <c r="F8760" s="13" t="s">
        <v>144</v>
      </c>
      <c r="G8760" s="14" t="s">
        <v>14875</v>
      </c>
      <c r="H8760" s="15">
        <f>HYPERLINK("https://docs.wto.org/imrd/directdoc.asp?DDFDocuments/t/G/SPS/NUSA1881.DOC","EN")</f>
      </c>
      <c r="I8760" s="15">
        <f>HYPERLINK("https://docs.wto.org/imrd/directdoc.asp?DDFDocuments/u/G/SPS/NUSA1881.DOC","FR")</f>
      </c>
      <c r="J8760" s="15">
        <f>HYPERLINK("https://docs.wto.org/imrd/directdoc.asp?DDFDocuments/v/G/SPS/NUSA1881.DOC","ES")</f>
      </c>
    </row>
    <row r="8761">
      <c r="A8761" s="10" t="s">
        <v>14876</v>
      </c>
      <c r="B8761" s="11" t="s">
        <v>161</v>
      </c>
      <c r="C8761" s="10" t="s">
        <v>18</v>
      </c>
      <c r="D8761" s="12">
        <v>39763</v>
      </c>
      <c r="E8761" s="13" t="s">
        <v>14395</v>
      </c>
      <c r="F8761" s="13" t="s">
        <v>607</v>
      </c>
      <c r="G8761" s="14" t="s">
        <v>59</v>
      </c>
      <c r="H8761" s="15">
        <f>HYPERLINK("https://docs.wto.org/imrd/directdoc.asp?DDFDocuments/t/G/SPS/NUSA1884.DOC","EN")</f>
      </c>
      <c r="I8761" s="15">
        <f>HYPERLINK("https://docs.wto.org/imrd/directdoc.asp?DDFDocuments/u/G/SPS/NUSA1884.DOC","FR")</f>
      </c>
      <c r="J8761" s="15">
        <f>HYPERLINK("https://docs.wto.org/imrd/directdoc.asp?DDFDocuments/v/G/SPS/NUSA1884.DOC","ES")</f>
      </c>
    </row>
    <row r="8762">
      <c r="A8762" s="10" t="s">
        <v>14877</v>
      </c>
      <c r="B8762" s="11" t="s">
        <v>3715</v>
      </c>
      <c r="C8762" s="10" t="s">
        <v>18</v>
      </c>
      <c r="D8762" s="12">
        <v>39756</v>
      </c>
      <c r="E8762" s="13" t="s">
        <v>2478</v>
      </c>
      <c r="F8762" s="13" t="s">
        <v>262</v>
      </c>
      <c r="G8762" s="14" t="s">
        <v>14836</v>
      </c>
      <c r="H8762" s="15">
        <f>HYPERLINK("https://docs.wto.org/imrd/directdoc.asp?DDFDocuments/t/G/SPS/NARM21.doc","EN")</f>
      </c>
      <c r="I8762" s="15">
        <f>HYPERLINK("https://docs.wto.org/imrd/directdoc.asp?DDFDocuments/u/G/SPS/NARM21.doc","FR")</f>
      </c>
      <c r="J8762" s="15">
        <f>HYPERLINK("https://docs.wto.org/imrd/directdoc.asp?DDFDocuments/v/G/SPS/NARM21.doc","ES")</f>
      </c>
    </row>
    <row r="8763">
      <c r="A8763" s="10" t="s">
        <v>14878</v>
      </c>
      <c r="B8763" s="11" t="s">
        <v>161</v>
      </c>
      <c r="C8763" s="10" t="s">
        <v>54</v>
      </c>
      <c r="D8763" s="12">
        <v>39752</v>
      </c>
      <c r="E8763" s="13" t="s">
        <v>14879</v>
      </c>
      <c r="F8763" s="13" t="s">
        <v>144</v>
      </c>
      <c r="G8763" s="14" t="s">
        <v>14880</v>
      </c>
      <c r="H8763" s="15">
        <f>HYPERLINK("https://docs.wto.org/imrd/directdoc.asp?DDFDocuments/t/G/SPS/NUSA1868A1.doc","EN")</f>
      </c>
      <c r="I8763" s="15">
        <f>HYPERLINK("https://docs.wto.org/imrd/directdoc.asp?DDFDocuments/u/G/SPS/NUSA1868A1.doc","FR")</f>
      </c>
      <c r="J8763" s="15">
        <f>HYPERLINK("https://docs.wto.org/imrd/directdoc.asp?DDFDocuments/v/G/SPS/NUSA1868A1.doc","ES")</f>
      </c>
    </row>
    <row r="8764">
      <c r="A8764" s="10" t="s">
        <v>14881</v>
      </c>
      <c r="B8764" s="11" t="s">
        <v>82</v>
      </c>
      <c r="C8764" s="10" t="s">
        <v>18</v>
      </c>
      <c r="D8764" s="12">
        <v>39749</v>
      </c>
      <c r="E8764" s="13" t="s">
        <v>14630</v>
      </c>
      <c r="F8764" s="13" t="s">
        <v>1550</v>
      </c>
      <c r="G8764" s="14" t="s">
        <v>14260</v>
      </c>
      <c r="H8764" s="15">
        <f>HYPERLINK("https://docs.wto.org/imrd/directdoc.asp?DDFDocuments/t/G/SPS/NEEC335.DOC","EN")</f>
      </c>
      <c r="I8764" s="15">
        <f>HYPERLINK("https://docs.wto.org/imrd/directdoc.asp?DDFDocuments/u/G/SPS/NEEC335.DOC","FR")</f>
      </c>
      <c r="J8764" s="15">
        <f>HYPERLINK("https://docs.wto.org/imrd/directdoc.asp?DDFDocuments/v/G/SPS/NEEC335.DOC","ES")</f>
      </c>
    </row>
    <row r="8765">
      <c r="A8765" s="10" t="s">
        <v>14882</v>
      </c>
      <c r="B8765" s="11" t="s">
        <v>5038</v>
      </c>
      <c r="C8765" s="10" t="s">
        <v>12</v>
      </c>
      <c r="D8765" s="12">
        <v>39748</v>
      </c>
      <c r="E8765" s="13" t="s">
        <v>14804</v>
      </c>
      <c r="F8765" s="13" t="s">
        <v>56</v>
      </c>
      <c r="G8765" s="14" t="s">
        <v>14883</v>
      </c>
      <c r="H8765" s="15">
        <f>HYPERLINK("https://docs.wto.org/imrd/directdoc.asp?DDFDocuments/q/G/SPS/NALB89.pdf","EN")</f>
      </c>
      <c r="I8765" s="15">
        <f>HYPERLINK("https://docs.wto.org/imrd/directdoc.asp?DDFDocuments/r/G/SPS/NALB89.pdf","FR")</f>
      </c>
      <c r="J8765" s="15">
        <f>HYPERLINK("https://docs.wto.org/imrd/directdoc.asp?DDFDocuments/s/G/SPS/NALB89.pdf","ES")</f>
      </c>
    </row>
    <row r="8766">
      <c r="A8766" s="10" t="s">
        <v>14884</v>
      </c>
      <c r="B8766" s="11" t="s">
        <v>5038</v>
      </c>
      <c r="C8766" s="10" t="s">
        <v>12</v>
      </c>
      <c r="D8766" s="12">
        <v>39748</v>
      </c>
      <c r="E8766" s="13" t="s">
        <v>14632</v>
      </c>
      <c r="F8766" s="13" t="s">
        <v>14</v>
      </c>
      <c r="G8766" s="14" t="s">
        <v>14885</v>
      </c>
      <c r="H8766" s="15">
        <f>HYPERLINK("https://docs.wto.org/imrd/directdoc.asp?DDFDocuments/t/G/SPS/NALB90.DOC","EN")</f>
      </c>
      <c r="I8766" s="15">
        <f>HYPERLINK("https://docs.wto.org/imrd/directdoc.asp?DDFDocuments/u/G/SPS/NALB90.DOC","FR")</f>
      </c>
      <c r="J8766" s="15">
        <f>HYPERLINK("https://docs.wto.org/imrd/directdoc.asp?DDFDocuments/v/G/SPS/NALB90.DOC","ES")</f>
      </c>
    </row>
    <row r="8767">
      <c r="A8767" s="10" t="s">
        <v>14886</v>
      </c>
      <c r="B8767" s="11" t="s">
        <v>5038</v>
      </c>
      <c r="C8767" s="10" t="s">
        <v>12</v>
      </c>
      <c r="D8767" s="12">
        <v>39748</v>
      </c>
      <c r="E8767" s="13" t="s">
        <v>14804</v>
      </c>
      <c r="F8767" s="13" t="s">
        <v>56</v>
      </c>
      <c r="G8767" s="14" t="s">
        <v>14887</v>
      </c>
      <c r="H8767" s="15">
        <f>HYPERLINK("https://docs.wto.org/imrd/directdoc.asp?DDFDocuments/t/G/SPS/NALB91.DOC","EN")</f>
      </c>
      <c r="I8767" s="15">
        <f>HYPERLINK("https://docs.wto.org/imrd/directdoc.asp?DDFDocuments/u/G/SPS/NALB91.DOC","FR")</f>
      </c>
      <c r="J8767" s="15">
        <f>HYPERLINK("https://docs.wto.org/imrd/directdoc.asp?DDFDocuments/v/G/SPS/NALB91.DOC","ES")</f>
      </c>
    </row>
    <row r="8768">
      <c r="A8768" s="10" t="s">
        <v>14888</v>
      </c>
      <c r="B8768" s="11" t="s">
        <v>145</v>
      </c>
      <c r="C8768" s="10" t="s">
        <v>12</v>
      </c>
      <c r="D8768" s="12">
        <v>39748</v>
      </c>
      <c r="E8768" s="13" t="s">
        <v>7465</v>
      </c>
      <c r="F8768" s="13" t="s">
        <v>229</v>
      </c>
      <c r="G8768" s="14" t="s">
        <v>226</v>
      </c>
      <c r="H8768" s="15">
        <f>HYPERLINK("https://docs.wto.org/imrd/directdoc.asp?DDFDocuments/t/G/SPS/NPHL147.DOC","EN")</f>
      </c>
      <c r="I8768" s="15">
        <f>HYPERLINK("https://docs.wto.org/imrd/directdoc.asp?DDFDocuments/u/G/SPS/NPHL147.DOC","FR")</f>
      </c>
      <c r="J8768" s="15">
        <f>HYPERLINK("https://docs.wto.org/imrd/directdoc.asp?DDFDocuments/v/G/SPS/NPHL147.DOC","ES")</f>
      </c>
    </row>
    <row r="8769">
      <c r="A8769" s="10" t="s">
        <v>14889</v>
      </c>
      <c r="B8769" s="11" t="s">
        <v>349</v>
      </c>
      <c r="C8769" s="10" t="s">
        <v>18</v>
      </c>
      <c r="D8769" s="12">
        <v>39745</v>
      </c>
      <c r="E8769" s="13" t="s">
        <v>1240</v>
      </c>
      <c r="F8769" s="13" t="s">
        <v>5334</v>
      </c>
      <c r="G8769" s="14" t="s">
        <v>3017</v>
      </c>
      <c r="H8769" s="15">
        <f>HYPERLINK("https://docs.wto.org/imrd/directdoc.asp?DDFDocuments/q/G/SPS/NECU61.pdf","EN")</f>
      </c>
      <c r="I8769" s="15">
        <f>HYPERLINK("https://docs.wto.org/imrd/directdoc.asp?DDFDocuments/r/G/SPS/NECU61.pdf","FR")</f>
      </c>
      <c r="J8769" s="15">
        <f>HYPERLINK("https://docs.wto.org/imrd/directdoc.asp?DDFDocuments/s/G/SPS/NECU61.pdf","ES")</f>
      </c>
    </row>
    <row r="8770">
      <c r="A8770" s="10" t="s">
        <v>14890</v>
      </c>
      <c r="B8770" s="11" t="s">
        <v>349</v>
      </c>
      <c r="C8770" s="10" t="s">
        <v>18</v>
      </c>
      <c r="D8770" s="12">
        <v>39745</v>
      </c>
      <c r="E8770" s="13" t="s">
        <v>14891</v>
      </c>
      <c r="F8770" s="13" t="s">
        <v>5334</v>
      </c>
      <c r="G8770" s="14" t="s">
        <v>149</v>
      </c>
      <c r="H8770" s="15">
        <f>HYPERLINK("https://docs.wto.org/imrd/directdoc.asp?DDFDocuments/t/G/SPS/NECU62.DOC","EN")</f>
      </c>
      <c r="I8770" s="15">
        <f>HYPERLINK("https://docs.wto.org/imrd/directdoc.asp?DDFDocuments/u/G/SPS/NECU62.DOC","FR")</f>
      </c>
      <c r="J8770" s="15">
        <f>HYPERLINK("https://docs.wto.org/imrd/directdoc.asp?DDFDocuments/v/G/SPS/NECU62.DOC","ES")</f>
      </c>
    </row>
    <row r="8771">
      <c r="A8771" s="10" t="s">
        <v>14892</v>
      </c>
      <c r="B8771" s="11" t="s">
        <v>349</v>
      </c>
      <c r="C8771" s="10" t="s">
        <v>18</v>
      </c>
      <c r="D8771" s="12">
        <v>39745</v>
      </c>
      <c r="E8771" s="13" t="s">
        <v>1240</v>
      </c>
      <c r="F8771" s="13" t="s">
        <v>5334</v>
      </c>
      <c r="G8771" s="14" t="s">
        <v>379</v>
      </c>
      <c r="H8771" s="15">
        <f>HYPERLINK("https://docs.wto.org/imrd/directdoc.asp?DDFDocuments/q/G/SPS/NECU63.pdf","EN")</f>
      </c>
      <c r="I8771" s="15">
        <f>HYPERLINK("https://docs.wto.org/imrd/directdoc.asp?DDFDocuments/r/G/SPS/NECU63.pdf","FR")</f>
      </c>
      <c r="J8771" s="15">
        <f>HYPERLINK("https://docs.wto.org/imrd/directdoc.asp?DDFDocuments/s/G/SPS/NECU63.pdf","ES")</f>
      </c>
    </row>
    <row r="8772">
      <c r="A8772" s="10" t="s">
        <v>14893</v>
      </c>
      <c r="B8772" s="11" t="s">
        <v>349</v>
      </c>
      <c r="C8772" s="10" t="s">
        <v>18</v>
      </c>
      <c r="D8772" s="12">
        <v>39745</v>
      </c>
      <c r="E8772" s="13" t="s">
        <v>14894</v>
      </c>
      <c r="F8772" s="13" t="s">
        <v>5334</v>
      </c>
      <c r="G8772" s="14" t="s">
        <v>226</v>
      </c>
      <c r="H8772" s="15">
        <f>HYPERLINK("https://docs.wto.org/imrd/directdoc.asp?DDFDocuments/t/G/SPS/NECU64.DOC","EN")</f>
      </c>
      <c r="I8772" s="15">
        <f>HYPERLINK("https://docs.wto.org/imrd/directdoc.asp?DDFDocuments/u/G/SPS/NECU64.DOC","FR")</f>
      </c>
      <c r="J8772" s="15">
        <f>HYPERLINK("https://docs.wto.org/imrd/directdoc.asp?DDFDocuments/v/G/SPS/NECU64.DOC","ES")</f>
      </c>
    </row>
    <row r="8773">
      <c r="A8773" s="10" t="s">
        <v>14895</v>
      </c>
      <c r="B8773" s="11" t="s">
        <v>349</v>
      </c>
      <c r="C8773" s="10" t="s">
        <v>18</v>
      </c>
      <c r="D8773" s="12">
        <v>39745</v>
      </c>
      <c r="E8773" s="13" t="s">
        <v>1240</v>
      </c>
      <c r="F8773" s="13" t="s">
        <v>5334</v>
      </c>
      <c r="G8773" s="14" t="s">
        <v>87</v>
      </c>
      <c r="H8773" s="15">
        <f>HYPERLINK("https://docs.wto.org/imrd/directdoc.asp?DDFDocuments/q/G/SPS/NECU65.pdf","EN")</f>
      </c>
      <c r="I8773" s="15">
        <f>HYPERLINK("https://docs.wto.org/imrd/directdoc.asp?DDFDocuments/r/G/SPS/NECU65.pdf","FR")</f>
      </c>
      <c r="J8773" s="15">
        <f>HYPERLINK("https://docs.wto.org/imrd/directdoc.asp?DDFDocuments/s/G/SPS/NECU65.pdf","ES")</f>
      </c>
    </row>
    <row r="8774">
      <c r="A8774" s="10" t="s">
        <v>14896</v>
      </c>
      <c r="B8774" s="11" t="s">
        <v>349</v>
      </c>
      <c r="C8774" s="10" t="s">
        <v>18</v>
      </c>
      <c r="D8774" s="12">
        <v>39745</v>
      </c>
      <c r="E8774" s="13" t="s">
        <v>14897</v>
      </c>
      <c r="F8774" s="13" t="s">
        <v>14898</v>
      </c>
      <c r="G8774" s="14" t="s">
        <v>5318</v>
      </c>
      <c r="H8774" s="15">
        <f>HYPERLINK("https://docs.wto.org/imrd/directdoc.asp?DDFDocuments/t/G/SPS/NECU66.DOC","EN")</f>
      </c>
      <c r="I8774" s="15">
        <f>HYPERLINK("https://docs.wto.org/imrd/directdoc.asp?DDFDocuments/u/G/SPS/NECU66.DOC","FR")</f>
      </c>
      <c r="J8774" s="15">
        <f>HYPERLINK("https://docs.wto.org/imrd/directdoc.asp?DDFDocuments/v/G/SPS/NECU66.DOC","ES")</f>
      </c>
    </row>
    <row r="8775">
      <c r="A8775" s="10" t="s">
        <v>14899</v>
      </c>
      <c r="B8775" s="11" t="s">
        <v>349</v>
      </c>
      <c r="C8775" s="10" t="s">
        <v>18</v>
      </c>
      <c r="D8775" s="12">
        <v>39745</v>
      </c>
      <c r="E8775" s="13" t="s">
        <v>14897</v>
      </c>
      <c r="F8775" s="13" t="s">
        <v>14900</v>
      </c>
      <c r="G8775" s="14" t="s">
        <v>5318</v>
      </c>
      <c r="H8775" s="15">
        <f>HYPERLINK("https://docs.wto.org/imrd/directdoc.asp?DDFDocuments/t/G/SPS/NECU67.DOC","EN")</f>
      </c>
      <c r="I8775" s="15">
        <f>HYPERLINK("https://docs.wto.org/imrd/directdoc.asp?DDFDocuments/u/G/SPS/NECU67.DOC","FR")</f>
      </c>
      <c r="J8775" s="15">
        <f>HYPERLINK("https://docs.wto.org/imrd/directdoc.asp?DDFDocuments/v/G/SPS/NECU67.DOC","ES")</f>
      </c>
    </row>
    <row r="8776">
      <c r="A8776" s="10" t="s">
        <v>14901</v>
      </c>
      <c r="B8776" s="11" t="s">
        <v>349</v>
      </c>
      <c r="C8776" s="10" t="s">
        <v>18</v>
      </c>
      <c r="D8776" s="12">
        <v>39745</v>
      </c>
      <c r="E8776" s="13" t="s">
        <v>14902</v>
      </c>
      <c r="F8776" s="13" t="s">
        <v>368</v>
      </c>
      <c r="G8776" s="14" t="s">
        <v>14816</v>
      </c>
      <c r="H8776" s="15">
        <f>HYPERLINK("https://docs.wto.org/imrd/directdoc.asp?DDFDocuments/t/G/SPS/NECU68.DOC","EN")</f>
      </c>
      <c r="I8776" s="15">
        <f>HYPERLINK("https://docs.wto.org/imrd/directdoc.asp?DDFDocuments/u/G/SPS/NECU68.DOC","FR")</f>
      </c>
      <c r="J8776" s="15">
        <f>HYPERLINK("https://docs.wto.org/imrd/directdoc.asp?DDFDocuments/v/G/SPS/NECU68.DOC","ES")</f>
      </c>
    </row>
    <row r="8777">
      <c r="A8777" s="10" t="s">
        <v>14903</v>
      </c>
      <c r="B8777" s="11" t="s">
        <v>349</v>
      </c>
      <c r="C8777" s="10" t="s">
        <v>18</v>
      </c>
      <c r="D8777" s="12">
        <v>39745</v>
      </c>
      <c r="E8777" s="13" t="s">
        <v>14904</v>
      </c>
      <c r="F8777" s="13" t="s">
        <v>3404</v>
      </c>
      <c r="G8777" s="14" t="s">
        <v>365</v>
      </c>
      <c r="H8777" s="15">
        <f>HYPERLINK("https://docs.wto.org/imrd/directdoc.asp?DDFDocuments/q/G/SPS/NECU70.pdf","EN")</f>
      </c>
      <c r="I8777" s="15">
        <f>HYPERLINK("https://docs.wto.org/imrd/directdoc.asp?DDFDocuments/r/G/SPS/NECU70.pdf","FR")</f>
      </c>
      <c r="J8777" s="15">
        <f>HYPERLINK("https://docs.wto.org/imrd/directdoc.asp?DDFDocuments/s/G/SPS/NECU70.pdf","ES")</f>
      </c>
    </row>
    <row r="8778">
      <c r="A8778" s="10" t="s">
        <v>14905</v>
      </c>
      <c r="B8778" s="11" t="s">
        <v>349</v>
      </c>
      <c r="C8778" s="10" t="s">
        <v>18</v>
      </c>
      <c r="D8778" s="12">
        <v>39745</v>
      </c>
      <c r="E8778" s="13" t="s">
        <v>14906</v>
      </c>
      <c r="F8778" s="13" t="s">
        <v>3868</v>
      </c>
      <c r="G8778" s="14" t="s">
        <v>1412</v>
      </c>
      <c r="H8778" s="15">
        <f>HYPERLINK("https://docs.wto.org/imrd/directdoc.asp?DDFDocuments/t/G/SPS/NECU71.DOC","EN")</f>
      </c>
      <c r="I8778" s="15">
        <f>HYPERLINK("https://docs.wto.org/imrd/directdoc.asp?DDFDocuments/u/G/SPS/NECU71.DOC","FR")</f>
      </c>
      <c r="J8778" s="15">
        <f>HYPERLINK("https://docs.wto.org/imrd/directdoc.asp?DDFDocuments/v/G/SPS/NECU71.DOC","ES")</f>
      </c>
    </row>
    <row r="8779">
      <c r="A8779" s="10" t="s">
        <v>14907</v>
      </c>
      <c r="B8779" s="11" t="s">
        <v>349</v>
      </c>
      <c r="C8779" s="10" t="s">
        <v>18</v>
      </c>
      <c r="D8779" s="12">
        <v>39745</v>
      </c>
      <c r="E8779" s="13" t="s">
        <v>14908</v>
      </c>
      <c r="F8779" s="13" t="s">
        <v>138</v>
      </c>
      <c r="G8779" s="14" t="s">
        <v>14909</v>
      </c>
      <c r="H8779" s="15">
        <f>HYPERLINK("https://docs.wto.org/imrd/directdoc.asp?DDFDocuments/q/G/SPS/NECU72.pdf","EN")</f>
      </c>
      <c r="I8779" s="15">
        <f>HYPERLINK("https://docs.wto.org/imrd/directdoc.asp?DDFDocuments/r/G/SPS/NECU72.pdf","FR")</f>
      </c>
      <c r="J8779" s="15">
        <f>HYPERLINK("https://docs.wto.org/imrd/directdoc.asp?DDFDocuments/s/G/SPS/NECU72.pdf","ES")</f>
      </c>
    </row>
    <row r="8780">
      <c r="A8780" s="10" t="s">
        <v>14910</v>
      </c>
      <c r="B8780" s="11" t="s">
        <v>349</v>
      </c>
      <c r="C8780" s="10" t="s">
        <v>18</v>
      </c>
      <c r="D8780" s="12">
        <v>39745</v>
      </c>
      <c r="E8780" s="13" t="s">
        <v>14908</v>
      </c>
      <c r="F8780" s="13" t="s">
        <v>56</v>
      </c>
      <c r="G8780" s="14" t="s">
        <v>9365</v>
      </c>
      <c r="H8780" s="15">
        <f>HYPERLINK("https://docs.wto.org/imrd/directdoc.asp?DDFDocuments/q/G/SPS/NECU73.pdf","EN")</f>
      </c>
      <c r="I8780" s="15">
        <f>HYPERLINK("https://docs.wto.org/imrd/directdoc.asp?DDFDocuments/r/G/SPS/NECU73.pdf","FR")</f>
      </c>
      <c r="J8780" s="15">
        <f>HYPERLINK("https://docs.wto.org/imrd/directdoc.asp?DDFDocuments/s/G/SPS/NECU73.pdf","ES")</f>
      </c>
    </row>
    <row r="8781">
      <c r="A8781" s="10" t="s">
        <v>14911</v>
      </c>
      <c r="B8781" s="11" t="s">
        <v>349</v>
      </c>
      <c r="C8781" s="10" t="s">
        <v>18</v>
      </c>
      <c r="D8781" s="12">
        <v>39745</v>
      </c>
      <c r="E8781" s="13" t="s">
        <v>14908</v>
      </c>
      <c r="F8781" s="13" t="s">
        <v>14912</v>
      </c>
      <c r="G8781" s="14" t="s">
        <v>233</v>
      </c>
      <c r="H8781" s="15">
        <f>HYPERLINK("https://docs.wto.org/imrd/directdoc.asp?DDFDocuments/q/G/SPS/NECU74.pdf","EN")</f>
      </c>
      <c r="I8781" s="15">
        <f>HYPERLINK("https://docs.wto.org/imrd/directdoc.asp?DDFDocuments/r/G/SPS/NECU74.pdf","FR")</f>
      </c>
      <c r="J8781" s="15">
        <f>HYPERLINK("https://docs.wto.org/imrd/directdoc.asp?DDFDocuments/s/G/SPS/NECU74.pdf","ES")</f>
      </c>
    </row>
    <row r="8782">
      <c r="A8782" s="10" t="s">
        <v>14913</v>
      </c>
      <c r="B8782" s="11" t="s">
        <v>349</v>
      </c>
      <c r="C8782" s="10" t="s">
        <v>18</v>
      </c>
      <c r="D8782" s="12">
        <v>39745</v>
      </c>
      <c r="E8782" s="13" t="s">
        <v>14897</v>
      </c>
      <c r="F8782" s="13" t="s">
        <v>14898</v>
      </c>
      <c r="G8782" s="14" t="s">
        <v>2110</v>
      </c>
      <c r="H8782" s="15">
        <f>HYPERLINK("https://docs.wto.org/imrd/directdoc.asp?DDFDocuments/t/G/SPS/NECU75.DOC","EN")</f>
      </c>
      <c r="I8782" s="15">
        <f>HYPERLINK("https://docs.wto.org/imrd/directdoc.asp?DDFDocuments/u/G/SPS/NECU75.DOC","FR")</f>
      </c>
      <c r="J8782" s="15">
        <f>HYPERLINK("https://docs.wto.org/imrd/directdoc.asp?DDFDocuments/v/G/SPS/NECU75.DOC","ES")</f>
      </c>
    </row>
    <row r="8783">
      <c r="A8783" s="10" t="s">
        <v>14914</v>
      </c>
      <c r="B8783" s="11" t="s">
        <v>349</v>
      </c>
      <c r="C8783" s="10" t="s">
        <v>18</v>
      </c>
      <c r="D8783" s="12">
        <v>39745</v>
      </c>
      <c r="E8783" s="13" t="s">
        <v>14915</v>
      </c>
      <c r="F8783" s="13" t="s">
        <v>1515</v>
      </c>
      <c r="G8783" s="14" t="s">
        <v>14219</v>
      </c>
      <c r="H8783" s="15">
        <f>HYPERLINK("https://docs.wto.org/imrd/directdoc.asp?DDFDocuments/q/G/SPS/NECU76.pdf","EN")</f>
      </c>
      <c r="I8783" s="15">
        <f>HYPERLINK("https://docs.wto.org/imrd/directdoc.asp?DDFDocuments/r/G/SPS/NECU76.pdf","FR")</f>
      </c>
      <c r="J8783" s="15">
        <f>HYPERLINK("https://docs.wto.org/imrd/directdoc.asp?DDFDocuments/s/G/SPS/NECU76.pdf","ES")</f>
      </c>
    </row>
    <row r="8784">
      <c r="A8784" s="10" t="s">
        <v>14916</v>
      </c>
      <c r="B8784" s="11" t="s">
        <v>349</v>
      </c>
      <c r="C8784" s="10" t="s">
        <v>18</v>
      </c>
      <c r="D8784" s="12">
        <v>39745</v>
      </c>
      <c r="E8784" s="13" t="s">
        <v>14917</v>
      </c>
      <c r="F8784" s="13" t="s">
        <v>4894</v>
      </c>
      <c r="G8784" s="14" t="s">
        <v>233</v>
      </c>
      <c r="H8784" s="15">
        <f>HYPERLINK("https://docs.wto.org/imrd/directdoc.asp?DDFDocuments/q/G/SPS/NECU77.pdf","EN")</f>
      </c>
      <c r="I8784" s="15">
        <f>HYPERLINK("https://docs.wto.org/imrd/directdoc.asp?DDFDocuments/r/G/SPS/NECU77.pdf","FR")</f>
      </c>
      <c r="J8784" s="15">
        <f>HYPERLINK("https://docs.wto.org/imrd/directdoc.asp?DDFDocuments/s/G/SPS/NECU77.pdf","ES")</f>
      </c>
    </row>
    <row r="8785">
      <c r="A8785" s="10" t="s">
        <v>14918</v>
      </c>
      <c r="B8785" s="11" t="s">
        <v>349</v>
      </c>
      <c r="C8785" s="10" t="s">
        <v>18</v>
      </c>
      <c r="D8785" s="12">
        <v>39745</v>
      </c>
      <c r="E8785" s="13" t="s">
        <v>14919</v>
      </c>
      <c r="F8785" s="13" t="s">
        <v>5334</v>
      </c>
      <c r="G8785" s="14" t="s">
        <v>379</v>
      </c>
      <c r="H8785" s="15">
        <f>HYPERLINK("https://docs.wto.org/imrd/directdoc.asp?DDFDocuments/t/G/SPS/NECU78.DOC","EN")</f>
      </c>
      <c r="I8785" s="15">
        <f>HYPERLINK("https://docs.wto.org/imrd/directdoc.asp?DDFDocuments/u/G/SPS/NECU78.DOC","FR")</f>
      </c>
      <c r="J8785" s="15">
        <f>HYPERLINK("https://docs.wto.org/imrd/directdoc.asp?DDFDocuments/v/G/SPS/NECU78.DOC","ES")</f>
      </c>
    </row>
    <row r="8786">
      <c r="A8786" s="10" t="s">
        <v>14920</v>
      </c>
      <c r="B8786" s="11" t="s">
        <v>134</v>
      </c>
      <c r="C8786" s="10" t="s">
        <v>12</v>
      </c>
      <c r="D8786" s="12">
        <v>39745</v>
      </c>
      <c r="E8786" s="13" t="s">
        <v>14857</v>
      </c>
      <c r="F8786" s="13" t="s">
        <v>868</v>
      </c>
      <c r="G8786" s="14" t="s">
        <v>14858</v>
      </c>
      <c r="H8786" s="15">
        <f>HYPERLINK("https://docs.wto.org/imrd/directdoc.asp?DDFDocuments/t/G/SPS/NTHA172.DOC","EN")</f>
      </c>
      <c r="I8786" s="15">
        <f>HYPERLINK("https://docs.wto.org/imrd/directdoc.asp?DDFDocuments/u/G/SPS/NTHA172.DOC","FR")</f>
      </c>
      <c r="J8786" s="15">
        <f>HYPERLINK("https://docs.wto.org/imrd/directdoc.asp?DDFDocuments/v/G/SPS/NTHA172.DOC","ES")</f>
      </c>
    </row>
    <row r="8787">
      <c r="A8787" s="10" t="s">
        <v>14921</v>
      </c>
      <c r="B8787" s="11" t="s">
        <v>145</v>
      </c>
      <c r="C8787" s="10" t="s">
        <v>54</v>
      </c>
      <c r="D8787" s="12">
        <v>39743</v>
      </c>
      <c r="E8787" s="13" t="s">
        <v>7465</v>
      </c>
      <c r="F8787" s="13" t="s">
        <v>925</v>
      </c>
      <c r="G8787" s="14" t="s">
        <v>14922</v>
      </c>
      <c r="H8787" s="15">
        <f>HYPERLINK("https://docs.wto.org/imrd/directdoc.asp?DDFDocuments/q/G/SPS/NPHL139A1.pdf","EN")</f>
      </c>
      <c r="I8787" s="15">
        <f>HYPERLINK("https://docs.wto.org/imrd/directdoc.asp?DDFDocuments/r/G/SPS/NPHL139A1.pdf","FR")</f>
      </c>
      <c r="J8787" s="15">
        <f>HYPERLINK("https://docs.wto.org/imrd/directdoc.asp?DDFDocuments/s/G/SPS/NPHL139A1.pdf","ES")</f>
      </c>
    </row>
    <row r="8788">
      <c r="A8788" s="10" t="s">
        <v>14923</v>
      </c>
      <c r="B8788" s="11" t="s">
        <v>720</v>
      </c>
      <c r="C8788" s="10" t="s">
        <v>40</v>
      </c>
      <c r="D8788" s="12">
        <v>39743</v>
      </c>
      <c r="E8788" s="13" t="s">
        <v>19</v>
      </c>
      <c r="F8788" s="13" t="s">
        <v>5163</v>
      </c>
      <c r="G8788" s="14" t="s">
        <v>14820</v>
      </c>
      <c r="H8788" s="15">
        <f>HYPERLINK("https://docs.wto.org/imrd/directdoc.asp?DDFDocuments/t/G/SPS/NSLV82A1.DOC","EN")</f>
      </c>
      <c r="I8788" s="15">
        <f>HYPERLINK("https://docs.wto.org/imrd/directdoc.asp?DDFDocuments/u/G/SPS/NSLV82A1.DOC","FR")</f>
      </c>
      <c r="J8788" s="15">
        <f>HYPERLINK("https://docs.wto.org/imrd/directdoc.asp?DDFDocuments/v/G/SPS/NSLV82A1.DOC","ES")</f>
      </c>
    </row>
    <row r="8789">
      <c r="A8789" s="10" t="s">
        <v>14924</v>
      </c>
      <c r="B8789" s="11" t="s">
        <v>720</v>
      </c>
      <c r="C8789" s="10" t="s">
        <v>40</v>
      </c>
      <c r="D8789" s="12">
        <v>39743</v>
      </c>
      <c r="E8789" s="13" t="s">
        <v>19</v>
      </c>
      <c r="F8789" s="13" t="s">
        <v>5163</v>
      </c>
      <c r="G8789" s="14" t="s">
        <v>14820</v>
      </c>
      <c r="H8789" s="15">
        <f>HYPERLINK("https://docs.wto.org/imrd/directdoc.asp?DDFDocuments/t/G/SPS/NSLV83A1.DOC","EN")</f>
      </c>
      <c r="I8789" s="15">
        <f>HYPERLINK("https://docs.wto.org/imrd/directdoc.asp?DDFDocuments/u/G/SPS/NSLV83A1.DOC","FR")</f>
      </c>
      <c r="J8789" s="15">
        <f>HYPERLINK("https://docs.wto.org/imrd/directdoc.asp?DDFDocuments/v/G/SPS/NSLV83A1.DOC","ES")</f>
      </c>
    </row>
    <row r="8790">
      <c r="A8790" s="10" t="s">
        <v>14925</v>
      </c>
      <c r="B8790" s="11" t="s">
        <v>720</v>
      </c>
      <c r="C8790" s="10" t="s">
        <v>40</v>
      </c>
      <c r="D8790" s="12">
        <v>39743</v>
      </c>
      <c r="E8790" s="13" t="s">
        <v>19</v>
      </c>
      <c r="F8790" s="13" t="s">
        <v>5163</v>
      </c>
      <c r="G8790" s="14" t="s">
        <v>14820</v>
      </c>
      <c r="H8790" s="15">
        <f>HYPERLINK("https://docs.wto.org/imrd/directdoc.asp?DDFDocuments/t/G/SPS/NSLV84A1.DOC","EN")</f>
      </c>
      <c r="I8790" s="15">
        <f>HYPERLINK("https://docs.wto.org/imrd/directdoc.asp?DDFDocuments/u/G/SPS/NSLV84A1.DOC","FR")</f>
      </c>
      <c r="J8790" s="15">
        <f>HYPERLINK("https://docs.wto.org/imrd/directdoc.asp?DDFDocuments/v/G/SPS/NSLV84A1.DOC","ES")</f>
      </c>
    </row>
    <row r="8791">
      <c r="A8791" s="10" t="s">
        <v>14926</v>
      </c>
      <c r="B8791" s="11" t="s">
        <v>233</v>
      </c>
      <c r="C8791" s="10" t="s">
        <v>18</v>
      </c>
      <c r="D8791" s="12">
        <v>39742</v>
      </c>
      <c r="E8791" s="13" t="s">
        <v>14927</v>
      </c>
      <c r="F8791" s="13" t="s">
        <v>992</v>
      </c>
      <c r="G8791" s="14" t="s">
        <v>6821</v>
      </c>
      <c r="H8791" s="15">
        <f>HYPERLINK("https://docs.wto.org/imrd/directdoc.asp?DDFDocuments/q/G/SPS/NPER217.pdf","EN")</f>
      </c>
      <c r="I8791" s="15">
        <f>HYPERLINK("https://docs.wto.org/imrd/directdoc.asp?DDFDocuments/r/G/SPS/NPER217.pdf","FR")</f>
      </c>
      <c r="J8791" s="15">
        <f>HYPERLINK("https://docs.wto.org/imrd/directdoc.asp?DDFDocuments/s/G/SPS/NPER217.pdf","ES")</f>
      </c>
    </row>
    <row r="8792">
      <c r="A8792" s="10" t="s">
        <v>14928</v>
      </c>
      <c r="B8792" s="11" t="s">
        <v>233</v>
      </c>
      <c r="C8792" s="10" t="s">
        <v>18</v>
      </c>
      <c r="D8792" s="12">
        <v>39742</v>
      </c>
      <c r="E8792" s="13" t="s">
        <v>14929</v>
      </c>
      <c r="F8792" s="13" t="s">
        <v>992</v>
      </c>
      <c r="G8792" s="14" t="s">
        <v>14929</v>
      </c>
      <c r="H8792" s="15">
        <f>HYPERLINK("https://docs.wto.org/imrd/directdoc.asp?DDFDocuments/t/G/SPS/NPER218.DOC","EN")</f>
      </c>
      <c r="I8792" s="15">
        <f>HYPERLINK("https://docs.wto.org/imrd/directdoc.asp?DDFDocuments/u/G/SPS/NPER218.DOC","FR")</f>
      </c>
      <c r="J8792" s="15">
        <f>HYPERLINK("https://docs.wto.org/imrd/directdoc.asp?DDFDocuments/v/G/SPS/NPER218.DOC","ES")</f>
      </c>
    </row>
    <row r="8793">
      <c r="A8793" s="10" t="s">
        <v>14930</v>
      </c>
      <c r="B8793" s="11" t="s">
        <v>233</v>
      </c>
      <c r="C8793" s="10" t="s">
        <v>18</v>
      </c>
      <c r="D8793" s="12">
        <v>39742</v>
      </c>
      <c r="E8793" s="13" t="s">
        <v>14931</v>
      </c>
      <c r="F8793" s="13" t="s">
        <v>992</v>
      </c>
      <c r="G8793" s="14" t="s">
        <v>5318</v>
      </c>
      <c r="H8793" s="15">
        <f>HYPERLINK("https://docs.wto.org/imrd/directdoc.asp?DDFDocuments/t/G/SPS/NPER219.DOC","EN")</f>
      </c>
      <c r="I8793" s="15">
        <f>HYPERLINK("https://docs.wto.org/imrd/directdoc.asp?DDFDocuments/u/G/SPS/NPER219.DOC","FR")</f>
      </c>
      <c r="J8793" s="15">
        <f>HYPERLINK("https://docs.wto.org/imrd/directdoc.asp?DDFDocuments/v/G/SPS/NPER219.DOC","ES")</f>
      </c>
    </row>
    <row r="8794">
      <c r="A8794" s="10" t="s">
        <v>14932</v>
      </c>
      <c r="B8794" s="11" t="s">
        <v>233</v>
      </c>
      <c r="C8794" s="10" t="s">
        <v>18</v>
      </c>
      <c r="D8794" s="12">
        <v>39742</v>
      </c>
      <c r="E8794" s="13" t="s">
        <v>14933</v>
      </c>
      <c r="F8794" s="13" t="s">
        <v>607</v>
      </c>
      <c r="G8794" s="14" t="s">
        <v>226</v>
      </c>
      <c r="H8794" s="15">
        <f>HYPERLINK("https://docs.wto.org/imrd/directdoc.asp?DDFDocuments/t/G/SPS/NPER220.DOC","EN")</f>
      </c>
      <c r="I8794" s="15">
        <f>HYPERLINK("https://docs.wto.org/imrd/directdoc.asp?DDFDocuments/u/G/SPS/NPER220.DOC","FR")</f>
      </c>
      <c r="J8794" s="15">
        <f>HYPERLINK("https://docs.wto.org/imrd/directdoc.asp?DDFDocuments/v/G/SPS/NPER220.DOC","ES")</f>
      </c>
    </row>
    <row r="8795">
      <c r="A8795" s="10" t="s">
        <v>14934</v>
      </c>
      <c r="B8795" s="11" t="s">
        <v>233</v>
      </c>
      <c r="C8795" s="10" t="s">
        <v>18</v>
      </c>
      <c r="D8795" s="12">
        <v>39742</v>
      </c>
      <c r="E8795" s="13" t="s">
        <v>14933</v>
      </c>
      <c r="F8795" s="13" t="s">
        <v>992</v>
      </c>
      <c r="G8795" s="14" t="s">
        <v>5318</v>
      </c>
      <c r="H8795" s="15">
        <f>HYPERLINK("https://docs.wto.org/imrd/directdoc.asp?DDFDocuments/t/G/SPS/NPER221.DOC","EN")</f>
      </c>
      <c r="I8795" s="15">
        <f>HYPERLINK("https://docs.wto.org/imrd/directdoc.asp?DDFDocuments/u/G/SPS/NPER221.DOC","FR")</f>
      </c>
      <c r="J8795" s="15">
        <f>HYPERLINK("https://docs.wto.org/imrd/directdoc.asp?DDFDocuments/v/G/SPS/NPER221.DOC","ES")</f>
      </c>
    </row>
    <row r="8796">
      <c r="A8796" s="10" t="s">
        <v>14935</v>
      </c>
      <c r="B8796" s="11" t="s">
        <v>233</v>
      </c>
      <c r="C8796" s="10" t="s">
        <v>18</v>
      </c>
      <c r="D8796" s="12">
        <v>39742</v>
      </c>
      <c r="E8796" s="13" t="s">
        <v>14936</v>
      </c>
      <c r="F8796" s="13" t="s">
        <v>992</v>
      </c>
      <c r="G8796" s="14" t="s">
        <v>72</v>
      </c>
      <c r="H8796" s="15">
        <f>HYPERLINK("https://docs.wto.org/imrd/directdoc.asp?DDFDocuments/t/G/SPS/NPER222.DOC","EN")</f>
      </c>
      <c r="I8796" s="15">
        <f>HYPERLINK("https://docs.wto.org/imrd/directdoc.asp?DDFDocuments/u/G/SPS/NPER222.DOC","FR")</f>
      </c>
      <c r="J8796" s="15">
        <f>HYPERLINK("https://docs.wto.org/imrd/directdoc.asp?DDFDocuments/v/G/SPS/NPER222.DOC","ES")</f>
      </c>
    </row>
    <row r="8797">
      <c r="A8797" s="10" t="s">
        <v>14937</v>
      </c>
      <c r="B8797" s="11" t="s">
        <v>233</v>
      </c>
      <c r="C8797" s="10" t="s">
        <v>18</v>
      </c>
      <c r="D8797" s="12">
        <v>39742</v>
      </c>
      <c r="E8797" s="13" t="s">
        <v>14936</v>
      </c>
      <c r="F8797" s="13" t="s">
        <v>992</v>
      </c>
      <c r="G8797" s="14" t="s">
        <v>2110</v>
      </c>
      <c r="H8797" s="15">
        <f>HYPERLINK("https://docs.wto.org/imrd/directdoc.asp?DDFDocuments/t/G/SPS/NPER223.DOC","EN")</f>
      </c>
      <c r="I8797" s="15">
        <f>HYPERLINK("https://docs.wto.org/imrd/directdoc.asp?DDFDocuments/u/G/SPS/NPER223.DOC","FR")</f>
      </c>
      <c r="J8797" s="15">
        <f>HYPERLINK("https://docs.wto.org/imrd/directdoc.asp?DDFDocuments/v/G/SPS/NPER223.DOC","ES")</f>
      </c>
    </row>
    <row r="8798">
      <c r="A8798" s="10" t="s">
        <v>14938</v>
      </c>
      <c r="B8798" s="11" t="s">
        <v>233</v>
      </c>
      <c r="C8798" s="10" t="s">
        <v>18</v>
      </c>
      <c r="D8798" s="12">
        <v>39742</v>
      </c>
      <c r="E8798" s="13" t="s">
        <v>14939</v>
      </c>
      <c r="F8798" s="13" t="s">
        <v>992</v>
      </c>
      <c r="G8798" s="14" t="s">
        <v>365</v>
      </c>
      <c r="H8798" s="15">
        <f>HYPERLINK("https://docs.wto.org/imrd/directdoc.asp?DDFDocuments/q/G/SPS/NPER224.pdf","EN")</f>
      </c>
      <c r="I8798" s="15">
        <f>HYPERLINK("https://docs.wto.org/imrd/directdoc.asp?DDFDocuments/r/G/SPS/NPER224.pdf","FR")</f>
      </c>
      <c r="J8798" s="15">
        <f>HYPERLINK("https://docs.wto.org/imrd/directdoc.asp?DDFDocuments/s/G/SPS/NPER224.pdf","ES")</f>
      </c>
    </row>
    <row r="8799">
      <c r="A8799" s="10" t="s">
        <v>14940</v>
      </c>
      <c r="B8799" s="11" t="s">
        <v>233</v>
      </c>
      <c r="C8799" s="10" t="s">
        <v>18</v>
      </c>
      <c r="D8799" s="12">
        <v>39742</v>
      </c>
      <c r="E8799" s="13" t="s">
        <v>14941</v>
      </c>
      <c r="F8799" s="13" t="s">
        <v>992</v>
      </c>
      <c r="G8799" s="14" t="s">
        <v>161</v>
      </c>
      <c r="H8799" s="15">
        <f>HYPERLINK("https://docs.wto.org/imrd/directdoc.asp?DDFDocuments/q/G/SPS/NPER225.pdf","EN")</f>
      </c>
      <c r="I8799" s="15">
        <f>HYPERLINK("https://docs.wto.org/imrd/directdoc.asp?DDFDocuments/r/G/SPS/NPER225.pdf","FR")</f>
      </c>
      <c r="J8799" s="15">
        <f>HYPERLINK("https://docs.wto.org/imrd/directdoc.asp?DDFDocuments/s/G/SPS/NPER225.pdf","ES")</f>
      </c>
    </row>
    <row r="8800">
      <c r="A8800" s="10" t="s">
        <v>14942</v>
      </c>
      <c r="B8800" s="11" t="s">
        <v>233</v>
      </c>
      <c r="C8800" s="10" t="s">
        <v>18</v>
      </c>
      <c r="D8800" s="12">
        <v>39742</v>
      </c>
      <c r="E8800" s="13" t="s">
        <v>14941</v>
      </c>
      <c r="F8800" s="13" t="s">
        <v>607</v>
      </c>
      <c r="G8800" s="14" t="s">
        <v>5318</v>
      </c>
      <c r="H8800" s="15">
        <f>HYPERLINK("https://docs.wto.org/imrd/directdoc.asp?DDFDocuments/q/G/SPS/NPER226.pdf","EN")</f>
      </c>
      <c r="I8800" s="15">
        <f>HYPERLINK("https://docs.wto.org/imrd/directdoc.asp?DDFDocuments/r/G/SPS/NPER226.pdf","FR")</f>
      </c>
      <c r="J8800" s="15">
        <f>HYPERLINK("https://docs.wto.org/imrd/directdoc.asp?DDFDocuments/s/G/SPS/NPER226.pdf","ES")</f>
      </c>
    </row>
    <row r="8801">
      <c r="A8801" s="10" t="s">
        <v>14943</v>
      </c>
      <c r="B8801" s="11" t="s">
        <v>233</v>
      </c>
      <c r="C8801" s="10" t="s">
        <v>18</v>
      </c>
      <c r="D8801" s="12">
        <v>39742</v>
      </c>
      <c r="E8801" s="13" t="s">
        <v>14944</v>
      </c>
      <c r="F8801" s="13" t="s">
        <v>992</v>
      </c>
      <c r="G8801" s="14" t="s">
        <v>161</v>
      </c>
      <c r="H8801" s="15">
        <f>HYPERLINK("https://docs.wto.org/imrd/directdoc.asp?DDFDocuments/t/G/SPS/NPER227.DOC","EN")</f>
      </c>
      <c r="I8801" s="15">
        <f>HYPERLINK("https://docs.wto.org/imrd/directdoc.asp?DDFDocuments/u/G/SPS/NPER227.DOC","FR")</f>
      </c>
      <c r="J8801" s="15">
        <f>HYPERLINK("https://docs.wto.org/imrd/directdoc.asp?DDFDocuments/v/G/SPS/NPER227.DOC","ES")</f>
      </c>
    </row>
    <row r="8802">
      <c r="A8802" s="10" t="s">
        <v>14945</v>
      </c>
      <c r="B8802" s="11" t="s">
        <v>233</v>
      </c>
      <c r="C8802" s="10" t="s">
        <v>18</v>
      </c>
      <c r="D8802" s="12">
        <v>39742</v>
      </c>
      <c r="E8802" s="13" t="s">
        <v>14946</v>
      </c>
      <c r="F8802" s="13" t="s">
        <v>607</v>
      </c>
      <c r="G8802" s="14" t="s">
        <v>5318</v>
      </c>
      <c r="H8802" s="15">
        <f>HYPERLINK("https://docs.wto.org/imrd/directdoc.asp?DDFDocuments/t/G/SPS/NPER228.DOC","EN")</f>
      </c>
      <c r="I8802" s="15">
        <f>HYPERLINK("https://docs.wto.org/imrd/directdoc.asp?DDFDocuments/u/G/SPS/NPER228.DOC","FR")</f>
      </c>
      <c r="J8802" s="15">
        <f>HYPERLINK("https://docs.wto.org/imrd/directdoc.asp?DDFDocuments/v/G/SPS/NPER228.DOC","ES")</f>
      </c>
    </row>
    <row r="8803">
      <c r="A8803" s="10" t="s">
        <v>14947</v>
      </c>
      <c r="B8803" s="11" t="s">
        <v>233</v>
      </c>
      <c r="C8803" s="10" t="s">
        <v>18</v>
      </c>
      <c r="D8803" s="12">
        <v>39742</v>
      </c>
      <c r="E8803" s="13" t="s">
        <v>14948</v>
      </c>
      <c r="F8803" s="13" t="s">
        <v>992</v>
      </c>
      <c r="G8803" s="14" t="s">
        <v>214</v>
      </c>
      <c r="H8803" s="15">
        <f>HYPERLINK("https://docs.wto.org/imrd/directdoc.asp?DDFDocuments/q/G/SPS/NPER229.pdf","EN")</f>
      </c>
      <c r="I8803" s="15">
        <f>HYPERLINK("https://docs.wto.org/imrd/directdoc.asp?DDFDocuments/r/G/SPS/NPER229.pdf","FR")</f>
      </c>
      <c r="J8803" s="15">
        <f>HYPERLINK("https://docs.wto.org/imrd/directdoc.asp?DDFDocuments/s/G/SPS/NPER229.pdf","ES")</f>
      </c>
    </row>
    <row r="8804">
      <c r="A8804" s="10" t="s">
        <v>14949</v>
      </c>
      <c r="B8804" s="11" t="s">
        <v>233</v>
      </c>
      <c r="C8804" s="10" t="s">
        <v>18</v>
      </c>
      <c r="D8804" s="12">
        <v>39742</v>
      </c>
      <c r="E8804" s="13" t="s">
        <v>14948</v>
      </c>
      <c r="F8804" s="13" t="s">
        <v>2449</v>
      </c>
      <c r="G8804" s="14" t="s">
        <v>1274</v>
      </c>
      <c r="H8804" s="15">
        <f>HYPERLINK("https://docs.wto.org/imrd/directdoc.asp?DDFDocuments/q/G/SPS/NPER230.pdf","EN")</f>
      </c>
      <c r="I8804" s="15">
        <f>HYPERLINK("https://docs.wto.org/imrd/directdoc.asp?DDFDocuments/r/G/SPS/NPER230.pdf","FR")</f>
      </c>
      <c r="J8804" s="15">
        <f>HYPERLINK("https://docs.wto.org/imrd/directdoc.asp?DDFDocuments/s/G/SPS/NPER230.pdf","ES")</f>
      </c>
    </row>
    <row r="8805">
      <c r="A8805" s="10" t="s">
        <v>14950</v>
      </c>
      <c r="B8805" s="11" t="s">
        <v>233</v>
      </c>
      <c r="C8805" s="10" t="s">
        <v>18</v>
      </c>
      <c r="D8805" s="12">
        <v>39742</v>
      </c>
      <c r="E8805" s="13" t="s">
        <v>14951</v>
      </c>
      <c r="F8805" s="13" t="s">
        <v>992</v>
      </c>
      <c r="G8805" s="14" t="s">
        <v>195</v>
      </c>
      <c r="H8805" s="15">
        <f>HYPERLINK("https://docs.wto.org/imrd/directdoc.asp?DDFDocuments/q/G/SPS/NPER231.pdf","EN")</f>
      </c>
      <c r="I8805" s="15">
        <f>HYPERLINK("https://docs.wto.org/imrd/directdoc.asp?DDFDocuments/r/G/SPS/NPER231.pdf","FR")</f>
      </c>
      <c r="J8805" s="15">
        <f>HYPERLINK("https://docs.wto.org/imrd/directdoc.asp?DDFDocuments/s/G/SPS/NPER231.pdf","ES")</f>
      </c>
    </row>
    <row r="8806">
      <c r="A8806" s="10" t="s">
        <v>14952</v>
      </c>
      <c r="B8806" s="11" t="s">
        <v>233</v>
      </c>
      <c r="C8806" s="10" t="s">
        <v>18</v>
      </c>
      <c r="D8806" s="12">
        <v>39742</v>
      </c>
      <c r="E8806" s="13" t="s">
        <v>14953</v>
      </c>
      <c r="F8806" s="13" t="s">
        <v>992</v>
      </c>
      <c r="G8806" s="14" t="s">
        <v>161</v>
      </c>
      <c r="H8806" s="15">
        <f>HYPERLINK("https://docs.wto.org/imrd/directdoc.asp?DDFDocuments/q/G/SPS/NPER232.pdf","EN")</f>
      </c>
      <c r="I8806" s="15">
        <f>HYPERLINK("https://docs.wto.org/imrd/directdoc.asp?DDFDocuments/r/G/SPS/NPER232.pdf","FR")</f>
      </c>
      <c r="J8806" s="15">
        <f>HYPERLINK("https://docs.wto.org/imrd/directdoc.asp?DDFDocuments/s/G/SPS/NPER232.pdf","ES")</f>
      </c>
    </row>
    <row r="8807">
      <c r="A8807" s="10" t="s">
        <v>14954</v>
      </c>
      <c r="B8807" s="11" t="s">
        <v>233</v>
      </c>
      <c r="C8807" s="10" t="s">
        <v>18</v>
      </c>
      <c r="D8807" s="12">
        <v>39742</v>
      </c>
      <c r="E8807" s="13" t="s">
        <v>14953</v>
      </c>
      <c r="F8807" s="13" t="s">
        <v>992</v>
      </c>
      <c r="G8807" s="14" t="s">
        <v>5318</v>
      </c>
      <c r="H8807" s="15">
        <f>HYPERLINK("https://docs.wto.org/imrd/directdoc.asp?DDFDocuments/q/G/SPS/NPER233.pdf","EN")</f>
      </c>
      <c r="I8807" s="15">
        <f>HYPERLINK("https://docs.wto.org/imrd/directdoc.asp?DDFDocuments/r/G/SPS/NPER233.pdf","FR")</f>
      </c>
      <c r="J8807" s="15">
        <f>HYPERLINK("https://docs.wto.org/imrd/directdoc.asp?DDFDocuments/s/G/SPS/NPER233.pdf","ES")</f>
      </c>
    </row>
    <row r="8808">
      <c r="A8808" s="10" t="s">
        <v>14955</v>
      </c>
      <c r="B8808" s="11" t="s">
        <v>233</v>
      </c>
      <c r="C8808" s="10" t="s">
        <v>18</v>
      </c>
      <c r="D8808" s="12">
        <v>39742</v>
      </c>
      <c r="E8808" s="13" t="s">
        <v>14953</v>
      </c>
      <c r="F8808" s="13" t="s">
        <v>992</v>
      </c>
      <c r="G8808" s="14" t="s">
        <v>195</v>
      </c>
      <c r="H8808" s="15">
        <f>HYPERLINK("https://docs.wto.org/imrd/directdoc.asp?DDFDocuments/q/G/SPS/NPER234.pdf","EN")</f>
      </c>
      <c r="I8808" s="15">
        <f>HYPERLINK("https://docs.wto.org/imrd/directdoc.asp?DDFDocuments/r/G/SPS/NPER234.pdf","FR")</f>
      </c>
      <c r="J8808" s="15">
        <f>HYPERLINK("https://docs.wto.org/imrd/directdoc.asp?DDFDocuments/s/G/SPS/NPER234.pdf","ES")</f>
      </c>
    </row>
    <row r="8809">
      <c r="A8809" s="10" t="s">
        <v>14956</v>
      </c>
      <c r="B8809" s="11" t="s">
        <v>233</v>
      </c>
      <c r="C8809" s="10" t="s">
        <v>18</v>
      </c>
      <c r="D8809" s="12">
        <v>39742</v>
      </c>
      <c r="E8809" s="13" t="s">
        <v>14957</v>
      </c>
      <c r="F8809" s="13" t="s">
        <v>992</v>
      </c>
      <c r="G8809" s="14" t="s">
        <v>349</v>
      </c>
      <c r="H8809" s="15">
        <f>HYPERLINK("https://docs.wto.org/imrd/directdoc.asp?DDFDocuments/q/G/SPS/NPER235.pdf","EN")</f>
      </c>
      <c r="I8809" s="15">
        <f>HYPERLINK("https://docs.wto.org/imrd/directdoc.asp?DDFDocuments/r/G/SPS/NPER235.pdf","FR")</f>
      </c>
      <c r="J8809" s="15">
        <f>HYPERLINK("https://docs.wto.org/imrd/directdoc.asp?DDFDocuments/s/G/SPS/NPER235.pdf","ES")</f>
      </c>
    </row>
    <row r="8810">
      <c r="A8810" s="10" t="s">
        <v>14958</v>
      </c>
      <c r="B8810" s="11" t="s">
        <v>233</v>
      </c>
      <c r="C8810" s="10" t="s">
        <v>18</v>
      </c>
      <c r="D8810" s="12">
        <v>39742</v>
      </c>
      <c r="E8810" s="13" t="s">
        <v>14959</v>
      </c>
      <c r="F8810" s="13" t="s">
        <v>992</v>
      </c>
      <c r="G8810" s="14" t="s">
        <v>95</v>
      </c>
      <c r="H8810" s="15">
        <f>HYPERLINK("https://docs.wto.org/imrd/directdoc.asp?DDFDocuments/q/G/SPS/NPER236.pdf","EN")</f>
      </c>
      <c r="I8810" s="15">
        <f>HYPERLINK("https://docs.wto.org/imrd/directdoc.asp?DDFDocuments/r/G/SPS/NPER236.pdf","FR")</f>
      </c>
      <c r="J8810" s="15">
        <f>HYPERLINK("https://docs.wto.org/imrd/directdoc.asp?DDFDocuments/s/G/SPS/NPER236.pdf","ES")</f>
      </c>
    </row>
    <row r="8811">
      <c r="A8811" s="10" t="s">
        <v>14960</v>
      </c>
      <c r="B8811" s="11" t="s">
        <v>233</v>
      </c>
      <c r="C8811" s="10" t="s">
        <v>18</v>
      </c>
      <c r="D8811" s="12">
        <v>39742</v>
      </c>
      <c r="E8811" s="13" t="s">
        <v>14927</v>
      </c>
      <c r="F8811" s="13" t="s">
        <v>992</v>
      </c>
      <c r="G8811" s="14" t="s">
        <v>188</v>
      </c>
      <c r="H8811" s="15">
        <f>HYPERLINK("https://docs.wto.org/imrd/directdoc.asp?DDFDocuments/q/G/SPS/NPER237.pdf","EN")</f>
      </c>
      <c r="I8811" s="15">
        <f>HYPERLINK("https://docs.wto.org/imrd/directdoc.asp?DDFDocuments/r/G/SPS/NPER237.pdf","FR")</f>
      </c>
      <c r="J8811" s="15">
        <f>HYPERLINK("https://docs.wto.org/imrd/directdoc.asp?DDFDocuments/s/G/SPS/NPER237.pdf","ES")</f>
      </c>
    </row>
    <row r="8812">
      <c r="A8812" s="10" t="s">
        <v>14961</v>
      </c>
      <c r="B8812" s="11" t="s">
        <v>161</v>
      </c>
      <c r="C8812" s="10" t="s">
        <v>40</v>
      </c>
      <c r="D8812" s="12">
        <v>39737</v>
      </c>
      <c r="E8812" s="13" t="s">
        <v>14962</v>
      </c>
      <c r="F8812" s="13" t="s">
        <v>5150</v>
      </c>
      <c r="G8812" s="14" t="s">
        <v>87</v>
      </c>
      <c r="H8812" s="15">
        <f>HYPERLINK("https://docs.wto.org/imrd/directdoc.asp?DDFDocuments/t/G/SPS/NUSA1841A1.DOC","EN")</f>
      </c>
      <c r="I8812" s="15">
        <f>HYPERLINK("https://docs.wto.org/imrd/directdoc.asp?DDFDocuments/u/G/SPS/NUSA1841A1.DOC","FR")</f>
      </c>
      <c r="J8812" s="15">
        <f>HYPERLINK("https://docs.wto.org/imrd/directdoc.asp?DDFDocuments/v/G/SPS/NUSA1841A1.DOC","ES")</f>
      </c>
    </row>
    <row r="8813">
      <c r="A8813" s="10" t="s">
        <v>14963</v>
      </c>
      <c r="B8813" s="11" t="s">
        <v>5038</v>
      </c>
      <c r="C8813" s="10" t="s">
        <v>12</v>
      </c>
      <c r="D8813" s="12">
        <v>39736</v>
      </c>
      <c r="E8813" s="13" t="s">
        <v>14774</v>
      </c>
      <c r="F8813" s="13" t="s">
        <v>5438</v>
      </c>
      <c r="G8813" s="14" t="s">
        <v>14964</v>
      </c>
      <c r="H8813" s="15">
        <f>HYPERLINK("https://docs.wto.org/imrd/directdoc.asp?DDFDocuments/t/G/SPS/NALB87.DOC","EN")</f>
      </c>
      <c r="I8813" s="15">
        <f>HYPERLINK("https://docs.wto.org/imrd/directdoc.asp?DDFDocuments/u/G/SPS/NALB87.DOC","FR")</f>
      </c>
      <c r="J8813" s="15">
        <f>HYPERLINK("https://docs.wto.org/imrd/directdoc.asp?DDFDocuments/v/G/SPS/NALB87.DOC","ES")</f>
      </c>
    </row>
    <row r="8814">
      <c r="A8814" s="10" t="s">
        <v>14965</v>
      </c>
      <c r="B8814" s="11" t="s">
        <v>5038</v>
      </c>
      <c r="C8814" s="10" t="s">
        <v>12</v>
      </c>
      <c r="D8814" s="12">
        <v>39736</v>
      </c>
      <c r="E8814" s="13" t="s">
        <v>14808</v>
      </c>
      <c r="F8814" s="13" t="s">
        <v>6521</v>
      </c>
      <c r="G8814" s="14" t="s">
        <v>14966</v>
      </c>
      <c r="H8814" s="15">
        <f>HYPERLINK("https://docs.wto.org/imrd/directdoc.asp?DDFDocuments/t/G/SPS/NALB88.DOC","EN")</f>
      </c>
      <c r="I8814" s="15">
        <f>HYPERLINK("https://docs.wto.org/imrd/directdoc.asp?DDFDocuments/u/G/SPS/NALB88.DOC","FR")</f>
      </c>
      <c r="J8814" s="15">
        <f>HYPERLINK("https://docs.wto.org/imrd/directdoc.asp?DDFDocuments/v/G/SPS/NALB88.DOC","ES")</f>
      </c>
    </row>
    <row r="8815">
      <c r="A8815" s="10" t="s">
        <v>14967</v>
      </c>
      <c r="B8815" s="11" t="s">
        <v>72</v>
      </c>
      <c r="C8815" s="10" t="s">
        <v>18</v>
      </c>
      <c r="D8815" s="12">
        <v>39736</v>
      </c>
      <c r="E8815" s="13" t="s">
        <v>14968</v>
      </c>
      <c r="F8815" s="13" t="s">
        <v>122</v>
      </c>
      <c r="G8815" s="14" t="s">
        <v>14836</v>
      </c>
      <c r="H8815" s="15">
        <f>HYPERLINK("https://docs.wto.org/imrd/directdoc.asp?DDFDocuments/q/G/SPS/NCAN349.pdf","EN")</f>
      </c>
      <c r="I8815" s="15">
        <f>HYPERLINK("https://docs.wto.org/imrd/directdoc.asp?DDFDocuments/r/G/SPS/NCAN349.pdf","FR")</f>
      </c>
      <c r="J8815" s="15">
        <f>HYPERLINK("https://docs.wto.org/imrd/directdoc.asp?DDFDocuments/s/G/SPS/NCAN349.pdf","ES")</f>
      </c>
    </row>
    <row r="8816">
      <c r="A8816" s="10" t="s">
        <v>14969</v>
      </c>
      <c r="B8816" s="11" t="s">
        <v>365</v>
      </c>
      <c r="C8816" s="10" t="s">
        <v>40</v>
      </c>
      <c r="D8816" s="12">
        <v>39736</v>
      </c>
      <c r="E8816" s="13" t="s">
        <v>19</v>
      </c>
      <c r="F8816" s="13" t="s">
        <v>5163</v>
      </c>
      <c r="G8816" s="14" t="s">
        <v>14970</v>
      </c>
      <c r="H8816" s="15">
        <f>HYPERLINK("https://docs.wto.org/imrd/directdoc.asp?DDFDocuments/t/G/SPS/NCHL286A1.DOC","EN")</f>
      </c>
      <c r="I8816" s="15">
        <f>HYPERLINK("https://docs.wto.org/imrd/directdoc.asp?DDFDocuments/u/G/SPS/NCHL286A1.DOC","FR")</f>
      </c>
      <c r="J8816" s="15">
        <f>HYPERLINK("https://docs.wto.org/imrd/directdoc.asp?DDFDocuments/v/G/SPS/NCHL286A1.DOC","ES")</f>
      </c>
    </row>
    <row r="8817">
      <c r="A8817" s="10" t="s">
        <v>14971</v>
      </c>
      <c r="B8817" s="11" t="s">
        <v>365</v>
      </c>
      <c r="C8817" s="10" t="s">
        <v>18</v>
      </c>
      <c r="D8817" s="12">
        <v>39736</v>
      </c>
      <c r="E8817" s="13" t="s">
        <v>5267</v>
      </c>
      <c r="F8817" s="13" t="s">
        <v>992</v>
      </c>
      <c r="G8817" s="14" t="s">
        <v>161</v>
      </c>
      <c r="H8817" s="15">
        <f>HYPERLINK("https://docs.wto.org/imrd/directdoc.asp?DDFDocuments/t/G/SPS/NCHL288.DOC","EN")</f>
      </c>
      <c r="I8817" s="15">
        <f>HYPERLINK("https://docs.wto.org/imrd/directdoc.asp?DDFDocuments/u/G/SPS/NCHL288.DOC","FR")</f>
      </c>
      <c r="J8817" s="15">
        <f>HYPERLINK("https://docs.wto.org/imrd/directdoc.asp?DDFDocuments/v/G/SPS/NCHL288.DOC","ES")</f>
      </c>
    </row>
    <row r="8818">
      <c r="A8818" s="10" t="s">
        <v>14972</v>
      </c>
      <c r="B8818" s="11" t="s">
        <v>79</v>
      </c>
      <c r="C8818" s="10" t="s">
        <v>18</v>
      </c>
      <c r="D8818" s="12">
        <v>39736</v>
      </c>
      <c r="E8818" s="13" t="s">
        <v>14973</v>
      </c>
      <c r="F8818" s="13" t="s">
        <v>5891</v>
      </c>
      <c r="G8818" s="14" t="s">
        <v>14974</v>
      </c>
      <c r="H8818" s="15">
        <f>HYPERLINK("https://docs.wto.org/imrd/directdoc.asp?DDFDocuments/q/G/SPS/NCOL161.pdf","EN")</f>
      </c>
      <c r="I8818" s="15">
        <f>HYPERLINK("https://docs.wto.org/imrd/directdoc.asp?DDFDocuments/r/G/SPS/NCOL161.pdf","FR")</f>
      </c>
      <c r="J8818" s="15">
        <f>HYPERLINK("https://docs.wto.org/imrd/directdoc.asp?DDFDocuments/s/G/SPS/NCOL161.pdf","ES")</f>
      </c>
    </row>
    <row r="8819">
      <c r="A8819" s="10" t="s">
        <v>14975</v>
      </c>
      <c r="B8819" s="11" t="s">
        <v>82</v>
      </c>
      <c r="C8819" s="10" t="s">
        <v>12</v>
      </c>
      <c r="D8819" s="12">
        <v>39736</v>
      </c>
      <c r="E8819" s="13" t="s">
        <v>8877</v>
      </c>
      <c r="F8819" s="13" t="s">
        <v>32</v>
      </c>
      <c r="G8819" s="14" t="s">
        <v>14844</v>
      </c>
      <c r="H8819" s="15">
        <f>HYPERLINK("https://docs.wto.org/imrd/directdoc.asp?DDFDocuments/t/G/SPS/NEEC334.DOC","EN")</f>
      </c>
      <c r="I8819" s="15">
        <f>HYPERLINK("https://docs.wto.org/imrd/directdoc.asp?DDFDocuments/u/G/SPS/NEEC334.DOC","FR")</f>
      </c>
      <c r="J8819" s="15">
        <f>HYPERLINK("https://docs.wto.org/imrd/directdoc.asp?DDFDocuments/v/G/SPS/NEEC334.DOC","ES")</f>
      </c>
    </row>
    <row r="8820">
      <c r="A8820" s="10" t="s">
        <v>14976</v>
      </c>
      <c r="B8820" s="11" t="s">
        <v>95</v>
      </c>
      <c r="C8820" s="10" t="s">
        <v>18</v>
      </c>
      <c r="D8820" s="12">
        <v>39735</v>
      </c>
      <c r="E8820" s="13" t="s">
        <v>14977</v>
      </c>
      <c r="F8820" s="13" t="s">
        <v>1550</v>
      </c>
      <c r="G8820" s="14" t="s">
        <v>14816</v>
      </c>
      <c r="H8820" s="15">
        <f>HYPERLINK("https://docs.wto.org/imrd/directdoc.asp?DDFDocuments/t/G/SPS/NBRA482.doc","EN")</f>
      </c>
      <c r="I8820" s="15">
        <f>HYPERLINK("https://docs.wto.org/imrd/directdoc.asp?DDFDocuments/u/G/SPS/NBRA482.doc","FR")</f>
      </c>
      <c r="J8820" s="15">
        <f>HYPERLINK("https://docs.wto.org/imrd/directdoc.asp?DDFDocuments/v/G/SPS/NBRA482.doc","ES")</f>
      </c>
    </row>
    <row r="8821">
      <c r="A8821" s="10" t="s">
        <v>14978</v>
      </c>
      <c r="B8821" s="11" t="s">
        <v>95</v>
      </c>
      <c r="C8821" s="10" t="s">
        <v>18</v>
      </c>
      <c r="D8821" s="12">
        <v>39735</v>
      </c>
      <c r="E8821" s="13" t="s">
        <v>14979</v>
      </c>
      <c r="F8821" s="13" t="s">
        <v>1550</v>
      </c>
      <c r="G8821" s="14" t="s">
        <v>14816</v>
      </c>
      <c r="H8821" s="15">
        <f>HYPERLINK("https://docs.wto.org/imrd/directdoc.asp?DDFDocuments/t/G/SPS/NBRA483.DOC","EN")</f>
      </c>
      <c r="I8821" s="15">
        <f>HYPERLINK("https://docs.wto.org/imrd/directdoc.asp?DDFDocuments/u/G/SPS/NBRA483.DOC","FR")</f>
      </c>
      <c r="J8821" s="15">
        <f>HYPERLINK("https://docs.wto.org/imrd/directdoc.asp?DDFDocuments/v/G/SPS/NBRA483.DOC","ES")</f>
      </c>
    </row>
    <row r="8822">
      <c r="A8822" s="10" t="s">
        <v>14980</v>
      </c>
      <c r="B8822" s="11" t="s">
        <v>95</v>
      </c>
      <c r="C8822" s="10" t="s">
        <v>18</v>
      </c>
      <c r="D8822" s="12">
        <v>39735</v>
      </c>
      <c r="E8822" s="13" t="s">
        <v>14981</v>
      </c>
      <c r="F8822" s="13" t="s">
        <v>1550</v>
      </c>
      <c r="G8822" s="14" t="s">
        <v>14816</v>
      </c>
      <c r="H8822" s="15">
        <f>HYPERLINK("https://docs.wto.org/imrd/directdoc.asp?DDFDocuments/t/G/SPS/NBRA484.DOC","EN")</f>
      </c>
      <c r="I8822" s="15">
        <f>HYPERLINK("https://docs.wto.org/imrd/directdoc.asp?DDFDocuments/u/G/SPS/NBRA484.DOC","FR")</f>
      </c>
      <c r="J8822" s="15">
        <f>HYPERLINK("https://docs.wto.org/imrd/directdoc.asp?DDFDocuments/v/G/SPS/NBRA484.DOC","ES")</f>
      </c>
    </row>
    <row r="8823">
      <c r="A8823" s="10" t="s">
        <v>14982</v>
      </c>
      <c r="B8823" s="11" t="s">
        <v>95</v>
      </c>
      <c r="C8823" s="10" t="s">
        <v>18</v>
      </c>
      <c r="D8823" s="12">
        <v>39735</v>
      </c>
      <c r="E8823" s="13" t="s">
        <v>14983</v>
      </c>
      <c r="F8823" s="13" t="s">
        <v>1550</v>
      </c>
      <c r="G8823" s="14" t="s">
        <v>14816</v>
      </c>
      <c r="H8823" s="15">
        <f>HYPERLINK("https://docs.wto.org/imrd/directdoc.asp?DDFDocuments/t/G/SPS/NBRA485.DOC","EN")</f>
      </c>
      <c r="I8823" s="15">
        <f>HYPERLINK("https://docs.wto.org/imrd/directdoc.asp?DDFDocuments/u/G/SPS/NBRA485.DOC","FR")</f>
      </c>
      <c r="J8823" s="15">
        <f>HYPERLINK("https://docs.wto.org/imrd/directdoc.asp?DDFDocuments/v/G/SPS/NBRA485.DOC","ES")</f>
      </c>
    </row>
    <row r="8824">
      <c r="A8824" s="10" t="s">
        <v>14984</v>
      </c>
      <c r="B8824" s="11" t="s">
        <v>95</v>
      </c>
      <c r="C8824" s="10" t="s">
        <v>18</v>
      </c>
      <c r="D8824" s="12">
        <v>39735</v>
      </c>
      <c r="E8824" s="13" t="s">
        <v>14985</v>
      </c>
      <c r="F8824" s="13" t="s">
        <v>1550</v>
      </c>
      <c r="G8824" s="14" t="s">
        <v>14816</v>
      </c>
      <c r="H8824" s="15">
        <f>HYPERLINK("https://docs.wto.org/imrd/directdoc.asp?DDFDocuments/t/G/SPS/NBRA486.DOC","EN")</f>
      </c>
      <c r="I8824" s="15">
        <f>HYPERLINK("https://docs.wto.org/imrd/directdoc.asp?DDFDocuments/u/G/SPS/NBRA486.DOC","FR")</f>
      </c>
      <c r="J8824" s="15">
        <f>HYPERLINK("https://docs.wto.org/imrd/directdoc.asp?DDFDocuments/v/G/SPS/NBRA486.DOC","ES")</f>
      </c>
    </row>
    <row r="8825">
      <c r="A8825" s="10" t="s">
        <v>14986</v>
      </c>
      <c r="B8825" s="11" t="s">
        <v>95</v>
      </c>
      <c r="C8825" s="10" t="s">
        <v>18</v>
      </c>
      <c r="D8825" s="12">
        <v>39735</v>
      </c>
      <c r="E8825" s="13" t="s">
        <v>14987</v>
      </c>
      <c r="F8825" s="13" t="s">
        <v>1550</v>
      </c>
      <c r="G8825" s="14" t="s">
        <v>14816</v>
      </c>
      <c r="H8825" s="15">
        <f>HYPERLINK("https://docs.wto.org/imrd/directdoc.asp?DDFDocuments/t/G/SPS/NBRA487.DOC","EN")</f>
      </c>
      <c r="I8825" s="15">
        <f>HYPERLINK("https://docs.wto.org/imrd/directdoc.asp?DDFDocuments/u/G/SPS/NBRA487.DOC","FR")</f>
      </c>
      <c r="J8825" s="15">
        <f>HYPERLINK("https://docs.wto.org/imrd/directdoc.asp?DDFDocuments/v/G/SPS/NBRA487.DOC","ES")</f>
      </c>
    </row>
    <row r="8826">
      <c r="A8826" s="10" t="s">
        <v>14988</v>
      </c>
      <c r="B8826" s="11" t="s">
        <v>95</v>
      </c>
      <c r="C8826" s="10" t="s">
        <v>18</v>
      </c>
      <c r="D8826" s="12">
        <v>39735</v>
      </c>
      <c r="E8826" s="13" t="s">
        <v>14989</v>
      </c>
      <c r="F8826" s="13" t="s">
        <v>7603</v>
      </c>
      <c r="G8826" s="14" t="s">
        <v>14816</v>
      </c>
      <c r="H8826" s="15">
        <f>HYPERLINK("https://docs.wto.org/imrd/directdoc.asp?DDFDocuments/t/G/SPS/NBRA493.DOC","EN")</f>
      </c>
      <c r="I8826" s="15">
        <f>HYPERLINK("https://docs.wto.org/imrd/directdoc.asp?DDFDocuments/u/G/SPS/NBRA493.DOC","FR")</f>
      </c>
      <c r="J8826" s="15">
        <f>HYPERLINK("https://docs.wto.org/imrd/directdoc.asp?DDFDocuments/v/G/SPS/NBRA493.DOC","ES")</f>
      </c>
    </row>
    <row r="8827">
      <c r="A8827" s="10" t="s">
        <v>14990</v>
      </c>
      <c r="B8827" s="11" t="s">
        <v>153</v>
      </c>
      <c r="C8827" s="10" t="s">
        <v>18</v>
      </c>
      <c r="D8827" s="12">
        <v>39727</v>
      </c>
      <c r="E8827" s="13" t="s">
        <v>14991</v>
      </c>
      <c r="F8827" s="13" t="s">
        <v>1550</v>
      </c>
      <c r="G8827" s="14" t="s">
        <v>14798</v>
      </c>
      <c r="H8827" s="15">
        <f>HYPERLINK("https://docs.wto.org/imrd/directdoc.asp?DDFDocuments/t/G/SPS/NKOR294.DOC","EN")</f>
      </c>
      <c r="I8827" s="15">
        <f>HYPERLINK("https://docs.wto.org/imrd/directdoc.asp?DDFDocuments/u/G/SPS/NKOR294.DOC","FR")</f>
      </c>
      <c r="J8827" s="15">
        <f>HYPERLINK("https://docs.wto.org/imrd/directdoc.asp?DDFDocuments/v/G/SPS/NKOR294.DOC","ES")</f>
      </c>
    </row>
    <row r="8828">
      <c r="A8828" s="10" t="s">
        <v>14992</v>
      </c>
      <c r="B8828" s="11" t="s">
        <v>188</v>
      </c>
      <c r="C8828" s="10" t="s">
        <v>40</v>
      </c>
      <c r="D8828" s="12">
        <v>39724</v>
      </c>
      <c r="E8828" s="13" t="s">
        <v>14993</v>
      </c>
      <c r="F8828" s="13" t="s">
        <v>1282</v>
      </c>
      <c r="G8828" s="14" t="s">
        <v>14816</v>
      </c>
      <c r="H8828" s="15">
        <f>HYPERLINK("https://docs.wto.org/imrd/directdoc.asp?DDFDocuments/q/G/SPS/NAUS204A2.pdf","EN")</f>
      </c>
      <c r="I8828" s="15">
        <f>HYPERLINK("https://docs.wto.org/imrd/directdoc.asp?DDFDocuments/r/G/SPS/NAUS204A2.pdf","FR")</f>
      </c>
      <c r="J8828" s="15">
        <f>HYPERLINK("https://docs.wto.org/imrd/directdoc.asp?DDFDocuments/s/G/SPS/NAUS204A2.pdf","ES")</f>
      </c>
    </row>
    <row r="8829">
      <c r="A8829" s="10" t="s">
        <v>14994</v>
      </c>
      <c r="B8829" s="11" t="s">
        <v>79</v>
      </c>
      <c r="C8829" s="10" t="s">
        <v>12</v>
      </c>
      <c r="D8829" s="12">
        <v>39724</v>
      </c>
      <c r="E8829" s="13" t="s">
        <v>14995</v>
      </c>
      <c r="F8829" s="13" t="s">
        <v>868</v>
      </c>
      <c r="G8829" s="14" t="s">
        <v>14996</v>
      </c>
      <c r="H8829" s="15">
        <f>HYPERLINK("https://docs.wto.org/imrd/directdoc.asp?DDFDocuments/t/G/SPS/NCOL160.DOC","EN")</f>
      </c>
      <c r="I8829" s="15">
        <f>HYPERLINK("https://docs.wto.org/imrd/directdoc.asp?DDFDocuments/u/G/SPS/NCOL160.DOC","FR")</f>
      </c>
      <c r="J8829" s="15">
        <f>HYPERLINK("https://docs.wto.org/imrd/directdoc.asp?DDFDocuments/v/G/SPS/NCOL160.DOC","ES")</f>
      </c>
    </row>
    <row r="8830">
      <c r="A8830" s="10" t="s">
        <v>14997</v>
      </c>
      <c r="B8830" s="11" t="s">
        <v>82</v>
      </c>
      <c r="C8830" s="10" t="s">
        <v>40</v>
      </c>
      <c r="D8830" s="12">
        <v>39724</v>
      </c>
      <c r="E8830" s="13" t="s">
        <v>14998</v>
      </c>
      <c r="F8830" s="13" t="s">
        <v>5150</v>
      </c>
      <c r="G8830" s="14" t="s">
        <v>14999</v>
      </c>
      <c r="H8830" s="15">
        <f>HYPERLINK("https://docs.wto.org/imrd/directdoc.asp?DDFDocuments/t/G/SPS/NEEC296A2.DOC","EN")</f>
      </c>
      <c r="I8830" s="15">
        <f>HYPERLINK("https://docs.wto.org/imrd/directdoc.asp?DDFDocuments/u/G/SPS/NEEC296A2.DOC","FR")</f>
      </c>
      <c r="J8830" s="15">
        <f>HYPERLINK("https://docs.wto.org/imrd/directdoc.asp?DDFDocuments/v/G/SPS/NEEC296A2.DOC","ES")</f>
      </c>
    </row>
    <row r="8831">
      <c r="A8831" s="10" t="s">
        <v>15000</v>
      </c>
      <c r="B8831" s="11" t="s">
        <v>2065</v>
      </c>
      <c r="C8831" s="10" t="s">
        <v>12</v>
      </c>
      <c r="D8831" s="12">
        <v>39724</v>
      </c>
      <c r="E8831" s="13" t="s">
        <v>15001</v>
      </c>
      <c r="F8831" s="13" t="s">
        <v>8132</v>
      </c>
      <c r="G8831" s="14" t="s">
        <v>15002</v>
      </c>
      <c r="H8831" s="15">
        <f>HYPERLINK("https://docs.wto.org/imrd/directdoc.asp?DDFDocuments/t/G/SPS/NMAC10.DOC","EN")</f>
      </c>
      <c r="I8831" s="15">
        <f>HYPERLINK("https://docs.wto.org/imrd/directdoc.asp?DDFDocuments/u/G/SPS/NMAC10.DOC","FR")</f>
      </c>
      <c r="J8831" s="15">
        <f>HYPERLINK("https://docs.wto.org/imrd/directdoc.asp?DDFDocuments/v/G/SPS/NMAC10.DOC","ES")</f>
      </c>
    </row>
    <row r="8832">
      <c r="A8832" s="10" t="s">
        <v>15003</v>
      </c>
      <c r="B8832" s="11" t="s">
        <v>145</v>
      </c>
      <c r="C8832" s="10" t="s">
        <v>54</v>
      </c>
      <c r="D8832" s="12">
        <v>39724</v>
      </c>
      <c r="E8832" s="13" t="s">
        <v>15004</v>
      </c>
      <c r="F8832" s="13" t="s">
        <v>925</v>
      </c>
      <c r="G8832" s="14" t="s">
        <v>432</v>
      </c>
      <c r="H8832" s="15">
        <f>HYPERLINK("https://docs.wto.org/imrd/directdoc.asp?DDFDocuments/t/G/SPS/NPHL119A1.DOC","EN")</f>
      </c>
      <c r="I8832" s="15">
        <f>HYPERLINK("https://docs.wto.org/imrd/directdoc.asp?DDFDocuments/u/G/SPS/NPHL119A1.DOC","FR")</f>
      </c>
      <c r="J8832" s="15">
        <f>HYPERLINK("https://docs.wto.org/imrd/directdoc.asp?DDFDocuments/v/G/SPS/NPHL119A1.DOC","ES")</f>
      </c>
    </row>
    <row r="8833">
      <c r="A8833" s="10" t="s">
        <v>15005</v>
      </c>
      <c r="B8833" s="11" t="s">
        <v>145</v>
      </c>
      <c r="C8833" s="10" t="s">
        <v>54</v>
      </c>
      <c r="D8833" s="12">
        <v>39724</v>
      </c>
      <c r="E8833" s="13" t="s">
        <v>15004</v>
      </c>
      <c r="F8833" s="13" t="s">
        <v>925</v>
      </c>
      <c r="G8833" s="14" t="s">
        <v>1120</v>
      </c>
      <c r="H8833" s="15">
        <f>HYPERLINK("https://docs.wto.org/imrd/directdoc.asp?DDFDocuments/q/G/SPS/NPHL145A1.pdf","EN")</f>
      </c>
      <c r="I8833" s="15">
        <f>HYPERLINK("https://docs.wto.org/imrd/directdoc.asp?DDFDocuments/r/G/SPS/NPHL145A1.pdf","FR")</f>
      </c>
      <c r="J8833" s="15">
        <f>HYPERLINK("https://docs.wto.org/imrd/directdoc.asp?DDFDocuments/s/G/SPS/NPHL145A1.pdf","ES")</f>
      </c>
    </row>
    <row r="8834">
      <c r="A8834" s="10" t="s">
        <v>15006</v>
      </c>
      <c r="B8834" s="11" t="s">
        <v>145</v>
      </c>
      <c r="C8834" s="10" t="s">
        <v>12</v>
      </c>
      <c r="D8834" s="12">
        <v>39724</v>
      </c>
      <c r="E8834" s="13" t="s">
        <v>10161</v>
      </c>
      <c r="F8834" s="13" t="s">
        <v>229</v>
      </c>
      <c r="G8834" s="14" t="s">
        <v>15007</v>
      </c>
      <c r="H8834" s="15">
        <f>HYPERLINK("https://docs.wto.org/imrd/directdoc.asp?DDFDocuments/q/G/SPS/NPHL146.pdf","EN")</f>
      </c>
      <c r="I8834" s="15">
        <f>HYPERLINK("https://docs.wto.org/imrd/directdoc.asp?DDFDocuments/r/G/SPS/NPHL146.pdf","FR")</f>
      </c>
      <c r="J8834" s="15">
        <f>HYPERLINK("https://docs.wto.org/imrd/directdoc.asp?DDFDocuments/s/G/SPS/NPHL146.pdf","ES")</f>
      </c>
    </row>
    <row r="8835">
      <c r="A8835" s="10" t="s">
        <v>15008</v>
      </c>
      <c r="B8835" s="11" t="s">
        <v>779</v>
      </c>
      <c r="C8835" s="10" t="s">
        <v>18</v>
      </c>
      <c r="D8835" s="12">
        <v>39724</v>
      </c>
      <c r="E8835" s="13" t="s">
        <v>3273</v>
      </c>
      <c r="F8835" s="13" t="s">
        <v>1282</v>
      </c>
      <c r="G8835" s="14" t="s">
        <v>14816</v>
      </c>
      <c r="H8835" s="15">
        <f>HYPERLINK("https://docs.wto.org/imrd/directdoc.asp?DDFDocuments/t/G/SPS/NURY10.doc","EN")</f>
      </c>
      <c r="I8835" s="15">
        <f>HYPERLINK("https://docs.wto.org/imrd/directdoc.asp?DDFDocuments/u/G/SPS/NURY10.doc","FR")</f>
      </c>
      <c r="J8835" s="15">
        <f>HYPERLINK("https://docs.wto.org/imrd/directdoc.asp?DDFDocuments/v/G/SPS/NURY10.doc","ES")</f>
      </c>
    </row>
    <row r="8836">
      <c r="A8836" s="10" t="s">
        <v>15009</v>
      </c>
      <c r="B8836" s="11" t="s">
        <v>779</v>
      </c>
      <c r="C8836" s="10" t="s">
        <v>18</v>
      </c>
      <c r="D8836" s="12">
        <v>39724</v>
      </c>
      <c r="E8836" s="13" t="s">
        <v>10809</v>
      </c>
      <c r="F8836" s="13" t="s">
        <v>1282</v>
      </c>
      <c r="G8836" s="14" t="s">
        <v>14816</v>
      </c>
      <c r="H8836" s="15">
        <f>HYPERLINK("https://docs.wto.org/imrd/directdoc.asp?DDFDocuments/t/G/SPS/NURY11.doc","EN")</f>
      </c>
      <c r="I8836" s="15">
        <f>HYPERLINK("https://docs.wto.org/imrd/directdoc.asp?DDFDocuments/u/G/SPS/NURY11.doc","FR")</f>
      </c>
      <c r="J8836" s="15">
        <f>HYPERLINK("https://docs.wto.org/imrd/directdoc.asp?DDFDocuments/v/G/SPS/NURY11.doc","ES")</f>
      </c>
    </row>
    <row r="8837">
      <c r="A8837" s="10" t="s">
        <v>15010</v>
      </c>
      <c r="B8837" s="11" t="s">
        <v>779</v>
      </c>
      <c r="C8837" s="10" t="s">
        <v>18</v>
      </c>
      <c r="D8837" s="12">
        <v>39724</v>
      </c>
      <c r="E8837" s="13" t="s">
        <v>10142</v>
      </c>
      <c r="F8837" s="13" t="s">
        <v>1550</v>
      </c>
      <c r="G8837" s="14" t="s">
        <v>14816</v>
      </c>
      <c r="H8837" s="15">
        <f>HYPERLINK("https://docs.wto.org/imrd/directdoc.asp?DDFDocuments/t/G/SPS/NURY8.doc","EN")</f>
      </c>
      <c r="I8837" s="15">
        <f>HYPERLINK("https://docs.wto.org/imrd/directdoc.asp?DDFDocuments/u/G/SPS/NURY8.doc","FR")</f>
      </c>
      <c r="J8837" s="15">
        <f>HYPERLINK("https://docs.wto.org/imrd/directdoc.asp?DDFDocuments/v/G/SPS/NURY8.doc","ES")</f>
      </c>
    </row>
    <row r="8838">
      <c r="A8838" s="10" t="s">
        <v>15011</v>
      </c>
      <c r="B8838" s="11" t="s">
        <v>779</v>
      </c>
      <c r="C8838" s="10" t="s">
        <v>18</v>
      </c>
      <c r="D8838" s="12">
        <v>39724</v>
      </c>
      <c r="E8838" s="13" t="s">
        <v>1295</v>
      </c>
      <c r="F8838" s="13" t="s">
        <v>1282</v>
      </c>
      <c r="G8838" s="14" t="s">
        <v>14816</v>
      </c>
      <c r="H8838" s="15">
        <f>HYPERLINK("https://docs.wto.org/imrd/directdoc.asp?DDFDocuments/t/G/SPS/NURY9.doc","EN")</f>
      </c>
      <c r="I8838" s="15">
        <f>HYPERLINK("https://docs.wto.org/imrd/directdoc.asp?DDFDocuments/u/G/SPS/NURY9.doc","FR")</f>
      </c>
      <c r="J8838" s="15">
        <f>HYPERLINK("https://docs.wto.org/imrd/directdoc.asp?DDFDocuments/v/G/SPS/NURY9.doc","ES")</f>
      </c>
    </row>
    <row r="8839">
      <c r="A8839" s="10" t="s">
        <v>15012</v>
      </c>
      <c r="B8839" s="11" t="s">
        <v>5038</v>
      </c>
      <c r="C8839" s="10" t="s">
        <v>12</v>
      </c>
      <c r="D8839" s="12">
        <v>39723</v>
      </c>
      <c r="E8839" s="13" t="s">
        <v>14804</v>
      </c>
      <c r="F8839" s="13" t="s">
        <v>56</v>
      </c>
      <c r="G8839" s="14" t="s">
        <v>15013</v>
      </c>
      <c r="H8839" s="15">
        <f>HYPERLINK("https://docs.wto.org/imrd/directdoc.asp?DDFDocuments/t/G/SPS/NALB84.DOC","EN")</f>
      </c>
      <c r="I8839" s="15">
        <f>HYPERLINK("https://docs.wto.org/imrd/directdoc.asp?DDFDocuments/u/G/SPS/NALB84.DOC","FR")</f>
      </c>
      <c r="J8839" s="15">
        <f>HYPERLINK("https://docs.wto.org/imrd/directdoc.asp?DDFDocuments/v/G/SPS/NALB84.DOC","ES")</f>
      </c>
    </row>
    <row r="8840">
      <c r="A8840" s="10" t="s">
        <v>15014</v>
      </c>
      <c r="B8840" s="11" t="s">
        <v>5038</v>
      </c>
      <c r="C8840" s="10" t="s">
        <v>12</v>
      </c>
      <c r="D8840" s="12">
        <v>39723</v>
      </c>
      <c r="E8840" s="13" t="s">
        <v>14632</v>
      </c>
      <c r="F8840" s="13" t="s">
        <v>14</v>
      </c>
      <c r="G8840" s="14" t="s">
        <v>15015</v>
      </c>
      <c r="H8840" s="15">
        <f>HYPERLINK("https://docs.wto.org/imrd/directdoc.asp?DDFDocuments/t/G/SPS/NALB85.DOC","EN")</f>
      </c>
      <c r="I8840" s="15">
        <f>HYPERLINK("https://docs.wto.org/imrd/directdoc.asp?DDFDocuments/u/G/SPS/NALB85.DOC","FR")</f>
      </c>
      <c r="J8840" s="15">
        <f>HYPERLINK("https://docs.wto.org/imrd/directdoc.asp?DDFDocuments/v/G/SPS/NALB85.DOC","ES")</f>
      </c>
    </row>
    <row r="8841">
      <c r="A8841" s="10" t="s">
        <v>15016</v>
      </c>
      <c r="B8841" s="11" t="s">
        <v>5038</v>
      </c>
      <c r="C8841" s="10" t="s">
        <v>12</v>
      </c>
      <c r="D8841" s="12">
        <v>39723</v>
      </c>
      <c r="E8841" s="13" t="s">
        <v>15017</v>
      </c>
      <c r="F8841" s="13" t="s">
        <v>56</v>
      </c>
      <c r="G8841" s="14" t="s">
        <v>15018</v>
      </c>
      <c r="H8841" s="15">
        <f>HYPERLINK("https://docs.wto.org/imrd/directdoc.asp?DDFDocuments/t/G/SPS/NALB86.DOC","EN")</f>
      </c>
      <c r="I8841" s="15">
        <f>HYPERLINK("https://docs.wto.org/imrd/directdoc.asp?DDFDocuments/u/G/SPS/NALB86.DOC","FR")</f>
      </c>
      <c r="J8841" s="15">
        <f>HYPERLINK("https://docs.wto.org/imrd/directdoc.asp?DDFDocuments/v/G/SPS/NALB86.DOC","ES")</f>
      </c>
    </row>
    <row r="8842">
      <c r="A8842" s="10" t="s">
        <v>15019</v>
      </c>
      <c r="B8842" s="11" t="s">
        <v>72</v>
      </c>
      <c r="C8842" s="10" t="s">
        <v>18</v>
      </c>
      <c r="D8842" s="12">
        <v>39720</v>
      </c>
      <c r="E8842" s="13" t="s">
        <v>11665</v>
      </c>
      <c r="F8842" s="13" t="s">
        <v>122</v>
      </c>
      <c r="G8842" s="14" t="s">
        <v>14836</v>
      </c>
      <c r="H8842" s="15">
        <f>HYPERLINK("https://docs.wto.org/imrd/directdoc.asp?DDFDocuments/t/G/SPS/NCAN346.DOC","EN")</f>
      </c>
      <c r="I8842" s="15">
        <f>HYPERLINK("https://docs.wto.org/imrd/directdoc.asp?DDFDocuments/u/G/SPS/NCAN346.DOC","FR")</f>
      </c>
      <c r="J8842" s="15">
        <f>HYPERLINK("https://docs.wto.org/imrd/directdoc.asp?DDFDocuments/v/G/SPS/NCAN346.DOC","ES")</f>
      </c>
    </row>
    <row r="8843">
      <c r="A8843" s="10" t="s">
        <v>15020</v>
      </c>
      <c r="B8843" s="11" t="s">
        <v>72</v>
      </c>
      <c r="C8843" s="10" t="s">
        <v>18</v>
      </c>
      <c r="D8843" s="12">
        <v>39720</v>
      </c>
      <c r="E8843" s="13" t="s">
        <v>11667</v>
      </c>
      <c r="F8843" s="13" t="s">
        <v>122</v>
      </c>
      <c r="G8843" s="14" t="s">
        <v>14836</v>
      </c>
      <c r="H8843" s="15">
        <f>HYPERLINK("https://docs.wto.org/imrd/directdoc.asp?DDFDocuments/t/G/SPS/NCAN347.DOC","EN")</f>
      </c>
      <c r="I8843" s="15">
        <f>HYPERLINK("https://docs.wto.org/imrd/directdoc.asp?DDFDocuments/u/G/SPS/NCAN347.DOC","FR")</f>
      </c>
      <c r="J8843" s="15">
        <f>HYPERLINK("https://docs.wto.org/imrd/directdoc.asp?DDFDocuments/v/G/SPS/NCAN347.DOC","ES")</f>
      </c>
    </row>
    <row r="8844">
      <c r="A8844" s="10" t="s">
        <v>15021</v>
      </c>
      <c r="B8844" s="11" t="s">
        <v>153</v>
      </c>
      <c r="C8844" s="10" t="s">
        <v>18</v>
      </c>
      <c r="D8844" s="12">
        <v>39720</v>
      </c>
      <c r="E8844" s="13" t="s">
        <v>11929</v>
      </c>
      <c r="F8844" s="13" t="s">
        <v>166</v>
      </c>
      <c r="G8844" s="14" t="s">
        <v>14798</v>
      </c>
      <c r="H8844" s="15">
        <f>HYPERLINK("https://docs.wto.org/imrd/directdoc.asp?DDFDocuments/t/G/SPS/NKOR293.DOC","EN")</f>
      </c>
      <c r="I8844" s="15">
        <f>HYPERLINK("https://docs.wto.org/imrd/directdoc.asp?DDFDocuments/u/G/SPS/NKOR293.DOC","FR")</f>
      </c>
      <c r="J8844" s="15">
        <f>HYPERLINK("https://docs.wto.org/imrd/directdoc.asp?DDFDocuments/v/G/SPS/NKOR293.DOC","ES")</f>
      </c>
    </row>
    <row r="8845">
      <c r="A8845" s="10" t="s">
        <v>15022</v>
      </c>
      <c r="B8845" s="11" t="s">
        <v>233</v>
      </c>
      <c r="C8845" s="10" t="s">
        <v>18</v>
      </c>
      <c r="D8845" s="12">
        <v>39720</v>
      </c>
      <c r="E8845" s="13" t="s">
        <v>15023</v>
      </c>
      <c r="F8845" s="13" t="s">
        <v>992</v>
      </c>
      <c r="G8845" s="14" t="s">
        <v>349</v>
      </c>
      <c r="H8845" s="15">
        <f>HYPERLINK("https://docs.wto.org/imrd/directdoc.asp?DDFDocuments/t/G/SPS/NPER216.doc","EN")</f>
      </c>
      <c r="I8845" s="15">
        <f>HYPERLINK("https://docs.wto.org/imrd/directdoc.asp?DDFDocuments/u/G/SPS/NPER216.doc","FR")</f>
      </c>
      <c r="J8845" s="15">
        <f>HYPERLINK("https://docs.wto.org/imrd/directdoc.asp?DDFDocuments/v/G/SPS/NPER216.doc","ES")</f>
      </c>
    </row>
    <row r="8846">
      <c r="A8846" s="10" t="s">
        <v>15024</v>
      </c>
      <c r="B8846" s="11" t="s">
        <v>779</v>
      </c>
      <c r="C8846" s="10" t="s">
        <v>18</v>
      </c>
      <c r="D8846" s="12">
        <v>39720</v>
      </c>
      <c r="E8846" s="13" t="s">
        <v>3273</v>
      </c>
      <c r="F8846" s="13" t="s">
        <v>10040</v>
      </c>
      <c r="G8846" s="14" t="s">
        <v>15025</v>
      </c>
      <c r="H8846" s="15">
        <f>HYPERLINK("https://docs.wto.org/imrd/directdoc.asp?DDFDocuments/t/G/SPS/NURY6.doc","EN")</f>
      </c>
      <c r="I8846" s="15">
        <f>HYPERLINK("https://docs.wto.org/imrd/directdoc.asp?DDFDocuments/u/G/SPS/NURY6.doc","FR")</f>
      </c>
      <c r="J8846" s="15">
        <f>HYPERLINK("https://docs.wto.org/imrd/directdoc.asp?DDFDocuments/v/G/SPS/NURY6.doc","ES")</f>
      </c>
    </row>
    <row r="8847">
      <c r="A8847" s="10" t="s">
        <v>15026</v>
      </c>
      <c r="B8847" s="11" t="s">
        <v>779</v>
      </c>
      <c r="C8847" s="10" t="s">
        <v>18</v>
      </c>
      <c r="D8847" s="12">
        <v>39720</v>
      </c>
      <c r="E8847" s="13" t="s">
        <v>3273</v>
      </c>
      <c r="F8847" s="13" t="s">
        <v>10040</v>
      </c>
      <c r="G8847" s="14" t="s">
        <v>15027</v>
      </c>
      <c r="H8847" s="15">
        <f>HYPERLINK("https://docs.wto.org/imrd/directdoc.asp?DDFDocuments/t/G/SPS/NURY7.doc","EN")</f>
      </c>
      <c r="I8847" s="15">
        <f>HYPERLINK("https://docs.wto.org/imrd/directdoc.asp?DDFDocuments/u/G/SPS/NURY7.doc","FR")</f>
      </c>
      <c r="J8847" s="15">
        <f>HYPERLINK("https://docs.wto.org/imrd/directdoc.asp?DDFDocuments/v/G/SPS/NURY7.doc","ES")</f>
      </c>
    </row>
    <row r="8848">
      <c r="A8848" s="10" t="s">
        <v>15028</v>
      </c>
      <c r="B8848" s="11" t="s">
        <v>2519</v>
      </c>
      <c r="C8848" s="10" t="s">
        <v>12</v>
      </c>
      <c r="D8848" s="12">
        <v>39717</v>
      </c>
      <c r="E8848" s="13" t="s">
        <v>15029</v>
      </c>
      <c r="F8848" s="13" t="s">
        <v>80</v>
      </c>
      <c r="G8848" s="14" t="s">
        <v>14816</v>
      </c>
      <c r="H8848" s="15">
        <f>HYPERLINK("https://docs.wto.org/imrd/directdoc.asp?DDFDocuments/q/G/SPS/NNOR29.pdf","EN")</f>
      </c>
      <c r="I8848" s="15">
        <f>HYPERLINK("https://docs.wto.org/imrd/directdoc.asp?DDFDocuments/r/G/SPS/NNOR29.pdf","FR")</f>
      </c>
      <c r="J8848" s="15">
        <f>HYPERLINK("https://docs.wto.org/imrd/directdoc.asp?DDFDocuments/s/G/SPS/NNOR29.pdf","ES")</f>
      </c>
    </row>
    <row r="8849">
      <c r="A8849" s="10" t="s">
        <v>15030</v>
      </c>
      <c r="B8849" s="11" t="s">
        <v>161</v>
      </c>
      <c r="C8849" s="10" t="s">
        <v>12</v>
      </c>
      <c r="D8849" s="12">
        <v>39716</v>
      </c>
      <c r="E8849" s="13" t="s">
        <v>14745</v>
      </c>
      <c r="F8849" s="13" t="s">
        <v>158</v>
      </c>
      <c r="G8849" s="14" t="s">
        <v>14816</v>
      </c>
      <c r="H8849" s="15">
        <f>HYPERLINK("https://docs.wto.org/imrd/directdoc.asp?DDFDocuments/q/G/SPS/NUSA1872.pdf","EN")</f>
      </c>
      <c r="I8849" s="15">
        <f>HYPERLINK("https://docs.wto.org/imrd/directdoc.asp?DDFDocuments/r/G/SPS/NUSA1872.pdf","FR")</f>
      </c>
      <c r="J8849" s="15">
        <f>HYPERLINK("https://docs.wto.org/imrd/directdoc.asp?DDFDocuments/s/G/SPS/NUSA1872.pdf","ES")</f>
      </c>
    </row>
    <row r="8850">
      <c r="A8850" s="10" t="s">
        <v>15031</v>
      </c>
      <c r="B8850" s="11" t="s">
        <v>161</v>
      </c>
      <c r="C8850" s="10" t="s">
        <v>18</v>
      </c>
      <c r="D8850" s="12">
        <v>39716</v>
      </c>
      <c r="E8850" s="13" t="s">
        <v>15032</v>
      </c>
      <c r="F8850" s="13" t="s">
        <v>15033</v>
      </c>
      <c r="G8850" s="14" t="s">
        <v>15034</v>
      </c>
      <c r="H8850" s="15">
        <f>HYPERLINK("https://docs.wto.org/imrd/directdoc.asp?DDFDocuments/t/G/SPS/NUSA1873.DOC","EN")</f>
      </c>
      <c r="I8850" s="15">
        <f>HYPERLINK("https://docs.wto.org/imrd/directdoc.asp?DDFDocuments/u/G/SPS/NUSA1873.DOC","FR")</f>
      </c>
      <c r="J8850" s="15">
        <f>HYPERLINK("https://docs.wto.org/imrd/directdoc.asp?DDFDocuments/v/G/SPS/NUSA1873.DOC","ES")</f>
      </c>
    </row>
    <row r="8851">
      <c r="A8851" s="10" t="s">
        <v>15035</v>
      </c>
      <c r="B8851" s="11" t="s">
        <v>5038</v>
      </c>
      <c r="C8851" s="10" t="s">
        <v>12</v>
      </c>
      <c r="D8851" s="12">
        <v>39715</v>
      </c>
      <c r="E8851" s="13" t="s">
        <v>14632</v>
      </c>
      <c r="F8851" s="13" t="s">
        <v>14</v>
      </c>
      <c r="G8851" s="14" t="s">
        <v>15036</v>
      </c>
      <c r="H8851" s="15">
        <f>HYPERLINK("https://docs.wto.org/imrd/directdoc.asp?DDFDocuments/t/G/SPS/NALB83.DOC","EN")</f>
      </c>
      <c r="I8851" s="15">
        <f>HYPERLINK("https://docs.wto.org/imrd/directdoc.asp?DDFDocuments/u/G/SPS/NALB83.DOC","FR")</f>
      </c>
      <c r="J8851" s="15">
        <f>HYPERLINK("https://docs.wto.org/imrd/directdoc.asp?DDFDocuments/v/G/SPS/NALB83.DOC","ES")</f>
      </c>
    </row>
    <row r="8852">
      <c r="A8852" s="10" t="s">
        <v>15037</v>
      </c>
      <c r="B8852" s="11" t="s">
        <v>95</v>
      </c>
      <c r="C8852" s="10" t="s">
        <v>18</v>
      </c>
      <c r="D8852" s="12">
        <v>39715</v>
      </c>
      <c r="E8852" s="13" t="s">
        <v>15038</v>
      </c>
      <c r="F8852" s="13" t="s">
        <v>283</v>
      </c>
      <c r="G8852" s="14" t="s">
        <v>14816</v>
      </c>
      <c r="H8852" s="15">
        <f>HYPERLINK("https://docs.wto.org/imrd/directdoc.asp?DDFDocuments/t/G/SPS/NBRA472.DOC","EN")</f>
      </c>
      <c r="I8852" s="15">
        <f>HYPERLINK("https://docs.wto.org/imrd/directdoc.asp?DDFDocuments/u/G/SPS/NBRA472.DOC","FR")</f>
      </c>
      <c r="J8852" s="15">
        <f>HYPERLINK("https://docs.wto.org/imrd/directdoc.asp?DDFDocuments/v/G/SPS/NBRA472.DOC","ES")</f>
      </c>
    </row>
    <row r="8853">
      <c r="A8853" s="10" t="s">
        <v>15039</v>
      </c>
      <c r="B8853" s="11" t="s">
        <v>95</v>
      </c>
      <c r="C8853" s="10" t="s">
        <v>18</v>
      </c>
      <c r="D8853" s="12">
        <v>39715</v>
      </c>
      <c r="E8853" s="13" t="s">
        <v>15040</v>
      </c>
      <c r="F8853" s="13" t="s">
        <v>122</v>
      </c>
      <c r="G8853" s="14" t="s">
        <v>14816</v>
      </c>
      <c r="H8853" s="15">
        <f>HYPERLINK("https://docs.wto.org/imrd/directdoc.asp?DDFDocuments/t/G/SPS/NBRA475.DOC","EN")</f>
      </c>
      <c r="I8853" s="15">
        <f>HYPERLINK("https://docs.wto.org/imrd/directdoc.asp?DDFDocuments/u/G/SPS/NBRA475.DOC","FR")</f>
      </c>
      <c r="J8853" s="15">
        <f>HYPERLINK("https://docs.wto.org/imrd/directdoc.asp?DDFDocuments/v/G/SPS/NBRA475.DOC","ES")</f>
      </c>
    </row>
    <row r="8854">
      <c r="A8854" s="10" t="s">
        <v>15041</v>
      </c>
      <c r="B8854" s="11" t="s">
        <v>95</v>
      </c>
      <c r="C8854" s="10" t="s">
        <v>18</v>
      </c>
      <c r="D8854" s="12">
        <v>39715</v>
      </c>
      <c r="E8854" s="13" t="s">
        <v>15042</v>
      </c>
      <c r="F8854" s="13" t="s">
        <v>3076</v>
      </c>
      <c r="G8854" s="14" t="s">
        <v>14816</v>
      </c>
      <c r="H8854" s="15">
        <f>HYPERLINK("https://docs.wto.org/imrd/directdoc.asp?DDFDocuments/q/G/SPS/NBRA479.pdf","EN")</f>
      </c>
      <c r="I8854" s="15">
        <f>HYPERLINK("https://docs.wto.org/imrd/directdoc.asp?DDFDocuments/r/G/SPS/NBRA479.pdf","FR")</f>
      </c>
      <c r="J8854" s="15">
        <f>HYPERLINK("https://docs.wto.org/imrd/directdoc.asp?DDFDocuments/s/G/SPS/NBRA479.pdf","ES")</f>
      </c>
    </row>
    <row r="8855">
      <c r="A8855" s="10" t="s">
        <v>15043</v>
      </c>
      <c r="B8855" s="11" t="s">
        <v>622</v>
      </c>
      <c r="C8855" s="10" t="s">
        <v>18</v>
      </c>
      <c r="D8855" s="12">
        <v>39714</v>
      </c>
      <c r="E8855" s="13" t="s">
        <v>15044</v>
      </c>
      <c r="F8855" s="13" t="s">
        <v>2120</v>
      </c>
      <c r="G8855" s="14" t="s">
        <v>14836</v>
      </c>
      <c r="H8855" s="15">
        <f>HYPERLINK("https://docs.wto.org/imrd/directdoc.asp?DDFDocuments/q/G/SPS/NBHR10.pdf","EN")</f>
      </c>
      <c r="I8855" s="15">
        <f>HYPERLINK("https://docs.wto.org/imrd/directdoc.asp?DDFDocuments/r/G/SPS/NBHR10.pdf","FR")</f>
      </c>
      <c r="J8855" s="15">
        <f>HYPERLINK("https://docs.wto.org/imrd/directdoc.asp?DDFDocuments/s/G/SPS/NBHR10.pdf","ES")</f>
      </c>
    </row>
    <row r="8856">
      <c r="A8856" s="10" t="s">
        <v>15045</v>
      </c>
      <c r="B8856" s="11" t="s">
        <v>622</v>
      </c>
      <c r="C8856" s="10" t="s">
        <v>18</v>
      </c>
      <c r="D8856" s="12">
        <v>39714</v>
      </c>
      <c r="E8856" s="13" t="s">
        <v>15046</v>
      </c>
      <c r="F8856" s="13" t="s">
        <v>2120</v>
      </c>
      <c r="G8856" s="14" t="s">
        <v>14836</v>
      </c>
      <c r="H8856" s="15">
        <f>HYPERLINK("https://docs.wto.org/imrd/directdoc.asp?DDFDocuments/t/G/SPS/NBHR15.doc","EN")</f>
      </c>
      <c r="I8856" s="15">
        <f>HYPERLINK("https://docs.wto.org/imrd/directdoc.asp?DDFDocuments/u/G/SPS/NBHR15.doc","FR")</f>
      </c>
      <c r="J8856" s="15">
        <f>HYPERLINK("https://docs.wto.org/imrd/directdoc.asp?DDFDocuments/v/G/SPS/NBHR15.doc","ES")</f>
      </c>
    </row>
    <row r="8857">
      <c r="A8857" s="10" t="s">
        <v>15047</v>
      </c>
      <c r="B8857" s="11" t="s">
        <v>622</v>
      </c>
      <c r="C8857" s="10" t="s">
        <v>18</v>
      </c>
      <c r="D8857" s="12">
        <v>39714</v>
      </c>
      <c r="E8857" s="13" t="s">
        <v>15048</v>
      </c>
      <c r="F8857" s="13" t="s">
        <v>2120</v>
      </c>
      <c r="G8857" s="14" t="s">
        <v>14836</v>
      </c>
      <c r="H8857" s="15">
        <f>HYPERLINK("https://docs.wto.org/imrd/directdoc.asp?DDFDocuments/q/G/SPS/NBHR17.pdf","EN")</f>
      </c>
      <c r="I8857" s="15">
        <f>HYPERLINK("https://docs.wto.org/imrd/directdoc.asp?DDFDocuments/r/G/SPS/NBHR17.pdf","FR")</f>
      </c>
      <c r="J8857" s="15">
        <f>HYPERLINK("https://docs.wto.org/imrd/directdoc.asp?DDFDocuments/s/G/SPS/NBHR17.pdf","ES")</f>
      </c>
    </row>
    <row r="8858">
      <c r="A8858" s="10" t="s">
        <v>15049</v>
      </c>
      <c r="B8858" s="11" t="s">
        <v>622</v>
      </c>
      <c r="C8858" s="10" t="s">
        <v>18</v>
      </c>
      <c r="D8858" s="12">
        <v>39714</v>
      </c>
      <c r="E8858" s="13" t="s">
        <v>15050</v>
      </c>
      <c r="F8858" s="13" t="s">
        <v>2120</v>
      </c>
      <c r="G8858" s="14" t="s">
        <v>14836</v>
      </c>
      <c r="H8858" s="15">
        <f>HYPERLINK("https://docs.wto.org/imrd/directdoc.asp?DDFDocuments/t/G/SPS/NBHR18.doc","EN")</f>
      </c>
      <c r="I8858" s="15">
        <f>HYPERLINK("https://docs.wto.org/imrd/directdoc.asp?DDFDocuments/u/G/SPS/NBHR18.doc","FR")</f>
      </c>
      <c r="J8858" s="15">
        <f>HYPERLINK("https://docs.wto.org/imrd/directdoc.asp?DDFDocuments/v/G/SPS/NBHR18.doc","ES")</f>
      </c>
    </row>
    <row r="8859">
      <c r="A8859" s="10" t="s">
        <v>15051</v>
      </c>
      <c r="B8859" s="11" t="s">
        <v>622</v>
      </c>
      <c r="C8859" s="10" t="s">
        <v>18</v>
      </c>
      <c r="D8859" s="12">
        <v>39714</v>
      </c>
      <c r="E8859" s="13" t="s">
        <v>15052</v>
      </c>
      <c r="F8859" s="13" t="s">
        <v>2120</v>
      </c>
      <c r="G8859" s="14" t="s">
        <v>14836</v>
      </c>
      <c r="H8859" s="15">
        <f>HYPERLINK("https://docs.wto.org/imrd/directdoc.asp?DDFDocuments/t/G/SPS/NBHR19.DOC","EN")</f>
      </c>
      <c r="I8859" s="15">
        <f>HYPERLINK("https://docs.wto.org/imrd/directdoc.asp?DDFDocuments/u/G/SPS/NBHR19.DOC","FR")</f>
      </c>
      <c r="J8859" s="15">
        <f>HYPERLINK("https://docs.wto.org/imrd/directdoc.asp?DDFDocuments/v/G/SPS/NBHR19.DOC","ES")</f>
      </c>
    </row>
    <row r="8860">
      <c r="A8860" s="10" t="s">
        <v>15053</v>
      </c>
      <c r="B8860" s="11" t="s">
        <v>153</v>
      </c>
      <c r="C8860" s="10" t="s">
        <v>18</v>
      </c>
      <c r="D8860" s="12">
        <v>39714</v>
      </c>
      <c r="E8860" s="13" t="s">
        <v>15054</v>
      </c>
      <c r="F8860" s="13" t="s">
        <v>24</v>
      </c>
      <c r="G8860" s="14" t="s">
        <v>14798</v>
      </c>
      <c r="H8860" s="15">
        <f>HYPERLINK("https://docs.wto.org/imrd/directdoc.asp?DDFDocuments/t/G/SPS/NKOR291.DOC","EN")</f>
      </c>
      <c r="I8860" s="15">
        <f>HYPERLINK("https://docs.wto.org/imrd/directdoc.asp?DDFDocuments/u/G/SPS/NKOR291.DOC","FR")</f>
      </c>
      <c r="J8860" s="15">
        <f>HYPERLINK("https://docs.wto.org/imrd/directdoc.asp?DDFDocuments/v/G/SPS/NKOR291.DOC","ES")</f>
      </c>
    </row>
    <row r="8861">
      <c r="A8861" s="10" t="s">
        <v>15055</v>
      </c>
      <c r="B8861" s="11" t="s">
        <v>153</v>
      </c>
      <c r="C8861" s="10" t="s">
        <v>18</v>
      </c>
      <c r="D8861" s="12">
        <v>39714</v>
      </c>
      <c r="E8861" s="13" t="s">
        <v>62</v>
      </c>
      <c r="F8861" s="13" t="s">
        <v>15056</v>
      </c>
      <c r="G8861" s="14" t="s">
        <v>14816</v>
      </c>
      <c r="H8861" s="15">
        <f>HYPERLINK("https://docs.wto.org/imrd/directdoc.asp?DDFDocuments/t/G/SPS/NKOR292.DOC","EN")</f>
      </c>
      <c r="I8861" s="15">
        <f>HYPERLINK("https://docs.wto.org/imrd/directdoc.asp?DDFDocuments/u/G/SPS/NKOR292.DOC","FR")</f>
      </c>
      <c r="J8861" s="15">
        <f>HYPERLINK("https://docs.wto.org/imrd/directdoc.asp?DDFDocuments/v/G/SPS/NKOR292.DOC","ES")</f>
      </c>
    </row>
    <row r="8862">
      <c r="A8862" s="10" t="s">
        <v>15057</v>
      </c>
      <c r="B8862" s="11" t="s">
        <v>161</v>
      </c>
      <c r="C8862" s="10" t="s">
        <v>18</v>
      </c>
      <c r="D8862" s="12">
        <v>39714</v>
      </c>
      <c r="E8862" s="13" t="s">
        <v>15058</v>
      </c>
      <c r="F8862" s="13" t="s">
        <v>24</v>
      </c>
      <c r="G8862" s="14" t="s">
        <v>14836</v>
      </c>
      <c r="H8862" s="15">
        <f>HYPERLINK("https://docs.wto.org/imrd/directdoc.asp?DDFDocuments/t/G/SPS/NUSA1871.DOC","EN")</f>
      </c>
      <c r="I8862" s="15">
        <f>HYPERLINK("https://docs.wto.org/imrd/directdoc.asp?DDFDocuments/u/G/SPS/NUSA1871.DOC","FR")</f>
      </c>
      <c r="J8862" s="15">
        <f>HYPERLINK("https://docs.wto.org/imrd/directdoc.asp?DDFDocuments/v/G/SPS/NUSA1871.DOC","ES")</f>
      </c>
    </row>
    <row r="8863">
      <c r="A8863" s="10" t="s">
        <v>15059</v>
      </c>
      <c r="B8863" s="11" t="s">
        <v>95</v>
      </c>
      <c r="C8863" s="10" t="s">
        <v>40</v>
      </c>
      <c r="D8863" s="12">
        <v>39713</v>
      </c>
      <c r="E8863" s="13" t="s">
        <v>15060</v>
      </c>
      <c r="F8863" s="13" t="s">
        <v>5150</v>
      </c>
      <c r="G8863" s="14" t="s">
        <v>14816</v>
      </c>
      <c r="H8863" s="15">
        <f>HYPERLINK("https://docs.wto.org/imrd/directdoc.asp?DDFDocuments/t/G/SPS/NBRA352A1.DOC","EN")</f>
      </c>
      <c r="I8863" s="15">
        <f>HYPERLINK("https://docs.wto.org/imrd/directdoc.asp?DDFDocuments/u/G/SPS/NBRA352A1.DOC","FR")</f>
      </c>
      <c r="J8863" s="15">
        <f>HYPERLINK("https://docs.wto.org/imrd/directdoc.asp?DDFDocuments/v/G/SPS/NBRA352A1.DOC","ES")</f>
      </c>
    </row>
    <row r="8864">
      <c r="A8864" s="10" t="s">
        <v>15061</v>
      </c>
      <c r="B8864" s="11" t="s">
        <v>95</v>
      </c>
      <c r="C8864" s="10" t="s">
        <v>18</v>
      </c>
      <c r="D8864" s="12">
        <v>39713</v>
      </c>
      <c r="E8864" s="13" t="s">
        <v>5251</v>
      </c>
      <c r="F8864" s="13" t="s">
        <v>24</v>
      </c>
      <c r="G8864" s="14" t="s">
        <v>14816</v>
      </c>
      <c r="H8864" s="15">
        <f>HYPERLINK("https://docs.wto.org/imrd/directdoc.asp?DDFDocuments/t/G/SPS/NBRA470.DOC","EN")</f>
      </c>
      <c r="I8864" s="15">
        <f>HYPERLINK("https://docs.wto.org/imrd/directdoc.asp?DDFDocuments/u/G/SPS/NBRA470.DOC","FR")</f>
      </c>
      <c r="J8864" s="15">
        <f>HYPERLINK("https://docs.wto.org/imrd/directdoc.asp?DDFDocuments/v/G/SPS/NBRA470.DOC","ES")</f>
      </c>
    </row>
    <row r="8865">
      <c r="A8865" s="10" t="s">
        <v>15062</v>
      </c>
      <c r="B8865" s="11" t="s">
        <v>95</v>
      </c>
      <c r="C8865" s="10" t="s">
        <v>18</v>
      </c>
      <c r="D8865" s="12">
        <v>39713</v>
      </c>
      <c r="E8865" s="13" t="s">
        <v>15063</v>
      </c>
      <c r="F8865" s="13" t="s">
        <v>80</v>
      </c>
      <c r="G8865" s="14" t="s">
        <v>14816</v>
      </c>
      <c r="H8865" s="15">
        <f>HYPERLINK("https://docs.wto.org/imrd/directdoc.asp?DDFDocuments/t/G/SPS/NBRA471.DOC","EN")</f>
      </c>
      <c r="I8865" s="15">
        <f>HYPERLINK("https://docs.wto.org/imrd/directdoc.asp?DDFDocuments/u/G/SPS/NBRA471.DOC","FR")</f>
      </c>
      <c r="J8865" s="15">
        <f>HYPERLINK("https://docs.wto.org/imrd/directdoc.asp?DDFDocuments/v/G/SPS/NBRA471.DOC","ES")</f>
      </c>
    </row>
    <row r="8866">
      <c r="A8866" s="10" t="s">
        <v>15064</v>
      </c>
      <c r="B8866" s="11" t="s">
        <v>365</v>
      </c>
      <c r="C8866" s="10" t="s">
        <v>18</v>
      </c>
      <c r="D8866" s="12">
        <v>39713</v>
      </c>
      <c r="E8866" s="13" t="s">
        <v>14576</v>
      </c>
      <c r="F8866" s="13" t="s">
        <v>992</v>
      </c>
      <c r="G8866" s="14" t="s">
        <v>161</v>
      </c>
      <c r="H8866" s="15">
        <f>HYPERLINK("https://docs.wto.org/imrd/directdoc.asp?DDFDocuments/q/G/SPS/NCHL287.pdf","EN")</f>
      </c>
      <c r="I8866" s="15">
        <f>HYPERLINK("https://docs.wto.org/imrd/directdoc.asp?DDFDocuments/r/G/SPS/NCHL287.pdf","FR")</f>
      </c>
      <c r="J8866" s="15">
        <f>HYPERLINK("https://docs.wto.org/imrd/directdoc.asp?DDFDocuments/s/G/SPS/NCHL287.pdf","ES")</f>
      </c>
    </row>
    <row r="8867">
      <c r="A8867" s="10" t="s">
        <v>15065</v>
      </c>
      <c r="B8867" s="11" t="s">
        <v>79</v>
      </c>
      <c r="C8867" s="10" t="s">
        <v>12</v>
      </c>
      <c r="D8867" s="12">
        <v>39713</v>
      </c>
      <c r="E8867" s="13" t="s">
        <v>15066</v>
      </c>
      <c r="F8867" s="13" t="s">
        <v>5891</v>
      </c>
      <c r="G8867" s="14" t="s">
        <v>233</v>
      </c>
      <c r="H8867" s="15">
        <f>HYPERLINK("https://docs.wto.org/imrd/directdoc.asp?DDFDocuments/t/G/SPS/NCOL158.DOC","EN")</f>
      </c>
      <c r="I8867" s="15">
        <f>HYPERLINK("https://docs.wto.org/imrd/directdoc.asp?DDFDocuments/u/G/SPS/NCOL158.DOC","FR")</f>
      </c>
      <c r="J8867" s="15">
        <f>HYPERLINK("https://docs.wto.org/imrd/directdoc.asp?DDFDocuments/v/G/SPS/NCOL158.DOC","ES")</f>
      </c>
    </row>
    <row r="8868">
      <c r="A8868" s="10" t="s">
        <v>15067</v>
      </c>
      <c r="B8868" s="11" t="s">
        <v>82</v>
      </c>
      <c r="C8868" s="10" t="s">
        <v>40</v>
      </c>
      <c r="D8868" s="12">
        <v>39713</v>
      </c>
      <c r="E8868" s="13" t="s">
        <v>8575</v>
      </c>
      <c r="F8868" s="13" t="s">
        <v>5150</v>
      </c>
      <c r="G8868" s="14" t="s">
        <v>14290</v>
      </c>
      <c r="H8868" s="15">
        <f>HYPERLINK("https://docs.wto.org/imrd/directdoc.asp?DDFDocuments/t/G/SPS/NEEC196A12.DOC","EN")</f>
      </c>
      <c r="I8868" s="15">
        <f>HYPERLINK("https://docs.wto.org/imrd/directdoc.asp?DDFDocuments/u/G/SPS/NEEC196A12.DOC","FR")</f>
      </c>
      <c r="J8868" s="15">
        <f>HYPERLINK("https://docs.wto.org/imrd/directdoc.asp?DDFDocuments/v/G/SPS/NEEC196A12.DOC","ES")</f>
      </c>
    </row>
    <row r="8869">
      <c r="A8869" s="10" t="s">
        <v>15068</v>
      </c>
      <c r="B8869" s="11" t="s">
        <v>17</v>
      </c>
      <c r="C8869" s="10" t="s">
        <v>18</v>
      </c>
      <c r="D8869" s="12">
        <v>39713</v>
      </c>
      <c r="E8869" s="13" t="s">
        <v>11141</v>
      </c>
      <c r="F8869" s="13" t="s">
        <v>4616</v>
      </c>
      <c r="G8869" s="14" t="s">
        <v>14820</v>
      </c>
      <c r="H8869" s="15">
        <f>HYPERLINK("https://docs.wto.org/imrd/directdoc.asp?DDFDocuments/t/G/SPS/NNIC47.DOC","EN")</f>
      </c>
      <c r="I8869" s="15">
        <f>HYPERLINK("https://docs.wto.org/imrd/directdoc.asp?DDFDocuments/u/G/SPS/NNIC47.DOC","FR")</f>
      </c>
      <c r="J8869" s="15">
        <f>HYPERLINK("https://docs.wto.org/imrd/directdoc.asp?DDFDocuments/v/G/SPS/NNIC47.DOC","ES")</f>
      </c>
    </row>
    <row r="8870">
      <c r="A8870" s="10" t="s">
        <v>15069</v>
      </c>
      <c r="B8870" s="11" t="s">
        <v>233</v>
      </c>
      <c r="C8870" s="10" t="s">
        <v>18</v>
      </c>
      <c r="D8870" s="12">
        <v>39713</v>
      </c>
      <c r="E8870" s="13" t="s">
        <v>15070</v>
      </c>
      <c r="F8870" s="13" t="s">
        <v>992</v>
      </c>
      <c r="G8870" s="14" t="s">
        <v>432</v>
      </c>
      <c r="H8870" s="15">
        <f>HYPERLINK("https://docs.wto.org/imrd/directdoc.asp?DDFDocuments/t/G/SPS/NPER214.DOC","EN")</f>
      </c>
      <c r="I8870" s="15">
        <f>HYPERLINK("https://docs.wto.org/imrd/directdoc.asp?DDFDocuments/u/G/SPS/NPER214.DOC","FR")</f>
      </c>
      <c r="J8870" s="15">
        <f>HYPERLINK("https://docs.wto.org/imrd/directdoc.asp?DDFDocuments/v/G/SPS/NPER214.DOC","ES")</f>
      </c>
    </row>
    <row r="8871">
      <c r="A8871" s="10" t="s">
        <v>15071</v>
      </c>
      <c r="B8871" s="11" t="s">
        <v>233</v>
      </c>
      <c r="C8871" s="10" t="s">
        <v>18</v>
      </c>
      <c r="D8871" s="12">
        <v>39713</v>
      </c>
      <c r="E8871" s="13" t="s">
        <v>15072</v>
      </c>
      <c r="F8871" s="13" t="s">
        <v>992</v>
      </c>
      <c r="G8871" s="14" t="s">
        <v>149</v>
      </c>
      <c r="H8871" s="15">
        <f>HYPERLINK("https://docs.wto.org/imrd/directdoc.asp?DDFDocuments/t/G/SPS/NPER215.DOC","EN")</f>
      </c>
      <c r="I8871" s="15">
        <f>HYPERLINK("https://docs.wto.org/imrd/directdoc.asp?DDFDocuments/u/G/SPS/NPER215.DOC","FR")</f>
      </c>
      <c r="J8871" s="15">
        <f>HYPERLINK("https://docs.wto.org/imrd/directdoc.asp?DDFDocuments/v/G/SPS/NPER215.DOC","ES")</f>
      </c>
    </row>
    <row r="8872">
      <c r="A8872" s="10" t="s">
        <v>15073</v>
      </c>
      <c r="B8872" s="11" t="s">
        <v>59</v>
      </c>
      <c r="C8872" s="10" t="s">
        <v>40</v>
      </c>
      <c r="D8872" s="12">
        <v>39713</v>
      </c>
      <c r="E8872" s="13" t="s">
        <v>2262</v>
      </c>
      <c r="F8872" s="13" t="s">
        <v>5150</v>
      </c>
      <c r="G8872" s="14" t="s">
        <v>15074</v>
      </c>
      <c r="H8872" s="15">
        <f>HYPERLINK("https://docs.wto.org/imrd/directdoc.asp?DDFDocuments/t/G/SPS/NTPKM141A1.DOC","EN")</f>
      </c>
      <c r="I8872" s="15">
        <f>HYPERLINK("https://docs.wto.org/imrd/directdoc.asp?DDFDocuments/u/G/SPS/NTPKM141A1.DOC","FR")</f>
      </c>
      <c r="J8872" s="15">
        <f>HYPERLINK("https://docs.wto.org/imrd/directdoc.asp?DDFDocuments/v/G/SPS/NTPKM141A1.DOC","ES")</f>
      </c>
    </row>
    <row r="8873">
      <c r="A8873" s="10" t="s">
        <v>15075</v>
      </c>
      <c r="B8873" s="11" t="s">
        <v>59</v>
      </c>
      <c r="C8873" s="10" t="s">
        <v>40</v>
      </c>
      <c r="D8873" s="12">
        <v>39713</v>
      </c>
      <c r="E8873" s="13" t="s">
        <v>15076</v>
      </c>
      <c r="F8873" s="13" t="s">
        <v>5150</v>
      </c>
      <c r="G8873" s="14" t="s">
        <v>14820</v>
      </c>
      <c r="H8873" s="15">
        <f>HYPERLINK("https://docs.wto.org/imrd/directdoc.asp?DDFDocuments/t/G/SPS/NTPKM143A1.DOC","EN")</f>
      </c>
      <c r="I8873" s="15">
        <f>HYPERLINK("https://docs.wto.org/imrd/directdoc.asp?DDFDocuments/u/G/SPS/NTPKM143A1.DOC","FR")</f>
      </c>
      <c r="J8873" s="15">
        <f>HYPERLINK("https://docs.wto.org/imrd/directdoc.asp?DDFDocuments/v/G/SPS/NTPKM143A1.DOC","ES")</f>
      </c>
    </row>
    <row r="8874">
      <c r="A8874" s="10" t="s">
        <v>15077</v>
      </c>
      <c r="B8874" s="11" t="s">
        <v>161</v>
      </c>
      <c r="C8874" s="10" t="s">
        <v>12</v>
      </c>
      <c r="D8874" s="12">
        <v>39713</v>
      </c>
      <c r="E8874" s="13" t="s">
        <v>15078</v>
      </c>
      <c r="F8874" s="13" t="s">
        <v>144</v>
      </c>
      <c r="G8874" s="14" t="s">
        <v>14880</v>
      </c>
      <c r="H8874" s="15">
        <f>HYPERLINK("https://docs.wto.org/imrd/directdoc.asp?DDFDocuments/t/G/SPS/NUSA1868.doc","EN")</f>
      </c>
      <c r="I8874" s="15">
        <f>HYPERLINK("https://docs.wto.org/imrd/directdoc.asp?DDFDocuments/u/G/SPS/NUSA1868.doc","FR")</f>
      </c>
      <c r="J8874" s="15">
        <f>HYPERLINK("https://docs.wto.org/imrd/directdoc.asp?DDFDocuments/v/G/SPS/NUSA1868.doc","ES")</f>
      </c>
    </row>
    <row r="8875">
      <c r="A8875" s="10" t="s">
        <v>15079</v>
      </c>
      <c r="B8875" s="11" t="s">
        <v>161</v>
      </c>
      <c r="C8875" s="10" t="s">
        <v>40</v>
      </c>
      <c r="D8875" s="12">
        <v>39713</v>
      </c>
      <c r="E8875" s="13" t="s">
        <v>15080</v>
      </c>
      <c r="F8875" s="13" t="s">
        <v>5150</v>
      </c>
      <c r="G8875" s="14" t="s">
        <v>15081</v>
      </c>
      <c r="H8875" s="15">
        <f>HYPERLINK("https://docs.wto.org/imrd/directdoc.asp?DDFDocuments/t/G/SPS/NUSA828A7.DOC","EN")</f>
      </c>
      <c r="I8875" s="15">
        <f>HYPERLINK("https://docs.wto.org/imrd/directdoc.asp?DDFDocuments/u/G/SPS/NUSA828A7.DOC","FR")</f>
      </c>
      <c r="J8875" s="15">
        <f>HYPERLINK("https://docs.wto.org/imrd/directdoc.asp?DDFDocuments/v/G/SPS/NUSA828A7.DOC","ES")</f>
      </c>
    </row>
    <row r="8876">
      <c r="A8876" s="10" t="s">
        <v>15082</v>
      </c>
      <c r="B8876" s="11" t="s">
        <v>95</v>
      </c>
      <c r="C8876" s="10" t="s">
        <v>18</v>
      </c>
      <c r="D8876" s="12">
        <v>39710</v>
      </c>
      <c r="E8876" s="13" t="s">
        <v>15083</v>
      </c>
      <c r="F8876" s="13" t="s">
        <v>1282</v>
      </c>
      <c r="G8876" s="14" t="s">
        <v>14816</v>
      </c>
      <c r="H8876" s="15">
        <f>HYPERLINK("https://docs.wto.org/imrd/directdoc.asp?DDFDocuments/t/G/SPS/NBRA467.DOC","EN")</f>
      </c>
      <c r="I8876" s="15">
        <f>HYPERLINK("https://docs.wto.org/imrd/directdoc.asp?DDFDocuments/u/G/SPS/NBRA467.DOC","FR")</f>
      </c>
      <c r="J8876" s="15">
        <f>HYPERLINK("https://docs.wto.org/imrd/directdoc.asp?DDFDocuments/v/G/SPS/NBRA467.DOC","ES")</f>
      </c>
    </row>
    <row r="8877">
      <c r="A8877" s="10" t="s">
        <v>15084</v>
      </c>
      <c r="B8877" s="11" t="s">
        <v>1944</v>
      </c>
      <c r="C8877" s="10" t="s">
        <v>12</v>
      </c>
      <c r="D8877" s="12">
        <v>39710</v>
      </c>
      <c r="E8877" s="13" t="s">
        <v>15085</v>
      </c>
      <c r="F8877" s="13" t="s">
        <v>32</v>
      </c>
      <c r="G8877" s="14" t="s">
        <v>13278</v>
      </c>
      <c r="H8877" s="15">
        <f>HYPERLINK("https://docs.wto.org/imrd/directdoc.asp?DDFDocuments/t/G/SPS/NPAN51.DOC","EN")</f>
      </c>
      <c r="I8877" s="15">
        <f>HYPERLINK("https://docs.wto.org/imrd/directdoc.asp?DDFDocuments/u/G/SPS/NPAN51.DOC","FR")</f>
      </c>
      <c r="J8877" s="15">
        <f>HYPERLINK("https://docs.wto.org/imrd/directdoc.asp?DDFDocuments/v/G/SPS/NPAN51.DOC","ES")</f>
      </c>
    </row>
    <row r="8878">
      <c r="A8878" s="10" t="s">
        <v>15086</v>
      </c>
      <c r="B8878" s="11" t="s">
        <v>5038</v>
      </c>
      <c r="C8878" s="10" t="s">
        <v>54</v>
      </c>
      <c r="D8878" s="12">
        <v>39709</v>
      </c>
      <c r="E8878" s="13" t="s">
        <v>14521</v>
      </c>
      <c r="F8878" s="13" t="s">
        <v>925</v>
      </c>
      <c r="G8878" s="14" t="s">
        <v>15087</v>
      </c>
      <c r="H8878" s="15">
        <f>HYPERLINK("https://docs.wto.org/imrd/directdoc.asp?DDFDocuments/t/G/SPS/NALB72A1.DOC","EN")</f>
      </c>
      <c r="I8878" s="15">
        <f>HYPERLINK("https://docs.wto.org/imrd/directdoc.asp?DDFDocuments/u/G/SPS/NALB72A1.DOC","FR")</f>
      </c>
      <c r="J8878" s="15">
        <f>HYPERLINK("https://docs.wto.org/imrd/directdoc.asp?DDFDocuments/v/G/SPS/NALB72A1.DOC","ES")</f>
      </c>
    </row>
    <row r="8879">
      <c r="A8879" s="10" t="s">
        <v>15088</v>
      </c>
      <c r="B8879" s="11" t="s">
        <v>5038</v>
      </c>
      <c r="C8879" s="10" t="s">
        <v>12</v>
      </c>
      <c r="D8879" s="12">
        <v>39709</v>
      </c>
      <c r="E8879" s="13" t="s">
        <v>15089</v>
      </c>
      <c r="F8879" s="13" t="s">
        <v>6531</v>
      </c>
      <c r="G8879" s="14" t="s">
        <v>15090</v>
      </c>
      <c r="H8879" s="15">
        <f>HYPERLINK("https://docs.wto.org/imrd/directdoc.asp?DDFDocuments/t/G/SPS/NALB82.DOC","EN")</f>
      </c>
      <c r="I8879" s="15">
        <f>HYPERLINK("https://docs.wto.org/imrd/directdoc.asp?DDFDocuments/u/G/SPS/NALB82.DOC","FR")</f>
      </c>
      <c r="J8879" s="15">
        <f>HYPERLINK("https://docs.wto.org/imrd/directdoc.asp?DDFDocuments/v/G/SPS/NALB82.DOC","ES")</f>
      </c>
    </row>
    <row r="8880">
      <c r="A8880" s="10" t="s">
        <v>15091</v>
      </c>
      <c r="B8880" s="11" t="s">
        <v>161</v>
      </c>
      <c r="C8880" s="10" t="s">
        <v>201</v>
      </c>
      <c r="D8880" s="12">
        <v>39700</v>
      </c>
      <c r="E8880" s="13" t="s">
        <v>19</v>
      </c>
      <c r="F8880" s="13" t="s">
        <v>5150</v>
      </c>
      <c r="G8880" s="14" t="s">
        <v>1944</v>
      </c>
      <c r="H8880" s="15">
        <f>HYPERLINK("https://docs.wto.org/imrd/directdoc.asp?DDFDocuments/t/G/SPS/NUSA1826A1C1.DOC","EN")</f>
      </c>
      <c r="I8880" s="15">
        <f>HYPERLINK("https://docs.wto.org/imrd/directdoc.asp?DDFDocuments/u/G/SPS/NUSA1826A1C1.DOC","FR")</f>
      </c>
      <c r="J8880" s="15">
        <f>HYPERLINK("https://docs.wto.org/imrd/directdoc.asp?DDFDocuments/v/G/SPS/NUSA1826A1C1.DOC","ES")</f>
      </c>
    </row>
    <row r="8881">
      <c r="A8881" s="10" t="s">
        <v>15092</v>
      </c>
      <c r="B8881" s="11" t="s">
        <v>72</v>
      </c>
      <c r="C8881" s="10" t="s">
        <v>40</v>
      </c>
      <c r="D8881" s="12">
        <v>39696</v>
      </c>
      <c r="E8881" s="13" t="s">
        <v>14681</v>
      </c>
      <c r="F8881" s="13" t="s">
        <v>310</v>
      </c>
      <c r="G8881" s="14" t="s">
        <v>3481</v>
      </c>
      <c r="H8881" s="15">
        <f>HYPERLINK("https://docs.wto.org/imrd/directdoc.asp?DDFDocuments/t/G/SPS/NCAN238A5.DOC","EN")</f>
      </c>
      <c r="I8881" s="15">
        <f>HYPERLINK("https://docs.wto.org/imrd/directdoc.asp?DDFDocuments/u/G/SPS/NCAN238A5.DOC","FR")</f>
      </c>
      <c r="J8881" s="15">
        <f>HYPERLINK("https://docs.wto.org/imrd/directdoc.asp?DDFDocuments/v/G/SPS/NCAN238A5.DOC","ES")</f>
      </c>
    </row>
    <row r="8882">
      <c r="A8882" s="10" t="s">
        <v>15093</v>
      </c>
      <c r="B8882" s="11" t="s">
        <v>365</v>
      </c>
      <c r="C8882" s="10" t="s">
        <v>12</v>
      </c>
      <c r="D8882" s="12">
        <v>39696</v>
      </c>
      <c r="E8882" s="13" t="s">
        <v>14785</v>
      </c>
      <c r="F8882" s="13" t="s">
        <v>14767</v>
      </c>
      <c r="G8882" s="14" t="s">
        <v>15094</v>
      </c>
      <c r="H8882" s="15">
        <f>HYPERLINK("https://docs.wto.org/imrd/directdoc.asp?DDFDocuments/t/G/SPS/NCHL285.DOC","EN")</f>
      </c>
      <c r="I8882" s="15">
        <f>HYPERLINK("https://docs.wto.org/imrd/directdoc.asp?DDFDocuments/u/G/SPS/NCHL285.DOC","FR")</f>
      </c>
      <c r="J8882" s="15">
        <f>HYPERLINK("https://docs.wto.org/imrd/directdoc.asp?DDFDocuments/v/G/SPS/NCHL285.DOC","ES")</f>
      </c>
    </row>
    <row r="8883">
      <c r="A8883" s="10" t="s">
        <v>15095</v>
      </c>
      <c r="B8883" s="11" t="s">
        <v>365</v>
      </c>
      <c r="C8883" s="10" t="s">
        <v>18</v>
      </c>
      <c r="D8883" s="12">
        <v>39696</v>
      </c>
      <c r="E8883" s="13" t="s">
        <v>6000</v>
      </c>
      <c r="F8883" s="13" t="s">
        <v>3303</v>
      </c>
      <c r="G8883" s="14" t="s">
        <v>14865</v>
      </c>
      <c r="H8883" s="15">
        <f>HYPERLINK("https://docs.wto.org/imrd/directdoc.asp?DDFDocuments/t/G/SPS/NCHL286.DOC","EN")</f>
      </c>
      <c r="I8883" s="15">
        <f>HYPERLINK("https://docs.wto.org/imrd/directdoc.asp?DDFDocuments/u/G/SPS/NCHL286.DOC","FR")</f>
      </c>
      <c r="J8883" s="15">
        <f>HYPERLINK("https://docs.wto.org/imrd/directdoc.asp?DDFDocuments/v/G/SPS/NCHL286.DOC","ES")</f>
      </c>
    </row>
    <row r="8884">
      <c r="A8884" s="10" t="s">
        <v>15096</v>
      </c>
      <c r="B8884" s="11" t="s">
        <v>5038</v>
      </c>
      <c r="C8884" s="10" t="s">
        <v>12</v>
      </c>
      <c r="D8884" s="12">
        <v>39695</v>
      </c>
      <c r="E8884" s="13" t="s">
        <v>14808</v>
      </c>
      <c r="F8884" s="13" t="s">
        <v>6521</v>
      </c>
      <c r="G8884" s="14" t="s">
        <v>15097</v>
      </c>
      <c r="H8884" s="15">
        <f>HYPERLINK("https://docs.wto.org/imrd/directdoc.asp?DDFDocuments/t/G/SPS/NALB79.DOC","EN")</f>
      </c>
      <c r="I8884" s="15">
        <f>HYPERLINK("https://docs.wto.org/imrd/directdoc.asp?DDFDocuments/u/G/SPS/NALB79.DOC","FR")</f>
      </c>
      <c r="J8884" s="15">
        <f>HYPERLINK("https://docs.wto.org/imrd/directdoc.asp?DDFDocuments/v/G/SPS/NALB79.DOC","ES")</f>
      </c>
    </row>
    <row r="8885">
      <c r="A8885" s="10" t="s">
        <v>15098</v>
      </c>
      <c r="B8885" s="11" t="s">
        <v>5038</v>
      </c>
      <c r="C8885" s="10" t="s">
        <v>12</v>
      </c>
      <c r="D8885" s="12">
        <v>39695</v>
      </c>
      <c r="E8885" s="13" t="s">
        <v>14808</v>
      </c>
      <c r="F8885" s="13" t="s">
        <v>6521</v>
      </c>
      <c r="G8885" s="14" t="s">
        <v>15099</v>
      </c>
      <c r="H8885" s="15">
        <f>HYPERLINK("https://docs.wto.org/imrd/directdoc.asp?DDFDocuments/t/G/SPS/NALB80.DOC","EN")</f>
      </c>
      <c r="I8885" s="15">
        <f>HYPERLINK("https://docs.wto.org/imrd/directdoc.asp?DDFDocuments/u/G/SPS/NALB80.DOC","FR")</f>
      </c>
      <c r="J8885" s="15">
        <f>HYPERLINK("https://docs.wto.org/imrd/directdoc.asp?DDFDocuments/v/G/SPS/NALB80.DOC","ES")</f>
      </c>
    </row>
    <row r="8886">
      <c r="A8886" s="10" t="s">
        <v>15100</v>
      </c>
      <c r="B8886" s="11" t="s">
        <v>5038</v>
      </c>
      <c r="C8886" s="10" t="s">
        <v>12</v>
      </c>
      <c r="D8886" s="12">
        <v>39695</v>
      </c>
      <c r="E8886" s="13" t="s">
        <v>14521</v>
      </c>
      <c r="F8886" s="13" t="s">
        <v>56</v>
      </c>
      <c r="G8886" s="14" t="s">
        <v>15101</v>
      </c>
      <c r="H8886" s="15">
        <f>HYPERLINK("https://docs.wto.org/imrd/directdoc.asp?DDFDocuments/t/G/SPS/NALB81.DOC","EN")</f>
      </c>
      <c r="I8886" s="15">
        <f>HYPERLINK("https://docs.wto.org/imrd/directdoc.asp?DDFDocuments/u/G/SPS/NALB81.DOC","FR")</f>
      </c>
      <c r="J8886" s="15">
        <f>HYPERLINK("https://docs.wto.org/imrd/directdoc.asp?DDFDocuments/v/G/SPS/NALB81.DOC","ES")</f>
      </c>
    </row>
    <row r="8887">
      <c r="A8887" s="10" t="s">
        <v>15102</v>
      </c>
      <c r="B8887" s="11" t="s">
        <v>34</v>
      </c>
      <c r="C8887" s="10" t="s">
        <v>40</v>
      </c>
      <c r="D8887" s="12">
        <v>39695</v>
      </c>
      <c r="E8887" s="13" t="s">
        <v>2329</v>
      </c>
      <c r="F8887" s="13" t="s">
        <v>5150</v>
      </c>
      <c r="G8887" s="14" t="s">
        <v>14816</v>
      </c>
      <c r="H8887" s="15">
        <f>HYPERLINK("https://docs.wto.org/imrd/directdoc.asp?DDFDocuments/t/G/SPS/NJPN211A1.DOC","EN")</f>
      </c>
      <c r="I8887" s="15">
        <f>HYPERLINK("https://docs.wto.org/imrd/directdoc.asp?DDFDocuments/u/G/SPS/NJPN211A1.DOC","FR")</f>
      </c>
      <c r="J8887" s="15">
        <f>HYPERLINK("https://docs.wto.org/imrd/directdoc.asp?DDFDocuments/v/G/SPS/NJPN211A1.DOC","ES")</f>
      </c>
    </row>
    <row r="8888">
      <c r="A8888" s="10" t="s">
        <v>15103</v>
      </c>
      <c r="B8888" s="11" t="s">
        <v>161</v>
      </c>
      <c r="C8888" s="10" t="s">
        <v>18</v>
      </c>
      <c r="D8888" s="12">
        <v>39695</v>
      </c>
      <c r="E8888" s="13" t="s">
        <v>14529</v>
      </c>
      <c r="F8888" s="13" t="s">
        <v>8132</v>
      </c>
      <c r="G8888" s="14" t="s">
        <v>14530</v>
      </c>
      <c r="H8888" s="15">
        <f>HYPERLINK("https://docs.wto.org/imrd/directdoc.asp?DDFDocuments/t/G/SPS/NUSA1867.DOC","EN")</f>
      </c>
      <c r="I8888" s="15">
        <f>HYPERLINK("https://docs.wto.org/imrd/directdoc.asp?DDFDocuments/u/G/SPS/NUSA1867.DOC","FR")</f>
      </c>
      <c r="J8888" s="15">
        <f>HYPERLINK("https://docs.wto.org/imrd/directdoc.asp?DDFDocuments/v/G/SPS/NUSA1867.DOC","ES")</f>
      </c>
    </row>
    <row r="8889">
      <c r="A8889" s="10" t="s">
        <v>15104</v>
      </c>
      <c r="B8889" s="11" t="s">
        <v>349</v>
      </c>
      <c r="C8889" s="10" t="s">
        <v>12</v>
      </c>
      <c r="D8889" s="12">
        <v>39694</v>
      </c>
      <c r="E8889" s="13" t="s">
        <v>1159</v>
      </c>
      <c r="F8889" s="13" t="s">
        <v>15105</v>
      </c>
      <c r="G8889" s="14" t="s">
        <v>14002</v>
      </c>
      <c r="H8889" s="15">
        <f>HYPERLINK("https://docs.wto.org/imrd/directdoc.asp?DDFDocuments/t/G/SPS/NECU55.DOC","EN")</f>
      </c>
      <c r="I8889" s="15">
        <f>HYPERLINK("https://docs.wto.org/imrd/directdoc.asp?DDFDocuments/u/G/SPS/NECU55.DOC","FR")</f>
      </c>
      <c r="J8889" s="15">
        <f>HYPERLINK("https://docs.wto.org/imrd/directdoc.asp?DDFDocuments/v/G/SPS/NECU55.DOC","ES")</f>
      </c>
    </row>
    <row r="8890">
      <c r="A8890" s="10" t="s">
        <v>15106</v>
      </c>
      <c r="B8890" s="11" t="s">
        <v>349</v>
      </c>
      <c r="C8890" s="10" t="s">
        <v>18</v>
      </c>
      <c r="D8890" s="12">
        <v>39694</v>
      </c>
      <c r="E8890" s="13" t="s">
        <v>14002</v>
      </c>
      <c r="F8890" s="13" t="s">
        <v>3404</v>
      </c>
      <c r="G8890" s="14" t="s">
        <v>14002</v>
      </c>
      <c r="H8890" s="15">
        <f>HYPERLINK("https://docs.wto.org/imrd/directdoc.asp?DDFDocuments/t/G/SPS/NECU56.DOC","EN")</f>
      </c>
      <c r="I8890" s="15">
        <f>HYPERLINK("https://docs.wto.org/imrd/directdoc.asp?DDFDocuments/u/G/SPS/NECU56.DOC","FR")</f>
      </c>
      <c r="J8890" s="15">
        <f>HYPERLINK("https://docs.wto.org/imrd/directdoc.asp?DDFDocuments/v/G/SPS/NECU56.DOC","ES")</f>
      </c>
    </row>
    <row r="8891">
      <c r="A8891" s="10" t="s">
        <v>15107</v>
      </c>
      <c r="B8891" s="11" t="s">
        <v>349</v>
      </c>
      <c r="C8891" s="10" t="s">
        <v>18</v>
      </c>
      <c r="D8891" s="12">
        <v>39694</v>
      </c>
      <c r="E8891" s="13" t="s">
        <v>15108</v>
      </c>
      <c r="F8891" s="13" t="s">
        <v>13663</v>
      </c>
      <c r="G8891" s="14" t="s">
        <v>379</v>
      </c>
      <c r="H8891" s="15">
        <f>HYPERLINK("https://docs.wto.org/imrd/directdoc.asp?DDFDocuments/t/G/SPS/NECU57.DOC","EN")</f>
      </c>
      <c r="I8891" s="15">
        <f>HYPERLINK("https://docs.wto.org/imrd/directdoc.asp?DDFDocuments/u/G/SPS/NECU57.DOC","FR")</f>
      </c>
      <c r="J8891" s="15">
        <f>HYPERLINK("https://docs.wto.org/imrd/directdoc.asp?DDFDocuments/v/G/SPS/NECU57.DOC","ES")</f>
      </c>
    </row>
    <row r="8892">
      <c r="A8892" s="10" t="s">
        <v>15109</v>
      </c>
      <c r="B8892" s="11" t="s">
        <v>349</v>
      </c>
      <c r="C8892" s="10" t="s">
        <v>18</v>
      </c>
      <c r="D8892" s="12">
        <v>39694</v>
      </c>
      <c r="E8892" s="13" t="s">
        <v>4998</v>
      </c>
      <c r="F8892" s="13" t="s">
        <v>5334</v>
      </c>
      <c r="G8892" s="14" t="s">
        <v>183</v>
      </c>
      <c r="H8892" s="15">
        <f>HYPERLINK("https://docs.wto.org/imrd/directdoc.asp?DDFDocuments/t/G/SPS/NECU58.DOC","EN")</f>
      </c>
      <c r="I8892" s="15">
        <f>HYPERLINK("https://docs.wto.org/imrd/directdoc.asp?DDFDocuments/u/G/SPS/NECU58.DOC","FR")</f>
      </c>
      <c r="J8892" s="15">
        <f>HYPERLINK("https://docs.wto.org/imrd/directdoc.asp?DDFDocuments/v/G/SPS/NECU58.DOC","ES")</f>
      </c>
    </row>
    <row r="8893">
      <c r="A8893" s="10" t="s">
        <v>15110</v>
      </c>
      <c r="B8893" s="11" t="s">
        <v>349</v>
      </c>
      <c r="C8893" s="10" t="s">
        <v>18</v>
      </c>
      <c r="D8893" s="12">
        <v>39694</v>
      </c>
      <c r="E8893" s="13" t="s">
        <v>7144</v>
      </c>
      <c r="F8893" s="13" t="s">
        <v>15111</v>
      </c>
      <c r="G8893" s="14" t="s">
        <v>14816</v>
      </c>
      <c r="H8893" s="15">
        <f>HYPERLINK("https://docs.wto.org/imrd/directdoc.asp?DDFDocuments/t/G/SPS/NECU59.DOC","EN")</f>
      </c>
      <c r="I8893" s="15">
        <f>HYPERLINK("https://docs.wto.org/imrd/directdoc.asp?DDFDocuments/u/G/SPS/NECU59.DOC","FR")</f>
      </c>
      <c r="J8893" s="15">
        <f>HYPERLINK("https://docs.wto.org/imrd/directdoc.asp?DDFDocuments/v/G/SPS/NECU59.DOC","ES")</f>
      </c>
    </row>
    <row r="8894">
      <c r="A8894" s="10" t="s">
        <v>15112</v>
      </c>
      <c r="B8894" s="11" t="s">
        <v>349</v>
      </c>
      <c r="C8894" s="10" t="s">
        <v>18</v>
      </c>
      <c r="D8894" s="12">
        <v>39694</v>
      </c>
      <c r="E8894" s="13" t="s">
        <v>15113</v>
      </c>
      <c r="F8894" s="13" t="s">
        <v>15114</v>
      </c>
      <c r="G8894" s="14" t="s">
        <v>379</v>
      </c>
      <c r="H8894" s="15">
        <f>HYPERLINK("https://docs.wto.org/imrd/directdoc.asp?DDFDocuments/q/G/SPS/NECU60.pdf","EN")</f>
      </c>
      <c r="I8894" s="15">
        <f>HYPERLINK("https://docs.wto.org/imrd/directdoc.asp?DDFDocuments/r/G/SPS/NECU60.pdf","FR")</f>
      </c>
      <c r="J8894" s="15">
        <f>HYPERLINK("https://docs.wto.org/imrd/directdoc.asp?DDFDocuments/s/G/SPS/NECU60.pdf","ES")</f>
      </c>
    </row>
    <row r="8895">
      <c r="A8895" s="10" t="s">
        <v>15115</v>
      </c>
      <c r="B8895" s="11" t="s">
        <v>153</v>
      </c>
      <c r="C8895" s="10" t="s">
        <v>40</v>
      </c>
      <c r="D8895" s="12">
        <v>39694</v>
      </c>
      <c r="E8895" s="13" t="s">
        <v>185</v>
      </c>
      <c r="F8895" s="13" t="s">
        <v>186</v>
      </c>
      <c r="G8895" s="14" t="s">
        <v>15116</v>
      </c>
      <c r="H8895" s="15">
        <f>HYPERLINK("https://docs.wto.org/imrd/directdoc.asp?DDFDocuments/q/G/SPS/NKOR212A4.pdf","EN")</f>
      </c>
      <c r="I8895" s="15">
        <f>HYPERLINK("https://docs.wto.org/imrd/directdoc.asp?DDFDocuments/r/G/SPS/NKOR212A4.pdf","FR")</f>
      </c>
      <c r="J8895" s="15">
        <f>HYPERLINK("https://docs.wto.org/imrd/directdoc.asp?DDFDocuments/s/G/SPS/NKOR212A4.pdf","ES")</f>
      </c>
    </row>
    <row r="8896">
      <c r="A8896" s="10" t="s">
        <v>15117</v>
      </c>
      <c r="B8896" s="11" t="s">
        <v>1944</v>
      </c>
      <c r="C8896" s="10" t="s">
        <v>12</v>
      </c>
      <c r="D8896" s="12">
        <v>39694</v>
      </c>
      <c r="E8896" s="13" t="s">
        <v>15118</v>
      </c>
      <c r="F8896" s="13" t="s">
        <v>32</v>
      </c>
      <c r="G8896" s="14" t="s">
        <v>79</v>
      </c>
      <c r="H8896" s="15">
        <f>HYPERLINK("https://docs.wto.org/imrd/directdoc.asp?DDFDocuments/t/G/SPS/NPAN50.DOC","EN")</f>
      </c>
      <c r="I8896" s="15">
        <f>HYPERLINK("https://docs.wto.org/imrd/directdoc.asp?DDFDocuments/u/G/SPS/NPAN50.DOC","FR")</f>
      </c>
      <c r="J8896" s="15">
        <f>HYPERLINK("https://docs.wto.org/imrd/directdoc.asp?DDFDocuments/v/G/SPS/NPAN50.DOC","ES")</f>
      </c>
    </row>
    <row r="8897">
      <c r="A8897" s="10" t="s">
        <v>15119</v>
      </c>
      <c r="B8897" s="11" t="s">
        <v>161</v>
      </c>
      <c r="C8897" s="10" t="s">
        <v>40</v>
      </c>
      <c r="D8897" s="12">
        <v>39694</v>
      </c>
      <c r="E8897" s="13" t="s">
        <v>15120</v>
      </c>
      <c r="F8897" s="13" t="s">
        <v>144</v>
      </c>
      <c r="G8897" s="14" t="s">
        <v>1944</v>
      </c>
      <c r="H8897" s="15">
        <f>HYPERLINK("https://docs.wto.org/imrd/directdoc.asp?DDFDocuments/t/G/SPS/NUSA1826A1.DOC","EN")</f>
      </c>
      <c r="I8897" s="15">
        <f>HYPERLINK("https://docs.wto.org/imrd/directdoc.asp?DDFDocuments/u/G/SPS/NUSA1826A1.DOC","FR")</f>
      </c>
      <c r="J8897" s="15">
        <f>HYPERLINK("https://docs.wto.org/imrd/directdoc.asp?DDFDocuments/v/G/SPS/NUSA1826A1.DOC","ES")</f>
      </c>
    </row>
    <row r="8898">
      <c r="A8898" s="10" t="s">
        <v>15121</v>
      </c>
      <c r="B8898" s="11" t="s">
        <v>161</v>
      </c>
      <c r="C8898" s="10" t="s">
        <v>18</v>
      </c>
      <c r="D8898" s="12">
        <v>39692</v>
      </c>
      <c r="E8898" s="13" t="s">
        <v>15122</v>
      </c>
      <c r="F8898" s="13" t="s">
        <v>158</v>
      </c>
      <c r="G8898" s="14" t="s">
        <v>365</v>
      </c>
      <c r="H8898" s="15">
        <f>HYPERLINK("https://docs.wto.org/imrd/directdoc.asp?DDFDocuments/t/G/SPS/NUSA1865.doc","EN")</f>
      </c>
      <c r="I8898" s="15">
        <f>HYPERLINK("https://docs.wto.org/imrd/directdoc.asp?DDFDocuments/u/G/SPS/NUSA1865.doc","FR")</f>
      </c>
      <c r="J8898" s="15">
        <f>HYPERLINK("https://docs.wto.org/imrd/directdoc.asp?DDFDocuments/v/G/SPS/NUSA1865.doc","ES")</f>
      </c>
    </row>
    <row r="8899">
      <c r="A8899" s="10" t="s">
        <v>15123</v>
      </c>
      <c r="B8899" s="11" t="s">
        <v>161</v>
      </c>
      <c r="C8899" s="10" t="s">
        <v>18</v>
      </c>
      <c r="D8899" s="12">
        <v>39692</v>
      </c>
      <c r="E8899" s="13" t="s">
        <v>14481</v>
      </c>
      <c r="F8899" s="13" t="s">
        <v>158</v>
      </c>
      <c r="G8899" s="14" t="s">
        <v>365</v>
      </c>
      <c r="H8899" s="15">
        <f>HYPERLINK("https://docs.wto.org/imrd/directdoc.asp?DDFDocuments/t/G/SPS/NUSA1866.DOC","EN")</f>
      </c>
      <c r="I8899" s="15">
        <f>HYPERLINK("https://docs.wto.org/imrd/directdoc.asp?DDFDocuments/u/G/SPS/NUSA1866.DOC","FR")</f>
      </c>
      <c r="J8899" s="15">
        <f>HYPERLINK("https://docs.wto.org/imrd/directdoc.asp?DDFDocuments/v/G/SPS/NUSA1866.DOC","ES")</f>
      </c>
    </row>
    <row r="8900">
      <c r="A8900" s="10" t="s">
        <v>15124</v>
      </c>
      <c r="B8900" s="11" t="s">
        <v>183</v>
      </c>
      <c r="C8900" s="10" t="s">
        <v>18</v>
      </c>
      <c r="D8900" s="12">
        <v>39689</v>
      </c>
      <c r="E8900" s="13" t="s">
        <v>15125</v>
      </c>
      <c r="F8900" s="13" t="s">
        <v>992</v>
      </c>
      <c r="G8900" s="14" t="s">
        <v>87</v>
      </c>
      <c r="H8900" s="15">
        <f>HYPERLINK("https://docs.wto.org/imrd/directdoc.asp?DDFDocuments/t/G/SPS/NARG121.doc","EN")</f>
      </c>
      <c r="I8900" s="15">
        <f>HYPERLINK("https://docs.wto.org/imrd/directdoc.asp?DDFDocuments/u/G/SPS/NARG121.doc","FR")</f>
      </c>
      <c r="J8900" s="15">
        <f>HYPERLINK("https://docs.wto.org/imrd/directdoc.asp?DDFDocuments/v/G/SPS/NARG121.doc","ES")</f>
      </c>
    </row>
    <row r="8901">
      <c r="A8901" s="10" t="s">
        <v>15126</v>
      </c>
      <c r="B8901" s="11" t="s">
        <v>195</v>
      </c>
      <c r="C8901" s="10" t="s">
        <v>18</v>
      </c>
      <c r="D8901" s="12">
        <v>39689</v>
      </c>
      <c r="E8901" s="13" t="s">
        <v>15127</v>
      </c>
      <c r="F8901" s="13" t="s">
        <v>5334</v>
      </c>
      <c r="G8901" s="14" t="s">
        <v>188</v>
      </c>
      <c r="H8901" s="15">
        <f>HYPERLINK("https://docs.wto.org/imrd/directdoc.asp?DDFDocuments/t/G/SPS/NNZL412.DOC","EN")</f>
      </c>
      <c r="I8901" s="15">
        <f>HYPERLINK("https://docs.wto.org/imrd/directdoc.asp?DDFDocuments/u/G/SPS/NNZL412.DOC","FR")</f>
      </c>
      <c r="J8901" s="15">
        <f>HYPERLINK("https://docs.wto.org/imrd/directdoc.asp?DDFDocuments/v/G/SPS/NNZL412.DOC","ES")</f>
      </c>
    </row>
    <row r="8902">
      <c r="A8902" s="10" t="s">
        <v>15128</v>
      </c>
      <c r="B8902" s="11" t="s">
        <v>161</v>
      </c>
      <c r="C8902" s="10" t="s">
        <v>18</v>
      </c>
      <c r="D8902" s="12">
        <v>39688</v>
      </c>
      <c r="E8902" s="13" t="s">
        <v>9357</v>
      </c>
      <c r="F8902" s="13" t="s">
        <v>3291</v>
      </c>
      <c r="G8902" s="14" t="s">
        <v>14820</v>
      </c>
      <c r="H8902" s="15">
        <f>HYPERLINK("https://docs.wto.org/imrd/directdoc.asp?DDFDocuments/t/G/SPS/NUSA1864.DOC","EN")</f>
      </c>
      <c r="I8902" s="15">
        <f>HYPERLINK("https://docs.wto.org/imrd/directdoc.asp?DDFDocuments/u/G/SPS/NUSA1864.DOC","FR")</f>
      </c>
      <c r="J8902" s="15">
        <f>HYPERLINK("https://docs.wto.org/imrd/directdoc.asp?DDFDocuments/v/G/SPS/NUSA1864.DOC","ES")</f>
      </c>
    </row>
    <row r="8903">
      <c r="A8903" s="10" t="s">
        <v>15129</v>
      </c>
      <c r="B8903" s="11" t="s">
        <v>72</v>
      </c>
      <c r="C8903" s="10" t="s">
        <v>12</v>
      </c>
      <c r="D8903" s="12">
        <v>39687</v>
      </c>
      <c r="E8903" s="13" t="s">
        <v>15130</v>
      </c>
      <c r="F8903" s="13" t="s">
        <v>15131</v>
      </c>
      <c r="G8903" s="14" t="s">
        <v>15132</v>
      </c>
      <c r="H8903" s="15">
        <f>HYPERLINK("https://docs.wto.org/imrd/directdoc.asp?DDFDocuments/t/G/SPS/NCAN157R21.DOC","EN")</f>
      </c>
      <c r="I8903" s="15">
        <f>HYPERLINK("https://docs.wto.org/imrd/directdoc.asp?DDFDocuments/u/G/SPS/NCAN157R21.DOC","FR")</f>
      </c>
      <c r="J8903" s="15">
        <f>HYPERLINK("https://docs.wto.org/imrd/directdoc.asp?DDFDocuments/v/G/SPS/NCAN157R21.DOC","ES")</f>
      </c>
    </row>
    <row r="8904">
      <c r="A8904" s="10" t="s">
        <v>15133</v>
      </c>
      <c r="B8904" s="11" t="s">
        <v>139</v>
      </c>
      <c r="C8904" s="10" t="s">
        <v>18</v>
      </c>
      <c r="D8904" s="12">
        <v>39687</v>
      </c>
      <c r="E8904" s="13" t="s">
        <v>15134</v>
      </c>
      <c r="F8904" s="13" t="s">
        <v>4125</v>
      </c>
      <c r="G8904" s="14" t="s">
        <v>15135</v>
      </c>
      <c r="H8904" s="15">
        <f>HYPERLINK("https://docs.wto.org/imrd/directdoc.asp?DDFDocuments/q/G/SPS/NIND57.pdf","EN")</f>
      </c>
      <c r="I8904" s="15">
        <f>HYPERLINK("https://docs.wto.org/imrd/directdoc.asp?DDFDocuments/r/G/SPS/NIND57.pdf","FR")</f>
      </c>
      <c r="J8904" s="15">
        <f>HYPERLINK("https://docs.wto.org/imrd/directdoc.asp?DDFDocuments/s/G/SPS/NIND57.pdf","ES")</f>
      </c>
    </row>
    <row r="8905">
      <c r="A8905" s="10" t="s">
        <v>15136</v>
      </c>
      <c r="B8905" s="11" t="s">
        <v>365</v>
      </c>
      <c r="C8905" s="10" t="s">
        <v>18</v>
      </c>
      <c r="D8905" s="12">
        <v>39686</v>
      </c>
      <c r="E8905" s="13" t="s">
        <v>11622</v>
      </c>
      <c r="F8905" s="13" t="s">
        <v>992</v>
      </c>
      <c r="G8905" s="14" t="s">
        <v>14865</v>
      </c>
      <c r="H8905" s="15">
        <f>HYPERLINK("https://docs.wto.org/imrd/directdoc.asp?DDFDocuments/t/G/SPS/NCHL284.doc","EN")</f>
      </c>
      <c r="I8905" s="15">
        <f>HYPERLINK("https://docs.wto.org/imrd/directdoc.asp?DDFDocuments/u/G/SPS/NCHL284.doc","FR")</f>
      </c>
      <c r="J8905" s="15">
        <f>HYPERLINK("https://docs.wto.org/imrd/directdoc.asp?DDFDocuments/v/G/SPS/NCHL284.doc","ES")</f>
      </c>
    </row>
    <row r="8906">
      <c r="A8906" s="10" t="s">
        <v>15137</v>
      </c>
      <c r="B8906" s="11" t="s">
        <v>34</v>
      </c>
      <c r="C8906" s="10" t="s">
        <v>18</v>
      </c>
      <c r="D8906" s="12">
        <v>39682</v>
      </c>
      <c r="E8906" s="13" t="s">
        <v>15138</v>
      </c>
      <c r="F8906" s="13" t="s">
        <v>74</v>
      </c>
      <c r="G8906" s="14" t="s">
        <v>14816</v>
      </c>
      <c r="H8906" s="15">
        <f>HYPERLINK("https://docs.wto.org/imrd/directdoc.asp?DDFDocuments/q/G/SPS/NJPN216.pdf","EN")</f>
      </c>
      <c r="I8906" s="15">
        <f>HYPERLINK("https://docs.wto.org/imrd/directdoc.asp?DDFDocuments/r/G/SPS/NJPN216.pdf","FR")</f>
      </c>
      <c r="J8906" s="15">
        <f>HYPERLINK("https://docs.wto.org/imrd/directdoc.asp?DDFDocuments/s/G/SPS/NJPN216.pdf","ES")</f>
      </c>
    </row>
    <row r="8907">
      <c r="A8907" s="10" t="s">
        <v>15139</v>
      </c>
      <c r="B8907" s="11" t="s">
        <v>145</v>
      </c>
      <c r="C8907" s="10" t="s">
        <v>54</v>
      </c>
      <c r="D8907" s="12">
        <v>39682</v>
      </c>
      <c r="E8907" s="13" t="s">
        <v>15140</v>
      </c>
      <c r="F8907" s="13" t="s">
        <v>925</v>
      </c>
      <c r="G8907" s="14" t="s">
        <v>34</v>
      </c>
      <c r="H8907" s="15">
        <f>HYPERLINK("https://docs.wto.org/imrd/directdoc.asp?DDFDocuments/t/G/SPS/NPHL130A1.DOC","EN")</f>
      </c>
      <c r="I8907" s="15">
        <f>HYPERLINK("https://docs.wto.org/imrd/directdoc.asp?DDFDocuments/u/G/SPS/NPHL130A1.DOC","FR")</f>
      </c>
      <c r="J8907" s="15">
        <f>HYPERLINK("https://docs.wto.org/imrd/directdoc.asp?DDFDocuments/v/G/SPS/NPHL130A1.DOC","ES")</f>
      </c>
    </row>
    <row r="8908">
      <c r="A8908" s="10" t="s">
        <v>15141</v>
      </c>
      <c r="B8908" s="11" t="s">
        <v>145</v>
      </c>
      <c r="C8908" s="10" t="s">
        <v>18</v>
      </c>
      <c r="D8908" s="12">
        <v>39682</v>
      </c>
      <c r="E8908" s="13" t="s">
        <v>15142</v>
      </c>
      <c r="F8908" s="13" t="s">
        <v>1282</v>
      </c>
      <c r="G8908" s="14" t="s">
        <v>95</v>
      </c>
      <c r="H8908" s="15">
        <f>HYPERLINK("https://docs.wto.org/imrd/directdoc.asp?DDFDocuments/t/G/SPS/NPHL142.DOC","EN")</f>
      </c>
      <c r="I8908" s="15">
        <f>HYPERLINK("https://docs.wto.org/imrd/directdoc.asp?DDFDocuments/u/G/SPS/NPHL142.DOC","FR")</f>
      </c>
      <c r="J8908" s="15">
        <f>HYPERLINK("https://docs.wto.org/imrd/directdoc.asp?DDFDocuments/v/G/SPS/NPHL142.DOC","ES")</f>
      </c>
    </row>
    <row r="8909">
      <c r="A8909" s="10" t="s">
        <v>15143</v>
      </c>
      <c r="B8909" s="11" t="s">
        <v>145</v>
      </c>
      <c r="C8909" s="10" t="s">
        <v>18</v>
      </c>
      <c r="D8909" s="12">
        <v>39682</v>
      </c>
      <c r="E8909" s="13" t="s">
        <v>8332</v>
      </c>
      <c r="F8909" s="13" t="s">
        <v>925</v>
      </c>
      <c r="G8909" s="14" t="s">
        <v>226</v>
      </c>
      <c r="H8909" s="15">
        <f>HYPERLINK("https://docs.wto.org/imrd/directdoc.asp?DDFDocuments/q/G/SPS/NPHL143.pdf","EN")</f>
      </c>
      <c r="I8909" s="15">
        <f>HYPERLINK("https://docs.wto.org/imrd/directdoc.asp?DDFDocuments/r/G/SPS/NPHL143.pdf","FR")</f>
      </c>
      <c r="J8909" s="15">
        <f>HYPERLINK("https://docs.wto.org/imrd/directdoc.asp?DDFDocuments/s/G/SPS/NPHL143.pdf","ES")</f>
      </c>
    </row>
    <row r="8910">
      <c r="A8910" s="10" t="s">
        <v>15144</v>
      </c>
      <c r="B8910" s="11" t="s">
        <v>145</v>
      </c>
      <c r="C8910" s="10" t="s">
        <v>18</v>
      </c>
      <c r="D8910" s="12">
        <v>39682</v>
      </c>
      <c r="E8910" s="13" t="s">
        <v>8332</v>
      </c>
      <c r="F8910" s="13" t="s">
        <v>925</v>
      </c>
      <c r="G8910" s="14" t="s">
        <v>15145</v>
      </c>
      <c r="H8910" s="15">
        <f>HYPERLINK("https://docs.wto.org/imrd/directdoc.asp?DDFDocuments/q/G/SPS/NPHL144.pdf","EN")</f>
      </c>
      <c r="I8910" s="15">
        <f>HYPERLINK("https://docs.wto.org/imrd/directdoc.asp?DDFDocuments/r/G/SPS/NPHL144.pdf","FR")</f>
      </c>
      <c r="J8910" s="15">
        <f>HYPERLINK("https://docs.wto.org/imrd/directdoc.asp?DDFDocuments/s/G/SPS/NPHL144.pdf","ES")</f>
      </c>
    </row>
    <row r="8911">
      <c r="A8911" s="10" t="s">
        <v>15146</v>
      </c>
      <c r="B8911" s="11" t="s">
        <v>145</v>
      </c>
      <c r="C8911" s="10" t="s">
        <v>12</v>
      </c>
      <c r="D8911" s="12">
        <v>39682</v>
      </c>
      <c r="E8911" s="13" t="s">
        <v>8332</v>
      </c>
      <c r="F8911" s="13" t="s">
        <v>229</v>
      </c>
      <c r="G8911" s="14" t="s">
        <v>1120</v>
      </c>
      <c r="H8911" s="15">
        <f>HYPERLINK("https://docs.wto.org/imrd/directdoc.asp?DDFDocuments/q/G/SPS/NPHL145.pdf","EN")</f>
      </c>
      <c r="I8911" s="15">
        <f>HYPERLINK("https://docs.wto.org/imrd/directdoc.asp?DDFDocuments/r/G/SPS/NPHL145.pdf","FR")</f>
      </c>
      <c r="J8911" s="15">
        <f>HYPERLINK("https://docs.wto.org/imrd/directdoc.asp?DDFDocuments/s/G/SPS/NPHL145.pdf","ES")</f>
      </c>
    </row>
    <row r="8912">
      <c r="A8912" s="10" t="s">
        <v>15147</v>
      </c>
      <c r="B8912" s="11" t="s">
        <v>145</v>
      </c>
      <c r="C8912" s="10" t="s">
        <v>54</v>
      </c>
      <c r="D8912" s="12">
        <v>39682</v>
      </c>
      <c r="E8912" s="13" t="s">
        <v>12746</v>
      </c>
      <c r="F8912" s="13" t="s">
        <v>925</v>
      </c>
      <c r="G8912" s="14" t="s">
        <v>3750</v>
      </c>
      <c r="H8912" s="15">
        <f>HYPERLINK("https://docs.wto.org/imrd/directdoc.asp?DDFDocuments/t/G/SPS/NPHL25A4.DOC","EN")</f>
      </c>
      <c r="I8912" s="15">
        <f>HYPERLINK("https://docs.wto.org/imrd/directdoc.asp?DDFDocuments/u/G/SPS/NPHL25A4.DOC","FR")</f>
      </c>
      <c r="J8912" s="15">
        <f>HYPERLINK("https://docs.wto.org/imrd/directdoc.asp?DDFDocuments/v/G/SPS/NPHL25A4.DOC","ES")</f>
      </c>
    </row>
    <row r="8913">
      <c r="A8913" s="10" t="s">
        <v>15148</v>
      </c>
      <c r="B8913" s="11" t="s">
        <v>59</v>
      </c>
      <c r="C8913" s="10" t="s">
        <v>40</v>
      </c>
      <c r="D8913" s="12">
        <v>39682</v>
      </c>
      <c r="E8913" s="13" t="s">
        <v>15149</v>
      </c>
      <c r="F8913" s="13" t="s">
        <v>5150</v>
      </c>
      <c r="G8913" s="14" t="s">
        <v>15150</v>
      </c>
      <c r="H8913" s="15">
        <f>HYPERLINK("https://docs.wto.org/imrd/directdoc.asp?DDFDocuments/t/G/SPS/NTPKM117A1.DOC","EN")</f>
      </c>
      <c r="I8913" s="15">
        <f>HYPERLINK("https://docs.wto.org/imrd/directdoc.asp?DDFDocuments/u/G/SPS/NTPKM117A1.DOC","FR")</f>
      </c>
      <c r="J8913" s="15">
        <f>HYPERLINK("https://docs.wto.org/imrd/directdoc.asp?DDFDocuments/v/G/SPS/NTPKM117A1.DOC","ES")</f>
      </c>
    </row>
    <row r="8914">
      <c r="A8914" s="10" t="s">
        <v>15151</v>
      </c>
      <c r="B8914" s="11" t="s">
        <v>3715</v>
      </c>
      <c r="C8914" s="10" t="s">
        <v>18</v>
      </c>
      <c r="D8914" s="12">
        <v>39680</v>
      </c>
      <c r="E8914" s="13" t="s">
        <v>15152</v>
      </c>
      <c r="F8914" s="13" t="s">
        <v>15153</v>
      </c>
      <c r="G8914" s="14" t="s">
        <v>14836</v>
      </c>
      <c r="H8914" s="15">
        <f>HYPERLINK("https://docs.wto.org/imrd/directdoc.asp?DDFDocuments/t/G/SPS/NARM19.DOC","EN")</f>
      </c>
      <c r="I8914" s="15">
        <f>HYPERLINK("https://docs.wto.org/imrd/directdoc.asp?DDFDocuments/u/G/SPS/NARM19.DOC","FR")</f>
      </c>
      <c r="J8914" s="15">
        <f>HYPERLINK("https://docs.wto.org/imrd/directdoc.asp?DDFDocuments/v/G/SPS/NARM19.DOC","ES")</f>
      </c>
    </row>
    <row r="8915">
      <c r="A8915" s="10" t="s">
        <v>15154</v>
      </c>
      <c r="B8915" s="11" t="s">
        <v>623</v>
      </c>
      <c r="C8915" s="10" t="s">
        <v>18</v>
      </c>
      <c r="D8915" s="12">
        <v>39680</v>
      </c>
      <c r="E8915" s="13" t="s">
        <v>15155</v>
      </c>
      <c r="F8915" s="13" t="s">
        <v>2120</v>
      </c>
      <c r="G8915" s="14" t="s">
        <v>14836</v>
      </c>
      <c r="H8915" s="15">
        <f>HYPERLINK("https://docs.wto.org/imrd/directdoc.asp?DDFDocuments/t/G/SPS/NOMN38.DOC","EN")</f>
      </c>
      <c r="I8915" s="15">
        <f>HYPERLINK("https://docs.wto.org/imrd/directdoc.asp?DDFDocuments/u/G/SPS/NOMN38.DOC","FR")</f>
      </c>
      <c r="J8915" s="15">
        <f>HYPERLINK("https://docs.wto.org/imrd/directdoc.asp?DDFDocuments/v/G/SPS/NOMN38.DOC","ES")</f>
      </c>
    </row>
    <row r="8916">
      <c r="A8916" s="10" t="s">
        <v>15156</v>
      </c>
      <c r="B8916" s="11" t="s">
        <v>59</v>
      </c>
      <c r="C8916" s="10" t="s">
        <v>40</v>
      </c>
      <c r="D8916" s="12">
        <v>39680</v>
      </c>
      <c r="E8916" s="13" t="s">
        <v>60</v>
      </c>
      <c r="F8916" s="13" t="s">
        <v>5150</v>
      </c>
      <c r="G8916" s="14" t="s">
        <v>14836</v>
      </c>
      <c r="H8916" s="15">
        <f>HYPERLINK("https://docs.wto.org/imrd/directdoc.asp?DDFDocuments/t/G/SPS/NTPKM122A1.DOC","EN")</f>
      </c>
      <c r="I8916" s="15">
        <f>HYPERLINK("https://docs.wto.org/imrd/directdoc.asp?DDFDocuments/u/G/SPS/NTPKM122A1.DOC","FR")</f>
      </c>
      <c r="J8916" s="15">
        <f>HYPERLINK("https://docs.wto.org/imrd/directdoc.asp?DDFDocuments/v/G/SPS/NTPKM122A1.DOC","ES")</f>
      </c>
    </row>
    <row r="8917">
      <c r="A8917" s="10" t="s">
        <v>15157</v>
      </c>
      <c r="B8917" s="11" t="s">
        <v>161</v>
      </c>
      <c r="C8917" s="10" t="s">
        <v>18</v>
      </c>
      <c r="D8917" s="12">
        <v>39680</v>
      </c>
      <c r="E8917" s="13" t="s">
        <v>15158</v>
      </c>
      <c r="F8917" s="13" t="s">
        <v>158</v>
      </c>
      <c r="G8917" s="14" t="s">
        <v>5747</v>
      </c>
      <c r="H8917" s="15">
        <f>HYPERLINK("https://docs.wto.org/imrd/directdoc.asp?DDFDocuments/q/G/SPS/NUSA1863.pdf","EN")</f>
      </c>
      <c r="I8917" s="15">
        <f>HYPERLINK("https://docs.wto.org/imrd/directdoc.asp?DDFDocuments/r/G/SPS/NUSA1863.pdf","FR")</f>
      </c>
      <c r="J8917" s="15">
        <f>HYPERLINK("https://docs.wto.org/imrd/directdoc.asp?DDFDocuments/s/G/SPS/NUSA1863.pdf","ES")</f>
      </c>
    </row>
    <row r="8918">
      <c r="A8918" s="10" t="s">
        <v>15159</v>
      </c>
      <c r="B8918" s="11" t="s">
        <v>27</v>
      </c>
      <c r="C8918" s="10" t="s">
        <v>18</v>
      </c>
      <c r="D8918" s="12">
        <v>39679</v>
      </c>
      <c r="E8918" s="13" t="s">
        <v>15160</v>
      </c>
      <c r="F8918" s="13" t="s">
        <v>24</v>
      </c>
      <c r="G8918" s="14" t="s">
        <v>14820</v>
      </c>
      <c r="H8918" s="15">
        <f>HYPERLINK("https://docs.wto.org/imrd/directdoc.asp?DDFDocuments/q/G/SPS/NCRI68.pdf","EN")</f>
      </c>
      <c r="I8918" s="15">
        <f>HYPERLINK("https://docs.wto.org/imrd/directdoc.asp?DDFDocuments/r/G/SPS/NCRI68.pdf","FR")</f>
      </c>
      <c r="J8918" s="15">
        <f>HYPERLINK("https://docs.wto.org/imrd/directdoc.asp?DDFDocuments/s/G/SPS/NCRI68.pdf","ES")</f>
      </c>
    </row>
    <row r="8919">
      <c r="A8919" s="10" t="s">
        <v>15161</v>
      </c>
      <c r="B8919" s="11" t="s">
        <v>365</v>
      </c>
      <c r="C8919" s="10" t="s">
        <v>18</v>
      </c>
      <c r="D8919" s="12">
        <v>39675</v>
      </c>
      <c r="E8919" s="13" t="s">
        <v>15162</v>
      </c>
      <c r="F8919" s="13" t="s">
        <v>992</v>
      </c>
      <c r="G8919" s="14" t="s">
        <v>15163</v>
      </c>
      <c r="H8919" s="15">
        <f>HYPERLINK("https://docs.wto.org/imrd/directdoc.asp?DDFDocuments/t/G/SPS/NCHL282.doc","EN")</f>
      </c>
      <c r="I8919" s="15">
        <f>HYPERLINK("https://docs.wto.org/imrd/directdoc.asp?DDFDocuments/u/G/SPS/NCHL282.doc","FR")</f>
      </c>
      <c r="J8919" s="15">
        <f>HYPERLINK("https://docs.wto.org/imrd/directdoc.asp?DDFDocuments/v/G/SPS/NCHL282.doc","ES")</f>
      </c>
    </row>
    <row r="8920">
      <c r="A8920" s="10" t="s">
        <v>15164</v>
      </c>
      <c r="B8920" s="11" t="s">
        <v>365</v>
      </c>
      <c r="C8920" s="10" t="s">
        <v>18</v>
      </c>
      <c r="D8920" s="12">
        <v>39675</v>
      </c>
      <c r="E8920" s="13" t="s">
        <v>15165</v>
      </c>
      <c r="F8920" s="13" t="s">
        <v>992</v>
      </c>
      <c r="G8920" s="14" t="s">
        <v>15166</v>
      </c>
      <c r="H8920" s="15">
        <f>HYPERLINK("https://docs.wto.org/imrd/directdoc.asp?DDFDocuments/q/G/SPS/NCHL283.pdf","EN")</f>
      </c>
      <c r="I8920" s="15">
        <f>HYPERLINK("https://docs.wto.org/imrd/directdoc.asp?DDFDocuments/r/G/SPS/NCHL283.pdf","FR")</f>
      </c>
      <c r="J8920" s="15">
        <f>HYPERLINK("https://docs.wto.org/imrd/directdoc.asp?DDFDocuments/s/G/SPS/NCHL283.pdf","ES")</f>
      </c>
    </row>
    <row r="8921">
      <c r="A8921" s="10" t="s">
        <v>15167</v>
      </c>
      <c r="B8921" s="11" t="s">
        <v>59</v>
      </c>
      <c r="C8921" s="10" t="s">
        <v>18</v>
      </c>
      <c r="D8921" s="12">
        <v>39674</v>
      </c>
      <c r="E8921" s="13" t="s">
        <v>15076</v>
      </c>
      <c r="F8921" s="13" t="s">
        <v>1282</v>
      </c>
      <c r="G8921" s="14" t="s">
        <v>14820</v>
      </c>
      <c r="H8921" s="15">
        <f>HYPERLINK("https://docs.wto.org/imrd/directdoc.asp?DDFDocuments/t/G/SPS/NTPKM143.DOC","EN")</f>
      </c>
      <c r="I8921" s="15">
        <f>HYPERLINK("https://docs.wto.org/imrd/directdoc.asp?DDFDocuments/u/G/SPS/NTPKM143.DOC","FR")</f>
      </c>
      <c r="J8921" s="15">
        <f>HYPERLINK("https://docs.wto.org/imrd/directdoc.asp?DDFDocuments/v/G/SPS/NTPKM143.DOC","ES")</f>
      </c>
    </row>
    <row r="8922">
      <c r="A8922" s="10" t="s">
        <v>15168</v>
      </c>
      <c r="B8922" s="11" t="s">
        <v>5038</v>
      </c>
      <c r="C8922" s="10" t="s">
        <v>12</v>
      </c>
      <c r="D8922" s="12">
        <v>39673</v>
      </c>
      <c r="E8922" s="13" t="s">
        <v>14632</v>
      </c>
      <c r="F8922" s="13" t="s">
        <v>15169</v>
      </c>
      <c r="G8922" s="14" t="s">
        <v>15170</v>
      </c>
      <c r="H8922" s="15">
        <f>HYPERLINK("https://docs.wto.org/imrd/directdoc.asp?DDFDocuments/t/G/SPS/NALB77.DOC","EN")</f>
      </c>
      <c r="I8922" s="15">
        <f>HYPERLINK("https://docs.wto.org/imrd/directdoc.asp?DDFDocuments/u/G/SPS/NALB77.DOC","FR")</f>
      </c>
      <c r="J8922" s="15">
        <f>HYPERLINK("https://docs.wto.org/imrd/directdoc.asp?DDFDocuments/v/G/SPS/NALB77.DOC","ES")</f>
      </c>
    </row>
    <row r="8923">
      <c r="A8923" s="10" t="s">
        <v>15171</v>
      </c>
      <c r="B8923" s="11" t="s">
        <v>5038</v>
      </c>
      <c r="C8923" s="10" t="s">
        <v>12</v>
      </c>
      <c r="D8923" s="12">
        <v>39673</v>
      </c>
      <c r="E8923" s="13" t="s">
        <v>14808</v>
      </c>
      <c r="F8923" s="13" t="s">
        <v>6521</v>
      </c>
      <c r="G8923" s="14" t="s">
        <v>15172</v>
      </c>
      <c r="H8923" s="15">
        <f>HYPERLINK("https://docs.wto.org/imrd/directdoc.asp?DDFDocuments/t/G/SPS/NALB78.DOC","EN")</f>
      </c>
      <c r="I8923" s="15">
        <f>HYPERLINK("https://docs.wto.org/imrd/directdoc.asp?DDFDocuments/u/G/SPS/NALB78.DOC","FR")</f>
      </c>
      <c r="J8923" s="15">
        <f>HYPERLINK("https://docs.wto.org/imrd/directdoc.asp?DDFDocuments/v/G/SPS/NALB78.DOC","ES")</f>
      </c>
    </row>
    <row r="8924">
      <c r="A8924" s="10" t="s">
        <v>15173</v>
      </c>
      <c r="B8924" s="11" t="s">
        <v>95</v>
      </c>
      <c r="C8924" s="10" t="s">
        <v>40</v>
      </c>
      <c r="D8924" s="12">
        <v>39673</v>
      </c>
      <c r="E8924" s="13" t="s">
        <v>14691</v>
      </c>
      <c r="F8924" s="13" t="s">
        <v>5150</v>
      </c>
      <c r="G8924" s="14" t="s">
        <v>14816</v>
      </c>
      <c r="H8924" s="15">
        <f>HYPERLINK("https://docs.wto.org/imrd/directdoc.asp?DDFDocuments/t/G/SPS/NBRA115A16.DOC","EN")</f>
      </c>
      <c r="I8924" s="15">
        <f>HYPERLINK("https://docs.wto.org/imrd/directdoc.asp?DDFDocuments/u/G/SPS/NBRA115A16.DOC","FR")</f>
      </c>
      <c r="J8924" s="15">
        <f>HYPERLINK("https://docs.wto.org/imrd/directdoc.asp?DDFDocuments/v/G/SPS/NBRA115A16.DOC","ES")</f>
      </c>
    </row>
    <row r="8925">
      <c r="A8925" s="10" t="s">
        <v>15174</v>
      </c>
      <c r="B8925" s="11" t="s">
        <v>95</v>
      </c>
      <c r="C8925" s="10" t="s">
        <v>12</v>
      </c>
      <c r="D8925" s="12">
        <v>39673</v>
      </c>
      <c r="E8925" s="13" t="s">
        <v>12718</v>
      </c>
      <c r="F8925" s="13" t="s">
        <v>32</v>
      </c>
      <c r="G8925" s="14" t="s">
        <v>3383</v>
      </c>
      <c r="H8925" s="15">
        <f>HYPERLINK("https://docs.wto.org/imrd/directdoc.asp?DDFDocuments/q/G/SPS/NBRA460.pdf","EN")</f>
      </c>
      <c r="I8925" s="15">
        <f>HYPERLINK("https://docs.wto.org/imrd/directdoc.asp?DDFDocuments/r/G/SPS/NBRA460.pdf","FR")</f>
      </c>
      <c r="J8925" s="15">
        <f>HYPERLINK("https://docs.wto.org/imrd/directdoc.asp?DDFDocuments/s/G/SPS/NBRA460.pdf","ES")</f>
      </c>
    </row>
    <row r="8926">
      <c r="A8926" s="10" t="s">
        <v>15175</v>
      </c>
      <c r="B8926" s="11" t="s">
        <v>195</v>
      </c>
      <c r="C8926" s="10" t="s">
        <v>18</v>
      </c>
      <c r="D8926" s="12">
        <v>39673</v>
      </c>
      <c r="E8926" s="13" t="s">
        <v>15176</v>
      </c>
      <c r="F8926" s="13" t="s">
        <v>24</v>
      </c>
      <c r="G8926" s="14" t="s">
        <v>15177</v>
      </c>
      <c r="H8926" s="15">
        <f>HYPERLINK("https://docs.wto.org/imrd/directdoc.asp?DDFDocuments/t/G/SPS/NNZL410.doc","EN")</f>
      </c>
      <c r="I8926" s="15">
        <f>HYPERLINK("https://docs.wto.org/imrd/directdoc.asp?DDFDocuments/u/G/SPS/NNZL410.doc","FR")</f>
      </c>
      <c r="J8926" s="15">
        <f>HYPERLINK("https://docs.wto.org/imrd/directdoc.asp?DDFDocuments/v/G/SPS/NNZL410.doc","ES")</f>
      </c>
    </row>
    <row r="8927">
      <c r="A8927" s="10" t="s">
        <v>15178</v>
      </c>
      <c r="B8927" s="11" t="s">
        <v>720</v>
      </c>
      <c r="C8927" s="10" t="s">
        <v>18</v>
      </c>
      <c r="D8927" s="12">
        <v>39673</v>
      </c>
      <c r="E8927" s="13" t="s">
        <v>15179</v>
      </c>
      <c r="F8927" s="13" t="s">
        <v>4116</v>
      </c>
      <c r="G8927" s="14" t="s">
        <v>14820</v>
      </c>
      <c r="H8927" s="15">
        <f>HYPERLINK("https://docs.wto.org/imrd/directdoc.asp?DDFDocuments/t/G/SPS/NSLV82.DOC","EN")</f>
      </c>
      <c r="I8927" s="15">
        <f>HYPERLINK("https://docs.wto.org/imrd/directdoc.asp?DDFDocuments/u/G/SPS/NSLV82.DOC","FR")</f>
      </c>
      <c r="J8927" s="15">
        <f>HYPERLINK("https://docs.wto.org/imrd/directdoc.asp?DDFDocuments/v/G/SPS/NSLV82.DOC","ES")</f>
      </c>
    </row>
    <row r="8928">
      <c r="A8928" s="10" t="s">
        <v>15180</v>
      </c>
      <c r="B8928" s="11" t="s">
        <v>720</v>
      </c>
      <c r="C8928" s="10" t="s">
        <v>18</v>
      </c>
      <c r="D8928" s="12">
        <v>39673</v>
      </c>
      <c r="E8928" s="13" t="s">
        <v>15179</v>
      </c>
      <c r="F8928" s="13" t="s">
        <v>122</v>
      </c>
      <c r="G8928" s="14" t="s">
        <v>14820</v>
      </c>
      <c r="H8928" s="15">
        <f>HYPERLINK("https://docs.wto.org/imrd/directdoc.asp?DDFDocuments/t/G/SPS/NSLV83.DOC","EN")</f>
      </c>
      <c r="I8928" s="15">
        <f>HYPERLINK("https://docs.wto.org/imrd/directdoc.asp?DDFDocuments/u/G/SPS/NSLV83.DOC","FR")</f>
      </c>
      <c r="J8928" s="15">
        <f>HYPERLINK("https://docs.wto.org/imrd/directdoc.asp?DDFDocuments/v/G/SPS/NSLV83.DOC","ES")</f>
      </c>
    </row>
    <row r="8929">
      <c r="A8929" s="10" t="s">
        <v>15181</v>
      </c>
      <c r="B8929" s="11" t="s">
        <v>720</v>
      </c>
      <c r="C8929" s="10" t="s">
        <v>18</v>
      </c>
      <c r="D8929" s="12">
        <v>39673</v>
      </c>
      <c r="E8929" s="13" t="s">
        <v>15182</v>
      </c>
      <c r="F8929" s="13" t="s">
        <v>122</v>
      </c>
      <c r="G8929" s="14" t="s">
        <v>14820</v>
      </c>
      <c r="H8929" s="15">
        <f>HYPERLINK("https://docs.wto.org/imrd/directdoc.asp?DDFDocuments/t/G/SPS/NSLV84.DOC","EN")</f>
      </c>
      <c r="I8929" s="15">
        <f>HYPERLINK("https://docs.wto.org/imrd/directdoc.asp?DDFDocuments/u/G/SPS/NSLV84.DOC","FR")</f>
      </c>
      <c r="J8929" s="15">
        <f>HYPERLINK("https://docs.wto.org/imrd/directdoc.asp?DDFDocuments/v/G/SPS/NSLV84.DOC","ES")</f>
      </c>
    </row>
    <row r="8930">
      <c r="A8930" s="10" t="s">
        <v>15183</v>
      </c>
      <c r="B8930" s="11" t="s">
        <v>82</v>
      </c>
      <c r="C8930" s="10" t="s">
        <v>40</v>
      </c>
      <c r="D8930" s="12">
        <v>39672</v>
      </c>
      <c r="E8930" s="13" t="s">
        <v>15184</v>
      </c>
      <c r="F8930" s="13" t="s">
        <v>5150</v>
      </c>
      <c r="G8930" s="14" t="s">
        <v>14260</v>
      </c>
      <c r="H8930" s="15">
        <f>HYPERLINK("https://docs.wto.org/imrd/directdoc.asp?DDFDocuments/t/G/SPS/NEEC330A1.DOC","EN")</f>
      </c>
      <c r="I8930" s="15">
        <f>HYPERLINK("https://docs.wto.org/imrd/directdoc.asp?DDFDocuments/u/G/SPS/NEEC330A1.DOC","FR")</f>
      </c>
      <c r="J8930" s="15">
        <f>HYPERLINK("https://docs.wto.org/imrd/directdoc.asp?DDFDocuments/v/G/SPS/NEEC330A1.DOC","ES")</f>
      </c>
    </row>
    <row r="8931">
      <c r="A8931" s="10" t="s">
        <v>15185</v>
      </c>
      <c r="B8931" s="11" t="s">
        <v>82</v>
      </c>
      <c r="C8931" s="10" t="s">
        <v>18</v>
      </c>
      <c r="D8931" s="12">
        <v>39672</v>
      </c>
      <c r="E8931" s="13" t="s">
        <v>15186</v>
      </c>
      <c r="F8931" s="13" t="s">
        <v>14767</v>
      </c>
      <c r="G8931" s="14" t="s">
        <v>15187</v>
      </c>
      <c r="H8931" s="15">
        <f>HYPERLINK("https://docs.wto.org/imrd/directdoc.asp?DDFDocuments/t/G/SPS/NEEC332.DOC","EN")</f>
      </c>
      <c r="I8931" s="15">
        <f>HYPERLINK("https://docs.wto.org/imrd/directdoc.asp?DDFDocuments/u/G/SPS/NEEC332.DOC","FR")</f>
      </c>
      <c r="J8931" s="15">
        <f>HYPERLINK("https://docs.wto.org/imrd/directdoc.asp?DDFDocuments/v/G/SPS/NEEC332.DOC","ES")</f>
      </c>
    </row>
    <row r="8932">
      <c r="A8932" s="10" t="s">
        <v>15188</v>
      </c>
      <c r="B8932" s="11" t="s">
        <v>82</v>
      </c>
      <c r="C8932" s="10" t="s">
        <v>18</v>
      </c>
      <c r="D8932" s="12">
        <v>39672</v>
      </c>
      <c r="E8932" s="13" t="s">
        <v>15189</v>
      </c>
      <c r="F8932" s="13" t="s">
        <v>24</v>
      </c>
      <c r="G8932" s="14" t="s">
        <v>15190</v>
      </c>
      <c r="H8932" s="15">
        <f>HYPERLINK("https://docs.wto.org/imrd/directdoc.asp?DDFDocuments/t/G/SPS/NEEC333.DOC","EN")</f>
      </c>
      <c r="I8932" s="15">
        <f>HYPERLINK("https://docs.wto.org/imrd/directdoc.asp?DDFDocuments/u/G/SPS/NEEC333.DOC","FR")</f>
      </c>
      <c r="J8932" s="15">
        <f>HYPERLINK("https://docs.wto.org/imrd/directdoc.asp?DDFDocuments/v/G/SPS/NEEC333.DOC","ES")</f>
      </c>
    </row>
    <row r="8933">
      <c r="A8933" s="10" t="s">
        <v>15191</v>
      </c>
      <c r="B8933" s="11" t="s">
        <v>139</v>
      </c>
      <c r="C8933" s="10" t="s">
        <v>54</v>
      </c>
      <c r="D8933" s="12">
        <v>39672</v>
      </c>
      <c r="E8933" s="13" t="s">
        <v>15192</v>
      </c>
      <c r="F8933" s="13" t="s">
        <v>138</v>
      </c>
      <c r="G8933" s="14" t="s">
        <v>15193</v>
      </c>
      <c r="H8933" s="15">
        <f>HYPERLINK("https://docs.wto.org/imrd/directdoc.asp?DDFDocuments/t/G/SPS/NIND46A6.DOC","EN")</f>
      </c>
      <c r="I8933" s="15">
        <f>HYPERLINK("https://docs.wto.org/imrd/directdoc.asp?DDFDocuments/u/G/SPS/NIND46A6.DOC","FR")</f>
      </c>
      <c r="J8933" s="15">
        <f>HYPERLINK("https://docs.wto.org/imrd/directdoc.asp?DDFDocuments/v/G/SPS/NIND46A6.DOC","ES")</f>
      </c>
    </row>
    <row r="8934">
      <c r="A8934" s="10" t="s">
        <v>15194</v>
      </c>
      <c r="B8934" s="11" t="s">
        <v>233</v>
      </c>
      <c r="C8934" s="10" t="s">
        <v>18</v>
      </c>
      <c r="D8934" s="12">
        <v>39672</v>
      </c>
      <c r="E8934" s="13" t="s">
        <v>15195</v>
      </c>
      <c r="F8934" s="13" t="s">
        <v>992</v>
      </c>
      <c r="G8934" s="14" t="s">
        <v>15196</v>
      </c>
      <c r="H8934" s="15">
        <f>HYPERLINK("https://docs.wto.org/imrd/directdoc.asp?DDFDocuments/t/G/SPS/NPER213.DOC","EN")</f>
      </c>
      <c r="I8934" s="15">
        <f>HYPERLINK("https://docs.wto.org/imrd/directdoc.asp?DDFDocuments/u/G/SPS/NPER213.DOC","FR")</f>
      </c>
      <c r="J8934" s="15">
        <f>HYPERLINK("https://docs.wto.org/imrd/directdoc.asp?DDFDocuments/v/G/SPS/NPER213.DOC","ES")</f>
      </c>
    </row>
    <row r="8935">
      <c r="A8935" s="10" t="s">
        <v>15197</v>
      </c>
      <c r="B8935" s="11" t="s">
        <v>5038</v>
      </c>
      <c r="C8935" s="10" t="s">
        <v>12</v>
      </c>
      <c r="D8935" s="12">
        <v>39671</v>
      </c>
      <c r="E8935" s="13" t="s">
        <v>15089</v>
      </c>
      <c r="F8935" s="13" t="s">
        <v>6531</v>
      </c>
      <c r="G8935" s="14" t="s">
        <v>15198</v>
      </c>
      <c r="H8935" s="15">
        <f>HYPERLINK("https://docs.wto.org/imrd/directdoc.asp?DDFDocuments/t/G/SPS/NALB76.DOC","EN")</f>
      </c>
      <c r="I8935" s="15">
        <f>HYPERLINK("https://docs.wto.org/imrd/directdoc.asp?DDFDocuments/u/G/SPS/NALB76.DOC","FR")</f>
      </c>
      <c r="J8935" s="15">
        <f>HYPERLINK("https://docs.wto.org/imrd/directdoc.asp?DDFDocuments/v/G/SPS/NALB76.DOC","ES")</f>
      </c>
    </row>
    <row r="8936">
      <c r="A8936" s="10" t="s">
        <v>15199</v>
      </c>
      <c r="B8936" s="11" t="s">
        <v>27</v>
      </c>
      <c r="C8936" s="10" t="s">
        <v>18</v>
      </c>
      <c r="D8936" s="12">
        <v>39671</v>
      </c>
      <c r="E8936" s="13" t="s">
        <v>15200</v>
      </c>
      <c r="F8936" s="13" t="s">
        <v>24</v>
      </c>
      <c r="G8936" s="14" t="s">
        <v>15201</v>
      </c>
      <c r="H8936" s="15">
        <f>HYPERLINK("https://docs.wto.org/imrd/directdoc.asp?DDFDocuments/q/G/SPS/NCRI63.pdf","EN")</f>
      </c>
      <c r="I8936" s="15">
        <f>HYPERLINK("https://docs.wto.org/imrd/directdoc.asp?DDFDocuments/r/G/SPS/NCRI63.pdf","FR")</f>
      </c>
      <c r="J8936" s="15">
        <f>HYPERLINK("https://docs.wto.org/imrd/directdoc.asp?DDFDocuments/s/G/SPS/NCRI63.pdf","ES")</f>
      </c>
    </row>
    <row r="8937">
      <c r="A8937" s="10" t="s">
        <v>15202</v>
      </c>
      <c r="B8937" s="11" t="s">
        <v>27</v>
      </c>
      <c r="C8937" s="10" t="s">
        <v>18</v>
      </c>
      <c r="D8937" s="12">
        <v>39671</v>
      </c>
      <c r="E8937" s="13" t="s">
        <v>10738</v>
      </c>
      <c r="F8937" s="13" t="s">
        <v>24</v>
      </c>
      <c r="G8937" s="14" t="s">
        <v>14820</v>
      </c>
      <c r="H8937" s="15">
        <f>HYPERLINK("https://docs.wto.org/imrd/directdoc.asp?DDFDocuments/t/G/SPS/NCRI65.DOC","EN")</f>
      </c>
      <c r="I8937" s="15">
        <f>HYPERLINK("https://docs.wto.org/imrd/directdoc.asp?DDFDocuments/u/G/SPS/NCRI65.DOC","FR")</f>
      </c>
      <c r="J8937" s="15">
        <f>HYPERLINK("https://docs.wto.org/imrd/directdoc.asp?DDFDocuments/v/G/SPS/NCRI65.DOC","ES")</f>
      </c>
    </row>
    <row r="8938">
      <c r="A8938" s="10" t="s">
        <v>15203</v>
      </c>
      <c r="B8938" s="11" t="s">
        <v>27</v>
      </c>
      <c r="C8938" s="10" t="s">
        <v>18</v>
      </c>
      <c r="D8938" s="12">
        <v>39671</v>
      </c>
      <c r="E8938" s="13" t="s">
        <v>10738</v>
      </c>
      <c r="F8938" s="13" t="s">
        <v>2120</v>
      </c>
      <c r="G8938" s="14" t="s">
        <v>14820</v>
      </c>
      <c r="H8938" s="15">
        <f>HYPERLINK("https://docs.wto.org/imrd/directdoc.asp?DDFDocuments/t/G/SPS/NCRI66.DOC","EN")</f>
      </c>
      <c r="I8938" s="15">
        <f>HYPERLINK("https://docs.wto.org/imrd/directdoc.asp?DDFDocuments/u/G/SPS/NCRI66.DOC","FR")</f>
      </c>
      <c r="J8938" s="15">
        <f>HYPERLINK("https://docs.wto.org/imrd/directdoc.asp?DDFDocuments/v/G/SPS/NCRI66.DOC","ES")</f>
      </c>
    </row>
    <row r="8939">
      <c r="A8939" s="10" t="s">
        <v>15204</v>
      </c>
      <c r="B8939" s="11" t="s">
        <v>27</v>
      </c>
      <c r="C8939" s="10" t="s">
        <v>18</v>
      </c>
      <c r="D8939" s="12">
        <v>39671</v>
      </c>
      <c r="E8939" s="13" t="s">
        <v>10738</v>
      </c>
      <c r="F8939" s="13" t="s">
        <v>24</v>
      </c>
      <c r="G8939" s="14" t="s">
        <v>14820</v>
      </c>
      <c r="H8939" s="15">
        <f>HYPERLINK("https://docs.wto.org/imrd/directdoc.asp?DDFDocuments/t/G/SPS/NCRI67.DOC","EN")</f>
      </c>
      <c r="I8939" s="15">
        <f>HYPERLINK("https://docs.wto.org/imrd/directdoc.asp?DDFDocuments/u/G/SPS/NCRI67.DOC","FR")</f>
      </c>
      <c r="J8939" s="15">
        <f>HYPERLINK("https://docs.wto.org/imrd/directdoc.asp?DDFDocuments/v/G/SPS/NCRI67.DOC","ES")</f>
      </c>
    </row>
    <row r="8940">
      <c r="A8940" s="10" t="s">
        <v>15205</v>
      </c>
      <c r="B8940" s="11" t="s">
        <v>34</v>
      </c>
      <c r="C8940" s="10" t="s">
        <v>18</v>
      </c>
      <c r="D8940" s="12">
        <v>39671</v>
      </c>
      <c r="E8940" s="13" t="s">
        <v>15206</v>
      </c>
      <c r="F8940" s="13" t="s">
        <v>7151</v>
      </c>
      <c r="G8940" s="14" t="s">
        <v>14816</v>
      </c>
      <c r="H8940" s="15">
        <f>HYPERLINK("https://docs.wto.org/imrd/directdoc.asp?DDFDocuments/q/G/SPS/NJPN215.pdf","EN")</f>
      </c>
      <c r="I8940" s="15">
        <f>HYPERLINK("https://docs.wto.org/imrd/directdoc.asp?DDFDocuments/r/G/SPS/NJPN215.pdf","FR")</f>
      </c>
      <c r="J8940" s="15">
        <f>HYPERLINK("https://docs.wto.org/imrd/directdoc.asp?DDFDocuments/s/G/SPS/NJPN215.pdf","ES")</f>
      </c>
    </row>
    <row r="8941">
      <c r="A8941" s="10" t="s">
        <v>15207</v>
      </c>
      <c r="B8941" s="11" t="s">
        <v>124</v>
      </c>
      <c r="C8941" s="10" t="s">
        <v>18</v>
      </c>
      <c r="D8941" s="12">
        <v>39668</v>
      </c>
      <c r="E8941" s="13" t="s">
        <v>14780</v>
      </c>
      <c r="F8941" s="13" t="s">
        <v>4353</v>
      </c>
      <c r="G8941" s="14" t="s">
        <v>14816</v>
      </c>
      <c r="H8941" s="15">
        <f>HYPERLINK("https://docs.wto.org/imrd/directdoc.asp?DDFDocuments/t/G/SPS/NIDN38.doc","EN")</f>
      </c>
      <c r="I8941" s="15">
        <f>HYPERLINK("https://docs.wto.org/imrd/directdoc.asp?DDFDocuments/u/G/SPS/NIDN38.doc","FR")</f>
      </c>
      <c r="J8941" s="15">
        <f>HYPERLINK("https://docs.wto.org/imrd/directdoc.asp?DDFDocuments/v/G/SPS/NIDN38.doc","ES")</f>
      </c>
    </row>
    <row r="8942">
      <c r="A8942" s="10" t="s">
        <v>15208</v>
      </c>
      <c r="B8942" s="11" t="s">
        <v>195</v>
      </c>
      <c r="C8942" s="10" t="s">
        <v>18</v>
      </c>
      <c r="D8942" s="12">
        <v>39667</v>
      </c>
      <c r="E8942" s="13" t="s">
        <v>15209</v>
      </c>
      <c r="F8942" s="13" t="s">
        <v>166</v>
      </c>
      <c r="G8942" s="14" t="s">
        <v>15210</v>
      </c>
      <c r="H8942" s="15">
        <f>HYPERLINK("https://docs.wto.org/imrd/directdoc.asp?DDFDocuments/q/G/SPS/NNZL409.pdf","EN")</f>
      </c>
      <c r="I8942" s="15">
        <f>HYPERLINK("https://docs.wto.org/imrd/directdoc.asp?DDFDocuments/r/G/SPS/NNZL409.pdf","FR")</f>
      </c>
      <c r="J8942" s="15">
        <f>HYPERLINK("https://docs.wto.org/imrd/directdoc.asp?DDFDocuments/s/G/SPS/NNZL409.pdf","ES")</f>
      </c>
    </row>
    <row r="8943">
      <c r="A8943" s="10" t="s">
        <v>15211</v>
      </c>
      <c r="B8943" s="11" t="s">
        <v>95</v>
      </c>
      <c r="C8943" s="10" t="s">
        <v>40</v>
      </c>
      <c r="D8943" s="12">
        <v>39665</v>
      </c>
      <c r="E8943" s="13" t="s">
        <v>15212</v>
      </c>
      <c r="F8943" s="13" t="s">
        <v>5150</v>
      </c>
      <c r="G8943" s="14" t="s">
        <v>14816</v>
      </c>
      <c r="H8943" s="15">
        <f>HYPERLINK("https://docs.wto.org/imrd/directdoc.asp?DDFDocuments/q/G/SPS/NBRA211A1.pdf","EN")</f>
      </c>
      <c r="I8943" s="15">
        <f>HYPERLINK("https://docs.wto.org/imrd/directdoc.asp?DDFDocuments/r/G/SPS/NBRA211A1.pdf","FR")</f>
      </c>
      <c r="J8943" s="15">
        <f>HYPERLINK("https://docs.wto.org/imrd/directdoc.asp?DDFDocuments/s/G/SPS/NBRA211A1.pdf","ES")</f>
      </c>
    </row>
    <row r="8944">
      <c r="A8944" s="10" t="s">
        <v>15213</v>
      </c>
      <c r="B8944" s="11" t="s">
        <v>95</v>
      </c>
      <c r="C8944" s="10" t="s">
        <v>18</v>
      </c>
      <c r="D8944" s="12">
        <v>39665</v>
      </c>
      <c r="E8944" s="13" t="s">
        <v>15214</v>
      </c>
      <c r="F8944" s="13" t="s">
        <v>15215</v>
      </c>
      <c r="G8944" s="14" t="s">
        <v>14816</v>
      </c>
      <c r="H8944" s="15">
        <f>HYPERLINK("https://docs.wto.org/imrd/directdoc.asp?DDFDocuments/t/G/SPS/NBRA458.DOC","EN")</f>
      </c>
      <c r="I8944" s="15">
        <f>HYPERLINK("https://docs.wto.org/imrd/directdoc.asp?DDFDocuments/u/G/SPS/NBRA458.DOC","FR")</f>
      </c>
      <c r="J8944" s="15">
        <f>HYPERLINK("https://docs.wto.org/imrd/directdoc.asp?DDFDocuments/v/G/SPS/NBRA458.DOC","ES")</f>
      </c>
    </row>
    <row r="8945">
      <c r="A8945" s="10" t="s">
        <v>15216</v>
      </c>
      <c r="B8945" s="11" t="s">
        <v>153</v>
      </c>
      <c r="C8945" s="10" t="s">
        <v>40</v>
      </c>
      <c r="D8945" s="12">
        <v>39665</v>
      </c>
      <c r="E8945" s="13" t="s">
        <v>12971</v>
      </c>
      <c r="F8945" s="13" t="s">
        <v>15217</v>
      </c>
      <c r="G8945" s="14" t="s">
        <v>14798</v>
      </c>
      <c r="H8945" s="15">
        <f>HYPERLINK("https://docs.wto.org/imrd/directdoc.asp?DDFDocuments/t/G/SPS/NKOR274A1.doc","EN")</f>
      </c>
      <c r="I8945" s="15">
        <f>HYPERLINK("https://docs.wto.org/imrd/directdoc.asp?DDFDocuments/u/G/SPS/NKOR274A1.doc","FR")</f>
      </c>
      <c r="J8945" s="15">
        <f>HYPERLINK("https://docs.wto.org/imrd/directdoc.asp?DDFDocuments/v/G/SPS/NKOR274A1.doc","ES")</f>
      </c>
    </row>
    <row r="8946">
      <c r="A8946" s="10" t="s">
        <v>15218</v>
      </c>
      <c r="B8946" s="11" t="s">
        <v>195</v>
      </c>
      <c r="C8946" s="10" t="s">
        <v>18</v>
      </c>
      <c r="D8946" s="12">
        <v>39665</v>
      </c>
      <c r="E8946" s="13" t="s">
        <v>15219</v>
      </c>
      <c r="F8946" s="13" t="s">
        <v>126</v>
      </c>
      <c r="G8946" s="14" t="s">
        <v>14816</v>
      </c>
      <c r="H8946" s="15">
        <f>HYPERLINK("https://docs.wto.org/imrd/directdoc.asp?DDFDocuments/t/G/SPS/NNZL408.DOC","EN")</f>
      </c>
      <c r="I8946" s="15">
        <f>HYPERLINK("https://docs.wto.org/imrd/directdoc.asp?DDFDocuments/u/G/SPS/NNZL408.DOC","FR")</f>
      </c>
      <c r="J8946" s="15">
        <f>HYPERLINK("https://docs.wto.org/imrd/directdoc.asp?DDFDocuments/v/G/SPS/NNZL408.DOC","ES")</f>
      </c>
    </row>
    <row r="8947">
      <c r="A8947" s="10" t="s">
        <v>15220</v>
      </c>
      <c r="B8947" s="11" t="s">
        <v>153</v>
      </c>
      <c r="C8947" s="10" t="s">
        <v>40</v>
      </c>
      <c r="D8947" s="12">
        <v>39664</v>
      </c>
      <c r="E8947" s="13" t="s">
        <v>15221</v>
      </c>
      <c r="F8947" s="13" t="s">
        <v>262</v>
      </c>
      <c r="G8947" s="14" t="s">
        <v>14798</v>
      </c>
      <c r="H8947" s="15">
        <f>HYPERLINK("https://docs.wto.org/imrd/directdoc.asp?DDFDocuments/t/G/SPS/NKOR284A1.doc","EN")</f>
      </c>
      <c r="I8947" s="15">
        <f>HYPERLINK("https://docs.wto.org/imrd/directdoc.asp?DDFDocuments/u/G/SPS/NKOR284A1.doc","FR")</f>
      </c>
      <c r="J8947" s="15">
        <f>HYPERLINK("https://docs.wto.org/imrd/directdoc.asp?DDFDocuments/v/G/SPS/NKOR284A1.doc","ES")</f>
      </c>
    </row>
    <row r="8948">
      <c r="A8948" s="10" t="s">
        <v>15222</v>
      </c>
      <c r="B8948" s="11" t="s">
        <v>2519</v>
      </c>
      <c r="C8948" s="10" t="s">
        <v>18</v>
      </c>
      <c r="D8948" s="12">
        <v>39664</v>
      </c>
      <c r="E8948" s="13" t="s">
        <v>15223</v>
      </c>
      <c r="F8948" s="13" t="s">
        <v>4877</v>
      </c>
      <c r="G8948" s="14" t="s">
        <v>3481</v>
      </c>
      <c r="H8948" s="15">
        <f>HYPERLINK("https://docs.wto.org/imrd/directdoc.asp?DDFDocuments/t/G/SPS/NNOR28.DOC","EN")</f>
      </c>
      <c r="I8948" s="15">
        <f>HYPERLINK("https://docs.wto.org/imrd/directdoc.asp?DDFDocuments/u/G/SPS/NNOR28.DOC","FR")</f>
      </c>
      <c r="J8948" s="15">
        <f>HYPERLINK("https://docs.wto.org/imrd/directdoc.asp?DDFDocuments/v/G/SPS/NNOR28.DOC","ES")</f>
      </c>
    </row>
    <row r="8949">
      <c r="A8949" s="10" t="s">
        <v>15224</v>
      </c>
      <c r="B8949" s="11" t="s">
        <v>623</v>
      </c>
      <c r="C8949" s="10" t="s">
        <v>18</v>
      </c>
      <c r="D8949" s="12">
        <v>39664</v>
      </c>
      <c r="E8949" s="13" t="s">
        <v>15225</v>
      </c>
      <c r="F8949" s="13" t="s">
        <v>2120</v>
      </c>
      <c r="G8949" s="14" t="s">
        <v>14836</v>
      </c>
      <c r="H8949" s="15">
        <f>HYPERLINK("https://docs.wto.org/imrd/directdoc.asp?DDFDocuments/t/G/SPS/NOMN27.doc","EN")</f>
      </c>
      <c r="I8949" s="15">
        <f>HYPERLINK("https://docs.wto.org/imrd/directdoc.asp?DDFDocuments/u/G/SPS/NOMN27.doc","FR")</f>
      </c>
      <c r="J8949" s="15">
        <f>HYPERLINK("https://docs.wto.org/imrd/directdoc.asp?DDFDocuments/v/G/SPS/NOMN27.doc","ES")</f>
      </c>
    </row>
    <row r="8950">
      <c r="A8950" s="10" t="s">
        <v>15226</v>
      </c>
      <c r="B8950" s="11" t="s">
        <v>623</v>
      </c>
      <c r="C8950" s="10" t="s">
        <v>18</v>
      </c>
      <c r="D8950" s="12">
        <v>39664</v>
      </c>
      <c r="E8950" s="13" t="s">
        <v>15046</v>
      </c>
      <c r="F8950" s="13" t="s">
        <v>2120</v>
      </c>
      <c r="G8950" s="14" t="s">
        <v>14836</v>
      </c>
      <c r="H8950" s="15">
        <f>HYPERLINK("https://docs.wto.org/imrd/directdoc.asp?DDFDocuments/t/G/SPS/NOMN32.DOC","EN")</f>
      </c>
      <c r="I8950" s="15">
        <f>HYPERLINK("https://docs.wto.org/imrd/directdoc.asp?DDFDocuments/u/G/SPS/NOMN32.DOC","FR")</f>
      </c>
      <c r="J8950" s="15">
        <f>HYPERLINK("https://docs.wto.org/imrd/directdoc.asp?DDFDocuments/v/G/SPS/NOMN32.DOC","ES")</f>
      </c>
    </row>
    <row r="8951">
      <c r="A8951" s="10" t="s">
        <v>15227</v>
      </c>
      <c r="B8951" s="11" t="s">
        <v>623</v>
      </c>
      <c r="C8951" s="10" t="s">
        <v>18</v>
      </c>
      <c r="D8951" s="12">
        <v>39664</v>
      </c>
      <c r="E8951" s="13" t="s">
        <v>15228</v>
      </c>
      <c r="F8951" s="13" t="s">
        <v>2120</v>
      </c>
      <c r="G8951" s="14" t="s">
        <v>14836</v>
      </c>
      <c r="H8951" s="15">
        <f>HYPERLINK("https://docs.wto.org/imrd/directdoc.asp?DDFDocuments/q/G/SPS/NOMN34.pdf","EN")</f>
      </c>
      <c r="I8951" s="15">
        <f>HYPERLINK("https://docs.wto.org/imrd/directdoc.asp?DDFDocuments/r/G/SPS/NOMN34.pdf","FR")</f>
      </c>
      <c r="J8951" s="15">
        <f>HYPERLINK("https://docs.wto.org/imrd/directdoc.asp?DDFDocuments/s/G/SPS/NOMN34.pdf","ES")</f>
      </c>
    </row>
    <row r="8952">
      <c r="A8952" s="10" t="s">
        <v>15229</v>
      </c>
      <c r="B8952" s="11" t="s">
        <v>623</v>
      </c>
      <c r="C8952" s="10" t="s">
        <v>18</v>
      </c>
      <c r="D8952" s="12">
        <v>39664</v>
      </c>
      <c r="E8952" s="13" t="s">
        <v>15050</v>
      </c>
      <c r="F8952" s="13" t="s">
        <v>2120</v>
      </c>
      <c r="G8952" s="14" t="s">
        <v>14836</v>
      </c>
      <c r="H8952" s="15">
        <f>HYPERLINK("https://docs.wto.org/imrd/directdoc.asp?DDFDocuments/t/G/SPS/NOMN35.DOC","EN")</f>
      </c>
      <c r="I8952" s="15">
        <f>HYPERLINK("https://docs.wto.org/imrd/directdoc.asp?DDFDocuments/u/G/SPS/NOMN35.DOC","FR")</f>
      </c>
      <c r="J8952" s="15">
        <f>HYPERLINK("https://docs.wto.org/imrd/directdoc.asp?DDFDocuments/v/G/SPS/NOMN35.DOC","ES")</f>
      </c>
    </row>
    <row r="8953">
      <c r="A8953" s="10" t="s">
        <v>15230</v>
      </c>
      <c r="B8953" s="11" t="s">
        <v>161</v>
      </c>
      <c r="C8953" s="10" t="s">
        <v>40</v>
      </c>
      <c r="D8953" s="12">
        <v>39664</v>
      </c>
      <c r="E8953" s="13" t="s">
        <v>11857</v>
      </c>
      <c r="F8953" s="13" t="s">
        <v>5150</v>
      </c>
      <c r="G8953" s="14" t="s">
        <v>151</v>
      </c>
      <c r="H8953" s="15">
        <f>HYPERLINK("https://docs.wto.org/imrd/directdoc.asp?DDFDocuments/t/G/SPS/NUSA1823A1.DOC","EN")</f>
      </c>
      <c r="I8953" s="15">
        <f>HYPERLINK("https://docs.wto.org/imrd/directdoc.asp?DDFDocuments/u/G/SPS/NUSA1823A1.DOC","FR")</f>
      </c>
      <c r="J8953" s="15">
        <f>HYPERLINK("https://docs.wto.org/imrd/directdoc.asp?DDFDocuments/v/G/SPS/NUSA1823A1.DOC","ES")</f>
      </c>
    </row>
    <row r="8954">
      <c r="A8954" s="10" t="s">
        <v>15231</v>
      </c>
      <c r="B8954" s="11" t="s">
        <v>365</v>
      </c>
      <c r="C8954" s="10" t="s">
        <v>201</v>
      </c>
      <c r="D8954" s="12">
        <v>39661</v>
      </c>
      <c r="E8954" s="13" t="s">
        <v>19</v>
      </c>
      <c r="F8954" s="13" t="s">
        <v>144</v>
      </c>
      <c r="G8954" s="14" t="s">
        <v>781</v>
      </c>
      <c r="H8954" s="15">
        <f>HYPERLINK("https://docs.wto.org/imrd/directdoc.asp?DDFDocuments/t/G/SPS/NCHL281C1.DOC","EN")</f>
      </c>
      <c r="I8954" s="15">
        <f>HYPERLINK("https://docs.wto.org/imrd/directdoc.asp?DDFDocuments/u/G/SPS/NCHL281C1.DOC","FR")</f>
      </c>
      <c r="J8954" s="15">
        <f>HYPERLINK("https://docs.wto.org/imrd/directdoc.asp?DDFDocuments/v/G/SPS/NCHL281C1.DOC","ES")</f>
      </c>
    </row>
    <row r="8955">
      <c r="A8955" s="10" t="s">
        <v>15232</v>
      </c>
      <c r="B8955" s="11" t="s">
        <v>149</v>
      </c>
      <c r="C8955" s="10" t="s">
        <v>18</v>
      </c>
      <c r="D8955" s="12">
        <v>39661</v>
      </c>
      <c r="E8955" s="13" t="s">
        <v>14157</v>
      </c>
      <c r="F8955" s="13" t="s">
        <v>15233</v>
      </c>
      <c r="G8955" s="14" t="s">
        <v>14158</v>
      </c>
      <c r="H8955" s="15">
        <f>HYPERLINK("https://docs.wto.org/imrd/directdoc.asp?DDFDocuments/t/G/SPS/NCHN110.DOC","EN")</f>
      </c>
      <c r="I8955" s="15">
        <f>HYPERLINK("https://docs.wto.org/imrd/directdoc.asp?DDFDocuments/u/G/SPS/NCHN110.DOC","FR")</f>
      </c>
      <c r="J8955" s="15">
        <f>HYPERLINK("https://docs.wto.org/imrd/directdoc.asp?DDFDocuments/v/G/SPS/NCHN110.DOC","ES")</f>
      </c>
    </row>
    <row r="8956">
      <c r="A8956" s="10" t="s">
        <v>15234</v>
      </c>
      <c r="B8956" s="11" t="s">
        <v>365</v>
      </c>
      <c r="C8956" s="10" t="s">
        <v>12</v>
      </c>
      <c r="D8956" s="12">
        <v>39660</v>
      </c>
      <c r="E8956" s="13" t="s">
        <v>15235</v>
      </c>
      <c r="F8956" s="13" t="s">
        <v>144</v>
      </c>
      <c r="G8956" s="14" t="s">
        <v>15236</v>
      </c>
      <c r="H8956" s="15">
        <f>HYPERLINK("https://docs.wto.org/imrd/directdoc.asp?DDFDocuments/t/G/SPS/NCHL281.DOC","EN")</f>
      </c>
      <c r="I8956" s="15">
        <f>HYPERLINK("https://docs.wto.org/imrd/directdoc.asp?DDFDocuments/u/G/SPS/NCHL281.DOC","FR")</f>
      </c>
      <c r="J8956" s="15">
        <f>HYPERLINK("https://docs.wto.org/imrd/directdoc.asp?DDFDocuments/v/G/SPS/NCHL281.DOC","ES")</f>
      </c>
    </row>
    <row r="8957">
      <c r="A8957" s="10" t="s">
        <v>15237</v>
      </c>
      <c r="B8957" s="11" t="s">
        <v>124</v>
      </c>
      <c r="C8957" s="10" t="s">
        <v>18</v>
      </c>
      <c r="D8957" s="12">
        <v>39658</v>
      </c>
      <c r="E8957" s="13" t="s">
        <v>8636</v>
      </c>
      <c r="F8957" s="13" t="s">
        <v>2963</v>
      </c>
      <c r="G8957" s="14" t="s">
        <v>14816</v>
      </c>
      <c r="H8957" s="15">
        <f>HYPERLINK("https://docs.wto.org/imrd/directdoc.asp?DDFDocuments/t/G/SPS/NIDN32R1.DOC","EN")</f>
      </c>
      <c r="I8957" s="15">
        <f>HYPERLINK("https://docs.wto.org/imrd/directdoc.asp?DDFDocuments/u/G/SPS/NIDN32R1.DOC","FR")</f>
      </c>
      <c r="J8957" s="15">
        <f>HYPERLINK("https://docs.wto.org/imrd/directdoc.asp?DDFDocuments/v/G/SPS/NIDN32R1.DOC","ES")</f>
      </c>
    </row>
    <row r="8958">
      <c r="A8958" s="10" t="s">
        <v>15238</v>
      </c>
      <c r="B8958" s="11" t="s">
        <v>161</v>
      </c>
      <c r="C8958" s="10" t="s">
        <v>40</v>
      </c>
      <c r="D8958" s="12">
        <v>39658</v>
      </c>
      <c r="E8958" s="13" t="s">
        <v>285</v>
      </c>
      <c r="F8958" s="13" t="s">
        <v>5150</v>
      </c>
      <c r="G8958" s="14" t="s">
        <v>15239</v>
      </c>
      <c r="H8958" s="15">
        <f>HYPERLINK("https://docs.wto.org/imrd/directdoc.asp?DDFDocuments/t/G/SPS/NUSA1829A1.DOC","EN")</f>
      </c>
      <c r="I8958" s="15">
        <f>HYPERLINK("https://docs.wto.org/imrd/directdoc.asp?DDFDocuments/u/G/SPS/NUSA1829A1.DOC","FR")</f>
      </c>
      <c r="J8958" s="15">
        <f>HYPERLINK("https://docs.wto.org/imrd/directdoc.asp?DDFDocuments/v/G/SPS/NUSA1829A1.DOC","ES")</f>
      </c>
    </row>
    <row r="8959">
      <c r="A8959" s="10" t="s">
        <v>15240</v>
      </c>
      <c r="B8959" s="11" t="s">
        <v>188</v>
      </c>
      <c r="C8959" s="10" t="s">
        <v>18</v>
      </c>
      <c r="D8959" s="12">
        <v>39654</v>
      </c>
      <c r="E8959" s="13" t="s">
        <v>971</v>
      </c>
      <c r="F8959" s="13" t="s">
        <v>144</v>
      </c>
      <c r="G8959" s="14" t="s">
        <v>15241</v>
      </c>
      <c r="H8959" s="15">
        <f>HYPERLINK("https://docs.wto.org/imrd/directdoc.asp?DDFDocuments/t/G/SPS/NAUS226.doc","EN")</f>
      </c>
      <c r="I8959" s="15">
        <f>HYPERLINK("https://docs.wto.org/imrd/directdoc.asp?DDFDocuments/u/G/SPS/NAUS226.doc","FR")</f>
      </c>
      <c r="J8959" s="15">
        <f>HYPERLINK("https://docs.wto.org/imrd/directdoc.asp?DDFDocuments/v/G/SPS/NAUS226.doc","ES")</f>
      </c>
    </row>
    <row r="8960">
      <c r="A8960" s="10" t="s">
        <v>15242</v>
      </c>
      <c r="B8960" s="11" t="s">
        <v>95</v>
      </c>
      <c r="C8960" s="10" t="s">
        <v>18</v>
      </c>
      <c r="D8960" s="12">
        <v>39654</v>
      </c>
      <c r="E8960" s="13" t="s">
        <v>15243</v>
      </c>
      <c r="F8960" s="13" t="s">
        <v>15215</v>
      </c>
      <c r="G8960" s="14" t="s">
        <v>14816</v>
      </c>
      <c r="H8960" s="15">
        <f>HYPERLINK("https://docs.wto.org/imrd/directdoc.asp?DDFDocuments/t/G/SPS/NBRA457.DOC","EN")</f>
      </c>
      <c r="I8960" s="15">
        <f>HYPERLINK("https://docs.wto.org/imrd/directdoc.asp?DDFDocuments/u/G/SPS/NBRA457.DOC","FR")</f>
      </c>
      <c r="J8960" s="15">
        <f>HYPERLINK("https://docs.wto.org/imrd/directdoc.asp?DDFDocuments/v/G/SPS/NBRA457.DOC","ES")</f>
      </c>
    </row>
    <row r="8961">
      <c r="A8961" s="10" t="s">
        <v>15244</v>
      </c>
      <c r="B8961" s="11" t="s">
        <v>59</v>
      </c>
      <c r="C8961" s="10" t="s">
        <v>40</v>
      </c>
      <c r="D8961" s="12">
        <v>39654</v>
      </c>
      <c r="E8961" s="13" t="s">
        <v>23</v>
      </c>
      <c r="F8961" s="13" t="s">
        <v>5150</v>
      </c>
      <c r="G8961" s="14" t="s">
        <v>14836</v>
      </c>
      <c r="H8961" s="15">
        <f>HYPERLINK("https://docs.wto.org/imrd/directdoc.asp?DDFDocuments/t/G/SPS/NTPKM134A1.DOC","EN")</f>
      </c>
      <c r="I8961" s="15">
        <f>HYPERLINK("https://docs.wto.org/imrd/directdoc.asp?DDFDocuments/u/G/SPS/NTPKM134A1.DOC","FR")</f>
      </c>
      <c r="J8961" s="15">
        <f>HYPERLINK("https://docs.wto.org/imrd/directdoc.asp?DDFDocuments/v/G/SPS/NTPKM134A1.DOC","ES")</f>
      </c>
    </row>
    <row r="8962">
      <c r="A8962" s="10" t="s">
        <v>15245</v>
      </c>
      <c r="B8962" s="11" t="s">
        <v>79</v>
      </c>
      <c r="C8962" s="10" t="s">
        <v>40</v>
      </c>
      <c r="D8962" s="12">
        <v>39651</v>
      </c>
      <c r="E8962" s="13" t="s">
        <v>19</v>
      </c>
      <c r="F8962" s="13" t="s">
        <v>15246</v>
      </c>
      <c r="G8962" s="14"/>
      <c r="H8962" s="15">
        <f>HYPERLINK("https://docs.wto.org/imrd/directdoc.asp?DDFDocuments/t/G/SPS/NCOL126A2.DOC","EN")</f>
      </c>
      <c r="I8962" s="15">
        <f>HYPERLINK("https://docs.wto.org/imrd/directdoc.asp?DDFDocuments/u/G/SPS/NCOL126A2.DOC","FR")</f>
      </c>
      <c r="J8962" s="15">
        <f>HYPERLINK("https://docs.wto.org/imrd/directdoc.asp?DDFDocuments/v/G/SPS/NCOL126A2.DOC","ES")</f>
      </c>
    </row>
    <row r="8963">
      <c r="A8963" s="10" t="s">
        <v>15247</v>
      </c>
      <c r="B8963" s="11" t="s">
        <v>27</v>
      </c>
      <c r="C8963" s="10" t="s">
        <v>40</v>
      </c>
      <c r="D8963" s="12">
        <v>39651</v>
      </c>
      <c r="E8963" s="13" t="s">
        <v>19</v>
      </c>
      <c r="F8963" s="13" t="s">
        <v>5150</v>
      </c>
      <c r="G8963" s="14"/>
      <c r="H8963" s="15">
        <f>HYPERLINK("https://docs.wto.org/imrd/directdoc.asp?DDFDocuments/t/G/SPS/NCRI57A2.DOC","EN")</f>
      </c>
      <c r="I8963" s="15">
        <f>HYPERLINK("https://docs.wto.org/imrd/directdoc.asp?DDFDocuments/u/G/SPS/NCRI57A2.DOC","FR")</f>
      </c>
      <c r="J8963" s="15">
        <f>HYPERLINK("https://docs.wto.org/imrd/directdoc.asp?DDFDocuments/v/G/SPS/NCRI57A2.DOC","ES")</f>
      </c>
    </row>
    <row r="8964">
      <c r="A8964" s="10" t="s">
        <v>15248</v>
      </c>
      <c r="B8964" s="11" t="s">
        <v>161</v>
      </c>
      <c r="C8964" s="10" t="s">
        <v>18</v>
      </c>
      <c r="D8964" s="12">
        <v>39651</v>
      </c>
      <c r="E8964" s="13" t="s">
        <v>14962</v>
      </c>
      <c r="F8964" s="13" t="s">
        <v>158</v>
      </c>
      <c r="G8964" s="14" t="s">
        <v>87</v>
      </c>
      <c r="H8964" s="15">
        <f>HYPERLINK("https://docs.wto.org/imrd/directdoc.asp?DDFDocuments/t/G/SPS/NUSA1841.doc","EN")</f>
      </c>
      <c r="I8964" s="15">
        <f>HYPERLINK("https://docs.wto.org/imrd/directdoc.asp?DDFDocuments/u/G/SPS/NUSA1841.doc","FR")</f>
      </c>
      <c r="J8964" s="15">
        <f>HYPERLINK("https://docs.wto.org/imrd/directdoc.asp?DDFDocuments/v/G/SPS/NUSA1841.doc","ES")</f>
      </c>
    </row>
    <row r="8965">
      <c r="A8965" s="10" t="s">
        <v>15249</v>
      </c>
      <c r="B8965" s="11" t="s">
        <v>161</v>
      </c>
      <c r="C8965" s="10" t="s">
        <v>18</v>
      </c>
      <c r="D8965" s="12">
        <v>39651</v>
      </c>
      <c r="E8965" s="13" t="s">
        <v>15250</v>
      </c>
      <c r="F8965" s="13" t="s">
        <v>10149</v>
      </c>
      <c r="G8965" s="14" t="s">
        <v>14816</v>
      </c>
      <c r="H8965" s="15">
        <f>HYPERLINK("https://docs.wto.org/imrd/directdoc.asp?DDFDocuments/t/G/SPS/NUSA1842.doc","EN")</f>
      </c>
      <c r="I8965" s="15">
        <f>HYPERLINK("https://docs.wto.org/imrd/directdoc.asp?DDFDocuments/u/G/SPS/NUSA1842.doc","FR")</f>
      </c>
      <c r="J8965" s="15">
        <f>HYPERLINK("https://docs.wto.org/imrd/directdoc.asp?DDFDocuments/v/G/SPS/NUSA1842.doc","ES")</f>
      </c>
    </row>
    <row r="8966">
      <c r="A8966" s="10" t="s">
        <v>15251</v>
      </c>
      <c r="B8966" s="11" t="s">
        <v>349</v>
      </c>
      <c r="C8966" s="10" t="s">
        <v>18</v>
      </c>
      <c r="D8966" s="12">
        <v>39650</v>
      </c>
      <c r="E8966" s="13" t="s">
        <v>12391</v>
      </c>
      <c r="F8966" s="13" t="s">
        <v>3404</v>
      </c>
      <c r="G8966" s="14" t="s">
        <v>14002</v>
      </c>
      <c r="H8966" s="15">
        <f>HYPERLINK("https://docs.wto.org/imrd/directdoc.asp?DDFDocuments/t/G/SPS/NECU54.DOC","EN")</f>
      </c>
      <c r="I8966" s="15">
        <f>HYPERLINK("https://docs.wto.org/imrd/directdoc.asp?DDFDocuments/u/G/SPS/NECU54.DOC","FR")</f>
      </c>
      <c r="J8966" s="15">
        <f>HYPERLINK("https://docs.wto.org/imrd/directdoc.asp?DDFDocuments/v/G/SPS/NECU54.DOC","ES")</f>
      </c>
    </row>
    <row r="8967">
      <c r="A8967" s="10" t="s">
        <v>15252</v>
      </c>
      <c r="B8967" s="11" t="s">
        <v>195</v>
      </c>
      <c r="C8967" s="10" t="s">
        <v>18</v>
      </c>
      <c r="D8967" s="12">
        <v>39647</v>
      </c>
      <c r="E8967" s="13" t="s">
        <v>10783</v>
      </c>
      <c r="F8967" s="13" t="s">
        <v>126</v>
      </c>
      <c r="G8967" s="14" t="s">
        <v>15253</v>
      </c>
      <c r="H8967" s="15">
        <f>HYPERLINK("https://docs.wto.org/imrd/directdoc.asp?DDFDocuments/t/G/SPS/NNZL407.DOC","EN")</f>
      </c>
      <c r="I8967" s="15">
        <f>HYPERLINK("https://docs.wto.org/imrd/directdoc.asp?DDFDocuments/u/G/SPS/NNZL407.DOC","FR")</f>
      </c>
      <c r="J8967" s="15">
        <f>HYPERLINK("https://docs.wto.org/imrd/directdoc.asp?DDFDocuments/v/G/SPS/NNZL407.DOC","ES")</f>
      </c>
    </row>
    <row r="8968">
      <c r="A8968" s="10" t="s">
        <v>15254</v>
      </c>
      <c r="B8968" s="11" t="s">
        <v>1093</v>
      </c>
      <c r="C8968" s="10" t="s">
        <v>18</v>
      </c>
      <c r="D8968" s="12">
        <v>39646</v>
      </c>
      <c r="E8968" s="13" t="s">
        <v>15255</v>
      </c>
      <c r="F8968" s="13" t="s">
        <v>24</v>
      </c>
      <c r="G8968" s="14" t="s">
        <v>15256</v>
      </c>
      <c r="H8968" s="15">
        <f>HYPERLINK("https://docs.wto.org/imrd/directdoc.asp?DDFDocuments/t/G/SPS/NNLD68.doc","EN")</f>
      </c>
      <c r="I8968" s="15">
        <f>HYPERLINK("https://docs.wto.org/imrd/directdoc.asp?DDFDocuments/u/G/SPS/NNLD68.doc","FR")</f>
      </c>
      <c r="J8968" s="15">
        <f>HYPERLINK("https://docs.wto.org/imrd/directdoc.asp?DDFDocuments/v/G/SPS/NNLD68.doc","ES")</f>
      </c>
    </row>
    <row r="8969">
      <c r="A8969" s="10" t="s">
        <v>15257</v>
      </c>
      <c r="B8969" s="11" t="s">
        <v>2519</v>
      </c>
      <c r="C8969" s="10" t="s">
        <v>12</v>
      </c>
      <c r="D8969" s="12">
        <v>39646</v>
      </c>
      <c r="E8969" s="13" t="s">
        <v>15258</v>
      </c>
      <c r="F8969" s="13" t="s">
        <v>80</v>
      </c>
      <c r="G8969" s="14" t="s">
        <v>14816</v>
      </c>
      <c r="H8969" s="15">
        <f>HYPERLINK("https://docs.wto.org/imrd/directdoc.asp?DDFDocuments/q/G/SPS/NNOR27.pdf","EN")</f>
      </c>
      <c r="I8969" s="15">
        <f>HYPERLINK("https://docs.wto.org/imrd/directdoc.asp?DDFDocuments/r/G/SPS/NNOR27.pdf","FR")</f>
      </c>
      <c r="J8969" s="15">
        <f>HYPERLINK("https://docs.wto.org/imrd/directdoc.asp?DDFDocuments/s/G/SPS/NNOR27.pdf","ES")</f>
      </c>
    </row>
    <row r="8970">
      <c r="A8970" s="10" t="s">
        <v>15259</v>
      </c>
      <c r="B8970" s="11" t="s">
        <v>82</v>
      </c>
      <c r="C8970" s="10" t="s">
        <v>40</v>
      </c>
      <c r="D8970" s="12">
        <v>39645</v>
      </c>
      <c r="E8970" s="13" t="s">
        <v>15260</v>
      </c>
      <c r="F8970" s="13" t="s">
        <v>335</v>
      </c>
      <c r="G8970" s="14" t="s">
        <v>15261</v>
      </c>
      <c r="H8970" s="15">
        <f>HYPERLINK("https://docs.wto.org/imrd/directdoc.asp?DDFDocuments/t/G/SPS/NEEC144A3.doc","EN")</f>
      </c>
      <c r="I8970" s="15">
        <f>HYPERLINK("https://docs.wto.org/imrd/directdoc.asp?DDFDocuments/u/G/SPS/NEEC144A3.doc","FR")</f>
      </c>
      <c r="J8970" s="15">
        <f>HYPERLINK("https://docs.wto.org/imrd/directdoc.asp?DDFDocuments/v/G/SPS/NEEC144A3.doc","ES")</f>
      </c>
    </row>
    <row r="8971">
      <c r="A8971" s="10" t="s">
        <v>15262</v>
      </c>
      <c r="B8971" s="11" t="s">
        <v>82</v>
      </c>
      <c r="C8971" s="10" t="s">
        <v>40</v>
      </c>
      <c r="D8971" s="12">
        <v>39645</v>
      </c>
      <c r="E8971" s="13" t="s">
        <v>14259</v>
      </c>
      <c r="F8971" s="13" t="s">
        <v>5163</v>
      </c>
      <c r="G8971" s="14" t="s">
        <v>14260</v>
      </c>
      <c r="H8971" s="15">
        <f>HYPERLINK("https://docs.wto.org/imrd/directdoc.asp?DDFDocuments/t/G/SPS/NEEC196A11.DOC","EN")</f>
      </c>
      <c r="I8971" s="15">
        <f>HYPERLINK("https://docs.wto.org/imrd/directdoc.asp?DDFDocuments/u/G/SPS/NEEC196A11.DOC","FR")</f>
      </c>
      <c r="J8971" s="15">
        <f>HYPERLINK("https://docs.wto.org/imrd/directdoc.asp?DDFDocuments/v/G/SPS/NEEC196A11.DOC","ES")</f>
      </c>
    </row>
    <row r="8972">
      <c r="A8972" s="10" t="s">
        <v>15263</v>
      </c>
      <c r="B8972" s="11" t="s">
        <v>349</v>
      </c>
      <c r="C8972" s="10" t="s">
        <v>40</v>
      </c>
      <c r="D8972" s="12">
        <v>39644</v>
      </c>
      <c r="E8972" s="13" t="s">
        <v>19</v>
      </c>
      <c r="F8972" s="13" t="s">
        <v>5150</v>
      </c>
      <c r="G8972" s="14"/>
      <c r="H8972" s="15">
        <f>HYPERLINK("https://docs.wto.org/imrd/directdoc.asp?DDFDocuments/t/G/SPS/NECU32A1.DOC","EN")</f>
      </c>
      <c r="I8972" s="15">
        <f>HYPERLINK("https://docs.wto.org/imrd/directdoc.asp?DDFDocuments/u/G/SPS/NECU32A1.DOC","FR")</f>
      </c>
      <c r="J8972" s="15">
        <f>HYPERLINK("https://docs.wto.org/imrd/directdoc.asp?DDFDocuments/v/G/SPS/NECU32A1.DOC","ES")</f>
      </c>
    </row>
    <row r="8973">
      <c r="A8973" s="10" t="s">
        <v>15264</v>
      </c>
      <c r="B8973" s="11" t="s">
        <v>349</v>
      </c>
      <c r="C8973" s="10" t="s">
        <v>18</v>
      </c>
      <c r="D8973" s="12">
        <v>39644</v>
      </c>
      <c r="E8973" s="13" t="s">
        <v>6285</v>
      </c>
      <c r="F8973" s="13" t="s">
        <v>5334</v>
      </c>
      <c r="G8973" s="14" t="s">
        <v>87</v>
      </c>
      <c r="H8973" s="15">
        <f>HYPERLINK("https://docs.wto.org/imrd/directdoc.asp?DDFDocuments/q/G/SPS/NECU52.pdf","EN")</f>
      </c>
      <c r="I8973" s="15">
        <f>HYPERLINK("https://docs.wto.org/imrd/directdoc.asp?DDFDocuments/r/G/SPS/NECU52.pdf","FR")</f>
      </c>
      <c r="J8973" s="15">
        <f>HYPERLINK("https://docs.wto.org/imrd/directdoc.asp?DDFDocuments/s/G/SPS/NECU52.pdf","ES")</f>
      </c>
    </row>
    <row r="8974">
      <c r="A8974" s="10" t="s">
        <v>15265</v>
      </c>
      <c r="B8974" s="11" t="s">
        <v>349</v>
      </c>
      <c r="C8974" s="10" t="s">
        <v>18</v>
      </c>
      <c r="D8974" s="12">
        <v>39644</v>
      </c>
      <c r="E8974" s="13" t="s">
        <v>15266</v>
      </c>
      <c r="F8974" s="13" t="s">
        <v>13663</v>
      </c>
      <c r="G8974" s="14" t="s">
        <v>1331</v>
      </c>
      <c r="H8974" s="15">
        <f>HYPERLINK("https://docs.wto.org/imrd/directdoc.asp?DDFDocuments/q/G/SPS/NECU53.pdf","EN")</f>
      </c>
      <c r="I8974" s="15">
        <f>HYPERLINK("https://docs.wto.org/imrd/directdoc.asp?DDFDocuments/r/G/SPS/NECU53.pdf","FR")</f>
      </c>
      <c r="J8974" s="15">
        <f>HYPERLINK("https://docs.wto.org/imrd/directdoc.asp?DDFDocuments/s/G/SPS/NECU53.pdf","ES")</f>
      </c>
    </row>
    <row r="8975">
      <c r="A8975" s="10" t="s">
        <v>15267</v>
      </c>
      <c r="B8975" s="11" t="s">
        <v>145</v>
      </c>
      <c r="C8975" s="10" t="s">
        <v>40</v>
      </c>
      <c r="D8975" s="12">
        <v>39644</v>
      </c>
      <c r="E8975" s="13" t="s">
        <v>15268</v>
      </c>
      <c r="F8975" s="13" t="s">
        <v>5163</v>
      </c>
      <c r="G8975" s="14" t="s">
        <v>14816</v>
      </c>
      <c r="H8975" s="15">
        <f>HYPERLINK("https://docs.wto.org/imrd/directdoc.asp?DDFDocuments/t/G/SPS/NPHL135A1.DOC","EN")</f>
      </c>
      <c r="I8975" s="15">
        <f>HYPERLINK("https://docs.wto.org/imrd/directdoc.asp?DDFDocuments/u/G/SPS/NPHL135A1.DOC","FR")</f>
      </c>
      <c r="J8975" s="15">
        <f>HYPERLINK("https://docs.wto.org/imrd/directdoc.asp?DDFDocuments/v/G/SPS/NPHL135A1.DOC","ES")</f>
      </c>
    </row>
    <row r="8976">
      <c r="A8976" s="10" t="s">
        <v>15269</v>
      </c>
      <c r="B8976" s="11" t="s">
        <v>145</v>
      </c>
      <c r="C8976" s="10" t="s">
        <v>201</v>
      </c>
      <c r="D8976" s="12">
        <v>39644</v>
      </c>
      <c r="E8976" s="13" t="s">
        <v>15268</v>
      </c>
      <c r="F8976" s="13" t="s">
        <v>6176</v>
      </c>
      <c r="G8976" s="14" t="s">
        <v>14816</v>
      </c>
      <c r="H8976" s="15">
        <f>HYPERLINK("https://docs.wto.org/imrd/directdoc.asp?DDFDocuments/t/G/SPS/NPHL135C1.DOC","EN")</f>
      </c>
      <c r="I8976" s="15">
        <f>HYPERLINK("https://docs.wto.org/imrd/directdoc.asp?DDFDocuments/u/G/SPS/NPHL135C1.DOC","FR")</f>
      </c>
      <c r="J8976" s="15">
        <f>HYPERLINK("https://docs.wto.org/imrd/directdoc.asp?DDFDocuments/v/G/SPS/NPHL135C1.DOC","ES")</f>
      </c>
    </row>
    <row r="8977">
      <c r="A8977" s="10" t="s">
        <v>15270</v>
      </c>
      <c r="B8977" s="11" t="s">
        <v>145</v>
      </c>
      <c r="C8977" s="10" t="s">
        <v>12</v>
      </c>
      <c r="D8977" s="12">
        <v>39644</v>
      </c>
      <c r="E8977" s="13" t="s">
        <v>7465</v>
      </c>
      <c r="F8977" s="13" t="s">
        <v>36</v>
      </c>
      <c r="G8977" s="14" t="s">
        <v>14922</v>
      </c>
      <c r="H8977" s="15">
        <f>HYPERLINK("https://docs.wto.org/imrd/directdoc.asp?DDFDocuments/q/G/SPS/NPHL139.pdf","EN")</f>
      </c>
      <c r="I8977" s="15">
        <f>HYPERLINK("https://docs.wto.org/imrd/directdoc.asp?DDFDocuments/r/G/SPS/NPHL139.pdf","FR")</f>
      </c>
      <c r="J8977" s="15">
        <f>HYPERLINK("https://docs.wto.org/imrd/directdoc.asp?DDFDocuments/s/G/SPS/NPHL139.pdf","ES")</f>
      </c>
    </row>
    <row r="8978">
      <c r="A8978" s="10" t="s">
        <v>15271</v>
      </c>
      <c r="B8978" s="11" t="s">
        <v>145</v>
      </c>
      <c r="C8978" s="10" t="s">
        <v>12</v>
      </c>
      <c r="D8978" s="12">
        <v>39644</v>
      </c>
      <c r="E8978" s="13" t="s">
        <v>7465</v>
      </c>
      <c r="F8978" s="13" t="s">
        <v>36</v>
      </c>
      <c r="G8978" s="14" t="s">
        <v>520</v>
      </c>
      <c r="H8978" s="15">
        <f>HYPERLINK("https://docs.wto.org/imrd/directdoc.asp?DDFDocuments/q/G/SPS/NPHL140.pdf","EN")</f>
      </c>
      <c r="I8978" s="15">
        <f>HYPERLINK("https://docs.wto.org/imrd/directdoc.asp?DDFDocuments/r/G/SPS/NPHL140.pdf","FR")</f>
      </c>
      <c r="J8978" s="15">
        <f>HYPERLINK("https://docs.wto.org/imrd/directdoc.asp?DDFDocuments/s/G/SPS/NPHL140.pdf","ES")</f>
      </c>
    </row>
    <row r="8979">
      <c r="A8979" s="10" t="s">
        <v>15272</v>
      </c>
      <c r="B8979" s="11" t="s">
        <v>145</v>
      </c>
      <c r="C8979" s="10" t="s">
        <v>12</v>
      </c>
      <c r="D8979" s="12">
        <v>39644</v>
      </c>
      <c r="E8979" s="13" t="s">
        <v>7465</v>
      </c>
      <c r="F8979" s="13" t="s">
        <v>229</v>
      </c>
      <c r="G8979" s="14" t="s">
        <v>7126</v>
      </c>
      <c r="H8979" s="15">
        <f>HYPERLINK("https://docs.wto.org/imrd/directdoc.asp?DDFDocuments/q/G/SPS/NPHL141.pdf","EN")</f>
      </c>
      <c r="I8979" s="15">
        <f>HYPERLINK("https://docs.wto.org/imrd/directdoc.asp?DDFDocuments/r/G/SPS/NPHL141.pdf","FR")</f>
      </c>
      <c r="J8979" s="15">
        <f>HYPERLINK("https://docs.wto.org/imrd/directdoc.asp?DDFDocuments/s/G/SPS/NPHL141.pdf","ES")</f>
      </c>
    </row>
    <row r="8980">
      <c r="A8980" s="10" t="s">
        <v>15273</v>
      </c>
      <c r="B8980" s="11" t="s">
        <v>286</v>
      </c>
      <c r="C8980" s="10" t="s">
        <v>18</v>
      </c>
      <c r="D8980" s="12">
        <v>39644</v>
      </c>
      <c r="E8980" s="13" t="s">
        <v>15274</v>
      </c>
      <c r="F8980" s="13" t="s">
        <v>368</v>
      </c>
      <c r="G8980" s="14" t="s">
        <v>15275</v>
      </c>
      <c r="H8980" s="15">
        <f>HYPERLINK("https://docs.wto.org/imrd/directdoc.asp?DDFDocuments/t/G/SPS/NPRY19.DOC","EN")</f>
      </c>
      <c r="I8980" s="15">
        <f>HYPERLINK("https://docs.wto.org/imrd/directdoc.asp?DDFDocuments/u/G/SPS/NPRY19.DOC","FR")</f>
      </c>
      <c r="J8980" s="15">
        <f>HYPERLINK("https://docs.wto.org/imrd/directdoc.asp?DDFDocuments/v/G/SPS/NPRY19.DOC","ES")</f>
      </c>
    </row>
    <row r="8981">
      <c r="A8981" s="10" t="s">
        <v>15276</v>
      </c>
      <c r="B8981" s="11" t="s">
        <v>188</v>
      </c>
      <c r="C8981" s="10" t="s">
        <v>54</v>
      </c>
      <c r="D8981" s="12">
        <v>39643</v>
      </c>
      <c r="E8981" s="13" t="s">
        <v>14769</v>
      </c>
      <c r="F8981" s="13" t="s">
        <v>158</v>
      </c>
      <c r="G8981" s="14" t="s">
        <v>195</v>
      </c>
      <c r="H8981" s="15">
        <f>HYPERLINK("https://docs.wto.org/imrd/directdoc.asp?DDFDocuments/q/G/SPS/NAUS224A1.pdf","EN")</f>
      </c>
      <c r="I8981" s="15">
        <f>HYPERLINK("https://docs.wto.org/imrd/directdoc.asp?DDFDocuments/r/G/SPS/NAUS224A1.pdf","FR")</f>
      </c>
      <c r="J8981" s="15">
        <f>HYPERLINK("https://docs.wto.org/imrd/directdoc.asp?DDFDocuments/s/G/SPS/NAUS224A1.pdf","ES")</f>
      </c>
    </row>
    <row r="8982">
      <c r="A8982" s="10" t="s">
        <v>15277</v>
      </c>
      <c r="B8982" s="11" t="s">
        <v>95</v>
      </c>
      <c r="C8982" s="10" t="s">
        <v>40</v>
      </c>
      <c r="D8982" s="12">
        <v>39643</v>
      </c>
      <c r="E8982" s="13" t="s">
        <v>7124</v>
      </c>
      <c r="F8982" s="13" t="s">
        <v>5150</v>
      </c>
      <c r="G8982" s="14" t="s">
        <v>14816</v>
      </c>
      <c r="H8982" s="15">
        <f>HYPERLINK("https://docs.wto.org/imrd/directdoc.asp?DDFDocuments/t/G/SPS/NBRA380A1.DOC","EN")</f>
      </c>
      <c r="I8982" s="15">
        <f>HYPERLINK("https://docs.wto.org/imrd/directdoc.asp?DDFDocuments/u/G/SPS/NBRA380A1.DOC","FR")</f>
      </c>
      <c r="J8982" s="15">
        <f>HYPERLINK("https://docs.wto.org/imrd/directdoc.asp?DDFDocuments/v/G/SPS/NBRA380A1.DOC","ES")</f>
      </c>
    </row>
    <row r="8983">
      <c r="A8983" s="10" t="s">
        <v>15278</v>
      </c>
      <c r="B8983" s="11" t="s">
        <v>95</v>
      </c>
      <c r="C8983" s="10" t="s">
        <v>18</v>
      </c>
      <c r="D8983" s="12">
        <v>39643</v>
      </c>
      <c r="E8983" s="13" t="s">
        <v>15279</v>
      </c>
      <c r="F8983" s="13" t="s">
        <v>199</v>
      </c>
      <c r="G8983" s="14" t="s">
        <v>14816</v>
      </c>
      <c r="H8983" s="15">
        <f>HYPERLINK("https://docs.wto.org/imrd/directdoc.asp?DDFDocuments/t/G/SPS/NBRA456.DOC","EN")</f>
      </c>
      <c r="I8983" s="15">
        <f>HYPERLINK("https://docs.wto.org/imrd/directdoc.asp?DDFDocuments/u/G/SPS/NBRA456.DOC","FR")</f>
      </c>
      <c r="J8983" s="15">
        <f>HYPERLINK("https://docs.wto.org/imrd/directdoc.asp?DDFDocuments/v/G/SPS/NBRA456.DOC","ES")</f>
      </c>
    </row>
    <row r="8984">
      <c r="A8984" s="10" t="s">
        <v>15280</v>
      </c>
      <c r="B8984" s="11" t="s">
        <v>82</v>
      </c>
      <c r="C8984" s="10" t="s">
        <v>18</v>
      </c>
      <c r="D8984" s="12">
        <v>39643</v>
      </c>
      <c r="E8984" s="13" t="s">
        <v>15281</v>
      </c>
      <c r="F8984" s="13" t="s">
        <v>122</v>
      </c>
      <c r="G8984" s="14" t="s">
        <v>14290</v>
      </c>
      <c r="H8984" s="15">
        <f>HYPERLINK("https://docs.wto.org/imrd/directdoc.asp?DDFDocuments/q/G/SPS/NEEC331.pdf","EN")</f>
      </c>
      <c r="I8984" s="15">
        <f>HYPERLINK("https://docs.wto.org/imrd/directdoc.asp?DDFDocuments/r/G/SPS/NEEC331.pdf","FR")</f>
      </c>
      <c r="J8984" s="15">
        <f>HYPERLINK("https://docs.wto.org/imrd/directdoc.asp?DDFDocuments/s/G/SPS/NEEC331.pdf","ES")</f>
      </c>
    </row>
    <row r="8985">
      <c r="A8985" s="10" t="s">
        <v>15282</v>
      </c>
      <c r="B8985" s="11" t="s">
        <v>59</v>
      </c>
      <c r="C8985" s="10" t="s">
        <v>18</v>
      </c>
      <c r="D8985" s="12">
        <v>39643</v>
      </c>
      <c r="E8985" s="13" t="s">
        <v>6018</v>
      </c>
      <c r="F8985" s="13" t="s">
        <v>4116</v>
      </c>
      <c r="G8985" s="14" t="s">
        <v>14836</v>
      </c>
      <c r="H8985" s="15">
        <f>HYPERLINK("https://docs.wto.org/imrd/directdoc.asp?DDFDocuments/t/G/SPS/NTPKM142.DOC","EN")</f>
      </c>
      <c r="I8985" s="15">
        <f>HYPERLINK("https://docs.wto.org/imrd/directdoc.asp?DDFDocuments/u/G/SPS/NTPKM142.DOC","FR")</f>
      </c>
      <c r="J8985" s="15">
        <f>HYPERLINK("https://docs.wto.org/imrd/directdoc.asp?DDFDocuments/v/G/SPS/NTPKM142.DOC","ES")</f>
      </c>
    </row>
    <row r="8986">
      <c r="A8986" s="10" t="s">
        <v>15283</v>
      </c>
      <c r="B8986" s="11" t="s">
        <v>82</v>
      </c>
      <c r="C8986" s="10" t="s">
        <v>40</v>
      </c>
      <c r="D8986" s="12">
        <v>39639</v>
      </c>
      <c r="E8986" s="13" t="s">
        <v>15284</v>
      </c>
      <c r="F8986" s="13" t="s">
        <v>5150</v>
      </c>
      <c r="G8986" s="14" t="s">
        <v>14260</v>
      </c>
      <c r="H8986" s="15">
        <f>HYPERLINK("https://docs.wto.org/imrd/directdoc.asp?DDFDocuments/t/G/SPS/NEEC328A1.DOC","EN")</f>
      </c>
      <c r="I8986" s="15">
        <f>HYPERLINK("https://docs.wto.org/imrd/directdoc.asp?DDFDocuments/u/G/SPS/NEEC328A1.DOC","FR")</f>
      </c>
      <c r="J8986" s="15">
        <f>HYPERLINK("https://docs.wto.org/imrd/directdoc.asp?DDFDocuments/v/G/SPS/NEEC328A1.DOC","ES")</f>
      </c>
    </row>
    <row r="8987">
      <c r="A8987" s="10" t="s">
        <v>15285</v>
      </c>
      <c r="B8987" s="11" t="s">
        <v>195</v>
      </c>
      <c r="C8987" s="10" t="s">
        <v>18</v>
      </c>
      <c r="D8987" s="12">
        <v>39639</v>
      </c>
      <c r="E8987" s="13" t="s">
        <v>15286</v>
      </c>
      <c r="F8987" s="13" t="s">
        <v>809</v>
      </c>
      <c r="G8987" s="14" t="s">
        <v>365</v>
      </c>
      <c r="H8987" s="15">
        <f>HYPERLINK("https://docs.wto.org/imrd/directdoc.asp?DDFDocuments/t/G/SPS/NNZL406.DOC","EN")</f>
      </c>
      <c r="I8987" s="15">
        <f>HYPERLINK("https://docs.wto.org/imrd/directdoc.asp?DDFDocuments/u/G/SPS/NNZL406.DOC","FR")</f>
      </c>
      <c r="J8987" s="15">
        <f>HYPERLINK("https://docs.wto.org/imrd/directdoc.asp?DDFDocuments/v/G/SPS/NNZL406.DOC","ES")</f>
      </c>
    </row>
    <row r="8988">
      <c r="A8988" s="10" t="s">
        <v>15287</v>
      </c>
      <c r="B8988" s="11" t="s">
        <v>233</v>
      </c>
      <c r="C8988" s="10" t="s">
        <v>18</v>
      </c>
      <c r="D8988" s="12">
        <v>39639</v>
      </c>
      <c r="E8988" s="13" t="s">
        <v>15288</v>
      </c>
      <c r="F8988" s="13" t="s">
        <v>992</v>
      </c>
      <c r="G8988" s="14" t="s">
        <v>95</v>
      </c>
      <c r="H8988" s="15">
        <f>HYPERLINK("https://docs.wto.org/imrd/directdoc.asp?DDFDocuments/t/G/SPS/NPER212.DOC","EN")</f>
      </c>
      <c r="I8988" s="15">
        <f>HYPERLINK("https://docs.wto.org/imrd/directdoc.asp?DDFDocuments/u/G/SPS/NPER212.DOC","FR")</f>
      </c>
      <c r="J8988" s="15">
        <f>HYPERLINK("https://docs.wto.org/imrd/directdoc.asp?DDFDocuments/v/G/SPS/NPER212.DOC","ES")</f>
      </c>
    </row>
    <row r="8989">
      <c r="A8989" s="10" t="s">
        <v>15289</v>
      </c>
      <c r="B8989" s="11" t="s">
        <v>5038</v>
      </c>
      <c r="C8989" s="10" t="s">
        <v>12</v>
      </c>
      <c r="D8989" s="12">
        <v>39638</v>
      </c>
      <c r="E8989" s="13" t="s">
        <v>15290</v>
      </c>
      <c r="F8989" s="13" t="s">
        <v>56</v>
      </c>
      <c r="G8989" s="14" t="s">
        <v>15291</v>
      </c>
      <c r="H8989" s="15">
        <f>HYPERLINK("https://docs.wto.org/imrd/directdoc.asp?DDFDocuments/q/G/SPS/NALB75.pdf","EN")</f>
      </c>
      <c r="I8989" s="15">
        <f>HYPERLINK("https://docs.wto.org/imrd/directdoc.asp?DDFDocuments/r/G/SPS/NALB75.pdf","FR")</f>
      </c>
      <c r="J8989" s="15">
        <f>HYPERLINK("https://docs.wto.org/imrd/directdoc.asp?DDFDocuments/s/G/SPS/NALB75.pdf","ES")</f>
      </c>
    </row>
    <row r="8990">
      <c r="A8990" s="10" t="s">
        <v>15292</v>
      </c>
      <c r="B8990" s="11" t="s">
        <v>95</v>
      </c>
      <c r="C8990" s="10" t="s">
        <v>18</v>
      </c>
      <c r="D8990" s="12">
        <v>39638</v>
      </c>
      <c r="E8990" s="13" t="s">
        <v>15293</v>
      </c>
      <c r="F8990" s="13" t="s">
        <v>32</v>
      </c>
      <c r="G8990" s="14" t="s">
        <v>15294</v>
      </c>
      <c r="H8990" s="15">
        <f>HYPERLINK("https://docs.wto.org/imrd/directdoc.asp?DDFDocuments/q/G/SPS/NBRA449.pdf","EN")</f>
      </c>
      <c r="I8990" s="15">
        <f>HYPERLINK("https://docs.wto.org/imrd/directdoc.asp?DDFDocuments/r/G/SPS/NBRA449.pdf","FR")</f>
      </c>
      <c r="J8990" s="15">
        <f>HYPERLINK("https://docs.wto.org/imrd/directdoc.asp?DDFDocuments/s/G/SPS/NBRA449.pdf","ES")</f>
      </c>
    </row>
    <row r="8991">
      <c r="A8991" s="10" t="s">
        <v>15295</v>
      </c>
      <c r="B8991" s="11" t="s">
        <v>95</v>
      </c>
      <c r="C8991" s="10" t="s">
        <v>18</v>
      </c>
      <c r="D8991" s="12">
        <v>39638</v>
      </c>
      <c r="E8991" s="13" t="s">
        <v>14410</v>
      </c>
      <c r="F8991" s="13" t="s">
        <v>6686</v>
      </c>
      <c r="G8991" s="14" t="s">
        <v>79</v>
      </c>
      <c r="H8991" s="15">
        <f>HYPERLINK("https://docs.wto.org/imrd/directdoc.asp?DDFDocuments/t/G/SPS/NBRA450.DOC","EN")</f>
      </c>
      <c r="I8991" s="15">
        <f>HYPERLINK("https://docs.wto.org/imrd/directdoc.asp?DDFDocuments/u/G/SPS/NBRA450.DOC","FR")</f>
      </c>
      <c r="J8991" s="15">
        <f>HYPERLINK("https://docs.wto.org/imrd/directdoc.asp?DDFDocuments/v/G/SPS/NBRA450.DOC","ES")</f>
      </c>
    </row>
    <row r="8992">
      <c r="A8992" s="10" t="s">
        <v>15296</v>
      </c>
      <c r="B8992" s="11" t="s">
        <v>95</v>
      </c>
      <c r="C8992" s="10" t="s">
        <v>18</v>
      </c>
      <c r="D8992" s="12">
        <v>39638</v>
      </c>
      <c r="E8992" s="13" t="s">
        <v>15297</v>
      </c>
      <c r="F8992" s="13" t="s">
        <v>368</v>
      </c>
      <c r="G8992" s="14" t="s">
        <v>14820</v>
      </c>
      <c r="H8992" s="15">
        <f>HYPERLINK("https://docs.wto.org/imrd/directdoc.asp?DDFDocuments/t/G/SPS/NBRA452.DOC","EN")</f>
      </c>
      <c r="I8992" s="15">
        <f>HYPERLINK("https://docs.wto.org/imrd/directdoc.asp?DDFDocuments/u/G/SPS/NBRA452.DOC","FR")</f>
      </c>
      <c r="J8992" s="15">
        <f>HYPERLINK("https://docs.wto.org/imrd/directdoc.asp?DDFDocuments/v/G/SPS/NBRA452.DOC","ES")</f>
      </c>
    </row>
    <row r="8993">
      <c r="A8993" s="10" t="s">
        <v>15298</v>
      </c>
      <c r="B8993" s="11" t="s">
        <v>95</v>
      </c>
      <c r="C8993" s="10" t="s">
        <v>18</v>
      </c>
      <c r="D8993" s="12">
        <v>39638</v>
      </c>
      <c r="E8993" s="13" t="s">
        <v>15299</v>
      </c>
      <c r="F8993" s="13" t="s">
        <v>4894</v>
      </c>
      <c r="G8993" s="14" t="s">
        <v>14820</v>
      </c>
      <c r="H8993" s="15">
        <f>HYPERLINK("https://docs.wto.org/imrd/directdoc.asp?DDFDocuments/t/G/SPS/NBRA453.DOC","EN")</f>
      </c>
      <c r="I8993" s="15">
        <f>HYPERLINK("https://docs.wto.org/imrd/directdoc.asp?DDFDocuments/u/G/SPS/NBRA453.DOC","FR")</f>
      </c>
      <c r="J8993" s="15">
        <f>HYPERLINK("https://docs.wto.org/imrd/directdoc.asp?DDFDocuments/v/G/SPS/NBRA453.DOC","ES")</f>
      </c>
    </row>
    <row r="8994">
      <c r="A8994" s="10" t="s">
        <v>15300</v>
      </c>
      <c r="B8994" s="11" t="s">
        <v>95</v>
      </c>
      <c r="C8994" s="10" t="s">
        <v>18</v>
      </c>
      <c r="D8994" s="12">
        <v>39638</v>
      </c>
      <c r="E8994" s="13" t="s">
        <v>13169</v>
      </c>
      <c r="F8994" s="13" t="s">
        <v>32</v>
      </c>
      <c r="G8994" s="14" t="s">
        <v>365</v>
      </c>
      <c r="H8994" s="15">
        <f>HYPERLINK("https://docs.wto.org/imrd/directdoc.asp?DDFDocuments/t/G/SPS/NBRA454.DOC","EN")</f>
      </c>
      <c r="I8994" s="15">
        <f>HYPERLINK("https://docs.wto.org/imrd/directdoc.asp?DDFDocuments/u/G/SPS/NBRA454.DOC","FR")</f>
      </c>
      <c r="J8994" s="15">
        <f>HYPERLINK("https://docs.wto.org/imrd/directdoc.asp?DDFDocuments/v/G/SPS/NBRA454.DOC","ES")</f>
      </c>
    </row>
    <row r="8995">
      <c r="A8995" s="10" t="s">
        <v>15301</v>
      </c>
      <c r="B8995" s="11" t="s">
        <v>5038</v>
      </c>
      <c r="C8995" s="10" t="s">
        <v>12</v>
      </c>
      <c r="D8995" s="12">
        <v>39637</v>
      </c>
      <c r="E8995" s="13" t="s">
        <v>15290</v>
      </c>
      <c r="F8995" s="13" t="s">
        <v>56</v>
      </c>
      <c r="G8995" s="14" t="s">
        <v>15302</v>
      </c>
      <c r="H8995" s="15">
        <f>HYPERLINK("https://docs.wto.org/imrd/directdoc.asp?DDFDocuments/q/G/SPS/NALB74.pdf","EN")</f>
      </c>
      <c r="I8995" s="15">
        <f>HYPERLINK("https://docs.wto.org/imrd/directdoc.asp?DDFDocuments/r/G/SPS/NALB74.pdf","FR")</f>
      </c>
      <c r="J8995" s="15">
        <f>HYPERLINK("https://docs.wto.org/imrd/directdoc.asp?DDFDocuments/s/G/SPS/NALB74.pdf","ES")</f>
      </c>
    </row>
    <row r="8996">
      <c r="A8996" s="10" t="s">
        <v>15303</v>
      </c>
      <c r="B8996" s="11" t="s">
        <v>72</v>
      </c>
      <c r="C8996" s="10" t="s">
        <v>18</v>
      </c>
      <c r="D8996" s="12">
        <v>39637</v>
      </c>
      <c r="E8996" s="13" t="s">
        <v>15304</v>
      </c>
      <c r="F8996" s="13" t="s">
        <v>144</v>
      </c>
      <c r="G8996" s="14" t="s">
        <v>15305</v>
      </c>
      <c r="H8996" s="15">
        <f>HYPERLINK("https://docs.wto.org/imrd/directdoc.asp?DDFDocuments/t/G/SPS/NCAN342.DOC","EN")</f>
      </c>
      <c r="I8996" s="15">
        <f>HYPERLINK("https://docs.wto.org/imrd/directdoc.asp?DDFDocuments/u/G/SPS/NCAN342.DOC","FR")</f>
      </c>
      <c r="J8996" s="15">
        <f>HYPERLINK("https://docs.wto.org/imrd/directdoc.asp?DDFDocuments/v/G/SPS/NCAN342.DOC","ES")</f>
      </c>
    </row>
    <row r="8997">
      <c r="A8997" s="10" t="s">
        <v>15306</v>
      </c>
      <c r="B8997" s="11" t="s">
        <v>59</v>
      </c>
      <c r="C8997" s="10" t="s">
        <v>18</v>
      </c>
      <c r="D8997" s="12">
        <v>39636</v>
      </c>
      <c r="E8997" s="13" t="s">
        <v>15307</v>
      </c>
      <c r="F8997" s="13" t="s">
        <v>733</v>
      </c>
      <c r="G8997" s="14" t="s">
        <v>15150</v>
      </c>
      <c r="H8997" s="15">
        <f>HYPERLINK("https://docs.wto.org/imrd/directdoc.asp?DDFDocuments/t/G/SPS/NTPKM141.doc","EN")</f>
      </c>
      <c r="I8997" s="15">
        <f>HYPERLINK("https://docs.wto.org/imrd/directdoc.asp?DDFDocuments/u/G/SPS/NTPKM141.doc","FR")</f>
      </c>
      <c r="J8997" s="15">
        <f>HYPERLINK("https://docs.wto.org/imrd/directdoc.asp?DDFDocuments/v/G/SPS/NTPKM141.doc","ES")</f>
      </c>
    </row>
    <row r="8998">
      <c r="A8998" s="10" t="s">
        <v>15308</v>
      </c>
      <c r="B8998" s="11" t="s">
        <v>168</v>
      </c>
      <c r="C8998" s="10" t="s">
        <v>18</v>
      </c>
      <c r="D8998" s="12">
        <v>39636</v>
      </c>
      <c r="E8998" s="13" t="s">
        <v>15309</v>
      </c>
      <c r="F8998" s="13" t="s">
        <v>2963</v>
      </c>
      <c r="G8998" s="14" t="s">
        <v>15310</v>
      </c>
      <c r="H8998" s="15">
        <f>HYPERLINK("https://docs.wto.org/imrd/directdoc.asp?DDFDocuments/q/G/SPS/NZAF24.pdf","EN")</f>
      </c>
      <c r="I8998" s="15">
        <f>HYPERLINK("https://docs.wto.org/imrd/directdoc.asp?DDFDocuments/r/G/SPS/NZAF24.pdf","FR")</f>
      </c>
      <c r="J8998" s="15">
        <f>HYPERLINK("https://docs.wto.org/imrd/directdoc.asp?DDFDocuments/s/G/SPS/NZAF24.pdf","ES")</f>
      </c>
    </row>
    <row r="8999">
      <c r="A8999" s="10" t="s">
        <v>15311</v>
      </c>
      <c r="B8999" s="11" t="s">
        <v>168</v>
      </c>
      <c r="C8999" s="10" t="s">
        <v>18</v>
      </c>
      <c r="D8999" s="12">
        <v>39636</v>
      </c>
      <c r="E8999" s="13" t="s">
        <v>15312</v>
      </c>
      <c r="F8999" s="13" t="s">
        <v>24</v>
      </c>
      <c r="G8999" s="14" t="s">
        <v>15310</v>
      </c>
      <c r="H8999" s="15">
        <f>HYPERLINK("https://docs.wto.org/imrd/directdoc.asp?DDFDocuments/t/G/SPS/NZAF25.DOC","EN")</f>
      </c>
      <c r="I8999" s="15">
        <f>HYPERLINK("https://docs.wto.org/imrd/directdoc.asp?DDFDocuments/u/G/SPS/NZAF25.DOC","FR")</f>
      </c>
      <c r="J8999" s="15">
        <f>HYPERLINK("https://docs.wto.org/imrd/directdoc.asp?DDFDocuments/v/G/SPS/NZAF25.DOC","ES")</f>
      </c>
    </row>
    <row r="9000">
      <c r="A9000" s="10" t="s">
        <v>15313</v>
      </c>
      <c r="B9000" s="11" t="s">
        <v>82</v>
      </c>
      <c r="C9000" s="10" t="s">
        <v>18</v>
      </c>
      <c r="D9000" s="12">
        <v>39632</v>
      </c>
      <c r="E9000" s="13" t="s">
        <v>15184</v>
      </c>
      <c r="F9000" s="13" t="s">
        <v>4146</v>
      </c>
      <c r="G9000" s="14" t="s">
        <v>14260</v>
      </c>
      <c r="H9000" s="15">
        <f>HYPERLINK("https://docs.wto.org/imrd/directdoc.asp?DDFDocuments/t/G/SPS/NEEC330.DOC","EN")</f>
      </c>
      <c r="I9000" s="15">
        <f>HYPERLINK("https://docs.wto.org/imrd/directdoc.asp?DDFDocuments/u/G/SPS/NEEC330.DOC","FR")</f>
      </c>
      <c r="J9000" s="15">
        <f>HYPERLINK("https://docs.wto.org/imrd/directdoc.asp?DDFDocuments/v/G/SPS/NEEC330.DOC","ES")</f>
      </c>
    </row>
    <row r="9001">
      <c r="A9001" s="10" t="s">
        <v>15314</v>
      </c>
      <c r="B9001" s="11" t="s">
        <v>1093</v>
      </c>
      <c r="C9001" s="10" t="s">
        <v>18</v>
      </c>
      <c r="D9001" s="12">
        <v>39632</v>
      </c>
      <c r="E9001" s="13" t="s">
        <v>15315</v>
      </c>
      <c r="F9001" s="13" t="s">
        <v>24</v>
      </c>
      <c r="G9001" s="14" t="s">
        <v>15256</v>
      </c>
      <c r="H9001" s="15">
        <f>HYPERLINK("https://docs.wto.org/imrd/directdoc.asp?DDFDocuments/t/G/SPS/NNLD67.doc","EN")</f>
      </c>
      <c r="I9001" s="15">
        <f>HYPERLINK("https://docs.wto.org/imrd/directdoc.asp?DDFDocuments/u/G/SPS/NNLD67.doc","FR")</f>
      </c>
      <c r="J9001" s="15">
        <f>HYPERLINK("https://docs.wto.org/imrd/directdoc.asp?DDFDocuments/v/G/SPS/NNLD67.doc","ES")</f>
      </c>
    </row>
    <row r="9002">
      <c r="A9002" s="10" t="s">
        <v>15316</v>
      </c>
      <c r="B9002" s="11" t="s">
        <v>286</v>
      </c>
      <c r="C9002" s="10" t="s">
        <v>18</v>
      </c>
      <c r="D9002" s="12">
        <v>39632</v>
      </c>
      <c r="E9002" s="13" t="s">
        <v>15317</v>
      </c>
      <c r="F9002" s="13" t="s">
        <v>368</v>
      </c>
      <c r="G9002" s="14" t="s">
        <v>15275</v>
      </c>
      <c r="H9002" s="15">
        <f>HYPERLINK("https://docs.wto.org/imrd/directdoc.asp?DDFDocuments/q/G/SPS/NPRY18.pdf","EN")</f>
      </c>
      <c r="I9002" s="15">
        <f>HYPERLINK("https://docs.wto.org/imrd/directdoc.asp?DDFDocuments/r/G/SPS/NPRY18.pdf","FR")</f>
      </c>
      <c r="J9002" s="15">
        <f>HYPERLINK("https://docs.wto.org/imrd/directdoc.asp?DDFDocuments/s/G/SPS/NPRY18.pdf","ES")</f>
      </c>
    </row>
    <row r="9003">
      <c r="A9003" s="10" t="s">
        <v>15318</v>
      </c>
      <c r="B9003" s="11" t="s">
        <v>349</v>
      </c>
      <c r="C9003" s="10" t="s">
        <v>18</v>
      </c>
      <c r="D9003" s="12">
        <v>39631</v>
      </c>
      <c r="E9003" s="13" t="s">
        <v>560</v>
      </c>
      <c r="F9003" s="13" t="s">
        <v>5334</v>
      </c>
      <c r="G9003" s="14" t="s">
        <v>15319</v>
      </c>
      <c r="H9003" s="15">
        <f>HYPERLINK("https://docs.wto.org/imrd/directdoc.asp?DDFDocuments/t/G/SPS/NECU51.DOC","EN")</f>
      </c>
      <c r="I9003" s="15">
        <f>HYPERLINK("https://docs.wto.org/imrd/directdoc.asp?DDFDocuments/u/G/SPS/NECU51.DOC","FR")</f>
      </c>
      <c r="J9003" s="15">
        <f>HYPERLINK("https://docs.wto.org/imrd/directdoc.asp?DDFDocuments/v/G/SPS/NECU51.DOC","ES")</f>
      </c>
    </row>
    <row r="9004">
      <c r="A9004" s="10" t="s">
        <v>15320</v>
      </c>
      <c r="B9004" s="11" t="s">
        <v>195</v>
      </c>
      <c r="C9004" s="10" t="s">
        <v>18</v>
      </c>
      <c r="D9004" s="12">
        <v>39631</v>
      </c>
      <c r="E9004" s="13" t="s">
        <v>15321</v>
      </c>
      <c r="F9004" s="13" t="s">
        <v>15322</v>
      </c>
      <c r="G9004" s="14" t="s">
        <v>3481</v>
      </c>
      <c r="H9004" s="15">
        <f>HYPERLINK("https://docs.wto.org/imrd/directdoc.asp?DDFDocuments/q/G/SPS/NNZL404.pdf","EN")</f>
      </c>
      <c r="I9004" s="15">
        <f>HYPERLINK("https://docs.wto.org/imrd/directdoc.asp?DDFDocuments/r/G/SPS/NNZL404.pdf","FR")</f>
      </c>
      <c r="J9004" s="15">
        <f>HYPERLINK("https://docs.wto.org/imrd/directdoc.asp?DDFDocuments/s/G/SPS/NNZL404.pdf","ES")</f>
      </c>
    </row>
    <row r="9005">
      <c r="A9005" s="10" t="s">
        <v>15323</v>
      </c>
      <c r="B9005" s="11" t="s">
        <v>195</v>
      </c>
      <c r="C9005" s="10" t="s">
        <v>18</v>
      </c>
      <c r="D9005" s="12">
        <v>39631</v>
      </c>
      <c r="E9005" s="13" t="s">
        <v>15324</v>
      </c>
      <c r="F9005" s="13" t="s">
        <v>262</v>
      </c>
      <c r="G9005" s="14" t="s">
        <v>15325</v>
      </c>
      <c r="H9005" s="15">
        <f>HYPERLINK("https://docs.wto.org/imrd/directdoc.asp?DDFDocuments/t/G/SPS/NNZL405.DOC","EN")</f>
      </c>
      <c r="I9005" s="15">
        <f>HYPERLINK("https://docs.wto.org/imrd/directdoc.asp?DDFDocuments/u/G/SPS/NNZL405.DOC","FR")</f>
      </c>
      <c r="J9005" s="15">
        <f>HYPERLINK("https://docs.wto.org/imrd/directdoc.asp?DDFDocuments/v/G/SPS/NNZL405.DOC","ES")</f>
      </c>
    </row>
    <row r="9006">
      <c r="A9006" s="10" t="s">
        <v>15326</v>
      </c>
      <c r="B9006" s="11" t="s">
        <v>349</v>
      </c>
      <c r="C9006" s="10" t="s">
        <v>18</v>
      </c>
      <c r="D9006" s="12">
        <v>39630</v>
      </c>
      <c r="E9006" s="13" t="s">
        <v>15327</v>
      </c>
      <c r="F9006" s="13" t="s">
        <v>925</v>
      </c>
      <c r="G9006" s="14" t="s">
        <v>226</v>
      </c>
      <c r="H9006" s="15">
        <f>HYPERLINK("https://docs.wto.org/imrd/directdoc.asp?DDFDocuments/t/G/SPS/NECU47.DOC","EN")</f>
      </c>
      <c r="I9006" s="15">
        <f>HYPERLINK("https://docs.wto.org/imrd/directdoc.asp?DDFDocuments/u/G/SPS/NECU47.DOC","FR")</f>
      </c>
      <c r="J9006" s="15">
        <f>HYPERLINK("https://docs.wto.org/imrd/directdoc.asp?DDFDocuments/v/G/SPS/NECU47.DOC","ES")</f>
      </c>
    </row>
    <row r="9007">
      <c r="A9007" s="10" t="s">
        <v>15328</v>
      </c>
      <c r="B9007" s="11" t="s">
        <v>349</v>
      </c>
      <c r="C9007" s="10" t="s">
        <v>18</v>
      </c>
      <c r="D9007" s="12">
        <v>39630</v>
      </c>
      <c r="E9007" s="13" t="s">
        <v>15329</v>
      </c>
      <c r="F9007" s="13" t="s">
        <v>4894</v>
      </c>
      <c r="G9007" s="14" t="s">
        <v>379</v>
      </c>
      <c r="H9007" s="15">
        <f>HYPERLINK("https://docs.wto.org/imrd/directdoc.asp?DDFDocuments/t/G/SPS/NECU48.DOC","EN")</f>
      </c>
      <c r="I9007" s="15">
        <f>HYPERLINK("https://docs.wto.org/imrd/directdoc.asp?DDFDocuments/u/G/SPS/NECU48.DOC","FR")</f>
      </c>
      <c r="J9007" s="15">
        <f>HYPERLINK("https://docs.wto.org/imrd/directdoc.asp?DDFDocuments/v/G/SPS/NECU48.DOC","ES")</f>
      </c>
    </row>
    <row r="9008">
      <c r="A9008" s="10" t="s">
        <v>15330</v>
      </c>
      <c r="B9008" s="11" t="s">
        <v>349</v>
      </c>
      <c r="C9008" s="10" t="s">
        <v>18</v>
      </c>
      <c r="D9008" s="12">
        <v>39630</v>
      </c>
      <c r="E9008" s="13" t="s">
        <v>15331</v>
      </c>
      <c r="F9008" s="13" t="s">
        <v>925</v>
      </c>
      <c r="G9008" s="14" t="s">
        <v>1412</v>
      </c>
      <c r="H9008" s="15">
        <f>HYPERLINK("https://docs.wto.org/imrd/directdoc.asp?DDFDocuments/q/G/SPS/NECU49.pdf","EN")</f>
      </c>
      <c r="I9008" s="15">
        <f>HYPERLINK("https://docs.wto.org/imrd/directdoc.asp?DDFDocuments/r/G/SPS/NECU49.pdf","FR")</f>
      </c>
      <c r="J9008" s="15">
        <f>HYPERLINK("https://docs.wto.org/imrd/directdoc.asp?DDFDocuments/s/G/SPS/NECU49.pdf","ES")</f>
      </c>
    </row>
    <row r="9009">
      <c r="A9009" s="10" t="s">
        <v>15332</v>
      </c>
      <c r="B9009" s="11" t="s">
        <v>349</v>
      </c>
      <c r="C9009" s="10" t="s">
        <v>18</v>
      </c>
      <c r="D9009" s="12">
        <v>39630</v>
      </c>
      <c r="E9009" s="13" t="s">
        <v>15333</v>
      </c>
      <c r="F9009" s="13" t="s">
        <v>4894</v>
      </c>
      <c r="G9009" s="14" t="s">
        <v>379</v>
      </c>
      <c r="H9009" s="15">
        <f>HYPERLINK("https://docs.wto.org/imrd/directdoc.asp?DDFDocuments/t/G/SPS/NECU50.DOC","EN")</f>
      </c>
      <c r="I9009" s="15">
        <f>HYPERLINK("https://docs.wto.org/imrd/directdoc.asp?DDFDocuments/u/G/SPS/NECU50.DOC","FR")</f>
      </c>
      <c r="J9009" s="15">
        <f>HYPERLINK("https://docs.wto.org/imrd/directdoc.asp?DDFDocuments/v/G/SPS/NECU50.DOC","ES")</f>
      </c>
    </row>
    <row r="9010">
      <c r="A9010" s="10" t="s">
        <v>15334</v>
      </c>
      <c r="B9010" s="11" t="s">
        <v>195</v>
      </c>
      <c r="C9010" s="10" t="s">
        <v>40</v>
      </c>
      <c r="D9010" s="12">
        <v>39626</v>
      </c>
      <c r="E9010" s="13" t="s">
        <v>12789</v>
      </c>
      <c r="F9010" s="13" t="s">
        <v>5150</v>
      </c>
      <c r="G9010" s="14" t="s">
        <v>15335</v>
      </c>
      <c r="H9010" s="15">
        <f>HYPERLINK("https://docs.wto.org/imrd/directdoc.asp?DDFDocuments/t/G/SPS/NNZL380A1.DOC","EN")</f>
      </c>
      <c r="I9010" s="15">
        <f>HYPERLINK("https://docs.wto.org/imrd/directdoc.asp?DDFDocuments/u/G/SPS/NNZL380A1.DOC","FR")</f>
      </c>
      <c r="J9010" s="15">
        <f>HYPERLINK("https://docs.wto.org/imrd/directdoc.asp?DDFDocuments/v/G/SPS/NNZL380A1.DOC","ES")</f>
      </c>
    </row>
    <row r="9011">
      <c r="A9011" s="10" t="s">
        <v>15336</v>
      </c>
      <c r="B9011" s="11" t="s">
        <v>134</v>
      </c>
      <c r="C9011" s="10" t="s">
        <v>12</v>
      </c>
      <c r="D9011" s="12">
        <v>39626</v>
      </c>
      <c r="E9011" s="13" t="s">
        <v>15337</v>
      </c>
      <c r="F9011" s="13" t="s">
        <v>144</v>
      </c>
      <c r="G9011" s="14" t="s">
        <v>14816</v>
      </c>
      <c r="H9011" s="15">
        <f>HYPERLINK("https://docs.wto.org/imrd/directdoc.asp?DDFDocuments/q/G/SPS/NTHA142R1.pdf","EN")</f>
      </c>
      <c r="I9011" s="15">
        <f>HYPERLINK("https://docs.wto.org/imrd/directdoc.asp?DDFDocuments/r/G/SPS/NTHA142R1.pdf","FR")</f>
      </c>
      <c r="J9011" s="15">
        <f>HYPERLINK("https://docs.wto.org/imrd/directdoc.asp?DDFDocuments/s/G/SPS/NTHA142R1.pdf","ES")</f>
      </c>
    </row>
    <row r="9012">
      <c r="A9012" s="10" t="s">
        <v>15338</v>
      </c>
      <c r="B9012" s="11" t="s">
        <v>95</v>
      </c>
      <c r="C9012" s="10" t="s">
        <v>18</v>
      </c>
      <c r="D9012" s="12">
        <v>39625</v>
      </c>
      <c r="E9012" s="13" t="s">
        <v>15339</v>
      </c>
      <c r="F9012" s="13" t="s">
        <v>368</v>
      </c>
      <c r="G9012" s="14" t="s">
        <v>14219</v>
      </c>
      <c r="H9012" s="15">
        <f>HYPERLINK("https://docs.wto.org/imrd/directdoc.asp?DDFDocuments/t/G/SPS/NBRA437.DOC","EN")</f>
      </c>
      <c r="I9012" s="15">
        <f>HYPERLINK("https://docs.wto.org/imrd/directdoc.asp?DDFDocuments/u/G/SPS/NBRA437.DOC","FR")</f>
      </c>
      <c r="J9012" s="15">
        <f>HYPERLINK("https://docs.wto.org/imrd/directdoc.asp?DDFDocuments/v/G/SPS/NBRA437.DOC","ES")</f>
      </c>
    </row>
    <row r="9013">
      <c r="A9013" s="10" t="s">
        <v>15340</v>
      </c>
      <c r="B9013" s="11" t="s">
        <v>95</v>
      </c>
      <c r="C9013" s="10" t="s">
        <v>18</v>
      </c>
      <c r="D9013" s="12">
        <v>39625</v>
      </c>
      <c r="E9013" s="13" t="s">
        <v>11755</v>
      </c>
      <c r="F9013" s="13" t="s">
        <v>1282</v>
      </c>
      <c r="G9013" s="14" t="s">
        <v>15341</v>
      </c>
      <c r="H9013" s="15">
        <f>HYPERLINK("https://docs.wto.org/imrd/directdoc.asp?DDFDocuments/t/G/SPS/NBRA438.DOC","EN")</f>
      </c>
      <c r="I9013" s="15">
        <f>HYPERLINK("https://docs.wto.org/imrd/directdoc.asp?DDFDocuments/u/G/SPS/NBRA438.DOC","FR")</f>
      </c>
      <c r="J9013" s="15">
        <f>HYPERLINK("https://docs.wto.org/imrd/directdoc.asp?DDFDocuments/v/G/SPS/NBRA438.DOC","ES")</f>
      </c>
    </row>
    <row r="9014">
      <c r="A9014" s="10" t="s">
        <v>15342</v>
      </c>
      <c r="B9014" s="11" t="s">
        <v>95</v>
      </c>
      <c r="C9014" s="10" t="s">
        <v>18</v>
      </c>
      <c r="D9014" s="12">
        <v>39625</v>
      </c>
      <c r="E9014" s="13" t="s">
        <v>3273</v>
      </c>
      <c r="F9014" s="13" t="s">
        <v>1282</v>
      </c>
      <c r="G9014" s="14" t="s">
        <v>15341</v>
      </c>
      <c r="H9014" s="15">
        <f>HYPERLINK("https://docs.wto.org/imrd/directdoc.asp?DDFDocuments/t/G/SPS/NBRA439.doc","EN")</f>
      </c>
      <c r="I9014" s="15">
        <f>HYPERLINK("https://docs.wto.org/imrd/directdoc.asp?DDFDocuments/u/G/SPS/NBRA439.doc","FR")</f>
      </c>
      <c r="J9014" s="15">
        <f>HYPERLINK("https://docs.wto.org/imrd/directdoc.asp?DDFDocuments/v/G/SPS/NBRA439.doc","ES")</f>
      </c>
    </row>
    <row r="9015">
      <c r="A9015" s="10" t="s">
        <v>15343</v>
      </c>
      <c r="B9015" s="11" t="s">
        <v>95</v>
      </c>
      <c r="C9015" s="10" t="s">
        <v>18</v>
      </c>
      <c r="D9015" s="12">
        <v>39625</v>
      </c>
      <c r="E9015" s="13" t="s">
        <v>15344</v>
      </c>
      <c r="F9015" s="13" t="s">
        <v>199</v>
      </c>
      <c r="G9015" s="14" t="s">
        <v>14816</v>
      </c>
      <c r="H9015" s="15">
        <f>HYPERLINK("https://docs.wto.org/imrd/directdoc.asp?DDFDocuments/t/G/SPS/NBRA440.DOC","EN")</f>
      </c>
      <c r="I9015" s="15">
        <f>HYPERLINK("https://docs.wto.org/imrd/directdoc.asp?DDFDocuments/u/G/SPS/NBRA440.DOC","FR")</f>
      </c>
      <c r="J9015" s="15">
        <f>HYPERLINK("https://docs.wto.org/imrd/directdoc.asp?DDFDocuments/v/G/SPS/NBRA440.DOC","ES")</f>
      </c>
    </row>
    <row r="9016">
      <c r="A9016" s="10" t="s">
        <v>15345</v>
      </c>
      <c r="B9016" s="11" t="s">
        <v>95</v>
      </c>
      <c r="C9016" s="10" t="s">
        <v>18</v>
      </c>
      <c r="D9016" s="12">
        <v>39625</v>
      </c>
      <c r="E9016" s="13" t="s">
        <v>11755</v>
      </c>
      <c r="F9016" s="13" t="s">
        <v>1282</v>
      </c>
      <c r="G9016" s="14" t="s">
        <v>15341</v>
      </c>
      <c r="H9016" s="15">
        <f>HYPERLINK("https://docs.wto.org/imrd/directdoc.asp?DDFDocuments/t/G/SPS/NBRA441.doc","EN")</f>
      </c>
      <c r="I9016" s="15">
        <f>HYPERLINK("https://docs.wto.org/imrd/directdoc.asp?DDFDocuments/u/G/SPS/NBRA441.doc","FR")</f>
      </c>
      <c r="J9016" s="15">
        <f>HYPERLINK("https://docs.wto.org/imrd/directdoc.asp?DDFDocuments/v/G/SPS/NBRA441.doc","ES")</f>
      </c>
    </row>
    <row r="9017">
      <c r="A9017" s="10" t="s">
        <v>15346</v>
      </c>
      <c r="B9017" s="11" t="s">
        <v>95</v>
      </c>
      <c r="C9017" s="10" t="s">
        <v>18</v>
      </c>
      <c r="D9017" s="12">
        <v>39625</v>
      </c>
      <c r="E9017" s="13" t="s">
        <v>3330</v>
      </c>
      <c r="F9017" s="13" t="s">
        <v>1282</v>
      </c>
      <c r="G9017" s="14" t="s">
        <v>14816</v>
      </c>
      <c r="H9017" s="15">
        <f>HYPERLINK("https://docs.wto.org/imrd/directdoc.asp?DDFDocuments/t/G/SPS/NBRA442.DOC","EN")</f>
      </c>
      <c r="I9017" s="15">
        <f>HYPERLINK("https://docs.wto.org/imrd/directdoc.asp?DDFDocuments/u/G/SPS/NBRA442.DOC","FR")</f>
      </c>
      <c r="J9017" s="15">
        <f>HYPERLINK("https://docs.wto.org/imrd/directdoc.asp?DDFDocuments/v/G/SPS/NBRA442.DOC","ES")</f>
      </c>
    </row>
    <row r="9018">
      <c r="A9018" s="10" t="s">
        <v>15347</v>
      </c>
      <c r="B9018" s="11" t="s">
        <v>95</v>
      </c>
      <c r="C9018" s="10" t="s">
        <v>18</v>
      </c>
      <c r="D9018" s="12">
        <v>39625</v>
      </c>
      <c r="E9018" s="13" t="s">
        <v>8082</v>
      </c>
      <c r="F9018" s="13" t="s">
        <v>88</v>
      </c>
      <c r="G9018" s="14" t="s">
        <v>14820</v>
      </c>
      <c r="H9018" s="15">
        <f>HYPERLINK("https://docs.wto.org/imrd/directdoc.asp?DDFDocuments/q/G/SPS/NBRA444.pdf","EN")</f>
      </c>
      <c r="I9018" s="15">
        <f>HYPERLINK("https://docs.wto.org/imrd/directdoc.asp?DDFDocuments/r/G/SPS/NBRA444.pdf","FR")</f>
      </c>
      <c r="J9018" s="15">
        <f>HYPERLINK("https://docs.wto.org/imrd/directdoc.asp?DDFDocuments/s/G/SPS/NBRA444.pdf","ES")</f>
      </c>
    </row>
    <row r="9019">
      <c r="A9019" s="10" t="s">
        <v>15348</v>
      </c>
      <c r="B9019" s="11" t="s">
        <v>95</v>
      </c>
      <c r="C9019" s="10" t="s">
        <v>18</v>
      </c>
      <c r="D9019" s="12">
        <v>39625</v>
      </c>
      <c r="E9019" s="13" t="s">
        <v>15349</v>
      </c>
      <c r="F9019" s="13" t="s">
        <v>1282</v>
      </c>
      <c r="G9019" s="14" t="s">
        <v>14820</v>
      </c>
      <c r="H9019" s="15">
        <f>HYPERLINK("https://docs.wto.org/imrd/directdoc.asp?DDFDocuments/t/G/SPS/NBRA445.doc","EN")</f>
      </c>
      <c r="I9019" s="15">
        <f>HYPERLINK("https://docs.wto.org/imrd/directdoc.asp?DDFDocuments/u/G/SPS/NBRA445.doc","FR")</f>
      </c>
      <c r="J9019" s="15">
        <f>HYPERLINK("https://docs.wto.org/imrd/directdoc.asp?DDFDocuments/v/G/SPS/NBRA445.doc","ES")</f>
      </c>
    </row>
    <row r="9020">
      <c r="A9020" s="10" t="s">
        <v>15350</v>
      </c>
      <c r="B9020" s="11" t="s">
        <v>233</v>
      </c>
      <c r="C9020" s="10" t="s">
        <v>18</v>
      </c>
      <c r="D9020" s="12">
        <v>39625</v>
      </c>
      <c r="E9020" s="13" t="s">
        <v>15351</v>
      </c>
      <c r="F9020" s="13" t="s">
        <v>992</v>
      </c>
      <c r="G9020" s="14" t="s">
        <v>365</v>
      </c>
      <c r="H9020" s="15">
        <f>HYPERLINK("https://docs.wto.org/imrd/directdoc.asp?DDFDocuments/t/G/SPS/NPER208.DOC","EN")</f>
      </c>
      <c r="I9020" s="15">
        <f>HYPERLINK("https://docs.wto.org/imrd/directdoc.asp?DDFDocuments/u/G/SPS/NPER208.DOC","FR")</f>
      </c>
      <c r="J9020" s="15">
        <f>HYPERLINK("https://docs.wto.org/imrd/directdoc.asp?DDFDocuments/v/G/SPS/NPER208.DOC","ES")</f>
      </c>
    </row>
    <row r="9021">
      <c r="A9021" s="10" t="s">
        <v>15352</v>
      </c>
      <c r="B9021" s="11" t="s">
        <v>233</v>
      </c>
      <c r="C9021" s="10" t="s">
        <v>18</v>
      </c>
      <c r="D9021" s="12">
        <v>39625</v>
      </c>
      <c r="E9021" s="13" t="s">
        <v>15353</v>
      </c>
      <c r="F9021" s="13" t="s">
        <v>1089</v>
      </c>
      <c r="G9021" s="14" t="s">
        <v>14219</v>
      </c>
      <c r="H9021" s="15">
        <f>HYPERLINK("https://docs.wto.org/imrd/directdoc.asp?DDFDocuments/t/G/SPS/NPER209.DOC","EN")</f>
      </c>
      <c r="I9021" s="15">
        <f>HYPERLINK("https://docs.wto.org/imrd/directdoc.asp?DDFDocuments/u/G/SPS/NPER209.DOC","FR")</f>
      </c>
      <c r="J9021" s="15">
        <f>HYPERLINK("https://docs.wto.org/imrd/directdoc.asp?DDFDocuments/v/G/SPS/NPER209.DOC","ES")</f>
      </c>
    </row>
    <row r="9022">
      <c r="A9022" s="10" t="s">
        <v>15354</v>
      </c>
      <c r="B9022" s="11" t="s">
        <v>233</v>
      </c>
      <c r="C9022" s="10" t="s">
        <v>18</v>
      </c>
      <c r="D9022" s="12">
        <v>39625</v>
      </c>
      <c r="E9022" s="13" t="s">
        <v>15353</v>
      </c>
      <c r="F9022" s="13" t="s">
        <v>1089</v>
      </c>
      <c r="G9022" s="14" t="s">
        <v>87</v>
      </c>
      <c r="H9022" s="15">
        <f>HYPERLINK("https://docs.wto.org/imrd/directdoc.asp?DDFDocuments/t/G/SPS/NPER210.DOC","EN")</f>
      </c>
      <c r="I9022" s="15">
        <f>HYPERLINK("https://docs.wto.org/imrd/directdoc.asp?DDFDocuments/u/G/SPS/NPER210.DOC","FR")</f>
      </c>
      <c r="J9022" s="15">
        <f>HYPERLINK("https://docs.wto.org/imrd/directdoc.asp?DDFDocuments/v/G/SPS/NPER210.DOC","ES")</f>
      </c>
    </row>
    <row r="9023">
      <c r="A9023" s="10" t="s">
        <v>15355</v>
      </c>
      <c r="B9023" s="11" t="s">
        <v>233</v>
      </c>
      <c r="C9023" s="10" t="s">
        <v>18</v>
      </c>
      <c r="D9023" s="12">
        <v>39625</v>
      </c>
      <c r="E9023" s="13" t="s">
        <v>15356</v>
      </c>
      <c r="F9023" s="13" t="s">
        <v>2449</v>
      </c>
      <c r="G9023" s="14" t="s">
        <v>5318</v>
      </c>
      <c r="H9023" s="15">
        <f>HYPERLINK("https://docs.wto.org/imrd/directdoc.asp?DDFDocuments/t/G/SPS/NPER211.DOC","EN")</f>
      </c>
      <c r="I9023" s="15">
        <f>HYPERLINK("https://docs.wto.org/imrd/directdoc.asp?DDFDocuments/u/G/SPS/NPER211.DOC","FR")</f>
      </c>
      <c r="J9023" s="15">
        <f>HYPERLINK("https://docs.wto.org/imrd/directdoc.asp?DDFDocuments/v/G/SPS/NPER211.DOC","ES")</f>
      </c>
    </row>
    <row r="9024">
      <c r="A9024" s="10" t="s">
        <v>15357</v>
      </c>
      <c r="B9024" s="11" t="s">
        <v>5038</v>
      </c>
      <c r="C9024" s="10" t="s">
        <v>12</v>
      </c>
      <c r="D9024" s="12">
        <v>39624</v>
      </c>
      <c r="E9024" s="13" t="s">
        <v>15290</v>
      </c>
      <c r="F9024" s="13" t="s">
        <v>56</v>
      </c>
      <c r="G9024" s="14" t="s">
        <v>15087</v>
      </c>
      <c r="H9024" s="15">
        <f>HYPERLINK("https://docs.wto.org/imrd/directdoc.asp?DDFDocuments/q/G/SPS/NALB72.pdf","EN")</f>
      </c>
      <c r="I9024" s="15">
        <f>HYPERLINK("https://docs.wto.org/imrd/directdoc.asp?DDFDocuments/r/G/SPS/NALB72.pdf","FR")</f>
      </c>
      <c r="J9024" s="15">
        <f>HYPERLINK("https://docs.wto.org/imrd/directdoc.asp?DDFDocuments/s/G/SPS/NALB72.pdf","ES")</f>
      </c>
    </row>
    <row r="9025">
      <c r="A9025" s="10" t="s">
        <v>15358</v>
      </c>
      <c r="B9025" s="11" t="s">
        <v>5038</v>
      </c>
      <c r="C9025" s="10" t="s">
        <v>12</v>
      </c>
      <c r="D9025" s="12">
        <v>39624</v>
      </c>
      <c r="E9025" s="13" t="s">
        <v>15290</v>
      </c>
      <c r="F9025" s="13" t="s">
        <v>56</v>
      </c>
      <c r="G9025" s="14" t="s">
        <v>15359</v>
      </c>
      <c r="H9025" s="15">
        <f>HYPERLINK("https://docs.wto.org/imrd/directdoc.asp?DDFDocuments/q/G/SPS/NALB73.pdf","EN")</f>
      </c>
      <c r="I9025" s="15">
        <f>HYPERLINK("https://docs.wto.org/imrd/directdoc.asp?DDFDocuments/r/G/SPS/NALB73.pdf","FR")</f>
      </c>
      <c r="J9025" s="15">
        <f>HYPERLINK("https://docs.wto.org/imrd/directdoc.asp?DDFDocuments/s/G/SPS/NALB73.pdf","ES")</f>
      </c>
    </row>
    <row r="9026">
      <c r="A9026" s="10" t="s">
        <v>15360</v>
      </c>
      <c r="B9026" s="11" t="s">
        <v>188</v>
      </c>
      <c r="C9026" s="10" t="s">
        <v>12</v>
      </c>
      <c r="D9026" s="12">
        <v>39624</v>
      </c>
      <c r="E9026" s="13" t="s">
        <v>10743</v>
      </c>
      <c r="F9026" s="13" t="s">
        <v>223</v>
      </c>
      <c r="G9026" s="14" t="s">
        <v>14816</v>
      </c>
      <c r="H9026" s="15">
        <f>HYPERLINK("https://docs.wto.org/imrd/directdoc.asp?DDFDocuments/t/G/SPS/NAUS225.DOC","EN")</f>
      </c>
      <c r="I9026" s="15">
        <f>HYPERLINK("https://docs.wto.org/imrd/directdoc.asp?DDFDocuments/u/G/SPS/NAUS225.DOC","FR")</f>
      </c>
      <c r="J9026" s="15">
        <f>HYPERLINK("https://docs.wto.org/imrd/directdoc.asp?DDFDocuments/v/G/SPS/NAUS225.DOC","ES")</f>
      </c>
    </row>
    <row r="9027">
      <c r="A9027" s="10" t="s">
        <v>15361</v>
      </c>
      <c r="B9027" s="11" t="s">
        <v>139</v>
      </c>
      <c r="C9027" s="10" t="s">
        <v>40</v>
      </c>
      <c r="D9027" s="12">
        <v>39624</v>
      </c>
      <c r="E9027" s="13" t="s">
        <v>15362</v>
      </c>
      <c r="F9027" s="13" t="s">
        <v>5150</v>
      </c>
      <c r="G9027" s="14" t="s">
        <v>15363</v>
      </c>
      <c r="H9027" s="15">
        <f>HYPERLINK("https://docs.wto.org/imrd/directdoc.asp?DDFDocuments/q/G/SPS/NIND53A1.pdf","EN")</f>
      </c>
      <c r="I9027" s="15">
        <f>HYPERLINK("https://docs.wto.org/imrd/directdoc.asp?DDFDocuments/r/G/SPS/NIND53A1.pdf","FR")</f>
      </c>
      <c r="J9027" s="15">
        <f>HYPERLINK("https://docs.wto.org/imrd/directdoc.asp?DDFDocuments/s/G/SPS/NIND53A1.pdf","ES")</f>
      </c>
    </row>
    <row r="9028">
      <c r="A9028" s="10" t="s">
        <v>15364</v>
      </c>
      <c r="B9028" s="11" t="s">
        <v>139</v>
      </c>
      <c r="C9028" s="10" t="s">
        <v>40</v>
      </c>
      <c r="D9028" s="12">
        <v>39624</v>
      </c>
      <c r="E9028" s="13" t="s">
        <v>15365</v>
      </c>
      <c r="F9028" s="13" t="s">
        <v>310</v>
      </c>
      <c r="G9028" s="14"/>
      <c r="H9028" s="15">
        <f>HYPERLINK("https://docs.wto.org/imrd/directdoc.asp?DDFDocuments/t/G/SPS/NIND9A1.DOC","EN")</f>
      </c>
      <c r="I9028" s="15">
        <f>HYPERLINK("https://docs.wto.org/imrd/directdoc.asp?DDFDocuments/u/G/SPS/NIND9A1.DOC","FR")</f>
      </c>
      <c r="J9028" s="15">
        <f>HYPERLINK("https://docs.wto.org/imrd/directdoc.asp?DDFDocuments/v/G/SPS/NIND9A1.DOC","ES")</f>
      </c>
    </row>
    <row r="9029">
      <c r="A9029" s="10" t="s">
        <v>15366</v>
      </c>
      <c r="B9029" s="11" t="s">
        <v>286</v>
      </c>
      <c r="C9029" s="10" t="s">
        <v>18</v>
      </c>
      <c r="D9029" s="12">
        <v>39624</v>
      </c>
      <c r="E9029" s="13" t="s">
        <v>15367</v>
      </c>
      <c r="F9029" s="13" t="s">
        <v>32</v>
      </c>
      <c r="G9029" s="14" t="s">
        <v>15275</v>
      </c>
      <c r="H9029" s="15">
        <f>HYPERLINK("https://docs.wto.org/imrd/directdoc.asp?DDFDocuments/q/G/SPS/NPRY17.pdf","EN")</f>
      </c>
      <c r="I9029" s="15">
        <f>HYPERLINK("https://docs.wto.org/imrd/directdoc.asp?DDFDocuments/r/G/SPS/NPRY17.pdf","FR")</f>
      </c>
      <c r="J9029" s="15">
        <f>HYPERLINK("https://docs.wto.org/imrd/directdoc.asp?DDFDocuments/s/G/SPS/NPRY17.pdf","ES")</f>
      </c>
    </row>
    <row r="9030">
      <c r="A9030" s="10" t="s">
        <v>15368</v>
      </c>
      <c r="B9030" s="11" t="s">
        <v>79</v>
      </c>
      <c r="C9030" s="10" t="s">
        <v>18</v>
      </c>
      <c r="D9030" s="12">
        <v>39623</v>
      </c>
      <c r="E9030" s="13" t="s">
        <v>12234</v>
      </c>
      <c r="F9030" s="13" t="s">
        <v>229</v>
      </c>
      <c r="G9030" s="14" t="s">
        <v>15369</v>
      </c>
      <c r="H9030" s="15">
        <f>HYPERLINK("https://docs.wto.org/imrd/directdoc.asp?DDFDocuments/q/G/SPS/NCOL157.pdf","EN")</f>
      </c>
      <c r="I9030" s="15">
        <f>HYPERLINK("https://docs.wto.org/imrd/directdoc.asp?DDFDocuments/r/G/SPS/NCOL157.pdf","FR")</f>
      </c>
      <c r="J9030" s="15">
        <f>HYPERLINK("https://docs.wto.org/imrd/directdoc.asp?DDFDocuments/s/G/SPS/NCOL157.pdf","ES")</f>
      </c>
    </row>
    <row r="9031">
      <c r="A9031" s="10" t="s">
        <v>15370</v>
      </c>
      <c r="B9031" s="11" t="s">
        <v>195</v>
      </c>
      <c r="C9031" s="10" t="s">
        <v>18</v>
      </c>
      <c r="D9031" s="12">
        <v>39623</v>
      </c>
      <c r="E9031" s="13" t="s">
        <v>15209</v>
      </c>
      <c r="F9031" s="13" t="s">
        <v>24</v>
      </c>
      <c r="G9031" s="14" t="s">
        <v>15210</v>
      </c>
      <c r="H9031" s="15">
        <f>HYPERLINK("https://docs.wto.org/imrd/directdoc.asp?DDFDocuments/t/G/SPS/NNZL402.DOC","EN")</f>
      </c>
      <c r="I9031" s="15">
        <f>HYPERLINK("https://docs.wto.org/imrd/directdoc.asp?DDFDocuments/u/G/SPS/NNZL402.DOC","FR")</f>
      </c>
      <c r="J9031" s="15">
        <f>HYPERLINK("https://docs.wto.org/imrd/directdoc.asp?DDFDocuments/v/G/SPS/NNZL402.DOC","ES")</f>
      </c>
    </row>
    <row r="9032">
      <c r="A9032" s="10" t="s">
        <v>15371</v>
      </c>
      <c r="B9032" s="11" t="s">
        <v>233</v>
      </c>
      <c r="C9032" s="10" t="s">
        <v>18</v>
      </c>
      <c r="D9032" s="12">
        <v>39623</v>
      </c>
      <c r="E9032" s="13" t="s">
        <v>15372</v>
      </c>
      <c r="F9032" s="13" t="s">
        <v>992</v>
      </c>
      <c r="G9032" s="14" t="s">
        <v>5123</v>
      </c>
      <c r="H9032" s="15">
        <f>HYPERLINK("https://docs.wto.org/imrd/directdoc.asp?DDFDocuments/t/G/SPS/NPER206.DOC","EN")</f>
      </c>
      <c r="I9032" s="15">
        <f>HYPERLINK("https://docs.wto.org/imrd/directdoc.asp?DDFDocuments/u/G/SPS/NPER206.DOC","FR")</f>
      </c>
      <c r="J9032" s="15">
        <f>HYPERLINK("https://docs.wto.org/imrd/directdoc.asp?DDFDocuments/v/G/SPS/NPER206.DOC","ES")</f>
      </c>
    </row>
    <row r="9033">
      <c r="A9033" s="10" t="s">
        <v>15373</v>
      </c>
      <c r="B9033" s="11" t="s">
        <v>233</v>
      </c>
      <c r="C9033" s="10" t="s">
        <v>18</v>
      </c>
      <c r="D9033" s="12">
        <v>39623</v>
      </c>
      <c r="E9033" s="13" t="s">
        <v>15372</v>
      </c>
      <c r="F9033" s="13" t="s">
        <v>992</v>
      </c>
      <c r="G9033" s="14" t="s">
        <v>161</v>
      </c>
      <c r="H9033" s="15">
        <f>HYPERLINK("https://docs.wto.org/imrd/directdoc.asp?DDFDocuments/t/G/SPS/NPER207.doc","EN")</f>
      </c>
      <c r="I9033" s="15">
        <f>HYPERLINK("https://docs.wto.org/imrd/directdoc.asp?DDFDocuments/u/G/SPS/NPER207.doc","FR")</f>
      </c>
      <c r="J9033" s="15">
        <f>HYPERLINK("https://docs.wto.org/imrd/directdoc.asp?DDFDocuments/v/G/SPS/NPER207.doc","ES")</f>
      </c>
    </row>
    <row r="9034">
      <c r="A9034" s="10" t="s">
        <v>15374</v>
      </c>
      <c r="B9034" s="11" t="s">
        <v>233</v>
      </c>
      <c r="C9034" s="10" t="s">
        <v>18</v>
      </c>
      <c r="D9034" s="12">
        <v>39622</v>
      </c>
      <c r="E9034" s="13" t="s">
        <v>14953</v>
      </c>
      <c r="F9034" s="13" t="s">
        <v>992</v>
      </c>
      <c r="G9034" s="14" t="s">
        <v>195</v>
      </c>
      <c r="H9034" s="15">
        <f>HYPERLINK("https://docs.wto.org/imrd/directdoc.asp?DDFDocuments/t/G/SPS/NPER192.doc","EN")</f>
      </c>
      <c r="I9034" s="15">
        <f>HYPERLINK("https://docs.wto.org/imrd/directdoc.asp?DDFDocuments/u/G/SPS/NPER192.doc","FR")</f>
      </c>
      <c r="J9034" s="15">
        <f>HYPERLINK("https://docs.wto.org/imrd/directdoc.asp?DDFDocuments/v/G/SPS/NPER192.doc","ES")</f>
      </c>
    </row>
    <row r="9035">
      <c r="A9035" s="10" t="s">
        <v>15375</v>
      </c>
      <c r="B9035" s="11" t="s">
        <v>233</v>
      </c>
      <c r="C9035" s="10" t="s">
        <v>18</v>
      </c>
      <c r="D9035" s="12">
        <v>39622</v>
      </c>
      <c r="E9035" s="13" t="s">
        <v>14953</v>
      </c>
      <c r="F9035" s="13" t="s">
        <v>992</v>
      </c>
      <c r="G9035" s="14" t="s">
        <v>161</v>
      </c>
      <c r="H9035" s="15">
        <f>HYPERLINK("https://docs.wto.org/imrd/directdoc.asp?DDFDocuments/t/G/SPS/NPER193.doc","EN")</f>
      </c>
      <c r="I9035" s="15">
        <f>HYPERLINK("https://docs.wto.org/imrd/directdoc.asp?DDFDocuments/u/G/SPS/NPER193.doc","FR")</f>
      </c>
      <c r="J9035" s="15">
        <f>HYPERLINK("https://docs.wto.org/imrd/directdoc.asp?DDFDocuments/v/G/SPS/NPER193.doc","ES")</f>
      </c>
    </row>
    <row r="9036">
      <c r="A9036" s="10" t="s">
        <v>15376</v>
      </c>
      <c r="B9036" s="11" t="s">
        <v>233</v>
      </c>
      <c r="C9036" s="10" t="s">
        <v>18</v>
      </c>
      <c r="D9036" s="12">
        <v>39622</v>
      </c>
      <c r="E9036" s="13" t="s">
        <v>14953</v>
      </c>
      <c r="F9036" s="13" t="s">
        <v>992</v>
      </c>
      <c r="G9036" s="14" t="s">
        <v>5318</v>
      </c>
      <c r="H9036" s="15">
        <f>HYPERLINK("https://docs.wto.org/imrd/directdoc.asp?DDFDocuments/q/G/SPS/NPER194.pdf","EN")</f>
      </c>
      <c r="I9036" s="15">
        <f>HYPERLINK("https://docs.wto.org/imrd/directdoc.asp?DDFDocuments/r/G/SPS/NPER194.pdf","FR")</f>
      </c>
      <c r="J9036" s="15">
        <f>HYPERLINK("https://docs.wto.org/imrd/directdoc.asp?DDFDocuments/s/G/SPS/NPER194.pdf","ES")</f>
      </c>
    </row>
    <row r="9037">
      <c r="A9037" s="10" t="s">
        <v>15377</v>
      </c>
      <c r="B9037" s="11" t="s">
        <v>233</v>
      </c>
      <c r="C9037" s="10" t="s">
        <v>18</v>
      </c>
      <c r="D9037" s="12">
        <v>39622</v>
      </c>
      <c r="E9037" s="13" t="s">
        <v>15378</v>
      </c>
      <c r="F9037" s="13" t="s">
        <v>992</v>
      </c>
      <c r="G9037" s="14" t="s">
        <v>5318</v>
      </c>
      <c r="H9037" s="15">
        <f>HYPERLINK("https://docs.wto.org/imrd/directdoc.asp?DDFDocuments/t/G/SPS/NPER195.DOC","EN")</f>
      </c>
      <c r="I9037" s="15">
        <f>HYPERLINK("https://docs.wto.org/imrd/directdoc.asp?DDFDocuments/u/G/SPS/NPER195.DOC","FR")</f>
      </c>
      <c r="J9037" s="15">
        <f>HYPERLINK("https://docs.wto.org/imrd/directdoc.asp?DDFDocuments/v/G/SPS/NPER195.DOC","ES")</f>
      </c>
    </row>
    <row r="9038">
      <c r="A9038" s="10" t="s">
        <v>15379</v>
      </c>
      <c r="B9038" s="11" t="s">
        <v>233</v>
      </c>
      <c r="C9038" s="10" t="s">
        <v>18</v>
      </c>
      <c r="D9038" s="12">
        <v>39622</v>
      </c>
      <c r="E9038" s="13" t="s">
        <v>15378</v>
      </c>
      <c r="F9038" s="13" t="s">
        <v>992</v>
      </c>
      <c r="G9038" s="14" t="s">
        <v>226</v>
      </c>
      <c r="H9038" s="15">
        <f>HYPERLINK("https://docs.wto.org/imrd/directdoc.asp?DDFDocuments/t/G/SPS/NPER196.DOC","EN")</f>
      </c>
      <c r="I9038" s="15">
        <f>HYPERLINK("https://docs.wto.org/imrd/directdoc.asp?DDFDocuments/u/G/SPS/NPER196.DOC","FR")</f>
      </c>
      <c r="J9038" s="15">
        <f>HYPERLINK("https://docs.wto.org/imrd/directdoc.asp?DDFDocuments/v/G/SPS/NPER196.DOC","ES")</f>
      </c>
    </row>
    <row r="9039">
      <c r="A9039" s="10" t="s">
        <v>15380</v>
      </c>
      <c r="B9039" s="11" t="s">
        <v>233</v>
      </c>
      <c r="C9039" s="10" t="s">
        <v>18</v>
      </c>
      <c r="D9039" s="12">
        <v>39622</v>
      </c>
      <c r="E9039" s="13" t="s">
        <v>14936</v>
      </c>
      <c r="F9039" s="13" t="s">
        <v>992</v>
      </c>
      <c r="G9039" s="14" t="s">
        <v>2110</v>
      </c>
      <c r="H9039" s="15">
        <f>HYPERLINK("https://docs.wto.org/imrd/directdoc.asp?DDFDocuments/t/G/SPS/NPER197.doc","EN")</f>
      </c>
      <c r="I9039" s="15">
        <f>HYPERLINK("https://docs.wto.org/imrd/directdoc.asp?DDFDocuments/u/G/SPS/NPER197.doc","FR")</f>
      </c>
      <c r="J9039" s="15">
        <f>HYPERLINK("https://docs.wto.org/imrd/directdoc.asp?DDFDocuments/v/G/SPS/NPER197.doc","ES")</f>
      </c>
    </row>
    <row r="9040">
      <c r="A9040" s="10" t="s">
        <v>15381</v>
      </c>
      <c r="B9040" s="11" t="s">
        <v>233</v>
      </c>
      <c r="C9040" s="10" t="s">
        <v>18</v>
      </c>
      <c r="D9040" s="12">
        <v>39622</v>
      </c>
      <c r="E9040" s="13" t="s">
        <v>14936</v>
      </c>
      <c r="F9040" s="13" t="s">
        <v>992</v>
      </c>
      <c r="G9040" s="14" t="s">
        <v>72</v>
      </c>
      <c r="H9040" s="15">
        <f>HYPERLINK("https://docs.wto.org/imrd/directdoc.asp?DDFDocuments/t/G/SPS/NPER198.doc","EN")</f>
      </c>
      <c r="I9040" s="15">
        <f>HYPERLINK("https://docs.wto.org/imrd/directdoc.asp?DDFDocuments/u/G/SPS/NPER198.doc","FR")</f>
      </c>
      <c r="J9040" s="15">
        <f>HYPERLINK("https://docs.wto.org/imrd/directdoc.asp?DDFDocuments/v/G/SPS/NPER198.doc","ES")</f>
      </c>
    </row>
    <row r="9041">
      <c r="A9041" s="10" t="s">
        <v>15382</v>
      </c>
      <c r="B9041" s="11" t="s">
        <v>233</v>
      </c>
      <c r="C9041" s="10" t="s">
        <v>18</v>
      </c>
      <c r="D9041" s="12">
        <v>39622</v>
      </c>
      <c r="E9041" s="13" t="s">
        <v>15383</v>
      </c>
      <c r="F9041" s="13" t="s">
        <v>992</v>
      </c>
      <c r="G9041" s="14" t="s">
        <v>195</v>
      </c>
      <c r="H9041" s="15">
        <f>HYPERLINK("https://docs.wto.org/imrd/directdoc.asp?DDFDocuments/q/G/SPS/NPER199.pdf","EN")</f>
      </c>
      <c r="I9041" s="15">
        <f>HYPERLINK("https://docs.wto.org/imrd/directdoc.asp?DDFDocuments/r/G/SPS/NPER199.pdf","FR")</f>
      </c>
      <c r="J9041" s="15">
        <f>HYPERLINK("https://docs.wto.org/imrd/directdoc.asp?DDFDocuments/s/G/SPS/NPER199.pdf","ES")</f>
      </c>
    </row>
    <row r="9042">
      <c r="A9042" s="10" t="s">
        <v>15384</v>
      </c>
      <c r="B9042" s="11" t="s">
        <v>233</v>
      </c>
      <c r="C9042" s="10" t="s">
        <v>18</v>
      </c>
      <c r="D9042" s="12">
        <v>39622</v>
      </c>
      <c r="E9042" s="13" t="s">
        <v>14927</v>
      </c>
      <c r="F9042" s="13" t="s">
        <v>992</v>
      </c>
      <c r="G9042" s="14" t="s">
        <v>6821</v>
      </c>
      <c r="H9042" s="15">
        <f>HYPERLINK("https://docs.wto.org/imrd/directdoc.asp?DDFDocuments/q/G/SPS/NPER200.pdf","EN")</f>
      </c>
      <c r="I9042" s="15">
        <f>HYPERLINK("https://docs.wto.org/imrd/directdoc.asp?DDFDocuments/r/G/SPS/NPER200.pdf","FR")</f>
      </c>
      <c r="J9042" s="15">
        <f>HYPERLINK("https://docs.wto.org/imrd/directdoc.asp?DDFDocuments/s/G/SPS/NPER200.pdf","ES")</f>
      </c>
    </row>
    <row r="9043">
      <c r="A9043" s="10" t="s">
        <v>15385</v>
      </c>
      <c r="B9043" s="11" t="s">
        <v>233</v>
      </c>
      <c r="C9043" s="10" t="s">
        <v>18</v>
      </c>
      <c r="D9043" s="12">
        <v>39622</v>
      </c>
      <c r="E9043" s="13" t="s">
        <v>14927</v>
      </c>
      <c r="F9043" s="13" t="s">
        <v>992</v>
      </c>
      <c r="G9043" s="14" t="s">
        <v>188</v>
      </c>
      <c r="H9043" s="15">
        <f>HYPERLINK("https://docs.wto.org/imrd/directdoc.asp?DDFDocuments/q/G/SPS/NPER201.pdf","EN")</f>
      </c>
      <c r="I9043" s="15">
        <f>HYPERLINK("https://docs.wto.org/imrd/directdoc.asp?DDFDocuments/r/G/SPS/NPER201.pdf","FR")</f>
      </c>
      <c r="J9043" s="15">
        <f>HYPERLINK("https://docs.wto.org/imrd/directdoc.asp?DDFDocuments/s/G/SPS/NPER201.pdf","ES")</f>
      </c>
    </row>
    <row r="9044">
      <c r="A9044" s="10" t="s">
        <v>15386</v>
      </c>
      <c r="B9044" s="11" t="s">
        <v>233</v>
      </c>
      <c r="C9044" s="10" t="s">
        <v>18</v>
      </c>
      <c r="D9044" s="12">
        <v>39622</v>
      </c>
      <c r="E9044" s="13" t="s">
        <v>15387</v>
      </c>
      <c r="F9044" s="13" t="s">
        <v>992</v>
      </c>
      <c r="G9044" s="14" t="s">
        <v>95</v>
      </c>
      <c r="H9044" s="15">
        <f>HYPERLINK("https://docs.wto.org/imrd/directdoc.asp?DDFDocuments/t/G/SPS/NPER202.doc","EN")</f>
      </c>
      <c r="I9044" s="15">
        <f>HYPERLINK("https://docs.wto.org/imrd/directdoc.asp?DDFDocuments/u/G/SPS/NPER202.doc","FR")</f>
      </c>
      <c r="J9044" s="15">
        <f>HYPERLINK("https://docs.wto.org/imrd/directdoc.asp?DDFDocuments/v/G/SPS/NPER202.doc","ES")</f>
      </c>
    </row>
    <row r="9045">
      <c r="A9045" s="10" t="s">
        <v>15388</v>
      </c>
      <c r="B9045" s="11" t="s">
        <v>233</v>
      </c>
      <c r="C9045" s="10" t="s">
        <v>18</v>
      </c>
      <c r="D9045" s="12">
        <v>39622</v>
      </c>
      <c r="E9045" s="13" t="s">
        <v>14957</v>
      </c>
      <c r="F9045" s="13" t="s">
        <v>992</v>
      </c>
      <c r="G9045" s="14" t="s">
        <v>349</v>
      </c>
      <c r="H9045" s="15">
        <f>HYPERLINK("https://docs.wto.org/imrd/directdoc.asp?DDFDocuments/t/G/SPS/NPER203.doc","EN")</f>
      </c>
      <c r="I9045" s="15">
        <f>HYPERLINK("https://docs.wto.org/imrd/directdoc.asp?DDFDocuments/u/G/SPS/NPER203.doc","FR")</f>
      </c>
      <c r="J9045" s="15">
        <f>HYPERLINK("https://docs.wto.org/imrd/directdoc.asp?DDFDocuments/v/G/SPS/NPER203.doc","ES")</f>
      </c>
    </row>
    <row r="9046">
      <c r="A9046" s="10" t="s">
        <v>15389</v>
      </c>
      <c r="B9046" s="11" t="s">
        <v>233</v>
      </c>
      <c r="C9046" s="10" t="s">
        <v>18</v>
      </c>
      <c r="D9046" s="12">
        <v>39622</v>
      </c>
      <c r="E9046" s="13" t="s">
        <v>14948</v>
      </c>
      <c r="F9046" s="13" t="s">
        <v>2449</v>
      </c>
      <c r="G9046" s="14" t="s">
        <v>1274</v>
      </c>
      <c r="H9046" s="15">
        <f>HYPERLINK("https://docs.wto.org/imrd/directdoc.asp?DDFDocuments/t/G/SPS/NPER204.DOC","EN")</f>
      </c>
      <c r="I9046" s="15">
        <f>HYPERLINK("https://docs.wto.org/imrd/directdoc.asp?DDFDocuments/u/G/SPS/NPER204.DOC","FR")</f>
      </c>
      <c r="J9046" s="15">
        <f>HYPERLINK("https://docs.wto.org/imrd/directdoc.asp?DDFDocuments/v/G/SPS/NPER204.DOC","ES")</f>
      </c>
    </row>
    <row r="9047">
      <c r="A9047" s="10" t="s">
        <v>15390</v>
      </c>
      <c r="B9047" s="11" t="s">
        <v>233</v>
      </c>
      <c r="C9047" s="10" t="s">
        <v>18</v>
      </c>
      <c r="D9047" s="12">
        <v>39622</v>
      </c>
      <c r="E9047" s="13" t="s">
        <v>14948</v>
      </c>
      <c r="F9047" s="13" t="s">
        <v>992</v>
      </c>
      <c r="G9047" s="14" t="s">
        <v>214</v>
      </c>
      <c r="H9047" s="15">
        <f>HYPERLINK("https://docs.wto.org/imrd/directdoc.asp?DDFDocuments/t/G/SPS/NPER205.DOC","EN")</f>
      </c>
      <c r="I9047" s="15">
        <f>HYPERLINK("https://docs.wto.org/imrd/directdoc.asp?DDFDocuments/u/G/SPS/NPER205.DOC","FR")</f>
      </c>
      <c r="J9047" s="15">
        <f>HYPERLINK("https://docs.wto.org/imrd/directdoc.asp?DDFDocuments/v/G/SPS/NPER205.DOC","ES")</f>
      </c>
    </row>
    <row r="9048">
      <c r="A9048" s="10" t="s">
        <v>15391</v>
      </c>
      <c r="B9048" s="11" t="s">
        <v>72</v>
      </c>
      <c r="C9048" s="10" t="s">
        <v>18</v>
      </c>
      <c r="D9048" s="12">
        <v>39619</v>
      </c>
      <c r="E9048" s="13" t="s">
        <v>14811</v>
      </c>
      <c r="F9048" s="13" t="s">
        <v>74</v>
      </c>
      <c r="G9048" s="14" t="s">
        <v>14812</v>
      </c>
      <c r="H9048" s="15">
        <f>HYPERLINK("https://docs.wto.org/imrd/directdoc.asp?DDFDocuments/t/G/SPS/NCAN340.DOC","EN")</f>
      </c>
      <c r="I9048" s="15">
        <f>HYPERLINK("https://docs.wto.org/imrd/directdoc.asp?DDFDocuments/u/G/SPS/NCAN340.DOC","FR")</f>
      </c>
      <c r="J9048" s="15">
        <f>HYPERLINK("https://docs.wto.org/imrd/directdoc.asp?DDFDocuments/v/G/SPS/NCAN340.DOC","ES")</f>
      </c>
    </row>
    <row r="9049">
      <c r="A9049" s="10" t="s">
        <v>15392</v>
      </c>
      <c r="B9049" s="11" t="s">
        <v>233</v>
      </c>
      <c r="C9049" s="10" t="s">
        <v>18</v>
      </c>
      <c r="D9049" s="12">
        <v>39619</v>
      </c>
      <c r="E9049" s="13" t="s">
        <v>15393</v>
      </c>
      <c r="F9049" s="13" t="s">
        <v>1089</v>
      </c>
      <c r="G9049" s="14" t="s">
        <v>3481</v>
      </c>
      <c r="H9049" s="15">
        <f>HYPERLINK("https://docs.wto.org/imrd/directdoc.asp?DDFDocuments/t/G/SPS/NPER182.DOC","EN")</f>
      </c>
      <c r="I9049" s="15">
        <f>HYPERLINK("https://docs.wto.org/imrd/directdoc.asp?DDFDocuments/u/G/SPS/NPER182.DOC","FR")</f>
      </c>
      <c r="J9049" s="15">
        <f>HYPERLINK("https://docs.wto.org/imrd/directdoc.asp?DDFDocuments/v/G/SPS/NPER182.DOC","ES")</f>
      </c>
    </row>
    <row r="9050">
      <c r="A9050" s="10" t="s">
        <v>15394</v>
      </c>
      <c r="B9050" s="11" t="s">
        <v>233</v>
      </c>
      <c r="C9050" s="10" t="s">
        <v>18</v>
      </c>
      <c r="D9050" s="12">
        <v>39619</v>
      </c>
      <c r="E9050" s="13" t="s">
        <v>15393</v>
      </c>
      <c r="F9050" s="13" t="s">
        <v>1089</v>
      </c>
      <c r="G9050" s="14" t="s">
        <v>365</v>
      </c>
      <c r="H9050" s="15">
        <f>HYPERLINK("https://docs.wto.org/imrd/directdoc.asp?DDFDocuments/t/G/SPS/NPER183.DOC","EN")</f>
      </c>
      <c r="I9050" s="15">
        <f>HYPERLINK("https://docs.wto.org/imrd/directdoc.asp?DDFDocuments/u/G/SPS/NPER183.DOC","FR")</f>
      </c>
      <c r="J9050" s="15">
        <f>HYPERLINK("https://docs.wto.org/imrd/directdoc.asp?DDFDocuments/v/G/SPS/NPER183.DOC","ES")</f>
      </c>
    </row>
    <row r="9051">
      <c r="A9051" s="10" t="s">
        <v>15395</v>
      </c>
      <c r="B9051" s="11" t="s">
        <v>233</v>
      </c>
      <c r="C9051" s="10" t="s">
        <v>18</v>
      </c>
      <c r="D9051" s="12">
        <v>39619</v>
      </c>
      <c r="E9051" s="13" t="s">
        <v>15393</v>
      </c>
      <c r="F9051" s="13" t="s">
        <v>1089</v>
      </c>
      <c r="G9051" s="14" t="s">
        <v>27</v>
      </c>
      <c r="H9051" s="15">
        <f>HYPERLINK("https://docs.wto.org/imrd/directdoc.asp?DDFDocuments/t/G/SPS/NPER184.DOC","EN")</f>
      </c>
      <c r="I9051" s="15">
        <f>HYPERLINK("https://docs.wto.org/imrd/directdoc.asp?DDFDocuments/u/G/SPS/NPER184.DOC","FR")</f>
      </c>
      <c r="J9051" s="15">
        <f>HYPERLINK("https://docs.wto.org/imrd/directdoc.asp?DDFDocuments/v/G/SPS/NPER184.DOC","ES")</f>
      </c>
    </row>
    <row r="9052">
      <c r="A9052" s="10" t="s">
        <v>15396</v>
      </c>
      <c r="B9052" s="11" t="s">
        <v>233</v>
      </c>
      <c r="C9052" s="10" t="s">
        <v>18</v>
      </c>
      <c r="D9052" s="12">
        <v>39619</v>
      </c>
      <c r="E9052" s="13" t="s">
        <v>15397</v>
      </c>
      <c r="F9052" s="13" t="s">
        <v>992</v>
      </c>
      <c r="G9052" s="14" t="s">
        <v>3481</v>
      </c>
      <c r="H9052" s="15">
        <f>HYPERLINK("https://docs.wto.org/imrd/directdoc.asp?DDFDocuments/t/G/SPS/NPER185.doc","EN")</f>
      </c>
      <c r="I9052" s="15">
        <f>HYPERLINK("https://docs.wto.org/imrd/directdoc.asp?DDFDocuments/u/G/SPS/NPER185.doc","FR")</f>
      </c>
      <c r="J9052" s="15">
        <f>HYPERLINK("https://docs.wto.org/imrd/directdoc.asp?DDFDocuments/v/G/SPS/NPER185.doc","ES")</f>
      </c>
    </row>
    <row r="9053">
      <c r="A9053" s="10" t="s">
        <v>15398</v>
      </c>
      <c r="B9053" s="11" t="s">
        <v>233</v>
      </c>
      <c r="C9053" s="10" t="s">
        <v>18</v>
      </c>
      <c r="D9053" s="12">
        <v>39619</v>
      </c>
      <c r="E9053" s="13" t="s">
        <v>15397</v>
      </c>
      <c r="F9053" s="13" t="s">
        <v>992</v>
      </c>
      <c r="G9053" s="14" t="s">
        <v>1093</v>
      </c>
      <c r="H9053" s="15">
        <f>HYPERLINK("https://docs.wto.org/imrd/directdoc.asp?DDFDocuments/t/G/SPS/NPER186.DOC","EN")</f>
      </c>
      <c r="I9053" s="15">
        <f>HYPERLINK("https://docs.wto.org/imrd/directdoc.asp?DDFDocuments/u/G/SPS/NPER186.DOC","FR")</f>
      </c>
      <c r="J9053" s="15">
        <f>HYPERLINK("https://docs.wto.org/imrd/directdoc.asp?DDFDocuments/v/G/SPS/NPER186.DOC","ES")</f>
      </c>
    </row>
    <row r="9054">
      <c r="A9054" s="10" t="s">
        <v>15399</v>
      </c>
      <c r="B9054" s="11" t="s">
        <v>233</v>
      </c>
      <c r="C9054" s="10" t="s">
        <v>18</v>
      </c>
      <c r="D9054" s="12">
        <v>39619</v>
      </c>
      <c r="E9054" s="13" t="s">
        <v>15400</v>
      </c>
      <c r="F9054" s="13" t="s">
        <v>992</v>
      </c>
      <c r="G9054" s="14" t="s">
        <v>365</v>
      </c>
      <c r="H9054" s="15">
        <f>HYPERLINK("https://docs.wto.org/imrd/directdoc.asp?DDFDocuments/t/G/SPS/NPER187.DOC","EN")</f>
      </c>
      <c r="I9054" s="15">
        <f>HYPERLINK("https://docs.wto.org/imrd/directdoc.asp?DDFDocuments/u/G/SPS/NPER187.DOC","FR")</f>
      </c>
      <c r="J9054" s="15">
        <f>HYPERLINK("https://docs.wto.org/imrd/directdoc.asp?DDFDocuments/v/G/SPS/NPER187.DOC","ES")</f>
      </c>
    </row>
    <row r="9055">
      <c r="A9055" s="10" t="s">
        <v>15401</v>
      </c>
      <c r="B9055" s="11" t="s">
        <v>233</v>
      </c>
      <c r="C9055" s="10" t="s">
        <v>18</v>
      </c>
      <c r="D9055" s="12">
        <v>39619</v>
      </c>
      <c r="E9055" s="13" t="s">
        <v>15400</v>
      </c>
      <c r="F9055" s="13" t="s">
        <v>992</v>
      </c>
      <c r="G9055" s="14" t="s">
        <v>3481</v>
      </c>
      <c r="H9055" s="15">
        <f>HYPERLINK("https://docs.wto.org/imrd/directdoc.asp?DDFDocuments/t/G/SPS/NPER188.DOC","EN")</f>
      </c>
      <c r="I9055" s="15">
        <f>HYPERLINK("https://docs.wto.org/imrd/directdoc.asp?DDFDocuments/u/G/SPS/NPER188.DOC","FR")</f>
      </c>
      <c r="J9055" s="15">
        <f>HYPERLINK("https://docs.wto.org/imrd/directdoc.asp?DDFDocuments/v/G/SPS/NPER188.DOC","ES")</f>
      </c>
    </row>
    <row r="9056">
      <c r="A9056" s="10" t="s">
        <v>15402</v>
      </c>
      <c r="B9056" s="11" t="s">
        <v>233</v>
      </c>
      <c r="C9056" s="10" t="s">
        <v>18</v>
      </c>
      <c r="D9056" s="12">
        <v>39619</v>
      </c>
      <c r="E9056" s="13" t="s">
        <v>15400</v>
      </c>
      <c r="F9056" s="13" t="s">
        <v>992</v>
      </c>
      <c r="G9056" s="14" t="s">
        <v>1093</v>
      </c>
      <c r="H9056" s="15">
        <f>HYPERLINK("https://docs.wto.org/imrd/directdoc.asp?DDFDocuments/t/G/SPS/NPER189.DOC","EN")</f>
      </c>
      <c r="I9056" s="15">
        <f>HYPERLINK("https://docs.wto.org/imrd/directdoc.asp?DDFDocuments/u/G/SPS/NPER189.DOC","FR")</f>
      </c>
      <c r="J9056" s="15">
        <f>HYPERLINK("https://docs.wto.org/imrd/directdoc.asp?DDFDocuments/v/G/SPS/NPER189.DOC","ES")</f>
      </c>
    </row>
    <row r="9057">
      <c r="A9057" s="10" t="s">
        <v>15403</v>
      </c>
      <c r="B9057" s="11" t="s">
        <v>233</v>
      </c>
      <c r="C9057" s="10" t="s">
        <v>18</v>
      </c>
      <c r="D9057" s="12">
        <v>39619</v>
      </c>
      <c r="E9057" s="13" t="s">
        <v>15404</v>
      </c>
      <c r="F9057" s="13" t="s">
        <v>2449</v>
      </c>
      <c r="G9057" s="14" t="s">
        <v>1093</v>
      </c>
      <c r="H9057" s="15">
        <f>HYPERLINK("https://docs.wto.org/imrd/directdoc.asp?DDFDocuments/q/G/SPS/NPER190.pdf","EN")</f>
      </c>
      <c r="I9057" s="15">
        <f>HYPERLINK("https://docs.wto.org/imrd/directdoc.asp?DDFDocuments/r/G/SPS/NPER190.pdf","FR")</f>
      </c>
      <c r="J9057" s="15">
        <f>HYPERLINK("https://docs.wto.org/imrd/directdoc.asp?DDFDocuments/s/G/SPS/NPER190.pdf","ES")</f>
      </c>
    </row>
    <row r="9058">
      <c r="A9058" s="10" t="s">
        <v>15405</v>
      </c>
      <c r="B9058" s="11" t="s">
        <v>233</v>
      </c>
      <c r="C9058" s="10" t="s">
        <v>18</v>
      </c>
      <c r="D9058" s="12">
        <v>39619</v>
      </c>
      <c r="E9058" s="13" t="s">
        <v>15404</v>
      </c>
      <c r="F9058" s="13" t="s">
        <v>992</v>
      </c>
      <c r="G9058" s="14" t="s">
        <v>3481</v>
      </c>
      <c r="H9058" s="15">
        <f>HYPERLINK("https://docs.wto.org/imrd/directdoc.asp?DDFDocuments/t/G/SPS/NPER191.DOC","EN")</f>
      </c>
      <c r="I9058" s="15">
        <f>HYPERLINK("https://docs.wto.org/imrd/directdoc.asp?DDFDocuments/u/G/SPS/NPER191.DOC","FR")</f>
      </c>
      <c r="J9058" s="15">
        <f>HYPERLINK("https://docs.wto.org/imrd/directdoc.asp?DDFDocuments/v/G/SPS/NPER191.DOC","ES")</f>
      </c>
    </row>
    <row r="9059">
      <c r="A9059" s="10" t="s">
        <v>15406</v>
      </c>
      <c r="B9059" s="11" t="s">
        <v>161</v>
      </c>
      <c r="C9059" s="10" t="s">
        <v>40</v>
      </c>
      <c r="D9059" s="12">
        <v>39619</v>
      </c>
      <c r="E9059" s="13" t="s">
        <v>15407</v>
      </c>
      <c r="F9059" s="13" t="s">
        <v>158</v>
      </c>
      <c r="G9059" s="14" t="s">
        <v>168</v>
      </c>
      <c r="H9059" s="15">
        <f>HYPERLINK("https://docs.wto.org/imrd/directdoc.asp?DDFDocuments/t/G/SPS/NUSA1666A1.DOC","EN")</f>
      </c>
      <c r="I9059" s="15">
        <f>HYPERLINK("https://docs.wto.org/imrd/directdoc.asp?DDFDocuments/u/G/SPS/NUSA1666A1.DOC","FR")</f>
      </c>
      <c r="J9059" s="15">
        <f>HYPERLINK("https://docs.wto.org/imrd/directdoc.asp?DDFDocuments/v/G/SPS/NUSA1666A1.DOC","ES")</f>
      </c>
    </row>
    <row r="9060">
      <c r="A9060" s="10" t="s">
        <v>15408</v>
      </c>
      <c r="B9060" s="11" t="s">
        <v>161</v>
      </c>
      <c r="C9060" s="10" t="s">
        <v>40</v>
      </c>
      <c r="D9060" s="12">
        <v>39619</v>
      </c>
      <c r="E9060" s="13" t="s">
        <v>15409</v>
      </c>
      <c r="F9060" s="13" t="s">
        <v>5150</v>
      </c>
      <c r="G9060" s="14" t="s">
        <v>3017</v>
      </c>
      <c r="H9060" s="15">
        <f>HYPERLINK("https://docs.wto.org/imrd/directdoc.asp?DDFDocuments/t/G/SPS/NUSA1667A1.DOC","EN")</f>
      </c>
      <c r="I9060" s="15">
        <f>HYPERLINK("https://docs.wto.org/imrd/directdoc.asp?DDFDocuments/u/G/SPS/NUSA1667A1.DOC","FR")</f>
      </c>
      <c r="J9060" s="15">
        <f>HYPERLINK("https://docs.wto.org/imrd/directdoc.asp?DDFDocuments/v/G/SPS/NUSA1667A1.DOC","ES")</f>
      </c>
    </row>
    <row r="9061">
      <c r="A9061" s="10" t="s">
        <v>15410</v>
      </c>
      <c r="B9061" s="11" t="s">
        <v>161</v>
      </c>
      <c r="C9061" s="10" t="s">
        <v>40</v>
      </c>
      <c r="D9061" s="12">
        <v>39619</v>
      </c>
      <c r="E9061" s="13" t="s">
        <v>15411</v>
      </c>
      <c r="F9061" s="13" t="s">
        <v>5150</v>
      </c>
      <c r="G9061" s="14" t="s">
        <v>188</v>
      </c>
      <c r="H9061" s="15">
        <f>HYPERLINK("https://docs.wto.org/imrd/directdoc.asp?DDFDocuments/t/G/SPS/NUSA1722A1.DOC","EN")</f>
      </c>
      <c r="I9061" s="15">
        <f>HYPERLINK("https://docs.wto.org/imrd/directdoc.asp?DDFDocuments/u/G/SPS/NUSA1722A1.DOC","FR")</f>
      </c>
      <c r="J9061" s="15">
        <f>HYPERLINK("https://docs.wto.org/imrd/directdoc.asp?DDFDocuments/v/G/SPS/NUSA1722A1.DOC","ES")</f>
      </c>
    </row>
    <row r="9062">
      <c r="A9062" s="10" t="s">
        <v>15412</v>
      </c>
      <c r="B9062" s="11" t="s">
        <v>161</v>
      </c>
      <c r="C9062" s="10" t="s">
        <v>18</v>
      </c>
      <c r="D9062" s="12">
        <v>39619</v>
      </c>
      <c r="E9062" s="13" t="s">
        <v>10085</v>
      </c>
      <c r="F9062" s="13" t="s">
        <v>158</v>
      </c>
      <c r="G9062" s="14" t="s">
        <v>379</v>
      </c>
      <c r="H9062" s="15">
        <f>HYPERLINK("https://docs.wto.org/imrd/directdoc.asp?DDFDocuments/q/G/SPS/NUSA1835.pdf","EN")</f>
      </c>
      <c r="I9062" s="15">
        <f>HYPERLINK("https://docs.wto.org/imrd/directdoc.asp?DDFDocuments/r/G/SPS/NUSA1835.pdf","FR")</f>
      </c>
      <c r="J9062" s="15">
        <f>HYPERLINK("https://docs.wto.org/imrd/directdoc.asp?DDFDocuments/s/G/SPS/NUSA1835.pdf","ES")</f>
      </c>
    </row>
    <row r="9063">
      <c r="A9063" s="10" t="s">
        <v>15413</v>
      </c>
      <c r="B9063" s="11" t="s">
        <v>161</v>
      </c>
      <c r="C9063" s="10" t="s">
        <v>40</v>
      </c>
      <c r="D9063" s="12">
        <v>39619</v>
      </c>
      <c r="E9063" s="13" t="s">
        <v>15414</v>
      </c>
      <c r="F9063" s="13" t="s">
        <v>5150</v>
      </c>
      <c r="G9063" s="14" t="s">
        <v>379</v>
      </c>
      <c r="H9063" s="15">
        <f>HYPERLINK("https://docs.wto.org/imrd/directdoc.asp?DDFDocuments/q/G/SPS/NUSA1835A1.pdf","EN")</f>
      </c>
      <c r="I9063" s="15">
        <f>HYPERLINK("https://docs.wto.org/imrd/directdoc.asp?DDFDocuments/r/G/SPS/NUSA1835A1.pdf","FR")</f>
      </c>
      <c r="J9063" s="15">
        <f>HYPERLINK("https://docs.wto.org/imrd/directdoc.asp?DDFDocuments/s/G/SPS/NUSA1835A1.pdf","ES")</f>
      </c>
    </row>
    <row r="9064">
      <c r="A9064" s="10" t="s">
        <v>15415</v>
      </c>
      <c r="B9064" s="11" t="s">
        <v>161</v>
      </c>
      <c r="C9064" s="10" t="s">
        <v>12</v>
      </c>
      <c r="D9064" s="12">
        <v>39619</v>
      </c>
      <c r="E9064" s="13" t="s">
        <v>3381</v>
      </c>
      <c r="F9064" s="13" t="s">
        <v>92</v>
      </c>
      <c r="G9064" s="14" t="s">
        <v>3715</v>
      </c>
      <c r="H9064" s="15">
        <f>HYPERLINK("https://docs.wto.org/imrd/directdoc.asp?DDFDocuments/t/G/SPS/NUSA1836.DOC","EN")</f>
      </c>
      <c r="I9064" s="15">
        <f>HYPERLINK("https://docs.wto.org/imrd/directdoc.asp?DDFDocuments/u/G/SPS/NUSA1836.DOC","FR")</f>
      </c>
      <c r="J9064" s="15">
        <f>HYPERLINK("https://docs.wto.org/imrd/directdoc.asp?DDFDocuments/v/G/SPS/NUSA1836.DOC","ES")</f>
      </c>
    </row>
    <row r="9065">
      <c r="A9065" s="10" t="s">
        <v>15416</v>
      </c>
      <c r="B9065" s="11" t="s">
        <v>161</v>
      </c>
      <c r="C9065" s="10" t="s">
        <v>54</v>
      </c>
      <c r="D9065" s="12">
        <v>39619</v>
      </c>
      <c r="E9065" s="13" t="s">
        <v>3381</v>
      </c>
      <c r="F9065" s="13" t="s">
        <v>5150</v>
      </c>
      <c r="G9065" s="14" t="s">
        <v>3715</v>
      </c>
      <c r="H9065" s="15">
        <f>HYPERLINK("https://docs.wto.org/imrd/directdoc.asp?DDFDocuments/t/G/SPS/NUSA1836A1.DOC","EN")</f>
      </c>
      <c r="I9065" s="15">
        <f>HYPERLINK("https://docs.wto.org/imrd/directdoc.asp?DDFDocuments/u/G/SPS/NUSA1836A1.DOC","FR")</f>
      </c>
      <c r="J9065" s="15">
        <f>HYPERLINK("https://docs.wto.org/imrd/directdoc.asp?DDFDocuments/v/G/SPS/NUSA1836A1.DOC","ES")</f>
      </c>
    </row>
    <row r="9066">
      <c r="A9066" s="10" t="s">
        <v>15417</v>
      </c>
      <c r="B9066" s="11" t="s">
        <v>161</v>
      </c>
      <c r="C9066" s="10" t="s">
        <v>18</v>
      </c>
      <c r="D9066" s="12">
        <v>39619</v>
      </c>
      <c r="E9066" s="13" t="s">
        <v>15418</v>
      </c>
      <c r="F9066" s="13" t="s">
        <v>158</v>
      </c>
      <c r="G9066" s="14" t="s">
        <v>853</v>
      </c>
      <c r="H9066" s="15">
        <f>HYPERLINK("https://docs.wto.org/imrd/directdoc.asp?DDFDocuments/q/G/SPS/NUSA1837.pdf","EN")</f>
      </c>
      <c r="I9066" s="15">
        <f>HYPERLINK("https://docs.wto.org/imrd/directdoc.asp?DDFDocuments/r/G/SPS/NUSA1837.pdf","FR")</f>
      </c>
      <c r="J9066" s="15">
        <f>HYPERLINK("https://docs.wto.org/imrd/directdoc.asp?DDFDocuments/s/G/SPS/NUSA1837.pdf","ES")</f>
      </c>
    </row>
    <row r="9067">
      <c r="A9067" s="10" t="s">
        <v>15419</v>
      </c>
      <c r="B9067" s="11" t="s">
        <v>161</v>
      </c>
      <c r="C9067" s="10" t="s">
        <v>40</v>
      </c>
      <c r="D9067" s="12">
        <v>39619</v>
      </c>
      <c r="E9067" s="13" t="s">
        <v>15418</v>
      </c>
      <c r="F9067" s="13" t="s">
        <v>5150</v>
      </c>
      <c r="G9067" s="14" t="s">
        <v>12748</v>
      </c>
      <c r="H9067" s="15">
        <f>HYPERLINK("https://docs.wto.org/imrd/directdoc.asp?DDFDocuments/q/G/SPS/NUSA1837A1.pdf","EN")</f>
      </c>
      <c r="I9067" s="15">
        <f>HYPERLINK("https://docs.wto.org/imrd/directdoc.asp?DDFDocuments/r/G/SPS/NUSA1837A1.pdf","FR")</f>
      </c>
      <c r="J9067" s="15">
        <f>HYPERLINK("https://docs.wto.org/imrd/directdoc.asp?DDFDocuments/s/G/SPS/NUSA1837A1.pdf","ES")</f>
      </c>
    </row>
    <row r="9068">
      <c r="A9068" s="10" t="s">
        <v>15420</v>
      </c>
      <c r="B9068" s="11" t="s">
        <v>365</v>
      </c>
      <c r="C9068" s="10" t="s">
        <v>40</v>
      </c>
      <c r="D9068" s="12">
        <v>39618</v>
      </c>
      <c r="E9068" s="13" t="s">
        <v>19</v>
      </c>
      <c r="F9068" s="13" t="s">
        <v>5163</v>
      </c>
      <c r="G9068" s="14"/>
      <c r="H9068" s="15">
        <f>HYPERLINK("https://docs.wto.org/imrd/directdoc.asp?DDFDocuments/t/G/SPS/NCHL277A1.DOC","EN")</f>
      </c>
      <c r="I9068" s="15">
        <f>HYPERLINK("https://docs.wto.org/imrd/directdoc.asp?DDFDocuments/u/G/SPS/NCHL277A1.DOC","FR")</f>
      </c>
      <c r="J9068" s="15">
        <f>HYPERLINK("https://docs.wto.org/imrd/directdoc.asp?DDFDocuments/v/G/SPS/NCHL277A1.DOC","ES")</f>
      </c>
    </row>
    <row r="9069">
      <c r="A9069" s="10" t="s">
        <v>15421</v>
      </c>
      <c r="B9069" s="11" t="s">
        <v>1389</v>
      </c>
      <c r="C9069" s="10" t="s">
        <v>979</v>
      </c>
      <c r="D9069" s="12">
        <v>39618</v>
      </c>
      <c r="E9069" s="13" t="s">
        <v>15422</v>
      </c>
      <c r="F9069" s="13" t="s">
        <v>19</v>
      </c>
      <c r="G9069" s="14" t="s">
        <v>3481</v>
      </c>
      <c r="H9069" s="15">
        <f>HYPERLINK("https://docs.wto.org/imrd/directdoc.asp?DDFDocuments/t/G/SPS/NEQVDOM1.DOC","EN")</f>
      </c>
      <c r="I9069" s="15">
        <f>HYPERLINK("https://docs.wto.org/imrd/directdoc.asp?DDFDocuments/u/G/SPS/NEQVDOM1.DOC","FR")</f>
      </c>
      <c r="J9069" s="15">
        <f>HYPERLINK("https://docs.wto.org/imrd/directdoc.asp?DDFDocuments/v/G/SPS/NEQVDOM1.DOC","ES")</f>
      </c>
    </row>
    <row r="9070">
      <c r="A9070" s="10" t="s">
        <v>15423</v>
      </c>
      <c r="B9070" s="11" t="s">
        <v>161</v>
      </c>
      <c r="C9070" s="10" t="s">
        <v>40</v>
      </c>
      <c r="D9070" s="12">
        <v>39618</v>
      </c>
      <c r="E9070" s="13" t="s">
        <v>15424</v>
      </c>
      <c r="F9070" s="13" t="s">
        <v>5150</v>
      </c>
      <c r="G9070" s="14" t="s">
        <v>22</v>
      </c>
      <c r="H9070" s="15">
        <f>HYPERLINK("https://docs.wto.org/imrd/directdoc.asp?DDFDocuments/t/G/SPS/NUSA1665A1.DOC","EN")</f>
      </c>
      <c r="I9070" s="15">
        <f>HYPERLINK("https://docs.wto.org/imrd/directdoc.asp?DDFDocuments/u/G/SPS/NUSA1665A1.DOC","FR")</f>
      </c>
      <c r="J9070" s="15">
        <f>HYPERLINK("https://docs.wto.org/imrd/directdoc.asp?DDFDocuments/v/G/SPS/NUSA1665A1.DOC","ES")</f>
      </c>
    </row>
    <row r="9071">
      <c r="A9071" s="10" t="s">
        <v>15425</v>
      </c>
      <c r="B9071" s="11" t="s">
        <v>161</v>
      </c>
      <c r="C9071" s="10" t="s">
        <v>40</v>
      </c>
      <c r="D9071" s="12">
        <v>39618</v>
      </c>
      <c r="E9071" s="13" t="s">
        <v>971</v>
      </c>
      <c r="F9071" s="13" t="s">
        <v>5150</v>
      </c>
      <c r="G9071" s="14" t="s">
        <v>14816</v>
      </c>
      <c r="H9071" s="15">
        <f>HYPERLINK("https://docs.wto.org/imrd/directdoc.asp?DDFDocuments/t/G/SPS/NUSA1680A1.DOC","EN")</f>
      </c>
      <c r="I9071" s="15">
        <f>HYPERLINK("https://docs.wto.org/imrd/directdoc.asp?DDFDocuments/u/G/SPS/NUSA1680A1.DOC","FR")</f>
      </c>
      <c r="J9071" s="15">
        <f>HYPERLINK("https://docs.wto.org/imrd/directdoc.asp?DDFDocuments/v/G/SPS/NUSA1680A1.DOC","ES")</f>
      </c>
    </row>
    <row r="9072">
      <c r="A9072" s="10" t="s">
        <v>15426</v>
      </c>
      <c r="B9072" s="11" t="s">
        <v>161</v>
      </c>
      <c r="C9072" s="10" t="s">
        <v>40</v>
      </c>
      <c r="D9072" s="12">
        <v>39618</v>
      </c>
      <c r="E9072" s="13" t="s">
        <v>15427</v>
      </c>
      <c r="F9072" s="13" t="s">
        <v>5150</v>
      </c>
      <c r="G9072" s="14" t="s">
        <v>15428</v>
      </c>
      <c r="H9072" s="15">
        <f>HYPERLINK("https://docs.wto.org/imrd/directdoc.asp?DDFDocuments/t/G/SPS/NUSA1748A1.DOC","EN")</f>
      </c>
      <c r="I9072" s="15">
        <f>HYPERLINK("https://docs.wto.org/imrd/directdoc.asp?DDFDocuments/u/G/SPS/NUSA1748A1.DOC","FR")</f>
      </c>
      <c r="J9072" s="15">
        <f>HYPERLINK("https://docs.wto.org/imrd/directdoc.asp?DDFDocuments/v/G/SPS/NUSA1748A1.DOC","ES")</f>
      </c>
    </row>
    <row r="9073">
      <c r="A9073" s="10" t="s">
        <v>15429</v>
      </c>
      <c r="B9073" s="11" t="s">
        <v>161</v>
      </c>
      <c r="C9073" s="10" t="s">
        <v>18</v>
      </c>
      <c r="D9073" s="12">
        <v>39618</v>
      </c>
      <c r="E9073" s="13" t="s">
        <v>10623</v>
      </c>
      <c r="F9073" s="13" t="s">
        <v>10149</v>
      </c>
      <c r="G9073" s="14" t="s">
        <v>15430</v>
      </c>
      <c r="H9073" s="15">
        <f>HYPERLINK("https://docs.wto.org/imrd/directdoc.asp?DDFDocuments/t/G/SPS/NUSA1834.DOC","EN")</f>
      </c>
      <c r="I9073" s="15">
        <f>HYPERLINK("https://docs.wto.org/imrd/directdoc.asp?DDFDocuments/u/G/SPS/NUSA1834.DOC","FR")</f>
      </c>
      <c r="J9073" s="15">
        <f>HYPERLINK("https://docs.wto.org/imrd/directdoc.asp?DDFDocuments/v/G/SPS/NUSA1834.DOC","ES")</f>
      </c>
    </row>
    <row r="9074">
      <c r="A9074" s="10" t="s">
        <v>15431</v>
      </c>
      <c r="B9074" s="11" t="s">
        <v>161</v>
      </c>
      <c r="C9074" s="10" t="s">
        <v>40</v>
      </c>
      <c r="D9074" s="12">
        <v>39618</v>
      </c>
      <c r="E9074" s="13" t="s">
        <v>15432</v>
      </c>
      <c r="F9074" s="13" t="s">
        <v>15433</v>
      </c>
      <c r="G9074" s="14" t="s">
        <v>15434</v>
      </c>
      <c r="H9074" s="15">
        <f>HYPERLINK("https://docs.wto.org/imrd/directdoc.asp?DDFDocuments/t/G/SPS/NUSA828A6.DOC","EN")</f>
      </c>
      <c r="I9074" s="15">
        <f>HYPERLINK("https://docs.wto.org/imrd/directdoc.asp?DDFDocuments/u/G/SPS/NUSA828A6.DOC","FR")</f>
      </c>
      <c r="J9074" s="15">
        <f>HYPERLINK("https://docs.wto.org/imrd/directdoc.asp?DDFDocuments/v/G/SPS/NUSA828A6.DOC","ES")</f>
      </c>
    </row>
    <row r="9075">
      <c r="A9075" s="10" t="s">
        <v>15435</v>
      </c>
      <c r="B9075" s="11" t="s">
        <v>5038</v>
      </c>
      <c r="C9075" s="10" t="s">
        <v>12</v>
      </c>
      <c r="D9075" s="12">
        <v>39617</v>
      </c>
      <c r="E9075" s="13" t="s">
        <v>15290</v>
      </c>
      <c r="F9075" s="13" t="s">
        <v>56</v>
      </c>
      <c r="G9075" s="14" t="s">
        <v>15436</v>
      </c>
      <c r="H9075" s="15">
        <f>HYPERLINK("https://docs.wto.org/imrd/directdoc.asp?DDFDocuments/q/G/SPS/NALB70.pdf","EN")</f>
      </c>
      <c r="I9075" s="15">
        <f>HYPERLINK("https://docs.wto.org/imrd/directdoc.asp?DDFDocuments/r/G/SPS/NALB70.pdf","FR")</f>
      </c>
      <c r="J9075" s="15">
        <f>HYPERLINK("https://docs.wto.org/imrd/directdoc.asp?DDFDocuments/s/G/SPS/NALB70.pdf","ES")</f>
      </c>
    </row>
    <row r="9076">
      <c r="A9076" s="10" t="s">
        <v>15437</v>
      </c>
      <c r="B9076" s="11" t="s">
        <v>5038</v>
      </c>
      <c r="C9076" s="10" t="s">
        <v>12</v>
      </c>
      <c r="D9076" s="12">
        <v>39617</v>
      </c>
      <c r="E9076" s="13" t="s">
        <v>14808</v>
      </c>
      <c r="F9076" s="13" t="s">
        <v>6521</v>
      </c>
      <c r="G9076" s="14" t="s">
        <v>15438</v>
      </c>
      <c r="H9076" s="15">
        <f>HYPERLINK("https://docs.wto.org/imrd/directdoc.asp?DDFDocuments/t/G/SPS/NALB71.DOC","EN")</f>
      </c>
      <c r="I9076" s="15">
        <f>HYPERLINK("https://docs.wto.org/imrd/directdoc.asp?DDFDocuments/u/G/SPS/NALB71.DOC","FR")</f>
      </c>
      <c r="J9076" s="15">
        <f>HYPERLINK("https://docs.wto.org/imrd/directdoc.asp?DDFDocuments/v/G/SPS/NALB71.DOC","ES")</f>
      </c>
    </row>
    <row r="9077">
      <c r="A9077" s="10" t="s">
        <v>15439</v>
      </c>
      <c r="B9077" s="11" t="s">
        <v>161</v>
      </c>
      <c r="C9077" s="10" t="s">
        <v>40</v>
      </c>
      <c r="D9077" s="12">
        <v>39617</v>
      </c>
      <c r="E9077" s="13" t="s">
        <v>2243</v>
      </c>
      <c r="F9077" s="13" t="s">
        <v>925</v>
      </c>
      <c r="G9077" s="14" t="s">
        <v>15440</v>
      </c>
      <c r="H9077" s="15">
        <f>HYPERLINK("https://docs.wto.org/imrd/directdoc.asp?DDFDocuments/t/G/SPS/NUSA1187A5.DOC","EN")</f>
      </c>
      <c r="I9077" s="15">
        <f>HYPERLINK("https://docs.wto.org/imrd/directdoc.asp?DDFDocuments/u/G/SPS/NUSA1187A5.DOC","FR")</f>
      </c>
      <c r="J9077" s="15">
        <f>HYPERLINK("https://docs.wto.org/imrd/directdoc.asp?DDFDocuments/v/G/SPS/NUSA1187A5.DOC","ES")</f>
      </c>
    </row>
    <row r="9078">
      <c r="A9078" s="10" t="s">
        <v>15441</v>
      </c>
      <c r="B9078" s="11" t="s">
        <v>161</v>
      </c>
      <c r="C9078" s="10" t="s">
        <v>40</v>
      </c>
      <c r="D9078" s="12">
        <v>39617</v>
      </c>
      <c r="E9078" s="13" t="s">
        <v>15442</v>
      </c>
      <c r="F9078" s="13" t="s">
        <v>5150</v>
      </c>
      <c r="G9078" s="14" t="s">
        <v>14820</v>
      </c>
      <c r="H9078" s="15">
        <f>HYPERLINK("https://docs.wto.org/imrd/directdoc.asp?DDFDocuments/t/G/SPS/NUSA1489A1.DOC","EN")</f>
      </c>
      <c r="I9078" s="15">
        <f>HYPERLINK("https://docs.wto.org/imrd/directdoc.asp?DDFDocuments/u/G/SPS/NUSA1489A1.DOC","FR")</f>
      </c>
      <c r="J9078" s="15">
        <f>HYPERLINK("https://docs.wto.org/imrd/directdoc.asp?DDFDocuments/v/G/SPS/NUSA1489A1.DOC","ES")</f>
      </c>
    </row>
    <row r="9079">
      <c r="A9079" s="10" t="s">
        <v>15443</v>
      </c>
      <c r="B9079" s="11" t="s">
        <v>161</v>
      </c>
      <c r="C9079" s="10" t="s">
        <v>40</v>
      </c>
      <c r="D9079" s="12">
        <v>39617</v>
      </c>
      <c r="E9079" s="13" t="s">
        <v>15444</v>
      </c>
      <c r="F9079" s="13" t="s">
        <v>5150</v>
      </c>
      <c r="G9079" s="14" t="s">
        <v>14820</v>
      </c>
      <c r="H9079" s="15">
        <f>HYPERLINK("https://docs.wto.org/imrd/directdoc.asp?DDFDocuments/t/G/SPS/NUSA1489A2.DOC","EN")</f>
      </c>
      <c r="I9079" s="15">
        <f>HYPERLINK("https://docs.wto.org/imrd/directdoc.asp?DDFDocuments/u/G/SPS/NUSA1489A2.DOC","FR")</f>
      </c>
      <c r="J9079" s="15">
        <f>HYPERLINK("https://docs.wto.org/imrd/directdoc.asp?DDFDocuments/v/G/SPS/NUSA1489A2.DOC","ES")</f>
      </c>
    </row>
    <row r="9080">
      <c r="A9080" s="10" t="s">
        <v>15445</v>
      </c>
      <c r="B9080" s="11" t="s">
        <v>161</v>
      </c>
      <c r="C9080" s="10" t="s">
        <v>40</v>
      </c>
      <c r="D9080" s="12">
        <v>39617</v>
      </c>
      <c r="E9080" s="13" t="s">
        <v>4316</v>
      </c>
      <c r="F9080" s="13" t="s">
        <v>5150</v>
      </c>
      <c r="G9080" s="14" t="s">
        <v>22</v>
      </c>
      <c r="H9080" s="15">
        <f>HYPERLINK("https://docs.wto.org/imrd/directdoc.asp?DDFDocuments/q/G/SPS/NUSA1664A1.pdf","EN")</f>
      </c>
      <c r="I9080" s="15">
        <f>HYPERLINK("https://docs.wto.org/imrd/directdoc.asp?DDFDocuments/r/G/SPS/NUSA1664A1.pdf","FR")</f>
      </c>
      <c r="J9080" s="15">
        <f>HYPERLINK("https://docs.wto.org/imrd/directdoc.asp?DDFDocuments/s/G/SPS/NUSA1664A1.pdf","ES")</f>
      </c>
    </row>
    <row r="9081">
      <c r="A9081" s="10" t="s">
        <v>15446</v>
      </c>
      <c r="B9081" s="11" t="s">
        <v>161</v>
      </c>
      <c r="C9081" s="10" t="s">
        <v>40</v>
      </c>
      <c r="D9081" s="12">
        <v>39617</v>
      </c>
      <c r="E9081" s="13" t="s">
        <v>2329</v>
      </c>
      <c r="F9081" s="13" t="s">
        <v>5150</v>
      </c>
      <c r="G9081" s="14" t="s">
        <v>14816</v>
      </c>
      <c r="H9081" s="15">
        <f>HYPERLINK("https://docs.wto.org/imrd/directdoc.asp?DDFDocuments/t/G/SPS/NUSA1669A1.DOC","EN")</f>
      </c>
      <c r="I9081" s="15">
        <f>HYPERLINK("https://docs.wto.org/imrd/directdoc.asp?DDFDocuments/u/G/SPS/NUSA1669A1.DOC","FR")</f>
      </c>
      <c r="J9081" s="15">
        <f>HYPERLINK("https://docs.wto.org/imrd/directdoc.asp?DDFDocuments/v/G/SPS/NUSA1669A1.DOC","ES")</f>
      </c>
    </row>
    <row r="9082">
      <c r="A9082" s="10" t="s">
        <v>15447</v>
      </c>
      <c r="B9082" s="11" t="s">
        <v>161</v>
      </c>
      <c r="C9082" s="10" t="s">
        <v>40</v>
      </c>
      <c r="D9082" s="12">
        <v>39617</v>
      </c>
      <c r="E9082" s="13" t="s">
        <v>15448</v>
      </c>
      <c r="F9082" s="13" t="s">
        <v>5150</v>
      </c>
      <c r="G9082" s="14" t="s">
        <v>1944</v>
      </c>
      <c r="H9082" s="15">
        <f>HYPERLINK("https://docs.wto.org/imrd/directdoc.asp?DDFDocuments/q/G/SPS/NUSA1723A1.pdf","EN")</f>
      </c>
      <c r="I9082" s="15">
        <f>HYPERLINK("https://docs.wto.org/imrd/directdoc.asp?DDFDocuments/r/G/SPS/NUSA1723A1.pdf","FR")</f>
      </c>
      <c r="J9082" s="15">
        <f>HYPERLINK("https://docs.wto.org/imrd/directdoc.asp?DDFDocuments/s/G/SPS/NUSA1723A1.pdf","ES")</f>
      </c>
    </row>
    <row r="9083">
      <c r="A9083" s="10" t="s">
        <v>15449</v>
      </c>
      <c r="B9083" s="11" t="s">
        <v>161</v>
      </c>
      <c r="C9083" s="10" t="s">
        <v>40</v>
      </c>
      <c r="D9083" s="12">
        <v>39617</v>
      </c>
      <c r="E9083" s="13" t="s">
        <v>4586</v>
      </c>
      <c r="F9083" s="13" t="s">
        <v>5163</v>
      </c>
      <c r="G9083" s="14" t="s">
        <v>14243</v>
      </c>
      <c r="H9083" s="15">
        <f>HYPERLINK("https://docs.wto.org/imrd/directdoc.asp?DDFDocuments/t/G/SPS/NUSA1827A1.DOC","EN")</f>
      </c>
      <c r="I9083" s="15">
        <f>HYPERLINK("https://docs.wto.org/imrd/directdoc.asp?DDFDocuments/u/G/SPS/NUSA1827A1.DOC","FR")</f>
      </c>
      <c r="J9083" s="15">
        <f>HYPERLINK("https://docs.wto.org/imrd/directdoc.asp?DDFDocuments/v/G/SPS/NUSA1827A1.DOC","ES")</f>
      </c>
    </row>
    <row r="9084">
      <c r="A9084" s="10" t="s">
        <v>15450</v>
      </c>
      <c r="B9084" s="11" t="s">
        <v>161</v>
      </c>
      <c r="C9084" s="10" t="s">
        <v>12</v>
      </c>
      <c r="D9084" s="12">
        <v>39617</v>
      </c>
      <c r="E9084" s="13" t="s">
        <v>14399</v>
      </c>
      <c r="F9084" s="13" t="s">
        <v>6521</v>
      </c>
      <c r="G9084" s="14" t="s">
        <v>15451</v>
      </c>
      <c r="H9084" s="15">
        <f>HYPERLINK("https://docs.wto.org/imrd/directdoc.asp?DDFDocuments/t/G/SPS/NUSA1828.DOC","EN")</f>
      </c>
      <c r="I9084" s="15">
        <f>HYPERLINK("https://docs.wto.org/imrd/directdoc.asp?DDFDocuments/u/G/SPS/NUSA1828.DOC","FR")</f>
      </c>
      <c r="J9084" s="15">
        <f>HYPERLINK("https://docs.wto.org/imrd/directdoc.asp?DDFDocuments/v/G/SPS/NUSA1828.DOC","ES")</f>
      </c>
    </row>
    <row r="9085">
      <c r="A9085" s="10" t="s">
        <v>15452</v>
      </c>
      <c r="B9085" s="11" t="s">
        <v>161</v>
      </c>
      <c r="C9085" s="10" t="s">
        <v>54</v>
      </c>
      <c r="D9085" s="12">
        <v>39617</v>
      </c>
      <c r="E9085" s="13" t="s">
        <v>19</v>
      </c>
      <c r="F9085" s="13" t="s">
        <v>6521</v>
      </c>
      <c r="G9085" s="14" t="s">
        <v>520</v>
      </c>
      <c r="H9085" s="15">
        <f>HYPERLINK("https://docs.wto.org/imrd/directdoc.asp?DDFDocuments/t/G/SPS/NUSA1828A1.DOC","EN")</f>
      </c>
      <c r="I9085" s="15">
        <f>HYPERLINK("https://docs.wto.org/imrd/directdoc.asp?DDFDocuments/u/G/SPS/NUSA1828A1.DOC","FR")</f>
      </c>
      <c r="J9085" s="15">
        <f>HYPERLINK("https://docs.wto.org/imrd/directdoc.asp?DDFDocuments/v/G/SPS/NUSA1828A1.DOC","ES")</f>
      </c>
    </row>
    <row r="9086">
      <c r="A9086" s="10" t="s">
        <v>15453</v>
      </c>
      <c r="B9086" s="11" t="s">
        <v>161</v>
      </c>
      <c r="C9086" s="10" t="s">
        <v>18</v>
      </c>
      <c r="D9086" s="12">
        <v>39617</v>
      </c>
      <c r="E9086" s="13" t="s">
        <v>285</v>
      </c>
      <c r="F9086" s="13" t="s">
        <v>229</v>
      </c>
      <c r="G9086" s="14" t="s">
        <v>15239</v>
      </c>
      <c r="H9086" s="15">
        <f>HYPERLINK("https://docs.wto.org/imrd/directdoc.asp?DDFDocuments/q/G/SPS/NUSA1829.pdf","EN")</f>
      </c>
      <c r="I9086" s="15">
        <f>HYPERLINK("https://docs.wto.org/imrd/directdoc.asp?DDFDocuments/r/G/SPS/NUSA1829.pdf","FR")</f>
      </c>
      <c r="J9086" s="15">
        <f>HYPERLINK("https://docs.wto.org/imrd/directdoc.asp?DDFDocuments/s/G/SPS/NUSA1829.pdf","ES")</f>
      </c>
    </row>
    <row r="9087">
      <c r="A9087" s="10" t="s">
        <v>15454</v>
      </c>
      <c r="B9087" s="11" t="s">
        <v>161</v>
      </c>
      <c r="C9087" s="10" t="s">
        <v>18</v>
      </c>
      <c r="D9087" s="12">
        <v>39617</v>
      </c>
      <c r="E9087" s="13" t="s">
        <v>3159</v>
      </c>
      <c r="F9087" s="13" t="s">
        <v>4616</v>
      </c>
      <c r="G9087" s="14" t="s">
        <v>15455</v>
      </c>
      <c r="H9087" s="15">
        <f>HYPERLINK("https://docs.wto.org/imrd/directdoc.asp?DDFDocuments/t/G/SPS/NUSA1830.DOC","EN")</f>
      </c>
      <c r="I9087" s="15">
        <f>HYPERLINK("https://docs.wto.org/imrd/directdoc.asp?DDFDocuments/u/G/SPS/NUSA1830.DOC","FR")</f>
      </c>
      <c r="J9087" s="15">
        <f>HYPERLINK("https://docs.wto.org/imrd/directdoc.asp?DDFDocuments/v/G/SPS/NUSA1830.DOC","ES")</f>
      </c>
    </row>
    <row r="9088">
      <c r="A9088" s="10" t="s">
        <v>15456</v>
      </c>
      <c r="B9088" s="11" t="s">
        <v>161</v>
      </c>
      <c r="C9088" s="10" t="s">
        <v>40</v>
      </c>
      <c r="D9088" s="12">
        <v>39617</v>
      </c>
      <c r="E9088" s="13" t="s">
        <v>3159</v>
      </c>
      <c r="F9088" s="13" t="s">
        <v>4616</v>
      </c>
      <c r="G9088" s="14" t="s">
        <v>15455</v>
      </c>
      <c r="H9088" s="15">
        <f>HYPERLINK("https://docs.wto.org/imrd/directdoc.asp?DDFDocuments/t/G/SPS/NUSA1830A1.DOC","EN")</f>
      </c>
      <c r="I9088" s="15">
        <f>HYPERLINK("https://docs.wto.org/imrd/directdoc.asp?DDFDocuments/u/G/SPS/NUSA1830A1.DOC","FR")</f>
      </c>
      <c r="J9088" s="15">
        <f>HYPERLINK("https://docs.wto.org/imrd/directdoc.asp?DDFDocuments/v/G/SPS/NUSA1830A1.DOC","ES")</f>
      </c>
    </row>
    <row r="9089">
      <c r="A9089" s="10" t="s">
        <v>15457</v>
      </c>
      <c r="B9089" s="11" t="s">
        <v>161</v>
      </c>
      <c r="C9089" s="10" t="s">
        <v>12</v>
      </c>
      <c r="D9089" s="12">
        <v>39617</v>
      </c>
      <c r="E9089" s="13" t="s">
        <v>15458</v>
      </c>
      <c r="F9089" s="13" t="s">
        <v>283</v>
      </c>
      <c r="G9089" s="14" t="s">
        <v>90</v>
      </c>
      <c r="H9089" s="15">
        <f>HYPERLINK("https://docs.wto.org/imrd/directdoc.asp?DDFDocuments/t/G/SPS/NUSA1831.doc","EN")</f>
      </c>
      <c r="I9089" s="15">
        <f>HYPERLINK("https://docs.wto.org/imrd/directdoc.asp?DDFDocuments/u/G/SPS/NUSA1831.doc","FR")</f>
      </c>
      <c r="J9089" s="15">
        <f>HYPERLINK("https://docs.wto.org/imrd/directdoc.asp?DDFDocuments/v/G/SPS/NUSA1831.doc","ES")</f>
      </c>
    </row>
    <row r="9090">
      <c r="A9090" s="10" t="s">
        <v>15459</v>
      </c>
      <c r="B9090" s="11" t="s">
        <v>161</v>
      </c>
      <c r="C9090" s="10" t="s">
        <v>18</v>
      </c>
      <c r="D9090" s="12">
        <v>39617</v>
      </c>
      <c r="E9090" s="13" t="s">
        <v>15460</v>
      </c>
      <c r="F9090" s="13" t="s">
        <v>2192</v>
      </c>
      <c r="G9090" s="14" t="s">
        <v>168</v>
      </c>
      <c r="H9090" s="15">
        <f>HYPERLINK("https://docs.wto.org/imrd/directdoc.asp?DDFDocuments/t/G/SPS/NUSA1832.doc","EN")</f>
      </c>
      <c r="I9090" s="15">
        <f>HYPERLINK("https://docs.wto.org/imrd/directdoc.asp?DDFDocuments/u/G/SPS/NUSA1832.doc","FR")</f>
      </c>
      <c r="J9090" s="15">
        <f>HYPERLINK("https://docs.wto.org/imrd/directdoc.asp?DDFDocuments/v/G/SPS/NUSA1832.doc","ES")</f>
      </c>
    </row>
    <row r="9091">
      <c r="A9091" s="10" t="s">
        <v>15461</v>
      </c>
      <c r="B9091" s="11" t="s">
        <v>161</v>
      </c>
      <c r="C9091" s="10" t="s">
        <v>18</v>
      </c>
      <c r="D9091" s="12">
        <v>39617</v>
      </c>
      <c r="E9091" s="13" t="s">
        <v>2734</v>
      </c>
      <c r="F9091" s="13" t="s">
        <v>92</v>
      </c>
      <c r="G9091" s="14" t="s">
        <v>87</v>
      </c>
      <c r="H9091" s="15">
        <f>HYPERLINK("https://docs.wto.org/imrd/directdoc.asp?DDFDocuments/t/G/SPS/NUSA1833.DOC","EN")</f>
      </c>
      <c r="I9091" s="15">
        <f>HYPERLINK("https://docs.wto.org/imrd/directdoc.asp?DDFDocuments/u/G/SPS/NUSA1833.DOC","FR")</f>
      </c>
      <c r="J9091" s="15">
        <f>HYPERLINK("https://docs.wto.org/imrd/directdoc.asp?DDFDocuments/v/G/SPS/NUSA1833.DOC","ES")</f>
      </c>
    </row>
    <row r="9092">
      <c r="A9092" s="10" t="s">
        <v>15462</v>
      </c>
      <c r="B9092" s="11" t="s">
        <v>622</v>
      </c>
      <c r="C9092" s="10" t="s">
        <v>18</v>
      </c>
      <c r="D9092" s="12">
        <v>39615</v>
      </c>
      <c r="E9092" s="13" t="s">
        <v>15463</v>
      </c>
      <c r="F9092" s="13" t="s">
        <v>1550</v>
      </c>
      <c r="G9092" s="14" t="s">
        <v>14836</v>
      </c>
      <c r="H9092" s="15">
        <f>HYPERLINK("https://docs.wto.org/imrd/directdoc.asp?DDFDocuments/t/G/SPS/NBHR9.DOC","EN")</f>
      </c>
      <c r="I9092" s="15">
        <f>HYPERLINK("https://docs.wto.org/imrd/directdoc.asp?DDFDocuments/u/G/SPS/NBHR9.DOC","FR")</f>
      </c>
      <c r="J9092" s="15">
        <f>HYPERLINK("https://docs.wto.org/imrd/directdoc.asp?DDFDocuments/v/G/SPS/NBHR9.DOC","ES")</f>
      </c>
    </row>
    <row r="9093">
      <c r="A9093" s="10" t="s">
        <v>15464</v>
      </c>
      <c r="B9093" s="11" t="s">
        <v>233</v>
      </c>
      <c r="C9093" s="10" t="s">
        <v>12</v>
      </c>
      <c r="D9093" s="12">
        <v>39612</v>
      </c>
      <c r="E9093" s="13" t="s">
        <v>15465</v>
      </c>
      <c r="F9093" s="13" t="s">
        <v>6521</v>
      </c>
      <c r="G9093" s="14" t="s">
        <v>15466</v>
      </c>
      <c r="H9093" s="15">
        <f>HYPERLINK("https://docs.wto.org/imrd/directdoc.asp?DDFDocuments/t/G/SPS/NPER181.DOC","EN")</f>
      </c>
      <c r="I9093" s="15">
        <f>HYPERLINK("https://docs.wto.org/imrd/directdoc.asp?DDFDocuments/u/G/SPS/NPER181.DOC","FR")</f>
      </c>
      <c r="J9093" s="15">
        <f>HYPERLINK("https://docs.wto.org/imrd/directdoc.asp?DDFDocuments/v/G/SPS/NPER181.DOC","ES")</f>
      </c>
    </row>
    <row r="9094">
      <c r="A9094" s="10" t="s">
        <v>15467</v>
      </c>
      <c r="B9094" s="11" t="s">
        <v>161</v>
      </c>
      <c r="C9094" s="10" t="s">
        <v>18</v>
      </c>
      <c r="D9094" s="12">
        <v>39612</v>
      </c>
      <c r="E9094" s="13" t="s">
        <v>15468</v>
      </c>
      <c r="F9094" s="13" t="s">
        <v>158</v>
      </c>
      <c r="G9094" s="14" t="s">
        <v>151</v>
      </c>
      <c r="H9094" s="15">
        <f>HYPERLINK("https://docs.wto.org/imrd/directdoc.asp?DDFDocuments/t/G/SPS/NUSA1823.DOC","EN")</f>
      </c>
      <c r="I9094" s="15">
        <f>HYPERLINK("https://docs.wto.org/imrd/directdoc.asp?DDFDocuments/u/G/SPS/NUSA1823.DOC","FR")</f>
      </c>
      <c r="J9094" s="15">
        <f>HYPERLINK("https://docs.wto.org/imrd/directdoc.asp?DDFDocuments/v/G/SPS/NUSA1823.DOC","ES")</f>
      </c>
    </row>
    <row r="9095">
      <c r="A9095" s="10" t="s">
        <v>15469</v>
      </c>
      <c r="B9095" s="11" t="s">
        <v>161</v>
      </c>
      <c r="C9095" s="10" t="s">
        <v>18</v>
      </c>
      <c r="D9095" s="12">
        <v>39612</v>
      </c>
      <c r="E9095" s="13" t="s">
        <v>6283</v>
      </c>
      <c r="F9095" s="13" t="s">
        <v>607</v>
      </c>
      <c r="G9095" s="14" t="s">
        <v>13934</v>
      </c>
      <c r="H9095" s="15">
        <f>HYPERLINK("https://docs.wto.org/imrd/directdoc.asp?DDFDocuments/t/G/SPS/NUSA1824.DOC","EN")</f>
      </c>
      <c r="I9095" s="15">
        <f>HYPERLINK("https://docs.wto.org/imrd/directdoc.asp?DDFDocuments/u/G/SPS/NUSA1824.DOC","FR")</f>
      </c>
      <c r="J9095" s="15">
        <f>HYPERLINK("https://docs.wto.org/imrd/directdoc.asp?DDFDocuments/v/G/SPS/NUSA1824.DOC","ES")</f>
      </c>
    </row>
    <row r="9096">
      <c r="A9096" s="10" t="s">
        <v>15470</v>
      </c>
      <c r="B9096" s="11" t="s">
        <v>161</v>
      </c>
      <c r="C9096" s="10" t="s">
        <v>18</v>
      </c>
      <c r="D9096" s="12">
        <v>39612</v>
      </c>
      <c r="E9096" s="13" t="s">
        <v>15471</v>
      </c>
      <c r="F9096" s="13" t="s">
        <v>186</v>
      </c>
      <c r="G9096" s="14" t="s">
        <v>14757</v>
      </c>
      <c r="H9096" s="15">
        <f>HYPERLINK("https://docs.wto.org/imrd/directdoc.asp?DDFDocuments/q/G/SPS/NUSA1825.pdf","EN")</f>
      </c>
      <c r="I9096" s="15">
        <f>HYPERLINK("https://docs.wto.org/imrd/directdoc.asp?DDFDocuments/r/G/SPS/NUSA1825.pdf","FR")</f>
      </c>
      <c r="J9096" s="15">
        <f>HYPERLINK("https://docs.wto.org/imrd/directdoc.asp?DDFDocuments/s/G/SPS/NUSA1825.pdf","ES")</f>
      </c>
    </row>
    <row r="9097">
      <c r="A9097" s="10" t="s">
        <v>15472</v>
      </c>
      <c r="B9097" s="11" t="s">
        <v>161</v>
      </c>
      <c r="C9097" s="10" t="s">
        <v>18</v>
      </c>
      <c r="D9097" s="12">
        <v>39612</v>
      </c>
      <c r="E9097" s="13" t="s">
        <v>15473</v>
      </c>
      <c r="F9097" s="13" t="s">
        <v>8690</v>
      </c>
      <c r="G9097" s="14" t="s">
        <v>1944</v>
      </c>
      <c r="H9097" s="15">
        <f>HYPERLINK("https://docs.wto.org/imrd/directdoc.asp?DDFDocuments/t/G/SPS/NUSA1826.doc","EN")</f>
      </c>
      <c r="I9097" s="15">
        <f>HYPERLINK("https://docs.wto.org/imrd/directdoc.asp?DDFDocuments/u/G/SPS/NUSA1826.doc","FR")</f>
      </c>
      <c r="J9097" s="15">
        <f>HYPERLINK("https://docs.wto.org/imrd/directdoc.asp?DDFDocuments/v/G/SPS/NUSA1826.doc","ES")</f>
      </c>
    </row>
    <row r="9098">
      <c r="A9098" s="10" t="s">
        <v>15474</v>
      </c>
      <c r="B9098" s="11" t="s">
        <v>161</v>
      </c>
      <c r="C9098" s="10" t="s">
        <v>18</v>
      </c>
      <c r="D9098" s="12">
        <v>39612</v>
      </c>
      <c r="E9098" s="13" t="s">
        <v>14242</v>
      </c>
      <c r="F9098" s="13" t="s">
        <v>4616</v>
      </c>
      <c r="G9098" s="14" t="s">
        <v>14243</v>
      </c>
      <c r="H9098" s="15">
        <f>HYPERLINK("https://docs.wto.org/imrd/directdoc.asp?DDFDocuments/t/G/SPS/NUSA1827.DOC","EN")</f>
      </c>
      <c r="I9098" s="15">
        <f>HYPERLINK("https://docs.wto.org/imrd/directdoc.asp?DDFDocuments/u/G/SPS/NUSA1827.DOC","FR")</f>
      </c>
      <c r="J9098" s="15">
        <f>HYPERLINK("https://docs.wto.org/imrd/directdoc.asp?DDFDocuments/v/G/SPS/NUSA1827.DOC","ES")</f>
      </c>
    </row>
    <row r="9099">
      <c r="A9099" s="10" t="s">
        <v>15475</v>
      </c>
      <c r="B9099" s="11" t="s">
        <v>95</v>
      </c>
      <c r="C9099" s="10" t="s">
        <v>18</v>
      </c>
      <c r="D9099" s="12">
        <v>39610</v>
      </c>
      <c r="E9099" s="13" t="s">
        <v>15476</v>
      </c>
      <c r="F9099" s="13" t="s">
        <v>1515</v>
      </c>
      <c r="G9099" s="14" t="s">
        <v>14820</v>
      </c>
      <c r="H9099" s="15">
        <f>HYPERLINK("https://docs.wto.org/imrd/directdoc.asp?DDFDocuments/t/G/SPS/NBRA435.DOC","EN")</f>
      </c>
      <c r="I9099" s="15">
        <f>HYPERLINK("https://docs.wto.org/imrd/directdoc.asp?DDFDocuments/u/G/SPS/NBRA435.DOC","FR")</f>
      </c>
      <c r="J9099" s="15">
        <f>HYPERLINK("https://docs.wto.org/imrd/directdoc.asp?DDFDocuments/v/G/SPS/NBRA435.DOC","ES")</f>
      </c>
    </row>
    <row r="9100">
      <c r="A9100" s="10" t="s">
        <v>15477</v>
      </c>
      <c r="B9100" s="11" t="s">
        <v>188</v>
      </c>
      <c r="C9100" s="10" t="s">
        <v>12</v>
      </c>
      <c r="D9100" s="12">
        <v>39609</v>
      </c>
      <c r="E9100" s="13" t="s">
        <v>14769</v>
      </c>
      <c r="F9100" s="13" t="s">
        <v>158</v>
      </c>
      <c r="G9100" s="14" t="s">
        <v>195</v>
      </c>
      <c r="H9100" s="15">
        <f>HYPERLINK("https://docs.wto.org/imrd/directdoc.asp?DDFDocuments/q/G/SPS/NAUS224.pdf","EN")</f>
      </c>
      <c r="I9100" s="15">
        <f>HYPERLINK("https://docs.wto.org/imrd/directdoc.asp?DDFDocuments/r/G/SPS/NAUS224.pdf","FR")</f>
      </c>
      <c r="J9100" s="15">
        <f>HYPERLINK("https://docs.wto.org/imrd/directdoc.asp?DDFDocuments/s/G/SPS/NAUS224.pdf","ES")</f>
      </c>
    </row>
    <row r="9101">
      <c r="A9101" s="10" t="s">
        <v>15478</v>
      </c>
      <c r="B9101" s="11" t="s">
        <v>153</v>
      </c>
      <c r="C9101" s="10" t="s">
        <v>18</v>
      </c>
      <c r="D9101" s="12">
        <v>39609</v>
      </c>
      <c r="E9101" s="13" t="s">
        <v>14588</v>
      </c>
      <c r="F9101" s="13" t="s">
        <v>262</v>
      </c>
      <c r="G9101" s="14" t="s">
        <v>14798</v>
      </c>
      <c r="H9101" s="15">
        <f>HYPERLINK("https://docs.wto.org/imrd/directdoc.asp?DDFDocuments/t/G/SPS/NKOR284.doc","EN")</f>
      </c>
      <c r="I9101" s="15">
        <f>HYPERLINK("https://docs.wto.org/imrd/directdoc.asp?DDFDocuments/u/G/SPS/NKOR284.doc","FR")</f>
      </c>
      <c r="J9101" s="15">
        <f>HYPERLINK("https://docs.wto.org/imrd/directdoc.asp?DDFDocuments/v/G/SPS/NKOR284.doc","ES")</f>
      </c>
    </row>
    <row r="9102">
      <c r="A9102" s="10" t="s">
        <v>15479</v>
      </c>
      <c r="B9102" s="11" t="s">
        <v>233</v>
      </c>
      <c r="C9102" s="10" t="s">
        <v>18</v>
      </c>
      <c r="D9102" s="12">
        <v>39609</v>
      </c>
      <c r="E9102" s="13" t="s">
        <v>15480</v>
      </c>
      <c r="F9102" s="13" t="s">
        <v>992</v>
      </c>
      <c r="G9102" s="14" t="s">
        <v>779</v>
      </c>
      <c r="H9102" s="15">
        <f>HYPERLINK("https://docs.wto.org/imrd/directdoc.asp?DDFDocuments/t/G/SPS/NPER179.doc","EN")</f>
      </c>
      <c r="I9102" s="15">
        <f>HYPERLINK("https://docs.wto.org/imrd/directdoc.asp?DDFDocuments/u/G/SPS/NPER179.doc","FR")</f>
      </c>
      <c r="J9102" s="15">
        <f>HYPERLINK("https://docs.wto.org/imrd/directdoc.asp?DDFDocuments/v/G/SPS/NPER179.doc","ES")</f>
      </c>
    </row>
    <row r="9103">
      <c r="A9103" s="10" t="s">
        <v>15481</v>
      </c>
      <c r="B9103" s="11" t="s">
        <v>233</v>
      </c>
      <c r="C9103" s="10" t="s">
        <v>18</v>
      </c>
      <c r="D9103" s="12">
        <v>39609</v>
      </c>
      <c r="E9103" s="13" t="s">
        <v>15482</v>
      </c>
      <c r="F9103" s="13" t="s">
        <v>992</v>
      </c>
      <c r="G9103" s="14" t="s">
        <v>188</v>
      </c>
      <c r="H9103" s="15">
        <f>HYPERLINK("https://docs.wto.org/imrd/directdoc.asp?DDFDocuments/t/G/SPS/NPER180.doc","EN")</f>
      </c>
      <c r="I9103" s="15">
        <f>HYPERLINK("https://docs.wto.org/imrd/directdoc.asp?DDFDocuments/u/G/SPS/NPER180.doc","FR")</f>
      </c>
      <c r="J9103" s="15">
        <f>HYPERLINK("https://docs.wto.org/imrd/directdoc.asp?DDFDocuments/v/G/SPS/NPER180.doc","ES")</f>
      </c>
    </row>
    <row r="9104">
      <c r="A9104" s="10" t="s">
        <v>15483</v>
      </c>
      <c r="B9104" s="11" t="s">
        <v>1129</v>
      </c>
      <c r="C9104" s="10" t="s">
        <v>40</v>
      </c>
      <c r="D9104" s="12">
        <v>39608</v>
      </c>
      <c r="E9104" s="13" t="s">
        <v>14095</v>
      </c>
      <c r="F9104" s="13" t="s">
        <v>3331</v>
      </c>
      <c r="G9104" s="14" t="s">
        <v>14816</v>
      </c>
      <c r="H9104" s="15">
        <f>HYPERLINK("https://docs.wto.org/imrd/directdoc.asp?DDFDocuments/t/G/SPS/NMYS19A1.DOC","EN")</f>
      </c>
      <c r="I9104" s="15">
        <f>HYPERLINK("https://docs.wto.org/imrd/directdoc.asp?DDFDocuments/u/G/SPS/NMYS19A1.DOC","FR")</f>
      </c>
      <c r="J9104" s="15">
        <f>HYPERLINK("https://docs.wto.org/imrd/directdoc.asp?DDFDocuments/v/G/SPS/NMYS19A1.DOC","ES")</f>
      </c>
    </row>
    <row r="9105">
      <c r="A9105" s="10" t="s">
        <v>15484</v>
      </c>
      <c r="B9105" s="11" t="s">
        <v>5038</v>
      </c>
      <c r="C9105" s="10" t="s">
        <v>12</v>
      </c>
      <c r="D9105" s="12">
        <v>39603</v>
      </c>
      <c r="E9105" s="13" t="s">
        <v>15089</v>
      </c>
      <c r="F9105" s="13" t="s">
        <v>6531</v>
      </c>
      <c r="G9105" s="14" t="s">
        <v>15485</v>
      </c>
      <c r="H9105" s="15">
        <f>HYPERLINK("https://docs.wto.org/imrd/directdoc.asp?DDFDocuments/t/G/SPS/NALB69.DOC","EN")</f>
      </c>
      <c r="I9105" s="15">
        <f>HYPERLINK("https://docs.wto.org/imrd/directdoc.asp?DDFDocuments/u/G/SPS/NALB69.DOC","FR")</f>
      </c>
      <c r="J9105" s="15">
        <f>HYPERLINK("https://docs.wto.org/imrd/directdoc.asp?DDFDocuments/v/G/SPS/NALB69.DOC","ES")</f>
      </c>
    </row>
    <row r="9106">
      <c r="A9106" s="10" t="s">
        <v>15486</v>
      </c>
      <c r="B9106" s="11" t="s">
        <v>95</v>
      </c>
      <c r="C9106" s="10" t="s">
        <v>18</v>
      </c>
      <c r="D9106" s="12">
        <v>39603</v>
      </c>
      <c r="E9106" s="13" t="s">
        <v>15487</v>
      </c>
      <c r="F9106" s="13" t="s">
        <v>6686</v>
      </c>
      <c r="G9106" s="14" t="s">
        <v>149</v>
      </c>
      <c r="H9106" s="15">
        <f>HYPERLINK("https://docs.wto.org/imrd/directdoc.asp?DDFDocuments/q/G/SPS/NBRA431.pdf","EN")</f>
      </c>
      <c r="I9106" s="15">
        <f>HYPERLINK("https://docs.wto.org/imrd/directdoc.asp?DDFDocuments/r/G/SPS/NBRA431.pdf","FR")</f>
      </c>
      <c r="J9106" s="15">
        <f>HYPERLINK("https://docs.wto.org/imrd/directdoc.asp?DDFDocuments/s/G/SPS/NBRA431.pdf","ES")</f>
      </c>
    </row>
    <row r="9107">
      <c r="A9107" s="10" t="s">
        <v>15488</v>
      </c>
      <c r="B9107" s="11" t="s">
        <v>365</v>
      </c>
      <c r="C9107" s="10" t="s">
        <v>12</v>
      </c>
      <c r="D9107" s="12">
        <v>39603</v>
      </c>
      <c r="E9107" s="13" t="s">
        <v>15489</v>
      </c>
      <c r="F9107" s="13" t="s">
        <v>607</v>
      </c>
      <c r="G9107" s="14" t="s">
        <v>15490</v>
      </c>
      <c r="H9107" s="15">
        <f>HYPERLINK("https://docs.wto.org/imrd/directdoc.asp?DDFDocuments/t/G/SPS/NCHL278.DOC","EN")</f>
      </c>
      <c r="I9107" s="15">
        <f>HYPERLINK("https://docs.wto.org/imrd/directdoc.asp?DDFDocuments/u/G/SPS/NCHL278.DOC","FR")</f>
      </c>
      <c r="J9107" s="15">
        <f>HYPERLINK("https://docs.wto.org/imrd/directdoc.asp?DDFDocuments/v/G/SPS/NCHL278.DOC","ES")</f>
      </c>
    </row>
    <row r="9108">
      <c r="A9108" s="10" t="s">
        <v>15491</v>
      </c>
      <c r="B9108" s="11" t="s">
        <v>79</v>
      </c>
      <c r="C9108" s="10" t="s">
        <v>12</v>
      </c>
      <c r="D9108" s="12">
        <v>39603</v>
      </c>
      <c r="E9108" s="13" t="s">
        <v>13152</v>
      </c>
      <c r="F9108" s="13" t="s">
        <v>6521</v>
      </c>
      <c r="G9108" s="14" t="s">
        <v>349</v>
      </c>
      <c r="H9108" s="15">
        <f>HYPERLINK("https://docs.wto.org/imrd/directdoc.asp?DDFDocuments/t/G/SPS/NCOL156.DOC","EN")</f>
      </c>
      <c r="I9108" s="15">
        <f>HYPERLINK("https://docs.wto.org/imrd/directdoc.asp?DDFDocuments/u/G/SPS/NCOL156.DOC","FR")</f>
      </c>
      <c r="J9108" s="15">
        <f>HYPERLINK("https://docs.wto.org/imrd/directdoc.asp?DDFDocuments/v/G/SPS/NCOL156.DOC","ES")</f>
      </c>
    </row>
    <row r="9109">
      <c r="A9109" s="10" t="s">
        <v>15492</v>
      </c>
      <c r="B9109" s="11" t="s">
        <v>2054</v>
      </c>
      <c r="C9109" s="10" t="s">
        <v>40</v>
      </c>
      <c r="D9109" s="12">
        <v>39603</v>
      </c>
      <c r="E9109" s="13" t="s">
        <v>15493</v>
      </c>
      <c r="F9109" s="13" t="s">
        <v>5163</v>
      </c>
      <c r="G9109" s="14" t="s">
        <v>15494</v>
      </c>
      <c r="H9109" s="15">
        <f>HYPERLINK("https://docs.wto.org/imrd/directdoc.asp?DDFDocuments/t/G/SPS/NNPL6A1.DOC","EN")</f>
      </c>
      <c r="I9109" s="15">
        <f>HYPERLINK("https://docs.wto.org/imrd/directdoc.asp?DDFDocuments/u/G/SPS/NNPL6A1.DOC","FR")</f>
      </c>
      <c r="J9109" s="15">
        <f>HYPERLINK("https://docs.wto.org/imrd/directdoc.asp?DDFDocuments/v/G/SPS/NNPL6A1.DOC","ES")</f>
      </c>
    </row>
    <row r="9110">
      <c r="A9110" s="10" t="s">
        <v>15495</v>
      </c>
      <c r="B9110" s="11" t="s">
        <v>5038</v>
      </c>
      <c r="C9110" s="10" t="s">
        <v>18</v>
      </c>
      <c r="D9110" s="12">
        <v>39602</v>
      </c>
      <c r="E9110" s="13" t="s">
        <v>2149</v>
      </c>
      <c r="F9110" s="13" t="s">
        <v>24</v>
      </c>
      <c r="G9110" s="14" t="s">
        <v>5038</v>
      </c>
      <c r="H9110" s="15">
        <f>HYPERLINK("https://docs.wto.org/imrd/directdoc.asp?DDFDocuments/t/G/SPS/NALB67.doc","EN")</f>
      </c>
      <c r="I9110" s="15">
        <f>HYPERLINK("https://docs.wto.org/imrd/directdoc.asp?DDFDocuments/u/G/SPS/NALB67.doc","FR")</f>
      </c>
      <c r="J9110" s="15">
        <f>HYPERLINK("https://docs.wto.org/imrd/directdoc.asp?DDFDocuments/v/G/SPS/NALB67.doc","ES")</f>
      </c>
    </row>
    <row r="9111">
      <c r="A9111" s="10" t="s">
        <v>15496</v>
      </c>
      <c r="B9111" s="11" t="s">
        <v>5038</v>
      </c>
      <c r="C9111" s="10" t="s">
        <v>12</v>
      </c>
      <c r="D9111" s="12">
        <v>39602</v>
      </c>
      <c r="E9111" s="13" t="s">
        <v>14808</v>
      </c>
      <c r="F9111" s="13" t="s">
        <v>6521</v>
      </c>
      <c r="G9111" s="14" t="s">
        <v>15497</v>
      </c>
      <c r="H9111" s="15">
        <f>HYPERLINK("https://docs.wto.org/imrd/directdoc.asp?DDFDocuments/t/G/SPS/NALB68.DOC","EN")</f>
      </c>
      <c r="I9111" s="15">
        <f>HYPERLINK("https://docs.wto.org/imrd/directdoc.asp?DDFDocuments/u/G/SPS/NALB68.DOC","FR")</f>
      </c>
      <c r="J9111" s="15">
        <f>HYPERLINK("https://docs.wto.org/imrd/directdoc.asp?DDFDocuments/v/G/SPS/NALB68.DOC","ES")</f>
      </c>
    </row>
    <row r="9112">
      <c r="A9112" s="10" t="s">
        <v>15498</v>
      </c>
      <c r="B9112" s="11" t="s">
        <v>95</v>
      </c>
      <c r="C9112" s="10" t="s">
        <v>18</v>
      </c>
      <c r="D9112" s="12">
        <v>39601</v>
      </c>
      <c r="E9112" s="13" t="s">
        <v>14602</v>
      </c>
      <c r="F9112" s="13" t="s">
        <v>4894</v>
      </c>
      <c r="G9112" s="14" t="s">
        <v>14820</v>
      </c>
      <c r="H9112" s="15">
        <f>HYPERLINK("https://docs.wto.org/imrd/directdoc.asp?DDFDocuments/t/G/SPS/NBRA424.DOC","EN")</f>
      </c>
      <c r="I9112" s="15">
        <f>HYPERLINK("https://docs.wto.org/imrd/directdoc.asp?DDFDocuments/u/G/SPS/NBRA424.DOC","FR")</f>
      </c>
      <c r="J9112" s="15">
        <f>HYPERLINK("https://docs.wto.org/imrd/directdoc.asp?DDFDocuments/v/G/SPS/NBRA424.DOC","ES")</f>
      </c>
    </row>
    <row r="9113">
      <c r="A9113" s="10" t="s">
        <v>15499</v>
      </c>
      <c r="B9113" s="11" t="s">
        <v>95</v>
      </c>
      <c r="C9113" s="10" t="s">
        <v>18</v>
      </c>
      <c r="D9113" s="12">
        <v>39601</v>
      </c>
      <c r="E9113" s="13" t="s">
        <v>7536</v>
      </c>
      <c r="F9113" s="13" t="s">
        <v>4353</v>
      </c>
      <c r="G9113" s="14" t="s">
        <v>14816</v>
      </c>
      <c r="H9113" s="15">
        <f>HYPERLINK("https://docs.wto.org/imrd/directdoc.asp?DDFDocuments/t/G/SPS/NBRA426.DOC","EN")</f>
      </c>
      <c r="I9113" s="15">
        <f>HYPERLINK("https://docs.wto.org/imrd/directdoc.asp?DDFDocuments/u/G/SPS/NBRA426.DOC","FR")</f>
      </c>
      <c r="J9113" s="15">
        <f>HYPERLINK("https://docs.wto.org/imrd/directdoc.asp?DDFDocuments/v/G/SPS/NBRA426.DOC","ES")</f>
      </c>
    </row>
    <row r="9114">
      <c r="A9114" s="10" t="s">
        <v>15500</v>
      </c>
      <c r="B9114" s="11" t="s">
        <v>95</v>
      </c>
      <c r="C9114" s="10" t="s">
        <v>18</v>
      </c>
      <c r="D9114" s="12">
        <v>39601</v>
      </c>
      <c r="E9114" s="13" t="s">
        <v>15501</v>
      </c>
      <c r="F9114" s="13" t="s">
        <v>1282</v>
      </c>
      <c r="G9114" s="14" t="s">
        <v>14816</v>
      </c>
      <c r="H9114" s="15">
        <f>HYPERLINK("https://docs.wto.org/imrd/directdoc.asp?DDFDocuments/t/G/SPS/NBRA430.doc","EN")</f>
      </c>
      <c r="I9114" s="15">
        <f>HYPERLINK("https://docs.wto.org/imrd/directdoc.asp?DDFDocuments/u/G/SPS/NBRA430.doc","FR")</f>
      </c>
      <c r="J9114" s="15">
        <f>HYPERLINK("https://docs.wto.org/imrd/directdoc.asp?DDFDocuments/v/G/SPS/NBRA430.doc","ES")</f>
      </c>
    </row>
    <row r="9115">
      <c r="A9115" s="10" t="s">
        <v>15502</v>
      </c>
      <c r="B9115" s="11" t="s">
        <v>153</v>
      </c>
      <c r="C9115" s="10" t="s">
        <v>12</v>
      </c>
      <c r="D9115" s="12">
        <v>39601</v>
      </c>
      <c r="E9115" s="13" t="s">
        <v>15503</v>
      </c>
      <c r="F9115" s="13" t="s">
        <v>9841</v>
      </c>
      <c r="G9115" s="14" t="s">
        <v>15504</v>
      </c>
      <c r="H9115" s="15">
        <f>HYPERLINK("https://docs.wto.org/imrd/directdoc.asp?DDFDocuments/q/G/SPS/NKOR281.pdf","EN")</f>
      </c>
      <c r="I9115" s="15">
        <f>HYPERLINK("https://docs.wto.org/imrd/directdoc.asp?DDFDocuments/r/G/SPS/NKOR281.pdf","FR")</f>
      </c>
      <c r="J9115" s="15">
        <f>HYPERLINK("https://docs.wto.org/imrd/directdoc.asp?DDFDocuments/s/G/SPS/NKOR281.pdf","ES")</f>
      </c>
    </row>
    <row r="9116">
      <c r="A9116" s="10" t="s">
        <v>15505</v>
      </c>
      <c r="B9116" s="11" t="s">
        <v>5038</v>
      </c>
      <c r="C9116" s="10" t="s">
        <v>18</v>
      </c>
      <c r="D9116" s="12">
        <v>39598</v>
      </c>
      <c r="E9116" s="13" t="s">
        <v>15506</v>
      </c>
      <c r="F9116" s="13" t="s">
        <v>3339</v>
      </c>
      <c r="G9116" s="14" t="s">
        <v>5038</v>
      </c>
      <c r="H9116" s="15">
        <f>HYPERLINK("https://docs.wto.org/imrd/directdoc.asp?DDFDocuments/t/G/SPS/NALB66.doc","EN")</f>
      </c>
      <c r="I9116" s="15">
        <f>HYPERLINK("https://docs.wto.org/imrd/directdoc.asp?DDFDocuments/u/G/SPS/NALB66.doc","FR")</f>
      </c>
      <c r="J9116" s="15">
        <f>HYPERLINK("https://docs.wto.org/imrd/directdoc.asp?DDFDocuments/v/G/SPS/NALB66.doc","ES")</f>
      </c>
    </row>
    <row r="9117">
      <c r="A9117" s="10" t="s">
        <v>15507</v>
      </c>
      <c r="B9117" s="11" t="s">
        <v>349</v>
      </c>
      <c r="C9117" s="10" t="s">
        <v>18</v>
      </c>
      <c r="D9117" s="12">
        <v>39598</v>
      </c>
      <c r="E9117" s="13" t="s">
        <v>15508</v>
      </c>
      <c r="F9117" s="13" t="s">
        <v>5334</v>
      </c>
      <c r="G9117" s="14" t="s">
        <v>1412</v>
      </c>
      <c r="H9117" s="15">
        <f>HYPERLINK("https://docs.wto.org/imrd/directdoc.asp?DDFDocuments/t/G/SPS/NECU44.DOC","EN")</f>
      </c>
      <c r="I9117" s="15">
        <f>HYPERLINK("https://docs.wto.org/imrd/directdoc.asp?DDFDocuments/u/G/SPS/NECU44.DOC","FR")</f>
      </c>
      <c r="J9117" s="15">
        <f>HYPERLINK("https://docs.wto.org/imrd/directdoc.asp?DDFDocuments/v/G/SPS/NECU44.DOC","ES")</f>
      </c>
    </row>
    <row r="9118">
      <c r="A9118" s="10" t="s">
        <v>15509</v>
      </c>
      <c r="B9118" s="11" t="s">
        <v>349</v>
      </c>
      <c r="C9118" s="10" t="s">
        <v>18</v>
      </c>
      <c r="D9118" s="12">
        <v>39598</v>
      </c>
      <c r="E9118" s="13" t="s">
        <v>15510</v>
      </c>
      <c r="F9118" s="13" t="s">
        <v>4894</v>
      </c>
      <c r="G9118" s="14" t="s">
        <v>14234</v>
      </c>
      <c r="H9118" s="15">
        <f>HYPERLINK("https://docs.wto.org/imrd/directdoc.asp?DDFDocuments/t/G/SPS/NECU45.DOC","EN")</f>
      </c>
      <c r="I9118" s="15">
        <f>HYPERLINK("https://docs.wto.org/imrd/directdoc.asp?DDFDocuments/u/G/SPS/NECU45.DOC","FR")</f>
      </c>
      <c r="J9118" s="15">
        <f>HYPERLINK("https://docs.wto.org/imrd/directdoc.asp?DDFDocuments/v/G/SPS/NECU45.DOC","ES")</f>
      </c>
    </row>
    <row r="9119">
      <c r="A9119" s="10" t="s">
        <v>15511</v>
      </c>
      <c r="B9119" s="11" t="s">
        <v>349</v>
      </c>
      <c r="C9119" s="10" t="s">
        <v>18</v>
      </c>
      <c r="D9119" s="12">
        <v>39598</v>
      </c>
      <c r="E9119" s="13" t="s">
        <v>15512</v>
      </c>
      <c r="F9119" s="13" t="s">
        <v>14898</v>
      </c>
      <c r="G9119" s="14" t="s">
        <v>14002</v>
      </c>
      <c r="H9119" s="15">
        <f>HYPERLINK("https://docs.wto.org/imrd/directdoc.asp?DDFDocuments/t/G/SPS/NECU46.DOC","EN")</f>
      </c>
      <c r="I9119" s="15">
        <f>HYPERLINK("https://docs.wto.org/imrd/directdoc.asp?DDFDocuments/u/G/SPS/NECU46.DOC","FR")</f>
      </c>
      <c r="J9119" s="15">
        <f>HYPERLINK("https://docs.wto.org/imrd/directdoc.asp?DDFDocuments/v/G/SPS/NECU46.DOC","ES")</f>
      </c>
    </row>
    <row r="9120">
      <c r="A9120" s="10" t="s">
        <v>15513</v>
      </c>
      <c r="B9120" s="11" t="s">
        <v>59</v>
      </c>
      <c r="C9120" s="10" t="s">
        <v>40</v>
      </c>
      <c r="D9120" s="12">
        <v>39598</v>
      </c>
      <c r="E9120" s="13" t="s">
        <v>15514</v>
      </c>
      <c r="F9120" s="13" t="s">
        <v>5150</v>
      </c>
      <c r="G9120" s="14" t="s">
        <v>14820</v>
      </c>
      <c r="H9120" s="15">
        <f>HYPERLINK("https://docs.wto.org/imrd/directdoc.asp?DDFDocuments/t/G/SPS/NTPKM125A1.DOC","EN")</f>
      </c>
      <c r="I9120" s="15">
        <f>HYPERLINK("https://docs.wto.org/imrd/directdoc.asp?DDFDocuments/u/G/SPS/NTPKM125A1.DOC","FR")</f>
      </c>
      <c r="J9120" s="15">
        <f>HYPERLINK("https://docs.wto.org/imrd/directdoc.asp?DDFDocuments/v/G/SPS/NTPKM125A1.DOC","ES")</f>
      </c>
    </row>
    <row r="9121">
      <c r="A9121" s="10" t="s">
        <v>15515</v>
      </c>
      <c r="B9121" s="11" t="s">
        <v>82</v>
      </c>
      <c r="C9121" s="10" t="s">
        <v>40</v>
      </c>
      <c r="D9121" s="12">
        <v>39597</v>
      </c>
      <c r="E9121" s="13" t="s">
        <v>15516</v>
      </c>
      <c r="F9121" s="13" t="s">
        <v>15517</v>
      </c>
      <c r="G9121" s="14" t="s">
        <v>15518</v>
      </c>
      <c r="H9121" s="15">
        <f>HYPERLINK("https://docs.wto.org/imrd/directdoc.asp?DDFDocuments/t/G/SPS/NEEC103A22.DOC","EN")</f>
      </c>
      <c r="I9121" s="15">
        <f>HYPERLINK("https://docs.wto.org/imrd/directdoc.asp?DDFDocuments/u/G/SPS/NEEC103A22.DOC","FR")</f>
      </c>
      <c r="J9121" s="15">
        <f>HYPERLINK("https://docs.wto.org/imrd/directdoc.asp?DDFDocuments/v/G/SPS/NEEC103A22.DOC","ES")</f>
      </c>
    </row>
    <row r="9122">
      <c r="A9122" s="10" t="s">
        <v>15519</v>
      </c>
      <c r="B9122" s="11" t="s">
        <v>153</v>
      </c>
      <c r="C9122" s="10" t="s">
        <v>18</v>
      </c>
      <c r="D9122" s="12">
        <v>39596</v>
      </c>
      <c r="E9122" s="13" t="s">
        <v>15520</v>
      </c>
      <c r="F9122" s="13" t="s">
        <v>15521</v>
      </c>
      <c r="G9122" s="14" t="s">
        <v>14798</v>
      </c>
      <c r="H9122" s="15">
        <f>HYPERLINK("https://docs.wto.org/imrd/directdoc.asp?DDFDocuments/t/G/SPS/NKOR280.doc","EN")</f>
      </c>
      <c r="I9122" s="15">
        <f>HYPERLINK("https://docs.wto.org/imrd/directdoc.asp?DDFDocuments/u/G/SPS/NKOR280.doc","FR")</f>
      </c>
      <c r="J9122" s="15">
        <f>HYPERLINK("https://docs.wto.org/imrd/directdoc.asp?DDFDocuments/v/G/SPS/NKOR280.doc","ES")</f>
      </c>
    </row>
    <row r="9123">
      <c r="A9123" s="10" t="s">
        <v>15522</v>
      </c>
      <c r="B9123" s="11" t="s">
        <v>195</v>
      </c>
      <c r="C9123" s="10" t="s">
        <v>40</v>
      </c>
      <c r="D9123" s="12">
        <v>39596</v>
      </c>
      <c r="E9123" s="13" t="s">
        <v>15523</v>
      </c>
      <c r="F9123" s="13" t="s">
        <v>5163</v>
      </c>
      <c r="G9123" s="14" t="s">
        <v>15524</v>
      </c>
      <c r="H9123" s="15">
        <f>HYPERLINK("https://docs.wto.org/imrd/directdoc.asp?DDFDocuments/t/G/SPS/NNZL387A1.DOC","EN")</f>
      </c>
      <c r="I9123" s="15">
        <f>HYPERLINK("https://docs.wto.org/imrd/directdoc.asp?DDFDocuments/u/G/SPS/NNZL387A1.DOC","FR")</f>
      </c>
      <c r="J9123" s="15">
        <f>HYPERLINK("https://docs.wto.org/imrd/directdoc.asp?DDFDocuments/v/G/SPS/NNZL387A1.DOC","ES")</f>
      </c>
    </row>
    <row r="9124">
      <c r="A9124" s="10" t="s">
        <v>15525</v>
      </c>
      <c r="B9124" s="11" t="s">
        <v>195</v>
      </c>
      <c r="C9124" s="10" t="s">
        <v>18</v>
      </c>
      <c r="D9124" s="12">
        <v>39596</v>
      </c>
      <c r="E9124" s="13" t="s">
        <v>12897</v>
      </c>
      <c r="F9124" s="13" t="s">
        <v>5697</v>
      </c>
      <c r="G9124" s="14" t="s">
        <v>14816</v>
      </c>
      <c r="H9124" s="15">
        <f>HYPERLINK("https://docs.wto.org/imrd/directdoc.asp?DDFDocuments/t/G/SPS/NNZL400.DOC","EN")</f>
      </c>
      <c r="I9124" s="15">
        <f>HYPERLINK("https://docs.wto.org/imrd/directdoc.asp?DDFDocuments/u/G/SPS/NNZL400.DOC","FR")</f>
      </c>
      <c r="J9124" s="15">
        <f>HYPERLINK("https://docs.wto.org/imrd/directdoc.asp?DDFDocuments/v/G/SPS/NNZL400.DOC","ES")</f>
      </c>
    </row>
    <row r="9125">
      <c r="A9125" s="10" t="s">
        <v>15526</v>
      </c>
      <c r="B9125" s="11" t="s">
        <v>233</v>
      </c>
      <c r="C9125" s="10" t="s">
        <v>12</v>
      </c>
      <c r="D9125" s="12">
        <v>39596</v>
      </c>
      <c r="E9125" s="13" t="s">
        <v>13138</v>
      </c>
      <c r="F9125" s="13" t="s">
        <v>2192</v>
      </c>
      <c r="G9125" s="14" t="s">
        <v>349</v>
      </c>
      <c r="H9125" s="15">
        <f>HYPERLINK("https://docs.wto.org/imrd/directdoc.asp?DDFDocuments/t/G/SPS/NPER178.doc","EN")</f>
      </c>
      <c r="I9125" s="15">
        <f>HYPERLINK("https://docs.wto.org/imrd/directdoc.asp?DDFDocuments/u/G/SPS/NPER178.doc","FR")</f>
      </c>
      <c r="J9125" s="15">
        <f>HYPERLINK("https://docs.wto.org/imrd/directdoc.asp?DDFDocuments/v/G/SPS/NPER178.doc","ES")</f>
      </c>
    </row>
    <row r="9126">
      <c r="A9126" s="10" t="s">
        <v>15527</v>
      </c>
      <c r="B9126" s="11" t="s">
        <v>1600</v>
      </c>
      <c r="C9126" s="10" t="s">
        <v>18</v>
      </c>
      <c r="D9126" s="12">
        <v>39591</v>
      </c>
      <c r="E9126" s="13" t="s">
        <v>15528</v>
      </c>
      <c r="F9126" s="13" t="s">
        <v>3442</v>
      </c>
      <c r="G9126" s="14" t="s">
        <v>14816</v>
      </c>
      <c r="H9126" s="15">
        <f>HYPERLINK("https://docs.wto.org/imrd/directdoc.asp?DDFDocuments/t/G/SPS/NMAR27.DOC","EN")</f>
      </c>
      <c r="I9126" s="15">
        <f>HYPERLINK("https://docs.wto.org/imrd/directdoc.asp?DDFDocuments/u/G/SPS/NMAR27.DOC","FR")</f>
      </c>
      <c r="J9126" s="15">
        <f>HYPERLINK("https://docs.wto.org/imrd/directdoc.asp?DDFDocuments/v/G/SPS/NMAR27.DOC","ES")</f>
      </c>
    </row>
    <row r="9127">
      <c r="A9127" s="10" t="s">
        <v>15529</v>
      </c>
      <c r="B9127" s="11" t="s">
        <v>95</v>
      </c>
      <c r="C9127" s="10" t="s">
        <v>40</v>
      </c>
      <c r="D9127" s="12">
        <v>39590</v>
      </c>
      <c r="E9127" s="13" t="s">
        <v>14328</v>
      </c>
      <c r="F9127" s="13" t="s">
        <v>5150</v>
      </c>
      <c r="G9127" s="14" t="s">
        <v>14816</v>
      </c>
      <c r="H9127" s="15">
        <f>HYPERLINK("https://docs.wto.org/imrd/directdoc.asp?DDFDocuments/t/G/SPS/NBRA198A2.DOC","EN")</f>
      </c>
      <c r="I9127" s="15">
        <f>HYPERLINK("https://docs.wto.org/imrd/directdoc.asp?DDFDocuments/u/G/SPS/NBRA198A2.DOC","FR")</f>
      </c>
      <c r="J9127" s="15">
        <f>HYPERLINK("https://docs.wto.org/imrd/directdoc.asp?DDFDocuments/v/G/SPS/NBRA198A2.DOC","ES")</f>
      </c>
    </row>
    <row r="9128">
      <c r="A9128" s="10" t="s">
        <v>15530</v>
      </c>
      <c r="B9128" s="11" t="s">
        <v>95</v>
      </c>
      <c r="C9128" s="10" t="s">
        <v>18</v>
      </c>
      <c r="D9128" s="12">
        <v>39590</v>
      </c>
      <c r="E9128" s="13" t="s">
        <v>15531</v>
      </c>
      <c r="F9128" s="13" t="s">
        <v>1282</v>
      </c>
      <c r="G9128" s="14" t="s">
        <v>14816</v>
      </c>
      <c r="H9128" s="15">
        <f>HYPERLINK("https://docs.wto.org/imrd/directdoc.asp?DDFDocuments/t/G/SPS/NBRA420.doc","EN")</f>
      </c>
      <c r="I9128" s="15">
        <f>HYPERLINK("https://docs.wto.org/imrd/directdoc.asp?DDFDocuments/u/G/SPS/NBRA420.doc","FR")</f>
      </c>
      <c r="J9128" s="15">
        <f>HYPERLINK("https://docs.wto.org/imrd/directdoc.asp?DDFDocuments/v/G/SPS/NBRA420.doc","ES")</f>
      </c>
    </row>
    <row r="9129">
      <c r="A9129" s="10" t="s">
        <v>15532</v>
      </c>
      <c r="B9129" s="11" t="s">
        <v>183</v>
      </c>
      <c r="C9129" s="10" t="s">
        <v>40</v>
      </c>
      <c r="D9129" s="12">
        <v>39589</v>
      </c>
      <c r="E9129" s="13" t="s">
        <v>19</v>
      </c>
      <c r="F9129" s="13" t="s">
        <v>5150</v>
      </c>
      <c r="G9129" s="14"/>
      <c r="H9129" s="15">
        <f>HYPERLINK("https://docs.wto.org/imrd/directdoc.asp?DDFDocuments/t/G/SPS/NARG98A1.DOC","EN")</f>
      </c>
      <c r="I9129" s="15">
        <f>HYPERLINK("https://docs.wto.org/imrd/directdoc.asp?DDFDocuments/u/G/SPS/NARG98A1.DOC","FR")</f>
      </c>
      <c r="J9129" s="15">
        <f>HYPERLINK("https://docs.wto.org/imrd/directdoc.asp?DDFDocuments/v/G/SPS/NARG98A1.DOC","ES")</f>
      </c>
    </row>
    <row r="9130">
      <c r="A9130" s="10" t="s">
        <v>15533</v>
      </c>
      <c r="B9130" s="11" t="s">
        <v>2519</v>
      </c>
      <c r="C9130" s="10" t="s">
        <v>12</v>
      </c>
      <c r="D9130" s="12">
        <v>39589</v>
      </c>
      <c r="E9130" s="13" t="s">
        <v>15534</v>
      </c>
      <c r="F9130" s="13" t="s">
        <v>3442</v>
      </c>
      <c r="G9130" s="14" t="s">
        <v>149</v>
      </c>
      <c r="H9130" s="15">
        <f>HYPERLINK("https://docs.wto.org/imrd/directdoc.asp?DDFDocuments/t/G/SPS/NNOR26.doc","EN")</f>
      </c>
      <c r="I9130" s="15">
        <f>HYPERLINK("https://docs.wto.org/imrd/directdoc.asp?DDFDocuments/u/G/SPS/NNOR26.doc","FR")</f>
      </c>
      <c r="J9130" s="15">
        <f>HYPERLINK("https://docs.wto.org/imrd/directdoc.asp?DDFDocuments/v/G/SPS/NNOR26.doc","ES")</f>
      </c>
    </row>
    <row r="9131">
      <c r="A9131" s="10" t="s">
        <v>15535</v>
      </c>
      <c r="B9131" s="11" t="s">
        <v>195</v>
      </c>
      <c r="C9131" s="10" t="s">
        <v>18</v>
      </c>
      <c r="D9131" s="12">
        <v>39589</v>
      </c>
      <c r="E9131" s="13" t="s">
        <v>15536</v>
      </c>
      <c r="F9131" s="13" t="s">
        <v>144</v>
      </c>
      <c r="G9131" s="14" t="s">
        <v>188</v>
      </c>
      <c r="H9131" s="15">
        <f>HYPERLINK("https://docs.wto.org/imrd/directdoc.asp?DDFDocuments/t/G/SPS/NNZL399.doc","EN")</f>
      </c>
      <c r="I9131" s="15">
        <f>HYPERLINK("https://docs.wto.org/imrd/directdoc.asp?DDFDocuments/u/G/SPS/NNZL399.doc","FR")</f>
      </c>
      <c r="J9131" s="15">
        <f>HYPERLINK("https://docs.wto.org/imrd/directdoc.asp?DDFDocuments/v/G/SPS/NNZL399.doc","ES")</f>
      </c>
    </row>
    <row r="9132">
      <c r="A9132" s="10" t="s">
        <v>15537</v>
      </c>
      <c r="B9132" s="11" t="s">
        <v>349</v>
      </c>
      <c r="C9132" s="10" t="s">
        <v>18</v>
      </c>
      <c r="D9132" s="12">
        <v>39588</v>
      </c>
      <c r="E9132" s="13" t="s">
        <v>15538</v>
      </c>
      <c r="F9132" s="13" t="s">
        <v>3404</v>
      </c>
      <c r="G9132" s="14" t="s">
        <v>15539</v>
      </c>
      <c r="H9132" s="15">
        <f>HYPERLINK("https://docs.wto.org/imrd/directdoc.asp?DDFDocuments/q/G/SPS/NECU43.pdf","EN")</f>
      </c>
      <c r="I9132" s="15">
        <f>HYPERLINK("https://docs.wto.org/imrd/directdoc.asp?DDFDocuments/r/G/SPS/NECU43.pdf","FR")</f>
      </c>
      <c r="J9132" s="15">
        <f>HYPERLINK("https://docs.wto.org/imrd/directdoc.asp?DDFDocuments/s/G/SPS/NECU43.pdf","ES")</f>
      </c>
    </row>
    <row r="9133">
      <c r="A9133" s="10" t="s">
        <v>15540</v>
      </c>
      <c r="B9133" s="11" t="s">
        <v>34</v>
      </c>
      <c r="C9133" s="10" t="s">
        <v>18</v>
      </c>
      <c r="D9133" s="12">
        <v>39588</v>
      </c>
      <c r="E9133" s="13" t="s">
        <v>2329</v>
      </c>
      <c r="F9133" s="13" t="s">
        <v>992</v>
      </c>
      <c r="G9133" s="14" t="s">
        <v>14816</v>
      </c>
      <c r="H9133" s="15">
        <f>HYPERLINK("https://docs.wto.org/imrd/directdoc.asp?DDFDocuments/t/G/SPS/NJPN211.DOC","EN")</f>
      </c>
      <c r="I9133" s="15">
        <f>HYPERLINK("https://docs.wto.org/imrd/directdoc.asp?DDFDocuments/u/G/SPS/NJPN211.DOC","FR")</f>
      </c>
      <c r="J9133" s="15">
        <f>HYPERLINK("https://docs.wto.org/imrd/directdoc.asp?DDFDocuments/v/G/SPS/NJPN211.DOC","ES")</f>
      </c>
    </row>
    <row r="9134">
      <c r="A9134" s="10" t="s">
        <v>15541</v>
      </c>
      <c r="B9134" s="11" t="s">
        <v>34</v>
      </c>
      <c r="C9134" s="10" t="s">
        <v>18</v>
      </c>
      <c r="D9134" s="12">
        <v>39588</v>
      </c>
      <c r="E9134" s="13" t="s">
        <v>15542</v>
      </c>
      <c r="F9134" s="13" t="s">
        <v>74</v>
      </c>
      <c r="G9134" s="14" t="s">
        <v>14816</v>
      </c>
      <c r="H9134" s="15">
        <f>HYPERLINK("https://docs.wto.org/imrd/directdoc.asp?DDFDocuments/q/G/SPS/NJPN212.pdf","EN")</f>
      </c>
      <c r="I9134" s="15">
        <f>HYPERLINK("https://docs.wto.org/imrd/directdoc.asp?DDFDocuments/r/G/SPS/NJPN212.pdf","FR")</f>
      </c>
      <c r="J9134" s="15">
        <f>HYPERLINK("https://docs.wto.org/imrd/directdoc.asp?DDFDocuments/s/G/SPS/NJPN212.pdf","ES")</f>
      </c>
    </row>
    <row r="9135">
      <c r="A9135" s="10" t="s">
        <v>15543</v>
      </c>
      <c r="B9135" s="11" t="s">
        <v>195</v>
      </c>
      <c r="C9135" s="10" t="s">
        <v>12</v>
      </c>
      <c r="D9135" s="12">
        <v>39588</v>
      </c>
      <c r="E9135" s="13" t="s">
        <v>15544</v>
      </c>
      <c r="F9135" s="13" t="s">
        <v>24</v>
      </c>
      <c r="G9135" s="14" t="s">
        <v>14816</v>
      </c>
      <c r="H9135" s="15">
        <f>HYPERLINK("https://docs.wto.org/imrd/directdoc.asp?DDFDocuments/t/G/SPS/NNZL397.DOC","EN")</f>
      </c>
      <c r="I9135" s="15">
        <f>HYPERLINK("https://docs.wto.org/imrd/directdoc.asp?DDFDocuments/u/G/SPS/NNZL397.DOC","FR")</f>
      </c>
      <c r="J9135" s="15">
        <f>HYPERLINK("https://docs.wto.org/imrd/directdoc.asp?DDFDocuments/v/G/SPS/NNZL397.DOC","ES")</f>
      </c>
    </row>
    <row r="9136">
      <c r="A9136" s="10" t="s">
        <v>15545</v>
      </c>
      <c r="B9136" s="11" t="s">
        <v>95</v>
      </c>
      <c r="C9136" s="10" t="s">
        <v>18</v>
      </c>
      <c r="D9136" s="12">
        <v>39587</v>
      </c>
      <c r="E9136" s="13" t="s">
        <v>13415</v>
      </c>
      <c r="F9136" s="13" t="s">
        <v>3819</v>
      </c>
      <c r="G9136" s="14" t="s">
        <v>14816</v>
      </c>
      <c r="H9136" s="15">
        <f>HYPERLINK("https://docs.wto.org/imrd/directdoc.asp?DDFDocuments/t/G/SPS/NBRA413.DOC","EN")</f>
      </c>
      <c r="I9136" s="15">
        <f>HYPERLINK("https://docs.wto.org/imrd/directdoc.asp?DDFDocuments/u/G/SPS/NBRA413.DOC","FR")</f>
      </c>
      <c r="J9136" s="15">
        <f>HYPERLINK("https://docs.wto.org/imrd/directdoc.asp?DDFDocuments/v/G/SPS/NBRA413.DOC","ES")</f>
      </c>
    </row>
    <row r="9137">
      <c r="A9137" s="10" t="s">
        <v>15546</v>
      </c>
      <c r="B9137" s="11" t="s">
        <v>145</v>
      </c>
      <c r="C9137" s="10" t="s">
        <v>18</v>
      </c>
      <c r="D9137" s="12">
        <v>39583</v>
      </c>
      <c r="E9137" s="13" t="s">
        <v>15268</v>
      </c>
      <c r="F9137" s="13" t="s">
        <v>6176</v>
      </c>
      <c r="G9137" s="14" t="s">
        <v>14816</v>
      </c>
      <c r="H9137" s="15">
        <f>HYPERLINK("https://docs.wto.org/imrd/directdoc.asp?DDFDocuments/t/G/SPS/NPHL135.DOC","EN")</f>
      </c>
      <c r="I9137" s="15">
        <f>HYPERLINK("https://docs.wto.org/imrd/directdoc.asp?DDFDocuments/u/G/SPS/NPHL135.DOC","FR")</f>
      </c>
      <c r="J9137" s="15">
        <f>HYPERLINK("https://docs.wto.org/imrd/directdoc.asp?DDFDocuments/v/G/SPS/NPHL135.DOC","ES")</f>
      </c>
    </row>
    <row r="9138">
      <c r="A9138" s="10" t="s">
        <v>15547</v>
      </c>
      <c r="B9138" s="11" t="s">
        <v>145</v>
      </c>
      <c r="C9138" s="10" t="s">
        <v>54</v>
      </c>
      <c r="D9138" s="12">
        <v>39583</v>
      </c>
      <c r="E9138" s="13" t="s">
        <v>19</v>
      </c>
      <c r="F9138" s="13" t="s">
        <v>925</v>
      </c>
      <c r="G9138" s="14" t="s">
        <v>14929</v>
      </c>
      <c r="H9138" s="15">
        <f>HYPERLINK("https://docs.wto.org/imrd/directdoc.asp?DDFDocuments/q/G/SPS/NPHL97A1.pdf","EN")</f>
      </c>
      <c r="I9138" s="15">
        <f>HYPERLINK("https://docs.wto.org/imrd/directdoc.asp?DDFDocuments/r/G/SPS/NPHL97A1.pdf","FR")</f>
      </c>
      <c r="J9138" s="15">
        <f>HYPERLINK("https://docs.wto.org/imrd/directdoc.asp?DDFDocuments/s/G/SPS/NPHL97A1.pdf","ES")</f>
      </c>
    </row>
    <row r="9139">
      <c r="A9139" s="10" t="s">
        <v>15548</v>
      </c>
      <c r="B9139" s="11" t="s">
        <v>1331</v>
      </c>
      <c r="C9139" s="10" t="s">
        <v>18</v>
      </c>
      <c r="D9139" s="12">
        <v>39576</v>
      </c>
      <c r="E9139" s="13" t="s">
        <v>15549</v>
      </c>
      <c r="F9139" s="13" t="s">
        <v>3339</v>
      </c>
      <c r="G9139" s="14" t="s">
        <v>15201</v>
      </c>
      <c r="H9139" s="15">
        <f>HYPERLINK("https://docs.wto.org/imrd/directdoc.asp?DDFDocuments/t/G/SPS/NHND30.DOC","EN")</f>
      </c>
      <c r="I9139" s="15">
        <f>HYPERLINK("https://docs.wto.org/imrd/directdoc.asp?DDFDocuments/u/G/SPS/NHND30.DOC","FR")</f>
      </c>
      <c r="J9139" s="15">
        <f>HYPERLINK("https://docs.wto.org/imrd/directdoc.asp?DDFDocuments/v/G/SPS/NHND30.DOC","ES")</f>
      </c>
    </row>
    <row r="9140">
      <c r="A9140" s="10" t="s">
        <v>15550</v>
      </c>
      <c r="B9140" s="11" t="s">
        <v>188</v>
      </c>
      <c r="C9140" s="10" t="s">
        <v>18</v>
      </c>
      <c r="D9140" s="12">
        <v>39574</v>
      </c>
      <c r="E9140" s="13" t="s">
        <v>15551</v>
      </c>
      <c r="F9140" s="13" t="s">
        <v>15552</v>
      </c>
      <c r="G9140" s="14" t="s">
        <v>15553</v>
      </c>
      <c r="H9140" s="15">
        <f>HYPERLINK("https://docs.wto.org/imrd/directdoc.asp?DDFDocuments/q/G/SPS/NAUS223.pdf","EN")</f>
      </c>
      <c r="I9140" s="15">
        <f>HYPERLINK("https://docs.wto.org/imrd/directdoc.asp?DDFDocuments/r/G/SPS/NAUS223.pdf","FR")</f>
      </c>
      <c r="J9140" s="15">
        <f>HYPERLINK("https://docs.wto.org/imrd/directdoc.asp?DDFDocuments/s/G/SPS/NAUS223.pdf","ES")</f>
      </c>
    </row>
    <row r="9141">
      <c r="A9141" s="10" t="s">
        <v>15554</v>
      </c>
      <c r="B9141" s="11" t="s">
        <v>95</v>
      </c>
      <c r="C9141" s="10" t="s">
        <v>18</v>
      </c>
      <c r="D9141" s="12">
        <v>39574</v>
      </c>
      <c r="E9141" s="13" t="s">
        <v>3273</v>
      </c>
      <c r="F9141" s="13" t="s">
        <v>10040</v>
      </c>
      <c r="G9141" s="14" t="s">
        <v>15341</v>
      </c>
      <c r="H9141" s="15">
        <f>HYPERLINK("https://docs.wto.org/imrd/directdoc.asp?DDFDocuments/t/G/SPS/NBRA406.DOC","EN")</f>
      </c>
      <c r="I9141" s="15">
        <f>HYPERLINK("https://docs.wto.org/imrd/directdoc.asp?DDFDocuments/u/G/SPS/NBRA406.DOC","FR")</f>
      </c>
      <c r="J9141" s="15">
        <f>HYPERLINK("https://docs.wto.org/imrd/directdoc.asp?DDFDocuments/v/G/SPS/NBRA406.DOC","ES")</f>
      </c>
    </row>
    <row r="9142">
      <c r="A9142" s="10" t="s">
        <v>15555</v>
      </c>
      <c r="B9142" s="11" t="s">
        <v>95</v>
      </c>
      <c r="C9142" s="10" t="s">
        <v>18</v>
      </c>
      <c r="D9142" s="12">
        <v>39574</v>
      </c>
      <c r="E9142" s="13" t="s">
        <v>3273</v>
      </c>
      <c r="F9142" s="13" t="s">
        <v>10040</v>
      </c>
      <c r="G9142" s="14" t="s">
        <v>15341</v>
      </c>
      <c r="H9142" s="15">
        <f>HYPERLINK("https://docs.wto.org/imrd/directdoc.asp?DDFDocuments/t/G/SPS/NBRA407.DOC","EN")</f>
      </c>
      <c r="I9142" s="15">
        <f>HYPERLINK("https://docs.wto.org/imrd/directdoc.asp?DDFDocuments/u/G/SPS/NBRA407.DOC","FR")</f>
      </c>
      <c r="J9142" s="15">
        <f>HYPERLINK("https://docs.wto.org/imrd/directdoc.asp?DDFDocuments/v/G/SPS/NBRA407.DOC","ES")</f>
      </c>
    </row>
    <row r="9143">
      <c r="A9143" s="10" t="s">
        <v>15556</v>
      </c>
      <c r="B9143" s="11" t="s">
        <v>95</v>
      </c>
      <c r="C9143" s="10" t="s">
        <v>18</v>
      </c>
      <c r="D9143" s="12">
        <v>39574</v>
      </c>
      <c r="E9143" s="13" t="s">
        <v>3273</v>
      </c>
      <c r="F9143" s="13" t="s">
        <v>10040</v>
      </c>
      <c r="G9143" s="14" t="s">
        <v>15557</v>
      </c>
      <c r="H9143" s="15">
        <f>HYPERLINK("https://docs.wto.org/imrd/directdoc.asp?DDFDocuments/t/G/SPS/NBRA408.DOC","EN")</f>
      </c>
      <c r="I9143" s="15">
        <f>HYPERLINK("https://docs.wto.org/imrd/directdoc.asp?DDFDocuments/u/G/SPS/NBRA408.DOC","FR")</f>
      </c>
      <c r="J9143" s="15">
        <f>HYPERLINK("https://docs.wto.org/imrd/directdoc.asp?DDFDocuments/v/G/SPS/NBRA408.DOC","ES")</f>
      </c>
    </row>
    <row r="9144">
      <c r="A9144" s="10" t="s">
        <v>15558</v>
      </c>
      <c r="B9144" s="11" t="s">
        <v>95</v>
      </c>
      <c r="C9144" s="10" t="s">
        <v>18</v>
      </c>
      <c r="D9144" s="12">
        <v>39574</v>
      </c>
      <c r="E9144" s="13" t="s">
        <v>15559</v>
      </c>
      <c r="F9144" s="13" t="s">
        <v>1282</v>
      </c>
      <c r="G9144" s="14" t="s">
        <v>15341</v>
      </c>
      <c r="H9144" s="15">
        <f>HYPERLINK("https://docs.wto.org/imrd/directdoc.asp?DDFDocuments/t/G/SPS/NBRA409.DOC","EN")</f>
      </c>
      <c r="I9144" s="15">
        <f>HYPERLINK("https://docs.wto.org/imrd/directdoc.asp?DDFDocuments/u/G/SPS/NBRA409.DOC","FR")</f>
      </c>
      <c r="J9144" s="15">
        <f>HYPERLINK("https://docs.wto.org/imrd/directdoc.asp?DDFDocuments/v/G/SPS/NBRA409.DOC","ES")</f>
      </c>
    </row>
    <row r="9145">
      <c r="A9145" s="10" t="s">
        <v>15560</v>
      </c>
      <c r="B9145" s="11" t="s">
        <v>720</v>
      </c>
      <c r="C9145" s="10" t="s">
        <v>12</v>
      </c>
      <c r="D9145" s="12">
        <v>39574</v>
      </c>
      <c r="E9145" s="13" t="s">
        <v>15561</v>
      </c>
      <c r="F9145" s="13" t="s">
        <v>5438</v>
      </c>
      <c r="G9145" s="14" t="s">
        <v>14820</v>
      </c>
      <c r="H9145" s="15">
        <f>HYPERLINK("https://docs.wto.org/imrd/directdoc.asp?DDFDocuments/t/G/SPS/NSLV80.doc","EN")</f>
      </c>
      <c r="I9145" s="15">
        <f>HYPERLINK("https://docs.wto.org/imrd/directdoc.asp?DDFDocuments/u/G/SPS/NSLV80.doc","FR")</f>
      </c>
      <c r="J9145" s="15">
        <f>HYPERLINK("https://docs.wto.org/imrd/directdoc.asp?DDFDocuments/v/G/SPS/NSLV80.doc","ES")</f>
      </c>
    </row>
    <row r="9146">
      <c r="A9146" s="10" t="s">
        <v>15562</v>
      </c>
      <c r="B9146" s="11" t="s">
        <v>5038</v>
      </c>
      <c r="C9146" s="10" t="s">
        <v>12</v>
      </c>
      <c r="D9146" s="12">
        <v>39570</v>
      </c>
      <c r="E9146" s="13" t="s">
        <v>15089</v>
      </c>
      <c r="F9146" s="13" t="s">
        <v>6531</v>
      </c>
      <c r="G9146" s="14" t="s">
        <v>15563</v>
      </c>
      <c r="H9146" s="15">
        <f>HYPERLINK("https://docs.wto.org/imrd/directdoc.asp?DDFDocuments/t/G/SPS/NALB65.DOC","EN")</f>
      </c>
      <c r="I9146" s="15">
        <f>HYPERLINK("https://docs.wto.org/imrd/directdoc.asp?DDFDocuments/u/G/SPS/NALB65.DOC","FR")</f>
      </c>
      <c r="J9146" s="15">
        <f>HYPERLINK("https://docs.wto.org/imrd/directdoc.asp?DDFDocuments/v/G/SPS/NALB65.DOC","ES")</f>
      </c>
    </row>
    <row r="9147">
      <c r="A9147" s="10" t="s">
        <v>15564</v>
      </c>
      <c r="B9147" s="11" t="s">
        <v>95</v>
      </c>
      <c r="C9147" s="10" t="s">
        <v>40</v>
      </c>
      <c r="D9147" s="12">
        <v>39570</v>
      </c>
      <c r="E9147" s="13" t="s">
        <v>15565</v>
      </c>
      <c r="F9147" s="13" t="s">
        <v>5150</v>
      </c>
      <c r="G9147" s="14" t="s">
        <v>14816</v>
      </c>
      <c r="H9147" s="15">
        <f>HYPERLINK("https://docs.wto.org/imrd/directdoc.asp?DDFDocuments/t/G/SPS/NBRA378A1.DOC","EN")</f>
      </c>
      <c r="I9147" s="15">
        <f>HYPERLINK("https://docs.wto.org/imrd/directdoc.asp?DDFDocuments/u/G/SPS/NBRA378A1.DOC","FR")</f>
      </c>
      <c r="J9147" s="15">
        <f>HYPERLINK("https://docs.wto.org/imrd/directdoc.asp?DDFDocuments/v/G/SPS/NBRA378A1.DOC","ES")</f>
      </c>
    </row>
    <row r="9148">
      <c r="A9148" s="10" t="s">
        <v>15566</v>
      </c>
      <c r="B9148" s="11" t="s">
        <v>95</v>
      </c>
      <c r="C9148" s="10" t="s">
        <v>40</v>
      </c>
      <c r="D9148" s="12">
        <v>39570</v>
      </c>
      <c r="E9148" s="13" t="s">
        <v>15567</v>
      </c>
      <c r="F9148" s="13" t="s">
        <v>5150</v>
      </c>
      <c r="G9148" s="14" t="s">
        <v>14816</v>
      </c>
      <c r="H9148" s="15">
        <f>HYPERLINK("https://docs.wto.org/imrd/directdoc.asp?DDFDocuments/t/G/SPS/NBRA388A1.DOC","EN")</f>
      </c>
      <c r="I9148" s="15">
        <f>HYPERLINK("https://docs.wto.org/imrd/directdoc.asp?DDFDocuments/u/G/SPS/NBRA388A1.DOC","FR")</f>
      </c>
      <c r="J9148" s="15">
        <f>HYPERLINK("https://docs.wto.org/imrd/directdoc.asp?DDFDocuments/v/G/SPS/NBRA388A1.DOC","ES")</f>
      </c>
    </row>
    <row r="9149">
      <c r="A9149" s="10" t="s">
        <v>15568</v>
      </c>
      <c r="B9149" s="11" t="s">
        <v>95</v>
      </c>
      <c r="C9149" s="10" t="s">
        <v>18</v>
      </c>
      <c r="D9149" s="12">
        <v>39570</v>
      </c>
      <c r="E9149" s="13" t="s">
        <v>3330</v>
      </c>
      <c r="F9149" s="13" t="s">
        <v>4353</v>
      </c>
      <c r="G9149" s="14" t="s">
        <v>14816</v>
      </c>
      <c r="H9149" s="15">
        <f>HYPERLINK("https://docs.wto.org/imrd/directdoc.asp?DDFDocuments/t/G/SPS/NBRA402.DOC","EN")</f>
      </c>
      <c r="I9149" s="15">
        <f>HYPERLINK("https://docs.wto.org/imrd/directdoc.asp?DDFDocuments/u/G/SPS/NBRA402.DOC","FR")</f>
      </c>
      <c r="J9149" s="15">
        <f>HYPERLINK("https://docs.wto.org/imrd/directdoc.asp?DDFDocuments/v/G/SPS/NBRA402.DOC","ES")</f>
      </c>
    </row>
    <row r="9150">
      <c r="A9150" s="10" t="s">
        <v>15569</v>
      </c>
      <c r="B9150" s="11" t="s">
        <v>95</v>
      </c>
      <c r="C9150" s="10" t="s">
        <v>18</v>
      </c>
      <c r="D9150" s="12">
        <v>39570</v>
      </c>
      <c r="E9150" s="13" t="s">
        <v>15570</v>
      </c>
      <c r="F9150" s="13" t="s">
        <v>1515</v>
      </c>
      <c r="G9150" s="14" t="s">
        <v>15571</v>
      </c>
      <c r="H9150" s="15">
        <f>HYPERLINK("https://docs.wto.org/imrd/directdoc.asp?DDFDocuments/t/G/SPS/NBRA403.DOC","EN")</f>
      </c>
      <c r="I9150" s="15">
        <f>HYPERLINK("https://docs.wto.org/imrd/directdoc.asp?DDFDocuments/u/G/SPS/NBRA403.DOC","FR")</f>
      </c>
      <c r="J9150" s="15">
        <f>HYPERLINK("https://docs.wto.org/imrd/directdoc.asp?DDFDocuments/v/G/SPS/NBRA403.DOC","ES")</f>
      </c>
    </row>
    <row r="9151">
      <c r="A9151" s="10" t="s">
        <v>15572</v>
      </c>
      <c r="B9151" s="11" t="s">
        <v>95</v>
      </c>
      <c r="C9151" s="10" t="s">
        <v>18</v>
      </c>
      <c r="D9151" s="12">
        <v>39570</v>
      </c>
      <c r="E9151" s="13" t="s">
        <v>1230</v>
      </c>
      <c r="F9151" s="13" t="s">
        <v>1515</v>
      </c>
      <c r="G9151" s="14" t="s">
        <v>15571</v>
      </c>
      <c r="H9151" s="15">
        <f>HYPERLINK("https://docs.wto.org/imrd/directdoc.asp?DDFDocuments/q/G/SPS/NBRA404.pdf","EN")</f>
      </c>
      <c r="I9151" s="15">
        <f>HYPERLINK("https://docs.wto.org/imrd/directdoc.asp?DDFDocuments/r/G/SPS/NBRA404.pdf","FR")</f>
      </c>
      <c r="J9151" s="15">
        <f>HYPERLINK("https://docs.wto.org/imrd/directdoc.asp?DDFDocuments/s/G/SPS/NBRA404.pdf","ES")</f>
      </c>
    </row>
    <row r="9152">
      <c r="A9152" s="10" t="s">
        <v>15573</v>
      </c>
      <c r="B9152" s="11" t="s">
        <v>365</v>
      </c>
      <c r="C9152" s="10" t="s">
        <v>18</v>
      </c>
      <c r="D9152" s="12">
        <v>39568</v>
      </c>
      <c r="E9152" s="13" t="s">
        <v>4059</v>
      </c>
      <c r="F9152" s="13" t="s">
        <v>1282</v>
      </c>
      <c r="G9152" s="14" t="s">
        <v>14836</v>
      </c>
      <c r="H9152" s="15">
        <f>HYPERLINK("https://docs.wto.org/imrd/directdoc.asp?DDFDocuments/t/G/SPS/NCHL277.doc","EN")</f>
      </c>
      <c r="I9152" s="15">
        <f>HYPERLINK("https://docs.wto.org/imrd/directdoc.asp?DDFDocuments/u/G/SPS/NCHL277.doc","FR")</f>
      </c>
      <c r="J9152" s="15">
        <f>HYPERLINK("https://docs.wto.org/imrd/directdoc.asp?DDFDocuments/v/G/SPS/NCHL277.doc","ES")</f>
      </c>
    </row>
    <row r="9153">
      <c r="A9153" s="10" t="s">
        <v>15574</v>
      </c>
      <c r="B9153" s="11" t="s">
        <v>183</v>
      </c>
      <c r="C9153" s="10" t="s">
        <v>18</v>
      </c>
      <c r="D9153" s="12">
        <v>39567</v>
      </c>
      <c r="E9153" s="13" t="s">
        <v>15575</v>
      </c>
      <c r="F9153" s="13" t="s">
        <v>992</v>
      </c>
      <c r="G9153" s="14" t="s">
        <v>134</v>
      </c>
      <c r="H9153" s="15">
        <f>HYPERLINK("https://docs.wto.org/imrd/directdoc.asp?DDFDocuments/t/G/SPS/NARG119.DOC","EN")</f>
      </c>
      <c r="I9153" s="15">
        <f>HYPERLINK("https://docs.wto.org/imrd/directdoc.asp?DDFDocuments/u/G/SPS/NARG119.DOC","FR")</f>
      </c>
      <c r="J9153" s="15">
        <f>HYPERLINK("https://docs.wto.org/imrd/directdoc.asp?DDFDocuments/v/G/SPS/NARG119.DOC","ES")</f>
      </c>
    </row>
    <row r="9154">
      <c r="A9154" s="10" t="s">
        <v>15576</v>
      </c>
      <c r="B9154" s="11" t="s">
        <v>183</v>
      </c>
      <c r="C9154" s="10" t="s">
        <v>18</v>
      </c>
      <c r="D9154" s="12">
        <v>39567</v>
      </c>
      <c r="E9154" s="13" t="s">
        <v>15575</v>
      </c>
      <c r="F9154" s="13" t="s">
        <v>992</v>
      </c>
      <c r="G9154" s="14" t="s">
        <v>59</v>
      </c>
      <c r="H9154" s="15">
        <f>HYPERLINK("https://docs.wto.org/imrd/directdoc.asp?DDFDocuments/t/G/SPS/NARG120.DOC","EN")</f>
      </c>
      <c r="I9154" s="15">
        <f>HYPERLINK("https://docs.wto.org/imrd/directdoc.asp?DDFDocuments/u/G/SPS/NARG120.DOC","FR")</f>
      </c>
      <c r="J9154" s="15">
        <f>HYPERLINK("https://docs.wto.org/imrd/directdoc.asp?DDFDocuments/v/G/SPS/NARG120.DOC","ES")</f>
      </c>
    </row>
    <row r="9155">
      <c r="A9155" s="10" t="s">
        <v>15577</v>
      </c>
      <c r="B9155" s="11" t="s">
        <v>82</v>
      </c>
      <c r="C9155" s="10" t="s">
        <v>40</v>
      </c>
      <c r="D9155" s="12">
        <v>39567</v>
      </c>
      <c r="E9155" s="13" t="s">
        <v>15578</v>
      </c>
      <c r="F9155" s="13" t="s">
        <v>5163</v>
      </c>
      <c r="G9155" s="14" t="s">
        <v>15579</v>
      </c>
      <c r="H9155" s="15">
        <f>HYPERLINK("https://docs.wto.org/imrd/directdoc.asp?DDFDocuments/q/G/SPS/NEEC327A1.pdf","EN")</f>
      </c>
      <c r="I9155" s="15">
        <f>HYPERLINK("https://docs.wto.org/imrd/directdoc.asp?DDFDocuments/r/G/SPS/NEEC327A1.pdf","FR")</f>
      </c>
      <c r="J9155" s="15">
        <f>HYPERLINK("https://docs.wto.org/imrd/directdoc.asp?DDFDocuments/s/G/SPS/NEEC327A1.pdf","ES")</f>
      </c>
    </row>
    <row r="9156">
      <c r="A9156" s="10" t="s">
        <v>15580</v>
      </c>
      <c r="B9156" s="11" t="s">
        <v>95</v>
      </c>
      <c r="C9156" s="10" t="s">
        <v>40</v>
      </c>
      <c r="D9156" s="12">
        <v>39566</v>
      </c>
      <c r="E9156" s="13" t="s">
        <v>15581</v>
      </c>
      <c r="F9156" s="13" t="s">
        <v>5150</v>
      </c>
      <c r="G9156" s="14" t="s">
        <v>14816</v>
      </c>
      <c r="H9156" s="15">
        <f>HYPERLINK("https://docs.wto.org/imrd/directdoc.asp?DDFDocuments/t/G/SPS/NBRA294A1.DOC","EN")</f>
      </c>
      <c r="I9156" s="15">
        <f>HYPERLINK("https://docs.wto.org/imrd/directdoc.asp?DDFDocuments/u/G/SPS/NBRA294A1.DOC","FR")</f>
      </c>
      <c r="J9156" s="15">
        <f>HYPERLINK("https://docs.wto.org/imrd/directdoc.asp?DDFDocuments/v/G/SPS/NBRA294A1.DOC","ES")</f>
      </c>
    </row>
    <row r="9157">
      <c r="A9157" s="10" t="s">
        <v>15582</v>
      </c>
      <c r="B9157" s="11" t="s">
        <v>95</v>
      </c>
      <c r="C9157" s="10" t="s">
        <v>40</v>
      </c>
      <c r="D9157" s="12">
        <v>39566</v>
      </c>
      <c r="E9157" s="13" t="s">
        <v>15583</v>
      </c>
      <c r="F9157" s="13" t="s">
        <v>15584</v>
      </c>
      <c r="G9157" s="14" t="s">
        <v>14836</v>
      </c>
      <c r="H9157" s="15">
        <f>HYPERLINK("https://docs.wto.org/imrd/directdoc.asp?DDFDocuments/t/G/SPS/NBRA372A1.DOC","EN")</f>
      </c>
      <c r="I9157" s="15">
        <f>HYPERLINK("https://docs.wto.org/imrd/directdoc.asp?DDFDocuments/u/G/SPS/NBRA372A1.DOC","FR")</f>
      </c>
      <c r="J9157" s="15">
        <f>HYPERLINK("https://docs.wto.org/imrd/directdoc.asp?DDFDocuments/v/G/SPS/NBRA372A1.DOC","ES")</f>
      </c>
    </row>
    <row r="9158">
      <c r="A9158" s="10" t="s">
        <v>15585</v>
      </c>
      <c r="B9158" s="11" t="s">
        <v>95</v>
      </c>
      <c r="C9158" s="10" t="s">
        <v>18</v>
      </c>
      <c r="D9158" s="12">
        <v>39566</v>
      </c>
      <c r="E9158" s="13" t="s">
        <v>15586</v>
      </c>
      <c r="F9158" s="13" t="s">
        <v>32</v>
      </c>
      <c r="G9158" s="14" t="s">
        <v>233</v>
      </c>
      <c r="H9158" s="15">
        <f>HYPERLINK("https://docs.wto.org/imrd/directdoc.asp?DDFDocuments/q/G/SPS/NBRA399.pdf","EN")</f>
      </c>
      <c r="I9158" s="15">
        <f>HYPERLINK("https://docs.wto.org/imrd/directdoc.asp?DDFDocuments/r/G/SPS/NBRA399.pdf","FR")</f>
      </c>
      <c r="J9158" s="15">
        <f>HYPERLINK("https://docs.wto.org/imrd/directdoc.asp?DDFDocuments/s/G/SPS/NBRA399.pdf","ES")</f>
      </c>
    </row>
    <row r="9159">
      <c r="A9159" s="10" t="s">
        <v>15587</v>
      </c>
      <c r="B9159" s="11" t="s">
        <v>95</v>
      </c>
      <c r="C9159" s="10" t="s">
        <v>18</v>
      </c>
      <c r="D9159" s="12">
        <v>39566</v>
      </c>
      <c r="E9159" s="13" t="s">
        <v>15588</v>
      </c>
      <c r="F9159" s="13" t="s">
        <v>368</v>
      </c>
      <c r="G9159" s="14" t="s">
        <v>14820</v>
      </c>
      <c r="H9159" s="15">
        <f>HYPERLINK("https://docs.wto.org/imrd/directdoc.asp?DDFDocuments/t/G/SPS/NBRA400.DOC","EN")</f>
      </c>
      <c r="I9159" s="15">
        <f>HYPERLINK("https://docs.wto.org/imrd/directdoc.asp?DDFDocuments/u/G/SPS/NBRA400.DOC","FR")</f>
      </c>
      <c r="J9159" s="15">
        <f>HYPERLINK("https://docs.wto.org/imrd/directdoc.asp?DDFDocuments/v/G/SPS/NBRA400.DOC","ES")</f>
      </c>
    </row>
    <row r="9160">
      <c r="A9160" s="10" t="s">
        <v>15589</v>
      </c>
      <c r="B9160" s="11" t="s">
        <v>79</v>
      </c>
      <c r="C9160" s="10" t="s">
        <v>40</v>
      </c>
      <c r="D9160" s="12">
        <v>39566</v>
      </c>
      <c r="E9160" s="13" t="s">
        <v>19</v>
      </c>
      <c r="F9160" s="13" t="s">
        <v>144</v>
      </c>
      <c r="G9160" s="14" t="s">
        <v>3481</v>
      </c>
      <c r="H9160" s="15">
        <f>HYPERLINK("https://docs.wto.org/imrd/directdoc.asp?DDFDocuments/t/G/SPS/NCOL149A1.DOC","EN")</f>
      </c>
      <c r="I9160" s="15">
        <f>HYPERLINK("https://docs.wto.org/imrd/directdoc.asp?DDFDocuments/u/G/SPS/NCOL149A1.DOC","FR")</f>
      </c>
      <c r="J9160" s="15">
        <f>HYPERLINK("https://docs.wto.org/imrd/directdoc.asp?DDFDocuments/v/G/SPS/NCOL149A1.DOC","ES")</f>
      </c>
    </row>
    <row r="9161">
      <c r="A9161" s="10" t="s">
        <v>15590</v>
      </c>
      <c r="B9161" s="11" t="s">
        <v>82</v>
      </c>
      <c r="C9161" s="10" t="s">
        <v>40</v>
      </c>
      <c r="D9161" s="12">
        <v>39566</v>
      </c>
      <c r="E9161" s="13" t="s">
        <v>14259</v>
      </c>
      <c r="F9161" s="13" t="s">
        <v>787</v>
      </c>
      <c r="G9161" s="14" t="s">
        <v>14260</v>
      </c>
      <c r="H9161" s="15">
        <f>HYPERLINK("https://docs.wto.org/imrd/directdoc.asp?DDFDocuments/t/G/SPS/NEEC196A10.doc","EN")</f>
      </c>
      <c r="I9161" s="15">
        <f>HYPERLINK("https://docs.wto.org/imrd/directdoc.asp?DDFDocuments/u/G/SPS/NEEC196A10.doc","FR")</f>
      </c>
      <c r="J9161" s="15">
        <f>HYPERLINK("https://docs.wto.org/imrd/directdoc.asp?DDFDocuments/v/G/SPS/NEEC196A10.doc","ES")</f>
      </c>
    </row>
    <row r="9162">
      <c r="A9162" s="10" t="s">
        <v>15591</v>
      </c>
      <c r="B9162" s="11" t="s">
        <v>82</v>
      </c>
      <c r="C9162" s="10" t="s">
        <v>40</v>
      </c>
      <c r="D9162" s="12">
        <v>39566</v>
      </c>
      <c r="E9162" s="13" t="s">
        <v>14259</v>
      </c>
      <c r="F9162" s="13" t="s">
        <v>787</v>
      </c>
      <c r="G9162" s="14" t="s">
        <v>14260</v>
      </c>
      <c r="H9162" s="15">
        <f>HYPERLINK("https://docs.wto.org/imrd/directdoc.asp?DDFDocuments/t/G/SPS/NEEC196A9.doc","EN")</f>
      </c>
      <c r="I9162" s="15">
        <f>HYPERLINK("https://docs.wto.org/imrd/directdoc.asp?DDFDocuments/u/G/SPS/NEEC196A9.doc","FR")</f>
      </c>
      <c r="J9162" s="15">
        <f>HYPERLINK("https://docs.wto.org/imrd/directdoc.asp?DDFDocuments/v/G/SPS/NEEC196A9.doc","ES")</f>
      </c>
    </row>
    <row r="9163">
      <c r="A9163" s="10" t="s">
        <v>15592</v>
      </c>
      <c r="B9163" s="11" t="s">
        <v>1093</v>
      </c>
      <c r="C9163" s="10" t="s">
        <v>18</v>
      </c>
      <c r="D9163" s="12">
        <v>39566</v>
      </c>
      <c r="E9163" s="13" t="s">
        <v>15593</v>
      </c>
      <c r="F9163" s="13" t="s">
        <v>15594</v>
      </c>
      <c r="G9163" s="14" t="s">
        <v>15595</v>
      </c>
      <c r="H9163" s="15">
        <f>HYPERLINK("https://docs.wto.org/imrd/directdoc.asp?DDFDocuments/q/G/SPS/NNLD66.pdf","EN")</f>
      </c>
      <c r="I9163" s="15">
        <f>HYPERLINK("https://docs.wto.org/imrd/directdoc.asp?DDFDocuments/r/G/SPS/NNLD66.pdf","FR")</f>
      </c>
      <c r="J9163" s="15">
        <f>HYPERLINK("https://docs.wto.org/imrd/directdoc.asp?DDFDocuments/s/G/SPS/NNLD66.pdf","ES")</f>
      </c>
    </row>
    <row r="9164">
      <c r="A9164" s="10" t="s">
        <v>15596</v>
      </c>
      <c r="B9164" s="11" t="s">
        <v>195</v>
      </c>
      <c r="C9164" s="10" t="s">
        <v>40</v>
      </c>
      <c r="D9164" s="12">
        <v>39566</v>
      </c>
      <c r="E9164" s="13" t="s">
        <v>15597</v>
      </c>
      <c r="F9164" s="13" t="s">
        <v>5150</v>
      </c>
      <c r="G9164" s="14" t="s">
        <v>188</v>
      </c>
      <c r="H9164" s="15">
        <f>HYPERLINK("https://docs.wto.org/imrd/directdoc.asp?DDFDocuments/t/G/SPS/NNZL392A1.DOC","EN")</f>
      </c>
      <c r="I9164" s="15">
        <f>HYPERLINK("https://docs.wto.org/imrd/directdoc.asp?DDFDocuments/u/G/SPS/NNZL392A1.DOC","FR")</f>
      </c>
      <c r="J9164" s="15">
        <f>HYPERLINK("https://docs.wto.org/imrd/directdoc.asp?DDFDocuments/v/G/SPS/NNZL392A1.DOC","ES")</f>
      </c>
    </row>
    <row r="9165">
      <c r="A9165" s="10" t="s">
        <v>15598</v>
      </c>
      <c r="B9165" s="11" t="s">
        <v>195</v>
      </c>
      <c r="C9165" s="10" t="s">
        <v>40</v>
      </c>
      <c r="D9165" s="12">
        <v>39566</v>
      </c>
      <c r="E9165" s="13" t="s">
        <v>14439</v>
      </c>
      <c r="F9165" s="13" t="s">
        <v>5150</v>
      </c>
      <c r="G9165" s="14" t="s">
        <v>14440</v>
      </c>
      <c r="H9165" s="15">
        <f>HYPERLINK("https://docs.wto.org/imrd/directdoc.asp?DDFDocuments/q/G/SPS/NNZL393A1.pdf","EN")</f>
      </c>
      <c r="I9165" s="15">
        <f>HYPERLINK("https://docs.wto.org/imrd/directdoc.asp?DDFDocuments/r/G/SPS/NNZL393A1.pdf","FR")</f>
      </c>
      <c r="J9165" s="15">
        <f>HYPERLINK("https://docs.wto.org/imrd/directdoc.asp?DDFDocuments/s/G/SPS/NNZL393A1.pdf","ES")</f>
      </c>
    </row>
    <row r="9166">
      <c r="A9166" s="10" t="s">
        <v>15599</v>
      </c>
      <c r="B9166" s="11" t="s">
        <v>5038</v>
      </c>
      <c r="C9166" s="10" t="s">
        <v>12</v>
      </c>
      <c r="D9166" s="12">
        <v>39563</v>
      </c>
      <c r="E9166" s="13" t="s">
        <v>14808</v>
      </c>
      <c r="F9166" s="13" t="s">
        <v>6521</v>
      </c>
      <c r="G9166" s="14" t="s">
        <v>15600</v>
      </c>
      <c r="H9166" s="15">
        <f>HYPERLINK("https://docs.wto.org/imrd/directdoc.asp?DDFDocuments/t/G/SPS/NALB63.DOC","EN")</f>
      </c>
      <c r="I9166" s="15">
        <f>HYPERLINK("https://docs.wto.org/imrd/directdoc.asp?DDFDocuments/u/G/SPS/NALB63.DOC","FR")</f>
      </c>
      <c r="J9166" s="15">
        <f>HYPERLINK("https://docs.wto.org/imrd/directdoc.asp?DDFDocuments/v/G/SPS/NALB63.DOC","ES")</f>
      </c>
    </row>
    <row r="9167">
      <c r="A9167" s="10" t="s">
        <v>15601</v>
      </c>
      <c r="B9167" s="11" t="s">
        <v>5038</v>
      </c>
      <c r="C9167" s="10" t="s">
        <v>12</v>
      </c>
      <c r="D9167" s="12">
        <v>39563</v>
      </c>
      <c r="E9167" s="13" t="s">
        <v>15290</v>
      </c>
      <c r="F9167" s="13" t="s">
        <v>56</v>
      </c>
      <c r="G9167" s="14" t="s">
        <v>15602</v>
      </c>
      <c r="H9167" s="15">
        <f>HYPERLINK("https://docs.wto.org/imrd/directdoc.asp?DDFDocuments/q/G/SPS/NALB64.pdf","EN")</f>
      </c>
      <c r="I9167" s="15">
        <f>HYPERLINK("https://docs.wto.org/imrd/directdoc.asp?DDFDocuments/r/G/SPS/NALB64.pdf","FR")</f>
      </c>
      <c r="J9167" s="15">
        <f>HYPERLINK("https://docs.wto.org/imrd/directdoc.asp?DDFDocuments/s/G/SPS/NALB64.pdf","ES")</f>
      </c>
    </row>
    <row r="9168">
      <c r="A9168" s="10" t="s">
        <v>15603</v>
      </c>
      <c r="B9168" s="11" t="s">
        <v>82</v>
      </c>
      <c r="C9168" s="10" t="s">
        <v>40</v>
      </c>
      <c r="D9168" s="12">
        <v>39563</v>
      </c>
      <c r="E9168" s="13" t="s">
        <v>15604</v>
      </c>
      <c r="F9168" s="13" t="s">
        <v>144</v>
      </c>
      <c r="G9168" s="14" t="s">
        <v>15605</v>
      </c>
      <c r="H9168" s="15">
        <f>HYPERLINK("https://docs.wto.org/imrd/directdoc.asp?DDFDocuments/q/G/SPS/NEEC325A1.pdf","EN")</f>
      </c>
      <c r="I9168" s="15">
        <f>HYPERLINK("https://docs.wto.org/imrd/directdoc.asp?DDFDocuments/r/G/SPS/NEEC325A1.pdf","FR")</f>
      </c>
      <c r="J9168" s="15">
        <f>HYPERLINK("https://docs.wto.org/imrd/directdoc.asp?DDFDocuments/s/G/SPS/NEEC325A1.pdf","ES")</f>
      </c>
    </row>
    <row r="9169">
      <c r="A9169" s="10" t="s">
        <v>15606</v>
      </c>
      <c r="B9169" s="11" t="s">
        <v>195</v>
      </c>
      <c r="C9169" s="10" t="s">
        <v>18</v>
      </c>
      <c r="D9169" s="12">
        <v>39563</v>
      </c>
      <c r="E9169" s="13" t="s">
        <v>15607</v>
      </c>
      <c r="F9169" s="13" t="s">
        <v>992</v>
      </c>
      <c r="G9169" s="14" t="s">
        <v>134</v>
      </c>
      <c r="H9169" s="15">
        <f>HYPERLINK("https://docs.wto.org/imrd/directdoc.asp?DDFDocuments/q/G/SPS/NNZL395.pdf","EN")</f>
      </c>
      <c r="I9169" s="15">
        <f>HYPERLINK("https://docs.wto.org/imrd/directdoc.asp?DDFDocuments/r/G/SPS/NNZL395.pdf","FR")</f>
      </c>
      <c r="J9169" s="15">
        <f>HYPERLINK("https://docs.wto.org/imrd/directdoc.asp?DDFDocuments/s/G/SPS/NNZL395.pdf","ES")</f>
      </c>
    </row>
    <row r="9170">
      <c r="A9170" s="10" t="s">
        <v>15608</v>
      </c>
      <c r="B9170" s="11" t="s">
        <v>27</v>
      </c>
      <c r="C9170" s="10" t="s">
        <v>40</v>
      </c>
      <c r="D9170" s="12">
        <v>39561</v>
      </c>
      <c r="E9170" s="13" t="s">
        <v>19</v>
      </c>
      <c r="F9170" s="13" t="s">
        <v>5163</v>
      </c>
      <c r="G9170" s="14"/>
      <c r="H9170" s="15">
        <f>HYPERLINK("https://docs.wto.org/imrd/directdoc.asp?DDFDocuments/t/G/SPS/NCRI60A1.DOC","EN")</f>
      </c>
      <c r="I9170" s="15">
        <f>HYPERLINK("https://docs.wto.org/imrd/directdoc.asp?DDFDocuments/u/G/SPS/NCRI60A1.DOC","FR")</f>
      </c>
      <c r="J9170" s="15">
        <f>HYPERLINK("https://docs.wto.org/imrd/directdoc.asp?DDFDocuments/v/G/SPS/NCRI60A1.DOC","ES")</f>
      </c>
    </row>
    <row r="9171">
      <c r="A9171" s="10" t="s">
        <v>15609</v>
      </c>
      <c r="B9171" s="11" t="s">
        <v>161</v>
      </c>
      <c r="C9171" s="10" t="s">
        <v>40</v>
      </c>
      <c r="D9171" s="12">
        <v>39561</v>
      </c>
      <c r="E9171" s="13" t="s">
        <v>6470</v>
      </c>
      <c r="F9171" s="13" t="s">
        <v>8132</v>
      </c>
      <c r="G9171" s="14" t="s">
        <v>15610</v>
      </c>
      <c r="H9171" s="15">
        <f>HYPERLINK("https://docs.wto.org/imrd/directdoc.asp?DDFDocuments/t/G/SPS/NUSA933A3.DOC","EN")</f>
      </c>
      <c r="I9171" s="15">
        <f>HYPERLINK("https://docs.wto.org/imrd/directdoc.asp?DDFDocuments/u/G/SPS/NUSA933A3.DOC","FR")</f>
      </c>
      <c r="J9171" s="15">
        <f>HYPERLINK("https://docs.wto.org/imrd/directdoc.asp?DDFDocuments/v/G/SPS/NUSA933A3.DOC","ES")</f>
      </c>
    </row>
    <row r="9172">
      <c r="A9172" s="10" t="s">
        <v>15611</v>
      </c>
      <c r="B9172" s="11" t="s">
        <v>134</v>
      </c>
      <c r="C9172" s="10" t="s">
        <v>18</v>
      </c>
      <c r="D9172" s="12">
        <v>39560</v>
      </c>
      <c r="E9172" s="13" t="s">
        <v>15612</v>
      </c>
      <c r="F9172" s="13" t="s">
        <v>992</v>
      </c>
      <c r="G9172" s="14" t="s">
        <v>14816</v>
      </c>
      <c r="H9172" s="15">
        <f>HYPERLINK("https://docs.wto.org/imrd/directdoc.asp?DDFDocuments/t/G/SPS/NTHA168.DOC","EN")</f>
      </c>
      <c r="I9172" s="15">
        <f>HYPERLINK("https://docs.wto.org/imrd/directdoc.asp?DDFDocuments/u/G/SPS/NTHA168.DOC","FR")</f>
      </c>
      <c r="J9172" s="15">
        <f>HYPERLINK("https://docs.wto.org/imrd/directdoc.asp?DDFDocuments/v/G/SPS/NTHA168.DOC","ES")</f>
      </c>
    </row>
    <row r="9173">
      <c r="A9173" s="10" t="s">
        <v>15613</v>
      </c>
      <c r="B9173" s="11" t="s">
        <v>183</v>
      </c>
      <c r="C9173" s="10" t="s">
        <v>40</v>
      </c>
      <c r="D9173" s="12">
        <v>39559</v>
      </c>
      <c r="E9173" s="13" t="s">
        <v>19</v>
      </c>
      <c r="F9173" s="13" t="s">
        <v>5150</v>
      </c>
      <c r="G9173" s="14"/>
      <c r="H9173" s="15">
        <f>HYPERLINK("https://docs.wto.org/imrd/directdoc.asp?DDFDocuments/t/G/SPS/NARG101A1.DOC","EN")</f>
      </c>
      <c r="I9173" s="15">
        <f>HYPERLINK("https://docs.wto.org/imrd/directdoc.asp?DDFDocuments/u/G/SPS/NARG101A1.DOC","FR")</f>
      </c>
      <c r="J9173" s="15">
        <f>HYPERLINK("https://docs.wto.org/imrd/directdoc.asp?DDFDocuments/v/G/SPS/NARG101A1.DOC","ES")</f>
      </c>
    </row>
    <row r="9174">
      <c r="A9174" s="10" t="s">
        <v>15614</v>
      </c>
      <c r="B9174" s="11" t="s">
        <v>3715</v>
      </c>
      <c r="C9174" s="10" t="s">
        <v>18</v>
      </c>
      <c r="D9174" s="12">
        <v>39559</v>
      </c>
      <c r="E9174" s="13" t="s">
        <v>15615</v>
      </c>
      <c r="F9174" s="13" t="s">
        <v>1089</v>
      </c>
      <c r="G9174" s="14" t="s">
        <v>15256</v>
      </c>
      <c r="H9174" s="15">
        <f>HYPERLINK("https://docs.wto.org/imrd/directdoc.asp?DDFDocuments/q/G/SPS/NARM12.pdf","EN")</f>
      </c>
      <c r="I9174" s="15">
        <f>HYPERLINK("https://docs.wto.org/imrd/directdoc.asp?DDFDocuments/r/G/SPS/NARM12.pdf","FR")</f>
      </c>
      <c r="J9174" s="15">
        <f>HYPERLINK("https://docs.wto.org/imrd/directdoc.asp?DDFDocuments/s/G/SPS/NARM12.pdf","ES")</f>
      </c>
    </row>
    <row r="9175">
      <c r="A9175" s="10" t="s">
        <v>15616</v>
      </c>
      <c r="B9175" s="11" t="s">
        <v>183</v>
      </c>
      <c r="C9175" s="10" t="s">
        <v>18</v>
      </c>
      <c r="D9175" s="12">
        <v>39554</v>
      </c>
      <c r="E9175" s="13" t="s">
        <v>15617</v>
      </c>
      <c r="F9175" s="13" t="s">
        <v>2449</v>
      </c>
      <c r="G9175" s="14" t="s">
        <v>15618</v>
      </c>
      <c r="H9175" s="15">
        <f>HYPERLINK("https://docs.wto.org/imrd/directdoc.asp?DDFDocuments/t/G/SPS/NARG118.DOC","EN")</f>
      </c>
      <c r="I9175" s="15">
        <f>HYPERLINK("https://docs.wto.org/imrd/directdoc.asp?DDFDocuments/u/G/SPS/NARG118.DOC","FR")</f>
      </c>
      <c r="J9175" s="15">
        <f>HYPERLINK("https://docs.wto.org/imrd/directdoc.asp?DDFDocuments/v/G/SPS/NARG118.DOC","ES")</f>
      </c>
    </row>
    <row r="9176">
      <c r="A9176" s="10" t="s">
        <v>15619</v>
      </c>
      <c r="B9176" s="11" t="s">
        <v>3715</v>
      </c>
      <c r="C9176" s="10" t="s">
        <v>18</v>
      </c>
      <c r="D9176" s="12">
        <v>39554</v>
      </c>
      <c r="E9176" s="13" t="s">
        <v>3159</v>
      </c>
      <c r="F9176" s="13" t="s">
        <v>992</v>
      </c>
      <c r="G9176" s="14" t="s">
        <v>15256</v>
      </c>
      <c r="H9176" s="15">
        <f>HYPERLINK("https://docs.wto.org/imrd/directdoc.asp?DDFDocuments/t/G/SPS/NARM11.DOC","EN")</f>
      </c>
      <c r="I9176" s="15">
        <f>HYPERLINK("https://docs.wto.org/imrd/directdoc.asp?DDFDocuments/u/G/SPS/NARM11.DOC","FR")</f>
      </c>
      <c r="J9176" s="15">
        <f>HYPERLINK("https://docs.wto.org/imrd/directdoc.asp?DDFDocuments/v/G/SPS/NARM11.DOC","ES")</f>
      </c>
    </row>
    <row r="9177">
      <c r="A9177" s="10" t="s">
        <v>15620</v>
      </c>
      <c r="B9177" s="11" t="s">
        <v>365</v>
      </c>
      <c r="C9177" s="10" t="s">
        <v>18</v>
      </c>
      <c r="D9177" s="12">
        <v>39554</v>
      </c>
      <c r="E9177" s="13" t="s">
        <v>15621</v>
      </c>
      <c r="F9177" s="13" t="s">
        <v>992</v>
      </c>
      <c r="G9177" s="14" t="s">
        <v>5409</v>
      </c>
      <c r="H9177" s="15">
        <f>HYPERLINK("https://docs.wto.org/imrd/directdoc.asp?DDFDocuments/q/G/SPS/NCHL276.pdf","EN")</f>
      </c>
      <c r="I9177" s="15">
        <f>HYPERLINK("https://docs.wto.org/imrd/directdoc.asp?DDFDocuments/r/G/SPS/NCHL276.pdf","FR")</f>
      </c>
      <c r="J9177" s="15">
        <f>HYPERLINK("https://docs.wto.org/imrd/directdoc.asp?DDFDocuments/s/G/SPS/NCHL276.pdf","ES")</f>
      </c>
    </row>
    <row r="9178">
      <c r="A9178" s="10" t="s">
        <v>15622</v>
      </c>
      <c r="B9178" s="11" t="s">
        <v>82</v>
      </c>
      <c r="C9178" s="10" t="s">
        <v>40</v>
      </c>
      <c r="D9178" s="12">
        <v>39554</v>
      </c>
      <c r="E9178" s="13" t="s">
        <v>14259</v>
      </c>
      <c r="F9178" s="13" t="s">
        <v>5150</v>
      </c>
      <c r="G9178" s="14" t="s">
        <v>14260</v>
      </c>
      <c r="H9178" s="15">
        <f>HYPERLINK("https://docs.wto.org/imrd/directdoc.asp?DDFDocuments/t/G/SPS/NEEC196A8.DOC","EN")</f>
      </c>
      <c r="I9178" s="15">
        <f>HYPERLINK("https://docs.wto.org/imrd/directdoc.asp?DDFDocuments/u/G/SPS/NEEC196A8.DOC","FR")</f>
      </c>
      <c r="J9178" s="15">
        <f>HYPERLINK("https://docs.wto.org/imrd/directdoc.asp?DDFDocuments/v/G/SPS/NEEC196A8.DOC","ES")</f>
      </c>
    </row>
    <row r="9179">
      <c r="A9179" s="10" t="s">
        <v>15623</v>
      </c>
      <c r="B9179" s="11" t="s">
        <v>139</v>
      </c>
      <c r="C9179" s="10" t="s">
        <v>18</v>
      </c>
      <c r="D9179" s="12">
        <v>39554</v>
      </c>
      <c r="E9179" s="13" t="s">
        <v>15624</v>
      </c>
      <c r="F9179" s="13" t="s">
        <v>10040</v>
      </c>
      <c r="G9179" s="14" t="s">
        <v>15625</v>
      </c>
      <c r="H9179" s="15">
        <f>HYPERLINK("https://docs.wto.org/imrd/directdoc.asp?DDFDocuments/t/G/SPS/NIND55.doc","EN")</f>
      </c>
      <c r="I9179" s="15">
        <f>HYPERLINK("https://docs.wto.org/imrd/directdoc.asp?DDFDocuments/u/G/SPS/NIND55.doc","FR")</f>
      </c>
      <c r="J9179" s="15">
        <f>HYPERLINK("https://docs.wto.org/imrd/directdoc.asp?DDFDocuments/v/G/SPS/NIND55.doc","ES")</f>
      </c>
    </row>
    <row r="9180">
      <c r="A9180" s="10" t="s">
        <v>15626</v>
      </c>
      <c r="B9180" s="11" t="s">
        <v>153</v>
      </c>
      <c r="C9180" s="10" t="s">
        <v>18</v>
      </c>
      <c r="D9180" s="12">
        <v>39554</v>
      </c>
      <c r="E9180" s="13" t="s">
        <v>15627</v>
      </c>
      <c r="F9180" s="13" t="s">
        <v>1282</v>
      </c>
      <c r="G9180" s="14" t="s">
        <v>14816</v>
      </c>
      <c r="H9180" s="15">
        <f>HYPERLINK("https://docs.wto.org/imrd/directdoc.asp?DDFDocuments/t/G/SPS/NKOR269R1.DOC","EN")</f>
      </c>
      <c r="I9180" s="15">
        <f>HYPERLINK("https://docs.wto.org/imrd/directdoc.asp?DDFDocuments/u/G/SPS/NKOR269R1.DOC","FR")</f>
      </c>
      <c r="J9180" s="15">
        <f>HYPERLINK("https://docs.wto.org/imrd/directdoc.asp?DDFDocuments/v/G/SPS/NKOR269R1.DOC","ES")</f>
      </c>
    </row>
    <row r="9181">
      <c r="A9181" s="10" t="s">
        <v>15628</v>
      </c>
      <c r="B9181" s="11" t="s">
        <v>5038</v>
      </c>
      <c r="C9181" s="10" t="s">
        <v>12</v>
      </c>
      <c r="D9181" s="12">
        <v>39547</v>
      </c>
      <c r="E9181" s="13" t="s">
        <v>14632</v>
      </c>
      <c r="F9181" s="13" t="s">
        <v>14</v>
      </c>
      <c r="G9181" s="14" t="s">
        <v>15629</v>
      </c>
      <c r="H9181" s="15">
        <f>HYPERLINK("https://docs.wto.org/imrd/directdoc.asp?DDFDocuments/t/G/SPS/NALB62.DOC","EN")</f>
      </c>
      <c r="I9181" s="15">
        <f>HYPERLINK("https://docs.wto.org/imrd/directdoc.asp?DDFDocuments/u/G/SPS/NALB62.DOC","FR")</f>
      </c>
      <c r="J9181" s="15">
        <f>HYPERLINK("https://docs.wto.org/imrd/directdoc.asp?DDFDocuments/v/G/SPS/NALB62.DOC","ES")</f>
      </c>
    </row>
    <row r="9182">
      <c r="A9182" s="10" t="s">
        <v>15630</v>
      </c>
      <c r="B9182" s="11" t="s">
        <v>95</v>
      </c>
      <c r="C9182" s="10" t="s">
        <v>40</v>
      </c>
      <c r="D9182" s="12">
        <v>39547</v>
      </c>
      <c r="E9182" s="13" t="s">
        <v>15631</v>
      </c>
      <c r="F9182" s="13" t="s">
        <v>1282</v>
      </c>
      <c r="G9182" s="14" t="s">
        <v>14816</v>
      </c>
      <c r="H9182" s="15">
        <f>HYPERLINK("https://docs.wto.org/imrd/directdoc.asp?DDFDocuments/t/G/SPS/NBRA232A1.doc","EN")</f>
      </c>
      <c r="I9182" s="15">
        <f>HYPERLINK("https://docs.wto.org/imrd/directdoc.asp?DDFDocuments/u/G/SPS/NBRA232A1.doc","FR")</f>
      </c>
      <c r="J9182" s="15">
        <f>HYPERLINK("https://docs.wto.org/imrd/directdoc.asp?DDFDocuments/v/G/SPS/NBRA232A1.doc","ES")</f>
      </c>
    </row>
    <row r="9183">
      <c r="A9183" s="10" t="s">
        <v>15632</v>
      </c>
      <c r="B9183" s="11" t="s">
        <v>153</v>
      </c>
      <c r="C9183" s="10" t="s">
        <v>54</v>
      </c>
      <c r="D9183" s="12">
        <v>39547</v>
      </c>
      <c r="E9183" s="13" t="s">
        <v>9715</v>
      </c>
      <c r="F9183" s="13" t="s">
        <v>9716</v>
      </c>
      <c r="G9183" s="14" t="s">
        <v>13399</v>
      </c>
      <c r="H9183" s="15">
        <f>HYPERLINK("https://docs.wto.org/imrd/directdoc.asp?DDFDocuments/t/G/SPS/NKOR98A17.DOC","EN")</f>
      </c>
      <c r="I9183" s="15">
        <f>HYPERLINK("https://docs.wto.org/imrd/directdoc.asp?DDFDocuments/u/G/SPS/NKOR98A17.DOC","FR")</f>
      </c>
      <c r="J9183" s="15">
        <f>HYPERLINK("https://docs.wto.org/imrd/directdoc.asp?DDFDocuments/v/G/SPS/NKOR98A17.DOC","ES")</f>
      </c>
    </row>
    <row r="9184">
      <c r="A9184" s="10" t="s">
        <v>15633</v>
      </c>
      <c r="B9184" s="11" t="s">
        <v>82</v>
      </c>
      <c r="C9184" s="10" t="s">
        <v>40</v>
      </c>
      <c r="D9184" s="12">
        <v>39546</v>
      </c>
      <c r="E9184" s="13" t="s">
        <v>15634</v>
      </c>
      <c r="F9184" s="13" t="s">
        <v>5150</v>
      </c>
      <c r="G9184" s="14" t="s">
        <v>15635</v>
      </c>
      <c r="H9184" s="15">
        <f>HYPERLINK("https://docs.wto.org/imrd/directdoc.asp?DDFDocuments/t/G/SPS/NEEC318A1.DOC","EN")</f>
      </c>
      <c r="I9184" s="15">
        <f>HYPERLINK("https://docs.wto.org/imrd/directdoc.asp?DDFDocuments/u/G/SPS/NEEC318A1.DOC","FR")</f>
      </c>
      <c r="J9184" s="15">
        <f>HYPERLINK("https://docs.wto.org/imrd/directdoc.asp?DDFDocuments/v/G/SPS/NEEC318A1.DOC","ES")</f>
      </c>
    </row>
    <row r="9185">
      <c r="A9185" s="10" t="s">
        <v>15636</v>
      </c>
      <c r="B9185" s="11" t="s">
        <v>204</v>
      </c>
      <c r="C9185" s="10" t="s">
        <v>18</v>
      </c>
      <c r="D9185" s="12">
        <v>39546</v>
      </c>
      <c r="E9185" s="13" t="s">
        <v>15637</v>
      </c>
      <c r="F9185" s="13" t="s">
        <v>15638</v>
      </c>
      <c r="G9185" s="14" t="s">
        <v>3481</v>
      </c>
      <c r="H9185" s="15">
        <f>HYPERLINK("https://docs.wto.org/imrd/directdoc.asp?DDFDocuments/t/G/SPS/NEGY32.DOC","EN")</f>
      </c>
      <c r="I9185" s="15">
        <f>HYPERLINK("https://docs.wto.org/imrd/directdoc.asp?DDFDocuments/u/G/SPS/NEGY32.DOC","FR")</f>
      </c>
      <c r="J9185" s="15">
        <f>HYPERLINK("https://docs.wto.org/imrd/directdoc.asp?DDFDocuments/v/G/SPS/NEGY32.DOC","ES")</f>
      </c>
    </row>
    <row r="9186">
      <c r="A9186" s="10" t="s">
        <v>15639</v>
      </c>
      <c r="B9186" s="11" t="s">
        <v>59</v>
      </c>
      <c r="C9186" s="10" t="s">
        <v>40</v>
      </c>
      <c r="D9186" s="12">
        <v>39546</v>
      </c>
      <c r="E9186" s="13" t="s">
        <v>15640</v>
      </c>
      <c r="F9186" s="13" t="s">
        <v>5150</v>
      </c>
      <c r="G9186" s="14" t="s">
        <v>14816</v>
      </c>
      <c r="H9186" s="15">
        <f>HYPERLINK("https://docs.wto.org/imrd/directdoc.asp?DDFDocuments/t/G/SPS/NTPKM119A1.DOC","EN")</f>
      </c>
      <c r="I9186" s="15">
        <f>HYPERLINK("https://docs.wto.org/imrd/directdoc.asp?DDFDocuments/u/G/SPS/NTPKM119A1.DOC","FR")</f>
      </c>
      <c r="J9186" s="15">
        <f>HYPERLINK("https://docs.wto.org/imrd/directdoc.asp?DDFDocuments/v/G/SPS/NTPKM119A1.DOC","ES")</f>
      </c>
    </row>
    <row r="9187">
      <c r="A9187" s="10" t="s">
        <v>15641</v>
      </c>
      <c r="B9187" s="11" t="s">
        <v>5038</v>
      </c>
      <c r="C9187" s="10" t="s">
        <v>12</v>
      </c>
      <c r="D9187" s="12">
        <v>39545</v>
      </c>
      <c r="E9187" s="13" t="s">
        <v>15290</v>
      </c>
      <c r="F9187" s="13" t="s">
        <v>56</v>
      </c>
      <c r="G9187" s="14" t="s">
        <v>15642</v>
      </c>
      <c r="H9187" s="15">
        <f>HYPERLINK("https://docs.wto.org/imrd/directdoc.asp?DDFDocuments/q/G/SPS/NALB59.pdf","EN")</f>
      </c>
      <c r="I9187" s="15">
        <f>HYPERLINK("https://docs.wto.org/imrd/directdoc.asp?DDFDocuments/r/G/SPS/NALB59.pdf","FR")</f>
      </c>
      <c r="J9187" s="15">
        <f>HYPERLINK("https://docs.wto.org/imrd/directdoc.asp?DDFDocuments/s/G/SPS/NALB59.pdf","ES")</f>
      </c>
    </row>
    <row r="9188">
      <c r="A9188" s="10" t="s">
        <v>15643</v>
      </c>
      <c r="B9188" s="11" t="s">
        <v>5038</v>
      </c>
      <c r="C9188" s="10" t="s">
        <v>12</v>
      </c>
      <c r="D9188" s="12">
        <v>39545</v>
      </c>
      <c r="E9188" s="13" t="s">
        <v>14808</v>
      </c>
      <c r="F9188" s="13" t="s">
        <v>6521</v>
      </c>
      <c r="G9188" s="14" t="s">
        <v>15644</v>
      </c>
      <c r="H9188" s="15">
        <f>HYPERLINK("https://docs.wto.org/imrd/directdoc.asp?DDFDocuments/t/G/SPS/NALB60.DOC","EN")</f>
      </c>
      <c r="I9188" s="15">
        <f>HYPERLINK("https://docs.wto.org/imrd/directdoc.asp?DDFDocuments/u/G/SPS/NALB60.DOC","FR")</f>
      </c>
      <c r="J9188" s="15">
        <f>HYPERLINK("https://docs.wto.org/imrd/directdoc.asp?DDFDocuments/v/G/SPS/NALB60.DOC","ES")</f>
      </c>
    </row>
    <row r="9189">
      <c r="A9189" s="10" t="s">
        <v>15645</v>
      </c>
      <c r="B9189" s="11" t="s">
        <v>5038</v>
      </c>
      <c r="C9189" s="10" t="s">
        <v>12</v>
      </c>
      <c r="D9189" s="12">
        <v>39545</v>
      </c>
      <c r="E9189" s="13" t="s">
        <v>14808</v>
      </c>
      <c r="F9189" s="13" t="s">
        <v>6521</v>
      </c>
      <c r="G9189" s="14" t="s">
        <v>15646</v>
      </c>
      <c r="H9189" s="15">
        <f>HYPERLINK("https://docs.wto.org/imrd/directdoc.asp?DDFDocuments/t/G/SPS/NALB61.DOC","EN")</f>
      </c>
      <c r="I9189" s="15">
        <f>HYPERLINK("https://docs.wto.org/imrd/directdoc.asp?DDFDocuments/u/G/SPS/NALB61.DOC","FR")</f>
      </c>
      <c r="J9189" s="15">
        <f>HYPERLINK("https://docs.wto.org/imrd/directdoc.asp?DDFDocuments/v/G/SPS/NALB61.DOC","ES")</f>
      </c>
    </row>
    <row r="9190">
      <c r="A9190" s="10" t="s">
        <v>15647</v>
      </c>
      <c r="B9190" s="11" t="s">
        <v>95</v>
      </c>
      <c r="C9190" s="10" t="s">
        <v>18</v>
      </c>
      <c r="D9190" s="12">
        <v>39545</v>
      </c>
      <c r="E9190" s="13" t="s">
        <v>15648</v>
      </c>
      <c r="F9190" s="13" t="s">
        <v>24</v>
      </c>
      <c r="G9190" s="14" t="s">
        <v>14836</v>
      </c>
      <c r="H9190" s="15">
        <f>HYPERLINK("https://docs.wto.org/imrd/directdoc.asp?DDFDocuments/q/G/SPS/NBRA396.pdf","EN")</f>
      </c>
      <c r="I9190" s="15">
        <f>HYPERLINK("https://docs.wto.org/imrd/directdoc.asp?DDFDocuments/r/G/SPS/NBRA396.pdf","FR")</f>
      </c>
      <c r="J9190" s="15">
        <f>HYPERLINK("https://docs.wto.org/imrd/directdoc.asp?DDFDocuments/s/G/SPS/NBRA396.pdf","ES")</f>
      </c>
    </row>
    <row r="9191">
      <c r="A9191" s="10" t="s">
        <v>15649</v>
      </c>
      <c r="B9191" s="11" t="s">
        <v>95</v>
      </c>
      <c r="C9191" s="10" t="s">
        <v>12</v>
      </c>
      <c r="D9191" s="12">
        <v>39545</v>
      </c>
      <c r="E9191" s="13" t="s">
        <v>15650</v>
      </c>
      <c r="F9191" s="13" t="s">
        <v>32</v>
      </c>
      <c r="G9191" s="14" t="s">
        <v>365</v>
      </c>
      <c r="H9191" s="15">
        <f>HYPERLINK("https://docs.wto.org/imrd/directdoc.asp?DDFDocuments/t/G/SPS/NBRA397.DOC","EN")</f>
      </c>
      <c r="I9191" s="15">
        <f>HYPERLINK("https://docs.wto.org/imrd/directdoc.asp?DDFDocuments/u/G/SPS/NBRA397.DOC","FR")</f>
      </c>
      <c r="J9191" s="15">
        <f>HYPERLINK("https://docs.wto.org/imrd/directdoc.asp?DDFDocuments/v/G/SPS/NBRA397.DOC","ES")</f>
      </c>
    </row>
    <row r="9192">
      <c r="A9192" s="10" t="s">
        <v>15651</v>
      </c>
      <c r="B9192" s="11" t="s">
        <v>365</v>
      </c>
      <c r="C9192" s="10" t="s">
        <v>18</v>
      </c>
      <c r="D9192" s="12">
        <v>39545</v>
      </c>
      <c r="E9192" s="13" t="s">
        <v>15652</v>
      </c>
      <c r="F9192" s="13" t="s">
        <v>992</v>
      </c>
      <c r="G9192" s="14" t="s">
        <v>233</v>
      </c>
      <c r="H9192" s="15">
        <f>HYPERLINK("https://docs.wto.org/imrd/directdoc.asp?DDFDocuments/t/G/SPS/NCHL275.doc","EN")</f>
      </c>
      <c r="I9192" s="15">
        <f>HYPERLINK("https://docs.wto.org/imrd/directdoc.asp?DDFDocuments/u/G/SPS/NCHL275.doc","FR")</f>
      </c>
      <c r="J9192" s="15">
        <f>HYPERLINK("https://docs.wto.org/imrd/directdoc.asp?DDFDocuments/v/G/SPS/NCHL275.doc","ES")</f>
      </c>
    </row>
    <row r="9193">
      <c r="A9193" s="10" t="s">
        <v>15653</v>
      </c>
      <c r="B9193" s="11" t="s">
        <v>2054</v>
      </c>
      <c r="C9193" s="10" t="s">
        <v>18</v>
      </c>
      <c r="D9193" s="12">
        <v>39545</v>
      </c>
      <c r="E9193" s="13" t="s">
        <v>15493</v>
      </c>
      <c r="F9193" s="13" t="s">
        <v>476</v>
      </c>
      <c r="G9193" s="14" t="s">
        <v>15494</v>
      </c>
      <c r="H9193" s="15">
        <f>HYPERLINK("https://docs.wto.org/imrd/directdoc.asp?DDFDocuments/t/G/SPS/NNPL10.doc","EN")</f>
      </c>
      <c r="I9193" s="15">
        <f>HYPERLINK("https://docs.wto.org/imrd/directdoc.asp?DDFDocuments/u/G/SPS/NNPL10.doc","FR")</f>
      </c>
      <c r="J9193" s="15">
        <f>HYPERLINK("https://docs.wto.org/imrd/directdoc.asp?DDFDocuments/v/G/SPS/NNPL10.doc","ES")</f>
      </c>
    </row>
    <row r="9194">
      <c r="A9194" s="10" t="s">
        <v>15654</v>
      </c>
      <c r="B9194" s="11" t="s">
        <v>2054</v>
      </c>
      <c r="C9194" s="10" t="s">
        <v>18</v>
      </c>
      <c r="D9194" s="12">
        <v>39545</v>
      </c>
      <c r="E9194" s="13" t="s">
        <v>15493</v>
      </c>
      <c r="F9194" s="13" t="s">
        <v>476</v>
      </c>
      <c r="G9194" s="14" t="s">
        <v>15494</v>
      </c>
      <c r="H9194" s="15">
        <f>HYPERLINK("https://docs.wto.org/imrd/directdoc.asp?DDFDocuments/t/G/SPS/NNPL9.doc","EN")</f>
      </c>
      <c r="I9194" s="15">
        <f>HYPERLINK("https://docs.wto.org/imrd/directdoc.asp?DDFDocuments/u/G/SPS/NNPL9.doc","FR")</f>
      </c>
      <c r="J9194" s="15">
        <f>HYPERLINK("https://docs.wto.org/imrd/directdoc.asp?DDFDocuments/v/G/SPS/NNPL9.doc","ES")</f>
      </c>
    </row>
    <row r="9195">
      <c r="A9195" s="10" t="s">
        <v>15655</v>
      </c>
      <c r="B9195" s="11" t="s">
        <v>2054</v>
      </c>
      <c r="C9195" s="10" t="s">
        <v>18</v>
      </c>
      <c r="D9195" s="12">
        <v>39542</v>
      </c>
      <c r="E9195" s="13" t="s">
        <v>15493</v>
      </c>
      <c r="F9195" s="13" t="s">
        <v>15656</v>
      </c>
      <c r="G9195" s="14" t="s">
        <v>15494</v>
      </c>
      <c r="H9195" s="15">
        <f>HYPERLINK("https://docs.wto.org/imrd/directdoc.asp?DDFDocuments/t/G/SPS/NNPL6.DOC","EN")</f>
      </c>
      <c r="I9195" s="15">
        <f>HYPERLINK("https://docs.wto.org/imrd/directdoc.asp?DDFDocuments/u/G/SPS/NNPL6.DOC","FR")</f>
      </c>
      <c r="J9195" s="15">
        <f>HYPERLINK("https://docs.wto.org/imrd/directdoc.asp?DDFDocuments/v/G/SPS/NNPL6.DOC","ES")</f>
      </c>
    </row>
    <row r="9196">
      <c r="A9196" s="10" t="s">
        <v>15657</v>
      </c>
      <c r="B9196" s="11" t="s">
        <v>82</v>
      </c>
      <c r="C9196" s="10" t="s">
        <v>40</v>
      </c>
      <c r="D9196" s="12">
        <v>39541</v>
      </c>
      <c r="E9196" s="13" t="s">
        <v>15658</v>
      </c>
      <c r="F9196" s="13" t="s">
        <v>5150</v>
      </c>
      <c r="G9196" s="14" t="s">
        <v>14260</v>
      </c>
      <c r="H9196" s="15">
        <f>HYPERLINK("https://docs.wto.org/imrd/directdoc.asp?DDFDocuments/t/G/SPS/NEEC196A7.DOC","EN")</f>
      </c>
      <c r="I9196" s="15">
        <f>HYPERLINK("https://docs.wto.org/imrd/directdoc.asp?DDFDocuments/u/G/SPS/NEEC196A7.DOC","FR")</f>
      </c>
      <c r="J9196" s="15">
        <f>HYPERLINK("https://docs.wto.org/imrd/directdoc.asp?DDFDocuments/v/G/SPS/NEEC196A7.DOC","ES")</f>
      </c>
    </row>
    <row r="9197">
      <c r="A9197" s="10" t="s">
        <v>15659</v>
      </c>
      <c r="B9197" s="11" t="s">
        <v>153</v>
      </c>
      <c r="C9197" s="10" t="s">
        <v>54</v>
      </c>
      <c r="D9197" s="12">
        <v>39541</v>
      </c>
      <c r="E9197" s="13" t="s">
        <v>5861</v>
      </c>
      <c r="F9197" s="13" t="s">
        <v>1300</v>
      </c>
      <c r="G9197" s="14" t="s">
        <v>14147</v>
      </c>
      <c r="H9197" s="15">
        <f>HYPERLINK("https://docs.wto.org/imrd/directdoc.asp?DDFDocuments/q/G/SPS/NKOR248A2.pdf","EN")</f>
      </c>
      <c r="I9197" s="15">
        <f>HYPERLINK("https://docs.wto.org/imrd/directdoc.asp?DDFDocuments/r/G/SPS/NKOR248A2.pdf","FR")</f>
      </c>
      <c r="J9197" s="15">
        <f>HYPERLINK("https://docs.wto.org/imrd/directdoc.asp?DDFDocuments/s/G/SPS/NKOR248A2.pdf","ES")</f>
      </c>
    </row>
    <row r="9198">
      <c r="A9198" s="10" t="s">
        <v>15660</v>
      </c>
      <c r="B9198" s="11" t="s">
        <v>1129</v>
      </c>
      <c r="C9198" s="10" t="s">
        <v>18</v>
      </c>
      <c r="D9198" s="12">
        <v>39541</v>
      </c>
      <c r="E9198" s="13" t="s">
        <v>14095</v>
      </c>
      <c r="F9198" s="13" t="s">
        <v>3331</v>
      </c>
      <c r="G9198" s="14" t="s">
        <v>14816</v>
      </c>
      <c r="H9198" s="15">
        <f>HYPERLINK("https://docs.wto.org/imrd/directdoc.asp?DDFDocuments/t/G/SPS/NMYS19.DOC","EN")</f>
      </c>
      <c r="I9198" s="15">
        <f>HYPERLINK("https://docs.wto.org/imrd/directdoc.asp?DDFDocuments/u/G/SPS/NMYS19.DOC","FR")</f>
      </c>
      <c r="J9198" s="15">
        <f>HYPERLINK("https://docs.wto.org/imrd/directdoc.asp?DDFDocuments/v/G/SPS/NMYS19.DOC","ES")</f>
      </c>
    </row>
    <row r="9199">
      <c r="A9199" s="10" t="s">
        <v>15661</v>
      </c>
      <c r="B9199" s="11" t="s">
        <v>95</v>
      </c>
      <c r="C9199" s="10" t="s">
        <v>40</v>
      </c>
      <c r="D9199" s="12">
        <v>39538</v>
      </c>
      <c r="E9199" s="13" t="s">
        <v>14600</v>
      </c>
      <c r="F9199" s="13" t="s">
        <v>5150</v>
      </c>
      <c r="G9199" s="14" t="s">
        <v>14816</v>
      </c>
      <c r="H9199" s="15">
        <f>HYPERLINK("https://docs.wto.org/imrd/directdoc.asp?DDFDocuments/t/G/SPS/NBRA268A2.DOC","EN")</f>
      </c>
      <c r="I9199" s="15">
        <f>HYPERLINK("https://docs.wto.org/imrd/directdoc.asp?DDFDocuments/u/G/SPS/NBRA268A2.DOC","FR")</f>
      </c>
      <c r="J9199" s="15">
        <f>HYPERLINK("https://docs.wto.org/imrd/directdoc.asp?DDFDocuments/v/G/SPS/NBRA268A2.DOC","ES")</f>
      </c>
    </row>
    <row r="9200">
      <c r="A9200" s="10" t="s">
        <v>15662</v>
      </c>
      <c r="B9200" s="11" t="s">
        <v>95</v>
      </c>
      <c r="C9200" s="10" t="s">
        <v>18</v>
      </c>
      <c r="D9200" s="12">
        <v>39538</v>
      </c>
      <c r="E9200" s="13" t="s">
        <v>2301</v>
      </c>
      <c r="F9200" s="13" t="s">
        <v>7974</v>
      </c>
      <c r="G9200" s="14" t="s">
        <v>14816</v>
      </c>
      <c r="H9200" s="15">
        <f>HYPERLINK("https://docs.wto.org/imrd/directdoc.asp?DDFDocuments/t/G/SPS/NBRA394.doc","EN")</f>
      </c>
      <c r="I9200" s="15">
        <f>HYPERLINK("https://docs.wto.org/imrd/directdoc.asp?DDFDocuments/u/G/SPS/NBRA394.doc","FR")</f>
      </c>
      <c r="J9200" s="15">
        <f>HYPERLINK("https://docs.wto.org/imrd/directdoc.asp?DDFDocuments/v/G/SPS/NBRA394.doc","ES")</f>
      </c>
    </row>
    <row r="9201">
      <c r="A9201" s="10" t="s">
        <v>15663</v>
      </c>
      <c r="B9201" s="11" t="s">
        <v>79</v>
      </c>
      <c r="C9201" s="10" t="s">
        <v>40</v>
      </c>
      <c r="D9201" s="12">
        <v>39538</v>
      </c>
      <c r="E9201" s="13" t="s">
        <v>19</v>
      </c>
      <c r="F9201" s="13" t="s">
        <v>13660</v>
      </c>
      <c r="G9201" s="14"/>
      <c r="H9201" s="15">
        <f>HYPERLINK("https://docs.wto.org/imrd/directdoc.asp?DDFDocuments/q/G/SPS/NCOL136A1.pdf","EN")</f>
      </c>
      <c r="I9201" s="15">
        <f>HYPERLINK("https://docs.wto.org/imrd/directdoc.asp?DDFDocuments/r/G/SPS/NCOL136A1.pdf","FR")</f>
      </c>
      <c r="J9201" s="15">
        <f>HYPERLINK("https://docs.wto.org/imrd/directdoc.asp?DDFDocuments/s/G/SPS/NCOL136A1.pdf","ES")</f>
      </c>
    </row>
    <row r="9202">
      <c r="A9202" s="10" t="s">
        <v>15664</v>
      </c>
      <c r="B9202" s="11" t="s">
        <v>34</v>
      </c>
      <c r="C9202" s="10" t="s">
        <v>18</v>
      </c>
      <c r="D9202" s="12">
        <v>39538</v>
      </c>
      <c r="E9202" s="13" t="s">
        <v>15665</v>
      </c>
      <c r="F9202" s="13" t="s">
        <v>74</v>
      </c>
      <c r="G9202" s="14" t="s">
        <v>14816</v>
      </c>
      <c r="H9202" s="15">
        <f>HYPERLINK("https://docs.wto.org/imrd/directdoc.asp?DDFDocuments/q/G/SPS/NJPN209.pdf","EN")</f>
      </c>
      <c r="I9202" s="15">
        <f>HYPERLINK("https://docs.wto.org/imrd/directdoc.asp?DDFDocuments/r/G/SPS/NJPN209.pdf","FR")</f>
      </c>
      <c r="J9202" s="15">
        <f>HYPERLINK("https://docs.wto.org/imrd/directdoc.asp?DDFDocuments/s/G/SPS/NJPN209.pdf","ES")</f>
      </c>
    </row>
    <row r="9203">
      <c r="A9203" s="10" t="s">
        <v>15666</v>
      </c>
      <c r="B9203" s="11" t="s">
        <v>145</v>
      </c>
      <c r="C9203" s="10" t="s">
        <v>54</v>
      </c>
      <c r="D9203" s="12">
        <v>39538</v>
      </c>
      <c r="E9203" s="13" t="s">
        <v>15667</v>
      </c>
      <c r="F9203" s="13" t="s">
        <v>925</v>
      </c>
      <c r="G9203" s="14" t="s">
        <v>520</v>
      </c>
      <c r="H9203" s="15">
        <f>HYPERLINK("https://docs.wto.org/imrd/directdoc.asp?DDFDocuments/t/G/SPS/NPHL125A1.DOC","EN")</f>
      </c>
      <c r="I9203" s="15">
        <f>HYPERLINK("https://docs.wto.org/imrd/directdoc.asp?DDFDocuments/u/G/SPS/NPHL125A1.DOC","FR")</f>
      </c>
      <c r="J9203" s="15">
        <f>HYPERLINK("https://docs.wto.org/imrd/directdoc.asp?DDFDocuments/v/G/SPS/NPHL125A1.DOC","ES")</f>
      </c>
    </row>
    <row r="9204">
      <c r="A9204" s="10" t="s">
        <v>15668</v>
      </c>
      <c r="B9204" s="11" t="s">
        <v>349</v>
      </c>
      <c r="C9204" s="10" t="s">
        <v>18</v>
      </c>
      <c r="D9204" s="12">
        <v>39535</v>
      </c>
      <c r="E9204" s="13" t="s">
        <v>15669</v>
      </c>
      <c r="F9204" s="13" t="s">
        <v>1550</v>
      </c>
      <c r="G9204" s="14" t="s">
        <v>1389</v>
      </c>
      <c r="H9204" s="15">
        <f>HYPERLINK("https://docs.wto.org/imrd/directdoc.asp?DDFDocuments/t/G/SPS/NECU38.DOC","EN")</f>
      </c>
      <c r="I9204" s="15">
        <f>HYPERLINK("https://docs.wto.org/imrd/directdoc.asp?DDFDocuments/u/G/SPS/NECU38.DOC","FR")</f>
      </c>
      <c r="J9204" s="15">
        <f>HYPERLINK("https://docs.wto.org/imrd/directdoc.asp?DDFDocuments/v/G/SPS/NECU38.DOC","ES")</f>
      </c>
    </row>
    <row r="9205">
      <c r="A9205" s="10" t="s">
        <v>15670</v>
      </c>
      <c r="B9205" s="11" t="s">
        <v>349</v>
      </c>
      <c r="C9205" s="10" t="s">
        <v>18</v>
      </c>
      <c r="D9205" s="12">
        <v>39535</v>
      </c>
      <c r="E9205" s="13" t="s">
        <v>15671</v>
      </c>
      <c r="F9205" s="13" t="s">
        <v>15672</v>
      </c>
      <c r="G9205" s="14" t="s">
        <v>195</v>
      </c>
      <c r="H9205" s="15">
        <f>HYPERLINK("https://docs.wto.org/imrd/directdoc.asp?DDFDocuments/t/G/SPS/NECU39.DOC","EN")</f>
      </c>
      <c r="I9205" s="15">
        <f>HYPERLINK("https://docs.wto.org/imrd/directdoc.asp?DDFDocuments/u/G/SPS/NECU39.DOC","FR")</f>
      </c>
      <c r="J9205" s="15">
        <f>HYPERLINK("https://docs.wto.org/imrd/directdoc.asp?DDFDocuments/v/G/SPS/NECU39.DOC","ES")</f>
      </c>
    </row>
    <row r="9206">
      <c r="A9206" s="10" t="s">
        <v>15673</v>
      </c>
      <c r="B9206" s="11" t="s">
        <v>349</v>
      </c>
      <c r="C9206" s="10" t="s">
        <v>18</v>
      </c>
      <c r="D9206" s="12">
        <v>39535</v>
      </c>
      <c r="E9206" s="13" t="s">
        <v>15671</v>
      </c>
      <c r="F9206" s="13" t="s">
        <v>5334</v>
      </c>
      <c r="G9206" s="14" t="s">
        <v>168</v>
      </c>
      <c r="H9206" s="15">
        <f>HYPERLINK("https://docs.wto.org/imrd/directdoc.asp?DDFDocuments/t/G/SPS/NECU40.DOC","EN")</f>
      </c>
      <c r="I9206" s="15">
        <f>HYPERLINK("https://docs.wto.org/imrd/directdoc.asp?DDFDocuments/u/G/SPS/NECU40.DOC","FR")</f>
      </c>
      <c r="J9206" s="15">
        <f>HYPERLINK("https://docs.wto.org/imrd/directdoc.asp?DDFDocuments/v/G/SPS/NECU40.DOC","ES")</f>
      </c>
    </row>
    <row r="9207">
      <c r="A9207" s="10" t="s">
        <v>15674</v>
      </c>
      <c r="B9207" s="11" t="s">
        <v>349</v>
      </c>
      <c r="C9207" s="10" t="s">
        <v>18</v>
      </c>
      <c r="D9207" s="12">
        <v>39535</v>
      </c>
      <c r="E9207" s="13" t="s">
        <v>15675</v>
      </c>
      <c r="F9207" s="13" t="s">
        <v>4894</v>
      </c>
      <c r="G9207" s="14" t="s">
        <v>233</v>
      </c>
      <c r="H9207" s="15">
        <f>HYPERLINK("https://docs.wto.org/imrd/directdoc.asp?DDFDocuments/t/G/SPS/NECU41.DOC","EN")</f>
      </c>
      <c r="I9207" s="15">
        <f>HYPERLINK("https://docs.wto.org/imrd/directdoc.asp?DDFDocuments/u/G/SPS/NECU41.DOC","FR")</f>
      </c>
      <c r="J9207" s="15">
        <f>HYPERLINK("https://docs.wto.org/imrd/directdoc.asp?DDFDocuments/v/G/SPS/NECU41.DOC","ES")</f>
      </c>
    </row>
    <row r="9208">
      <c r="A9208" s="10" t="s">
        <v>15676</v>
      </c>
      <c r="B9208" s="11" t="s">
        <v>349</v>
      </c>
      <c r="C9208" s="10" t="s">
        <v>18</v>
      </c>
      <c r="D9208" s="12">
        <v>39535</v>
      </c>
      <c r="E9208" s="13" t="s">
        <v>15677</v>
      </c>
      <c r="F9208" s="13" t="s">
        <v>3404</v>
      </c>
      <c r="G9208" s="14" t="s">
        <v>14002</v>
      </c>
      <c r="H9208" s="15">
        <f>HYPERLINK("https://docs.wto.org/imrd/directdoc.asp?DDFDocuments/q/G/SPS/NECU42.pdf","EN")</f>
      </c>
      <c r="I9208" s="15">
        <f>HYPERLINK("https://docs.wto.org/imrd/directdoc.asp?DDFDocuments/r/G/SPS/NECU42.pdf","FR")</f>
      </c>
      <c r="J9208" s="15">
        <f>HYPERLINK("https://docs.wto.org/imrd/directdoc.asp?DDFDocuments/s/G/SPS/NECU42.pdf","ES")</f>
      </c>
    </row>
    <row r="9209">
      <c r="A9209" s="10" t="s">
        <v>15678</v>
      </c>
      <c r="B9209" s="11" t="s">
        <v>72</v>
      </c>
      <c r="C9209" s="10" t="s">
        <v>12</v>
      </c>
      <c r="D9209" s="12">
        <v>39534</v>
      </c>
      <c r="E9209" s="13" t="s">
        <v>15679</v>
      </c>
      <c r="F9209" s="13" t="s">
        <v>15131</v>
      </c>
      <c r="G9209" s="14" t="s">
        <v>15680</v>
      </c>
      <c r="H9209" s="15">
        <f>HYPERLINK("https://docs.wto.org/imrd/directdoc.asp?DDFDocuments/t/G/SPS/NCAN157R20.DOC","EN")</f>
      </c>
      <c r="I9209" s="15">
        <f>HYPERLINK("https://docs.wto.org/imrd/directdoc.asp?DDFDocuments/u/G/SPS/NCAN157R20.DOC","FR")</f>
      </c>
      <c r="J9209" s="15">
        <f>HYPERLINK("https://docs.wto.org/imrd/directdoc.asp?DDFDocuments/v/G/SPS/NCAN157R20.DOC","ES")</f>
      </c>
    </row>
    <row r="9210">
      <c r="A9210" s="10" t="s">
        <v>15681</v>
      </c>
      <c r="B9210" s="11" t="s">
        <v>82</v>
      </c>
      <c r="C9210" s="10" t="s">
        <v>40</v>
      </c>
      <c r="D9210" s="12">
        <v>39534</v>
      </c>
      <c r="E9210" s="13" t="s">
        <v>15658</v>
      </c>
      <c r="F9210" s="13" t="s">
        <v>13079</v>
      </c>
      <c r="G9210" s="14" t="s">
        <v>14260</v>
      </c>
      <c r="H9210" s="15">
        <f>HYPERLINK("https://docs.wto.org/imrd/directdoc.asp?DDFDocuments/t/G/SPS/NEEC196A6.DOC","EN")</f>
      </c>
      <c r="I9210" s="15">
        <f>HYPERLINK("https://docs.wto.org/imrd/directdoc.asp?DDFDocuments/u/G/SPS/NEEC196A6.DOC","FR")</f>
      </c>
      <c r="J9210" s="15">
        <f>HYPERLINK("https://docs.wto.org/imrd/directdoc.asp?DDFDocuments/v/G/SPS/NEEC196A6.DOC","ES")</f>
      </c>
    </row>
    <row r="9211">
      <c r="A9211" s="10" t="s">
        <v>15682</v>
      </c>
      <c r="B9211" s="11" t="s">
        <v>153</v>
      </c>
      <c r="C9211" s="10" t="s">
        <v>18</v>
      </c>
      <c r="D9211" s="12">
        <v>39534</v>
      </c>
      <c r="E9211" s="13" t="s">
        <v>10809</v>
      </c>
      <c r="F9211" s="13" t="s">
        <v>144</v>
      </c>
      <c r="G9211" s="14" t="s">
        <v>14816</v>
      </c>
      <c r="H9211" s="15">
        <f>HYPERLINK("https://docs.wto.org/imrd/directdoc.asp?DDFDocuments/t/G/SPS/NKOR275.doc","EN")</f>
      </c>
      <c r="I9211" s="15">
        <f>HYPERLINK("https://docs.wto.org/imrd/directdoc.asp?DDFDocuments/u/G/SPS/NKOR275.doc","FR")</f>
      </c>
      <c r="J9211" s="15">
        <f>HYPERLINK("https://docs.wto.org/imrd/directdoc.asp?DDFDocuments/v/G/SPS/NKOR275.doc","ES")</f>
      </c>
    </row>
    <row r="9212">
      <c r="A9212" s="10" t="s">
        <v>15683</v>
      </c>
      <c r="B9212" s="11" t="s">
        <v>153</v>
      </c>
      <c r="C9212" s="10" t="s">
        <v>18</v>
      </c>
      <c r="D9212" s="12">
        <v>39534</v>
      </c>
      <c r="E9212" s="13" t="s">
        <v>15684</v>
      </c>
      <c r="F9212" s="13" t="s">
        <v>24</v>
      </c>
      <c r="G9212" s="14" t="s">
        <v>14798</v>
      </c>
      <c r="H9212" s="15">
        <f>HYPERLINK("https://docs.wto.org/imrd/directdoc.asp?DDFDocuments/t/G/SPS/NKOR276.DOC","EN")</f>
      </c>
      <c r="I9212" s="15">
        <f>HYPERLINK("https://docs.wto.org/imrd/directdoc.asp?DDFDocuments/u/G/SPS/NKOR276.DOC","FR")</f>
      </c>
      <c r="J9212" s="15">
        <f>HYPERLINK("https://docs.wto.org/imrd/directdoc.asp?DDFDocuments/v/G/SPS/NKOR276.DOC","ES")</f>
      </c>
    </row>
    <row r="9213">
      <c r="A9213" s="10" t="s">
        <v>15685</v>
      </c>
      <c r="B9213" s="11" t="s">
        <v>59</v>
      </c>
      <c r="C9213" s="10" t="s">
        <v>18</v>
      </c>
      <c r="D9213" s="12">
        <v>39527</v>
      </c>
      <c r="E9213" s="13" t="s">
        <v>23</v>
      </c>
      <c r="F9213" s="13" t="s">
        <v>3287</v>
      </c>
      <c r="G9213" s="14" t="s">
        <v>14836</v>
      </c>
      <c r="H9213" s="15">
        <f>HYPERLINK("https://docs.wto.org/imrd/directdoc.asp?DDFDocuments/t/G/SPS/NTPKM134.doc","EN")</f>
      </c>
      <c r="I9213" s="15">
        <f>HYPERLINK("https://docs.wto.org/imrd/directdoc.asp?DDFDocuments/u/G/SPS/NTPKM134.doc","FR")</f>
      </c>
      <c r="J9213" s="15">
        <f>HYPERLINK("https://docs.wto.org/imrd/directdoc.asp?DDFDocuments/v/G/SPS/NTPKM134.doc","ES")</f>
      </c>
    </row>
    <row r="9214">
      <c r="A9214" s="10" t="s">
        <v>15686</v>
      </c>
      <c r="B9214" s="11" t="s">
        <v>183</v>
      </c>
      <c r="C9214" s="10" t="s">
        <v>40</v>
      </c>
      <c r="D9214" s="12">
        <v>39525</v>
      </c>
      <c r="E9214" s="13" t="s">
        <v>19</v>
      </c>
      <c r="F9214" s="13" t="s">
        <v>5150</v>
      </c>
      <c r="G9214" s="14"/>
      <c r="H9214" s="15">
        <f>HYPERLINK("https://docs.wto.org/imrd/directdoc.asp?DDFDocuments/t/G/SPS/NARG100A1.DOC","EN")</f>
      </c>
      <c r="I9214" s="15">
        <f>HYPERLINK("https://docs.wto.org/imrd/directdoc.asp?DDFDocuments/u/G/SPS/NARG100A1.DOC","FR")</f>
      </c>
      <c r="J9214" s="15">
        <f>HYPERLINK("https://docs.wto.org/imrd/directdoc.asp?DDFDocuments/v/G/SPS/NARG100A1.DOC","ES")</f>
      </c>
    </row>
    <row r="9215">
      <c r="A9215" s="10" t="s">
        <v>15687</v>
      </c>
      <c r="B9215" s="11" t="s">
        <v>183</v>
      </c>
      <c r="C9215" s="10" t="s">
        <v>40</v>
      </c>
      <c r="D9215" s="12">
        <v>39525</v>
      </c>
      <c r="E9215" s="13" t="s">
        <v>19</v>
      </c>
      <c r="F9215" s="13" t="s">
        <v>5150</v>
      </c>
      <c r="G9215" s="14"/>
      <c r="H9215" s="15">
        <f>HYPERLINK("https://docs.wto.org/imrd/directdoc.asp?DDFDocuments/t/G/SPS/NARG103A1.DOC","EN")</f>
      </c>
      <c r="I9215" s="15">
        <f>HYPERLINK("https://docs.wto.org/imrd/directdoc.asp?DDFDocuments/u/G/SPS/NARG103A1.DOC","FR")</f>
      </c>
      <c r="J9215" s="15">
        <f>HYPERLINK("https://docs.wto.org/imrd/directdoc.asp?DDFDocuments/v/G/SPS/NARG103A1.DOC","ES")</f>
      </c>
    </row>
    <row r="9216">
      <c r="A9216" s="10" t="s">
        <v>15688</v>
      </c>
      <c r="B9216" s="11" t="s">
        <v>183</v>
      </c>
      <c r="C9216" s="10" t="s">
        <v>40</v>
      </c>
      <c r="D9216" s="12">
        <v>39525</v>
      </c>
      <c r="E9216" s="13" t="s">
        <v>19</v>
      </c>
      <c r="F9216" s="13" t="s">
        <v>5150</v>
      </c>
      <c r="G9216" s="14"/>
      <c r="H9216" s="15">
        <f>HYPERLINK("https://docs.wto.org/imrd/directdoc.asp?DDFDocuments/t/G/SPS/NARG99A1.DOC","EN")</f>
      </c>
      <c r="I9216" s="15">
        <f>HYPERLINK("https://docs.wto.org/imrd/directdoc.asp?DDFDocuments/u/G/SPS/NARG99A1.DOC","FR")</f>
      </c>
      <c r="J9216" s="15">
        <f>HYPERLINK("https://docs.wto.org/imrd/directdoc.asp?DDFDocuments/v/G/SPS/NARG99A1.DOC","ES")</f>
      </c>
    </row>
    <row r="9217">
      <c r="A9217" s="10" t="s">
        <v>15689</v>
      </c>
      <c r="B9217" s="11" t="s">
        <v>82</v>
      </c>
      <c r="C9217" s="10" t="s">
        <v>18</v>
      </c>
      <c r="D9217" s="12">
        <v>39525</v>
      </c>
      <c r="E9217" s="13" t="s">
        <v>14609</v>
      </c>
      <c r="F9217" s="13" t="s">
        <v>15690</v>
      </c>
      <c r="G9217" s="14" t="s">
        <v>14260</v>
      </c>
      <c r="H9217" s="15">
        <f>HYPERLINK("https://docs.wto.org/imrd/directdoc.asp?DDFDocuments/q/G/SPS/NEEC327.pdf","EN")</f>
      </c>
      <c r="I9217" s="15">
        <f>HYPERLINK("https://docs.wto.org/imrd/directdoc.asp?DDFDocuments/r/G/SPS/NEEC327.pdf","FR")</f>
      </c>
      <c r="J9217" s="15">
        <f>HYPERLINK("https://docs.wto.org/imrd/directdoc.asp?DDFDocuments/s/G/SPS/NEEC327.pdf","ES")</f>
      </c>
    </row>
    <row r="9218">
      <c r="A9218" s="10" t="s">
        <v>15691</v>
      </c>
      <c r="B9218" s="11" t="s">
        <v>82</v>
      </c>
      <c r="C9218" s="10" t="s">
        <v>18</v>
      </c>
      <c r="D9218" s="12">
        <v>39525</v>
      </c>
      <c r="E9218" s="13" t="s">
        <v>15284</v>
      </c>
      <c r="F9218" s="13" t="s">
        <v>4116</v>
      </c>
      <c r="G9218" s="14" t="s">
        <v>14260</v>
      </c>
      <c r="H9218" s="15">
        <f>HYPERLINK("https://docs.wto.org/imrd/directdoc.asp?DDFDocuments/t/G/SPS/NEEC328.DOC","EN")</f>
      </c>
      <c r="I9218" s="15">
        <f>HYPERLINK("https://docs.wto.org/imrd/directdoc.asp?DDFDocuments/u/G/SPS/NEEC328.DOC","FR")</f>
      </c>
      <c r="J9218" s="15">
        <f>HYPERLINK("https://docs.wto.org/imrd/directdoc.asp?DDFDocuments/v/G/SPS/NEEC328.DOC","ES")</f>
      </c>
    </row>
    <row r="9219">
      <c r="A9219" s="10" t="s">
        <v>15692</v>
      </c>
      <c r="B9219" s="11" t="s">
        <v>637</v>
      </c>
      <c r="C9219" s="10" t="s">
        <v>40</v>
      </c>
      <c r="D9219" s="12">
        <v>39525</v>
      </c>
      <c r="E9219" s="13" t="s">
        <v>6929</v>
      </c>
      <c r="F9219" s="13" t="s">
        <v>5163</v>
      </c>
      <c r="G9219" s="14" t="s">
        <v>14816</v>
      </c>
      <c r="H9219" s="15">
        <f>HYPERLINK("https://docs.wto.org/imrd/directdoc.asp?DDFDocuments/t/G/SPS/NLKA12A1.DOC","EN")</f>
      </c>
      <c r="I9219" s="15">
        <f>HYPERLINK("https://docs.wto.org/imrd/directdoc.asp?DDFDocuments/u/G/SPS/NLKA12A1.DOC","FR")</f>
      </c>
      <c r="J9219" s="15">
        <f>HYPERLINK("https://docs.wto.org/imrd/directdoc.asp?DDFDocuments/v/G/SPS/NLKA12A1.DOC","ES")</f>
      </c>
    </row>
    <row r="9220">
      <c r="A9220" s="10" t="s">
        <v>15693</v>
      </c>
      <c r="B9220" s="11" t="s">
        <v>59</v>
      </c>
      <c r="C9220" s="10" t="s">
        <v>40</v>
      </c>
      <c r="D9220" s="12">
        <v>39525</v>
      </c>
      <c r="E9220" s="13" t="s">
        <v>9098</v>
      </c>
      <c r="F9220" s="13" t="s">
        <v>5150</v>
      </c>
      <c r="G9220" s="14" t="s">
        <v>15150</v>
      </c>
      <c r="H9220" s="15">
        <f>HYPERLINK("https://docs.wto.org/imrd/directdoc.asp?DDFDocuments/t/G/SPS/NTPKM127A1.DOC","EN")</f>
      </c>
      <c r="I9220" s="15">
        <f>HYPERLINK("https://docs.wto.org/imrd/directdoc.asp?DDFDocuments/u/G/SPS/NTPKM127A1.DOC","FR")</f>
      </c>
      <c r="J9220" s="15">
        <f>HYPERLINK("https://docs.wto.org/imrd/directdoc.asp?DDFDocuments/v/G/SPS/NTPKM127A1.DOC","ES")</f>
      </c>
    </row>
    <row r="9221">
      <c r="A9221" s="10" t="s">
        <v>15694</v>
      </c>
      <c r="B9221" s="11" t="s">
        <v>637</v>
      </c>
      <c r="C9221" s="10" t="s">
        <v>40</v>
      </c>
      <c r="D9221" s="12">
        <v>39524</v>
      </c>
      <c r="E9221" s="13" t="s">
        <v>898</v>
      </c>
      <c r="F9221" s="13" t="s">
        <v>5163</v>
      </c>
      <c r="G9221" s="14" t="s">
        <v>14816</v>
      </c>
      <c r="H9221" s="15">
        <f>HYPERLINK("https://docs.wto.org/imrd/directdoc.asp?DDFDocuments/t/G/SPS/NLKA10A1.DOC","EN")</f>
      </c>
      <c r="I9221" s="15">
        <f>HYPERLINK("https://docs.wto.org/imrd/directdoc.asp?DDFDocuments/u/G/SPS/NLKA10A1.DOC","FR")</f>
      </c>
      <c r="J9221" s="15">
        <f>HYPERLINK("https://docs.wto.org/imrd/directdoc.asp?DDFDocuments/v/G/SPS/NLKA10A1.DOC","ES")</f>
      </c>
    </row>
    <row r="9222">
      <c r="A9222" s="10" t="s">
        <v>15695</v>
      </c>
      <c r="B9222" s="11" t="s">
        <v>17</v>
      </c>
      <c r="C9222" s="10" t="s">
        <v>18</v>
      </c>
      <c r="D9222" s="12">
        <v>39520</v>
      </c>
      <c r="E9222" s="13" t="s">
        <v>15696</v>
      </c>
      <c r="F9222" s="13" t="s">
        <v>15697</v>
      </c>
      <c r="G9222" s="14" t="s">
        <v>14820</v>
      </c>
      <c r="H9222" s="15">
        <f>HYPERLINK("https://docs.wto.org/imrd/directdoc.asp?DDFDocuments/t/G/SPS/NNIC44.DOC","EN")</f>
      </c>
      <c r="I9222" s="15">
        <f>HYPERLINK("https://docs.wto.org/imrd/directdoc.asp?DDFDocuments/u/G/SPS/NNIC44.DOC","FR")</f>
      </c>
      <c r="J9222" s="15">
        <f>HYPERLINK("https://docs.wto.org/imrd/directdoc.asp?DDFDocuments/v/G/SPS/NNIC44.DOC","ES")</f>
      </c>
    </row>
    <row r="9223">
      <c r="A9223" s="10" t="s">
        <v>15698</v>
      </c>
      <c r="B9223" s="11" t="s">
        <v>233</v>
      </c>
      <c r="C9223" s="10" t="s">
        <v>18</v>
      </c>
      <c r="D9223" s="12">
        <v>39520</v>
      </c>
      <c r="E9223" s="13" t="s">
        <v>15699</v>
      </c>
      <c r="F9223" s="13" t="s">
        <v>992</v>
      </c>
      <c r="G9223" s="14" t="s">
        <v>134</v>
      </c>
      <c r="H9223" s="15">
        <f>HYPERLINK("https://docs.wto.org/imrd/directdoc.asp?DDFDocuments/t/G/SPS/NPER177.DOC","EN")</f>
      </c>
      <c r="I9223" s="15">
        <f>HYPERLINK("https://docs.wto.org/imrd/directdoc.asp?DDFDocuments/u/G/SPS/NPER177.DOC","FR")</f>
      </c>
      <c r="J9223" s="15">
        <f>HYPERLINK("https://docs.wto.org/imrd/directdoc.asp?DDFDocuments/v/G/SPS/NPER177.DOC","ES")</f>
      </c>
    </row>
    <row r="9224">
      <c r="A9224" s="10" t="s">
        <v>15700</v>
      </c>
      <c r="B9224" s="11" t="s">
        <v>183</v>
      </c>
      <c r="C9224" s="10" t="s">
        <v>18</v>
      </c>
      <c r="D9224" s="12">
        <v>39519</v>
      </c>
      <c r="E9224" s="13" t="s">
        <v>15701</v>
      </c>
      <c r="F9224" s="13" t="s">
        <v>20</v>
      </c>
      <c r="G9224" s="14" t="s">
        <v>14820</v>
      </c>
      <c r="H9224" s="15">
        <f>HYPERLINK("https://docs.wto.org/imrd/directdoc.asp?DDFDocuments/t/G/SPS/NARG117.doc","EN")</f>
      </c>
      <c r="I9224" s="15">
        <f>HYPERLINK("https://docs.wto.org/imrd/directdoc.asp?DDFDocuments/u/G/SPS/NARG117.doc","FR")</f>
      </c>
      <c r="J9224" s="15">
        <f>HYPERLINK("https://docs.wto.org/imrd/directdoc.asp?DDFDocuments/v/G/SPS/NARG117.doc","ES")</f>
      </c>
    </row>
    <row r="9225">
      <c r="A9225" s="10" t="s">
        <v>15702</v>
      </c>
      <c r="B9225" s="11" t="s">
        <v>637</v>
      </c>
      <c r="C9225" s="10" t="s">
        <v>40</v>
      </c>
      <c r="D9225" s="12">
        <v>39519</v>
      </c>
      <c r="E9225" s="13" t="s">
        <v>15703</v>
      </c>
      <c r="F9225" s="13" t="s">
        <v>5163</v>
      </c>
      <c r="G9225" s="14" t="s">
        <v>14816</v>
      </c>
      <c r="H9225" s="15">
        <f>HYPERLINK("https://docs.wto.org/imrd/directdoc.asp?DDFDocuments/t/G/SPS/NLKA9A1.DOC","EN")</f>
      </c>
      <c r="I9225" s="15">
        <f>HYPERLINK("https://docs.wto.org/imrd/directdoc.asp?DDFDocuments/u/G/SPS/NLKA9A1.DOC","FR")</f>
      </c>
      <c r="J9225" s="15">
        <f>HYPERLINK("https://docs.wto.org/imrd/directdoc.asp?DDFDocuments/v/G/SPS/NLKA9A1.DOC","ES")</f>
      </c>
    </row>
    <row r="9226">
      <c r="A9226" s="10" t="s">
        <v>15704</v>
      </c>
      <c r="B9226" s="11" t="s">
        <v>17</v>
      </c>
      <c r="C9226" s="10" t="s">
        <v>40</v>
      </c>
      <c r="D9226" s="12">
        <v>39519</v>
      </c>
      <c r="E9226" s="13" t="s">
        <v>19</v>
      </c>
      <c r="F9226" s="13" t="s">
        <v>1146</v>
      </c>
      <c r="G9226" s="14"/>
      <c r="H9226" s="15">
        <f>HYPERLINK("https://docs.wto.org/imrd/directdoc.asp?DDFDocuments/t/G/SPS/NNIC15A1.DOC","EN")</f>
      </c>
      <c r="I9226" s="15">
        <f>HYPERLINK("https://docs.wto.org/imrd/directdoc.asp?DDFDocuments/u/G/SPS/NNIC15A1.DOC","FR")</f>
      </c>
      <c r="J9226" s="15">
        <f>HYPERLINK("https://docs.wto.org/imrd/directdoc.asp?DDFDocuments/v/G/SPS/NNIC15A1.DOC","ES")</f>
      </c>
    </row>
    <row r="9227">
      <c r="A9227" s="10" t="s">
        <v>15705</v>
      </c>
      <c r="B9227" s="11" t="s">
        <v>17</v>
      </c>
      <c r="C9227" s="10" t="s">
        <v>18</v>
      </c>
      <c r="D9227" s="12">
        <v>39519</v>
      </c>
      <c r="E9227" s="13" t="s">
        <v>15696</v>
      </c>
      <c r="F9227" s="13" t="s">
        <v>15706</v>
      </c>
      <c r="G9227" s="14" t="s">
        <v>14820</v>
      </c>
      <c r="H9227" s="15">
        <f>HYPERLINK("https://docs.wto.org/imrd/directdoc.asp?DDFDocuments/q/G/SPS/NNIC39.pdf","EN")</f>
      </c>
      <c r="I9227" s="15">
        <f>HYPERLINK("https://docs.wto.org/imrd/directdoc.asp?DDFDocuments/r/G/SPS/NNIC39.pdf","FR")</f>
      </c>
      <c r="J9227" s="15">
        <f>HYPERLINK("https://docs.wto.org/imrd/directdoc.asp?DDFDocuments/s/G/SPS/NNIC39.pdf","ES")</f>
      </c>
    </row>
    <row r="9228">
      <c r="A9228" s="10" t="s">
        <v>15707</v>
      </c>
      <c r="B9228" s="11" t="s">
        <v>17</v>
      </c>
      <c r="C9228" s="10" t="s">
        <v>18</v>
      </c>
      <c r="D9228" s="12">
        <v>39519</v>
      </c>
      <c r="E9228" s="13" t="s">
        <v>15708</v>
      </c>
      <c r="F9228" s="13" t="s">
        <v>24</v>
      </c>
      <c r="G9228" s="14" t="s">
        <v>14820</v>
      </c>
      <c r="H9228" s="15">
        <f>HYPERLINK("https://docs.wto.org/imrd/directdoc.asp?DDFDocuments/t/G/SPS/NNIC40.DOC","EN")</f>
      </c>
      <c r="I9228" s="15">
        <f>HYPERLINK("https://docs.wto.org/imrd/directdoc.asp?DDFDocuments/u/G/SPS/NNIC40.DOC","FR")</f>
      </c>
      <c r="J9228" s="15">
        <f>HYPERLINK("https://docs.wto.org/imrd/directdoc.asp?DDFDocuments/v/G/SPS/NNIC40.DOC","ES")</f>
      </c>
    </row>
    <row r="9229">
      <c r="A9229" s="10" t="s">
        <v>15709</v>
      </c>
      <c r="B9229" s="11" t="s">
        <v>17</v>
      </c>
      <c r="C9229" s="10" t="s">
        <v>18</v>
      </c>
      <c r="D9229" s="12">
        <v>39519</v>
      </c>
      <c r="E9229" s="13" t="s">
        <v>15710</v>
      </c>
      <c r="F9229" s="13" t="s">
        <v>24</v>
      </c>
      <c r="G9229" s="14" t="s">
        <v>14820</v>
      </c>
      <c r="H9229" s="15">
        <f>HYPERLINK("https://docs.wto.org/imrd/directdoc.asp?DDFDocuments/t/G/SPS/NNIC41.DOC","EN")</f>
      </c>
      <c r="I9229" s="15">
        <f>HYPERLINK("https://docs.wto.org/imrd/directdoc.asp?DDFDocuments/u/G/SPS/NNIC41.DOC","FR")</f>
      </c>
      <c r="J9229" s="15">
        <f>HYPERLINK("https://docs.wto.org/imrd/directdoc.asp?DDFDocuments/v/G/SPS/NNIC41.DOC","ES")</f>
      </c>
    </row>
    <row r="9230">
      <c r="A9230" s="10" t="s">
        <v>15711</v>
      </c>
      <c r="B9230" s="11" t="s">
        <v>17</v>
      </c>
      <c r="C9230" s="10" t="s">
        <v>18</v>
      </c>
      <c r="D9230" s="12">
        <v>39519</v>
      </c>
      <c r="E9230" s="13" t="s">
        <v>15696</v>
      </c>
      <c r="F9230" s="13" t="s">
        <v>15712</v>
      </c>
      <c r="G9230" s="14" t="s">
        <v>14820</v>
      </c>
      <c r="H9230" s="15">
        <f>HYPERLINK("https://docs.wto.org/imrd/directdoc.asp?DDFDocuments/t/G/SPS/NNIC42.DOC","EN")</f>
      </c>
      <c r="I9230" s="15">
        <f>HYPERLINK("https://docs.wto.org/imrd/directdoc.asp?DDFDocuments/u/G/SPS/NNIC42.DOC","FR")</f>
      </c>
      <c r="J9230" s="15">
        <f>HYPERLINK("https://docs.wto.org/imrd/directdoc.asp?DDFDocuments/v/G/SPS/NNIC42.DOC","ES")</f>
      </c>
    </row>
    <row r="9231">
      <c r="A9231" s="10" t="s">
        <v>15713</v>
      </c>
      <c r="B9231" s="11" t="s">
        <v>17</v>
      </c>
      <c r="C9231" s="10" t="s">
        <v>18</v>
      </c>
      <c r="D9231" s="12">
        <v>39519</v>
      </c>
      <c r="E9231" s="13" t="s">
        <v>15714</v>
      </c>
      <c r="F9231" s="13" t="s">
        <v>15715</v>
      </c>
      <c r="G9231" s="14" t="s">
        <v>14820</v>
      </c>
      <c r="H9231" s="15">
        <f>HYPERLINK("https://docs.wto.org/imrd/directdoc.asp?DDFDocuments/t/G/SPS/NNIC43.DOC","EN")</f>
      </c>
      <c r="I9231" s="15">
        <f>HYPERLINK("https://docs.wto.org/imrd/directdoc.asp?DDFDocuments/u/G/SPS/NNIC43.DOC","FR")</f>
      </c>
      <c r="J9231" s="15">
        <f>HYPERLINK("https://docs.wto.org/imrd/directdoc.asp?DDFDocuments/v/G/SPS/NNIC43.DOC","ES")</f>
      </c>
    </row>
    <row r="9232">
      <c r="A9232" s="10" t="s">
        <v>15716</v>
      </c>
      <c r="B9232" s="11" t="s">
        <v>95</v>
      </c>
      <c r="C9232" s="10" t="s">
        <v>18</v>
      </c>
      <c r="D9232" s="12">
        <v>39518</v>
      </c>
      <c r="E9232" s="13" t="s">
        <v>15567</v>
      </c>
      <c r="F9232" s="13" t="s">
        <v>7841</v>
      </c>
      <c r="G9232" s="14" t="s">
        <v>14816</v>
      </c>
      <c r="H9232" s="15">
        <f>HYPERLINK("https://docs.wto.org/imrd/directdoc.asp?DDFDocuments/t/G/SPS/NBRA388.DOC","EN")</f>
      </c>
      <c r="I9232" s="15">
        <f>HYPERLINK("https://docs.wto.org/imrd/directdoc.asp?DDFDocuments/u/G/SPS/NBRA388.DOC","FR")</f>
      </c>
      <c r="J9232" s="15">
        <f>HYPERLINK("https://docs.wto.org/imrd/directdoc.asp?DDFDocuments/v/G/SPS/NBRA388.DOC","ES")</f>
      </c>
    </row>
    <row r="9233">
      <c r="A9233" s="10" t="s">
        <v>15717</v>
      </c>
      <c r="B9233" s="11" t="s">
        <v>72</v>
      </c>
      <c r="C9233" s="10" t="s">
        <v>40</v>
      </c>
      <c r="D9233" s="12">
        <v>39518</v>
      </c>
      <c r="E9233" s="13" t="s">
        <v>19</v>
      </c>
      <c r="F9233" s="13" t="s">
        <v>7603</v>
      </c>
      <c r="G9233" s="14" t="s">
        <v>14929</v>
      </c>
      <c r="H9233" s="15">
        <f>HYPERLINK("https://docs.wto.org/imrd/directdoc.asp?DDFDocuments/t/G/SPS/NCAN238A4.DOC","EN")</f>
      </c>
      <c r="I9233" s="15">
        <f>HYPERLINK("https://docs.wto.org/imrd/directdoc.asp?DDFDocuments/u/G/SPS/NCAN238A4.DOC","FR")</f>
      </c>
      <c r="J9233" s="15">
        <f>HYPERLINK("https://docs.wto.org/imrd/directdoc.asp?DDFDocuments/v/G/SPS/NCAN238A4.DOC","ES")</f>
      </c>
    </row>
    <row r="9234">
      <c r="A9234" s="10" t="s">
        <v>15718</v>
      </c>
      <c r="B9234" s="11" t="s">
        <v>153</v>
      </c>
      <c r="C9234" s="10" t="s">
        <v>18</v>
      </c>
      <c r="D9234" s="12">
        <v>39517</v>
      </c>
      <c r="E9234" s="13" t="s">
        <v>12971</v>
      </c>
      <c r="F9234" s="13" t="s">
        <v>15217</v>
      </c>
      <c r="G9234" s="14" t="s">
        <v>14798</v>
      </c>
      <c r="H9234" s="15">
        <f>HYPERLINK("https://docs.wto.org/imrd/directdoc.asp?DDFDocuments/t/G/SPS/NKOR274.doc","EN")</f>
      </c>
      <c r="I9234" s="15">
        <f>HYPERLINK("https://docs.wto.org/imrd/directdoc.asp?DDFDocuments/u/G/SPS/NKOR274.doc","FR")</f>
      </c>
      <c r="J9234" s="15">
        <f>HYPERLINK("https://docs.wto.org/imrd/directdoc.asp?DDFDocuments/v/G/SPS/NKOR274.doc","ES")</f>
      </c>
    </row>
    <row r="9235">
      <c r="A9235" s="10" t="s">
        <v>15719</v>
      </c>
      <c r="B9235" s="11" t="s">
        <v>195</v>
      </c>
      <c r="C9235" s="10" t="s">
        <v>18</v>
      </c>
      <c r="D9235" s="12">
        <v>39513</v>
      </c>
      <c r="E9235" s="13" t="s">
        <v>14439</v>
      </c>
      <c r="F9235" s="13" t="s">
        <v>4385</v>
      </c>
      <c r="G9235" s="14" t="s">
        <v>14440</v>
      </c>
      <c r="H9235" s="15">
        <f>HYPERLINK("https://docs.wto.org/imrd/directdoc.asp?DDFDocuments/q/G/SPS/NNZL393.pdf","EN")</f>
      </c>
      <c r="I9235" s="15">
        <f>HYPERLINK("https://docs.wto.org/imrd/directdoc.asp?DDFDocuments/r/G/SPS/NNZL393.pdf","FR")</f>
      </c>
      <c r="J9235" s="15">
        <f>HYPERLINK("https://docs.wto.org/imrd/directdoc.asp?DDFDocuments/s/G/SPS/NNZL393.pdf","ES")</f>
      </c>
    </row>
    <row r="9236">
      <c r="A9236" s="10" t="s">
        <v>15720</v>
      </c>
      <c r="B9236" s="11" t="s">
        <v>365</v>
      </c>
      <c r="C9236" s="10" t="s">
        <v>18</v>
      </c>
      <c r="D9236" s="12">
        <v>39511</v>
      </c>
      <c r="E9236" s="13" t="s">
        <v>15721</v>
      </c>
      <c r="F9236" s="13" t="s">
        <v>3339</v>
      </c>
      <c r="G9236" s="14" t="s">
        <v>14836</v>
      </c>
      <c r="H9236" s="15">
        <f>HYPERLINK("https://docs.wto.org/imrd/directdoc.asp?DDFDocuments/t/G/SPS/NCHL271.doc","EN")</f>
      </c>
      <c r="I9236" s="15">
        <f>HYPERLINK("https://docs.wto.org/imrd/directdoc.asp?DDFDocuments/u/G/SPS/NCHL271.doc","FR")</f>
      </c>
      <c r="J9236" s="15">
        <f>HYPERLINK("https://docs.wto.org/imrd/directdoc.asp?DDFDocuments/v/G/SPS/NCHL271.doc","ES")</f>
      </c>
    </row>
    <row r="9237">
      <c r="A9237" s="10" t="s">
        <v>15722</v>
      </c>
      <c r="B9237" s="11" t="s">
        <v>365</v>
      </c>
      <c r="C9237" s="10" t="s">
        <v>18</v>
      </c>
      <c r="D9237" s="12">
        <v>39511</v>
      </c>
      <c r="E9237" s="13" t="s">
        <v>15723</v>
      </c>
      <c r="F9237" s="13" t="s">
        <v>1146</v>
      </c>
      <c r="G9237" s="14" t="s">
        <v>14836</v>
      </c>
      <c r="H9237" s="15">
        <f>HYPERLINK("https://docs.wto.org/imrd/directdoc.asp?DDFDocuments/t/G/SPS/NCHL272.DOC","EN")</f>
      </c>
      <c r="I9237" s="15">
        <f>HYPERLINK("https://docs.wto.org/imrd/directdoc.asp?DDFDocuments/u/G/SPS/NCHL272.DOC","FR")</f>
      </c>
      <c r="J9237" s="15">
        <f>HYPERLINK("https://docs.wto.org/imrd/directdoc.asp?DDFDocuments/v/G/SPS/NCHL272.DOC","ES")</f>
      </c>
    </row>
    <row r="9238">
      <c r="A9238" s="10" t="s">
        <v>15724</v>
      </c>
      <c r="B9238" s="11" t="s">
        <v>365</v>
      </c>
      <c r="C9238" s="10" t="s">
        <v>18</v>
      </c>
      <c r="D9238" s="12">
        <v>39511</v>
      </c>
      <c r="E9238" s="13" t="s">
        <v>14576</v>
      </c>
      <c r="F9238" s="13" t="s">
        <v>992</v>
      </c>
      <c r="G9238" s="14" t="s">
        <v>14836</v>
      </c>
      <c r="H9238" s="15">
        <f>HYPERLINK("https://docs.wto.org/imrd/directdoc.asp?DDFDocuments/t/G/SPS/NCHL274.DOC","EN")</f>
      </c>
      <c r="I9238" s="15">
        <f>HYPERLINK("https://docs.wto.org/imrd/directdoc.asp?DDFDocuments/u/G/SPS/NCHL274.DOC","FR")</f>
      </c>
      <c r="J9238" s="15">
        <f>HYPERLINK("https://docs.wto.org/imrd/directdoc.asp?DDFDocuments/v/G/SPS/NCHL274.DOC","ES")</f>
      </c>
    </row>
    <row r="9239">
      <c r="A9239" s="10" t="s">
        <v>15725</v>
      </c>
      <c r="B9239" s="11" t="s">
        <v>134</v>
      </c>
      <c r="C9239" s="10" t="s">
        <v>18</v>
      </c>
      <c r="D9239" s="12">
        <v>39511</v>
      </c>
      <c r="E9239" s="13" t="s">
        <v>15726</v>
      </c>
      <c r="F9239" s="13" t="s">
        <v>3261</v>
      </c>
      <c r="G9239" s="14" t="s">
        <v>14816</v>
      </c>
      <c r="H9239" s="15">
        <f>HYPERLINK("https://docs.wto.org/imrd/directdoc.asp?DDFDocuments/t/G/SPS/NTHA167.DOC","EN")</f>
      </c>
      <c r="I9239" s="15">
        <f>HYPERLINK("https://docs.wto.org/imrd/directdoc.asp?DDFDocuments/u/G/SPS/NTHA167.DOC","FR")</f>
      </c>
      <c r="J9239" s="15">
        <f>HYPERLINK("https://docs.wto.org/imrd/directdoc.asp?DDFDocuments/v/G/SPS/NTHA167.DOC","ES")</f>
      </c>
    </row>
    <row r="9240">
      <c r="A9240" s="10" t="s">
        <v>15727</v>
      </c>
      <c r="B9240" s="11" t="s">
        <v>82</v>
      </c>
      <c r="C9240" s="10" t="s">
        <v>18</v>
      </c>
      <c r="D9240" s="12">
        <v>39510</v>
      </c>
      <c r="E9240" s="13" t="s">
        <v>15728</v>
      </c>
      <c r="F9240" s="13" t="s">
        <v>144</v>
      </c>
      <c r="G9240" s="14" t="s">
        <v>14842</v>
      </c>
      <c r="H9240" s="15">
        <f>HYPERLINK("https://docs.wto.org/imrd/directdoc.asp?DDFDocuments/q/G/SPS/NEEC325.pdf","EN")</f>
      </c>
      <c r="I9240" s="15">
        <f>HYPERLINK("https://docs.wto.org/imrd/directdoc.asp?DDFDocuments/r/G/SPS/NEEC325.pdf","FR")</f>
      </c>
      <c r="J9240" s="15">
        <f>HYPERLINK("https://docs.wto.org/imrd/directdoc.asp?DDFDocuments/s/G/SPS/NEEC325.pdf","ES")</f>
      </c>
    </row>
    <row r="9241">
      <c r="A9241" s="10" t="s">
        <v>15729</v>
      </c>
      <c r="B9241" s="11" t="s">
        <v>82</v>
      </c>
      <c r="C9241" s="10" t="s">
        <v>18</v>
      </c>
      <c r="D9241" s="12">
        <v>39510</v>
      </c>
      <c r="E9241" s="13" t="s">
        <v>15730</v>
      </c>
      <c r="F9241" s="13" t="s">
        <v>144</v>
      </c>
      <c r="G9241" s="14" t="s">
        <v>15731</v>
      </c>
      <c r="H9241" s="15">
        <f>HYPERLINK("https://docs.wto.org/imrd/directdoc.asp?DDFDocuments/t/G/SPS/NEEC326.doc","EN")</f>
      </c>
      <c r="I9241" s="15">
        <f>HYPERLINK("https://docs.wto.org/imrd/directdoc.asp?DDFDocuments/u/G/SPS/NEEC326.doc","FR")</f>
      </c>
      <c r="J9241" s="15">
        <f>HYPERLINK("https://docs.wto.org/imrd/directdoc.asp?DDFDocuments/v/G/SPS/NEEC326.doc","ES")</f>
      </c>
    </row>
    <row r="9242">
      <c r="A9242" s="10" t="s">
        <v>15732</v>
      </c>
      <c r="B9242" s="11" t="s">
        <v>233</v>
      </c>
      <c r="C9242" s="10" t="s">
        <v>18</v>
      </c>
      <c r="D9242" s="12">
        <v>39510</v>
      </c>
      <c r="E9242" s="13" t="s">
        <v>15733</v>
      </c>
      <c r="F9242" s="13" t="s">
        <v>992</v>
      </c>
      <c r="G9242" s="14" t="s">
        <v>1093</v>
      </c>
      <c r="H9242" s="15">
        <f>HYPERLINK("https://docs.wto.org/imrd/directdoc.asp?DDFDocuments/t/G/SPS/NPER172.DOC","EN")</f>
      </c>
      <c r="I9242" s="15">
        <f>HYPERLINK("https://docs.wto.org/imrd/directdoc.asp?DDFDocuments/u/G/SPS/NPER172.DOC","FR")</f>
      </c>
      <c r="J9242" s="15">
        <f>HYPERLINK("https://docs.wto.org/imrd/directdoc.asp?DDFDocuments/v/G/SPS/NPER172.DOC","ES")</f>
      </c>
    </row>
    <row r="9243">
      <c r="A9243" s="10" t="s">
        <v>15734</v>
      </c>
      <c r="B9243" s="11" t="s">
        <v>233</v>
      </c>
      <c r="C9243" s="10" t="s">
        <v>18</v>
      </c>
      <c r="D9243" s="12">
        <v>39510</v>
      </c>
      <c r="E9243" s="13" t="s">
        <v>15735</v>
      </c>
      <c r="F9243" s="13" t="s">
        <v>992</v>
      </c>
      <c r="G9243" s="14" t="s">
        <v>1093</v>
      </c>
      <c r="H9243" s="15">
        <f>HYPERLINK("https://docs.wto.org/imrd/directdoc.asp?DDFDocuments/t/G/SPS/NPER173.DOC","EN")</f>
      </c>
      <c r="I9243" s="15">
        <f>HYPERLINK("https://docs.wto.org/imrd/directdoc.asp?DDFDocuments/u/G/SPS/NPER173.DOC","FR")</f>
      </c>
      <c r="J9243" s="15">
        <f>HYPERLINK("https://docs.wto.org/imrd/directdoc.asp?DDFDocuments/v/G/SPS/NPER173.DOC","ES")</f>
      </c>
    </row>
    <row r="9244">
      <c r="A9244" s="10" t="s">
        <v>15736</v>
      </c>
      <c r="B9244" s="11" t="s">
        <v>233</v>
      </c>
      <c r="C9244" s="10" t="s">
        <v>18</v>
      </c>
      <c r="D9244" s="12">
        <v>39510</v>
      </c>
      <c r="E9244" s="13" t="s">
        <v>15737</v>
      </c>
      <c r="F9244" s="13" t="s">
        <v>992</v>
      </c>
      <c r="G9244" s="14" t="s">
        <v>1093</v>
      </c>
      <c r="H9244" s="15">
        <f>HYPERLINK("https://docs.wto.org/imrd/directdoc.asp?DDFDocuments/t/G/SPS/NPER174.DOC","EN")</f>
      </c>
      <c r="I9244" s="15">
        <f>HYPERLINK("https://docs.wto.org/imrd/directdoc.asp?DDFDocuments/u/G/SPS/NPER174.DOC","FR")</f>
      </c>
      <c r="J9244" s="15">
        <f>HYPERLINK("https://docs.wto.org/imrd/directdoc.asp?DDFDocuments/v/G/SPS/NPER174.DOC","ES")</f>
      </c>
    </row>
    <row r="9245">
      <c r="A9245" s="10" t="s">
        <v>15738</v>
      </c>
      <c r="B9245" s="11" t="s">
        <v>82</v>
      </c>
      <c r="C9245" s="10" t="s">
        <v>40</v>
      </c>
      <c r="D9245" s="12">
        <v>39507</v>
      </c>
      <c r="E9245" s="13" t="s">
        <v>15739</v>
      </c>
      <c r="F9245" s="13" t="s">
        <v>5150</v>
      </c>
      <c r="G9245" s="14" t="s">
        <v>15740</v>
      </c>
      <c r="H9245" s="15">
        <f>HYPERLINK("https://docs.wto.org/imrd/directdoc.asp?DDFDocuments/t/G/SPS/NEEC322A1.DOC","EN")</f>
      </c>
      <c r="I9245" s="15">
        <f>HYPERLINK("https://docs.wto.org/imrd/directdoc.asp?DDFDocuments/u/G/SPS/NEEC322A1.DOC","FR")</f>
      </c>
      <c r="J9245" s="15">
        <f>HYPERLINK("https://docs.wto.org/imrd/directdoc.asp?DDFDocuments/v/G/SPS/NEEC322A1.DOC","ES")</f>
      </c>
    </row>
    <row r="9246">
      <c r="A9246" s="10" t="s">
        <v>15741</v>
      </c>
      <c r="B9246" s="11" t="s">
        <v>624</v>
      </c>
      <c r="C9246" s="10" t="s">
        <v>18</v>
      </c>
      <c r="D9246" s="12">
        <v>39506</v>
      </c>
      <c r="E9246" s="13" t="s">
        <v>15742</v>
      </c>
      <c r="F9246" s="13" t="s">
        <v>24</v>
      </c>
      <c r="G9246" s="14" t="s">
        <v>8676</v>
      </c>
      <c r="H9246" s="15">
        <f>HYPERLINK("https://docs.wto.org/imrd/directdoc.asp?DDFDocuments/t/G/SPS/NQAT2.DOC","EN")</f>
      </c>
      <c r="I9246" s="15">
        <f>HYPERLINK("https://docs.wto.org/imrd/directdoc.asp?DDFDocuments/u/G/SPS/NQAT2.DOC","FR")</f>
      </c>
      <c r="J9246" s="15">
        <f>HYPERLINK("https://docs.wto.org/imrd/directdoc.asp?DDFDocuments/v/G/SPS/NQAT2.DOC","ES")</f>
      </c>
    </row>
    <row r="9247">
      <c r="A9247" s="10" t="s">
        <v>15743</v>
      </c>
      <c r="B9247" s="11" t="s">
        <v>5038</v>
      </c>
      <c r="C9247" s="10" t="s">
        <v>12</v>
      </c>
      <c r="D9247" s="12">
        <v>39505</v>
      </c>
      <c r="E9247" s="13" t="s">
        <v>15744</v>
      </c>
      <c r="F9247" s="13" t="s">
        <v>56</v>
      </c>
      <c r="G9247" s="14" t="s">
        <v>15745</v>
      </c>
      <c r="H9247" s="15">
        <f>HYPERLINK("https://docs.wto.org/imrd/directdoc.asp?DDFDocuments/q/G/SPS/NALB58.pdf","EN")</f>
      </c>
      <c r="I9247" s="15">
        <f>HYPERLINK("https://docs.wto.org/imrd/directdoc.asp?DDFDocuments/r/G/SPS/NALB58.pdf","FR")</f>
      </c>
      <c r="J9247" s="15">
        <f>HYPERLINK("https://docs.wto.org/imrd/directdoc.asp?DDFDocuments/s/G/SPS/NALB58.pdf","ES")</f>
      </c>
    </row>
    <row r="9248">
      <c r="A9248" s="10" t="s">
        <v>15746</v>
      </c>
      <c r="B9248" s="11" t="s">
        <v>624</v>
      </c>
      <c r="C9248" s="10" t="s">
        <v>18</v>
      </c>
      <c r="D9248" s="12">
        <v>39505</v>
      </c>
      <c r="E9248" s="13" t="s">
        <v>15747</v>
      </c>
      <c r="F9248" s="13" t="s">
        <v>2120</v>
      </c>
      <c r="G9248" s="14" t="s">
        <v>8676</v>
      </c>
      <c r="H9248" s="15">
        <f>HYPERLINK("https://docs.wto.org/imrd/directdoc.asp?DDFDocuments/t/G/SPS/NQAT1.DOC","EN")</f>
      </c>
      <c r="I9248" s="15">
        <f>HYPERLINK("https://docs.wto.org/imrd/directdoc.asp?DDFDocuments/u/G/SPS/NQAT1.DOC","FR")</f>
      </c>
      <c r="J9248" s="15">
        <f>HYPERLINK("https://docs.wto.org/imrd/directdoc.asp?DDFDocuments/v/G/SPS/NQAT1.DOC","ES")</f>
      </c>
    </row>
    <row r="9249">
      <c r="A9249" s="10" t="s">
        <v>15748</v>
      </c>
      <c r="B9249" s="11" t="s">
        <v>349</v>
      </c>
      <c r="C9249" s="10" t="s">
        <v>18</v>
      </c>
      <c r="D9249" s="12">
        <v>39504</v>
      </c>
      <c r="E9249" s="13" t="s">
        <v>15327</v>
      </c>
      <c r="F9249" s="13" t="s">
        <v>925</v>
      </c>
      <c r="G9249" s="14" t="s">
        <v>1412</v>
      </c>
      <c r="H9249" s="15">
        <f>HYPERLINK("https://docs.wto.org/imrd/directdoc.asp?DDFDocuments/t/G/SPS/NECU35.DOC","EN")</f>
      </c>
      <c r="I9249" s="15">
        <f>HYPERLINK("https://docs.wto.org/imrd/directdoc.asp?DDFDocuments/u/G/SPS/NECU35.DOC","FR")</f>
      </c>
      <c r="J9249" s="15">
        <f>HYPERLINK("https://docs.wto.org/imrd/directdoc.asp?DDFDocuments/v/G/SPS/NECU35.DOC","ES")</f>
      </c>
    </row>
    <row r="9250">
      <c r="A9250" s="10" t="s">
        <v>15749</v>
      </c>
      <c r="B9250" s="11" t="s">
        <v>349</v>
      </c>
      <c r="C9250" s="10" t="s">
        <v>18</v>
      </c>
      <c r="D9250" s="12">
        <v>39504</v>
      </c>
      <c r="E9250" s="13" t="s">
        <v>6562</v>
      </c>
      <c r="F9250" s="13" t="s">
        <v>3404</v>
      </c>
      <c r="G9250" s="14" t="s">
        <v>14002</v>
      </c>
      <c r="H9250" s="15">
        <f>HYPERLINK("https://docs.wto.org/imrd/directdoc.asp?DDFDocuments/t/G/SPS/NECU36.DOC","EN")</f>
      </c>
      <c r="I9250" s="15">
        <f>HYPERLINK("https://docs.wto.org/imrd/directdoc.asp?DDFDocuments/u/G/SPS/NECU36.DOC","FR")</f>
      </c>
      <c r="J9250" s="15">
        <f>HYPERLINK("https://docs.wto.org/imrd/directdoc.asp?DDFDocuments/v/G/SPS/NECU36.DOC","ES")</f>
      </c>
    </row>
    <row r="9251">
      <c r="A9251" s="10" t="s">
        <v>15750</v>
      </c>
      <c r="B9251" s="11" t="s">
        <v>349</v>
      </c>
      <c r="C9251" s="10" t="s">
        <v>18</v>
      </c>
      <c r="D9251" s="12">
        <v>39504</v>
      </c>
      <c r="E9251" s="13" t="s">
        <v>15751</v>
      </c>
      <c r="F9251" s="13" t="s">
        <v>3404</v>
      </c>
      <c r="G9251" s="14" t="s">
        <v>14002</v>
      </c>
      <c r="H9251" s="15">
        <f>HYPERLINK("https://docs.wto.org/imrd/directdoc.asp?DDFDocuments/t/G/SPS/NECU37.DOC","EN")</f>
      </c>
      <c r="I9251" s="15">
        <f>HYPERLINK("https://docs.wto.org/imrd/directdoc.asp?DDFDocuments/u/G/SPS/NECU37.DOC","FR")</f>
      </c>
      <c r="J9251" s="15">
        <f>HYPERLINK("https://docs.wto.org/imrd/directdoc.asp?DDFDocuments/v/G/SPS/NECU37.DOC","ES")</f>
      </c>
    </row>
    <row r="9252">
      <c r="A9252" s="10" t="s">
        <v>15752</v>
      </c>
      <c r="B9252" s="11" t="s">
        <v>5038</v>
      </c>
      <c r="C9252" s="10" t="s">
        <v>12</v>
      </c>
      <c r="D9252" s="12">
        <v>39500</v>
      </c>
      <c r="E9252" s="13" t="s">
        <v>15753</v>
      </c>
      <c r="F9252" s="13" t="s">
        <v>6531</v>
      </c>
      <c r="G9252" s="14" t="s">
        <v>15754</v>
      </c>
      <c r="H9252" s="15">
        <f>HYPERLINK("https://docs.wto.org/imrd/directdoc.asp?DDFDocuments/t/G/SPS/NALB57.DOC","EN")</f>
      </c>
      <c r="I9252" s="15">
        <f>HYPERLINK("https://docs.wto.org/imrd/directdoc.asp?DDFDocuments/u/G/SPS/NALB57.DOC","FR")</f>
      </c>
      <c r="J9252" s="15">
        <f>HYPERLINK("https://docs.wto.org/imrd/directdoc.asp?DDFDocuments/v/G/SPS/NALB57.DOC","ES")</f>
      </c>
    </row>
    <row r="9253">
      <c r="A9253" s="10" t="s">
        <v>15755</v>
      </c>
      <c r="B9253" s="11" t="s">
        <v>95</v>
      </c>
      <c r="C9253" s="10" t="s">
        <v>40</v>
      </c>
      <c r="D9253" s="12">
        <v>39500</v>
      </c>
      <c r="E9253" s="13" t="s">
        <v>8726</v>
      </c>
      <c r="F9253" s="13" t="s">
        <v>5150</v>
      </c>
      <c r="G9253" s="14" t="s">
        <v>14816</v>
      </c>
      <c r="H9253" s="15">
        <f>HYPERLINK("https://docs.wto.org/imrd/directdoc.asp?DDFDocuments/t/G/SPS/NBRA115A15.DOC","EN")</f>
      </c>
      <c r="I9253" s="15">
        <f>HYPERLINK("https://docs.wto.org/imrd/directdoc.asp?DDFDocuments/u/G/SPS/NBRA115A15.DOC","FR")</f>
      </c>
      <c r="J9253" s="15">
        <f>HYPERLINK("https://docs.wto.org/imrd/directdoc.asp?DDFDocuments/v/G/SPS/NBRA115A15.DOC","ES")</f>
      </c>
    </row>
    <row r="9254">
      <c r="A9254" s="10" t="s">
        <v>15756</v>
      </c>
      <c r="B9254" s="11" t="s">
        <v>95</v>
      </c>
      <c r="C9254" s="10" t="s">
        <v>18</v>
      </c>
      <c r="D9254" s="12">
        <v>39500</v>
      </c>
      <c r="E9254" s="13" t="s">
        <v>15757</v>
      </c>
      <c r="F9254" s="13" t="s">
        <v>368</v>
      </c>
      <c r="G9254" s="14" t="s">
        <v>226</v>
      </c>
      <c r="H9254" s="15">
        <f>HYPERLINK("https://docs.wto.org/imrd/directdoc.asp?DDFDocuments/t/G/SPS/NBRA387.DOC","EN")</f>
      </c>
      <c r="I9254" s="15">
        <f>HYPERLINK("https://docs.wto.org/imrd/directdoc.asp?DDFDocuments/u/G/SPS/NBRA387.DOC","FR")</f>
      </c>
      <c r="J9254" s="15">
        <f>HYPERLINK("https://docs.wto.org/imrd/directdoc.asp?DDFDocuments/v/G/SPS/NBRA387.DOC","ES")</f>
      </c>
    </row>
    <row r="9255">
      <c r="A9255" s="10" t="s">
        <v>15758</v>
      </c>
      <c r="B9255" s="11" t="s">
        <v>623</v>
      </c>
      <c r="C9255" s="10" t="s">
        <v>18</v>
      </c>
      <c r="D9255" s="12">
        <v>39500</v>
      </c>
      <c r="E9255" s="13" t="s">
        <v>15759</v>
      </c>
      <c r="F9255" s="13" t="s">
        <v>24</v>
      </c>
      <c r="G9255" s="14" t="s">
        <v>14836</v>
      </c>
      <c r="H9255" s="15">
        <f>HYPERLINK("https://docs.wto.org/imrd/directdoc.asp?DDFDocuments/t/G/SPS/NOMN26.DOC","EN")</f>
      </c>
      <c r="I9255" s="15">
        <f>HYPERLINK("https://docs.wto.org/imrd/directdoc.asp?DDFDocuments/u/G/SPS/NOMN26.DOC","FR")</f>
      </c>
      <c r="J9255" s="15">
        <f>HYPERLINK("https://docs.wto.org/imrd/directdoc.asp?DDFDocuments/v/G/SPS/NOMN26.DOC","ES")</f>
      </c>
    </row>
    <row r="9256">
      <c r="A9256" s="10" t="s">
        <v>15760</v>
      </c>
      <c r="B9256" s="11" t="s">
        <v>59</v>
      </c>
      <c r="C9256" s="10" t="s">
        <v>40</v>
      </c>
      <c r="D9256" s="12">
        <v>39500</v>
      </c>
      <c r="E9256" s="13" t="s">
        <v>2329</v>
      </c>
      <c r="F9256" s="13" t="s">
        <v>5150</v>
      </c>
      <c r="G9256" s="14" t="s">
        <v>15761</v>
      </c>
      <c r="H9256" s="15">
        <f>HYPERLINK("https://docs.wto.org/imrd/directdoc.asp?DDFDocuments/t/G/SPS/NTPKM123A1.DOC","EN")</f>
      </c>
      <c r="I9256" s="15">
        <f>HYPERLINK("https://docs.wto.org/imrd/directdoc.asp?DDFDocuments/u/G/SPS/NTPKM123A1.DOC","FR")</f>
      </c>
      <c r="J9256" s="15">
        <f>HYPERLINK("https://docs.wto.org/imrd/directdoc.asp?DDFDocuments/v/G/SPS/NTPKM123A1.DOC","ES")</f>
      </c>
    </row>
    <row r="9257">
      <c r="A9257" s="10" t="s">
        <v>15762</v>
      </c>
      <c r="B9257" s="11" t="s">
        <v>59</v>
      </c>
      <c r="C9257" s="10" t="s">
        <v>18</v>
      </c>
      <c r="D9257" s="12">
        <v>39500</v>
      </c>
      <c r="E9257" s="13" t="s">
        <v>15763</v>
      </c>
      <c r="F9257" s="13" t="s">
        <v>158</v>
      </c>
      <c r="G9257" s="14" t="s">
        <v>14836</v>
      </c>
      <c r="H9257" s="15">
        <f>HYPERLINK("https://docs.wto.org/imrd/directdoc.asp?DDFDocuments/t/G/SPS/NTPKM130.DOC","EN")</f>
      </c>
      <c r="I9257" s="15">
        <f>HYPERLINK("https://docs.wto.org/imrd/directdoc.asp?DDFDocuments/u/G/SPS/NTPKM130.DOC","FR")</f>
      </c>
      <c r="J9257" s="15">
        <f>HYPERLINK("https://docs.wto.org/imrd/directdoc.asp?DDFDocuments/v/G/SPS/NTPKM130.DOC","ES")</f>
      </c>
    </row>
    <row r="9258">
      <c r="A9258" s="10" t="s">
        <v>15764</v>
      </c>
      <c r="B9258" s="11" t="s">
        <v>5038</v>
      </c>
      <c r="C9258" s="10" t="s">
        <v>12</v>
      </c>
      <c r="D9258" s="12">
        <v>39499</v>
      </c>
      <c r="E9258" s="13" t="s">
        <v>14808</v>
      </c>
      <c r="F9258" s="13" t="s">
        <v>6521</v>
      </c>
      <c r="G9258" s="14" t="s">
        <v>15765</v>
      </c>
      <c r="H9258" s="15">
        <f>HYPERLINK("https://docs.wto.org/imrd/directdoc.asp?DDFDocuments/t/G/SPS/NALB55.DOC","EN")</f>
      </c>
      <c r="I9258" s="15">
        <f>HYPERLINK("https://docs.wto.org/imrd/directdoc.asp?DDFDocuments/u/G/SPS/NALB55.DOC","FR")</f>
      </c>
      <c r="J9258" s="15">
        <f>HYPERLINK("https://docs.wto.org/imrd/directdoc.asp?DDFDocuments/v/G/SPS/NALB55.DOC","ES")</f>
      </c>
    </row>
    <row r="9259">
      <c r="A9259" s="10" t="s">
        <v>15766</v>
      </c>
      <c r="B9259" s="11" t="s">
        <v>5038</v>
      </c>
      <c r="C9259" s="10" t="s">
        <v>12</v>
      </c>
      <c r="D9259" s="12">
        <v>39499</v>
      </c>
      <c r="E9259" s="13" t="s">
        <v>14808</v>
      </c>
      <c r="F9259" s="13" t="s">
        <v>6521</v>
      </c>
      <c r="G9259" s="14" t="s">
        <v>14234</v>
      </c>
      <c r="H9259" s="15">
        <f>HYPERLINK("https://docs.wto.org/imrd/directdoc.asp?DDFDocuments/t/G/SPS/NALB56.DOC","EN")</f>
      </c>
      <c r="I9259" s="15">
        <f>HYPERLINK("https://docs.wto.org/imrd/directdoc.asp?DDFDocuments/u/G/SPS/NALB56.DOC","FR")</f>
      </c>
      <c r="J9259" s="15">
        <f>HYPERLINK("https://docs.wto.org/imrd/directdoc.asp?DDFDocuments/v/G/SPS/NALB56.DOC","ES")</f>
      </c>
    </row>
    <row r="9260">
      <c r="A9260" s="10" t="s">
        <v>15767</v>
      </c>
      <c r="B9260" s="11" t="s">
        <v>95</v>
      </c>
      <c r="C9260" s="10" t="s">
        <v>40</v>
      </c>
      <c r="D9260" s="12">
        <v>39493</v>
      </c>
      <c r="E9260" s="13" t="s">
        <v>15768</v>
      </c>
      <c r="F9260" s="13" t="s">
        <v>5150</v>
      </c>
      <c r="G9260" s="14" t="s">
        <v>14816</v>
      </c>
      <c r="H9260" s="15">
        <f>HYPERLINK("https://docs.wto.org/imrd/directdoc.asp?DDFDocuments/t/G/SPS/NBRA268A1.DOC","EN")</f>
      </c>
      <c r="I9260" s="15">
        <f>HYPERLINK("https://docs.wto.org/imrd/directdoc.asp?DDFDocuments/u/G/SPS/NBRA268A1.DOC","FR")</f>
      </c>
      <c r="J9260" s="15">
        <f>HYPERLINK("https://docs.wto.org/imrd/directdoc.asp?DDFDocuments/v/G/SPS/NBRA268A1.DOC","ES")</f>
      </c>
    </row>
    <row r="9261">
      <c r="A9261" s="10" t="s">
        <v>15769</v>
      </c>
      <c r="B9261" s="11" t="s">
        <v>139</v>
      </c>
      <c r="C9261" s="10" t="s">
        <v>54</v>
      </c>
      <c r="D9261" s="12">
        <v>39493</v>
      </c>
      <c r="E9261" s="13" t="s">
        <v>14519</v>
      </c>
      <c r="F9261" s="13" t="s">
        <v>925</v>
      </c>
      <c r="G9261" s="14" t="s">
        <v>15770</v>
      </c>
      <c r="H9261" s="15">
        <f>HYPERLINK("https://docs.wto.org/imrd/directdoc.asp?DDFDocuments/t/G/SPS/NIND46A5.DOC","EN")</f>
      </c>
      <c r="I9261" s="15">
        <f>HYPERLINK("https://docs.wto.org/imrd/directdoc.asp?DDFDocuments/u/G/SPS/NIND46A5.DOC","FR")</f>
      </c>
      <c r="J9261" s="15">
        <f>HYPERLINK("https://docs.wto.org/imrd/directdoc.asp?DDFDocuments/v/G/SPS/NIND46A5.DOC","ES")</f>
      </c>
    </row>
    <row r="9262">
      <c r="A9262" s="10" t="s">
        <v>15771</v>
      </c>
      <c r="B9262" s="11" t="s">
        <v>139</v>
      </c>
      <c r="C9262" s="10" t="s">
        <v>18</v>
      </c>
      <c r="D9262" s="12">
        <v>39491</v>
      </c>
      <c r="E9262" s="13" t="s">
        <v>15772</v>
      </c>
      <c r="F9262" s="13" t="s">
        <v>4125</v>
      </c>
      <c r="G9262" s="14" t="s">
        <v>15363</v>
      </c>
      <c r="H9262" s="15">
        <f>HYPERLINK("https://docs.wto.org/imrd/directdoc.asp?DDFDocuments/q/G/SPS/NIND53.pdf","EN")</f>
      </c>
      <c r="I9262" s="15">
        <f>HYPERLINK("https://docs.wto.org/imrd/directdoc.asp?DDFDocuments/r/G/SPS/NIND53.pdf","FR")</f>
      </c>
      <c r="J9262" s="15">
        <f>HYPERLINK("https://docs.wto.org/imrd/directdoc.asp?DDFDocuments/s/G/SPS/NIND53.pdf","ES")</f>
      </c>
    </row>
    <row r="9263">
      <c r="A9263" s="10" t="s">
        <v>15773</v>
      </c>
      <c r="B9263" s="11" t="s">
        <v>79</v>
      </c>
      <c r="C9263" s="10" t="s">
        <v>201</v>
      </c>
      <c r="D9263" s="12">
        <v>39490</v>
      </c>
      <c r="E9263" s="13" t="s">
        <v>19</v>
      </c>
      <c r="F9263" s="13" t="s">
        <v>2192</v>
      </c>
      <c r="G9263" s="14" t="s">
        <v>14853</v>
      </c>
      <c r="H9263" s="15">
        <f>HYPERLINK("https://docs.wto.org/imrd/directdoc.asp?DDFDocuments/t/G/SPS/NCOL152C1.doc","EN")</f>
      </c>
      <c r="I9263" s="15">
        <f>HYPERLINK("https://docs.wto.org/imrd/directdoc.asp?DDFDocuments/u/G/SPS/NCOL152C1.doc","FR")</f>
      </c>
      <c r="J9263" s="15">
        <f>HYPERLINK("https://docs.wto.org/imrd/directdoc.asp?DDFDocuments/v/G/SPS/NCOL152C1.doc","ES")</f>
      </c>
    </row>
    <row r="9264">
      <c r="A9264" s="10" t="s">
        <v>15774</v>
      </c>
      <c r="B9264" s="11" t="s">
        <v>5038</v>
      </c>
      <c r="C9264" s="10" t="s">
        <v>12</v>
      </c>
      <c r="D9264" s="12">
        <v>39484</v>
      </c>
      <c r="E9264" s="13" t="s">
        <v>15775</v>
      </c>
      <c r="F9264" s="13" t="s">
        <v>56</v>
      </c>
      <c r="G9264" s="14" t="s">
        <v>15776</v>
      </c>
      <c r="H9264" s="15">
        <f>HYPERLINK("https://docs.wto.org/imrd/directdoc.asp?DDFDocuments/q/G/SPS/NALB54.pdf","EN")</f>
      </c>
      <c r="I9264" s="15">
        <f>HYPERLINK("https://docs.wto.org/imrd/directdoc.asp?DDFDocuments/r/G/SPS/NALB54.pdf","FR")</f>
      </c>
      <c r="J9264" s="15">
        <f>HYPERLINK("https://docs.wto.org/imrd/directdoc.asp?DDFDocuments/s/G/SPS/NALB54.pdf","ES")</f>
      </c>
    </row>
    <row r="9265">
      <c r="A9265" s="10" t="s">
        <v>15777</v>
      </c>
      <c r="B9265" s="11" t="s">
        <v>5038</v>
      </c>
      <c r="C9265" s="10" t="s">
        <v>12</v>
      </c>
      <c r="D9265" s="12">
        <v>39483</v>
      </c>
      <c r="E9265" s="13" t="s">
        <v>15778</v>
      </c>
      <c r="F9265" s="13" t="s">
        <v>56</v>
      </c>
      <c r="G9265" s="14" t="s">
        <v>15779</v>
      </c>
      <c r="H9265" s="15">
        <f>HYPERLINK("https://docs.wto.org/imrd/directdoc.asp?DDFDocuments/q/G/SPS/NALB50.pdf","EN")</f>
      </c>
      <c r="I9265" s="15">
        <f>HYPERLINK("https://docs.wto.org/imrd/directdoc.asp?DDFDocuments/r/G/SPS/NALB50.pdf","FR")</f>
      </c>
      <c r="J9265" s="15">
        <f>HYPERLINK("https://docs.wto.org/imrd/directdoc.asp?DDFDocuments/s/G/SPS/NALB50.pdf","ES")</f>
      </c>
    </row>
    <row r="9266">
      <c r="A9266" s="10" t="s">
        <v>15780</v>
      </c>
      <c r="B9266" s="11" t="s">
        <v>5038</v>
      </c>
      <c r="C9266" s="10" t="s">
        <v>12</v>
      </c>
      <c r="D9266" s="12">
        <v>39483</v>
      </c>
      <c r="E9266" s="13" t="s">
        <v>15781</v>
      </c>
      <c r="F9266" s="13" t="s">
        <v>56</v>
      </c>
      <c r="G9266" s="14" t="s">
        <v>15782</v>
      </c>
      <c r="H9266" s="15">
        <f>HYPERLINK("https://docs.wto.org/imrd/directdoc.asp?DDFDocuments/q/G/SPS/NALB51.pdf","EN")</f>
      </c>
      <c r="I9266" s="15">
        <f>HYPERLINK("https://docs.wto.org/imrd/directdoc.asp?DDFDocuments/r/G/SPS/NALB51.pdf","FR")</f>
      </c>
      <c r="J9266" s="15">
        <f>HYPERLINK("https://docs.wto.org/imrd/directdoc.asp?DDFDocuments/s/G/SPS/NALB51.pdf","ES")</f>
      </c>
    </row>
    <row r="9267">
      <c r="A9267" s="10" t="s">
        <v>15783</v>
      </c>
      <c r="B9267" s="11" t="s">
        <v>5038</v>
      </c>
      <c r="C9267" s="10" t="s">
        <v>12</v>
      </c>
      <c r="D9267" s="12">
        <v>39483</v>
      </c>
      <c r="E9267" s="13" t="s">
        <v>15784</v>
      </c>
      <c r="F9267" s="13" t="s">
        <v>56</v>
      </c>
      <c r="G9267" s="14" t="s">
        <v>15785</v>
      </c>
      <c r="H9267" s="15">
        <f>HYPERLINK("https://docs.wto.org/imrd/directdoc.asp?DDFDocuments/q/G/SPS/NALB52.pdf","EN")</f>
      </c>
      <c r="I9267" s="15">
        <f>HYPERLINK("https://docs.wto.org/imrd/directdoc.asp?DDFDocuments/r/G/SPS/NALB52.pdf","FR")</f>
      </c>
      <c r="J9267" s="15">
        <f>HYPERLINK("https://docs.wto.org/imrd/directdoc.asp?DDFDocuments/s/G/SPS/NALB52.pdf","ES")</f>
      </c>
    </row>
    <row r="9268">
      <c r="A9268" s="10" t="s">
        <v>15786</v>
      </c>
      <c r="B9268" s="11" t="s">
        <v>5038</v>
      </c>
      <c r="C9268" s="10" t="s">
        <v>12</v>
      </c>
      <c r="D9268" s="12">
        <v>39483</v>
      </c>
      <c r="E9268" s="13" t="s">
        <v>15787</v>
      </c>
      <c r="F9268" s="13" t="s">
        <v>56</v>
      </c>
      <c r="G9268" s="14" t="s">
        <v>15788</v>
      </c>
      <c r="H9268" s="15">
        <f>HYPERLINK("https://docs.wto.org/imrd/directdoc.asp?DDFDocuments/q/G/SPS/NALB53.pdf","EN")</f>
      </c>
      <c r="I9268" s="15">
        <f>HYPERLINK("https://docs.wto.org/imrd/directdoc.asp?DDFDocuments/r/G/SPS/NALB53.pdf","FR")</f>
      </c>
      <c r="J9268" s="15">
        <f>HYPERLINK("https://docs.wto.org/imrd/directdoc.asp?DDFDocuments/s/G/SPS/NALB53.pdf","ES")</f>
      </c>
    </row>
    <row r="9269">
      <c r="A9269" s="10" t="s">
        <v>15789</v>
      </c>
      <c r="B9269" s="11" t="s">
        <v>72</v>
      </c>
      <c r="C9269" s="10" t="s">
        <v>12</v>
      </c>
      <c r="D9269" s="12">
        <v>39483</v>
      </c>
      <c r="E9269" s="13" t="s">
        <v>15130</v>
      </c>
      <c r="F9269" s="13" t="s">
        <v>15131</v>
      </c>
      <c r="G9269" s="14" t="s">
        <v>15132</v>
      </c>
      <c r="H9269" s="15">
        <f>HYPERLINK("https://docs.wto.org/imrd/directdoc.asp?DDFDocuments/t/G/SPS/NCAN157R19.DOC","EN")</f>
      </c>
      <c r="I9269" s="15">
        <f>HYPERLINK("https://docs.wto.org/imrd/directdoc.asp?DDFDocuments/u/G/SPS/NCAN157R19.DOC","FR")</f>
      </c>
      <c r="J9269" s="15">
        <f>HYPERLINK("https://docs.wto.org/imrd/directdoc.asp?DDFDocuments/v/G/SPS/NCAN157R19.DOC","ES")</f>
      </c>
    </row>
    <row r="9270">
      <c r="A9270" s="10" t="s">
        <v>15790</v>
      </c>
      <c r="B9270" s="11" t="s">
        <v>82</v>
      </c>
      <c r="C9270" s="10" t="s">
        <v>40</v>
      </c>
      <c r="D9270" s="12">
        <v>39483</v>
      </c>
      <c r="E9270" s="13" t="s">
        <v>15791</v>
      </c>
      <c r="F9270" s="13" t="s">
        <v>1282</v>
      </c>
      <c r="G9270" s="14" t="s">
        <v>15605</v>
      </c>
      <c r="H9270" s="15">
        <f>HYPERLINK("https://docs.wto.org/imrd/directdoc.asp?DDFDocuments/t/G/SPS/NEEC190A1.doc","EN")</f>
      </c>
      <c r="I9270" s="15">
        <f>HYPERLINK("https://docs.wto.org/imrd/directdoc.asp?DDFDocuments/u/G/SPS/NEEC190A1.doc","FR")</f>
      </c>
      <c r="J9270" s="15">
        <f>HYPERLINK("https://docs.wto.org/imrd/directdoc.asp?DDFDocuments/v/G/SPS/NEEC190A1.doc","ES")</f>
      </c>
    </row>
    <row r="9271">
      <c r="A9271" s="10" t="s">
        <v>15792</v>
      </c>
      <c r="B9271" s="11" t="s">
        <v>82</v>
      </c>
      <c r="C9271" s="10" t="s">
        <v>18</v>
      </c>
      <c r="D9271" s="12">
        <v>39483</v>
      </c>
      <c r="E9271" s="13" t="s">
        <v>15793</v>
      </c>
      <c r="F9271" s="13" t="s">
        <v>4385</v>
      </c>
      <c r="G9271" s="14" t="s">
        <v>14842</v>
      </c>
      <c r="H9271" s="15">
        <f>HYPERLINK("https://docs.wto.org/imrd/directdoc.asp?DDFDocuments/t/G/SPS/NEEC323.DOC","EN")</f>
      </c>
      <c r="I9271" s="15">
        <f>HYPERLINK("https://docs.wto.org/imrd/directdoc.asp?DDFDocuments/u/G/SPS/NEEC323.DOC","FR")</f>
      </c>
      <c r="J9271" s="15">
        <f>HYPERLINK("https://docs.wto.org/imrd/directdoc.asp?DDFDocuments/v/G/SPS/NEEC323.DOC","ES")</f>
      </c>
    </row>
    <row r="9272">
      <c r="A9272" s="10" t="s">
        <v>15794</v>
      </c>
      <c r="B9272" s="11" t="s">
        <v>161</v>
      </c>
      <c r="C9272" s="10" t="s">
        <v>18</v>
      </c>
      <c r="D9272" s="12">
        <v>39483</v>
      </c>
      <c r="E9272" s="13" t="s">
        <v>10390</v>
      </c>
      <c r="F9272" s="13" t="s">
        <v>335</v>
      </c>
      <c r="G9272" s="14" t="s">
        <v>14836</v>
      </c>
      <c r="H9272" s="15">
        <f>HYPERLINK("https://docs.wto.org/imrd/directdoc.asp?DDFDocuments/t/G/SPS/NUSA1765.DOC","EN")</f>
      </c>
      <c r="I9272" s="15">
        <f>HYPERLINK("https://docs.wto.org/imrd/directdoc.asp?DDFDocuments/u/G/SPS/NUSA1765.DOC","FR")</f>
      </c>
      <c r="J9272" s="15">
        <f>HYPERLINK("https://docs.wto.org/imrd/directdoc.asp?DDFDocuments/v/G/SPS/NUSA1765.DOC","ES")</f>
      </c>
    </row>
    <row r="9273">
      <c r="A9273" s="10" t="s">
        <v>15795</v>
      </c>
      <c r="B9273" s="11" t="s">
        <v>195</v>
      </c>
      <c r="C9273" s="10" t="s">
        <v>18</v>
      </c>
      <c r="D9273" s="12">
        <v>39482</v>
      </c>
      <c r="E9273" s="13" t="s">
        <v>15597</v>
      </c>
      <c r="F9273" s="13" t="s">
        <v>15796</v>
      </c>
      <c r="G9273" s="14" t="s">
        <v>188</v>
      </c>
      <c r="H9273" s="15">
        <f>HYPERLINK("https://docs.wto.org/imrd/directdoc.asp?DDFDocuments/t/G/SPS/NNZL392.doc","EN")</f>
      </c>
      <c r="I9273" s="15">
        <f>HYPERLINK("https://docs.wto.org/imrd/directdoc.asp?DDFDocuments/u/G/SPS/NNZL392.doc","FR")</f>
      </c>
      <c r="J9273" s="15">
        <f>HYPERLINK("https://docs.wto.org/imrd/directdoc.asp?DDFDocuments/v/G/SPS/NNZL392.doc","ES")</f>
      </c>
    </row>
    <row r="9274">
      <c r="A9274" s="10" t="s">
        <v>15797</v>
      </c>
      <c r="B9274" s="11" t="s">
        <v>27</v>
      </c>
      <c r="C9274" s="10" t="s">
        <v>18</v>
      </c>
      <c r="D9274" s="12">
        <v>39479</v>
      </c>
      <c r="E9274" s="13" t="s">
        <v>15798</v>
      </c>
      <c r="F9274" s="13" t="s">
        <v>262</v>
      </c>
      <c r="G9274" s="14" t="s">
        <v>14820</v>
      </c>
      <c r="H9274" s="15">
        <f>HYPERLINK("https://docs.wto.org/imrd/directdoc.asp?DDFDocuments/t/G/SPS/NCRI59.doc","EN")</f>
      </c>
      <c r="I9274" s="15">
        <f>HYPERLINK("https://docs.wto.org/imrd/directdoc.asp?DDFDocuments/u/G/SPS/NCRI59.doc","FR")</f>
      </c>
      <c r="J9274" s="15">
        <f>HYPERLINK("https://docs.wto.org/imrd/directdoc.asp?DDFDocuments/v/G/SPS/NCRI59.doc","ES")</f>
      </c>
    </row>
    <row r="9275">
      <c r="A9275" s="10" t="s">
        <v>15799</v>
      </c>
      <c r="B9275" s="11" t="s">
        <v>145</v>
      </c>
      <c r="C9275" s="10" t="s">
        <v>54</v>
      </c>
      <c r="D9275" s="12">
        <v>39479</v>
      </c>
      <c r="E9275" s="13" t="s">
        <v>15004</v>
      </c>
      <c r="F9275" s="13" t="s">
        <v>925</v>
      </c>
      <c r="G9275" s="14" t="s">
        <v>15800</v>
      </c>
      <c r="H9275" s="15">
        <f>HYPERLINK("https://docs.wto.org/imrd/directdoc.asp?DDFDocuments/t/G/SPS/NPHL124A2.DOC","EN")</f>
      </c>
      <c r="I9275" s="15">
        <f>HYPERLINK("https://docs.wto.org/imrd/directdoc.asp?DDFDocuments/u/G/SPS/NPHL124A2.DOC","FR")</f>
      </c>
      <c r="J9275" s="15">
        <f>HYPERLINK("https://docs.wto.org/imrd/directdoc.asp?DDFDocuments/v/G/SPS/NPHL124A2.DOC","ES")</f>
      </c>
    </row>
    <row r="9276">
      <c r="A9276" s="10" t="s">
        <v>15801</v>
      </c>
      <c r="B9276" s="11" t="s">
        <v>27</v>
      </c>
      <c r="C9276" s="10" t="s">
        <v>18</v>
      </c>
      <c r="D9276" s="12">
        <v>39478</v>
      </c>
      <c r="E9276" s="13" t="s">
        <v>15802</v>
      </c>
      <c r="F9276" s="13" t="s">
        <v>15803</v>
      </c>
      <c r="G9276" s="14" t="s">
        <v>14820</v>
      </c>
      <c r="H9276" s="15">
        <f>HYPERLINK("https://docs.wto.org/imrd/directdoc.asp?DDFDocuments/t/G/SPS/NCRI60.doc","EN")</f>
      </c>
      <c r="I9276" s="15">
        <f>HYPERLINK("https://docs.wto.org/imrd/directdoc.asp?DDFDocuments/u/G/SPS/NCRI60.doc","FR")</f>
      </c>
      <c r="J9276" s="15">
        <f>HYPERLINK("https://docs.wto.org/imrd/directdoc.asp?DDFDocuments/v/G/SPS/NCRI60.doc","ES")</f>
      </c>
    </row>
    <row r="9277">
      <c r="A9277" s="10" t="s">
        <v>15804</v>
      </c>
      <c r="B9277" s="11" t="s">
        <v>233</v>
      </c>
      <c r="C9277" s="10" t="s">
        <v>18</v>
      </c>
      <c r="D9277" s="12">
        <v>39478</v>
      </c>
      <c r="E9277" s="13" t="s">
        <v>15805</v>
      </c>
      <c r="F9277" s="13" t="s">
        <v>992</v>
      </c>
      <c r="G9277" s="14" t="s">
        <v>2110</v>
      </c>
      <c r="H9277" s="15">
        <f>HYPERLINK("https://docs.wto.org/imrd/directdoc.asp?DDFDocuments/q/G/SPS/NPER171.pdf","EN")</f>
      </c>
      <c r="I9277" s="15">
        <f>HYPERLINK("https://docs.wto.org/imrd/directdoc.asp?DDFDocuments/r/G/SPS/NPER171.pdf","FR")</f>
      </c>
      <c r="J9277" s="15">
        <f>HYPERLINK("https://docs.wto.org/imrd/directdoc.asp?DDFDocuments/s/G/SPS/NPER171.pdf","ES")</f>
      </c>
    </row>
    <row r="9278">
      <c r="A9278" s="10" t="s">
        <v>15806</v>
      </c>
      <c r="B9278" s="11" t="s">
        <v>34</v>
      </c>
      <c r="C9278" s="10" t="s">
        <v>18</v>
      </c>
      <c r="D9278" s="12">
        <v>39476</v>
      </c>
      <c r="E9278" s="13" t="s">
        <v>15807</v>
      </c>
      <c r="F9278" s="13" t="s">
        <v>1282</v>
      </c>
      <c r="G9278" s="14" t="s">
        <v>14836</v>
      </c>
      <c r="H9278" s="15">
        <f>HYPERLINK("https://docs.wto.org/imrd/directdoc.asp?DDFDocuments/t/G/SPS/NJPN207.DOC","EN")</f>
      </c>
      <c r="I9278" s="15">
        <f>HYPERLINK("https://docs.wto.org/imrd/directdoc.asp?DDFDocuments/u/G/SPS/NJPN207.DOC","FR")</f>
      </c>
      <c r="J9278" s="15">
        <f>HYPERLINK("https://docs.wto.org/imrd/directdoc.asp?DDFDocuments/v/G/SPS/NJPN207.DOC","ES")</f>
      </c>
    </row>
    <row r="9279">
      <c r="A9279" s="10" t="s">
        <v>15808</v>
      </c>
      <c r="B9279" s="11" t="s">
        <v>79</v>
      </c>
      <c r="C9279" s="10" t="s">
        <v>12</v>
      </c>
      <c r="D9279" s="12">
        <v>39475</v>
      </c>
      <c r="E9279" s="13" t="s">
        <v>15809</v>
      </c>
      <c r="F9279" s="13" t="s">
        <v>2192</v>
      </c>
      <c r="G9279" s="14" t="s">
        <v>14853</v>
      </c>
      <c r="H9279" s="15">
        <f>HYPERLINK("https://docs.wto.org/imrd/directdoc.asp?DDFDocuments/t/G/SPS/NCOL152.doc","EN")</f>
      </c>
      <c r="I9279" s="15">
        <f>HYPERLINK("https://docs.wto.org/imrd/directdoc.asp?DDFDocuments/u/G/SPS/NCOL152.doc","FR")</f>
      </c>
      <c r="J9279" s="15">
        <f>HYPERLINK("https://docs.wto.org/imrd/directdoc.asp?DDFDocuments/v/G/SPS/NCOL152.doc","ES")</f>
      </c>
    </row>
    <row r="9280">
      <c r="A9280" s="10" t="s">
        <v>15810</v>
      </c>
      <c r="B9280" s="11" t="s">
        <v>34</v>
      </c>
      <c r="C9280" s="10" t="s">
        <v>18</v>
      </c>
      <c r="D9280" s="12">
        <v>39475</v>
      </c>
      <c r="E9280" s="13" t="s">
        <v>15811</v>
      </c>
      <c r="F9280" s="13" t="s">
        <v>74</v>
      </c>
      <c r="G9280" s="14" t="s">
        <v>14816</v>
      </c>
      <c r="H9280" s="15">
        <f>HYPERLINK("https://docs.wto.org/imrd/directdoc.asp?DDFDocuments/t/G/SPS/NJPN206.doc","EN")</f>
      </c>
      <c r="I9280" s="15">
        <f>HYPERLINK("https://docs.wto.org/imrd/directdoc.asp?DDFDocuments/u/G/SPS/NJPN206.doc","FR")</f>
      </c>
      <c r="J9280" s="15">
        <f>HYPERLINK("https://docs.wto.org/imrd/directdoc.asp?DDFDocuments/v/G/SPS/NJPN206.doc","ES")</f>
      </c>
    </row>
    <row r="9281">
      <c r="A9281" s="10" t="s">
        <v>15812</v>
      </c>
      <c r="B9281" s="11" t="s">
        <v>233</v>
      </c>
      <c r="C9281" s="10" t="s">
        <v>18</v>
      </c>
      <c r="D9281" s="12">
        <v>39475</v>
      </c>
      <c r="E9281" s="13" t="s">
        <v>15813</v>
      </c>
      <c r="F9281" s="13" t="s">
        <v>1092</v>
      </c>
      <c r="G9281" s="14" t="s">
        <v>1274</v>
      </c>
      <c r="H9281" s="15">
        <f>HYPERLINK("https://docs.wto.org/imrd/directdoc.asp?DDFDocuments/t/G/SPS/NPER167.DOC","EN")</f>
      </c>
      <c r="I9281" s="15">
        <f>HYPERLINK("https://docs.wto.org/imrd/directdoc.asp?DDFDocuments/u/G/SPS/NPER167.DOC","FR")</f>
      </c>
      <c r="J9281" s="15">
        <f>HYPERLINK("https://docs.wto.org/imrd/directdoc.asp?DDFDocuments/v/G/SPS/NPER167.DOC","ES")</f>
      </c>
    </row>
    <row r="9282">
      <c r="A9282" s="10" t="s">
        <v>15814</v>
      </c>
      <c r="B9282" s="11" t="s">
        <v>233</v>
      </c>
      <c r="C9282" s="10" t="s">
        <v>18</v>
      </c>
      <c r="D9282" s="12">
        <v>39475</v>
      </c>
      <c r="E9282" s="13" t="s">
        <v>15815</v>
      </c>
      <c r="F9282" s="13" t="s">
        <v>992</v>
      </c>
      <c r="G9282" s="14" t="s">
        <v>183</v>
      </c>
      <c r="H9282" s="15">
        <f>HYPERLINK("https://docs.wto.org/imrd/directdoc.asp?DDFDocuments/q/G/SPS/NPER168.pdf","EN")</f>
      </c>
      <c r="I9282" s="15">
        <f>HYPERLINK("https://docs.wto.org/imrd/directdoc.asp?DDFDocuments/r/G/SPS/NPER168.pdf","FR")</f>
      </c>
      <c r="J9282" s="15">
        <f>HYPERLINK("https://docs.wto.org/imrd/directdoc.asp?DDFDocuments/s/G/SPS/NPER168.pdf","ES")</f>
      </c>
    </row>
    <row r="9283">
      <c r="A9283" s="10" t="s">
        <v>15816</v>
      </c>
      <c r="B9283" s="11" t="s">
        <v>233</v>
      </c>
      <c r="C9283" s="10" t="s">
        <v>18</v>
      </c>
      <c r="D9283" s="12">
        <v>39475</v>
      </c>
      <c r="E9283" s="13" t="s">
        <v>15817</v>
      </c>
      <c r="F9283" s="13" t="s">
        <v>1089</v>
      </c>
      <c r="G9283" s="14" t="s">
        <v>779</v>
      </c>
      <c r="H9283" s="15">
        <f>HYPERLINK("https://docs.wto.org/imrd/directdoc.asp?DDFDocuments/t/G/SPS/NPER169.DOC","EN")</f>
      </c>
      <c r="I9283" s="15">
        <f>HYPERLINK("https://docs.wto.org/imrd/directdoc.asp?DDFDocuments/u/G/SPS/NPER169.DOC","FR")</f>
      </c>
      <c r="J9283" s="15">
        <f>HYPERLINK("https://docs.wto.org/imrd/directdoc.asp?DDFDocuments/v/G/SPS/NPER169.DOC","ES")</f>
      </c>
    </row>
    <row r="9284">
      <c r="A9284" s="10" t="s">
        <v>15818</v>
      </c>
      <c r="B9284" s="11" t="s">
        <v>233</v>
      </c>
      <c r="C9284" s="10" t="s">
        <v>18</v>
      </c>
      <c r="D9284" s="12">
        <v>39475</v>
      </c>
      <c r="E9284" s="13" t="s">
        <v>15819</v>
      </c>
      <c r="F9284" s="13" t="s">
        <v>144</v>
      </c>
      <c r="G9284" s="14" t="s">
        <v>15820</v>
      </c>
      <c r="H9284" s="15">
        <f>HYPERLINK("https://docs.wto.org/imrd/directdoc.asp?DDFDocuments/t/G/SPS/NPER170.doc","EN")</f>
      </c>
      <c r="I9284" s="15">
        <f>HYPERLINK("https://docs.wto.org/imrd/directdoc.asp?DDFDocuments/u/G/SPS/NPER170.doc","FR")</f>
      </c>
      <c r="J9284" s="15">
        <f>HYPERLINK("https://docs.wto.org/imrd/directdoc.asp?DDFDocuments/v/G/SPS/NPER170.doc","ES")</f>
      </c>
    </row>
    <row r="9285">
      <c r="A9285" s="10" t="s">
        <v>15821</v>
      </c>
      <c r="B9285" s="11" t="s">
        <v>82</v>
      </c>
      <c r="C9285" s="10" t="s">
        <v>18</v>
      </c>
      <c r="D9285" s="12">
        <v>39472</v>
      </c>
      <c r="E9285" s="13" t="s">
        <v>15739</v>
      </c>
      <c r="F9285" s="13" t="s">
        <v>15822</v>
      </c>
      <c r="G9285" s="14" t="s">
        <v>14869</v>
      </c>
      <c r="H9285" s="15">
        <f>HYPERLINK("https://docs.wto.org/imrd/directdoc.asp?DDFDocuments/t/G/SPS/NEEC322.DOC","EN")</f>
      </c>
      <c r="I9285" s="15">
        <f>HYPERLINK("https://docs.wto.org/imrd/directdoc.asp?DDFDocuments/u/G/SPS/NEEC322.DOC","FR")</f>
      </c>
      <c r="J9285" s="15">
        <f>HYPERLINK("https://docs.wto.org/imrd/directdoc.asp?DDFDocuments/v/G/SPS/NEEC322.DOC","ES")</f>
      </c>
    </row>
    <row r="9286">
      <c r="A9286" s="10" t="s">
        <v>15823</v>
      </c>
      <c r="B9286" s="11" t="s">
        <v>95</v>
      </c>
      <c r="C9286" s="10" t="s">
        <v>40</v>
      </c>
      <c r="D9286" s="12">
        <v>39471</v>
      </c>
      <c r="E9286" s="13" t="s">
        <v>15824</v>
      </c>
      <c r="F9286" s="13" t="s">
        <v>310</v>
      </c>
      <c r="G9286" s="14" t="s">
        <v>14816</v>
      </c>
      <c r="H9286" s="15">
        <f>HYPERLINK("https://docs.wto.org/imrd/directdoc.asp?DDFDocuments/t/G/SPS/NBRA157A5.DOC","EN")</f>
      </c>
      <c r="I9286" s="15">
        <f>HYPERLINK("https://docs.wto.org/imrd/directdoc.asp?DDFDocuments/u/G/SPS/NBRA157A5.DOC","FR")</f>
      </c>
      <c r="J9286" s="15">
        <f>HYPERLINK("https://docs.wto.org/imrd/directdoc.asp?DDFDocuments/v/G/SPS/NBRA157A5.DOC","ES")</f>
      </c>
    </row>
    <row r="9287">
      <c r="A9287" s="10" t="s">
        <v>15825</v>
      </c>
      <c r="B9287" s="11" t="s">
        <v>95</v>
      </c>
      <c r="C9287" s="10" t="s">
        <v>18</v>
      </c>
      <c r="D9287" s="12">
        <v>39470</v>
      </c>
      <c r="E9287" s="13" t="s">
        <v>14683</v>
      </c>
      <c r="F9287" s="13" t="s">
        <v>32</v>
      </c>
      <c r="G9287" s="14" t="s">
        <v>14816</v>
      </c>
      <c r="H9287" s="15">
        <f>HYPERLINK("https://docs.wto.org/imrd/directdoc.asp?DDFDocuments/t/G/SPS/NBRA385.DOC","EN")</f>
      </c>
      <c r="I9287" s="15">
        <f>HYPERLINK("https://docs.wto.org/imrd/directdoc.asp?DDFDocuments/u/G/SPS/NBRA385.DOC","FR")</f>
      </c>
      <c r="J9287" s="15">
        <f>HYPERLINK("https://docs.wto.org/imrd/directdoc.asp?DDFDocuments/v/G/SPS/NBRA385.DOC","ES")</f>
      </c>
    </row>
    <row r="9288">
      <c r="A9288" s="10" t="s">
        <v>15826</v>
      </c>
      <c r="B9288" s="11" t="s">
        <v>145</v>
      </c>
      <c r="C9288" s="10" t="s">
        <v>54</v>
      </c>
      <c r="D9288" s="12">
        <v>39470</v>
      </c>
      <c r="E9288" s="13" t="s">
        <v>8332</v>
      </c>
      <c r="F9288" s="13" t="s">
        <v>925</v>
      </c>
      <c r="G9288" s="14" t="s">
        <v>15827</v>
      </c>
      <c r="H9288" s="15">
        <f>HYPERLINK("https://docs.wto.org/imrd/directdoc.asp?DDFDocuments/t/G/SPS/NPHL124A1.DOC","EN")</f>
      </c>
      <c r="I9288" s="15">
        <f>HYPERLINK("https://docs.wto.org/imrd/directdoc.asp?DDFDocuments/u/G/SPS/NPHL124A1.DOC","FR")</f>
      </c>
      <c r="J9288" s="15">
        <f>HYPERLINK("https://docs.wto.org/imrd/directdoc.asp?DDFDocuments/v/G/SPS/NPHL124A1.DOC","ES")</f>
      </c>
    </row>
    <row r="9289">
      <c r="A9289" s="10" t="s">
        <v>15828</v>
      </c>
      <c r="B9289" s="11" t="s">
        <v>145</v>
      </c>
      <c r="C9289" s="10" t="s">
        <v>18</v>
      </c>
      <c r="D9289" s="12">
        <v>39470</v>
      </c>
      <c r="E9289" s="13" t="s">
        <v>15829</v>
      </c>
      <c r="F9289" s="13" t="s">
        <v>24</v>
      </c>
      <c r="G9289" s="14" t="s">
        <v>14816</v>
      </c>
      <c r="H9289" s="15">
        <f>HYPERLINK("https://docs.wto.org/imrd/directdoc.asp?DDFDocuments/q/G/SPS/NPHL131.pdf","EN")</f>
      </c>
      <c r="I9289" s="15">
        <f>HYPERLINK("https://docs.wto.org/imrd/directdoc.asp?DDFDocuments/r/G/SPS/NPHL131.pdf","FR")</f>
      </c>
      <c r="J9289" s="15">
        <f>HYPERLINK("https://docs.wto.org/imrd/directdoc.asp?DDFDocuments/s/G/SPS/NPHL131.pdf","ES")</f>
      </c>
    </row>
    <row r="9290">
      <c r="A9290" s="10" t="s">
        <v>15830</v>
      </c>
      <c r="B9290" s="11" t="s">
        <v>145</v>
      </c>
      <c r="C9290" s="10" t="s">
        <v>12</v>
      </c>
      <c r="D9290" s="12">
        <v>39470</v>
      </c>
      <c r="E9290" s="13" t="s">
        <v>8332</v>
      </c>
      <c r="F9290" s="13" t="s">
        <v>229</v>
      </c>
      <c r="G9290" s="14" t="s">
        <v>853</v>
      </c>
      <c r="H9290" s="15">
        <f>HYPERLINK("https://docs.wto.org/imrd/directdoc.asp?DDFDocuments/q/G/SPS/NPHL133.pdf","EN")</f>
      </c>
      <c r="I9290" s="15">
        <f>HYPERLINK("https://docs.wto.org/imrd/directdoc.asp?DDFDocuments/r/G/SPS/NPHL133.pdf","FR")</f>
      </c>
      <c r="J9290" s="15">
        <f>HYPERLINK("https://docs.wto.org/imrd/directdoc.asp?DDFDocuments/s/G/SPS/NPHL133.pdf","ES")</f>
      </c>
    </row>
    <row r="9291">
      <c r="A9291" s="10" t="s">
        <v>15831</v>
      </c>
      <c r="B9291" s="11" t="s">
        <v>145</v>
      </c>
      <c r="C9291" s="10" t="s">
        <v>12</v>
      </c>
      <c r="D9291" s="12">
        <v>39470</v>
      </c>
      <c r="E9291" s="13" t="s">
        <v>8332</v>
      </c>
      <c r="F9291" s="13" t="s">
        <v>36</v>
      </c>
      <c r="G9291" s="14" t="s">
        <v>8333</v>
      </c>
      <c r="H9291" s="15">
        <f>HYPERLINK("https://docs.wto.org/imrd/directdoc.asp?DDFDocuments/q/G/SPS/NPHL134.pdf","EN")</f>
      </c>
      <c r="I9291" s="15">
        <f>HYPERLINK("https://docs.wto.org/imrd/directdoc.asp?DDFDocuments/r/G/SPS/NPHL134.pdf","FR")</f>
      </c>
      <c r="J9291" s="15">
        <f>HYPERLINK("https://docs.wto.org/imrd/directdoc.asp?DDFDocuments/s/G/SPS/NPHL134.pdf","ES")</f>
      </c>
    </row>
    <row r="9292">
      <c r="A9292" s="10" t="s">
        <v>15832</v>
      </c>
      <c r="B9292" s="11" t="s">
        <v>27</v>
      </c>
      <c r="C9292" s="10" t="s">
        <v>18</v>
      </c>
      <c r="D9292" s="12">
        <v>39469</v>
      </c>
      <c r="E9292" s="13" t="s">
        <v>15833</v>
      </c>
      <c r="F9292" s="13" t="s">
        <v>476</v>
      </c>
      <c r="G9292" s="14" t="s">
        <v>14820</v>
      </c>
      <c r="H9292" s="15">
        <f>HYPERLINK("https://docs.wto.org/imrd/directdoc.asp?DDFDocuments/t/G/SPS/NCRI58.DOC","EN")</f>
      </c>
      <c r="I9292" s="15">
        <f>HYPERLINK("https://docs.wto.org/imrd/directdoc.asp?DDFDocuments/u/G/SPS/NCRI58.DOC","FR")</f>
      </c>
      <c r="J9292" s="15">
        <f>HYPERLINK("https://docs.wto.org/imrd/directdoc.asp?DDFDocuments/v/G/SPS/NCRI58.DOC","ES")</f>
      </c>
    </row>
    <row r="9293">
      <c r="A9293" s="10" t="s">
        <v>15834</v>
      </c>
      <c r="B9293" s="11" t="s">
        <v>5038</v>
      </c>
      <c r="C9293" s="10" t="s">
        <v>12</v>
      </c>
      <c r="D9293" s="12">
        <v>39468</v>
      </c>
      <c r="E9293" s="13" t="s">
        <v>15835</v>
      </c>
      <c r="F9293" s="13" t="s">
        <v>56</v>
      </c>
      <c r="G9293" s="14" t="s">
        <v>15836</v>
      </c>
      <c r="H9293" s="15">
        <f>HYPERLINK("https://docs.wto.org/imrd/directdoc.asp?DDFDocuments/q/G/SPS/NALB48.pdf","EN")</f>
      </c>
      <c r="I9293" s="15">
        <f>HYPERLINK("https://docs.wto.org/imrd/directdoc.asp?DDFDocuments/r/G/SPS/NALB48.pdf","FR")</f>
      </c>
      <c r="J9293" s="15">
        <f>HYPERLINK("https://docs.wto.org/imrd/directdoc.asp?DDFDocuments/s/G/SPS/NALB48.pdf","ES")</f>
      </c>
    </row>
    <row r="9294">
      <c r="A9294" s="10" t="s">
        <v>15837</v>
      </c>
      <c r="B9294" s="11" t="s">
        <v>5038</v>
      </c>
      <c r="C9294" s="10" t="s">
        <v>12</v>
      </c>
      <c r="D9294" s="12">
        <v>39468</v>
      </c>
      <c r="E9294" s="13" t="s">
        <v>15835</v>
      </c>
      <c r="F9294" s="13" t="s">
        <v>56</v>
      </c>
      <c r="G9294" s="14" t="s">
        <v>15838</v>
      </c>
      <c r="H9294" s="15">
        <f>HYPERLINK("https://docs.wto.org/imrd/directdoc.asp?DDFDocuments/q/G/SPS/NALB49.pdf","EN")</f>
      </c>
      <c r="I9294" s="15">
        <f>HYPERLINK("https://docs.wto.org/imrd/directdoc.asp?DDFDocuments/r/G/SPS/NALB49.pdf","FR")</f>
      </c>
      <c r="J9294" s="15">
        <f>HYPERLINK("https://docs.wto.org/imrd/directdoc.asp?DDFDocuments/s/G/SPS/NALB49.pdf","ES")</f>
      </c>
    </row>
    <row r="9295">
      <c r="A9295" s="10" t="s">
        <v>15839</v>
      </c>
      <c r="B9295" s="11" t="s">
        <v>153</v>
      </c>
      <c r="C9295" s="10" t="s">
        <v>54</v>
      </c>
      <c r="D9295" s="12">
        <v>39468</v>
      </c>
      <c r="E9295" s="13" t="s">
        <v>5861</v>
      </c>
      <c r="F9295" s="13" t="s">
        <v>1300</v>
      </c>
      <c r="G9295" s="14" t="s">
        <v>15840</v>
      </c>
      <c r="H9295" s="15">
        <f>HYPERLINK("https://docs.wto.org/imrd/directdoc.asp?DDFDocuments/q/G/SPS/NKOR248A1.pdf","EN")</f>
      </c>
      <c r="I9295" s="15">
        <f>HYPERLINK("https://docs.wto.org/imrd/directdoc.asp?DDFDocuments/r/G/SPS/NKOR248A1.pdf","FR")</f>
      </c>
      <c r="J9295" s="15">
        <f>HYPERLINK("https://docs.wto.org/imrd/directdoc.asp?DDFDocuments/s/G/SPS/NKOR248A1.pdf","ES")</f>
      </c>
    </row>
    <row r="9296">
      <c r="A9296" s="10" t="s">
        <v>15841</v>
      </c>
      <c r="B9296" s="11" t="s">
        <v>349</v>
      </c>
      <c r="C9296" s="10" t="s">
        <v>18</v>
      </c>
      <c r="D9296" s="12">
        <v>39465</v>
      </c>
      <c r="E9296" s="13" t="s">
        <v>15842</v>
      </c>
      <c r="F9296" s="13" t="s">
        <v>5334</v>
      </c>
      <c r="G9296" s="14" t="s">
        <v>79</v>
      </c>
      <c r="H9296" s="15">
        <f>HYPERLINK("https://docs.wto.org/imrd/directdoc.asp?DDFDocuments/t/G/SPS/NECU31.DOC","EN")</f>
      </c>
      <c r="I9296" s="15">
        <f>HYPERLINK("https://docs.wto.org/imrd/directdoc.asp?DDFDocuments/u/G/SPS/NECU31.DOC","FR")</f>
      </c>
      <c r="J9296" s="15">
        <f>HYPERLINK("https://docs.wto.org/imrd/directdoc.asp?DDFDocuments/v/G/SPS/NECU31.DOC","ES")</f>
      </c>
    </row>
    <row r="9297">
      <c r="A9297" s="10" t="s">
        <v>15843</v>
      </c>
      <c r="B9297" s="11" t="s">
        <v>349</v>
      </c>
      <c r="C9297" s="10" t="s">
        <v>18</v>
      </c>
      <c r="D9297" s="12">
        <v>39465</v>
      </c>
      <c r="E9297" s="13" t="s">
        <v>15844</v>
      </c>
      <c r="F9297" s="13" t="s">
        <v>368</v>
      </c>
      <c r="G9297" s="14" t="s">
        <v>14002</v>
      </c>
      <c r="H9297" s="15">
        <f>HYPERLINK("https://docs.wto.org/imrd/directdoc.asp?DDFDocuments/t/G/SPS/NECU32.DOC","EN")</f>
      </c>
      <c r="I9297" s="15">
        <f>HYPERLINK("https://docs.wto.org/imrd/directdoc.asp?DDFDocuments/u/G/SPS/NECU32.DOC","FR")</f>
      </c>
      <c r="J9297" s="15">
        <f>HYPERLINK("https://docs.wto.org/imrd/directdoc.asp?DDFDocuments/v/G/SPS/NECU32.DOC","ES")</f>
      </c>
    </row>
    <row r="9298">
      <c r="A9298" s="10" t="s">
        <v>15845</v>
      </c>
      <c r="B9298" s="11" t="s">
        <v>349</v>
      </c>
      <c r="C9298" s="10" t="s">
        <v>18</v>
      </c>
      <c r="D9298" s="12">
        <v>39465</v>
      </c>
      <c r="E9298" s="13" t="s">
        <v>15846</v>
      </c>
      <c r="F9298" s="13" t="s">
        <v>15847</v>
      </c>
      <c r="G9298" s="14" t="s">
        <v>14002</v>
      </c>
      <c r="H9298" s="15">
        <f>HYPERLINK("https://docs.wto.org/imrd/directdoc.asp?DDFDocuments/t/G/SPS/NECU34.DOC","EN")</f>
      </c>
      <c r="I9298" s="15">
        <f>HYPERLINK("https://docs.wto.org/imrd/directdoc.asp?DDFDocuments/u/G/SPS/NECU34.DOC","FR")</f>
      </c>
      <c r="J9298" s="15">
        <f>HYPERLINK("https://docs.wto.org/imrd/directdoc.asp?DDFDocuments/v/G/SPS/NECU34.DOC","ES")</f>
      </c>
    </row>
    <row r="9299">
      <c r="A9299" s="10" t="s">
        <v>15848</v>
      </c>
      <c r="B9299" s="11" t="s">
        <v>637</v>
      </c>
      <c r="C9299" s="10" t="s">
        <v>18</v>
      </c>
      <c r="D9299" s="12">
        <v>39463</v>
      </c>
      <c r="E9299" s="13" t="s">
        <v>6929</v>
      </c>
      <c r="F9299" s="13" t="s">
        <v>166</v>
      </c>
      <c r="G9299" s="14" t="s">
        <v>14816</v>
      </c>
      <c r="H9299" s="15">
        <f>HYPERLINK("https://docs.wto.org/imrd/directdoc.asp?DDFDocuments/t/G/SPS/NLKA12.doc","EN")</f>
      </c>
      <c r="I9299" s="15">
        <f>HYPERLINK("https://docs.wto.org/imrd/directdoc.asp?DDFDocuments/u/G/SPS/NLKA12.doc","FR")</f>
      </c>
      <c r="J9299" s="15">
        <f>HYPERLINK("https://docs.wto.org/imrd/directdoc.asp?DDFDocuments/v/G/SPS/NLKA12.doc","ES")</f>
      </c>
    </row>
    <row r="9300">
      <c r="A9300" s="10" t="s">
        <v>15849</v>
      </c>
      <c r="B9300" s="11" t="s">
        <v>637</v>
      </c>
      <c r="C9300" s="10" t="s">
        <v>18</v>
      </c>
      <c r="D9300" s="12">
        <v>39463</v>
      </c>
      <c r="E9300" s="13" t="s">
        <v>15850</v>
      </c>
      <c r="F9300" s="13" t="s">
        <v>24</v>
      </c>
      <c r="G9300" s="14" t="s">
        <v>14816</v>
      </c>
      <c r="H9300" s="15">
        <f>HYPERLINK("https://docs.wto.org/imrd/directdoc.asp?DDFDocuments/q/G/SPS/NLKA13.pdf","EN")</f>
      </c>
      <c r="I9300" s="15">
        <f>HYPERLINK("https://docs.wto.org/imrd/directdoc.asp?DDFDocuments/r/G/SPS/NLKA13.pdf","FR")</f>
      </c>
      <c r="J9300" s="15">
        <f>HYPERLINK("https://docs.wto.org/imrd/directdoc.asp?DDFDocuments/s/G/SPS/NLKA13.pdf","ES")</f>
      </c>
    </row>
    <row r="9301">
      <c r="A9301" s="10" t="s">
        <v>15851</v>
      </c>
      <c r="B9301" s="11" t="s">
        <v>720</v>
      </c>
      <c r="C9301" s="10" t="s">
        <v>18</v>
      </c>
      <c r="D9301" s="12">
        <v>39463</v>
      </c>
      <c r="E9301" s="13" t="s">
        <v>15852</v>
      </c>
      <c r="F9301" s="13" t="s">
        <v>24</v>
      </c>
      <c r="G9301" s="14" t="s">
        <v>14820</v>
      </c>
      <c r="H9301" s="15">
        <f>HYPERLINK("https://docs.wto.org/imrd/directdoc.asp?DDFDocuments/t/G/SPS/NSLV78.DOC","EN")</f>
      </c>
      <c r="I9301" s="15">
        <f>HYPERLINK("https://docs.wto.org/imrd/directdoc.asp?DDFDocuments/u/G/SPS/NSLV78.DOC","FR")</f>
      </c>
      <c r="J9301" s="15">
        <f>HYPERLINK("https://docs.wto.org/imrd/directdoc.asp?DDFDocuments/v/G/SPS/NSLV78.DOC","ES")</f>
      </c>
    </row>
    <row r="9302">
      <c r="A9302" s="10" t="s">
        <v>15853</v>
      </c>
      <c r="B9302" s="11" t="s">
        <v>720</v>
      </c>
      <c r="C9302" s="10" t="s">
        <v>18</v>
      </c>
      <c r="D9302" s="12">
        <v>39463</v>
      </c>
      <c r="E9302" s="13" t="s">
        <v>15854</v>
      </c>
      <c r="F9302" s="13" t="s">
        <v>24</v>
      </c>
      <c r="G9302" s="14" t="s">
        <v>14820</v>
      </c>
      <c r="H9302" s="15">
        <f>HYPERLINK("https://docs.wto.org/imrd/directdoc.asp?DDFDocuments/t/G/SPS/NSLV79.DOC","EN")</f>
      </c>
      <c r="I9302" s="15">
        <f>HYPERLINK("https://docs.wto.org/imrd/directdoc.asp?DDFDocuments/u/G/SPS/NSLV79.DOC","FR")</f>
      </c>
      <c r="J9302" s="15">
        <f>HYPERLINK("https://docs.wto.org/imrd/directdoc.asp?DDFDocuments/v/G/SPS/NSLV79.DOC","ES")</f>
      </c>
    </row>
    <row r="9303">
      <c r="A9303" s="10" t="s">
        <v>15855</v>
      </c>
      <c r="B9303" s="11" t="s">
        <v>95</v>
      </c>
      <c r="C9303" s="10" t="s">
        <v>40</v>
      </c>
      <c r="D9303" s="12">
        <v>39462</v>
      </c>
      <c r="E9303" s="13" t="s">
        <v>15856</v>
      </c>
      <c r="F9303" s="13" t="s">
        <v>5150</v>
      </c>
      <c r="G9303" s="14" t="s">
        <v>14816</v>
      </c>
      <c r="H9303" s="15">
        <f>HYPERLINK("https://docs.wto.org/imrd/directdoc.asp?DDFDocuments/t/G/SPS/NBRA115A14.DOC","EN")</f>
      </c>
      <c r="I9303" s="15">
        <f>HYPERLINK("https://docs.wto.org/imrd/directdoc.asp?DDFDocuments/u/G/SPS/NBRA115A14.DOC","FR")</f>
      </c>
      <c r="J9303" s="15">
        <f>HYPERLINK("https://docs.wto.org/imrd/directdoc.asp?DDFDocuments/v/G/SPS/NBRA115A14.DOC","ES")</f>
      </c>
    </row>
    <row r="9304">
      <c r="A9304" s="10" t="s">
        <v>15857</v>
      </c>
      <c r="B9304" s="11" t="s">
        <v>95</v>
      </c>
      <c r="C9304" s="10" t="s">
        <v>40</v>
      </c>
      <c r="D9304" s="12">
        <v>39462</v>
      </c>
      <c r="E9304" s="13" t="s">
        <v>15856</v>
      </c>
      <c r="F9304" s="13" t="s">
        <v>5150</v>
      </c>
      <c r="G9304" s="14" t="s">
        <v>14816</v>
      </c>
      <c r="H9304" s="15">
        <f>HYPERLINK("https://docs.wto.org/imrd/directdoc.asp?DDFDocuments/t/G/SPS/NBRA115A3R2.DOC","EN")</f>
      </c>
      <c r="I9304" s="15">
        <f>HYPERLINK("https://docs.wto.org/imrd/directdoc.asp?DDFDocuments/u/G/SPS/NBRA115A3R2.DOC","FR")</f>
      </c>
      <c r="J9304" s="15">
        <f>HYPERLINK("https://docs.wto.org/imrd/directdoc.asp?DDFDocuments/v/G/SPS/NBRA115A3R2.DOC","ES")</f>
      </c>
    </row>
    <row r="9305">
      <c r="A9305" s="10" t="s">
        <v>15858</v>
      </c>
      <c r="B9305" s="11" t="s">
        <v>95</v>
      </c>
      <c r="C9305" s="10" t="s">
        <v>18</v>
      </c>
      <c r="D9305" s="12">
        <v>39462</v>
      </c>
      <c r="E9305" s="13" t="s">
        <v>15859</v>
      </c>
      <c r="F9305" s="13" t="s">
        <v>368</v>
      </c>
      <c r="G9305" s="14" t="s">
        <v>15341</v>
      </c>
      <c r="H9305" s="15">
        <f>HYPERLINK("https://docs.wto.org/imrd/directdoc.asp?DDFDocuments/q/G/SPS/NBRA381.pdf","EN")</f>
      </c>
      <c r="I9305" s="15">
        <f>HYPERLINK("https://docs.wto.org/imrd/directdoc.asp?DDFDocuments/r/G/SPS/NBRA381.pdf","FR")</f>
      </c>
      <c r="J9305" s="15">
        <f>HYPERLINK("https://docs.wto.org/imrd/directdoc.asp?DDFDocuments/s/G/SPS/NBRA381.pdf","ES")</f>
      </c>
    </row>
    <row r="9306">
      <c r="A9306" s="10" t="s">
        <v>15860</v>
      </c>
      <c r="B9306" s="11" t="s">
        <v>95</v>
      </c>
      <c r="C9306" s="10" t="s">
        <v>18</v>
      </c>
      <c r="D9306" s="12">
        <v>39461</v>
      </c>
      <c r="E9306" s="13" t="s">
        <v>7124</v>
      </c>
      <c r="F9306" s="13" t="s">
        <v>32</v>
      </c>
      <c r="G9306" s="14" t="s">
        <v>14816</v>
      </c>
      <c r="H9306" s="15">
        <f>HYPERLINK("https://docs.wto.org/imrd/directdoc.asp?DDFDocuments/t/G/SPS/NBRA380.DOC","EN")</f>
      </c>
      <c r="I9306" s="15">
        <f>HYPERLINK("https://docs.wto.org/imrd/directdoc.asp?DDFDocuments/u/G/SPS/NBRA380.DOC","FR")</f>
      </c>
      <c r="J9306" s="15">
        <f>HYPERLINK("https://docs.wto.org/imrd/directdoc.asp?DDFDocuments/v/G/SPS/NBRA380.DOC","ES")</f>
      </c>
    </row>
    <row r="9307">
      <c r="A9307" s="10" t="s">
        <v>15861</v>
      </c>
      <c r="B9307" s="11" t="s">
        <v>151</v>
      </c>
      <c r="C9307" s="10" t="s">
        <v>18</v>
      </c>
      <c r="D9307" s="12">
        <v>39461</v>
      </c>
      <c r="E9307" s="13" t="s">
        <v>15862</v>
      </c>
      <c r="F9307" s="13" t="s">
        <v>32</v>
      </c>
      <c r="G9307" s="14" t="s">
        <v>14816</v>
      </c>
      <c r="H9307" s="15">
        <f>HYPERLINK("https://docs.wto.org/imrd/directdoc.asp?DDFDocuments/t/G/SPS/NVNM1.DOC","EN")</f>
      </c>
      <c r="I9307" s="15">
        <f>HYPERLINK("https://docs.wto.org/imrd/directdoc.asp?DDFDocuments/u/G/SPS/NVNM1.DOC","FR")</f>
      </c>
      <c r="J9307" s="15">
        <f>HYPERLINK("https://docs.wto.org/imrd/directdoc.asp?DDFDocuments/v/G/SPS/NVNM1.DOC","ES")</f>
      </c>
    </row>
    <row r="9308">
      <c r="A9308" s="10" t="s">
        <v>15863</v>
      </c>
      <c r="B9308" s="11" t="s">
        <v>151</v>
      </c>
      <c r="C9308" s="10" t="s">
        <v>18</v>
      </c>
      <c r="D9308" s="12">
        <v>39461</v>
      </c>
      <c r="E9308" s="13" t="s">
        <v>15864</v>
      </c>
      <c r="F9308" s="13" t="s">
        <v>32</v>
      </c>
      <c r="G9308" s="14" t="s">
        <v>14816</v>
      </c>
      <c r="H9308" s="15">
        <f>HYPERLINK("https://docs.wto.org/imrd/directdoc.asp?DDFDocuments/t/G/SPS/NVNM2.DOC","EN")</f>
      </c>
      <c r="I9308" s="15">
        <f>HYPERLINK("https://docs.wto.org/imrd/directdoc.asp?DDFDocuments/u/G/SPS/NVNM2.DOC","FR")</f>
      </c>
      <c r="J9308" s="15">
        <f>HYPERLINK("https://docs.wto.org/imrd/directdoc.asp?DDFDocuments/v/G/SPS/NVNM2.DOC","ES")</f>
      </c>
    </row>
    <row r="9309">
      <c r="A9309" s="10" t="s">
        <v>15865</v>
      </c>
      <c r="B9309" s="11" t="s">
        <v>233</v>
      </c>
      <c r="C9309" s="10" t="s">
        <v>18</v>
      </c>
      <c r="D9309" s="12">
        <v>39457</v>
      </c>
      <c r="E9309" s="13" t="s">
        <v>15866</v>
      </c>
      <c r="F9309" s="13" t="s">
        <v>15867</v>
      </c>
      <c r="G9309" s="14" t="s">
        <v>14816</v>
      </c>
      <c r="H9309" s="15">
        <f>HYPERLINK("https://docs.wto.org/imrd/directdoc.asp?DDFDocuments/t/G/SPS/NPER166.DOC","EN")</f>
      </c>
      <c r="I9309" s="15">
        <f>HYPERLINK("https://docs.wto.org/imrd/directdoc.asp?DDFDocuments/u/G/SPS/NPER166.DOC","FR")</f>
      </c>
      <c r="J9309" s="15">
        <f>HYPERLINK("https://docs.wto.org/imrd/directdoc.asp?DDFDocuments/v/G/SPS/NPER166.DOC","ES")</f>
      </c>
    </row>
    <row r="9310">
      <c r="A9310" s="10" t="s">
        <v>15868</v>
      </c>
      <c r="B9310" s="11" t="s">
        <v>59</v>
      </c>
      <c r="C9310" s="10" t="s">
        <v>18</v>
      </c>
      <c r="D9310" s="12">
        <v>39457</v>
      </c>
      <c r="E9310" s="13" t="s">
        <v>9098</v>
      </c>
      <c r="F9310" s="13" t="s">
        <v>733</v>
      </c>
      <c r="G9310" s="14" t="s">
        <v>15150</v>
      </c>
      <c r="H9310" s="15">
        <f>HYPERLINK("https://docs.wto.org/imrd/directdoc.asp?DDFDocuments/t/G/SPS/NTPKM127.doc","EN")</f>
      </c>
      <c r="I9310" s="15">
        <f>HYPERLINK("https://docs.wto.org/imrd/directdoc.asp?DDFDocuments/u/G/SPS/NTPKM127.doc","FR")</f>
      </c>
      <c r="J9310" s="15">
        <f>HYPERLINK("https://docs.wto.org/imrd/directdoc.asp?DDFDocuments/v/G/SPS/NTPKM127.doc","ES")</f>
      </c>
    </row>
    <row r="9311">
      <c r="A9311" s="10" t="s">
        <v>15869</v>
      </c>
      <c r="B9311" s="11" t="s">
        <v>5038</v>
      </c>
      <c r="C9311" s="10" t="s">
        <v>18</v>
      </c>
      <c r="D9311" s="12">
        <v>39456</v>
      </c>
      <c r="E9311" s="13" t="s">
        <v>15870</v>
      </c>
      <c r="F9311" s="13" t="s">
        <v>3331</v>
      </c>
      <c r="G9311" s="14" t="s">
        <v>5038</v>
      </c>
      <c r="H9311" s="15">
        <f>HYPERLINK("https://docs.wto.org/imrd/directdoc.asp?DDFDocuments/t/G/SPS/NALB47.DOC","EN")</f>
      </c>
      <c r="I9311" s="15">
        <f>HYPERLINK("https://docs.wto.org/imrd/directdoc.asp?DDFDocuments/u/G/SPS/NALB47.DOC","FR")</f>
      </c>
      <c r="J9311" s="15">
        <f>HYPERLINK("https://docs.wto.org/imrd/directdoc.asp?DDFDocuments/v/G/SPS/NALB47.DOC","ES")</f>
      </c>
    </row>
    <row r="9312">
      <c r="A9312" s="10" t="s">
        <v>15871</v>
      </c>
      <c r="B9312" s="11" t="s">
        <v>523</v>
      </c>
      <c r="C9312" s="10" t="s">
        <v>18</v>
      </c>
      <c r="D9312" s="12">
        <v>39456</v>
      </c>
      <c r="E9312" s="13" t="s">
        <v>1514</v>
      </c>
      <c r="F9312" s="13" t="s">
        <v>609</v>
      </c>
      <c r="G9312" s="14" t="s">
        <v>14816</v>
      </c>
      <c r="H9312" s="15">
        <f>HYPERLINK("https://docs.wto.org/imrd/directdoc.asp?DDFDocuments/t/G/SPS/NTUR5.DOC","EN")</f>
      </c>
      <c r="I9312" s="15">
        <f>HYPERLINK("https://docs.wto.org/imrd/directdoc.asp?DDFDocuments/u/G/SPS/NTUR5.DOC","FR")</f>
      </c>
      <c r="J9312" s="15">
        <f>HYPERLINK("https://docs.wto.org/imrd/directdoc.asp?DDFDocuments/v/G/SPS/NTUR5.DOC","ES")</f>
      </c>
    </row>
    <row r="9313">
      <c r="A9313" s="10" t="s">
        <v>15872</v>
      </c>
      <c r="B9313" s="11" t="s">
        <v>161</v>
      </c>
      <c r="C9313" s="10" t="s">
        <v>40</v>
      </c>
      <c r="D9313" s="12">
        <v>39456</v>
      </c>
      <c r="E9313" s="13" t="s">
        <v>15873</v>
      </c>
      <c r="F9313" s="13" t="s">
        <v>158</v>
      </c>
      <c r="G9313" s="14" t="s">
        <v>14816</v>
      </c>
      <c r="H9313" s="15">
        <f>HYPERLINK("https://docs.wto.org/imrd/directdoc.asp?DDFDocuments/t/G/SPS/NUSA1670A2.DOC","EN")</f>
      </c>
      <c r="I9313" s="15">
        <f>HYPERLINK("https://docs.wto.org/imrd/directdoc.asp?DDFDocuments/u/G/SPS/NUSA1670A2.DOC","FR")</f>
      </c>
      <c r="J9313" s="15">
        <f>HYPERLINK("https://docs.wto.org/imrd/directdoc.asp?DDFDocuments/v/G/SPS/NUSA1670A2.DOC","ES")</f>
      </c>
    </row>
    <row r="9314">
      <c r="A9314" s="10" t="s">
        <v>15874</v>
      </c>
      <c r="B9314" s="11" t="s">
        <v>5038</v>
      </c>
      <c r="C9314" s="10" t="s">
        <v>12</v>
      </c>
      <c r="D9314" s="12">
        <v>39455</v>
      </c>
      <c r="E9314" s="13" t="s">
        <v>15835</v>
      </c>
      <c r="F9314" s="13" t="s">
        <v>56</v>
      </c>
      <c r="G9314" s="14" t="s">
        <v>15875</v>
      </c>
      <c r="H9314" s="15">
        <f>HYPERLINK("https://docs.wto.org/imrd/directdoc.asp?DDFDocuments/t/G/SPS/NALB44.DOC","EN")</f>
      </c>
      <c r="I9314" s="15">
        <f>HYPERLINK("https://docs.wto.org/imrd/directdoc.asp?DDFDocuments/u/G/SPS/NALB44.DOC","FR")</f>
      </c>
      <c r="J9314" s="15">
        <f>HYPERLINK("https://docs.wto.org/imrd/directdoc.asp?DDFDocuments/v/G/SPS/NALB44.DOC","ES")</f>
      </c>
    </row>
    <row r="9315">
      <c r="A9315" s="10" t="s">
        <v>15876</v>
      </c>
      <c r="B9315" s="11" t="s">
        <v>5038</v>
      </c>
      <c r="C9315" s="10" t="s">
        <v>12</v>
      </c>
      <c r="D9315" s="12">
        <v>39455</v>
      </c>
      <c r="E9315" s="13" t="s">
        <v>15835</v>
      </c>
      <c r="F9315" s="13" t="s">
        <v>56</v>
      </c>
      <c r="G9315" s="14" t="s">
        <v>15877</v>
      </c>
      <c r="H9315" s="15">
        <f>HYPERLINK("https://docs.wto.org/imrd/directdoc.asp?DDFDocuments/t/G/SPS/NALB45.DOC","EN")</f>
      </c>
      <c r="I9315" s="15">
        <f>HYPERLINK("https://docs.wto.org/imrd/directdoc.asp?DDFDocuments/u/G/SPS/NALB45.DOC","FR")</f>
      </c>
      <c r="J9315" s="15">
        <f>HYPERLINK("https://docs.wto.org/imrd/directdoc.asp?DDFDocuments/v/G/SPS/NALB45.DOC","ES")</f>
      </c>
    </row>
    <row r="9316">
      <c r="A9316" s="10" t="s">
        <v>15878</v>
      </c>
      <c r="B9316" s="11" t="s">
        <v>5038</v>
      </c>
      <c r="C9316" s="10" t="s">
        <v>12</v>
      </c>
      <c r="D9316" s="12">
        <v>39455</v>
      </c>
      <c r="E9316" s="13" t="s">
        <v>15879</v>
      </c>
      <c r="F9316" s="13" t="s">
        <v>6521</v>
      </c>
      <c r="G9316" s="14" t="s">
        <v>15880</v>
      </c>
      <c r="H9316" s="15">
        <f>HYPERLINK("https://docs.wto.org/imrd/directdoc.asp?DDFDocuments/t/G/SPS/NALB46.DOC","EN")</f>
      </c>
      <c r="I9316" s="15">
        <f>HYPERLINK("https://docs.wto.org/imrd/directdoc.asp?DDFDocuments/u/G/SPS/NALB46.DOC","FR")</f>
      </c>
      <c r="J9316" s="15">
        <f>HYPERLINK("https://docs.wto.org/imrd/directdoc.asp?DDFDocuments/v/G/SPS/NALB46.DOC","ES")</f>
      </c>
    </row>
    <row r="9317">
      <c r="A9317" s="10" t="s">
        <v>15881</v>
      </c>
      <c r="B9317" s="11" t="s">
        <v>349</v>
      </c>
      <c r="C9317" s="10" t="s">
        <v>18</v>
      </c>
      <c r="D9317" s="12">
        <v>39455</v>
      </c>
      <c r="E9317" s="13" t="s">
        <v>15882</v>
      </c>
      <c r="F9317" s="13" t="s">
        <v>144</v>
      </c>
      <c r="G9317" s="14" t="s">
        <v>15883</v>
      </c>
      <c r="H9317" s="15">
        <f>HYPERLINK("https://docs.wto.org/imrd/directdoc.asp?DDFDocuments/t/G/SPS/NECU19.DOC","EN")</f>
      </c>
      <c r="I9317" s="15">
        <f>HYPERLINK("https://docs.wto.org/imrd/directdoc.asp?DDFDocuments/u/G/SPS/NECU19.DOC","FR")</f>
      </c>
      <c r="J9317" s="15">
        <f>HYPERLINK("https://docs.wto.org/imrd/directdoc.asp?DDFDocuments/v/G/SPS/NECU19.DOC","ES")</f>
      </c>
    </row>
    <row r="9318">
      <c r="A9318" s="10" t="s">
        <v>15884</v>
      </c>
      <c r="B9318" s="11" t="s">
        <v>349</v>
      </c>
      <c r="C9318" s="10" t="s">
        <v>18</v>
      </c>
      <c r="D9318" s="12">
        <v>39455</v>
      </c>
      <c r="E9318" s="13" t="s">
        <v>15885</v>
      </c>
      <c r="F9318" s="13" t="s">
        <v>144</v>
      </c>
      <c r="G9318" s="14" t="s">
        <v>15886</v>
      </c>
      <c r="H9318" s="15">
        <f>HYPERLINK("https://docs.wto.org/imrd/directdoc.asp?DDFDocuments/t/G/SPS/NECU20.DOC","EN")</f>
      </c>
      <c r="I9318" s="15">
        <f>HYPERLINK("https://docs.wto.org/imrd/directdoc.asp?DDFDocuments/u/G/SPS/NECU20.DOC","FR")</f>
      </c>
      <c r="J9318" s="15">
        <f>HYPERLINK("https://docs.wto.org/imrd/directdoc.asp?DDFDocuments/v/G/SPS/NECU20.DOC","ES")</f>
      </c>
    </row>
    <row r="9319">
      <c r="A9319" s="10" t="s">
        <v>15887</v>
      </c>
      <c r="B9319" s="11" t="s">
        <v>349</v>
      </c>
      <c r="C9319" s="10" t="s">
        <v>18</v>
      </c>
      <c r="D9319" s="12">
        <v>39455</v>
      </c>
      <c r="E9319" s="13" t="s">
        <v>15888</v>
      </c>
      <c r="F9319" s="13" t="s">
        <v>368</v>
      </c>
      <c r="G9319" s="14" t="s">
        <v>87</v>
      </c>
      <c r="H9319" s="15">
        <f>HYPERLINK("https://docs.wto.org/imrd/directdoc.asp?DDFDocuments/q/G/SPS/NECU21.pdf","EN")</f>
      </c>
      <c r="I9319" s="15">
        <f>HYPERLINK("https://docs.wto.org/imrd/directdoc.asp?DDFDocuments/r/G/SPS/NECU21.pdf","FR")</f>
      </c>
      <c r="J9319" s="15">
        <f>HYPERLINK("https://docs.wto.org/imrd/directdoc.asp?DDFDocuments/s/G/SPS/NECU21.pdf","ES")</f>
      </c>
    </row>
    <row r="9320">
      <c r="A9320" s="10" t="s">
        <v>15889</v>
      </c>
      <c r="B9320" s="11" t="s">
        <v>349</v>
      </c>
      <c r="C9320" s="10" t="s">
        <v>18</v>
      </c>
      <c r="D9320" s="12">
        <v>39455</v>
      </c>
      <c r="E9320" s="13" t="s">
        <v>15890</v>
      </c>
      <c r="F9320" s="13" t="s">
        <v>10074</v>
      </c>
      <c r="G9320" s="14" t="s">
        <v>14002</v>
      </c>
      <c r="H9320" s="15">
        <f>HYPERLINK("https://docs.wto.org/imrd/directdoc.asp?DDFDocuments/t/G/SPS/NECU22.DOC","EN")</f>
      </c>
      <c r="I9320" s="15">
        <f>HYPERLINK("https://docs.wto.org/imrd/directdoc.asp?DDFDocuments/u/G/SPS/NECU22.DOC","FR")</f>
      </c>
      <c r="J9320" s="15">
        <f>HYPERLINK("https://docs.wto.org/imrd/directdoc.asp?DDFDocuments/v/G/SPS/NECU22.DOC","ES")</f>
      </c>
    </row>
    <row r="9321">
      <c r="A9321" s="10" t="s">
        <v>15891</v>
      </c>
      <c r="B9321" s="11" t="s">
        <v>349</v>
      </c>
      <c r="C9321" s="10" t="s">
        <v>18</v>
      </c>
      <c r="D9321" s="12">
        <v>39455</v>
      </c>
      <c r="E9321" s="13" t="s">
        <v>15890</v>
      </c>
      <c r="F9321" s="13" t="s">
        <v>10074</v>
      </c>
      <c r="G9321" s="14" t="s">
        <v>14002</v>
      </c>
      <c r="H9321" s="15">
        <f>HYPERLINK("https://docs.wto.org/imrd/directdoc.asp?DDFDocuments/t/G/SPS/NECU23.DOC","EN")</f>
      </c>
      <c r="I9321" s="15">
        <f>HYPERLINK("https://docs.wto.org/imrd/directdoc.asp?DDFDocuments/u/G/SPS/NECU23.DOC","FR")</f>
      </c>
      <c r="J9321" s="15">
        <f>HYPERLINK("https://docs.wto.org/imrd/directdoc.asp?DDFDocuments/v/G/SPS/NECU23.DOC","ES")</f>
      </c>
    </row>
    <row r="9322">
      <c r="A9322" s="10" t="s">
        <v>15892</v>
      </c>
      <c r="B9322" s="11" t="s">
        <v>349</v>
      </c>
      <c r="C9322" s="10" t="s">
        <v>18</v>
      </c>
      <c r="D9322" s="12">
        <v>39455</v>
      </c>
      <c r="E9322" s="13" t="s">
        <v>15893</v>
      </c>
      <c r="F9322" s="13" t="s">
        <v>138</v>
      </c>
      <c r="G9322" s="14" t="s">
        <v>15894</v>
      </c>
      <c r="H9322" s="15">
        <f>HYPERLINK("https://docs.wto.org/imrd/directdoc.asp?DDFDocuments/t/G/SPS/NECU24.DOC","EN")</f>
      </c>
      <c r="I9322" s="15">
        <f>HYPERLINK("https://docs.wto.org/imrd/directdoc.asp?DDFDocuments/u/G/SPS/NECU24.DOC","FR")</f>
      </c>
      <c r="J9322" s="15">
        <f>HYPERLINK("https://docs.wto.org/imrd/directdoc.asp?DDFDocuments/v/G/SPS/NECU24.DOC","ES")</f>
      </c>
    </row>
    <row r="9323">
      <c r="A9323" s="10" t="s">
        <v>15895</v>
      </c>
      <c r="B9323" s="11" t="s">
        <v>349</v>
      </c>
      <c r="C9323" s="10" t="s">
        <v>18</v>
      </c>
      <c r="D9323" s="12">
        <v>39455</v>
      </c>
      <c r="E9323" s="13" t="s">
        <v>15896</v>
      </c>
      <c r="F9323" s="13" t="s">
        <v>368</v>
      </c>
      <c r="G9323" s="14" t="s">
        <v>365</v>
      </c>
      <c r="H9323" s="15">
        <f>HYPERLINK("https://docs.wto.org/imrd/directdoc.asp?DDFDocuments/t/G/SPS/NECU25.DOC","EN")</f>
      </c>
      <c r="I9323" s="15">
        <f>HYPERLINK("https://docs.wto.org/imrd/directdoc.asp?DDFDocuments/u/G/SPS/NECU25.DOC","FR")</f>
      </c>
      <c r="J9323" s="15">
        <f>HYPERLINK("https://docs.wto.org/imrd/directdoc.asp?DDFDocuments/v/G/SPS/NECU25.DOC","ES")</f>
      </c>
    </row>
    <row r="9324">
      <c r="A9324" s="10" t="s">
        <v>15897</v>
      </c>
      <c r="B9324" s="11" t="s">
        <v>349</v>
      </c>
      <c r="C9324" s="10" t="s">
        <v>18</v>
      </c>
      <c r="D9324" s="12">
        <v>39455</v>
      </c>
      <c r="E9324" s="13" t="s">
        <v>15898</v>
      </c>
      <c r="F9324" s="13" t="s">
        <v>368</v>
      </c>
      <c r="G9324" s="14" t="s">
        <v>572</v>
      </c>
      <c r="H9324" s="15">
        <f>HYPERLINK("https://docs.wto.org/imrd/directdoc.asp?DDFDocuments/t/G/SPS/NECU26.DOC","EN")</f>
      </c>
      <c r="I9324" s="15">
        <f>HYPERLINK("https://docs.wto.org/imrd/directdoc.asp?DDFDocuments/u/G/SPS/NECU26.DOC","FR")</f>
      </c>
      <c r="J9324" s="15">
        <f>HYPERLINK("https://docs.wto.org/imrd/directdoc.asp?DDFDocuments/v/G/SPS/NECU26.DOC","ES")</f>
      </c>
    </row>
    <row r="9325">
      <c r="A9325" s="10" t="s">
        <v>15899</v>
      </c>
      <c r="B9325" s="11" t="s">
        <v>349</v>
      </c>
      <c r="C9325" s="10" t="s">
        <v>18</v>
      </c>
      <c r="D9325" s="12">
        <v>39455</v>
      </c>
      <c r="E9325" s="13" t="s">
        <v>15900</v>
      </c>
      <c r="F9325" s="13" t="s">
        <v>368</v>
      </c>
      <c r="G9325" s="14" t="s">
        <v>1331</v>
      </c>
      <c r="H9325" s="15">
        <f>HYPERLINK("https://docs.wto.org/imrd/directdoc.asp?DDFDocuments/t/G/SPS/NECU27.DOC","EN")</f>
      </c>
      <c r="I9325" s="15">
        <f>HYPERLINK("https://docs.wto.org/imrd/directdoc.asp?DDFDocuments/u/G/SPS/NECU27.DOC","FR")</f>
      </c>
      <c r="J9325" s="15">
        <f>HYPERLINK("https://docs.wto.org/imrd/directdoc.asp?DDFDocuments/v/G/SPS/NECU27.DOC","ES")</f>
      </c>
    </row>
    <row r="9326">
      <c r="A9326" s="10" t="s">
        <v>15901</v>
      </c>
      <c r="B9326" s="11" t="s">
        <v>349</v>
      </c>
      <c r="C9326" s="10" t="s">
        <v>18</v>
      </c>
      <c r="D9326" s="12">
        <v>39455</v>
      </c>
      <c r="E9326" s="13" t="s">
        <v>15902</v>
      </c>
      <c r="F9326" s="13" t="s">
        <v>368</v>
      </c>
      <c r="G9326" s="14" t="s">
        <v>149</v>
      </c>
      <c r="H9326" s="15">
        <f>HYPERLINK("https://docs.wto.org/imrd/directdoc.asp?DDFDocuments/t/G/SPS/NECU28.DOC","EN")</f>
      </c>
      <c r="I9326" s="15">
        <f>HYPERLINK("https://docs.wto.org/imrd/directdoc.asp?DDFDocuments/u/G/SPS/NECU28.DOC","FR")</f>
      </c>
      <c r="J9326" s="15">
        <f>HYPERLINK("https://docs.wto.org/imrd/directdoc.asp?DDFDocuments/v/G/SPS/NECU28.DOC","ES")</f>
      </c>
    </row>
    <row r="9327">
      <c r="A9327" s="10" t="s">
        <v>15903</v>
      </c>
      <c r="B9327" s="11" t="s">
        <v>349</v>
      </c>
      <c r="C9327" s="10" t="s">
        <v>18</v>
      </c>
      <c r="D9327" s="12">
        <v>39455</v>
      </c>
      <c r="E9327" s="13" t="s">
        <v>15904</v>
      </c>
      <c r="F9327" s="13" t="s">
        <v>1092</v>
      </c>
      <c r="G9327" s="14" t="s">
        <v>1274</v>
      </c>
      <c r="H9327" s="15">
        <f>HYPERLINK("https://docs.wto.org/imrd/directdoc.asp?DDFDocuments/q/G/SPS/NECU29.pdf","EN")</f>
      </c>
      <c r="I9327" s="15">
        <f>HYPERLINK("https://docs.wto.org/imrd/directdoc.asp?DDFDocuments/r/G/SPS/NECU29.pdf","FR")</f>
      </c>
      <c r="J9327" s="15">
        <f>HYPERLINK("https://docs.wto.org/imrd/directdoc.asp?DDFDocuments/s/G/SPS/NECU29.pdf","ES")</f>
      </c>
    </row>
    <row r="9328">
      <c r="A9328" s="10" t="s">
        <v>15905</v>
      </c>
      <c r="B9328" s="11" t="s">
        <v>95</v>
      </c>
      <c r="C9328" s="10" t="s">
        <v>40</v>
      </c>
      <c r="D9328" s="12">
        <v>39454</v>
      </c>
      <c r="E9328" s="13" t="s">
        <v>15906</v>
      </c>
      <c r="F9328" s="13" t="s">
        <v>5150</v>
      </c>
      <c r="G9328" s="14" t="s">
        <v>14816</v>
      </c>
      <c r="H9328" s="15">
        <f>HYPERLINK("https://docs.wto.org/imrd/directdoc.asp?DDFDocuments/t/G/SPS/NBRA249A1.DOC","EN")</f>
      </c>
      <c r="I9328" s="15">
        <f>HYPERLINK("https://docs.wto.org/imrd/directdoc.asp?DDFDocuments/u/G/SPS/NBRA249A1.DOC","FR")</f>
      </c>
      <c r="J9328" s="15">
        <f>HYPERLINK("https://docs.wto.org/imrd/directdoc.asp?DDFDocuments/v/G/SPS/NBRA249A1.DOC","ES")</f>
      </c>
    </row>
    <row r="9329">
      <c r="A9329" s="10" t="s">
        <v>15907</v>
      </c>
      <c r="B9329" s="11" t="s">
        <v>204</v>
      </c>
      <c r="C9329" s="10" t="s">
        <v>18</v>
      </c>
      <c r="D9329" s="12">
        <v>39454</v>
      </c>
      <c r="E9329" s="13" t="s">
        <v>15908</v>
      </c>
      <c r="F9329" s="13" t="s">
        <v>24</v>
      </c>
      <c r="G9329" s="14" t="s">
        <v>22</v>
      </c>
      <c r="H9329" s="15">
        <f>HYPERLINK("https://docs.wto.org/imrd/directdoc.asp?DDFDocuments/t/G/SPS/NEGY31.doc","EN")</f>
      </c>
      <c r="I9329" s="15">
        <f>HYPERLINK("https://docs.wto.org/imrd/directdoc.asp?DDFDocuments/u/G/SPS/NEGY31.doc","FR")</f>
      </c>
      <c r="J9329" s="15">
        <f>HYPERLINK("https://docs.wto.org/imrd/directdoc.asp?DDFDocuments/v/G/SPS/NEGY31.doc","ES")</f>
      </c>
    </row>
    <row r="9330">
      <c r="A9330" s="10" t="s">
        <v>15909</v>
      </c>
      <c r="B9330" s="11" t="s">
        <v>153</v>
      </c>
      <c r="C9330" s="10" t="s">
        <v>40</v>
      </c>
      <c r="D9330" s="12">
        <v>39454</v>
      </c>
      <c r="E9330" s="13" t="s">
        <v>15910</v>
      </c>
      <c r="F9330" s="13" t="s">
        <v>186</v>
      </c>
      <c r="G9330" s="14" t="s">
        <v>14798</v>
      </c>
      <c r="H9330" s="15">
        <f>HYPERLINK("https://docs.wto.org/imrd/directdoc.asp?DDFDocuments/q/G/SPS/NKOR212A3.pdf","EN")</f>
      </c>
      <c r="I9330" s="15">
        <f>HYPERLINK("https://docs.wto.org/imrd/directdoc.asp?DDFDocuments/r/G/SPS/NKOR212A3.pdf","FR")</f>
      </c>
      <c r="J9330" s="15">
        <f>HYPERLINK("https://docs.wto.org/imrd/directdoc.asp?DDFDocuments/s/G/SPS/NKOR212A3.pdf","ES")</f>
      </c>
    </row>
    <row r="9331">
      <c r="A9331" s="10" t="s">
        <v>15911</v>
      </c>
      <c r="B9331" s="11" t="s">
        <v>637</v>
      </c>
      <c r="C9331" s="10" t="s">
        <v>18</v>
      </c>
      <c r="D9331" s="12">
        <v>39454</v>
      </c>
      <c r="E9331" s="13" t="s">
        <v>898</v>
      </c>
      <c r="F9331" s="13" t="s">
        <v>6907</v>
      </c>
      <c r="G9331" s="14" t="s">
        <v>14816</v>
      </c>
      <c r="H9331" s="15">
        <f>HYPERLINK("https://docs.wto.org/imrd/directdoc.asp?DDFDocuments/t/G/SPS/NLKA10.DOC","EN")</f>
      </c>
      <c r="I9331" s="15">
        <f>HYPERLINK("https://docs.wto.org/imrd/directdoc.asp?DDFDocuments/u/G/SPS/NLKA10.DOC","FR")</f>
      </c>
      <c r="J9331" s="15">
        <f>HYPERLINK("https://docs.wto.org/imrd/directdoc.asp?DDFDocuments/v/G/SPS/NLKA10.DOC","ES")</f>
      </c>
    </row>
    <row r="9332">
      <c r="A9332" s="10" t="s">
        <v>15912</v>
      </c>
      <c r="B9332" s="11" t="s">
        <v>637</v>
      </c>
      <c r="C9332" s="10" t="s">
        <v>18</v>
      </c>
      <c r="D9332" s="12">
        <v>39454</v>
      </c>
      <c r="E9332" s="13" t="s">
        <v>15703</v>
      </c>
      <c r="F9332" s="13" t="s">
        <v>992</v>
      </c>
      <c r="G9332" s="14" t="s">
        <v>14816</v>
      </c>
      <c r="H9332" s="15">
        <f>HYPERLINK("https://docs.wto.org/imrd/directdoc.asp?DDFDocuments/t/G/SPS/NLKA9.DOC","EN")</f>
      </c>
      <c r="I9332" s="15">
        <f>HYPERLINK("https://docs.wto.org/imrd/directdoc.asp?DDFDocuments/u/G/SPS/NLKA9.DOC","FR")</f>
      </c>
      <c r="J9332" s="15">
        <f>HYPERLINK("https://docs.wto.org/imrd/directdoc.asp?DDFDocuments/v/G/SPS/NLKA9.DOC","ES")</f>
      </c>
    </row>
    <row r="9333">
      <c r="A9333" s="10" t="s">
        <v>15913</v>
      </c>
      <c r="B9333" s="11" t="s">
        <v>59</v>
      </c>
      <c r="C9333" s="10" t="s">
        <v>40</v>
      </c>
      <c r="D9333" s="12">
        <v>39454</v>
      </c>
      <c r="E9333" s="13" t="s">
        <v>15914</v>
      </c>
      <c r="F9333" s="13" t="s">
        <v>5150</v>
      </c>
      <c r="G9333" s="14" t="s">
        <v>14836</v>
      </c>
      <c r="H9333" s="15">
        <f>HYPERLINK("https://docs.wto.org/imrd/directdoc.asp?DDFDocuments/t/G/SPS/NTPKM116A1.DOC","EN")</f>
      </c>
      <c r="I9333" s="15">
        <f>HYPERLINK("https://docs.wto.org/imrd/directdoc.asp?DDFDocuments/u/G/SPS/NTPKM116A1.DOC","FR")</f>
      </c>
      <c r="J9333" s="15">
        <f>HYPERLINK("https://docs.wto.org/imrd/directdoc.asp?DDFDocuments/v/G/SPS/NTPKM116A1.DOC","ES")</f>
      </c>
    </row>
    <row r="9334">
      <c r="A9334" s="10" t="s">
        <v>15915</v>
      </c>
      <c r="B9334" s="11" t="s">
        <v>79</v>
      </c>
      <c r="C9334" s="10" t="s">
        <v>40</v>
      </c>
      <c r="D9334" s="12">
        <v>39451</v>
      </c>
      <c r="E9334" s="13" t="s">
        <v>19</v>
      </c>
      <c r="F9334" s="13" t="s">
        <v>5150</v>
      </c>
      <c r="G9334" s="14"/>
      <c r="H9334" s="15">
        <f>HYPERLINK("https://docs.wto.org/imrd/directdoc.asp?DDFDocuments/t/G/SPS/NCOL134A1.DOC","EN")</f>
      </c>
      <c r="I9334" s="15">
        <f>HYPERLINK("https://docs.wto.org/imrd/directdoc.asp?DDFDocuments/u/G/SPS/NCOL134A1.DOC","FR")</f>
      </c>
      <c r="J9334" s="15">
        <f>HYPERLINK("https://docs.wto.org/imrd/directdoc.asp?DDFDocuments/v/G/SPS/NCOL134A1.DOC","ES")</f>
      </c>
    </row>
    <row r="9335">
      <c r="A9335" s="10" t="s">
        <v>15916</v>
      </c>
      <c r="B9335" s="11" t="s">
        <v>79</v>
      </c>
      <c r="C9335" s="10" t="s">
        <v>40</v>
      </c>
      <c r="D9335" s="12">
        <v>39451</v>
      </c>
      <c r="E9335" s="13" t="s">
        <v>19</v>
      </c>
      <c r="F9335" s="13" t="s">
        <v>5150</v>
      </c>
      <c r="G9335" s="14"/>
      <c r="H9335" s="15">
        <f>HYPERLINK("https://docs.wto.org/imrd/directdoc.asp?DDFDocuments/t/G/SPS/NCOL137A1.DOC","EN")</f>
      </c>
      <c r="I9335" s="15">
        <f>HYPERLINK("https://docs.wto.org/imrd/directdoc.asp?DDFDocuments/u/G/SPS/NCOL137A1.DOC","FR")</f>
      </c>
      <c r="J9335" s="15">
        <f>HYPERLINK("https://docs.wto.org/imrd/directdoc.asp?DDFDocuments/v/G/SPS/NCOL137A1.DOC","ES")</f>
      </c>
    </row>
    <row r="9336">
      <c r="A9336" s="10" t="s">
        <v>15917</v>
      </c>
      <c r="B9336" s="11" t="s">
        <v>34</v>
      </c>
      <c r="C9336" s="10" t="s">
        <v>18</v>
      </c>
      <c r="D9336" s="12">
        <v>39451</v>
      </c>
      <c r="E9336" s="13" t="s">
        <v>15918</v>
      </c>
      <c r="F9336" s="13" t="s">
        <v>733</v>
      </c>
      <c r="G9336" s="14" t="s">
        <v>14816</v>
      </c>
      <c r="H9336" s="15">
        <f>HYPERLINK("https://docs.wto.org/imrd/directdoc.asp?DDFDocuments/t/G/SPS/NJPN203.DOC","EN")</f>
      </c>
      <c r="I9336" s="15">
        <f>HYPERLINK("https://docs.wto.org/imrd/directdoc.asp?DDFDocuments/u/G/SPS/NJPN203.DOC","FR")</f>
      </c>
      <c r="J9336" s="15">
        <f>HYPERLINK("https://docs.wto.org/imrd/directdoc.asp?DDFDocuments/v/G/SPS/NJPN203.DOC","ES")</f>
      </c>
    </row>
    <row r="9337">
      <c r="A9337" s="10" t="s">
        <v>15919</v>
      </c>
      <c r="B9337" s="11" t="s">
        <v>95</v>
      </c>
      <c r="C9337" s="10" t="s">
        <v>40</v>
      </c>
      <c r="D9337" s="12">
        <v>39450</v>
      </c>
      <c r="E9337" s="13" t="s">
        <v>15920</v>
      </c>
      <c r="F9337" s="13" t="s">
        <v>5150</v>
      </c>
      <c r="G9337" s="14" t="s">
        <v>14816</v>
      </c>
      <c r="H9337" s="15">
        <f>HYPERLINK("https://docs.wto.org/imrd/directdoc.asp?DDFDocuments/t/G/SPS/NBRA186A1.DOC","EN")</f>
      </c>
      <c r="I9337" s="15">
        <f>HYPERLINK("https://docs.wto.org/imrd/directdoc.asp?DDFDocuments/u/G/SPS/NBRA186A1.DOC","FR")</f>
      </c>
      <c r="J9337" s="15">
        <f>HYPERLINK("https://docs.wto.org/imrd/directdoc.asp?DDFDocuments/v/G/SPS/NBRA186A1.DOC","ES")</f>
      </c>
    </row>
    <row r="9338">
      <c r="A9338" s="10" t="s">
        <v>15921</v>
      </c>
      <c r="B9338" s="11" t="s">
        <v>95</v>
      </c>
      <c r="C9338" s="10" t="s">
        <v>40</v>
      </c>
      <c r="D9338" s="12">
        <v>39450</v>
      </c>
      <c r="E9338" s="13" t="s">
        <v>13758</v>
      </c>
      <c r="F9338" s="13" t="s">
        <v>5150</v>
      </c>
      <c r="G9338" s="14" t="s">
        <v>14816</v>
      </c>
      <c r="H9338" s="15">
        <f>HYPERLINK("https://docs.wto.org/imrd/directdoc.asp?DDFDocuments/t/G/SPS/NBRA194A1.DOC","EN")</f>
      </c>
      <c r="I9338" s="15">
        <f>HYPERLINK("https://docs.wto.org/imrd/directdoc.asp?DDFDocuments/u/G/SPS/NBRA194A1.DOC","FR")</f>
      </c>
      <c r="J9338" s="15">
        <f>HYPERLINK("https://docs.wto.org/imrd/directdoc.asp?DDFDocuments/v/G/SPS/NBRA194A1.DOC","ES")</f>
      </c>
    </row>
    <row r="9339">
      <c r="A9339" s="10" t="s">
        <v>15922</v>
      </c>
      <c r="B9339" s="11" t="s">
        <v>161</v>
      </c>
      <c r="C9339" s="10" t="s">
        <v>18</v>
      </c>
      <c r="D9339" s="12">
        <v>39450</v>
      </c>
      <c r="E9339" s="13" t="s">
        <v>15923</v>
      </c>
      <c r="F9339" s="13" t="s">
        <v>607</v>
      </c>
      <c r="G9339" s="14" t="s">
        <v>15924</v>
      </c>
      <c r="H9339" s="15">
        <f>HYPERLINK("https://docs.wto.org/imrd/directdoc.asp?DDFDocuments/t/G/SPS/NUSA1748.DOC","EN")</f>
      </c>
      <c r="I9339" s="15">
        <f>HYPERLINK("https://docs.wto.org/imrd/directdoc.asp?DDFDocuments/u/G/SPS/NUSA1748.DOC","FR")</f>
      </c>
      <c r="J9339" s="15">
        <f>HYPERLINK("https://docs.wto.org/imrd/directdoc.asp?DDFDocuments/v/G/SPS/NUSA1748.DOC","ES")</f>
      </c>
    </row>
    <row r="9340">
      <c r="A9340" s="10" t="s">
        <v>15925</v>
      </c>
      <c r="B9340" s="11" t="s">
        <v>95</v>
      </c>
      <c r="C9340" s="10" t="s">
        <v>18</v>
      </c>
      <c r="D9340" s="12">
        <v>39449</v>
      </c>
      <c r="E9340" s="13" t="s">
        <v>15565</v>
      </c>
      <c r="F9340" s="13" t="s">
        <v>368</v>
      </c>
      <c r="G9340" s="14" t="s">
        <v>14816</v>
      </c>
      <c r="H9340" s="15">
        <f>HYPERLINK("https://docs.wto.org/imrd/directdoc.asp?DDFDocuments/t/G/SPS/NBRA378.DOC","EN")</f>
      </c>
      <c r="I9340" s="15">
        <f>HYPERLINK("https://docs.wto.org/imrd/directdoc.asp?DDFDocuments/u/G/SPS/NBRA378.DOC","FR")</f>
      </c>
      <c r="J9340" s="15">
        <f>HYPERLINK("https://docs.wto.org/imrd/directdoc.asp?DDFDocuments/v/G/SPS/NBRA378.DOC","ES")</f>
      </c>
    </row>
    <row r="9341">
      <c r="A9341" s="10" t="s">
        <v>15926</v>
      </c>
      <c r="B9341" s="11" t="s">
        <v>95</v>
      </c>
      <c r="C9341" s="10" t="s">
        <v>18</v>
      </c>
      <c r="D9341" s="12">
        <v>39449</v>
      </c>
      <c r="E9341" s="13" t="s">
        <v>15927</v>
      </c>
      <c r="F9341" s="13" t="s">
        <v>1950</v>
      </c>
      <c r="G9341" s="14"/>
      <c r="H9341" s="15">
        <f>HYPERLINK("https://docs.wto.org/imrd/directdoc.asp?DDFDocuments/t/G/SPS/NBRA379.DOC","EN")</f>
      </c>
      <c r="I9341" s="15">
        <f>HYPERLINK("https://docs.wto.org/imrd/directdoc.asp?DDFDocuments/u/G/SPS/NBRA379.DOC","FR")</f>
      </c>
      <c r="J9341" s="15">
        <f>HYPERLINK("https://docs.wto.org/imrd/directdoc.asp?DDFDocuments/v/G/SPS/NBRA379.DOC","ES")</f>
      </c>
    </row>
    <row r="9342">
      <c r="A9342" s="10" t="s">
        <v>15928</v>
      </c>
      <c r="B9342" s="11" t="s">
        <v>27</v>
      </c>
      <c r="C9342" s="10" t="s">
        <v>40</v>
      </c>
      <c r="D9342" s="12">
        <v>39449</v>
      </c>
      <c r="E9342" s="13" t="s">
        <v>15929</v>
      </c>
      <c r="F9342" s="13" t="s">
        <v>24</v>
      </c>
      <c r="G9342" s="14" t="s">
        <v>14820</v>
      </c>
      <c r="H9342" s="15">
        <f>HYPERLINK("https://docs.wto.org/imrd/directdoc.asp?DDFDocuments/t/G/SPS/NCRI57A1.DOC","EN")</f>
      </c>
      <c r="I9342" s="15">
        <f>HYPERLINK("https://docs.wto.org/imrd/directdoc.asp?DDFDocuments/u/G/SPS/NCRI57A1.DOC","FR")</f>
      </c>
      <c r="J9342" s="15">
        <f>HYPERLINK("https://docs.wto.org/imrd/directdoc.asp?DDFDocuments/v/G/SPS/NCRI57A1.DOC","ES")</f>
      </c>
    </row>
    <row r="9343">
      <c r="A9343" s="10" t="s">
        <v>15930</v>
      </c>
      <c r="B9343" s="11" t="s">
        <v>82</v>
      </c>
      <c r="C9343" s="10" t="s">
        <v>40</v>
      </c>
      <c r="D9343" s="12">
        <v>39449</v>
      </c>
      <c r="E9343" s="13" t="s">
        <v>15931</v>
      </c>
      <c r="F9343" s="13" t="s">
        <v>5150</v>
      </c>
      <c r="G9343" s="14" t="s">
        <v>15932</v>
      </c>
      <c r="H9343" s="15">
        <f>HYPERLINK("https://docs.wto.org/imrd/directdoc.asp?DDFDocuments/t/G/SPS/NEEC308A1.DOC","EN")</f>
      </c>
      <c r="I9343" s="15">
        <f>HYPERLINK("https://docs.wto.org/imrd/directdoc.asp?DDFDocuments/u/G/SPS/NEEC308A1.DOC","FR")</f>
      </c>
      <c r="J9343" s="15">
        <f>HYPERLINK("https://docs.wto.org/imrd/directdoc.asp?DDFDocuments/v/G/SPS/NEEC308A1.DOC","ES")</f>
      </c>
    </row>
    <row r="9344">
      <c r="A9344" s="10" t="s">
        <v>15933</v>
      </c>
      <c r="B9344" s="11" t="s">
        <v>34</v>
      </c>
      <c r="C9344" s="10" t="s">
        <v>18</v>
      </c>
      <c r="D9344" s="12">
        <v>39449</v>
      </c>
      <c r="E9344" s="13" t="s">
        <v>15934</v>
      </c>
      <c r="F9344" s="13" t="s">
        <v>74</v>
      </c>
      <c r="G9344" s="14" t="s">
        <v>14816</v>
      </c>
      <c r="H9344" s="15">
        <f>HYPERLINK("https://docs.wto.org/imrd/directdoc.asp?DDFDocuments/t/G/SPS/NJPN202.doc","EN")</f>
      </c>
      <c r="I9344" s="15">
        <f>HYPERLINK("https://docs.wto.org/imrd/directdoc.asp?DDFDocuments/u/G/SPS/NJPN202.doc","FR")</f>
      </c>
      <c r="J9344" s="15">
        <f>HYPERLINK("https://docs.wto.org/imrd/directdoc.asp?DDFDocuments/v/G/SPS/NJPN202.doc","ES")</f>
      </c>
    </row>
    <row r="9345">
      <c r="A9345" s="10" t="s">
        <v>15935</v>
      </c>
      <c r="B9345" s="11" t="s">
        <v>59</v>
      </c>
      <c r="C9345" s="10" t="s">
        <v>18</v>
      </c>
      <c r="D9345" s="12">
        <v>39449</v>
      </c>
      <c r="E9345" s="13" t="s">
        <v>15514</v>
      </c>
      <c r="F9345" s="13" t="s">
        <v>15936</v>
      </c>
      <c r="G9345" s="14" t="s">
        <v>14820</v>
      </c>
      <c r="H9345" s="15">
        <f>HYPERLINK("https://docs.wto.org/imrd/directdoc.asp?DDFDocuments/t/G/SPS/NTPKM125.DOC","EN")</f>
      </c>
      <c r="I9345" s="15">
        <f>HYPERLINK("https://docs.wto.org/imrd/directdoc.asp?DDFDocuments/u/G/SPS/NTPKM125.DOC","FR")</f>
      </c>
      <c r="J9345" s="15">
        <f>HYPERLINK("https://docs.wto.org/imrd/directdoc.asp?DDFDocuments/v/G/SPS/NTPKM125.DOC","ES")</f>
      </c>
    </row>
    <row r="9346">
      <c r="A9346" s="10" t="s">
        <v>15937</v>
      </c>
      <c r="B9346" s="11" t="s">
        <v>365</v>
      </c>
      <c r="C9346" s="10" t="s">
        <v>18</v>
      </c>
      <c r="D9346" s="12">
        <v>39437</v>
      </c>
      <c r="E9346" s="13" t="s">
        <v>15938</v>
      </c>
      <c r="F9346" s="13" t="s">
        <v>992</v>
      </c>
      <c r="G9346" s="14" t="s">
        <v>15939</v>
      </c>
      <c r="H9346" s="15">
        <f>HYPERLINK("https://docs.wto.org/imrd/directdoc.asp?DDFDocuments/t/G/SPS/NCHL269.DOC","EN")</f>
      </c>
      <c r="I9346" s="15">
        <f>HYPERLINK("https://docs.wto.org/imrd/directdoc.asp?DDFDocuments/u/G/SPS/NCHL269.DOC","FR")</f>
      </c>
      <c r="J9346" s="15">
        <f>HYPERLINK("https://docs.wto.org/imrd/directdoc.asp?DDFDocuments/v/G/SPS/NCHL269.DOC","ES")</f>
      </c>
    </row>
    <row r="9347">
      <c r="A9347" s="10" t="s">
        <v>15940</v>
      </c>
      <c r="B9347" s="11" t="s">
        <v>79</v>
      </c>
      <c r="C9347" s="10" t="s">
        <v>12</v>
      </c>
      <c r="D9347" s="12">
        <v>39437</v>
      </c>
      <c r="E9347" s="13" t="s">
        <v>15941</v>
      </c>
      <c r="F9347" s="13" t="s">
        <v>36</v>
      </c>
      <c r="G9347" s="14" t="s">
        <v>15942</v>
      </c>
      <c r="H9347" s="15">
        <f>HYPERLINK("https://docs.wto.org/imrd/directdoc.asp?DDFDocuments/q/G/SPS/NCOL151.pdf","EN")</f>
      </c>
      <c r="I9347" s="15">
        <f>HYPERLINK("https://docs.wto.org/imrd/directdoc.asp?DDFDocuments/r/G/SPS/NCOL151.pdf","FR")</f>
      </c>
      <c r="J9347" s="15">
        <f>HYPERLINK("https://docs.wto.org/imrd/directdoc.asp?DDFDocuments/s/G/SPS/NCOL151.pdf","ES")</f>
      </c>
    </row>
    <row r="9348">
      <c r="A9348" s="10" t="s">
        <v>15943</v>
      </c>
      <c r="B9348" s="11" t="s">
        <v>286</v>
      </c>
      <c r="C9348" s="10" t="s">
        <v>18</v>
      </c>
      <c r="D9348" s="12">
        <v>39436</v>
      </c>
      <c r="E9348" s="13" t="s">
        <v>15944</v>
      </c>
      <c r="F9348" s="13" t="s">
        <v>5700</v>
      </c>
      <c r="G9348" s="14" t="s">
        <v>15945</v>
      </c>
      <c r="H9348" s="15">
        <f>HYPERLINK("https://docs.wto.org/imrd/directdoc.asp?DDFDocuments/t/G/SPS/NPRY16.DOC","EN")</f>
      </c>
      <c r="I9348" s="15">
        <f>HYPERLINK("https://docs.wto.org/imrd/directdoc.asp?DDFDocuments/u/G/SPS/NPRY16.DOC","FR")</f>
      </c>
      <c r="J9348" s="15">
        <f>HYPERLINK("https://docs.wto.org/imrd/directdoc.asp?DDFDocuments/v/G/SPS/NPRY16.DOC","ES")</f>
      </c>
    </row>
    <row r="9349">
      <c r="A9349" s="10" t="s">
        <v>15946</v>
      </c>
      <c r="B9349" s="11" t="s">
        <v>161</v>
      </c>
      <c r="C9349" s="10" t="s">
        <v>18</v>
      </c>
      <c r="D9349" s="12">
        <v>39436</v>
      </c>
      <c r="E9349" s="13" t="s">
        <v>15947</v>
      </c>
      <c r="F9349" s="13" t="s">
        <v>7145</v>
      </c>
      <c r="G9349" s="14" t="s">
        <v>14816</v>
      </c>
      <c r="H9349" s="15">
        <f>HYPERLINK("https://docs.wto.org/imrd/directdoc.asp?DDFDocuments/q/G/SPS/NUSA1745.pdf","EN")</f>
      </c>
      <c r="I9349" s="15">
        <f>HYPERLINK("https://docs.wto.org/imrd/directdoc.asp?DDFDocuments/r/G/SPS/NUSA1745.pdf","FR")</f>
      </c>
      <c r="J9349" s="15">
        <f>HYPERLINK("https://docs.wto.org/imrd/directdoc.asp?DDFDocuments/s/G/SPS/NUSA1745.pdf","ES")</f>
      </c>
    </row>
    <row r="9350">
      <c r="A9350" s="10" t="s">
        <v>15948</v>
      </c>
      <c r="B9350" s="11" t="s">
        <v>365</v>
      </c>
      <c r="C9350" s="10" t="s">
        <v>18</v>
      </c>
      <c r="D9350" s="12">
        <v>39435</v>
      </c>
      <c r="E9350" s="13" t="s">
        <v>15949</v>
      </c>
      <c r="F9350" s="13" t="s">
        <v>166</v>
      </c>
      <c r="G9350" s="14" t="s">
        <v>14865</v>
      </c>
      <c r="H9350" s="15">
        <f>HYPERLINK("https://docs.wto.org/imrd/directdoc.asp?DDFDocuments/t/G/SPS/NCHL268.doc","EN")</f>
      </c>
      <c r="I9350" s="15">
        <f>HYPERLINK("https://docs.wto.org/imrd/directdoc.asp?DDFDocuments/u/G/SPS/NCHL268.doc","FR")</f>
      </c>
      <c r="J9350" s="15">
        <f>HYPERLINK("https://docs.wto.org/imrd/directdoc.asp?DDFDocuments/v/G/SPS/NCHL268.doc","ES")</f>
      </c>
    </row>
    <row r="9351">
      <c r="A9351" s="10" t="s">
        <v>15950</v>
      </c>
      <c r="B9351" s="11" t="s">
        <v>82</v>
      </c>
      <c r="C9351" s="10" t="s">
        <v>40</v>
      </c>
      <c r="D9351" s="12">
        <v>39435</v>
      </c>
      <c r="E9351" s="13" t="s">
        <v>19</v>
      </c>
      <c r="F9351" s="13" t="s">
        <v>5150</v>
      </c>
      <c r="G9351" s="14"/>
      <c r="H9351" s="15">
        <f>HYPERLINK("https://docs.wto.org/imrd/directdoc.asp?DDFDocuments/t/G/SPS/NEEC316A1.DOC","EN")</f>
      </c>
      <c r="I9351" s="15">
        <f>HYPERLINK("https://docs.wto.org/imrd/directdoc.asp?DDFDocuments/u/G/SPS/NEEC316A1.DOC","FR")</f>
      </c>
      <c r="J9351" s="15">
        <f>HYPERLINK("https://docs.wto.org/imrd/directdoc.asp?DDFDocuments/v/G/SPS/NEEC316A1.DOC","ES")</f>
      </c>
    </row>
    <row r="9352">
      <c r="A9352" s="10" t="s">
        <v>15950</v>
      </c>
      <c r="B9352" s="11" t="s">
        <v>82</v>
      </c>
      <c r="C9352" s="10" t="s">
        <v>40</v>
      </c>
      <c r="D9352" s="12">
        <v>39435</v>
      </c>
      <c r="E9352" s="13" t="s">
        <v>19</v>
      </c>
      <c r="F9352" s="13" t="s">
        <v>5150</v>
      </c>
      <c r="G9352" s="14" t="s">
        <v>14929</v>
      </c>
      <c r="H9352" s="15">
        <f>HYPERLINK("https://docs.wto.org/imrd/directdoc.asp?DDFDocuments/t/G/SPS/NEEC316A1.DOC","EN")</f>
      </c>
      <c r="I9352" s="15">
        <f>HYPERLINK("https://docs.wto.org/imrd/directdoc.asp?DDFDocuments/u/G/SPS/NEEC316A1.DOC","FR")</f>
      </c>
      <c r="J9352" s="15">
        <f>HYPERLINK("https://docs.wto.org/imrd/directdoc.asp?DDFDocuments/v/G/SPS/NEEC316A1.DOC","ES")</f>
      </c>
    </row>
    <row r="9353">
      <c r="A9353" s="10" t="s">
        <v>15951</v>
      </c>
      <c r="B9353" s="11" t="s">
        <v>2519</v>
      </c>
      <c r="C9353" s="10" t="s">
        <v>18</v>
      </c>
      <c r="D9353" s="12">
        <v>39433</v>
      </c>
      <c r="E9353" s="13" t="s">
        <v>15952</v>
      </c>
      <c r="F9353" s="13" t="s">
        <v>158</v>
      </c>
      <c r="G9353" s="14" t="s">
        <v>15953</v>
      </c>
      <c r="H9353" s="15">
        <f>HYPERLINK("https://docs.wto.org/imrd/directdoc.asp?DDFDocuments/t/G/SPS/NNOR25.DOC","EN")</f>
      </c>
      <c r="I9353" s="15">
        <f>HYPERLINK("https://docs.wto.org/imrd/directdoc.asp?DDFDocuments/u/G/SPS/NNOR25.DOC","FR")</f>
      </c>
      <c r="J9353" s="15">
        <f>HYPERLINK("https://docs.wto.org/imrd/directdoc.asp?DDFDocuments/v/G/SPS/NNOR25.DOC","ES")</f>
      </c>
    </row>
    <row r="9354">
      <c r="A9354" s="10" t="s">
        <v>15954</v>
      </c>
      <c r="B9354" s="11" t="s">
        <v>623</v>
      </c>
      <c r="C9354" s="10" t="s">
        <v>18</v>
      </c>
      <c r="D9354" s="12">
        <v>39433</v>
      </c>
      <c r="E9354" s="13" t="s">
        <v>15955</v>
      </c>
      <c r="F9354" s="13" t="s">
        <v>1550</v>
      </c>
      <c r="G9354" s="14" t="s">
        <v>14816</v>
      </c>
      <c r="H9354" s="15">
        <f>HYPERLINK("https://docs.wto.org/imrd/directdoc.asp?DDFDocuments/t/G/SPS/NOMN25.DOC","EN")</f>
      </c>
      <c r="I9354" s="15">
        <f>HYPERLINK("https://docs.wto.org/imrd/directdoc.asp?DDFDocuments/u/G/SPS/NOMN25.DOC","FR")</f>
      </c>
      <c r="J9354" s="15">
        <f>HYPERLINK("https://docs.wto.org/imrd/directdoc.asp?DDFDocuments/v/G/SPS/NOMN25.DOC","ES")</f>
      </c>
    </row>
    <row r="9355">
      <c r="A9355" s="10" t="s">
        <v>15956</v>
      </c>
      <c r="B9355" s="11" t="s">
        <v>59</v>
      </c>
      <c r="C9355" s="10" t="s">
        <v>18</v>
      </c>
      <c r="D9355" s="12">
        <v>39433</v>
      </c>
      <c r="E9355" s="13" t="s">
        <v>60</v>
      </c>
      <c r="F9355" s="13" t="s">
        <v>186</v>
      </c>
      <c r="G9355" s="14" t="s">
        <v>14836</v>
      </c>
      <c r="H9355" s="15">
        <f>HYPERLINK("https://docs.wto.org/imrd/directdoc.asp?DDFDocuments/t/G/SPS/NTPKM122.DOC","EN")</f>
      </c>
      <c r="I9355" s="15">
        <f>HYPERLINK("https://docs.wto.org/imrd/directdoc.asp?DDFDocuments/u/G/SPS/NTPKM122.DOC","FR")</f>
      </c>
      <c r="J9355" s="15">
        <f>HYPERLINK("https://docs.wto.org/imrd/directdoc.asp?DDFDocuments/v/G/SPS/NTPKM122.DOC","ES")</f>
      </c>
    </row>
    <row r="9356">
      <c r="A9356" s="10" t="s">
        <v>15957</v>
      </c>
      <c r="B9356" s="11" t="s">
        <v>59</v>
      </c>
      <c r="C9356" s="10" t="s">
        <v>18</v>
      </c>
      <c r="D9356" s="12">
        <v>39433</v>
      </c>
      <c r="E9356" s="13" t="s">
        <v>15958</v>
      </c>
      <c r="F9356" s="13" t="s">
        <v>11721</v>
      </c>
      <c r="G9356" s="14" t="s">
        <v>15761</v>
      </c>
      <c r="H9356" s="15">
        <f>HYPERLINK("https://docs.wto.org/imrd/directdoc.asp?DDFDocuments/t/G/SPS/NTPKM123.DOC","EN")</f>
      </c>
      <c r="I9356" s="15">
        <f>HYPERLINK("https://docs.wto.org/imrd/directdoc.asp?DDFDocuments/u/G/SPS/NTPKM123.DOC","FR")</f>
      </c>
      <c r="J9356" s="15">
        <f>HYPERLINK("https://docs.wto.org/imrd/directdoc.asp?DDFDocuments/v/G/SPS/NTPKM123.DOC","ES")</f>
      </c>
    </row>
    <row r="9357">
      <c r="A9357" s="10" t="s">
        <v>15959</v>
      </c>
      <c r="B9357" s="11" t="s">
        <v>95</v>
      </c>
      <c r="C9357" s="10" t="s">
        <v>40</v>
      </c>
      <c r="D9357" s="12">
        <v>39430</v>
      </c>
      <c r="E9357" s="13" t="s">
        <v>15960</v>
      </c>
      <c r="F9357" s="13" t="s">
        <v>925</v>
      </c>
      <c r="G9357" s="14" t="s">
        <v>14816</v>
      </c>
      <c r="H9357" s="15">
        <f>HYPERLINK("https://docs.wto.org/imrd/directdoc.asp?DDFDocuments/t/G/SPS/NBRA157A4.DOC","EN")</f>
      </c>
      <c r="I9357" s="15">
        <f>HYPERLINK("https://docs.wto.org/imrd/directdoc.asp?DDFDocuments/u/G/SPS/NBRA157A4.DOC","FR")</f>
      </c>
      <c r="J9357" s="15">
        <f>HYPERLINK("https://docs.wto.org/imrd/directdoc.asp?DDFDocuments/v/G/SPS/NBRA157A4.DOC","ES")</f>
      </c>
    </row>
    <row r="9358">
      <c r="A9358" s="10" t="s">
        <v>15961</v>
      </c>
      <c r="B9358" s="11" t="s">
        <v>95</v>
      </c>
      <c r="C9358" s="10" t="s">
        <v>40</v>
      </c>
      <c r="D9358" s="12">
        <v>39430</v>
      </c>
      <c r="E9358" s="13" t="s">
        <v>15962</v>
      </c>
      <c r="F9358" s="13" t="s">
        <v>5150</v>
      </c>
      <c r="G9358" s="14" t="s">
        <v>14816</v>
      </c>
      <c r="H9358" s="15">
        <f>HYPERLINK("https://docs.wto.org/imrd/directdoc.asp?DDFDocuments/t/G/SPS/NBRA198A1.DOC","EN")</f>
      </c>
      <c r="I9358" s="15">
        <f>HYPERLINK("https://docs.wto.org/imrd/directdoc.asp?DDFDocuments/u/G/SPS/NBRA198A1.DOC","FR")</f>
      </c>
      <c r="J9358" s="15">
        <f>HYPERLINK("https://docs.wto.org/imrd/directdoc.asp?DDFDocuments/v/G/SPS/NBRA198A1.DOC","ES")</f>
      </c>
    </row>
    <row r="9359">
      <c r="A9359" s="10" t="s">
        <v>15963</v>
      </c>
      <c r="B9359" s="11" t="s">
        <v>95</v>
      </c>
      <c r="C9359" s="10" t="s">
        <v>18</v>
      </c>
      <c r="D9359" s="12">
        <v>39430</v>
      </c>
      <c r="E9359" s="13" t="s">
        <v>15964</v>
      </c>
      <c r="F9359" s="13" t="s">
        <v>15965</v>
      </c>
      <c r="G9359" s="14" t="s">
        <v>14816</v>
      </c>
      <c r="H9359" s="15">
        <f>HYPERLINK("https://docs.wto.org/imrd/directdoc.asp?DDFDocuments/t/G/SPS/NBRA373.DOC","EN")</f>
      </c>
      <c r="I9359" s="15">
        <f>HYPERLINK("https://docs.wto.org/imrd/directdoc.asp?DDFDocuments/u/G/SPS/NBRA373.DOC","FR")</f>
      </c>
      <c r="J9359" s="15">
        <f>HYPERLINK("https://docs.wto.org/imrd/directdoc.asp?DDFDocuments/v/G/SPS/NBRA373.DOC","ES")</f>
      </c>
    </row>
    <row r="9360">
      <c r="A9360" s="10" t="s">
        <v>15966</v>
      </c>
      <c r="B9360" s="11" t="s">
        <v>95</v>
      </c>
      <c r="C9360" s="10" t="s">
        <v>18</v>
      </c>
      <c r="D9360" s="12">
        <v>39430</v>
      </c>
      <c r="E9360" s="13" t="s">
        <v>15967</v>
      </c>
      <c r="F9360" s="13" t="s">
        <v>32</v>
      </c>
      <c r="G9360" s="14" t="s">
        <v>14816</v>
      </c>
      <c r="H9360" s="15">
        <f>HYPERLINK("https://docs.wto.org/imrd/directdoc.asp?DDFDocuments/t/G/SPS/NBRA374.DOC","EN")</f>
      </c>
      <c r="I9360" s="15">
        <f>HYPERLINK("https://docs.wto.org/imrd/directdoc.asp?DDFDocuments/u/G/SPS/NBRA374.DOC","FR")</f>
      </c>
      <c r="J9360" s="15">
        <f>HYPERLINK("https://docs.wto.org/imrd/directdoc.asp?DDFDocuments/v/G/SPS/NBRA374.DOC","ES")</f>
      </c>
    </row>
    <row r="9361">
      <c r="A9361" s="10" t="s">
        <v>15968</v>
      </c>
      <c r="B9361" s="11" t="s">
        <v>95</v>
      </c>
      <c r="C9361" s="10" t="s">
        <v>18</v>
      </c>
      <c r="D9361" s="12">
        <v>39430</v>
      </c>
      <c r="E9361" s="13" t="s">
        <v>14313</v>
      </c>
      <c r="F9361" s="13" t="s">
        <v>24</v>
      </c>
      <c r="G9361" s="14" t="s">
        <v>14836</v>
      </c>
      <c r="H9361" s="15">
        <f>HYPERLINK("https://docs.wto.org/imrd/directdoc.asp?DDFDocuments/t/G/SPS/NBRA375.DOC","EN")</f>
      </c>
      <c r="I9361" s="15">
        <f>HYPERLINK("https://docs.wto.org/imrd/directdoc.asp?DDFDocuments/u/G/SPS/NBRA375.DOC","FR")</f>
      </c>
      <c r="J9361" s="15">
        <f>HYPERLINK("https://docs.wto.org/imrd/directdoc.asp?DDFDocuments/v/G/SPS/NBRA375.DOC","ES")</f>
      </c>
    </row>
    <row r="9362">
      <c r="A9362" s="10" t="s">
        <v>15969</v>
      </c>
      <c r="B9362" s="11" t="s">
        <v>95</v>
      </c>
      <c r="C9362" s="10" t="s">
        <v>18</v>
      </c>
      <c r="D9362" s="12">
        <v>39430</v>
      </c>
      <c r="E9362" s="13" t="s">
        <v>15970</v>
      </c>
      <c r="F9362" s="13" t="s">
        <v>199</v>
      </c>
      <c r="G9362" s="14"/>
      <c r="H9362" s="15">
        <f>HYPERLINK("https://docs.wto.org/imrd/directdoc.asp?DDFDocuments/q/G/SPS/NBRA376.pdf","EN")</f>
      </c>
      <c r="I9362" s="15">
        <f>HYPERLINK("https://docs.wto.org/imrd/directdoc.asp?DDFDocuments/r/G/SPS/NBRA376.pdf","FR")</f>
      </c>
      <c r="J9362" s="15">
        <f>HYPERLINK("https://docs.wto.org/imrd/directdoc.asp?DDFDocuments/s/G/SPS/NBRA376.pdf","ES")</f>
      </c>
    </row>
    <row r="9363">
      <c r="A9363" s="10" t="s">
        <v>15971</v>
      </c>
      <c r="B9363" s="11" t="s">
        <v>153</v>
      </c>
      <c r="C9363" s="10" t="s">
        <v>18</v>
      </c>
      <c r="D9363" s="12">
        <v>39430</v>
      </c>
      <c r="E9363" s="13" t="s">
        <v>15627</v>
      </c>
      <c r="F9363" s="13" t="s">
        <v>1282</v>
      </c>
      <c r="G9363" s="14" t="s">
        <v>14816</v>
      </c>
      <c r="H9363" s="15">
        <f>HYPERLINK("https://docs.wto.org/imrd/directdoc.asp?DDFDocuments/t/G/SPS/NKOR269.DOC","EN")</f>
      </c>
      <c r="I9363" s="15">
        <f>HYPERLINK("https://docs.wto.org/imrd/directdoc.asp?DDFDocuments/u/G/SPS/NKOR269.DOC","FR")</f>
      </c>
      <c r="J9363" s="15">
        <f>HYPERLINK("https://docs.wto.org/imrd/directdoc.asp?DDFDocuments/v/G/SPS/NKOR269.DOC","ES")</f>
      </c>
    </row>
    <row r="9364">
      <c r="A9364" s="10" t="s">
        <v>15972</v>
      </c>
      <c r="B9364" s="11" t="s">
        <v>5038</v>
      </c>
      <c r="C9364" s="10" t="s">
        <v>12</v>
      </c>
      <c r="D9364" s="12">
        <v>39429</v>
      </c>
      <c r="E9364" s="13" t="s">
        <v>15835</v>
      </c>
      <c r="F9364" s="13" t="s">
        <v>56</v>
      </c>
      <c r="G9364" s="14" t="s">
        <v>15973</v>
      </c>
      <c r="H9364" s="15">
        <f>HYPERLINK("https://docs.wto.org/imrd/directdoc.asp?DDFDocuments/t/G/SPS/NALB38.DOC","EN")</f>
      </c>
      <c r="I9364" s="15">
        <f>HYPERLINK("https://docs.wto.org/imrd/directdoc.asp?DDFDocuments/u/G/SPS/NALB38.DOC","FR")</f>
      </c>
      <c r="J9364" s="15">
        <f>HYPERLINK("https://docs.wto.org/imrd/directdoc.asp?DDFDocuments/v/G/SPS/NALB38.DOC","ES")</f>
      </c>
    </row>
    <row r="9365">
      <c r="A9365" s="10" t="s">
        <v>15974</v>
      </c>
      <c r="B9365" s="11" t="s">
        <v>5038</v>
      </c>
      <c r="C9365" s="10" t="s">
        <v>12</v>
      </c>
      <c r="D9365" s="12">
        <v>39429</v>
      </c>
      <c r="E9365" s="13" t="s">
        <v>15835</v>
      </c>
      <c r="F9365" s="13" t="s">
        <v>56</v>
      </c>
      <c r="G9365" s="14" t="s">
        <v>15975</v>
      </c>
      <c r="H9365" s="15">
        <f>HYPERLINK("https://docs.wto.org/imrd/directdoc.asp?DDFDocuments/t/G/SPS/NALB39.DOC","EN")</f>
      </c>
      <c r="I9365" s="15">
        <f>HYPERLINK("https://docs.wto.org/imrd/directdoc.asp?DDFDocuments/u/G/SPS/NALB39.DOC","FR")</f>
      </c>
      <c r="J9365" s="15">
        <f>HYPERLINK("https://docs.wto.org/imrd/directdoc.asp?DDFDocuments/v/G/SPS/NALB39.DOC","ES")</f>
      </c>
    </row>
    <row r="9366">
      <c r="A9366" s="10" t="s">
        <v>15976</v>
      </c>
      <c r="B9366" s="11" t="s">
        <v>5038</v>
      </c>
      <c r="C9366" s="10" t="s">
        <v>12</v>
      </c>
      <c r="D9366" s="12">
        <v>39429</v>
      </c>
      <c r="E9366" s="13" t="s">
        <v>15977</v>
      </c>
      <c r="F9366" s="13" t="s">
        <v>14</v>
      </c>
      <c r="G9366" s="14" t="s">
        <v>15978</v>
      </c>
      <c r="H9366" s="15">
        <f>HYPERLINK("https://docs.wto.org/imrd/directdoc.asp?DDFDocuments/q/G/SPS/NALB40.pdf","EN")</f>
      </c>
      <c r="I9366" s="15">
        <f>HYPERLINK("https://docs.wto.org/imrd/directdoc.asp?DDFDocuments/r/G/SPS/NALB40.pdf","FR")</f>
      </c>
      <c r="J9366" s="15">
        <f>HYPERLINK("https://docs.wto.org/imrd/directdoc.asp?DDFDocuments/s/G/SPS/NALB40.pdf","ES")</f>
      </c>
    </row>
    <row r="9367">
      <c r="A9367" s="10" t="s">
        <v>15979</v>
      </c>
      <c r="B9367" s="11" t="s">
        <v>5038</v>
      </c>
      <c r="C9367" s="10" t="s">
        <v>12</v>
      </c>
      <c r="D9367" s="12">
        <v>39429</v>
      </c>
      <c r="E9367" s="13" t="s">
        <v>15977</v>
      </c>
      <c r="F9367" s="13" t="s">
        <v>14</v>
      </c>
      <c r="G9367" s="14" t="s">
        <v>15980</v>
      </c>
      <c r="H9367" s="15">
        <f>HYPERLINK("https://docs.wto.org/imrd/directdoc.asp?DDFDocuments/q/G/SPS/NALB41.pdf","EN")</f>
      </c>
      <c r="I9367" s="15">
        <f>HYPERLINK("https://docs.wto.org/imrd/directdoc.asp?DDFDocuments/r/G/SPS/NALB41.pdf","FR")</f>
      </c>
      <c r="J9367" s="15">
        <f>HYPERLINK("https://docs.wto.org/imrd/directdoc.asp?DDFDocuments/s/G/SPS/NALB41.pdf","ES")</f>
      </c>
    </row>
    <row r="9368">
      <c r="A9368" s="10" t="s">
        <v>15981</v>
      </c>
      <c r="B9368" s="11" t="s">
        <v>5038</v>
      </c>
      <c r="C9368" s="10" t="s">
        <v>12</v>
      </c>
      <c r="D9368" s="12">
        <v>39429</v>
      </c>
      <c r="E9368" s="13" t="s">
        <v>15753</v>
      </c>
      <c r="F9368" s="13" t="s">
        <v>6531</v>
      </c>
      <c r="G9368" s="14" t="s">
        <v>15982</v>
      </c>
      <c r="H9368" s="15">
        <f>HYPERLINK("https://docs.wto.org/imrd/directdoc.asp?DDFDocuments/t/G/SPS/NALB42.DOC","EN")</f>
      </c>
      <c r="I9368" s="15">
        <f>HYPERLINK("https://docs.wto.org/imrd/directdoc.asp?DDFDocuments/u/G/SPS/NALB42.DOC","FR")</f>
      </c>
      <c r="J9368" s="15">
        <f>HYPERLINK("https://docs.wto.org/imrd/directdoc.asp?DDFDocuments/v/G/SPS/NALB42.DOC","ES")</f>
      </c>
    </row>
    <row r="9369">
      <c r="A9369" s="10" t="s">
        <v>15983</v>
      </c>
      <c r="B9369" s="11" t="s">
        <v>5038</v>
      </c>
      <c r="C9369" s="10" t="s">
        <v>12</v>
      </c>
      <c r="D9369" s="12">
        <v>39429</v>
      </c>
      <c r="E9369" s="13" t="s">
        <v>15984</v>
      </c>
      <c r="F9369" s="13" t="s">
        <v>6521</v>
      </c>
      <c r="G9369" s="14" t="s">
        <v>15985</v>
      </c>
      <c r="H9369" s="15">
        <f>HYPERLINK("https://docs.wto.org/imrd/directdoc.asp?DDFDocuments/t/G/SPS/NALB43.DOC","EN")</f>
      </c>
      <c r="I9369" s="15">
        <f>HYPERLINK("https://docs.wto.org/imrd/directdoc.asp?DDFDocuments/u/G/SPS/NALB43.DOC","FR")</f>
      </c>
      <c r="J9369" s="15">
        <f>HYPERLINK("https://docs.wto.org/imrd/directdoc.asp?DDFDocuments/v/G/SPS/NALB43.DOC","ES")</f>
      </c>
    </row>
    <row r="9370">
      <c r="A9370" s="10" t="s">
        <v>15986</v>
      </c>
      <c r="B9370" s="11" t="s">
        <v>95</v>
      </c>
      <c r="C9370" s="10" t="s">
        <v>18</v>
      </c>
      <c r="D9370" s="12">
        <v>39429</v>
      </c>
      <c r="E9370" s="13" t="s">
        <v>15987</v>
      </c>
      <c r="F9370" s="13" t="s">
        <v>24</v>
      </c>
      <c r="G9370" s="14" t="s">
        <v>14816</v>
      </c>
      <c r="H9370" s="15">
        <f>HYPERLINK("https://docs.wto.org/imrd/directdoc.asp?DDFDocuments/q/G/SPS/NBRA369.pdf","EN")</f>
      </c>
      <c r="I9370" s="15">
        <f>HYPERLINK("https://docs.wto.org/imrd/directdoc.asp?DDFDocuments/r/G/SPS/NBRA369.pdf","FR")</f>
      </c>
      <c r="J9370" s="15">
        <f>HYPERLINK("https://docs.wto.org/imrd/directdoc.asp?DDFDocuments/s/G/SPS/NBRA369.pdf","ES")</f>
      </c>
    </row>
    <row r="9371">
      <c r="A9371" s="10" t="s">
        <v>15988</v>
      </c>
      <c r="B9371" s="11" t="s">
        <v>95</v>
      </c>
      <c r="C9371" s="10" t="s">
        <v>18</v>
      </c>
      <c r="D9371" s="12">
        <v>39429</v>
      </c>
      <c r="E9371" s="13" t="s">
        <v>15989</v>
      </c>
      <c r="F9371" s="13" t="s">
        <v>24</v>
      </c>
      <c r="G9371" s="14" t="s">
        <v>14816</v>
      </c>
      <c r="H9371" s="15">
        <f>HYPERLINK("https://docs.wto.org/imrd/directdoc.asp?DDFDocuments/t/G/SPS/NBRA371.doc","EN")</f>
      </c>
      <c r="I9371" s="15">
        <f>HYPERLINK("https://docs.wto.org/imrd/directdoc.asp?DDFDocuments/u/G/SPS/NBRA371.doc","FR")</f>
      </c>
      <c r="J9371" s="15">
        <f>HYPERLINK("https://docs.wto.org/imrd/directdoc.asp?DDFDocuments/v/G/SPS/NBRA371.doc","ES")</f>
      </c>
    </row>
    <row r="9372">
      <c r="A9372" s="10" t="s">
        <v>15990</v>
      </c>
      <c r="B9372" s="11" t="s">
        <v>95</v>
      </c>
      <c r="C9372" s="10" t="s">
        <v>18</v>
      </c>
      <c r="D9372" s="12">
        <v>39429</v>
      </c>
      <c r="E9372" s="13" t="s">
        <v>15991</v>
      </c>
      <c r="F9372" s="13" t="s">
        <v>24</v>
      </c>
      <c r="G9372" s="14" t="s">
        <v>14836</v>
      </c>
      <c r="H9372" s="15">
        <f>HYPERLINK("https://docs.wto.org/imrd/directdoc.asp?DDFDocuments/t/G/SPS/NBRA372.doc","EN")</f>
      </c>
      <c r="I9372" s="15">
        <f>HYPERLINK("https://docs.wto.org/imrd/directdoc.asp?DDFDocuments/u/G/SPS/NBRA372.doc","FR")</f>
      </c>
      <c r="J9372" s="15">
        <f>HYPERLINK("https://docs.wto.org/imrd/directdoc.asp?DDFDocuments/v/G/SPS/NBRA372.doc","ES")</f>
      </c>
    </row>
    <row r="9373">
      <c r="A9373" s="10" t="s">
        <v>15992</v>
      </c>
      <c r="B9373" s="11" t="s">
        <v>95</v>
      </c>
      <c r="C9373" s="10" t="s">
        <v>40</v>
      </c>
      <c r="D9373" s="12">
        <v>39428</v>
      </c>
      <c r="E9373" s="13" t="s">
        <v>19</v>
      </c>
      <c r="F9373" s="13" t="s">
        <v>5150</v>
      </c>
      <c r="G9373" s="14"/>
      <c r="H9373" s="15">
        <f>HYPERLINK("https://docs.wto.org/imrd/directdoc.asp?DDFDocuments/t/G/SPS/NBRA210A2.DOC","EN")</f>
      </c>
      <c r="I9373" s="15">
        <f>HYPERLINK("https://docs.wto.org/imrd/directdoc.asp?DDFDocuments/u/G/SPS/NBRA210A2.DOC","FR")</f>
      </c>
      <c r="J9373" s="15">
        <f>HYPERLINK("https://docs.wto.org/imrd/directdoc.asp?DDFDocuments/v/G/SPS/NBRA210A2.DOC","ES")</f>
      </c>
    </row>
    <row r="9374">
      <c r="A9374" s="10" t="s">
        <v>15993</v>
      </c>
      <c r="B9374" s="11" t="s">
        <v>95</v>
      </c>
      <c r="C9374" s="10" t="s">
        <v>40</v>
      </c>
      <c r="D9374" s="12">
        <v>39428</v>
      </c>
      <c r="E9374" s="13" t="s">
        <v>9165</v>
      </c>
      <c r="F9374" s="13" t="s">
        <v>5150</v>
      </c>
      <c r="G9374" s="14" t="s">
        <v>14816</v>
      </c>
      <c r="H9374" s="15">
        <f>HYPERLINK("https://docs.wto.org/imrd/directdoc.asp?DDFDocuments/t/G/SPS/NBRA212A1.DOC","EN")</f>
      </c>
      <c r="I9374" s="15">
        <f>HYPERLINK("https://docs.wto.org/imrd/directdoc.asp?DDFDocuments/u/G/SPS/NBRA212A1.DOC","FR")</f>
      </c>
      <c r="J9374" s="15">
        <f>HYPERLINK("https://docs.wto.org/imrd/directdoc.asp?DDFDocuments/v/G/SPS/NBRA212A1.DOC","ES")</f>
      </c>
    </row>
    <row r="9375">
      <c r="A9375" s="10" t="s">
        <v>15994</v>
      </c>
      <c r="B9375" s="11" t="s">
        <v>95</v>
      </c>
      <c r="C9375" s="10" t="s">
        <v>18</v>
      </c>
      <c r="D9375" s="12">
        <v>39428</v>
      </c>
      <c r="E9375" s="13" t="s">
        <v>15995</v>
      </c>
      <c r="F9375" s="13" t="s">
        <v>368</v>
      </c>
      <c r="G9375" s="14" t="s">
        <v>14816</v>
      </c>
      <c r="H9375" s="15">
        <f>HYPERLINK("https://docs.wto.org/imrd/directdoc.asp?DDFDocuments/q/G/SPS/NBRA358.pdf","EN")</f>
      </c>
      <c r="I9375" s="15">
        <f>HYPERLINK("https://docs.wto.org/imrd/directdoc.asp?DDFDocuments/r/G/SPS/NBRA358.pdf","FR")</f>
      </c>
      <c r="J9375" s="15">
        <f>HYPERLINK("https://docs.wto.org/imrd/directdoc.asp?DDFDocuments/s/G/SPS/NBRA358.pdf","ES")</f>
      </c>
    </row>
    <row r="9376">
      <c r="A9376" s="10" t="s">
        <v>15996</v>
      </c>
      <c r="B9376" s="11" t="s">
        <v>34</v>
      </c>
      <c r="C9376" s="10" t="s">
        <v>18</v>
      </c>
      <c r="D9376" s="12">
        <v>39427</v>
      </c>
      <c r="E9376" s="13" t="s">
        <v>15997</v>
      </c>
      <c r="F9376" s="13" t="s">
        <v>74</v>
      </c>
      <c r="G9376" s="14" t="s">
        <v>14816</v>
      </c>
      <c r="H9376" s="15">
        <f>HYPERLINK("https://docs.wto.org/imrd/directdoc.asp?DDFDocuments/t/G/SPS/NJPN201.doc","EN")</f>
      </c>
      <c r="I9376" s="15">
        <f>HYPERLINK("https://docs.wto.org/imrd/directdoc.asp?DDFDocuments/u/G/SPS/NJPN201.doc","FR")</f>
      </c>
      <c r="J9376" s="15">
        <f>HYPERLINK("https://docs.wto.org/imrd/directdoc.asp?DDFDocuments/v/G/SPS/NJPN201.doc","ES")</f>
      </c>
    </row>
    <row r="9377">
      <c r="A9377" s="10" t="s">
        <v>15998</v>
      </c>
      <c r="B9377" s="11" t="s">
        <v>153</v>
      </c>
      <c r="C9377" s="10" t="s">
        <v>18</v>
      </c>
      <c r="D9377" s="12">
        <v>39427</v>
      </c>
      <c r="E9377" s="13" t="s">
        <v>15999</v>
      </c>
      <c r="F9377" s="13" t="s">
        <v>24</v>
      </c>
      <c r="G9377" s="14" t="s">
        <v>14798</v>
      </c>
      <c r="H9377" s="15">
        <f>HYPERLINK("https://docs.wto.org/imrd/directdoc.asp?DDFDocuments/t/G/SPS/NKOR267.DOC","EN")</f>
      </c>
      <c r="I9377" s="15">
        <f>HYPERLINK("https://docs.wto.org/imrd/directdoc.asp?DDFDocuments/u/G/SPS/NKOR267.DOC","FR")</f>
      </c>
      <c r="J9377" s="15">
        <f>HYPERLINK("https://docs.wto.org/imrd/directdoc.asp?DDFDocuments/v/G/SPS/NKOR267.DOC","ES")</f>
      </c>
    </row>
    <row r="9378">
      <c r="A9378" s="10" t="s">
        <v>16000</v>
      </c>
      <c r="B9378" s="11" t="s">
        <v>195</v>
      </c>
      <c r="C9378" s="10" t="s">
        <v>12</v>
      </c>
      <c r="D9378" s="12">
        <v>39421</v>
      </c>
      <c r="E9378" s="13" t="s">
        <v>16001</v>
      </c>
      <c r="F9378" s="13" t="s">
        <v>809</v>
      </c>
      <c r="G9378" s="14" t="s">
        <v>14816</v>
      </c>
      <c r="H9378" s="15">
        <f>HYPERLINK("https://docs.wto.org/imrd/directdoc.asp?DDFDocuments/q/G/SPS/NNZL389.pdf","EN")</f>
      </c>
      <c r="I9378" s="15">
        <f>HYPERLINK("https://docs.wto.org/imrd/directdoc.asp?DDFDocuments/r/G/SPS/NNZL389.pdf","FR")</f>
      </c>
      <c r="J9378" s="15">
        <f>HYPERLINK("https://docs.wto.org/imrd/directdoc.asp?DDFDocuments/s/G/SPS/NNZL389.pdf","ES")</f>
      </c>
    </row>
    <row r="9379">
      <c r="A9379" s="10" t="s">
        <v>16002</v>
      </c>
      <c r="B9379" s="11" t="s">
        <v>1331</v>
      </c>
      <c r="C9379" s="10" t="s">
        <v>18</v>
      </c>
      <c r="D9379" s="12">
        <v>39420</v>
      </c>
      <c r="E9379" s="13" t="s">
        <v>14902</v>
      </c>
      <c r="F9379" s="13" t="s">
        <v>32</v>
      </c>
      <c r="G9379" s="14" t="s">
        <v>16003</v>
      </c>
      <c r="H9379" s="15">
        <f>HYPERLINK("https://docs.wto.org/imrd/directdoc.asp?DDFDocuments/t/G/SPS/NHND24.DOC","EN")</f>
      </c>
      <c r="I9379" s="15">
        <f>HYPERLINK("https://docs.wto.org/imrd/directdoc.asp?DDFDocuments/u/G/SPS/NHND24.DOC","FR")</f>
      </c>
      <c r="J9379" s="15">
        <f>HYPERLINK("https://docs.wto.org/imrd/directdoc.asp?DDFDocuments/v/G/SPS/NHND24.DOC","ES")</f>
      </c>
    </row>
    <row r="9380">
      <c r="A9380" s="10" t="s">
        <v>16004</v>
      </c>
      <c r="B9380" s="11" t="s">
        <v>1331</v>
      </c>
      <c r="C9380" s="10" t="s">
        <v>18</v>
      </c>
      <c r="D9380" s="12">
        <v>39420</v>
      </c>
      <c r="E9380" s="13" t="s">
        <v>6929</v>
      </c>
      <c r="F9380" s="13" t="s">
        <v>3204</v>
      </c>
      <c r="G9380" s="14" t="s">
        <v>16005</v>
      </c>
      <c r="H9380" s="15">
        <f>HYPERLINK("https://docs.wto.org/imrd/directdoc.asp?DDFDocuments/t/G/SPS/NHND25.doc","EN")</f>
      </c>
      <c r="I9380" s="15">
        <f>HYPERLINK("https://docs.wto.org/imrd/directdoc.asp?DDFDocuments/u/G/SPS/NHND25.doc","FR")</f>
      </c>
      <c r="J9380" s="15">
        <f>HYPERLINK("https://docs.wto.org/imrd/directdoc.asp?DDFDocuments/v/G/SPS/NHND25.doc","ES")</f>
      </c>
    </row>
    <row r="9381">
      <c r="A9381" s="10" t="s">
        <v>16006</v>
      </c>
      <c r="B9381" s="11" t="s">
        <v>1331</v>
      </c>
      <c r="C9381" s="10" t="s">
        <v>18</v>
      </c>
      <c r="D9381" s="12">
        <v>39420</v>
      </c>
      <c r="E9381" s="13" t="s">
        <v>16007</v>
      </c>
      <c r="F9381" s="13" t="s">
        <v>16008</v>
      </c>
      <c r="G9381" s="14" t="s">
        <v>16009</v>
      </c>
      <c r="H9381" s="15">
        <f>HYPERLINK("https://docs.wto.org/imrd/directdoc.asp?DDFDocuments/t/G/SPS/NHND26.DOC","EN")</f>
      </c>
      <c r="I9381" s="15">
        <f>HYPERLINK("https://docs.wto.org/imrd/directdoc.asp?DDFDocuments/u/G/SPS/NHND26.DOC","FR")</f>
      </c>
      <c r="J9381" s="15">
        <f>HYPERLINK("https://docs.wto.org/imrd/directdoc.asp?DDFDocuments/v/G/SPS/NHND26.DOC","ES")</f>
      </c>
    </row>
    <row r="9382">
      <c r="A9382" s="10" t="s">
        <v>16010</v>
      </c>
      <c r="B9382" s="11" t="s">
        <v>1331</v>
      </c>
      <c r="C9382" s="10" t="s">
        <v>18</v>
      </c>
      <c r="D9382" s="12">
        <v>39420</v>
      </c>
      <c r="E9382" s="13" t="s">
        <v>1159</v>
      </c>
      <c r="F9382" s="13" t="s">
        <v>4894</v>
      </c>
      <c r="G9382" s="14" t="s">
        <v>16011</v>
      </c>
      <c r="H9382" s="15">
        <f>HYPERLINK("https://docs.wto.org/imrd/directdoc.asp?DDFDocuments/t/G/SPS/NHND28.DOC","EN")</f>
      </c>
      <c r="I9382" s="15">
        <f>HYPERLINK("https://docs.wto.org/imrd/directdoc.asp?DDFDocuments/u/G/SPS/NHND28.DOC","FR")</f>
      </c>
      <c r="J9382" s="15">
        <f>HYPERLINK("https://docs.wto.org/imrd/directdoc.asp?DDFDocuments/v/G/SPS/NHND28.DOC","ES")</f>
      </c>
    </row>
    <row r="9383">
      <c r="A9383" s="10" t="s">
        <v>16012</v>
      </c>
      <c r="B9383" s="11" t="s">
        <v>1331</v>
      </c>
      <c r="C9383" s="10" t="s">
        <v>18</v>
      </c>
      <c r="D9383" s="12">
        <v>39420</v>
      </c>
      <c r="E9383" s="13" t="s">
        <v>2561</v>
      </c>
      <c r="F9383" s="13" t="s">
        <v>262</v>
      </c>
      <c r="G9383" s="14" t="s">
        <v>16013</v>
      </c>
      <c r="H9383" s="15">
        <f>HYPERLINK("https://docs.wto.org/imrd/directdoc.asp?DDFDocuments/t/G/SPS/NHND29.doc","EN")</f>
      </c>
      <c r="I9383" s="15">
        <f>HYPERLINK("https://docs.wto.org/imrd/directdoc.asp?DDFDocuments/u/G/SPS/NHND29.doc","FR")</f>
      </c>
      <c r="J9383" s="15">
        <f>HYPERLINK("https://docs.wto.org/imrd/directdoc.asp?DDFDocuments/v/G/SPS/NHND29.doc","ES")</f>
      </c>
    </row>
    <row r="9384">
      <c r="A9384" s="10" t="s">
        <v>16014</v>
      </c>
      <c r="B9384" s="11" t="s">
        <v>153</v>
      </c>
      <c r="C9384" s="10" t="s">
        <v>18</v>
      </c>
      <c r="D9384" s="12">
        <v>39420</v>
      </c>
      <c r="E9384" s="13" t="s">
        <v>4901</v>
      </c>
      <c r="F9384" s="13" t="s">
        <v>3303</v>
      </c>
      <c r="G9384" s="14" t="s">
        <v>14816</v>
      </c>
      <c r="H9384" s="15">
        <f>HYPERLINK("https://docs.wto.org/imrd/directdoc.asp?DDFDocuments/t/G/SPS/NKOR266.DOC","EN")</f>
      </c>
      <c r="I9384" s="15">
        <f>HYPERLINK("https://docs.wto.org/imrd/directdoc.asp?DDFDocuments/u/G/SPS/NKOR266.DOC","FR")</f>
      </c>
      <c r="J9384" s="15">
        <f>HYPERLINK("https://docs.wto.org/imrd/directdoc.asp?DDFDocuments/v/G/SPS/NKOR266.DOC","ES")</f>
      </c>
    </row>
    <row r="9385">
      <c r="A9385" s="10" t="s">
        <v>16015</v>
      </c>
      <c r="B9385" s="11" t="s">
        <v>59</v>
      </c>
      <c r="C9385" s="10" t="s">
        <v>18</v>
      </c>
      <c r="D9385" s="12">
        <v>39420</v>
      </c>
      <c r="E9385" s="13" t="s">
        <v>15640</v>
      </c>
      <c r="F9385" s="13" t="s">
        <v>1282</v>
      </c>
      <c r="G9385" s="14" t="s">
        <v>14816</v>
      </c>
      <c r="H9385" s="15">
        <f>HYPERLINK("https://docs.wto.org/imrd/directdoc.asp?DDFDocuments/t/G/SPS/NTPKM119.doc","EN")</f>
      </c>
      <c r="I9385" s="15">
        <f>HYPERLINK("https://docs.wto.org/imrd/directdoc.asp?DDFDocuments/u/G/SPS/NTPKM119.doc","FR")</f>
      </c>
      <c r="J9385" s="15">
        <f>HYPERLINK("https://docs.wto.org/imrd/directdoc.asp?DDFDocuments/v/G/SPS/NTPKM119.doc","ES")</f>
      </c>
    </row>
    <row r="9386">
      <c r="A9386" s="10" t="s">
        <v>16016</v>
      </c>
      <c r="B9386" s="11" t="s">
        <v>1331</v>
      </c>
      <c r="C9386" s="10" t="s">
        <v>18</v>
      </c>
      <c r="D9386" s="12">
        <v>39419</v>
      </c>
      <c r="E9386" s="13" t="s">
        <v>14902</v>
      </c>
      <c r="F9386" s="13" t="s">
        <v>24</v>
      </c>
      <c r="G9386" s="14" t="s">
        <v>16017</v>
      </c>
      <c r="H9386" s="15">
        <f>HYPERLINK("https://docs.wto.org/imrd/directdoc.asp?DDFDocuments/t/G/SPS/NHND13.doc","EN")</f>
      </c>
      <c r="I9386" s="15">
        <f>HYPERLINK("https://docs.wto.org/imrd/directdoc.asp?DDFDocuments/u/G/SPS/NHND13.doc","FR")</f>
      </c>
      <c r="J9386" s="15">
        <f>HYPERLINK("https://docs.wto.org/imrd/directdoc.asp?DDFDocuments/v/G/SPS/NHND13.doc","ES")</f>
      </c>
    </row>
    <row r="9387">
      <c r="A9387" s="10" t="s">
        <v>16018</v>
      </c>
      <c r="B9387" s="11" t="s">
        <v>1331</v>
      </c>
      <c r="C9387" s="10" t="s">
        <v>18</v>
      </c>
      <c r="D9387" s="12">
        <v>39419</v>
      </c>
      <c r="E9387" s="13" t="s">
        <v>16019</v>
      </c>
      <c r="F9387" s="13" t="s">
        <v>1515</v>
      </c>
      <c r="G9387" s="14" t="s">
        <v>16020</v>
      </c>
      <c r="H9387" s="15">
        <f>HYPERLINK("https://docs.wto.org/imrd/directdoc.asp?DDFDocuments/t/G/SPS/NHND14.DOC","EN")</f>
      </c>
      <c r="I9387" s="15">
        <f>HYPERLINK("https://docs.wto.org/imrd/directdoc.asp?DDFDocuments/u/G/SPS/NHND14.DOC","FR")</f>
      </c>
      <c r="J9387" s="15">
        <f>HYPERLINK("https://docs.wto.org/imrd/directdoc.asp?DDFDocuments/v/G/SPS/NHND14.DOC","ES")</f>
      </c>
    </row>
    <row r="9388">
      <c r="A9388" s="10" t="s">
        <v>16021</v>
      </c>
      <c r="B9388" s="11" t="s">
        <v>1331</v>
      </c>
      <c r="C9388" s="10" t="s">
        <v>18</v>
      </c>
      <c r="D9388" s="12">
        <v>39419</v>
      </c>
      <c r="E9388" s="13" t="s">
        <v>1863</v>
      </c>
      <c r="F9388" s="13" t="s">
        <v>5891</v>
      </c>
      <c r="G9388" s="14" t="s">
        <v>16022</v>
      </c>
      <c r="H9388" s="15">
        <f>HYPERLINK("https://docs.wto.org/imrd/directdoc.asp?DDFDocuments/t/G/SPS/NHND18.doc","EN")</f>
      </c>
      <c r="I9388" s="15">
        <f>HYPERLINK("https://docs.wto.org/imrd/directdoc.asp?DDFDocuments/u/G/SPS/NHND18.doc","FR")</f>
      </c>
      <c r="J9388" s="15">
        <f>HYPERLINK("https://docs.wto.org/imrd/directdoc.asp?DDFDocuments/v/G/SPS/NHND18.doc","ES")</f>
      </c>
    </row>
    <row r="9389">
      <c r="A9389" s="10" t="s">
        <v>16023</v>
      </c>
      <c r="B9389" s="11" t="s">
        <v>1331</v>
      </c>
      <c r="C9389" s="10" t="s">
        <v>18</v>
      </c>
      <c r="D9389" s="12">
        <v>39419</v>
      </c>
      <c r="E9389" s="13" t="s">
        <v>8275</v>
      </c>
      <c r="F9389" s="13" t="s">
        <v>1550</v>
      </c>
      <c r="G9389" s="14" t="s">
        <v>16024</v>
      </c>
      <c r="H9389" s="15">
        <f>HYPERLINK("https://docs.wto.org/imrd/directdoc.asp?DDFDocuments/t/G/SPS/NHND19.doc","EN")</f>
      </c>
      <c r="I9389" s="15">
        <f>HYPERLINK("https://docs.wto.org/imrd/directdoc.asp?DDFDocuments/u/G/SPS/NHND19.doc","FR")</f>
      </c>
      <c r="J9389" s="15">
        <f>HYPERLINK("https://docs.wto.org/imrd/directdoc.asp?DDFDocuments/v/G/SPS/NHND19.doc","ES")</f>
      </c>
    </row>
    <row r="9390">
      <c r="A9390" s="10" t="s">
        <v>16025</v>
      </c>
      <c r="B9390" s="11" t="s">
        <v>1331</v>
      </c>
      <c r="C9390" s="10" t="s">
        <v>18</v>
      </c>
      <c r="D9390" s="12">
        <v>39419</v>
      </c>
      <c r="E9390" s="13" t="s">
        <v>16026</v>
      </c>
      <c r="F9390" s="13" t="s">
        <v>1550</v>
      </c>
      <c r="G9390" s="14" t="s">
        <v>16027</v>
      </c>
      <c r="H9390" s="15">
        <f>HYPERLINK("https://docs.wto.org/imrd/directdoc.asp?DDFDocuments/t/G/SPS/NHND20.doc","EN")</f>
      </c>
      <c r="I9390" s="15">
        <f>HYPERLINK("https://docs.wto.org/imrd/directdoc.asp?DDFDocuments/u/G/SPS/NHND20.doc","FR")</f>
      </c>
      <c r="J9390" s="15">
        <f>HYPERLINK("https://docs.wto.org/imrd/directdoc.asp?DDFDocuments/v/G/SPS/NHND20.doc","ES")</f>
      </c>
    </row>
    <row r="9391">
      <c r="A9391" s="10" t="s">
        <v>16028</v>
      </c>
      <c r="B9391" s="11" t="s">
        <v>1331</v>
      </c>
      <c r="C9391" s="10" t="s">
        <v>18</v>
      </c>
      <c r="D9391" s="12">
        <v>39419</v>
      </c>
      <c r="E9391" s="13" t="s">
        <v>1863</v>
      </c>
      <c r="F9391" s="13" t="s">
        <v>8072</v>
      </c>
      <c r="G9391" s="14" t="s">
        <v>16029</v>
      </c>
      <c r="H9391" s="15">
        <f>HYPERLINK("https://docs.wto.org/imrd/directdoc.asp?DDFDocuments/t/G/SPS/NHND21.doc","EN")</f>
      </c>
      <c r="I9391" s="15">
        <f>HYPERLINK("https://docs.wto.org/imrd/directdoc.asp?DDFDocuments/u/G/SPS/NHND21.doc","FR")</f>
      </c>
      <c r="J9391" s="15">
        <f>HYPERLINK("https://docs.wto.org/imrd/directdoc.asp?DDFDocuments/v/G/SPS/NHND21.doc","ES")</f>
      </c>
    </row>
    <row r="9392">
      <c r="A9392" s="10" t="s">
        <v>16030</v>
      </c>
      <c r="B9392" s="11" t="s">
        <v>1331</v>
      </c>
      <c r="C9392" s="10" t="s">
        <v>18</v>
      </c>
      <c r="D9392" s="12">
        <v>39419</v>
      </c>
      <c r="E9392" s="13" t="s">
        <v>8275</v>
      </c>
      <c r="F9392" s="13" t="s">
        <v>1550</v>
      </c>
      <c r="G9392" s="14" t="s">
        <v>16024</v>
      </c>
      <c r="H9392" s="15">
        <f>HYPERLINK("https://docs.wto.org/imrd/directdoc.asp?DDFDocuments/t/G/SPS/NHND22.doc","EN")</f>
      </c>
      <c r="I9392" s="15">
        <f>HYPERLINK("https://docs.wto.org/imrd/directdoc.asp?DDFDocuments/u/G/SPS/NHND22.doc","FR")</f>
      </c>
      <c r="J9392" s="15">
        <f>HYPERLINK("https://docs.wto.org/imrd/directdoc.asp?DDFDocuments/v/G/SPS/NHND22.doc","ES")</f>
      </c>
    </row>
    <row r="9393">
      <c r="A9393" s="10" t="s">
        <v>16031</v>
      </c>
      <c r="B9393" s="11" t="s">
        <v>1331</v>
      </c>
      <c r="C9393" s="10" t="s">
        <v>18</v>
      </c>
      <c r="D9393" s="12">
        <v>39419</v>
      </c>
      <c r="E9393" s="13" t="s">
        <v>16032</v>
      </c>
      <c r="F9393" s="13" t="s">
        <v>3926</v>
      </c>
      <c r="G9393" s="14" t="s">
        <v>16033</v>
      </c>
      <c r="H9393" s="15">
        <f>HYPERLINK("https://docs.wto.org/imrd/directdoc.asp?DDFDocuments/t/G/SPS/NHND23.DOC","EN")</f>
      </c>
      <c r="I9393" s="15">
        <f>HYPERLINK("https://docs.wto.org/imrd/directdoc.asp?DDFDocuments/u/G/SPS/NHND23.DOC","FR")</f>
      </c>
      <c r="J9393" s="15">
        <f>HYPERLINK("https://docs.wto.org/imrd/directdoc.asp?DDFDocuments/v/G/SPS/NHND23.DOC","ES")</f>
      </c>
    </row>
    <row r="9394">
      <c r="A9394" s="10" t="s">
        <v>16034</v>
      </c>
      <c r="B9394" s="11" t="s">
        <v>5038</v>
      </c>
      <c r="C9394" s="10" t="s">
        <v>12</v>
      </c>
      <c r="D9394" s="12">
        <v>39416</v>
      </c>
      <c r="E9394" s="13" t="s">
        <v>16035</v>
      </c>
      <c r="F9394" s="13" t="s">
        <v>56</v>
      </c>
      <c r="G9394" s="14" t="s">
        <v>16036</v>
      </c>
      <c r="H9394" s="15">
        <f>HYPERLINK("https://docs.wto.org/imrd/directdoc.asp?DDFDocuments/t/G/SPS/NALB37.DOC","EN")</f>
      </c>
      <c r="I9394" s="15">
        <f>HYPERLINK("https://docs.wto.org/imrd/directdoc.asp?DDFDocuments/u/G/SPS/NALB37.DOC","FR")</f>
      </c>
      <c r="J9394" s="15">
        <f>HYPERLINK("https://docs.wto.org/imrd/directdoc.asp?DDFDocuments/v/G/SPS/NALB37.DOC","ES")</f>
      </c>
    </row>
    <row r="9395">
      <c r="A9395" s="10" t="s">
        <v>16037</v>
      </c>
      <c r="B9395" s="11" t="s">
        <v>82</v>
      </c>
      <c r="C9395" s="10" t="s">
        <v>201</v>
      </c>
      <c r="D9395" s="12">
        <v>39416</v>
      </c>
      <c r="E9395" s="13" t="s">
        <v>19</v>
      </c>
      <c r="F9395" s="13" t="s">
        <v>335</v>
      </c>
      <c r="G9395" s="14"/>
      <c r="H9395" s="15">
        <f>HYPERLINK("https://docs.wto.org/imrd/directdoc.asp?DDFDocuments/t/G/SPS/NEEC306A1C1.DOC","EN")</f>
      </c>
      <c r="I9395" s="15">
        <f>HYPERLINK("https://docs.wto.org/imrd/directdoc.asp?DDFDocuments/u/G/SPS/NEEC306A1C1.DOC","FR")</f>
      </c>
      <c r="J9395" s="15">
        <f>HYPERLINK("https://docs.wto.org/imrd/directdoc.asp?DDFDocuments/v/G/SPS/NEEC306A1C1.DOC","ES")</f>
      </c>
    </row>
    <row r="9396">
      <c r="A9396" s="10" t="s">
        <v>16038</v>
      </c>
      <c r="B9396" s="11" t="s">
        <v>82</v>
      </c>
      <c r="C9396" s="10" t="s">
        <v>40</v>
      </c>
      <c r="D9396" s="12">
        <v>39416</v>
      </c>
      <c r="E9396" s="13" t="s">
        <v>16039</v>
      </c>
      <c r="F9396" s="13" t="s">
        <v>335</v>
      </c>
      <c r="G9396" s="14" t="s">
        <v>14260</v>
      </c>
      <c r="H9396" s="15">
        <f>HYPERLINK("https://docs.wto.org/imrd/directdoc.asp?DDFDocuments/t/G/SPS/NEEC309A1.DOC","EN")</f>
      </c>
      <c r="I9396" s="15">
        <f>HYPERLINK("https://docs.wto.org/imrd/directdoc.asp?DDFDocuments/u/G/SPS/NEEC309A1.DOC","FR")</f>
      </c>
      <c r="J9396" s="15">
        <f>HYPERLINK("https://docs.wto.org/imrd/directdoc.asp?DDFDocuments/v/G/SPS/NEEC309A1.DOC","ES")</f>
      </c>
    </row>
    <row r="9397">
      <c r="A9397" s="10" t="s">
        <v>16040</v>
      </c>
      <c r="B9397" s="11" t="s">
        <v>82</v>
      </c>
      <c r="C9397" s="10" t="s">
        <v>18</v>
      </c>
      <c r="D9397" s="12">
        <v>39416</v>
      </c>
      <c r="E9397" s="13" t="s">
        <v>16041</v>
      </c>
      <c r="F9397" s="13" t="s">
        <v>138</v>
      </c>
      <c r="G9397" s="14" t="s">
        <v>14260</v>
      </c>
      <c r="H9397" s="15">
        <f>HYPERLINK("https://docs.wto.org/imrd/directdoc.asp?DDFDocuments/t/G/SPS/NEEC320.DOC","EN")</f>
      </c>
      <c r="I9397" s="15">
        <f>HYPERLINK("https://docs.wto.org/imrd/directdoc.asp?DDFDocuments/u/G/SPS/NEEC320.DOC","FR")</f>
      </c>
      <c r="J9397" s="15">
        <f>HYPERLINK("https://docs.wto.org/imrd/directdoc.asp?DDFDocuments/v/G/SPS/NEEC320.DOC","ES")</f>
      </c>
    </row>
    <row r="9398">
      <c r="A9398" s="10" t="s">
        <v>16042</v>
      </c>
      <c r="B9398" s="11" t="s">
        <v>623</v>
      </c>
      <c r="C9398" s="10" t="s">
        <v>54</v>
      </c>
      <c r="D9398" s="12">
        <v>39412</v>
      </c>
      <c r="E9398" s="13" t="s">
        <v>14165</v>
      </c>
      <c r="F9398" s="13" t="s">
        <v>925</v>
      </c>
      <c r="G9398" s="14" t="s">
        <v>139</v>
      </c>
      <c r="H9398" s="15">
        <f>HYPERLINK("https://docs.wto.org/imrd/directdoc.asp?DDFDocuments/q/G/SPS/NOMN21A1.pdf","EN")</f>
      </c>
      <c r="I9398" s="15">
        <f>HYPERLINK("https://docs.wto.org/imrd/directdoc.asp?DDFDocuments/r/G/SPS/NOMN21A1.pdf","FR")</f>
      </c>
      <c r="J9398" s="15">
        <f>HYPERLINK("https://docs.wto.org/imrd/directdoc.asp?DDFDocuments/s/G/SPS/NOMN21A1.pdf","ES")</f>
      </c>
    </row>
    <row r="9399">
      <c r="A9399" s="10" t="s">
        <v>16043</v>
      </c>
      <c r="B9399" s="11" t="s">
        <v>623</v>
      </c>
      <c r="C9399" s="10" t="s">
        <v>12</v>
      </c>
      <c r="D9399" s="12">
        <v>39412</v>
      </c>
      <c r="E9399" s="13" t="s">
        <v>14165</v>
      </c>
      <c r="F9399" s="13" t="s">
        <v>138</v>
      </c>
      <c r="G9399" s="14" t="s">
        <v>16044</v>
      </c>
      <c r="H9399" s="15">
        <f>HYPERLINK("https://docs.wto.org/imrd/directdoc.asp?DDFDocuments/t/G/SPS/NOMN24.DOC","EN")</f>
      </c>
      <c r="I9399" s="15">
        <f>HYPERLINK("https://docs.wto.org/imrd/directdoc.asp?DDFDocuments/u/G/SPS/NOMN24.DOC","FR")</f>
      </c>
      <c r="J9399" s="15">
        <f>HYPERLINK("https://docs.wto.org/imrd/directdoc.asp?DDFDocuments/v/G/SPS/NOMN24.DOC","ES")</f>
      </c>
    </row>
    <row r="9400">
      <c r="A9400" s="10" t="s">
        <v>16045</v>
      </c>
      <c r="B9400" s="11" t="s">
        <v>183</v>
      </c>
      <c r="C9400" s="10" t="s">
        <v>18</v>
      </c>
      <c r="D9400" s="12">
        <v>39409</v>
      </c>
      <c r="E9400" s="13" t="s">
        <v>16046</v>
      </c>
      <c r="F9400" s="13" t="s">
        <v>1089</v>
      </c>
      <c r="G9400" s="14" t="s">
        <v>168</v>
      </c>
      <c r="H9400" s="15">
        <f>HYPERLINK("https://docs.wto.org/imrd/directdoc.asp?DDFDocuments/t/G/SPS/NARG116.DOC","EN")</f>
      </c>
      <c r="I9400" s="15">
        <f>HYPERLINK("https://docs.wto.org/imrd/directdoc.asp?DDFDocuments/u/G/SPS/NARG116.DOC","FR")</f>
      </c>
      <c r="J9400" s="15">
        <f>HYPERLINK("https://docs.wto.org/imrd/directdoc.asp?DDFDocuments/v/G/SPS/NARG116.DOC","ES")</f>
      </c>
    </row>
    <row r="9401">
      <c r="A9401" s="10" t="s">
        <v>16047</v>
      </c>
      <c r="B9401" s="11" t="s">
        <v>82</v>
      </c>
      <c r="C9401" s="10" t="s">
        <v>40</v>
      </c>
      <c r="D9401" s="12">
        <v>39409</v>
      </c>
      <c r="E9401" s="13" t="s">
        <v>16048</v>
      </c>
      <c r="F9401" s="13" t="s">
        <v>335</v>
      </c>
      <c r="G9401" s="14" t="s">
        <v>16049</v>
      </c>
      <c r="H9401" s="15">
        <f>HYPERLINK("https://docs.wto.org/imrd/directdoc.asp?DDFDocuments/t/G/SPS/NEEC306A1.DOC","EN")</f>
      </c>
      <c r="I9401" s="15">
        <f>HYPERLINK("https://docs.wto.org/imrd/directdoc.asp?DDFDocuments/u/G/SPS/NEEC306A1.DOC","FR")</f>
      </c>
      <c r="J9401" s="15">
        <f>HYPERLINK("https://docs.wto.org/imrd/directdoc.asp?DDFDocuments/v/G/SPS/NEEC306A1.DOC","ES")</f>
      </c>
    </row>
    <row r="9402">
      <c r="A9402" s="10" t="s">
        <v>16050</v>
      </c>
      <c r="B9402" s="11" t="s">
        <v>5038</v>
      </c>
      <c r="C9402" s="10" t="s">
        <v>12</v>
      </c>
      <c r="D9402" s="12">
        <v>39408</v>
      </c>
      <c r="E9402" s="13" t="s">
        <v>15977</v>
      </c>
      <c r="F9402" s="13" t="s">
        <v>14</v>
      </c>
      <c r="G9402" s="14" t="s">
        <v>16051</v>
      </c>
      <c r="H9402" s="15">
        <f>HYPERLINK("https://docs.wto.org/imrd/directdoc.asp?DDFDocuments/q/G/SPS/NALB35.pdf","EN")</f>
      </c>
      <c r="I9402" s="15">
        <f>HYPERLINK("https://docs.wto.org/imrd/directdoc.asp?DDFDocuments/r/G/SPS/NALB35.pdf","FR")</f>
      </c>
      <c r="J9402" s="15">
        <f>HYPERLINK("https://docs.wto.org/imrd/directdoc.asp?DDFDocuments/s/G/SPS/NALB35.pdf","ES")</f>
      </c>
    </row>
    <row r="9403">
      <c r="A9403" s="10" t="s">
        <v>16052</v>
      </c>
      <c r="B9403" s="11" t="s">
        <v>5038</v>
      </c>
      <c r="C9403" s="10" t="s">
        <v>12</v>
      </c>
      <c r="D9403" s="12">
        <v>39408</v>
      </c>
      <c r="E9403" s="13" t="s">
        <v>16053</v>
      </c>
      <c r="F9403" s="13" t="s">
        <v>6521</v>
      </c>
      <c r="G9403" s="14" t="s">
        <v>16054</v>
      </c>
      <c r="H9403" s="15">
        <f>HYPERLINK("https://docs.wto.org/imrd/directdoc.asp?DDFDocuments/t/G/SPS/NALB36.DOC","EN")</f>
      </c>
      <c r="I9403" s="15">
        <f>HYPERLINK("https://docs.wto.org/imrd/directdoc.asp?DDFDocuments/u/G/SPS/NALB36.DOC","FR")</f>
      </c>
      <c r="J9403" s="15">
        <f>HYPERLINK("https://docs.wto.org/imrd/directdoc.asp?DDFDocuments/v/G/SPS/NALB36.DOC","ES")</f>
      </c>
    </row>
    <row r="9404">
      <c r="A9404" s="10" t="s">
        <v>16055</v>
      </c>
      <c r="B9404" s="11" t="s">
        <v>82</v>
      </c>
      <c r="C9404" s="10" t="s">
        <v>40</v>
      </c>
      <c r="D9404" s="12">
        <v>39408</v>
      </c>
      <c r="E9404" s="13" t="s">
        <v>15658</v>
      </c>
      <c r="F9404" s="13" t="s">
        <v>787</v>
      </c>
      <c r="G9404" s="14" t="s">
        <v>14260</v>
      </c>
      <c r="H9404" s="15">
        <f>HYPERLINK("https://docs.wto.org/imrd/directdoc.asp?DDFDocuments/t/G/SPS/NEEC196A5.doc","EN")</f>
      </c>
      <c r="I9404" s="15">
        <f>HYPERLINK("https://docs.wto.org/imrd/directdoc.asp?DDFDocuments/u/G/SPS/NEEC196A5.doc","FR")</f>
      </c>
      <c r="J9404" s="15">
        <f>HYPERLINK("https://docs.wto.org/imrd/directdoc.asp?DDFDocuments/v/G/SPS/NEEC196A5.doc","ES")</f>
      </c>
    </row>
    <row r="9405">
      <c r="A9405" s="10" t="s">
        <v>16056</v>
      </c>
      <c r="B9405" s="11" t="s">
        <v>195</v>
      </c>
      <c r="C9405" s="10" t="s">
        <v>18</v>
      </c>
      <c r="D9405" s="12">
        <v>39408</v>
      </c>
      <c r="E9405" s="13" t="s">
        <v>15523</v>
      </c>
      <c r="F9405" s="13" t="s">
        <v>7572</v>
      </c>
      <c r="G9405" s="14" t="s">
        <v>15524</v>
      </c>
      <c r="H9405" s="15">
        <f>HYPERLINK("https://docs.wto.org/imrd/directdoc.asp?DDFDocuments/t/G/SPS/NNZL387.DOC","EN")</f>
      </c>
      <c r="I9405" s="15">
        <f>HYPERLINK("https://docs.wto.org/imrd/directdoc.asp?DDFDocuments/u/G/SPS/NNZL387.DOC","FR")</f>
      </c>
      <c r="J9405" s="15">
        <f>HYPERLINK("https://docs.wto.org/imrd/directdoc.asp?DDFDocuments/v/G/SPS/NNZL387.DOC","ES")</f>
      </c>
    </row>
    <row r="9406">
      <c r="A9406" s="10" t="s">
        <v>16057</v>
      </c>
      <c r="B9406" s="11" t="s">
        <v>195</v>
      </c>
      <c r="C9406" s="10" t="s">
        <v>18</v>
      </c>
      <c r="D9406" s="12">
        <v>39408</v>
      </c>
      <c r="E9406" s="13" t="s">
        <v>16058</v>
      </c>
      <c r="F9406" s="13" t="s">
        <v>16059</v>
      </c>
      <c r="G9406" s="14" t="s">
        <v>16060</v>
      </c>
      <c r="H9406" s="15">
        <f>HYPERLINK("https://docs.wto.org/imrd/directdoc.asp?DDFDocuments/t/G/SPS/NNZL388.DOC","EN")</f>
      </c>
      <c r="I9406" s="15">
        <f>HYPERLINK("https://docs.wto.org/imrd/directdoc.asp?DDFDocuments/u/G/SPS/NNZL388.DOC","FR")</f>
      </c>
      <c r="J9406" s="15">
        <f>HYPERLINK("https://docs.wto.org/imrd/directdoc.asp?DDFDocuments/v/G/SPS/NNZL388.DOC","ES")</f>
      </c>
    </row>
    <row r="9407">
      <c r="A9407" s="10" t="s">
        <v>16061</v>
      </c>
      <c r="B9407" s="11" t="s">
        <v>82</v>
      </c>
      <c r="C9407" s="10" t="s">
        <v>18</v>
      </c>
      <c r="D9407" s="12">
        <v>39407</v>
      </c>
      <c r="E9407" s="13" t="s">
        <v>16062</v>
      </c>
      <c r="F9407" s="13" t="s">
        <v>1282</v>
      </c>
      <c r="G9407" s="14" t="s">
        <v>15635</v>
      </c>
      <c r="H9407" s="15">
        <f>HYPERLINK("https://docs.wto.org/imrd/directdoc.asp?DDFDocuments/t/G/SPS/NEEC318.doc","EN")</f>
      </c>
      <c r="I9407" s="15">
        <f>HYPERLINK("https://docs.wto.org/imrd/directdoc.asp?DDFDocuments/u/G/SPS/NEEC318.doc","FR")</f>
      </c>
      <c r="J9407" s="15">
        <f>HYPERLINK("https://docs.wto.org/imrd/directdoc.asp?DDFDocuments/v/G/SPS/NEEC318.doc","ES")</f>
      </c>
    </row>
    <row r="9408">
      <c r="A9408" s="10" t="s">
        <v>16063</v>
      </c>
      <c r="B9408" s="11" t="s">
        <v>59</v>
      </c>
      <c r="C9408" s="10" t="s">
        <v>18</v>
      </c>
      <c r="D9408" s="12">
        <v>39407</v>
      </c>
      <c r="E9408" s="13" t="s">
        <v>15149</v>
      </c>
      <c r="F9408" s="13" t="s">
        <v>4877</v>
      </c>
      <c r="G9408" s="14" t="s">
        <v>15150</v>
      </c>
      <c r="H9408" s="15">
        <f>HYPERLINK("https://docs.wto.org/imrd/directdoc.asp?DDFDocuments/t/G/SPS/NTPKM117.DOC","EN")</f>
      </c>
      <c r="I9408" s="15">
        <f>HYPERLINK("https://docs.wto.org/imrd/directdoc.asp?DDFDocuments/u/G/SPS/NTPKM117.DOC","FR")</f>
      </c>
      <c r="J9408" s="15">
        <f>HYPERLINK("https://docs.wto.org/imrd/directdoc.asp?DDFDocuments/v/G/SPS/NTPKM117.DOC","ES")</f>
      </c>
    </row>
    <row r="9409">
      <c r="A9409" s="10" t="s">
        <v>16064</v>
      </c>
      <c r="B9409" s="11" t="s">
        <v>161</v>
      </c>
      <c r="C9409" s="10" t="s">
        <v>40</v>
      </c>
      <c r="D9409" s="12">
        <v>39407</v>
      </c>
      <c r="E9409" s="13" t="s">
        <v>4111</v>
      </c>
      <c r="F9409" s="13" t="s">
        <v>5150</v>
      </c>
      <c r="G9409" s="14" t="s">
        <v>365</v>
      </c>
      <c r="H9409" s="15">
        <f>HYPERLINK("https://docs.wto.org/imrd/directdoc.asp?DDFDocuments/t/G/SPS/NUSA1520A2.DOC","EN")</f>
      </c>
      <c r="I9409" s="15">
        <f>HYPERLINK("https://docs.wto.org/imrd/directdoc.asp?DDFDocuments/u/G/SPS/NUSA1520A2.DOC","FR")</f>
      </c>
      <c r="J9409" s="15">
        <f>HYPERLINK("https://docs.wto.org/imrd/directdoc.asp?DDFDocuments/v/G/SPS/NUSA1520A2.DOC","ES")</f>
      </c>
    </row>
    <row r="9410">
      <c r="A9410" s="10" t="s">
        <v>16065</v>
      </c>
      <c r="B9410" s="11" t="s">
        <v>161</v>
      </c>
      <c r="C9410" s="10" t="s">
        <v>18</v>
      </c>
      <c r="D9410" s="12">
        <v>39407</v>
      </c>
      <c r="E9410" s="13" t="s">
        <v>16066</v>
      </c>
      <c r="F9410" s="13" t="s">
        <v>3287</v>
      </c>
      <c r="G9410" s="14" t="s">
        <v>16067</v>
      </c>
      <c r="H9410" s="15">
        <f>HYPERLINK("https://docs.wto.org/imrd/directdoc.asp?DDFDocuments/t/G/SPS/NUSA1735.doc","EN")</f>
      </c>
      <c r="I9410" s="15">
        <f>HYPERLINK("https://docs.wto.org/imrd/directdoc.asp?DDFDocuments/u/G/SPS/NUSA1735.doc","FR")</f>
      </c>
      <c r="J9410" s="15">
        <f>HYPERLINK("https://docs.wto.org/imrd/directdoc.asp?DDFDocuments/v/G/SPS/NUSA1735.doc","ES")</f>
      </c>
    </row>
    <row r="9411">
      <c r="A9411" s="10" t="s">
        <v>16068</v>
      </c>
      <c r="B9411" s="11" t="s">
        <v>183</v>
      </c>
      <c r="C9411" s="10" t="s">
        <v>18</v>
      </c>
      <c r="D9411" s="12">
        <v>39406</v>
      </c>
      <c r="E9411" s="13" t="s">
        <v>16069</v>
      </c>
      <c r="F9411" s="13" t="s">
        <v>1089</v>
      </c>
      <c r="G9411" s="14" t="s">
        <v>188</v>
      </c>
      <c r="H9411" s="15">
        <f>HYPERLINK("https://docs.wto.org/imrd/directdoc.asp?DDFDocuments/t/G/SPS/NARG111R1.DOC","EN")</f>
      </c>
      <c r="I9411" s="15">
        <f>HYPERLINK("https://docs.wto.org/imrd/directdoc.asp?DDFDocuments/u/G/SPS/NARG111R1.DOC","FR")</f>
      </c>
      <c r="J9411" s="15">
        <f>HYPERLINK("https://docs.wto.org/imrd/directdoc.asp?DDFDocuments/v/G/SPS/NARG111R1.DOC","ES")</f>
      </c>
    </row>
    <row r="9412">
      <c r="A9412" s="10" t="s">
        <v>16070</v>
      </c>
      <c r="B9412" s="11" t="s">
        <v>82</v>
      </c>
      <c r="C9412" s="10" t="s">
        <v>18</v>
      </c>
      <c r="D9412" s="12">
        <v>39406</v>
      </c>
      <c r="E9412" s="13" t="s">
        <v>15739</v>
      </c>
      <c r="F9412" s="13" t="s">
        <v>787</v>
      </c>
      <c r="G9412" s="14" t="s">
        <v>16071</v>
      </c>
      <c r="H9412" s="15">
        <f>HYPERLINK("https://docs.wto.org/imrd/directdoc.asp?DDFDocuments/t/G/SPS/NEEC317.doc","EN")</f>
      </c>
      <c r="I9412" s="15">
        <f>HYPERLINK("https://docs.wto.org/imrd/directdoc.asp?DDFDocuments/u/G/SPS/NEEC317.doc","FR")</f>
      </c>
      <c r="J9412" s="15">
        <f>HYPERLINK("https://docs.wto.org/imrd/directdoc.asp?DDFDocuments/v/G/SPS/NEEC317.doc","ES")</f>
      </c>
    </row>
    <row r="9413">
      <c r="A9413" s="10" t="s">
        <v>16072</v>
      </c>
      <c r="B9413" s="11" t="s">
        <v>161</v>
      </c>
      <c r="C9413" s="10" t="s">
        <v>12</v>
      </c>
      <c r="D9413" s="12">
        <v>39402</v>
      </c>
      <c r="E9413" s="13" t="s">
        <v>16073</v>
      </c>
      <c r="F9413" s="13" t="s">
        <v>16074</v>
      </c>
      <c r="G9413" s="14" t="s">
        <v>72</v>
      </c>
      <c r="H9413" s="15">
        <f>HYPERLINK("https://docs.wto.org/imrd/directdoc.asp?DDFDocuments/q/G/SPS/NUSA1734.pdf","EN")</f>
      </c>
      <c r="I9413" s="15">
        <f>HYPERLINK("https://docs.wto.org/imrd/directdoc.asp?DDFDocuments/r/G/SPS/NUSA1734.pdf","FR")</f>
      </c>
      <c r="J9413" s="15">
        <f>HYPERLINK("https://docs.wto.org/imrd/directdoc.asp?DDFDocuments/s/G/SPS/NUSA1734.pdf","ES")</f>
      </c>
    </row>
    <row r="9414">
      <c r="A9414" s="10" t="s">
        <v>16075</v>
      </c>
      <c r="B9414" s="11" t="s">
        <v>5038</v>
      </c>
      <c r="C9414" s="10" t="s">
        <v>12</v>
      </c>
      <c r="D9414" s="12">
        <v>39401</v>
      </c>
      <c r="E9414" s="13" t="s">
        <v>15835</v>
      </c>
      <c r="F9414" s="13" t="s">
        <v>56</v>
      </c>
      <c r="G9414" s="14" t="s">
        <v>16076</v>
      </c>
      <c r="H9414" s="15">
        <f>HYPERLINK("https://docs.wto.org/imrd/directdoc.asp?DDFDocuments/q/G/SPS/NALB34.pdf","EN")</f>
      </c>
      <c r="I9414" s="15">
        <f>HYPERLINK("https://docs.wto.org/imrd/directdoc.asp?DDFDocuments/r/G/SPS/NALB34.pdf","FR")</f>
      </c>
      <c r="J9414" s="15">
        <f>HYPERLINK("https://docs.wto.org/imrd/directdoc.asp?DDFDocuments/s/G/SPS/NALB34.pdf","ES")</f>
      </c>
    </row>
    <row r="9415">
      <c r="A9415" s="10" t="s">
        <v>16077</v>
      </c>
      <c r="B9415" s="11" t="s">
        <v>3715</v>
      </c>
      <c r="C9415" s="10" t="s">
        <v>18</v>
      </c>
      <c r="D9415" s="12">
        <v>39401</v>
      </c>
      <c r="E9415" s="13" t="s">
        <v>16078</v>
      </c>
      <c r="F9415" s="13" t="s">
        <v>15215</v>
      </c>
      <c r="G9415" s="14" t="s">
        <v>14836</v>
      </c>
      <c r="H9415" s="15">
        <f>HYPERLINK("https://docs.wto.org/imrd/directdoc.asp?DDFDocuments/q/G/SPS/NARM10.pdf","EN")</f>
      </c>
      <c r="I9415" s="15">
        <f>HYPERLINK("https://docs.wto.org/imrd/directdoc.asp?DDFDocuments/r/G/SPS/NARM10.pdf","FR")</f>
      </c>
      <c r="J9415" s="15">
        <f>HYPERLINK("https://docs.wto.org/imrd/directdoc.asp?DDFDocuments/s/G/SPS/NARM10.pdf","ES")</f>
      </c>
    </row>
    <row r="9416">
      <c r="A9416" s="10" t="s">
        <v>16079</v>
      </c>
      <c r="B9416" s="11" t="s">
        <v>5038</v>
      </c>
      <c r="C9416" s="10" t="s">
        <v>12</v>
      </c>
      <c r="D9416" s="12">
        <v>39398</v>
      </c>
      <c r="E9416" s="13" t="s">
        <v>16080</v>
      </c>
      <c r="F9416" s="13" t="s">
        <v>8397</v>
      </c>
      <c r="G9416" s="14" t="s">
        <v>16081</v>
      </c>
      <c r="H9416" s="15">
        <f>HYPERLINK("https://docs.wto.org/imrd/directdoc.asp?DDFDocuments/q/G/SPS/NALB30.pdf","EN")</f>
      </c>
      <c r="I9416" s="15">
        <f>HYPERLINK("https://docs.wto.org/imrd/directdoc.asp?DDFDocuments/r/G/SPS/NALB30.pdf","FR")</f>
      </c>
      <c r="J9416" s="15">
        <f>HYPERLINK("https://docs.wto.org/imrd/directdoc.asp?DDFDocuments/s/G/SPS/NALB30.pdf","ES")</f>
      </c>
    </row>
    <row r="9417">
      <c r="A9417" s="10" t="s">
        <v>16082</v>
      </c>
      <c r="B9417" s="11" t="s">
        <v>5038</v>
      </c>
      <c r="C9417" s="10" t="s">
        <v>12</v>
      </c>
      <c r="D9417" s="12">
        <v>39398</v>
      </c>
      <c r="E9417" s="13" t="s">
        <v>16083</v>
      </c>
      <c r="F9417" s="13" t="s">
        <v>6531</v>
      </c>
      <c r="G9417" s="14" t="s">
        <v>16084</v>
      </c>
      <c r="H9417" s="15">
        <f>HYPERLINK("https://docs.wto.org/imrd/directdoc.asp?DDFDocuments/t/G/SPS/NALB31.DOC","EN")</f>
      </c>
      <c r="I9417" s="15">
        <f>HYPERLINK("https://docs.wto.org/imrd/directdoc.asp?DDFDocuments/u/G/SPS/NALB31.DOC","FR")</f>
      </c>
      <c r="J9417" s="15">
        <f>HYPERLINK("https://docs.wto.org/imrd/directdoc.asp?DDFDocuments/v/G/SPS/NALB31.DOC","ES")</f>
      </c>
    </row>
    <row r="9418">
      <c r="A9418" s="10" t="s">
        <v>16085</v>
      </c>
      <c r="B9418" s="11" t="s">
        <v>5038</v>
      </c>
      <c r="C9418" s="10" t="s">
        <v>12</v>
      </c>
      <c r="D9418" s="12">
        <v>39398</v>
      </c>
      <c r="E9418" s="13" t="s">
        <v>16086</v>
      </c>
      <c r="F9418" s="13" t="s">
        <v>389</v>
      </c>
      <c r="G9418" s="14" t="s">
        <v>16087</v>
      </c>
      <c r="H9418" s="15">
        <f>HYPERLINK("https://docs.wto.org/imrd/directdoc.asp?DDFDocuments/q/G/SPS/NALB32.pdf","EN")</f>
      </c>
      <c r="I9418" s="15">
        <f>HYPERLINK("https://docs.wto.org/imrd/directdoc.asp?DDFDocuments/r/G/SPS/NALB32.pdf","FR")</f>
      </c>
      <c r="J9418" s="15">
        <f>HYPERLINK("https://docs.wto.org/imrd/directdoc.asp?DDFDocuments/s/G/SPS/NALB32.pdf","ES")</f>
      </c>
    </row>
    <row r="9419">
      <c r="A9419" s="10" t="s">
        <v>16088</v>
      </c>
      <c r="B9419" s="11" t="s">
        <v>5038</v>
      </c>
      <c r="C9419" s="10" t="s">
        <v>12</v>
      </c>
      <c r="D9419" s="12">
        <v>39398</v>
      </c>
      <c r="E9419" s="13" t="s">
        <v>16080</v>
      </c>
      <c r="F9419" s="13" t="s">
        <v>14</v>
      </c>
      <c r="G9419" s="14" t="s">
        <v>16089</v>
      </c>
      <c r="H9419" s="15">
        <f>HYPERLINK("https://docs.wto.org/imrd/directdoc.asp?DDFDocuments/q/G/SPS/NALB33.pdf","EN")</f>
      </c>
      <c r="I9419" s="15">
        <f>HYPERLINK("https://docs.wto.org/imrd/directdoc.asp?DDFDocuments/r/G/SPS/NALB33.pdf","FR")</f>
      </c>
      <c r="J9419" s="15">
        <f>HYPERLINK("https://docs.wto.org/imrd/directdoc.asp?DDFDocuments/s/G/SPS/NALB33.pdf","ES")</f>
      </c>
    </row>
    <row r="9420">
      <c r="A9420" s="10" t="s">
        <v>16090</v>
      </c>
      <c r="B9420" s="11" t="s">
        <v>195</v>
      </c>
      <c r="C9420" s="10" t="s">
        <v>18</v>
      </c>
      <c r="D9420" s="12">
        <v>39395</v>
      </c>
      <c r="E9420" s="13" t="s">
        <v>16091</v>
      </c>
      <c r="F9420" s="13" t="s">
        <v>3997</v>
      </c>
      <c r="G9420" s="14" t="s">
        <v>14816</v>
      </c>
      <c r="H9420" s="15">
        <f>HYPERLINK("https://docs.wto.org/imrd/directdoc.asp?DDFDocuments/t/G/SPS/NNZL386.DOC","EN")</f>
      </c>
      <c r="I9420" s="15">
        <f>HYPERLINK("https://docs.wto.org/imrd/directdoc.asp?DDFDocuments/u/G/SPS/NNZL386.DOC","FR")</f>
      </c>
      <c r="J9420" s="15">
        <f>HYPERLINK("https://docs.wto.org/imrd/directdoc.asp?DDFDocuments/v/G/SPS/NNZL386.DOC","ES")</f>
      </c>
    </row>
    <row r="9421">
      <c r="A9421" s="10" t="s">
        <v>16092</v>
      </c>
      <c r="B9421" s="11" t="s">
        <v>153</v>
      </c>
      <c r="C9421" s="10" t="s">
        <v>18</v>
      </c>
      <c r="D9421" s="12">
        <v>39393</v>
      </c>
      <c r="E9421" s="13" t="s">
        <v>2329</v>
      </c>
      <c r="F9421" s="13" t="s">
        <v>607</v>
      </c>
      <c r="G9421" s="14" t="s">
        <v>15002</v>
      </c>
      <c r="H9421" s="15">
        <f>HYPERLINK("https://docs.wto.org/imrd/directdoc.asp?DDFDocuments/t/G/SPS/NKOR265.DOC","EN")</f>
      </c>
      <c r="I9421" s="15">
        <f>HYPERLINK("https://docs.wto.org/imrd/directdoc.asp?DDFDocuments/u/G/SPS/NKOR265.DOC","FR")</f>
      </c>
      <c r="J9421" s="15">
        <f>HYPERLINK("https://docs.wto.org/imrd/directdoc.asp?DDFDocuments/v/G/SPS/NKOR265.DOC","ES")</f>
      </c>
    </row>
    <row r="9422">
      <c r="A9422" s="10" t="s">
        <v>16093</v>
      </c>
      <c r="B9422" s="11" t="s">
        <v>233</v>
      </c>
      <c r="C9422" s="10" t="s">
        <v>18</v>
      </c>
      <c r="D9422" s="12">
        <v>39393</v>
      </c>
      <c r="E9422" s="13" t="s">
        <v>16094</v>
      </c>
      <c r="F9422" s="13" t="s">
        <v>6597</v>
      </c>
      <c r="G9422" s="14" t="s">
        <v>4883</v>
      </c>
      <c r="H9422" s="15">
        <f>HYPERLINK("https://docs.wto.org/imrd/directdoc.asp?DDFDocuments/t/G/SPS/NPER165.DOC","EN")</f>
      </c>
      <c r="I9422" s="15">
        <f>HYPERLINK("https://docs.wto.org/imrd/directdoc.asp?DDFDocuments/u/G/SPS/NPER165.DOC","FR")</f>
      </c>
      <c r="J9422" s="15">
        <f>HYPERLINK("https://docs.wto.org/imrd/directdoc.asp?DDFDocuments/v/G/SPS/NPER165.DOC","ES")</f>
      </c>
    </row>
    <row r="9423">
      <c r="A9423" s="10" t="s">
        <v>16095</v>
      </c>
      <c r="B9423" s="11" t="s">
        <v>134</v>
      </c>
      <c r="C9423" s="10" t="s">
        <v>40</v>
      </c>
      <c r="D9423" s="12">
        <v>39392</v>
      </c>
      <c r="E9423" s="13" t="s">
        <v>16096</v>
      </c>
      <c r="F9423" s="13" t="s">
        <v>925</v>
      </c>
      <c r="G9423" s="14" t="s">
        <v>16097</v>
      </c>
      <c r="H9423" s="15">
        <f>HYPERLINK("https://docs.wto.org/imrd/directdoc.asp?DDFDocuments/t/G/SPS/NTHA111A1.DOC","EN")</f>
      </c>
      <c r="I9423" s="15">
        <f>HYPERLINK("https://docs.wto.org/imrd/directdoc.asp?DDFDocuments/u/G/SPS/NTHA111A1.DOC","FR")</f>
      </c>
      <c r="J9423" s="15">
        <f>HYPERLINK("https://docs.wto.org/imrd/directdoc.asp?DDFDocuments/v/G/SPS/NTHA111A1.DOC","ES")</f>
      </c>
    </row>
    <row r="9424">
      <c r="A9424" s="10" t="s">
        <v>16098</v>
      </c>
      <c r="B9424" s="11" t="s">
        <v>95</v>
      </c>
      <c r="C9424" s="10" t="s">
        <v>40</v>
      </c>
      <c r="D9424" s="12">
        <v>39391</v>
      </c>
      <c r="E9424" s="13" t="s">
        <v>16099</v>
      </c>
      <c r="F9424" s="13" t="s">
        <v>5150</v>
      </c>
      <c r="G9424" s="14"/>
      <c r="H9424" s="15">
        <f>HYPERLINK("https://docs.wto.org/imrd/directdoc.asp?DDFDocuments/t/G/SPS/NBRA210A1.DOC","EN")</f>
      </c>
      <c r="I9424" s="15">
        <f>HYPERLINK("https://docs.wto.org/imrd/directdoc.asp?DDFDocuments/u/G/SPS/NBRA210A1.DOC","FR")</f>
      </c>
      <c r="J9424" s="15">
        <f>HYPERLINK("https://docs.wto.org/imrd/directdoc.asp?DDFDocuments/v/G/SPS/NBRA210A1.DOC","ES")</f>
      </c>
    </row>
    <row r="9425">
      <c r="A9425" s="10" t="s">
        <v>16100</v>
      </c>
      <c r="B9425" s="11" t="s">
        <v>95</v>
      </c>
      <c r="C9425" s="10" t="s">
        <v>18</v>
      </c>
      <c r="D9425" s="12">
        <v>39391</v>
      </c>
      <c r="E9425" s="13" t="s">
        <v>16101</v>
      </c>
      <c r="F9425" s="13" t="s">
        <v>2192</v>
      </c>
      <c r="G9425" s="14" t="s">
        <v>14816</v>
      </c>
      <c r="H9425" s="15">
        <f>HYPERLINK("https://docs.wto.org/imrd/directdoc.asp?DDFDocuments/t/G/SPS/NBRA351.DOC","EN")</f>
      </c>
      <c r="I9425" s="15">
        <f>HYPERLINK("https://docs.wto.org/imrd/directdoc.asp?DDFDocuments/u/G/SPS/NBRA351.DOC","FR")</f>
      </c>
      <c r="J9425" s="15">
        <f>HYPERLINK("https://docs.wto.org/imrd/directdoc.asp?DDFDocuments/v/G/SPS/NBRA351.DOC","ES")</f>
      </c>
    </row>
    <row r="9426">
      <c r="A9426" s="10" t="s">
        <v>16102</v>
      </c>
      <c r="B9426" s="11" t="s">
        <v>95</v>
      </c>
      <c r="C9426" s="10" t="s">
        <v>40</v>
      </c>
      <c r="D9426" s="12">
        <v>39391</v>
      </c>
      <c r="E9426" s="13" t="s">
        <v>16103</v>
      </c>
      <c r="F9426" s="13" t="s">
        <v>16104</v>
      </c>
      <c r="G9426" s="14" t="s">
        <v>14816</v>
      </c>
      <c r="H9426" s="15">
        <f>HYPERLINK("https://docs.wto.org/imrd/directdoc.asp?DDFDocuments/t/G/SPS/NBRA352.DOC","EN")</f>
      </c>
      <c r="I9426" s="15">
        <f>HYPERLINK("https://docs.wto.org/imrd/directdoc.asp?DDFDocuments/u/G/SPS/NBRA352.DOC","FR")</f>
      </c>
      <c r="J9426" s="15">
        <f>HYPERLINK("https://docs.wto.org/imrd/directdoc.asp?DDFDocuments/v/G/SPS/NBRA352.DOC","ES")</f>
      </c>
    </row>
    <row r="9427">
      <c r="A9427" s="10" t="s">
        <v>16105</v>
      </c>
      <c r="B9427" s="11" t="s">
        <v>27</v>
      </c>
      <c r="C9427" s="10" t="s">
        <v>18</v>
      </c>
      <c r="D9427" s="12">
        <v>39391</v>
      </c>
      <c r="E9427" s="13" t="s">
        <v>16106</v>
      </c>
      <c r="F9427" s="13" t="s">
        <v>24</v>
      </c>
      <c r="G9427" s="14" t="s">
        <v>14820</v>
      </c>
      <c r="H9427" s="15">
        <f>HYPERLINK("https://docs.wto.org/imrd/directdoc.asp?DDFDocuments/t/G/SPS/NCRI57.DOC","EN")</f>
      </c>
      <c r="I9427" s="15">
        <f>HYPERLINK("https://docs.wto.org/imrd/directdoc.asp?DDFDocuments/u/G/SPS/NCRI57.DOC","FR")</f>
      </c>
      <c r="J9427" s="15">
        <f>HYPERLINK("https://docs.wto.org/imrd/directdoc.asp?DDFDocuments/v/G/SPS/NCRI57.DOC","ES")</f>
      </c>
    </row>
    <row r="9428">
      <c r="A9428" s="10" t="s">
        <v>16107</v>
      </c>
      <c r="B9428" s="11" t="s">
        <v>59</v>
      </c>
      <c r="C9428" s="10" t="s">
        <v>18</v>
      </c>
      <c r="D9428" s="12">
        <v>39391</v>
      </c>
      <c r="E9428" s="13" t="s">
        <v>16108</v>
      </c>
      <c r="F9428" s="13" t="s">
        <v>733</v>
      </c>
      <c r="G9428" s="14" t="s">
        <v>14836</v>
      </c>
      <c r="H9428" s="15">
        <f>HYPERLINK("https://docs.wto.org/imrd/directdoc.asp?DDFDocuments/t/G/SPS/NTPKM116.doc","EN")</f>
      </c>
      <c r="I9428" s="15">
        <f>HYPERLINK("https://docs.wto.org/imrd/directdoc.asp?DDFDocuments/u/G/SPS/NTPKM116.doc","FR")</f>
      </c>
      <c r="J9428" s="15">
        <f>HYPERLINK("https://docs.wto.org/imrd/directdoc.asp?DDFDocuments/v/G/SPS/NTPKM116.doc","ES")</f>
      </c>
    </row>
    <row r="9429">
      <c r="A9429" s="10" t="s">
        <v>16109</v>
      </c>
      <c r="B9429" s="11" t="s">
        <v>95</v>
      </c>
      <c r="C9429" s="10" t="s">
        <v>40</v>
      </c>
      <c r="D9429" s="12">
        <v>39388</v>
      </c>
      <c r="E9429" s="13" t="s">
        <v>16110</v>
      </c>
      <c r="F9429" s="13" t="s">
        <v>122</v>
      </c>
      <c r="G9429" s="14" t="s">
        <v>14816</v>
      </c>
      <c r="H9429" s="15">
        <f>HYPERLINK("https://docs.wto.org/imrd/directdoc.asp?DDFDocuments/t/G/SPS/NBRA184A1.DOC","EN")</f>
      </c>
      <c r="I9429" s="15">
        <f>HYPERLINK("https://docs.wto.org/imrd/directdoc.asp?DDFDocuments/u/G/SPS/NBRA184A1.DOC","FR")</f>
      </c>
      <c r="J9429" s="15">
        <f>HYPERLINK("https://docs.wto.org/imrd/directdoc.asp?DDFDocuments/v/G/SPS/NBRA184A1.DOC","ES")</f>
      </c>
    </row>
    <row r="9430">
      <c r="A9430" s="10" t="s">
        <v>16111</v>
      </c>
      <c r="B9430" s="11" t="s">
        <v>95</v>
      </c>
      <c r="C9430" s="10" t="s">
        <v>18</v>
      </c>
      <c r="D9430" s="12">
        <v>39388</v>
      </c>
      <c r="E9430" s="13" t="s">
        <v>16112</v>
      </c>
      <c r="F9430" s="13" t="s">
        <v>1282</v>
      </c>
      <c r="G9430" s="14" t="s">
        <v>14816</v>
      </c>
      <c r="H9430" s="15">
        <f>HYPERLINK("https://docs.wto.org/imrd/directdoc.asp?DDFDocuments/t/G/SPS/NBRA350.doc","EN")</f>
      </c>
      <c r="I9430" s="15">
        <f>HYPERLINK("https://docs.wto.org/imrd/directdoc.asp?DDFDocuments/u/G/SPS/NBRA350.doc","FR")</f>
      </c>
      <c r="J9430" s="15">
        <f>HYPERLINK("https://docs.wto.org/imrd/directdoc.asp?DDFDocuments/v/G/SPS/NBRA350.doc","ES")</f>
      </c>
    </row>
    <row r="9431">
      <c r="A9431" s="10" t="s">
        <v>16113</v>
      </c>
      <c r="B9431" s="11" t="s">
        <v>161</v>
      </c>
      <c r="C9431" s="10" t="s">
        <v>40</v>
      </c>
      <c r="D9431" s="12">
        <v>39386</v>
      </c>
      <c r="E9431" s="13" t="s">
        <v>16114</v>
      </c>
      <c r="F9431" s="13" t="s">
        <v>5163</v>
      </c>
      <c r="G9431" s="14" t="s">
        <v>15440</v>
      </c>
      <c r="H9431" s="15">
        <f>HYPERLINK("https://docs.wto.org/imrd/directdoc.asp?DDFDocuments/t/G/SPS/NUSA1187A4.DOC","EN")</f>
      </c>
      <c r="I9431" s="15">
        <f>HYPERLINK("https://docs.wto.org/imrd/directdoc.asp?DDFDocuments/u/G/SPS/NUSA1187A4.DOC","FR")</f>
      </c>
      <c r="J9431" s="15">
        <f>HYPERLINK("https://docs.wto.org/imrd/directdoc.asp?DDFDocuments/v/G/SPS/NUSA1187A4.DOC","ES")</f>
      </c>
    </row>
    <row r="9432">
      <c r="A9432" s="10" t="s">
        <v>16115</v>
      </c>
      <c r="B9432" s="11" t="s">
        <v>161</v>
      </c>
      <c r="C9432" s="10" t="s">
        <v>40</v>
      </c>
      <c r="D9432" s="12">
        <v>39386</v>
      </c>
      <c r="E9432" s="13" t="s">
        <v>16116</v>
      </c>
      <c r="F9432" s="13" t="s">
        <v>5150</v>
      </c>
      <c r="G9432" s="14" t="s">
        <v>12748</v>
      </c>
      <c r="H9432" s="15">
        <f>HYPERLINK("https://docs.wto.org/imrd/directdoc.asp?DDFDocuments/t/G/SPS/NUSA1488A1.DOC","EN")</f>
      </c>
      <c r="I9432" s="15">
        <f>HYPERLINK("https://docs.wto.org/imrd/directdoc.asp?DDFDocuments/u/G/SPS/NUSA1488A1.DOC","FR")</f>
      </c>
      <c r="J9432" s="15">
        <f>HYPERLINK("https://docs.wto.org/imrd/directdoc.asp?DDFDocuments/v/G/SPS/NUSA1488A1.DOC","ES")</f>
      </c>
    </row>
    <row r="9433">
      <c r="A9433" s="10" t="s">
        <v>16117</v>
      </c>
      <c r="B9433" s="11" t="s">
        <v>204</v>
      </c>
      <c r="C9433" s="10" t="s">
        <v>18</v>
      </c>
      <c r="D9433" s="12">
        <v>39385</v>
      </c>
      <c r="E9433" s="13" t="s">
        <v>16118</v>
      </c>
      <c r="F9433" s="13" t="s">
        <v>1515</v>
      </c>
      <c r="G9433" s="14" t="s">
        <v>14816</v>
      </c>
      <c r="H9433" s="15">
        <f>HYPERLINK("https://docs.wto.org/imrd/directdoc.asp?DDFDocuments/t/G/SPS/NEGY30.DOC","EN")</f>
      </c>
      <c r="I9433" s="15">
        <f>HYPERLINK("https://docs.wto.org/imrd/directdoc.asp?DDFDocuments/u/G/SPS/NEGY30.DOC","FR")</f>
      </c>
      <c r="J9433" s="15">
        <f>HYPERLINK("https://docs.wto.org/imrd/directdoc.asp?DDFDocuments/v/G/SPS/NEGY30.DOC","ES")</f>
      </c>
    </row>
    <row r="9434">
      <c r="A9434" s="10" t="s">
        <v>16119</v>
      </c>
      <c r="B9434" s="11" t="s">
        <v>127</v>
      </c>
      <c r="C9434" s="10" t="s">
        <v>18</v>
      </c>
      <c r="D9434" s="12">
        <v>39385</v>
      </c>
      <c r="E9434" s="13" t="s">
        <v>16120</v>
      </c>
      <c r="F9434" s="13" t="s">
        <v>138</v>
      </c>
      <c r="G9434" s="14" t="s">
        <v>16121</v>
      </c>
      <c r="H9434" s="15">
        <f>HYPERLINK("https://docs.wto.org/imrd/directdoc.asp?DDFDocuments/q/G/SPS/NHKG24R1.pdf","EN")</f>
      </c>
      <c r="I9434" s="15">
        <f>HYPERLINK("https://docs.wto.org/imrd/directdoc.asp?DDFDocuments/r/G/SPS/NHKG24R1.pdf","FR")</f>
      </c>
      <c r="J9434" s="15">
        <f>HYPERLINK("https://docs.wto.org/imrd/directdoc.asp?DDFDocuments/s/G/SPS/NHKG24R1.pdf","ES")</f>
      </c>
    </row>
    <row r="9435">
      <c r="A9435" s="10" t="s">
        <v>16122</v>
      </c>
      <c r="B9435" s="11" t="s">
        <v>124</v>
      </c>
      <c r="C9435" s="10" t="s">
        <v>18</v>
      </c>
      <c r="D9435" s="12">
        <v>39381</v>
      </c>
      <c r="E9435" s="13" t="s">
        <v>16123</v>
      </c>
      <c r="F9435" s="13" t="s">
        <v>32</v>
      </c>
      <c r="G9435" s="14" t="s">
        <v>14816</v>
      </c>
      <c r="H9435" s="15">
        <f>HYPERLINK("https://docs.wto.org/imrd/directdoc.asp?DDFDocuments/t/G/SPS/NIDN37.doc","EN")</f>
      </c>
      <c r="I9435" s="15">
        <f>HYPERLINK("https://docs.wto.org/imrd/directdoc.asp?DDFDocuments/u/G/SPS/NIDN37.doc","FR")</f>
      </c>
      <c r="J9435" s="15">
        <f>HYPERLINK("https://docs.wto.org/imrd/directdoc.asp?DDFDocuments/v/G/SPS/NIDN37.doc","ES")</f>
      </c>
    </row>
    <row r="9436">
      <c r="A9436" s="10" t="s">
        <v>16124</v>
      </c>
      <c r="B9436" s="11" t="s">
        <v>5038</v>
      </c>
      <c r="C9436" s="10" t="s">
        <v>12</v>
      </c>
      <c r="D9436" s="12">
        <v>39380</v>
      </c>
      <c r="E9436" s="13" t="s">
        <v>16125</v>
      </c>
      <c r="F9436" s="13" t="s">
        <v>14</v>
      </c>
      <c r="G9436" s="14" t="s">
        <v>16126</v>
      </c>
      <c r="H9436" s="15">
        <f>HYPERLINK("https://docs.wto.org/imrd/directdoc.asp?DDFDocuments/q/G/SPS/NALB29.pdf","EN")</f>
      </c>
      <c r="I9436" s="15">
        <f>HYPERLINK("https://docs.wto.org/imrd/directdoc.asp?DDFDocuments/r/G/SPS/NALB29.pdf","FR")</f>
      </c>
      <c r="J9436" s="15">
        <f>HYPERLINK("https://docs.wto.org/imrd/directdoc.asp?DDFDocuments/s/G/SPS/NALB29.pdf","ES")</f>
      </c>
    </row>
    <row r="9437">
      <c r="A9437" s="10" t="s">
        <v>16127</v>
      </c>
      <c r="B9437" s="11" t="s">
        <v>3715</v>
      </c>
      <c r="C9437" s="10" t="s">
        <v>18</v>
      </c>
      <c r="D9437" s="12">
        <v>39380</v>
      </c>
      <c r="E9437" s="13" t="s">
        <v>6929</v>
      </c>
      <c r="F9437" s="13" t="s">
        <v>16128</v>
      </c>
      <c r="G9437" s="14" t="s">
        <v>15256</v>
      </c>
      <c r="H9437" s="15">
        <f>HYPERLINK("https://docs.wto.org/imrd/directdoc.asp?DDFDocuments/t/G/SPS/NARM9.DOC","EN")</f>
      </c>
      <c r="I9437" s="15">
        <f>HYPERLINK("https://docs.wto.org/imrd/directdoc.asp?DDFDocuments/u/G/SPS/NARM9.DOC","FR")</f>
      </c>
      <c r="J9437" s="15">
        <f>HYPERLINK("https://docs.wto.org/imrd/directdoc.asp?DDFDocuments/v/G/SPS/NARM9.DOC","ES")</f>
      </c>
    </row>
    <row r="9438">
      <c r="A9438" s="10" t="s">
        <v>16129</v>
      </c>
      <c r="B9438" s="11" t="s">
        <v>623</v>
      </c>
      <c r="C9438" s="10" t="s">
        <v>18</v>
      </c>
      <c r="D9438" s="12">
        <v>39380</v>
      </c>
      <c r="E9438" s="13" t="s">
        <v>16130</v>
      </c>
      <c r="F9438" s="13" t="s">
        <v>16131</v>
      </c>
      <c r="G9438" s="14" t="s">
        <v>14836</v>
      </c>
      <c r="H9438" s="15">
        <f>HYPERLINK("https://docs.wto.org/imrd/directdoc.asp?DDFDocuments/t/G/SPS/NOMN23.doc","EN")</f>
      </c>
      <c r="I9438" s="15">
        <f>HYPERLINK("https://docs.wto.org/imrd/directdoc.asp?DDFDocuments/u/G/SPS/NOMN23.doc","FR")</f>
      </c>
      <c r="J9438" s="15">
        <f>HYPERLINK("https://docs.wto.org/imrd/directdoc.asp?DDFDocuments/v/G/SPS/NOMN23.doc","ES")</f>
      </c>
    </row>
    <row r="9439">
      <c r="A9439" s="10" t="s">
        <v>16132</v>
      </c>
      <c r="B9439" s="11" t="s">
        <v>233</v>
      </c>
      <c r="C9439" s="10" t="s">
        <v>12</v>
      </c>
      <c r="D9439" s="12">
        <v>39380</v>
      </c>
      <c r="E9439" s="13" t="s">
        <v>4111</v>
      </c>
      <c r="F9439" s="13" t="s">
        <v>229</v>
      </c>
      <c r="G9439" s="14" t="s">
        <v>72</v>
      </c>
      <c r="H9439" s="15">
        <f>HYPERLINK("https://docs.wto.org/imrd/directdoc.asp?DDFDocuments/q/G/SPS/NPER164.pdf","EN")</f>
      </c>
      <c r="I9439" s="15">
        <f>HYPERLINK("https://docs.wto.org/imrd/directdoc.asp?DDFDocuments/r/G/SPS/NPER164.pdf","FR")</f>
      </c>
      <c r="J9439" s="15">
        <f>HYPERLINK("https://docs.wto.org/imrd/directdoc.asp?DDFDocuments/s/G/SPS/NPER164.pdf","ES")</f>
      </c>
    </row>
    <row r="9440">
      <c r="A9440" s="10" t="s">
        <v>16133</v>
      </c>
      <c r="B9440" s="11" t="s">
        <v>149</v>
      </c>
      <c r="C9440" s="10" t="s">
        <v>18</v>
      </c>
      <c r="D9440" s="12">
        <v>39379</v>
      </c>
      <c r="E9440" s="13" t="s">
        <v>1792</v>
      </c>
      <c r="F9440" s="13" t="s">
        <v>122</v>
      </c>
      <c r="G9440" s="14" t="s">
        <v>15002</v>
      </c>
      <c r="H9440" s="15">
        <f>HYPERLINK("https://docs.wto.org/imrd/directdoc.asp?DDFDocuments/t/G/SPS/NCHN103.DOC","EN")</f>
      </c>
      <c r="I9440" s="15">
        <f>HYPERLINK("https://docs.wto.org/imrd/directdoc.asp?DDFDocuments/u/G/SPS/NCHN103.DOC","FR")</f>
      </c>
      <c r="J9440" s="15">
        <f>HYPERLINK("https://docs.wto.org/imrd/directdoc.asp?DDFDocuments/v/G/SPS/NCHN103.DOC","ES")</f>
      </c>
    </row>
    <row r="9441">
      <c r="A9441" s="10" t="s">
        <v>16134</v>
      </c>
      <c r="B9441" s="11" t="s">
        <v>79</v>
      </c>
      <c r="C9441" s="10" t="s">
        <v>18</v>
      </c>
      <c r="D9441" s="12">
        <v>39379</v>
      </c>
      <c r="E9441" s="13" t="s">
        <v>4111</v>
      </c>
      <c r="F9441" s="13" t="s">
        <v>1282</v>
      </c>
      <c r="G9441" s="14" t="s">
        <v>161</v>
      </c>
      <c r="H9441" s="15">
        <f>HYPERLINK("https://docs.wto.org/imrd/directdoc.asp?DDFDocuments/t/G/SPS/NCOL149.doc","EN")</f>
      </c>
      <c r="I9441" s="15">
        <f>HYPERLINK("https://docs.wto.org/imrd/directdoc.asp?DDFDocuments/u/G/SPS/NCOL149.doc","FR")</f>
      </c>
      <c r="J9441" s="15">
        <f>HYPERLINK("https://docs.wto.org/imrd/directdoc.asp?DDFDocuments/v/G/SPS/NCOL149.doc","ES")</f>
      </c>
    </row>
    <row r="9442">
      <c r="A9442" s="10" t="s">
        <v>16135</v>
      </c>
      <c r="B9442" s="11" t="s">
        <v>161</v>
      </c>
      <c r="C9442" s="10" t="s">
        <v>12</v>
      </c>
      <c r="D9442" s="12">
        <v>39377</v>
      </c>
      <c r="E9442" s="13" t="s">
        <v>16136</v>
      </c>
      <c r="F9442" s="13" t="s">
        <v>283</v>
      </c>
      <c r="G9442" s="14" t="s">
        <v>2735</v>
      </c>
      <c r="H9442" s="15">
        <f>HYPERLINK("https://docs.wto.org/imrd/directdoc.asp?DDFDocuments/t/G/SPS/NUSA1724.DOC","EN")</f>
      </c>
      <c r="I9442" s="15">
        <f>HYPERLINK("https://docs.wto.org/imrd/directdoc.asp?DDFDocuments/u/G/SPS/NUSA1724.DOC","FR")</f>
      </c>
      <c r="J9442" s="15">
        <f>HYPERLINK("https://docs.wto.org/imrd/directdoc.asp?DDFDocuments/v/G/SPS/NUSA1724.DOC","ES")</f>
      </c>
    </row>
    <row r="9443">
      <c r="A9443" s="10" t="s">
        <v>16137</v>
      </c>
      <c r="B9443" s="11" t="s">
        <v>161</v>
      </c>
      <c r="C9443" s="10" t="s">
        <v>40</v>
      </c>
      <c r="D9443" s="12">
        <v>39374</v>
      </c>
      <c r="E9443" s="13" t="s">
        <v>16138</v>
      </c>
      <c r="F9443" s="13" t="s">
        <v>5163</v>
      </c>
      <c r="G9443" s="14" t="s">
        <v>183</v>
      </c>
      <c r="H9443" s="15">
        <f>HYPERLINK("https://docs.wto.org/imrd/directdoc.asp?DDFDocuments/t/G/SPS/NUSA1705A1.DOC","EN")</f>
      </c>
      <c r="I9443" s="15">
        <f>HYPERLINK("https://docs.wto.org/imrd/directdoc.asp?DDFDocuments/u/G/SPS/NUSA1705A1.DOC","FR")</f>
      </c>
      <c r="J9443" s="15">
        <f>HYPERLINK("https://docs.wto.org/imrd/directdoc.asp?DDFDocuments/v/G/SPS/NUSA1705A1.DOC","ES")</f>
      </c>
    </row>
    <row r="9444">
      <c r="A9444" s="10" t="s">
        <v>16139</v>
      </c>
      <c r="B9444" s="11" t="s">
        <v>161</v>
      </c>
      <c r="C9444" s="10" t="s">
        <v>18</v>
      </c>
      <c r="D9444" s="12">
        <v>39374</v>
      </c>
      <c r="E9444" s="13" t="s">
        <v>15448</v>
      </c>
      <c r="F9444" s="13" t="s">
        <v>158</v>
      </c>
      <c r="G9444" s="14" t="s">
        <v>1944</v>
      </c>
      <c r="H9444" s="15">
        <f>HYPERLINK("https://docs.wto.org/imrd/directdoc.asp?DDFDocuments/q/G/SPS/NUSA1723.pdf","EN")</f>
      </c>
      <c r="I9444" s="15">
        <f>HYPERLINK("https://docs.wto.org/imrd/directdoc.asp?DDFDocuments/r/G/SPS/NUSA1723.pdf","FR")</f>
      </c>
      <c r="J9444" s="15">
        <f>HYPERLINK("https://docs.wto.org/imrd/directdoc.asp?DDFDocuments/s/G/SPS/NUSA1723.pdf","ES")</f>
      </c>
    </row>
    <row r="9445">
      <c r="A9445" s="10" t="s">
        <v>16140</v>
      </c>
      <c r="B9445" s="11" t="s">
        <v>188</v>
      </c>
      <c r="C9445" s="10" t="s">
        <v>40</v>
      </c>
      <c r="D9445" s="12">
        <v>39373</v>
      </c>
      <c r="E9445" s="13" t="s">
        <v>16141</v>
      </c>
      <c r="F9445" s="13" t="s">
        <v>5150</v>
      </c>
      <c r="G9445" s="14" t="s">
        <v>59</v>
      </c>
      <c r="H9445" s="15">
        <f>HYPERLINK("https://docs.wto.org/imrd/directdoc.asp?DDFDocuments/t/G/SPS/NAUS212A1.DOC","EN")</f>
      </c>
      <c r="I9445" s="15">
        <f>HYPERLINK("https://docs.wto.org/imrd/directdoc.asp?DDFDocuments/u/G/SPS/NAUS212A1.DOC","FR")</f>
      </c>
      <c r="J9445" s="15">
        <f>HYPERLINK("https://docs.wto.org/imrd/directdoc.asp?DDFDocuments/v/G/SPS/NAUS212A1.DOC","ES")</f>
      </c>
    </row>
    <row r="9446">
      <c r="A9446" s="10" t="s">
        <v>16142</v>
      </c>
      <c r="B9446" s="11" t="s">
        <v>34</v>
      </c>
      <c r="C9446" s="10" t="s">
        <v>18</v>
      </c>
      <c r="D9446" s="12">
        <v>39373</v>
      </c>
      <c r="E9446" s="13" t="s">
        <v>16143</v>
      </c>
      <c r="F9446" s="13" t="s">
        <v>74</v>
      </c>
      <c r="G9446" s="14" t="s">
        <v>14816</v>
      </c>
      <c r="H9446" s="15">
        <f>HYPERLINK("https://docs.wto.org/imrd/directdoc.asp?DDFDocuments/t/G/SPS/NJPN197.doc","EN")</f>
      </c>
      <c r="I9446" s="15">
        <f>HYPERLINK("https://docs.wto.org/imrd/directdoc.asp?DDFDocuments/u/G/SPS/NJPN197.doc","FR")</f>
      </c>
      <c r="J9446" s="15">
        <f>HYPERLINK("https://docs.wto.org/imrd/directdoc.asp?DDFDocuments/v/G/SPS/NJPN197.doc","ES")</f>
      </c>
    </row>
    <row r="9447">
      <c r="A9447" s="10" t="s">
        <v>16144</v>
      </c>
      <c r="B9447" s="11" t="s">
        <v>134</v>
      </c>
      <c r="C9447" s="10" t="s">
        <v>40</v>
      </c>
      <c r="D9447" s="12">
        <v>39373</v>
      </c>
      <c r="E9447" s="13" t="s">
        <v>16145</v>
      </c>
      <c r="F9447" s="13" t="s">
        <v>5150</v>
      </c>
      <c r="G9447" s="14" t="s">
        <v>14816</v>
      </c>
      <c r="H9447" s="15">
        <f>HYPERLINK("https://docs.wto.org/imrd/directdoc.asp?DDFDocuments/q/G/SPS/NTHA159A1.pdf","EN")</f>
      </c>
      <c r="I9447" s="15">
        <f>HYPERLINK("https://docs.wto.org/imrd/directdoc.asp?DDFDocuments/r/G/SPS/NTHA159A1.pdf","FR")</f>
      </c>
      <c r="J9447" s="15">
        <f>HYPERLINK("https://docs.wto.org/imrd/directdoc.asp?DDFDocuments/s/G/SPS/NTHA159A1.pdf","ES")</f>
      </c>
    </row>
    <row r="9448">
      <c r="A9448" s="10" t="s">
        <v>16146</v>
      </c>
      <c r="B9448" s="11" t="s">
        <v>134</v>
      </c>
      <c r="C9448" s="10" t="s">
        <v>40</v>
      </c>
      <c r="D9448" s="12">
        <v>39373</v>
      </c>
      <c r="E9448" s="13" t="s">
        <v>16147</v>
      </c>
      <c r="F9448" s="13" t="s">
        <v>5150</v>
      </c>
      <c r="G9448" s="14" t="s">
        <v>14816</v>
      </c>
      <c r="H9448" s="15">
        <f>HYPERLINK("https://docs.wto.org/imrd/directdoc.asp?DDFDocuments/t/G/SPS/NTHA160A1.DOC","EN")</f>
      </c>
      <c r="I9448" s="15">
        <f>HYPERLINK("https://docs.wto.org/imrd/directdoc.asp?DDFDocuments/u/G/SPS/NTHA160A1.DOC","FR")</f>
      </c>
      <c r="J9448" s="15">
        <f>HYPERLINK("https://docs.wto.org/imrd/directdoc.asp?DDFDocuments/v/G/SPS/NTHA160A1.DOC","ES")</f>
      </c>
    </row>
    <row r="9449">
      <c r="A9449" s="10" t="s">
        <v>16148</v>
      </c>
      <c r="B9449" s="11" t="s">
        <v>161</v>
      </c>
      <c r="C9449" s="10" t="s">
        <v>18</v>
      </c>
      <c r="D9449" s="12">
        <v>39373</v>
      </c>
      <c r="E9449" s="13" t="s">
        <v>16149</v>
      </c>
      <c r="F9449" s="13" t="s">
        <v>158</v>
      </c>
      <c r="G9449" s="14" t="s">
        <v>188</v>
      </c>
      <c r="H9449" s="15">
        <f>HYPERLINK("https://docs.wto.org/imrd/directdoc.asp?DDFDocuments/t/G/SPS/NUSA1722.doc","EN")</f>
      </c>
      <c r="I9449" s="15">
        <f>HYPERLINK("https://docs.wto.org/imrd/directdoc.asp?DDFDocuments/u/G/SPS/NUSA1722.doc","FR")</f>
      </c>
      <c r="J9449" s="15">
        <f>HYPERLINK("https://docs.wto.org/imrd/directdoc.asp?DDFDocuments/v/G/SPS/NUSA1722.doc","ES")</f>
      </c>
    </row>
    <row r="9450">
      <c r="A9450" s="10" t="s">
        <v>16150</v>
      </c>
      <c r="B9450" s="11" t="s">
        <v>5038</v>
      </c>
      <c r="C9450" s="10" t="s">
        <v>12</v>
      </c>
      <c r="D9450" s="12">
        <v>39365</v>
      </c>
      <c r="E9450" s="13" t="s">
        <v>16125</v>
      </c>
      <c r="F9450" s="13" t="s">
        <v>14</v>
      </c>
      <c r="G9450" s="14" t="s">
        <v>16151</v>
      </c>
      <c r="H9450" s="15">
        <f>HYPERLINK("https://docs.wto.org/imrd/directdoc.asp?DDFDocuments/q/G/SPS/NALB27.pdf","EN")</f>
      </c>
      <c r="I9450" s="15">
        <f>HYPERLINK("https://docs.wto.org/imrd/directdoc.asp?DDFDocuments/r/G/SPS/NALB27.pdf","FR")</f>
      </c>
      <c r="J9450" s="15">
        <f>HYPERLINK("https://docs.wto.org/imrd/directdoc.asp?DDFDocuments/s/G/SPS/NALB27.pdf","ES")</f>
      </c>
    </row>
    <row r="9451">
      <c r="A9451" s="10" t="s">
        <v>16152</v>
      </c>
      <c r="B9451" s="11" t="s">
        <v>5038</v>
      </c>
      <c r="C9451" s="10" t="s">
        <v>12</v>
      </c>
      <c r="D9451" s="12">
        <v>39365</v>
      </c>
      <c r="E9451" s="13" t="s">
        <v>16153</v>
      </c>
      <c r="F9451" s="13" t="s">
        <v>56</v>
      </c>
      <c r="G9451" s="14" t="s">
        <v>16154</v>
      </c>
      <c r="H9451" s="15">
        <f>HYPERLINK("https://docs.wto.org/imrd/directdoc.asp?DDFDocuments/q/G/SPS/NALB28.pdf","EN")</f>
      </c>
      <c r="I9451" s="15">
        <f>HYPERLINK("https://docs.wto.org/imrd/directdoc.asp?DDFDocuments/r/G/SPS/NALB28.pdf","FR")</f>
      </c>
      <c r="J9451" s="15">
        <f>HYPERLINK("https://docs.wto.org/imrd/directdoc.asp?DDFDocuments/s/G/SPS/NALB28.pdf","ES")</f>
      </c>
    </row>
    <row r="9452">
      <c r="A9452" s="10" t="s">
        <v>16155</v>
      </c>
      <c r="B9452" s="11" t="s">
        <v>365</v>
      </c>
      <c r="C9452" s="10" t="s">
        <v>18</v>
      </c>
      <c r="D9452" s="12">
        <v>39365</v>
      </c>
      <c r="E9452" s="13" t="s">
        <v>16156</v>
      </c>
      <c r="F9452" s="13" t="s">
        <v>992</v>
      </c>
      <c r="G9452" s="14" t="s">
        <v>16157</v>
      </c>
      <c r="H9452" s="15">
        <f>HYPERLINK("https://docs.wto.org/imrd/directdoc.asp?DDFDocuments/q/G/SPS/NCHL265.pdf","EN")</f>
      </c>
      <c r="I9452" s="15">
        <f>HYPERLINK("https://docs.wto.org/imrd/directdoc.asp?DDFDocuments/r/G/SPS/NCHL265.pdf","FR")</f>
      </c>
      <c r="J9452" s="15">
        <f>HYPERLINK("https://docs.wto.org/imrd/directdoc.asp?DDFDocuments/s/G/SPS/NCHL265.pdf","ES")</f>
      </c>
    </row>
    <row r="9453">
      <c r="A9453" s="10" t="s">
        <v>16158</v>
      </c>
      <c r="B9453" s="11" t="s">
        <v>365</v>
      </c>
      <c r="C9453" s="10" t="s">
        <v>18</v>
      </c>
      <c r="D9453" s="12">
        <v>39365</v>
      </c>
      <c r="E9453" s="13" t="s">
        <v>16159</v>
      </c>
      <c r="F9453" s="13" t="s">
        <v>1089</v>
      </c>
      <c r="G9453" s="14" t="s">
        <v>16157</v>
      </c>
      <c r="H9453" s="15">
        <f>HYPERLINK("https://docs.wto.org/imrd/directdoc.asp?DDFDocuments/t/G/SPS/NCHL266.doc","EN")</f>
      </c>
      <c r="I9453" s="15">
        <f>HYPERLINK("https://docs.wto.org/imrd/directdoc.asp?DDFDocuments/u/G/SPS/NCHL266.doc","FR")</f>
      </c>
      <c r="J9453" s="15">
        <f>HYPERLINK("https://docs.wto.org/imrd/directdoc.asp?DDFDocuments/v/G/SPS/NCHL266.doc","ES")</f>
      </c>
    </row>
    <row r="9454">
      <c r="A9454" s="10" t="s">
        <v>16160</v>
      </c>
      <c r="B9454" s="11" t="s">
        <v>233</v>
      </c>
      <c r="C9454" s="10" t="s">
        <v>18</v>
      </c>
      <c r="D9454" s="12">
        <v>39365</v>
      </c>
      <c r="E9454" s="13" t="s">
        <v>16161</v>
      </c>
      <c r="F9454" s="13" t="s">
        <v>607</v>
      </c>
      <c r="G9454" s="14" t="s">
        <v>572</v>
      </c>
      <c r="H9454" s="15">
        <f>HYPERLINK("https://docs.wto.org/imrd/directdoc.asp?DDFDocuments/q/G/SPS/NPER161.pdf","EN")</f>
      </c>
      <c r="I9454" s="15">
        <f>HYPERLINK("https://docs.wto.org/imrd/directdoc.asp?DDFDocuments/r/G/SPS/NPER161.pdf","FR")</f>
      </c>
      <c r="J9454" s="15">
        <f>HYPERLINK("https://docs.wto.org/imrd/directdoc.asp?DDFDocuments/s/G/SPS/NPER161.pdf","ES")</f>
      </c>
    </row>
    <row r="9455">
      <c r="A9455" s="10" t="s">
        <v>16162</v>
      </c>
      <c r="B9455" s="11" t="s">
        <v>233</v>
      </c>
      <c r="C9455" s="10" t="s">
        <v>18</v>
      </c>
      <c r="D9455" s="12">
        <v>39365</v>
      </c>
      <c r="E9455" s="13" t="s">
        <v>16163</v>
      </c>
      <c r="F9455" s="13" t="s">
        <v>992</v>
      </c>
      <c r="G9455" s="14" t="s">
        <v>134</v>
      </c>
      <c r="H9455" s="15">
        <f>HYPERLINK("https://docs.wto.org/imrd/directdoc.asp?DDFDocuments/t/G/SPS/NPER162.doc","EN")</f>
      </c>
      <c r="I9455" s="15">
        <f>HYPERLINK("https://docs.wto.org/imrd/directdoc.asp?DDFDocuments/u/G/SPS/NPER162.doc","FR")</f>
      </c>
      <c r="J9455" s="15">
        <f>HYPERLINK("https://docs.wto.org/imrd/directdoc.asp?DDFDocuments/v/G/SPS/NPER162.doc","ES")</f>
      </c>
    </row>
    <row r="9456">
      <c r="A9456" s="10" t="s">
        <v>16164</v>
      </c>
      <c r="B9456" s="11" t="s">
        <v>233</v>
      </c>
      <c r="C9456" s="10" t="s">
        <v>18</v>
      </c>
      <c r="D9456" s="12">
        <v>39365</v>
      </c>
      <c r="E9456" s="13" t="s">
        <v>15699</v>
      </c>
      <c r="F9456" s="13" t="s">
        <v>992</v>
      </c>
      <c r="G9456" s="14" t="s">
        <v>16165</v>
      </c>
      <c r="H9456" s="15">
        <f>HYPERLINK("https://docs.wto.org/imrd/directdoc.asp?DDFDocuments/t/G/SPS/NPER163.DOC","EN")</f>
      </c>
      <c r="I9456" s="15">
        <f>HYPERLINK("https://docs.wto.org/imrd/directdoc.asp?DDFDocuments/u/G/SPS/NPER163.DOC","FR")</f>
      </c>
      <c r="J9456" s="15">
        <f>HYPERLINK("https://docs.wto.org/imrd/directdoc.asp?DDFDocuments/v/G/SPS/NPER163.DOC","ES")</f>
      </c>
    </row>
    <row r="9457">
      <c r="A9457" s="10" t="s">
        <v>16166</v>
      </c>
      <c r="B9457" s="11" t="s">
        <v>5038</v>
      </c>
      <c r="C9457" s="10" t="s">
        <v>12</v>
      </c>
      <c r="D9457" s="12">
        <v>39363</v>
      </c>
      <c r="E9457" s="13" t="s">
        <v>16053</v>
      </c>
      <c r="F9457" s="13" t="s">
        <v>6521</v>
      </c>
      <c r="G9457" s="14" t="s">
        <v>16167</v>
      </c>
      <c r="H9457" s="15">
        <f>HYPERLINK("https://docs.wto.org/imrd/directdoc.asp?DDFDocuments/t/G/SPS/NALB25.DOC","EN")</f>
      </c>
      <c r="I9457" s="15">
        <f>HYPERLINK("https://docs.wto.org/imrd/directdoc.asp?DDFDocuments/u/G/SPS/NALB25.DOC","FR")</f>
      </c>
      <c r="J9457" s="15">
        <f>HYPERLINK("https://docs.wto.org/imrd/directdoc.asp?DDFDocuments/v/G/SPS/NALB25.DOC","ES")</f>
      </c>
    </row>
    <row r="9458">
      <c r="A9458" s="10" t="s">
        <v>16168</v>
      </c>
      <c r="B9458" s="11" t="s">
        <v>5038</v>
      </c>
      <c r="C9458" s="10" t="s">
        <v>12</v>
      </c>
      <c r="D9458" s="12">
        <v>39363</v>
      </c>
      <c r="E9458" s="13" t="s">
        <v>16125</v>
      </c>
      <c r="F9458" s="13" t="s">
        <v>14</v>
      </c>
      <c r="G9458" s="14" t="s">
        <v>4098</v>
      </c>
      <c r="H9458" s="15">
        <f>HYPERLINK("https://docs.wto.org/imrd/directdoc.asp?DDFDocuments/q/G/SPS/NALB26.pdf","EN")</f>
      </c>
      <c r="I9458" s="15">
        <f>HYPERLINK("https://docs.wto.org/imrd/directdoc.asp?DDFDocuments/r/G/SPS/NALB26.pdf","FR")</f>
      </c>
      <c r="J9458" s="15">
        <f>HYPERLINK("https://docs.wto.org/imrd/directdoc.asp?DDFDocuments/s/G/SPS/NALB26.pdf","ES")</f>
      </c>
    </row>
    <row r="9459">
      <c r="A9459" s="10" t="s">
        <v>16169</v>
      </c>
      <c r="B9459" s="11" t="s">
        <v>65</v>
      </c>
      <c r="C9459" s="10" t="s">
        <v>18</v>
      </c>
      <c r="D9459" s="12">
        <v>39363</v>
      </c>
      <c r="E9459" s="13" t="s">
        <v>8404</v>
      </c>
      <c r="F9459" s="13" t="s">
        <v>1146</v>
      </c>
      <c r="G9459" s="14" t="s">
        <v>14836</v>
      </c>
      <c r="H9459" s="15">
        <f>HYPERLINK("https://docs.wto.org/imrd/directdoc.asp?DDFDocuments/t/G/SPS/NCHE69.doc","EN")</f>
      </c>
      <c r="I9459" s="15">
        <f>HYPERLINK("https://docs.wto.org/imrd/directdoc.asp?DDFDocuments/u/G/SPS/NCHE69.doc","FR")</f>
      </c>
      <c r="J9459" s="15">
        <f>HYPERLINK("https://docs.wto.org/imrd/directdoc.asp?DDFDocuments/v/G/SPS/NCHE69.doc","ES")</f>
      </c>
    </row>
    <row r="9460">
      <c r="A9460" s="10" t="s">
        <v>16170</v>
      </c>
      <c r="B9460" s="11" t="s">
        <v>153</v>
      </c>
      <c r="C9460" s="10" t="s">
        <v>54</v>
      </c>
      <c r="D9460" s="12">
        <v>39363</v>
      </c>
      <c r="E9460" s="13" t="s">
        <v>16171</v>
      </c>
      <c r="F9460" s="13" t="s">
        <v>9716</v>
      </c>
      <c r="G9460" s="14" t="s">
        <v>16172</v>
      </c>
      <c r="H9460" s="15">
        <f>HYPERLINK("https://docs.wto.org/imrd/directdoc.asp?DDFDocuments/t/G/SPS/NKOR98A16.DOC","EN")</f>
      </c>
      <c r="I9460" s="15">
        <f>HYPERLINK("https://docs.wto.org/imrd/directdoc.asp?DDFDocuments/u/G/SPS/NKOR98A16.DOC","FR")</f>
      </c>
      <c r="J9460" s="15">
        <f>HYPERLINK("https://docs.wto.org/imrd/directdoc.asp?DDFDocuments/v/G/SPS/NKOR98A16.DOC","ES")</f>
      </c>
    </row>
    <row r="9461">
      <c r="A9461" s="10" t="s">
        <v>16173</v>
      </c>
      <c r="B9461" s="11" t="s">
        <v>161</v>
      </c>
      <c r="C9461" s="10" t="s">
        <v>40</v>
      </c>
      <c r="D9461" s="12">
        <v>39363</v>
      </c>
      <c r="E9461" s="13" t="s">
        <v>16174</v>
      </c>
      <c r="F9461" s="13" t="s">
        <v>5150</v>
      </c>
      <c r="G9461" s="14" t="s">
        <v>16175</v>
      </c>
      <c r="H9461" s="15">
        <f>HYPERLINK("https://docs.wto.org/imrd/directdoc.asp?DDFDocuments/q/G/SPS/NUSA1624A2.pdf","EN")</f>
      </c>
      <c r="I9461" s="15">
        <f>HYPERLINK("https://docs.wto.org/imrd/directdoc.asp?DDFDocuments/r/G/SPS/NUSA1624A2.pdf","FR")</f>
      </c>
      <c r="J9461" s="15">
        <f>HYPERLINK("https://docs.wto.org/imrd/directdoc.asp?DDFDocuments/s/G/SPS/NUSA1624A2.pdf","ES")</f>
      </c>
    </row>
    <row r="9462">
      <c r="A9462" s="10" t="s">
        <v>16176</v>
      </c>
      <c r="B9462" s="11" t="s">
        <v>161</v>
      </c>
      <c r="C9462" s="10" t="s">
        <v>40</v>
      </c>
      <c r="D9462" s="12">
        <v>39363</v>
      </c>
      <c r="E9462" s="13" t="s">
        <v>16177</v>
      </c>
      <c r="F9462" s="13" t="s">
        <v>5150</v>
      </c>
      <c r="G9462" s="14" t="s">
        <v>15081</v>
      </c>
      <c r="H9462" s="15">
        <f>HYPERLINK("https://docs.wto.org/imrd/directdoc.asp?DDFDocuments/t/G/SPS/NUSA828A5.DOC","EN")</f>
      </c>
      <c r="I9462" s="15">
        <f>HYPERLINK("https://docs.wto.org/imrd/directdoc.asp?DDFDocuments/u/G/SPS/NUSA828A5.DOC","FR")</f>
      </c>
      <c r="J9462" s="15">
        <f>HYPERLINK("https://docs.wto.org/imrd/directdoc.asp?DDFDocuments/v/G/SPS/NUSA828A5.DOC","ES")</f>
      </c>
    </row>
    <row r="9463">
      <c r="A9463" s="10" t="s">
        <v>16178</v>
      </c>
      <c r="B9463" s="11" t="s">
        <v>65</v>
      </c>
      <c r="C9463" s="10" t="s">
        <v>18</v>
      </c>
      <c r="D9463" s="12">
        <v>39359</v>
      </c>
      <c r="E9463" s="13" t="s">
        <v>16179</v>
      </c>
      <c r="F9463" s="13" t="s">
        <v>24</v>
      </c>
      <c r="G9463" s="14" t="s">
        <v>14836</v>
      </c>
      <c r="H9463" s="15">
        <f>HYPERLINK("https://docs.wto.org/imrd/directdoc.asp?DDFDocuments/q/G/SPS/NCHE65.pdf","EN")</f>
      </c>
      <c r="I9463" s="15">
        <f>HYPERLINK("https://docs.wto.org/imrd/directdoc.asp?DDFDocuments/r/G/SPS/NCHE65.pdf","FR")</f>
      </c>
      <c r="J9463" s="15">
        <f>HYPERLINK("https://docs.wto.org/imrd/directdoc.asp?DDFDocuments/s/G/SPS/NCHE65.pdf","ES")</f>
      </c>
    </row>
    <row r="9464">
      <c r="A9464" s="10" t="s">
        <v>16180</v>
      </c>
      <c r="B9464" s="11" t="s">
        <v>65</v>
      </c>
      <c r="C9464" s="10" t="s">
        <v>18</v>
      </c>
      <c r="D9464" s="12">
        <v>39359</v>
      </c>
      <c r="E9464" s="13" t="s">
        <v>16179</v>
      </c>
      <c r="F9464" s="13" t="s">
        <v>3291</v>
      </c>
      <c r="G9464" s="14" t="s">
        <v>14836</v>
      </c>
      <c r="H9464" s="15">
        <f>HYPERLINK("https://docs.wto.org/imrd/directdoc.asp?DDFDocuments/q/G/SPS/NCHE67.pdf","EN")</f>
      </c>
      <c r="I9464" s="15">
        <f>HYPERLINK("https://docs.wto.org/imrd/directdoc.asp?DDFDocuments/r/G/SPS/NCHE67.pdf","FR")</f>
      </c>
      <c r="J9464" s="15">
        <f>HYPERLINK("https://docs.wto.org/imrd/directdoc.asp?DDFDocuments/s/G/SPS/NCHE67.pdf","ES")</f>
      </c>
    </row>
    <row r="9465">
      <c r="A9465" s="10" t="s">
        <v>16181</v>
      </c>
      <c r="B9465" s="11" t="s">
        <v>65</v>
      </c>
      <c r="C9465" s="10" t="s">
        <v>18</v>
      </c>
      <c r="D9465" s="12">
        <v>39359</v>
      </c>
      <c r="E9465" s="13" t="s">
        <v>16182</v>
      </c>
      <c r="F9465" s="13" t="s">
        <v>24</v>
      </c>
      <c r="G9465" s="14" t="s">
        <v>14836</v>
      </c>
      <c r="H9465" s="15">
        <f>HYPERLINK("https://docs.wto.org/imrd/directdoc.asp?DDFDocuments/t/G/SPS/NCHE68.doc","EN")</f>
      </c>
      <c r="I9465" s="15">
        <f>HYPERLINK("https://docs.wto.org/imrd/directdoc.asp?DDFDocuments/u/G/SPS/NCHE68.doc","FR")</f>
      </c>
      <c r="J9465" s="15">
        <f>HYPERLINK("https://docs.wto.org/imrd/directdoc.asp?DDFDocuments/v/G/SPS/NCHE68.doc","ES")</f>
      </c>
    </row>
    <row r="9466">
      <c r="A9466" s="10" t="s">
        <v>16183</v>
      </c>
      <c r="B9466" s="11" t="s">
        <v>623</v>
      </c>
      <c r="C9466" s="10" t="s">
        <v>18</v>
      </c>
      <c r="D9466" s="12">
        <v>39359</v>
      </c>
      <c r="E9466" s="13" t="s">
        <v>8050</v>
      </c>
      <c r="F9466" s="13" t="s">
        <v>24</v>
      </c>
      <c r="G9466" s="14" t="s">
        <v>14816</v>
      </c>
      <c r="H9466" s="15">
        <f>HYPERLINK("https://docs.wto.org/imrd/directdoc.asp?DDFDocuments/q/G/SPS/NOMN22.pdf","EN")</f>
      </c>
      <c r="I9466" s="15">
        <f>HYPERLINK("https://docs.wto.org/imrd/directdoc.asp?DDFDocuments/r/G/SPS/NOMN22.pdf","FR")</f>
      </c>
      <c r="J9466" s="15">
        <f>HYPERLINK("https://docs.wto.org/imrd/directdoc.asp?DDFDocuments/s/G/SPS/NOMN22.pdf","ES")</f>
      </c>
    </row>
    <row r="9467">
      <c r="A9467" s="10" t="s">
        <v>16184</v>
      </c>
      <c r="B9467" s="11" t="s">
        <v>145</v>
      </c>
      <c r="C9467" s="10" t="s">
        <v>18</v>
      </c>
      <c r="D9467" s="12">
        <v>39359</v>
      </c>
      <c r="E9467" s="13" t="s">
        <v>16185</v>
      </c>
      <c r="F9467" s="13" t="s">
        <v>7603</v>
      </c>
      <c r="G9467" s="14" t="s">
        <v>16186</v>
      </c>
      <c r="H9467" s="15">
        <f>HYPERLINK("https://docs.wto.org/imrd/directdoc.asp?DDFDocuments/t/G/SPS/NPHL129.DOC","EN")</f>
      </c>
      <c r="I9467" s="15">
        <f>HYPERLINK("https://docs.wto.org/imrd/directdoc.asp?DDFDocuments/u/G/SPS/NPHL129.DOC","FR")</f>
      </c>
      <c r="J9467" s="15">
        <f>HYPERLINK("https://docs.wto.org/imrd/directdoc.asp?DDFDocuments/v/G/SPS/NPHL129.DOC","ES")</f>
      </c>
    </row>
    <row r="9468">
      <c r="A9468" s="10" t="s">
        <v>16187</v>
      </c>
      <c r="B9468" s="11" t="s">
        <v>145</v>
      </c>
      <c r="C9468" s="10" t="s">
        <v>12</v>
      </c>
      <c r="D9468" s="12">
        <v>39359</v>
      </c>
      <c r="E9468" s="13" t="s">
        <v>15140</v>
      </c>
      <c r="F9468" s="13" t="s">
        <v>92</v>
      </c>
      <c r="G9468" s="14" t="s">
        <v>34</v>
      </c>
      <c r="H9468" s="15">
        <f>HYPERLINK("https://docs.wto.org/imrd/directdoc.asp?DDFDocuments/t/G/SPS/NPHL130.DOC","EN")</f>
      </c>
      <c r="I9468" s="15">
        <f>HYPERLINK("https://docs.wto.org/imrd/directdoc.asp?DDFDocuments/u/G/SPS/NPHL130.DOC","FR")</f>
      </c>
      <c r="J9468" s="15">
        <f>HYPERLINK("https://docs.wto.org/imrd/directdoc.asp?DDFDocuments/v/G/SPS/NPHL130.DOC","ES")</f>
      </c>
    </row>
    <row r="9469">
      <c r="A9469" s="10" t="s">
        <v>16188</v>
      </c>
      <c r="B9469" s="11" t="s">
        <v>79</v>
      </c>
      <c r="C9469" s="10" t="s">
        <v>40</v>
      </c>
      <c r="D9469" s="12">
        <v>39357</v>
      </c>
      <c r="E9469" s="13" t="s">
        <v>19</v>
      </c>
      <c r="F9469" s="13" t="s">
        <v>5150</v>
      </c>
      <c r="G9469" s="14"/>
      <c r="H9469" s="15">
        <f>HYPERLINK("https://docs.wto.org/imrd/directdoc.asp?DDFDocuments/t/G/SPS/NCOL126A1.DOC","EN")</f>
      </c>
      <c r="I9469" s="15">
        <f>HYPERLINK("https://docs.wto.org/imrd/directdoc.asp?DDFDocuments/u/G/SPS/NCOL126A1.DOC","FR")</f>
      </c>
      <c r="J9469" s="15">
        <f>HYPERLINK("https://docs.wto.org/imrd/directdoc.asp?DDFDocuments/v/G/SPS/NCOL126A1.DOC","ES")</f>
      </c>
    </row>
    <row r="9470">
      <c r="A9470" s="10" t="s">
        <v>16189</v>
      </c>
      <c r="B9470" s="11" t="s">
        <v>82</v>
      </c>
      <c r="C9470" s="10" t="s">
        <v>40</v>
      </c>
      <c r="D9470" s="12">
        <v>39357</v>
      </c>
      <c r="E9470" s="13" t="s">
        <v>16190</v>
      </c>
      <c r="F9470" s="13" t="s">
        <v>5150</v>
      </c>
      <c r="G9470" s="14"/>
      <c r="H9470" s="15">
        <f>HYPERLINK("https://docs.wto.org/imrd/directdoc.asp?DDFDocuments/t/G/SPS/NEEC72A4.DOC","EN")</f>
      </c>
      <c r="I9470" s="15">
        <f>HYPERLINK("https://docs.wto.org/imrd/directdoc.asp?DDFDocuments/u/G/SPS/NEEC72A4.DOC","FR")</f>
      </c>
      <c r="J9470" s="15">
        <f>HYPERLINK("https://docs.wto.org/imrd/directdoc.asp?DDFDocuments/v/G/SPS/NEEC72A4.DOC","ES")</f>
      </c>
    </row>
    <row r="9471">
      <c r="A9471" s="10" t="s">
        <v>16191</v>
      </c>
      <c r="B9471" s="11" t="s">
        <v>195</v>
      </c>
      <c r="C9471" s="10" t="s">
        <v>18</v>
      </c>
      <c r="D9471" s="12">
        <v>39357</v>
      </c>
      <c r="E9471" s="13" t="s">
        <v>16192</v>
      </c>
      <c r="F9471" s="13" t="s">
        <v>5334</v>
      </c>
      <c r="G9471" s="14" t="s">
        <v>16193</v>
      </c>
      <c r="H9471" s="15">
        <f>HYPERLINK("https://docs.wto.org/imrd/directdoc.asp?DDFDocuments/t/G/SPS/NNZL384.DOC","EN")</f>
      </c>
      <c r="I9471" s="15">
        <f>HYPERLINK("https://docs.wto.org/imrd/directdoc.asp?DDFDocuments/u/G/SPS/NNZL384.DOC","FR")</f>
      </c>
      <c r="J9471" s="15">
        <f>HYPERLINK("https://docs.wto.org/imrd/directdoc.asp?DDFDocuments/v/G/SPS/NNZL384.DOC","ES")</f>
      </c>
    </row>
    <row r="9472">
      <c r="A9472" s="10" t="s">
        <v>16194</v>
      </c>
      <c r="B9472" s="11" t="s">
        <v>5038</v>
      </c>
      <c r="C9472" s="10" t="s">
        <v>12</v>
      </c>
      <c r="D9472" s="12">
        <v>39356</v>
      </c>
      <c r="E9472" s="13" t="s">
        <v>15089</v>
      </c>
      <c r="F9472" s="13" t="s">
        <v>6531</v>
      </c>
      <c r="G9472" s="14" t="s">
        <v>16195</v>
      </c>
      <c r="H9472" s="15">
        <f>HYPERLINK("https://docs.wto.org/imrd/directdoc.asp?DDFDocuments/t/G/SPS/NALB24.DOC","EN")</f>
      </c>
      <c r="I9472" s="15">
        <f>HYPERLINK("https://docs.wto.org/imrd/directdoc.asp?DDFDocuments/u/G/SPS/NALB24.DOC","FR")</f>
      </c>
      <c r="J9472" s="15">
        <f>HYPERLINK("https://docs.wto.org/imrd/directdoc.asp?DDFDocuments/v/G/SPS/NALB24.DOC","ES")</f>
      </c>
    </row>
    <row r="9473">
      <c r="A9473" s="10" t="s">
        <v>16196</v>
      </c>
      <c r="B9473" s="11" t="s">
        <v>365</v>
      </c>
      <c r="C9473" s="10" t="s">
        <v>18</v>
      </c>
      <c r="D9473" s="12">
        <v>39356</v>
      </c>
      <c r="E9473" s="13" t="s">
        <v>9177</v>
      </c>
      <c r="F9473" s="13" t="s">
        <v>992</v>
      </c>
      <c r="G9473" s="14" t="s">
        <v>5409</v>
      </c>
      <c r="H9473" s="15">
        <f>HYPERLINK("https://docs.wto.org/imrd/directdoc.asp?DDFDocuments/t/G/SPS/NCHL264.DOC","EN")</f>
      </c>
      <c r="I9473" s="15">
        <f>HYPERLINK("https://docs.wto.org/imrd/directdoc.asp?DDFDocuments/u/G/SPS/NCHL264.DOC","FR")</f>
      </c>
      <c r="J9473" s="15">
        <f>HYPERLINK("https://docs.wto.org/imrd/directdoc.asp?DDFDocuments/v/G/SPS/NCHL264.DOC","ES")</f>
      </c>
    </row>
    <row r="9474">
      <c r="A9474" s="10" t="s">
        <v>16197</v>
      </c>
      <c r="B9474" s="11" t="s">
        <v>82</v>
      </c>
      <c r="C9474" s="10" t="s">
        <v>40</v>
      </c>
      <c r="D9474" s="12">
        <v>39356</v>
      </c>
      <c r="E9474" s="13" t="s">
        <v>16198</v>
      </c>
      <c r="F9474" s="13" t="s">
        <v>5150</v>
      </c>
      <c r="G9474" s="14" t="s">
        <v>16199</v>
      </c>
      <c r="H9474" s="15">
        <f>HYPERLINK("https://docs.wto.org/imrd/directdoc.asp?DDFDocuments/t/G/SPS/NEEC303A1.DOC","EN")</f>
      </c>
      <c r="I9474" s="15">
        <f>HYPERLINK("https://docs.wto.org/imrd/directdoc.asp?DDFDocuments/u/G/SPS/NEEC303A1.DOC","FR")</f>
      </c>
      <c r="J9474" s="15">
        <f>HYPERLINK("https://docs.wto.org/imrd/directdoc.asp?DDFDocuments/v/G/SPS/NEEC303A1.DOC","ES")</f>
      </c>
    </row>
    <row r="9475">
      <c r="A9475" s="10" t="s">
        <v>16200</v>
      </c>
      <c r="B9475" s="11" t="s">
        <v>82</v>
      </c>
      <c r="C9475" s="10" t="s">
        <v>40</v>
      </c>
      <c r="D9475" s="12">
        <v>39356</v>
      </c>
      <c r="E9475" s="13" t="s">
        <v>16201</v>
      </c>
      <c r="F9475" s="13" t="s">
        <v>5150</v>
      </c>
      <c r="G9475" s="14" t="s">
        <v>16199</v>
      </c>
      <c r="H9475" s="15">
        <f>HYPERLINK("https://docs.wto.org/imrd/directdoc.asp?DDFDocuments/t/G/SPS/NEEC304A1.DOC","EN")</f>
      </c>
      <c r="I9475" s="15">
        <f>HYPERLINK("https://docs.wto.org/imrd/directdoc.asp?DDFDocuments/u/G/SPS/NEEC304A1.DOC","FR")</f>
      </c>
      <c r="J9475" s="15">
        <f>HYPERLINK("https://docs.wto.org/imrd/directdoc.asp?DDFDocuments/v/G/SPS/NEEC304A1.DOC","ES")</f>
      </c>
    </row>
    <row r="9476">
      <c r="A9476" s="10" t="s">
        <v>16202</v>
      </c>
      <c r="B9476" s="11" t="s">
        <v>82</v>
      </c>
      <c r="C9476" s="10" t="s">
        <v>40</v>
      </c>
      <c r="D9476" s="12">
        <v>39356</v>
      </c>
      <c r="E9476" s="13" t="s">
        <v>16203</v>
      </c>
      <c r="F9476" s="13" t="s">
        <v>5150</v>
      </c>
      <c r="G9476" s="14" t="s">
        <v>16199</v>
      </c>
      <c r="H9476" s="15">
        <f>HYPERLINK("https://docs.wto.org/imrd/directdoc.asp?DDFDocuments/t/G/SPS/NEEC305A1.DOC","EN")</f>
      </c>
      <c r="I9476" s="15">
        <f>HYPERLINK("https://docs.wto.org/imrd/directdoc.asp?DDFDocuments/u/G/SPS/NEEC305A1.DOC","FR")</f>
      </c>
      <c r="J9476" s="15">
        <f>HYPERLINK("https://docs.wto.org/imrd/directdoc.asp?DDFDocuments/v/G/SPS/NEEC305A1.DOC","ES")</f>
      </c>
    </row>
    <row r="9477">
      <c r="A9477" s="10" t="s">
        <v>16204</v>
      </c>
      <c r="B9477" s="11" t="s">
        <v>139</v>
      </c>
      <c r="C9477" s="10" t="s">
        <v>54</v>
      </c>
      <c r="D9477" s="12">
        <v>39356</v>
      </c>
      <c r="E9477" s="13" t="s">
        <v>16205</v>
      </c>
      <c r="F9477" s="13" t="s">
        <v>5150</v>
      </c>
      <c r="G9477" s="14" t="s">
        <v>14836</v>
      </c>
      <c r="H9477" s="15">
        <f>HYPERLINK("https://docs.wto.org/imrd/directdoc.asp?DDFDocuments/t/G/SPS/NIND50A1.DOC","EN")</f>
      </c>
      <c r="I9477" s="15">
        <f>HYPERLINK("https://docs.wto.org/imrd/directdoc.asp?DDFDocuments/u/G/SPS/NIND50A1.DOC","FR")</f>
      </c>
      <c r="J9477" s="15">
        <f>HYPERLINK("https://docs.wto.org/imrd/directdoc.asp?DDFDocuments/v/G/SPS/NIND50A1.DOC","ES")</f>
      </c>
    </row>
    <row r="9478">
      <c r="A9478" s="10" t="s">
        <v>16206</v>
      </c>
      <c r="B9478" s="11" t="s">
        <v>87</v>
      </c>
      <c r="C9478" s="10" t="s">
        <v>18</v>
      </c>
      <c r="D9478" s="12">
        <v>39356</v>
      </c>
      <c r="E9478" s="13" t="s">
        <v>2478</v>
      </c>
      <c r="F9478" s="13" t="s">
        <v>8263</v>
      </c>
      <c r="G9478" s="14" t="s">
        <v>16207</v>
      </c>
      <c r="H9478" s="15">
        <f>HYPERLINK("https://docs.wto.org/imrd/directdoc.asp?DDFDocuments/t/G/SPS/NMEX214.DOC","EN")</f>
      </c>
      <c r="I9478" s="15">
        <f>HYPERLINK("https://docs.wto.org/imrd/directdoc.asp?DDFDocuments/u/G/SPS/NMEX214.DOC","FR")</f>
      </c>
      <c r="J9478" s="15">
        <f>HYPERLINK("https://docs.wto.org/imrd/directdoc.asp?DDFDocuments/v/G/SPS/NMEX214.DOC","ES")</f>
      </c>
    </row>
    <row r="9479">
      <c r="A9479" s="10" t="s">
        <v>16208</v>
      </c>
      <c r="B9479" s="11" t="s">
        <v>5038</v>
      </c>
      <c r="C9479" s="10" t="s">
        <v>54</v>
      </c>
      <c r="D9479" s="12">
        <v>39351</v>
      </c>
      <c r="E9479" s="13" t="s">
        <v>16209</v>
      </c>
      <c r="F9479" s="13" t="s">
        <v>925</v>
      </c>
      <c r="G9479" s="14" t="s">
        <v>16210</v>
      </c>
      <c r="H9479" s="15">
        <f>HYPERLINK("https://docs.wto.org/imrd/directdoc.asp?DDFDocuments/q/G/SPS/NALB11A1.pdf","EN")</f>
      </c>
      <c r="I9479" s="15">
        <f>HYPERLINK("https://docs.wto.org/imrd/directdoc.asp?DDFDocuments/r/G/SPS/NALB11A1.pdf","FR")</f>
      </c>
      <c r="J9479" s="15">
        <f>HYPERLINK("https://docs.wto.org/imrd/directdoc.asp?DDFDocuments/s/G/SPS/NALB11A1.pdf","ES")</f>
      </c>
    </row>
    <row r="9480">
      <c r="A9480" s="10" t="s">
        <v>16211</v>
      </c>
      <c r="B9480" s="11" t="s">
        <v>82</v>
      </c>
      <c r="C9480" s="10" t="s">
        <v>40</v>
      </c>
      <c r="D9480" s="12">
        <v>39350</v>
      </c>
      <c r="E9480" s="13" t="s">
        <v>16212</v>
      </c>
      <c r="F9480" s="13" t="s">
        <v>5150</v>
      </c>
      <c r="G9480" s="14"/>
      <c r="H9480" s="15">
        <f>HYPERLINK("https://docs.wto.org/imrd/directdoc.asp?DDFDocuments/t/G/SPS/NEEC72A3.DOC","EN")</f>
      </c>
      <c r="I9480" s="15">
        <f>HYPERLINK("https://docs.wto.org/imrd/directdoc.asp?DDFDocuments/u/G/SPS/NEEC72A3.DOC","FR")</f>
      </c>
      <c r="J9480" s="15">
        <f>HYPERLINK("https://docs.wto.org/imrd/directdoc.asp?DDFDocuments/v/G/SPS/NEEC72A3.DOC","ES")</f>
      </c>
    </row>
    <row r="9481">
      <c r="A9481" s="10" t="s">
        <v>16213</v>
      </c>
      <c r="B9481" s="11" t="s">
        <v>153</v>
      </c>
      <c r="C9481" s="10" t="s">
        <v>18</v>
      </c>
      <c r="D9481" s="12">
        <v>39350</v>
      </c>
      <c r="E9481" s="13" t="s">
        <v>11929</v>
      </c>
      <c r="F9481" s="13" t="s">
        <v>166</v>
      </c>
      <c r="G9481" s="14" t="s">
        <v>14798</v>
      </c>
      <c r="H9481" s="15">
        <f>HYPERLINK("https://docs.wto.org/imrd/directdoc.asp?DDFDocuments/t/G/SPS/NKOR260.DOC","EN")</f>
      </c>
      <c r="I9481" s="15">
        <f>HYPERLINK("https://docs.wto.org/imrd/directdoc.asp?DDFDocuments/u/G/SPS/NKOR260.DOC","FR")</f>
      </c>
      <c r="J9481" s="15">
        <f>HYPERLINK("https://docs.wto.org/imrd/directdoc.asp?DDFDocuments/v/G/SPS/NKOR260.DOC","ES")</f>
      </c>
    </row>
    <row r="9482">
      <c r="A9482" s="10" t="s">
        <v>16214</v>
      </c>
      <c r="B9482" s="11" t="s">
        <v>5038</v>
      </c>
      <c r="C9482" s="10" t="s">
        <v>12</v>
      </c>
      <c r="D9482" s="12">
        <v>39349</v>
      </c>
      <c r="E9482" s="13" t="s">
        <v>16125</v>
      </c>
      <c r="F9482" s="13" t="s">
        <v>14</v>
      </c>
      <c r="G9482" s="14" t="s">
        <v>16215</v>
      </c>
      <c r="H9482" s="15">
        <f>HYPERLINK("https://docs.wto.org/imrd/directdoc.asp?DDFDocuments/q/G/SPS/NALB21.pdf","EN")</f>
      </c>
      <c r="I9482" s="15">
        <f>HYPERLINK("https://docs.wto.org/imrd/directdoc.asp?DDFDocuments/r/G/SPS/NALB21.pdf","FR")</f>
      </c>
      <c r="J9482" s="15">
        <f>HYPERLINK("https://docs.wto.org/imrd/directdoc.asp?DDFDocuments/s/G/SPS/NALB21.pdf","ES")</f>
      </c>
    </row>
    <row r="9483">
      <c r="A9483" s="10" t="s">
        <v>16216</v>
      </c>
      <c r="B9483" s="11" t="s">
        <v>5038</v>
      </c>
      <c r="C9483" s="10" t="s">
        <v>18</v>
      </c>
      <c r="D9483" s="12">
        <v>39349</v>
      </c>
      <c r="E9483" s="13" t="s">
        <v>16217</v>
      </c>
      <c r="F9483" s="13" t="s">
        <v>1775</v>
      </c>
      <c r="G9483" s="14" t="s">
        <v>16218</v>
      </c>
      <c r="H9483" s="15">
        <f>HYPERLINK("https://docs.wto.org/imrd/directdoc.asp?DDFDocuments/t/G/SPS/NALB22.DOC","EN")</f>
      </c>
      <c r="I9483" s="15">
        <f>HYPERLINK("https://docs.wto.org/imrd/directdoc.asp?DDFDocuments/u/G/SPS/NALB22.DOC","FR")</f>
      </c>
      <c r="J9483" s="15">
        <f>HYPERLINK("https://docs.wto.org/imrd/directdoc.asp?DDFDocuments/v/G/SPS/NALB22.DOC","ES")</f>
      </c>
    </row>
    <row r="9484">
      <c r="A9484" s="10" t="s">
        <v>16219</v>
      </c>
      <c r="B9484" s="11" t="s">
        <v>5038</v>
      </c>
      <c r="C9484" s="10" t="s">
        <v>18</v>
      </c>
      <c r="D9484" s="12">
        <v>39349</v>
      </c>
      <c r="E9484" s="13" t="s">
        <v>16220</v>
      </c>
      <c r="F9484" s="13" t="s">
        <v>1550</v>
      </c>
      <c r="G9484" s="14" t="s">
        <v>16221</v>
      </c>
      <c r="H9484" s="15">
        <f>HYPERLINK("https://docs.wto.org/imrd/directdoc.asp?DDFDocuments/t/G/SPS/NALB23.DOC","EN")</f>
      </c>
      <c r="I9484" s="15">
        <f>HYPERLINK("https://docs.wto.org/imrd/directdoc.asp?DDFDocuments/u/G/SPS/NALB23.DOC","FR")</f>
      </c>
      <c r="J9484" s="15">
        <f>HYPERLINK("https://docs.wto.org/imrd/directdoc.asp?DDFDocuments/v/G/SPS/NALB23.DOC","ES")</f>
      </c>
    </row>
    <row r="9485">
      <c r="A9485" s="10" t="s">
        <v>16222</v>
      </c>
      <c r="B9485" s="11" t="s">
        <v>153</v>
      </c>
      <c r="C9485" s="10" t="s">
        <v>18</v>
      </c>
      <c r="D9485" s="12">
        <v>39343</v>
      </c>
      <c r="E9485" s="13" t="s">
        <v>62</v>
      </c>
      <c r="F9485" s="13" t="s">
        <v>3688</v>
      </c>
      <c r="G9485" s="14" t="s">
        <v>14816</v>
      </c>
      <c r="H9485" s="15">
        <f>HYPERLINK("https://docs.wto.org/imrd/directdoc.asp?DDFDocuments/t/G/SPS/NKOR258.doc","EN")</f>
      </c>
      <c r="I9485" s="15">
        <f>HYPERLINK("https://docs.wto.org/imrd/directdoc.asp?DDFDocuments/u/G/SPS/NKOR258.doc","FR")</f>
      </c>
      <c r="J9485" s="15">
        <f>HYPERLINK("https://docs.wto.org/imrd/directdoc.asp?DDFDocuments/v/G/SPS/NKOR258.doc","ES")</f>
      </c>
    </row>
    <row r="9486">
      <c r="A9486" s="10" t="s">
        <v>16223</v>
      </c>
      <c r="B9486" s="11" t="s">
        <v>195</v>
      </c>
      <c r="C9486" s="10" t="s">
        <v>18</v>
      </c>
      <c r="D9486" s="12">
        <v>39343</v>
      </c>
      <c r="E9486" s="13" t="s">
        <v>16224</v>
      </c>
      <c r="F9486" s="13" t="s">
        <v>16225</v>
      </c>
      <c r="G9486" s="14" t="s">
        <v>16226</v>
      </c>
      <c r="H9486" s="15">
        <f>HYPERLINK("https://docs.wto.org/imrd/directdoc.asp?DDFDocuments/t/G/SPS/NNZL383.DOC","EN")</f>
      </c>
      <c r="I9486" s="15">
        <f>HYPERLINK("https://docs.wto.org/imrd/directdoc.asp?DDFDocuments/u/G/SPS/NNZL383.DOC","FR")</f>
      </c>
      <c r="J9486" s="15">
        <f>HYPERLINK("https://docs.wto.org/imrd/directdoc.asp?DDFDocuments/v/G/SPS/NNZL383.DOC","ES")</f>
      </c>
    </row>
    <row r="9487">
      <c r="A9487" s="10" t="s">
        <v>16227</v>
      </c>
      <c r="B9487" s="11" t="s">
        <v>5038</v>
      </c>
      <c r="C9487" s="10" t="s">
        <v>12</v>
      </c>
      <c r="D9487" s="12">
        <v>39342</v>
      </c>
      <c r="E9487" s="13" t="s">
        <v>16228</v>
      </c>
      <c r="F9487" s="13" t="s">
        <v>389</v>
      </c>
      <c r="G9487" s="14" t="s">
        <v>16229</v>
      </c>
      <c r="H9487" s="15">
        <f>HYPERLINK("https://docs.wto.org/imrd/directdoc.asp?DDFDocuments/q/G/SPS/NALB20.pdf","EN")</f>
      </c>
      <c r="I9487" s="15">
        <f>HYPERLINK("https://docs.wto.org/imrd/directdoc.asp?DDFDocuments/r/G/SPS/NALB20.pdf","FR")</f>
      </c>
      <c r="J9487" s="15">
        <f>HYPERLINK("https://docs.wto.org/imrd/directdoc.asp?DDFDocuments/s/G/SPS/NALB20.pdf","ES")</f>
      </c>
    </row>
    <row r="9488">
      <c r="A9488" s="10" t="s">
        <v>16230</v>
      </c>
      <c r="B9488" s="11" t="s">
        <v>183</v>
      </c>
      <c r="C9488" s="10" t="s">
        <v>18</v>
      </c>
      <c r="D9488" s="12">
        <v>39342</v>
      </c>
      <c r="E9488" s="13" t="s">
        <v>16231</v>
      </c>
      <c r="F9488" s="13" t="s">
        <v>992</v>
      </c>
      <c r="G9488" s="14" t="s">
        <v>139</v>
      </c>
      <c r="H9488" s="15">
        <f>HYPERLINK("https://docs.wto.org/imrd/directdoc.asp?DDFDocuments/t/G/SPS/NARG114.DOC","EN")</f>
      </c>
      <c r="I9488" s="15">
        <f>HYPERLINK("https://docs.wto.org/imrd/directdoc.asp?DDFDocuments/u/G/SPS/NARG114.DOC","FR")</f>
      </c>
      <c r="J9488" s="15">
        <f>HYPERLINK("https://docs.wto.org/imrd/directdoc.asp?DDFDocuments/v/G/SPS/NARG114.DOC","ES")</f>
      </c>
    </row>
    <row r="9489">
      <c r="A9489" s="10" t="s">
        <v>16232</v>
      </c>
      <c r="B9489" s="11" t="s">
        <v>188</v>
      </c>
      <c r="C9489" s="10" t="s">
        <v>40</v>
      </c>
      <c r="D9489" s="12">
        <v>39342</v>
      </c>
      <c r="E9489" s="13" t="s">
        <v>14264</v>
      </c>
      <c r="F9489" s="13" t="s">
        <v>5150</v>
      </c>
      <c r="G9489" s="14" t="s">
        <v>14836</v>
      </c>
      <c r="H9489" s="15">
        <f>HYPERLINK("https://docs.wto.org/imrd/directdoc.asp?DDFDocuments/t/G/SPS/NAUS203A1.DOC","EN")</f>
      </c>
      <c r="I9489" s="15">
        <f>HYPERLINK("https://docs.wto.org/imrd/directdoc.asp?DDFDocuments/u/G/SPS/NAUS203A1.DOC","FR")</f>
      </c>
      <c r="J9489" s="15">
        <f>HYPERLINK("https://docs.wto.org/imrd/directdoc.asp?DDFDocuments/v/G/SPS/NAUS203A1.DOC","ES")</f>
      </c>
    </row>
    <row r="9490">
      <c r="A9490" s="10" t="s">
        <v>16233</v>
      </c>
      <c r="B9490" s="11" t="s">
        <v>34</v>
      </c>
      <c r="C9490" s="10" t="s">
        <v>18</v>
      </c>
      <c r="D9490" s="12">
        <v>39342</v>
      </c>
      <c r="E9490" s="13" t="s">
        <v>16234</v>
      </c>
      <c r="F9490" s="13" t="s">
        <v>74</v>
      </c>
      <c r="G9490" s="14" t="s">
        <v>14816</v>
      </c>
      <c r="H9490" s="15">
        <f>HYPERLINK("https://docs.wto.org/imrd/directdoc.asp?DDFDocuments/t/G/SPS/NJPN196.doc","EN")</f>
      </c>
      <c r="I9490" s="15">
        <f>HYPERLINK("https://docs.wto.org/imrd/directdoc.asp?DDFDocuments/u/G/SPS/NJPN196.doc","FR")</f>
      </c>
      <c r="J9490" s="15">
        <f>HYPERLINK("https://docs.wto.org/imrd/directdoc.asp?DDFDocuments/v/G/SPS/NJPN196.doc","ES")</f>
      </c>
    </row>
    <row r="9491">
      <c r="A9491" s="10" t="s">
        <v>16235</v>
      </c>
      <c r="B9491" s="11" t="s">
        <v>59</v>
      </c>
      <c r="C9491" s="10" t="s">
        <v>18</v>
      </c>
      <c r="D9491" s="12">
        <v>39342</v>
      </c>
      <c r="E9491" s="13" t="s">
        <v>16236</v>
      </c>
      <c r="F9491" s="13" t="s">
        <v>4116</v>
      </c>
      <c r="G9491" s="14" t="s">
        <v>14836</v>
      </c>
      <c r="H9491" s="15">
        <f>HYPERLINK("https://docs.wto.org/imrd/directdoc.asp?DDFDocuments/t/G/SPS/NTPKM115.DOC","EN")</f>
      </c>
      <c r="I9491" s="15">
        <f>HYPERLINK("https://docs.wto.org/imrd/directdoc.asp?DDFDocuments/u/G/SPS/NTPKM115.DOC","FR")</f>
      </c>
      <c r="J9491" s="15">
        <f>HYPERLINK("https://docs.wto.org/imrd/directdoc.asp?DDFDocuments/v/G/SPS/NTPKM115.DOC","ES")</f>
      </c>
    </row>
    <row r="9492">
      <c r="A9492" s="10" t="s">
        <v>16237</v>
      </c>
      <c r="B9492" s="11" t="s">
        <v>79</v>
      </c>
      <c r="C9492" s="10" t="s">
        <v>40</v>
      </c>
      <c r="D9492" s="12">
        <v>39339</v>
      </c>
      <c r="E9492" s="13" t="s">
        <v>19</v>
      </c>
      <c r="F9492" s="13" t="s">
        <v>5163</v>
      </c>
      <c r="G9492" s="14"/>
      <c r="H9492" s="15">
        <f>HYPERLINK("https://docs.wto.org/imrd/directdoc.asp?DDFDocuments/t/G/SPS/NCOL142A1.DOC","EN")</f>
      </c>
      <c r="I9492" s="15">
        <f>HYPERLINK("https://docs.wto.org/imrd/directdoc.asp?DDFDocuments/u/G/SPS/NCOL142A1.DOC","FR")</f>
      </c>
      <c r="J9492" s="15">
        <f>HYPERLINK("https://docs.wto.org/imrd/directdoc.asp?DDFDocuments/v/G/SPS/NCOL142A1.DOC","ES")</f>
      </c>
    </row>
    <row r="9493">
      <c r="A9493" s="10" t="s">
        <v>16238</v>
      </c>
      <c r="B9493" s="11" t="s">
        <v>5038</v>
      </c>
      <c r="C9493" s="10" t="s">
        <v>12</v>
      </c>
      <c r="D9493" s="12">
        <v>39337</v>
      </c>
      <c r="E9493" s="13" t="s">
        <v>16125</v>
      </c>
      <c r="F9493" s="13" t="s">
        <v>14</v>
      </c>
      <c r="G9493" s="14" t="s">
        <v>1412</v>
      </c>
      <c r="H9493" s="15">
        <f>HYPERLINK("https://docs.wto.org/imrd/directdoc.asp?DDFDocuments/q/G/SPS/NALB18.pdf","EN")</f>
      </c>
      <c r="I9493" s="15">
        <f>HYPERLINK("https://docs.wto.org/imrd/directdoc.asp?DDFDocuments/r/G/SPS/NALB18.pdf","FR")</f>
      </c>
      <c r="J9493" s="15">
        <f>HYPERLINK("https://docs.wto.org/imrd/directdoc.asp?DDFDocuments/s/G/SPS/NALB18.pdf","ES")</f>
      </c>
    </row>
    <row r="9494">
      <c r="A9494" s="10" t="s">
        <v>16239</v>
      </c>
      <c r="B9494" s="11" t="s">
        <v>95</v>
      </c>
      <c r="C9494" s="10" t="s">
        <v>40</v>
      </c>
      <c r="D9494" s="12">
        <v>39337</v>
      </c>
      <c r="E9494" s="13" t="s">
        <v>16240</v>
      </c>
      <c r="F9494" s="13" t="s">
        <v>5150</v>
      </c>
      <c r="G9494" s="14" t="s">
        <v>14816</v>
      </c>
      <c r="H9494" s="15">
        <f>HYPERLINK("https://docs.wto.org/imrd/directdoc.asp?DDFDocuments/t/G/SPS/NBRA115A13.DOC","EN")</f>
      </c>
      <c r="I9494" s="15">
        <f>HYPERLINK("https://docs.wto.org/imrd/directdoc.asp?DDFDocuments/u/G/SPS/NBRA115A13.DOC","FR")</f>
      </c>
      <c r="J9494" s="15">
        <f>HYPERLINK("https://docs.wto.org/imrd/directdoc.asp?DDFDocuments/v/G/SPS/NBRA115A13.DOC","ES")</f>
      </c>
    </row>
    <row r="9495">
      <c r="A9495" s="10" t="s">
        <v>16241</v>
      </c>
      <c r="B9495" s="11" t="s">
        <v>95</v>
      </c>
      <c r="C9495" s="10" t="s">
        <v>40</v>
      </c>
      <c r="D9495" s="12">
        <v>39337</v>
      </c>
      <c r="E9495" s="13" t="s">
        <v>16242</v>
      </c>
      <c r="F9495" s="13" t="s">
        <v>5150</v>
      </c>
      <c r="G9495" s="14" t="s">
        <v>14820</v>
      </c>
      <c r="H9495" s="15">
        <f>HYPERLINK("https://docs.wto.org/imrd/directdoc.asp?DDFDocuments/t/G/SPS/NBRA311A1.DOC","EN")</f>
      </c>
      <c r="I9495" s="15">
        <f>HYPERLINK("https://docs.wto.org/imrd/directdoc.asp?DDFDocuments/u/G/SPS/NBRA311A1.DOC","FR")</f>
      </c>
      <c r="J9495" s="15">
        <f>HYPERLINK("https://docs.wto.org/imrd/directdoc.asp?DDFDocuments/v/G/SPS/NBRA311A1.DOC","ES")</f>
      </c>
    </row>
    <row r="9496">
      <c r="A9496" s="10" t="s">
        <v>16243</v>
      </c>
      <c r="B9496" s="11" t="s">
        <v>195</v>
      </c>
      <c r="C9496" s="10" t="s">
        <v>18</v>
      </c>
      <c r="D9496" s="12">
        <v>39337</v>
      </c>
      <c r="E9496" s="13" t="s">
        <v>16244</v>
      </c>
      <c r="F9496" s="13" t="s">
        <v>15796</v>
      </c>
      <c r="G9496" s="14" t="s">
        <v>14816</v>
      </c>
      <c r="H9496" s="15">
        <f>HYPERLINK("https://docs.wto.org/imrd/directdoc.asp?DDFDocuments/t/G/SPS/NNZL382.doc","EN")</f>
      </c>
      <c r="I9496" s="15">
        <f>HYPERLINK("https://docs.wto.org/imrd/directdoc.asp?DDFDocuments/u/G/SPS/NNZL382.doc","FR")</f>
      </c>
      <c r="J9496" s="15">
        <f>HYPERLINK("https://docs.wto.org/imrd/directdoc.asp?DDFDocuments/v/G/SPS/NNZL382.doc","ES")</f>
      </c>
    </row>
    <row r="9497">
      <c r="A9497" s="10" t="s">
        <v>16245</v>
      </c>
      <c r="B9497" s="11" t="s">
        <v>161</v>
      </c>
      <c r="C9497" s="10" t="s">
        <v>40</v>
      </c>
      <c r="D9497" s="12">
        <v>39337</v>
      </c>
      <c r="E9497" s="13" t="s">
        <v>16246</v>
      </c>
      <c r="F9497" s="13" t="s">
        <v>5150</v>
      </c>
      <c r="G9497" s="14" t="s">
        <v>14816</v>
      </c>
      <c r="H9497" s="15">
        <f>HYPERLINK("https://docs.wto.org/imrd/directdoc.asp?DDFDocuments/t/G/SPS/NUSA1670A1.DOC","EN")</f>
      </c>
      <c r="I9497" s="15">
        <f>HYPERLINK("https://docs.wto.org/imrd/directdoc.asp?DDFDocuments/u/G/SPS/NUSA1670A1.DOC","FR")</f>
      </c>
      <c r="J9497" s="15">
        <f>HYPERLINK("https://docs.wto.org/imrd/directdoc.asp?DDFDocuments/v/G/SPS/NUSA1670A1.DOC","ES")</f>
      </c>
    </row>
    <row r="9498">
      <c r="A9498" s="10" t="s">
        <v>16247</v>
      </c>
      <c r="B9498" s="11" t="s">
        <v>161</v>
      </c>
      <c r="C9498" s="10" t="s">
        <v>18</v>
      </c>
      <c r="D9498" s="12">
        <v>39337</v>
      </c>
      <c r="E9498" s="13" t="s">
        <v>4518</v>
      </c>
      <c r="F9498" s="13" t="s">
        <v>5891</v>
      </c>
      <c r="G9498" s="14" t="s">
        <v>14816</v>
      </c>
      <c r="H9498" s="15">
        <f>HYPERLINK("https://docs.wto.org/imrd/directdoc.asp?DDFDocuments/t/G/SPS/NUSA1709.doc","EN")</f>
      </c>
      <c r="I9498" s="15">
        <f>HYPERLINK("https://docs.wto.org/imrd/directdoc.asp?DDFDocuments/u/G/SPS/NUSA1709.doc","FR")</f>
      </c>
      <c r="J9498" s="15">
        <f>HYPERLINK("https://docs.wto.org/imrd/directdoc.asp?DDFDocuments/v/G/SPS/NUSA1709.doc","ES")</f>
      </c>
    </row>
    <row r="9499">
      <c r="A9499" s="10" t="s">
        <v>16248</v>
      </c>
      <c r="B9499" s="11" t="s">
        <v>195</v>
      </c>
      <c r="C9499" s="10" t="s">
        <v>12</v>
      </c>
      <c r="D9499" s="12">
        <v>39335</v>
      </c>
      <c r="E9499" s="13" t="s">
        <v>971</v>
      </c>
      <c r="F9499" s="13" t="s">
        <v>8690</v>
      </c>
      <c r="G9499" s="14" t="s">
        <v>188</v>
      </c>
      <c r="H9499" s="15">
        <f>HYPERLINK("https://docs.wto.org/imrd/directdoc.asp?DDFDocuments/t/G/SPS/NNZL377.doc","EN")</f>
      </c>
      <c r="I9499" s="15">
        <f>HYPERLINK("https://docs.wto.org/imrd/directdoc.asp?DDFDocuments/u/G/SPS/NNZL377.doc","FR")</f>
      </c>
      <c r="J9499" s="15">
        <f>HYPERLINK("https://docs.wto.org/imrd/directdoc.asp?DDFDocuments/v/G/SPS/NNZL377.doc","ES")</f>
      </c>
    </row>
    <row r="9500">
      <c r="A9500" s="10" t="s">
        <v>16249</v>
      </c>
      <c r="B9500" s="11" t="s">
        <v>195</v>
      </c>
      <c r="C9500" s="10" t="s">
        <v>18</v>
      </c>
      <c r="D9500" s="12">
        <v>39335</v>
      </c>
      <c r="E9500" s="13" t="s">
        <v>16250</v>
      </c>
      <c r="F9500" s="13" t="s">
        <v>1950</v>
      </c>
      <c r="G9500" s="14" t="s">
        <v>16251</v>
      </c>
      <c r="H9500" s="15">
        <f>HYPERLINK("https://docs.wto.org/imrd/directdoc.asp?DDFDocuments/t/G/SPS/NNZL378.doc","EN")</f>
      </c>
      <c r="I9500" s="15">
        <f>HYPERLINK("https://docs.wto.org/imrd/directdoc.asp?DDFDocuments/u/G/SPS/NNZL378.doc","FR")</f>
      </c>
      <c r="J9500" s="15">
        <f>HYPERLINK("https://docs.wto.org/imrd/directdoc.asp?DDFDocuments/v/G/SPS/NNZL378.doc","ES")</f>
      </c>
    </row>
    <row r="9501">
      <c r="A9501" s="10" t="s">
        <v>16252</v>
      </c>
      <c r="B9501" s="11" t="s">
        <v>195</v>
      </c>
      <c r="C9501" s="10" t="s">
        <v>18</v>
      </c>
      <c r="D9501" s="12">
        <v>39335</v>
      </c>
      <c r="E9501" s="13" t="s">
        <v>6103</v>
      </c>
      <c r="F9501" s="13" t="s">
        <v>15796</v>
      </c>
      <c r="G9501" s="14" t="s">
        <v>188</v>
      </c>
      <c r="H9501" s="15">
        <f>HYPERLINK("https://docs.wto.org/imrd/directdoc.asp?DDFDocuments/t/G/SPS/NNZL379.doc","EN")</f>
      </c>
      <c r="I9501" s="15">
        <f>HYPERLINK("https://docs.wto.org/imrd/directdoc.asp?DDFDocuments/u/G/SPS/NNZL379.doc","FR")</f>
      </c>
      <c r="J9501" s="15">
        <f>HYPERLINK("https://docs.wto.org/imrd/directdoc.asp?DDFDocuments/v/G/SPS/NNZL379.doc","ES")</f>
      </c>
    </row>
    <row r="9502">
      <c r="A9502" s="10" t="s">
        <v>16253</v>
      </c>
      <c r="B9502" s="11" t="s">
        <v>195</v>
      </c>
      <c r="C9502" s="10" t="s">
        <v>18</v>
      </c>
      <c r="D9502" s="12">
        <v>39335</v>
      </c>
      <c r="E9502" s="13" t="s">
        <v>12789</v>
      </c>
      <c r="F9502" s="13" t="s">
        <v>476</v>
      </c>
      <c r="G9502" s="14" t="s">
        <v>15335</v>
      </c>
      <c r="H9502" s="15">
        <f>HYPERLINK("https://docs.wto.org/imrd/directdoc.asp?DDFDocuments/t/G/SPS/NNZL380.DOC","EN")</f>
      </c>
      <c r="I9502" s="15">
        <f>HYPERLINK("https://docs.wto.org/imrd/directdoc.asp?DDFDocuments/u/G/SPS/NNZL380.DOC","FR")</f>
      </c>
      <c r="J9502" s="15">
        <f>HYPERLINK("https://docs.wto.org/imrd/directdoc.asp?DDFDocuments/v/G/SPS/NNZL380.DOC","ES")</f>
      </c>
    </row>
    <row r="9503">
      <c r="A9503" s="10" t="s">
        <v>16254</v>
      </c>
      <c r="B9503" s="11" t="s">
        <v>195</v>
      </c>
      <c r="C9503" s="10" t="s">
        <v>12</v>
      </c>
      <c r="D9503" s="12">
        <v>39335</v>
      </c>
      <c r="E9503" s="13" t="s">
        <v>14717</v>
      </c>
      <c r="F9503" s="13" t="s">
        <v>144</v>
      </c>
      <c r="G9503" s="14" t="s">
        <v>16255</v>
      </c>
      <c r="H9503" s="15">
        <f>HYPERLINK("https://docs.wto.org/imrd/directdoc.asp?DDFDocuments/t/G/SPS/NNZL381.doc","EN")</f>
      </c>
      <c r="I9503" s="15">
        <f>HYPERLINK("https://docs.wto.org/imrd/directdoc.asp?DDFDocuments/u/G/SPS/NNZL381.doc","FR")</f>
      </c>
      <c r="J9503" s="15">
        <f>HYPERLINK("https://docs.wto.org/imrd/directdoc.asp?DDFDocuments/v/G/SPS/NNZL381.doc","ES")</f>
      </c>
    </row>
    <row r="9504">
      <c r="A9504" s="10" t="s">
        <v>16256</v>
      </c>
      <c r="B9504" s="11" t="s">
        <v>124</v>
      </c>
      <c r="C9504" s="10" t="s">
        <v>12</v>
      </c>
      <c r="D9504" s="12">
        <v>39330</v>
      </c>
      <c r="E9504" s="13" t="s">
        <v>16257</v>
      </c>
      <c r="F9504" s="13" t="s">
        <v>4395</v>
      </c>
      <c r="G9504" s="14" t="s">
        <v>520</v>
      </c>
      <c r="H9504" s="15">
        <f>HYPERLINK("https://docs.wto.org/imrd/directdoc.asp?DDFDocuments/q/G/SPS/NIDN35.pdf","EN")</f>
      </c>
      <c r="I9504" s="15">
        <f>HYPERLINK("https://docs.wto.org/imrd/directdoc.asp?DDFDocuments/r/G/SPS/NIDN35.pdf","FR")</f>
      </c>
      <c r="J9504" s="15">
        <f>HYPERLINK("https://docs.wto.org/imrd/directdoc.asp?DDFDocuments/s/G/SPS/NIDN35.pdf","ES")</f>
      </c>
    </row>
    <row r="9505">
      <c r="A9505" s="10" t="s">
        <v>16258</v>
      </c>
      <c r="B9505" s="11" t="s">
        <v>195</v>
      </c>
      <c r="C9505" s="10" t="s">
        <v>40</v>
      </c>
      <c r="D9505" s="12">
        <v>39330</v>
      </c>
      <c r="E9505" s="13" t="s">
        <v>16259</v>
      </c>
      <c r="F9505" s="13" t="s">
        <v>5150</v>
      </c>
      <c r="G9505" s="14" t="s">
        <v>11887</v>
      </c>
      <c r="H9505" s="15">
        <f>HYPERLINK("https://docs.wto.org/imrd/directdoc.asp?DDFDocuments/t/G/SPS/NNZL369A1.DOC","EN")</f>
      </c>
      <c r="I9505" s="15">
        <f>HYPERLINK("https://docs.wto.org/imrd/directdoc.asp?DDFDocuments/u/G/SPS/NNZL369A1.DOC","FR")</f>
      </c>
      <c r="J9505" s="15">
        <f>HYPERLINK("https://docs.wto.org/imrd/directdoc.asp?DDFDocuments/v/G/SPS/NNZL369A1.DOC","ES")</f>
      </c>
    </row>
    <row r="9506">
      <c r="A9506" s="10" t="s">
        <v>16260</v>
      </c>
      <c r="B9506" s="11" t="s">
        <v>79</v>
      </c>
      <c r="C9506" s="10" t="s">
        <v>40</v>
      </c>
      <c r="D9506" s="12">
        <v>39329</v>
      </c>
      <c r="E9506" s="13" t="s">
        <v>19</v>
      </c>
      <c r="F9506" s="13" t="s">
        <v>5150</v>
      </c>
      <c r="G9506" s="14"/>
      <c r="H9506" s="15">
        <f>HYPERLINK("https://docs.wto.org/imrd/directdoc.asp?DDFDocuments/t/G/SPS/NCOL127A1.DOC","EN")</f>
      </c>
      <c r="I9506" s="15">
        <f>HYPERLINK("https://docs.wto.org/imrd/directdoc.asp?DDFDocuments/u/G/SPS/NCOL127A1.DOC","FR")</f>
      </c>
      <c r="J9506" s="15">
        <f>HYPERLINK("https://docs.wto.org/imrd/directdoc.asp?DDFDocuments/v/G/SPS/NCOL127A1.DOC","ES")</f>
      </c>
    </row>
    <row r="9507">
      <c r="A9507" s="10" t="s">
        <v>16261</v>
      </c>
      <c r="B9507" s="11" t="s">
        <v>34</v>
      </c>
      <c r="C9507" s="10" t="s">
        <v>18</v>
      </c>
      <c r="D9507" s="12">
        <v>39329</v>
      </c>
      <c r="E9507" s="13" t="s">
        <v>16262</v>
      </c>
      <c r="F9507" s="13" t="s">
        <v>4970</v>
      </c>
      <c r="G9507" s="14" t="s">
        <v>14816</v>
      </c>
      <c r="H9507" s="15">
        <f>HYPERLINK("https://docs.wto.org/imrd/directdoc.asp?DDFDocuments/q/G/SPS/NJPN194.pdf","EN")</f>
      </c>
      <c r="I9507" s="15">
        <f>HYPERLINK("https://docs.wto.org/imrd/directdoc.asp?DDFDocuments/r/G/SPS/NJPN194.pdf","FR")</f>
      </c>
      <c r="J9507" s="15">
        <f>HYPERLINK("https://docs.wto.org/imrd/directdoc.asp?DDFDocuments/s/G/SPS/NJPN194.pdf","ES")</f>
      </c>
    </row>
    <row r="9508">
      <c r="A9508" s="10" t="s">
        <v>16263</v>
      </c>
      <c r="B9508" s="11" t="s">
        <v>161</v>
      </c>
      <c r="C9508" s="10" t="s">
        <v>40</v>
      </c>
      <c r="D9508" s="12">
        <v>39328</v>
      </c>
      <c r="E9508" s="13" t="s">
        <v>16264</v>
      </c>
      <c r="F9508" s="13" t="s">
        <v>5150</v>
      </c>
      <c r="G9508" s="14" t="s">
        <v>16265</v>
      </c>
      <c r="H9508" s="15">
        <f>HYPERLINK("https://docs.wto.org/imrd/directdoc.asp?DDFDocuments/t/G/SPS/NUSA1070A1.DOC","EN")</f>
      </c>
      <c r="I9508" s="15">
        <f>HYPERLINK("https://docs.wto.org/imrd/directdoc.asp?DDFDocuments/u/G/SPS/NUSA1070A1.DOC","FR")</f>
      </c>
      <c r="J9508" s="15">
        <f>HYPERLINK("https://docs.wto.org/imrd/directdoc.asp?DDFDocuments/v/G/SPS/NUSA1070A1.DOC","ES")</f>
      </c>
    </row>
    <row r="9509">
      <c r="A9509" s="10" t="s">
        <v>16266</v>
      </c>
      <c r="B9509" s="11" t="s">
        <v>161</v>
      </c>
      <c r="C9509" s="10" t="s">
        <v>18</v>
      </c>
      <c r="D9509" s="12">
        <v>39328</v>
      </c>
      <c r="E9509" s="13" t="s">
        <v>3569</v>
      </c>
      <c r="F9509" s="13" t="s">
        <v>158</v>
      </c>
      <c r="G9509" s="14" t="s">
        <v>183</v>
      </c>
      <c r="H9509" s="15">
        <f>HYPERLINK("https://docs.wto.org/imrd/directdoc.asp?DDFDocuments/t/G/SPS/NUSA1705.DOC","EN")</f>
      </c>
      <c r="I9509" s="15">
        <f>HYPERLINK("https://docs.wto.org/imrd/directdoc.asp?DDFDocuments/u/G/SPS/NUSA1705.DOC","FR")</f>
      </c>
      <c r="J9509" s="15">
        <f>HYPERLINK("https://docs.wto.org/imrd/directdoc.asp?DDFDocuments/v/G/SPS/NUSA1705.DOC","ES")</f>
      </c>
    </row>
    <row r="9510">
      <c r="A9510" s="10" t="s">
        <v>16267</v>
      </c>
      <c r="B9510" s="11" t="s">
        <v>72</v>
      </c>
      <c r="C9510" s="10" t="s">
        <v>12</v>
      </c>
      <c r="D9510" s="12">
        <v>39325</v>
      </c>
      <c r="E9510" s="13" t="s">
        <v>16268</v>
      </c>
      <c r="F9510" s="13" t="s">
        <v>15131</v>
      </c>
      <c r="G9510" s="14" t="s">
        <v>16269</v>
      </c>
      <c r="H9510" s="15">
        <f>HYPERLINK("https://docs.wto.org/imrd/directdoc.asp?DDFDocuments/t/G/SPS/NCAN157R18.DOC","EN")</f>
      </c>
      <c r="I9510" s="15">
        <f>HYPERLINK("https://docs.wto.org/imrd/directdoc.asp?DDFDocuments/u/G/SPS/NCAN157R18.DOC","FR")</f>
      </c>
      <c r="J9510" s="15">
        <f>HYPERLINK("https://docs.wto.org/imrd/directdoc.asp?DDFDocuments/v/G/SPS/NCAN157R18.DOC","ES")</f>
      </c>
    </row>
    <row r="9511">
      <c r="A9511" s="10" t="s">
        <v>16270</v>
      </c>
      <c r="B9511" s="11" t="s">
        <v>145</v>
      </c>
      <c r="C9511" s="10" t="s">
        <v>2295</v>
      </c>
      <c r="D9511" s="12">
        <v>39325</v>
      </c>
      <c r="E9511" s="13" t="s">
        <v>16271</v>
      </c>
      <c r="F9511" s="13" t="s">
        <v>36</v>
      </c>
      <c r="G9511" s="14" t="s">
        <v>3481</v>
      </c>
      <c r="H9511" s="15">
        <f>HYPERLINK("https://docs.wto.org/imrd/directdoc.asp?DDFDocuments/t/G/SPS/NPHL124C1.DOC","EN")</f>
      </c>
      <c r="I9511" s="15">
        <f>HYPERLINK("https://docs.wto.org/imrd/directdoc.asp?DDFDocuments/u/G/SPS/NPHL124C1.DOC","FR")</f>
      </c>
      <c r="J9511" s="15">
        <f>HYPERLINK("https://docs.wto.org/imrd/directdoc.asp?DDFDocuments/v/G/SPS/NPHL124C1.DOC","ES")</f>
      </c>
    </row>
    <row r="9512">
      <c r="A9512" s="10" t="s">
        <v>16272</v>
      </c>
      <c r="B9512" s="11" t="s">
        <v>145</v>
      </c>
      <c r="C9512" s="10" t="s">
        <v>2295</v>
      </c>
      <c r="D9512" s="12">
        <v>39325</v>
      </c>
      <c r="E9512" s="13" t="s">
        <v>16273</v>
      </c>
      <c r="F9512" s="13" t="s">
        <v>6521</v>
      </c>
      <c r="G9512" s="14" t="s">
        <v>520</v>
      </c>
      <c r="H9512" s="15">
        <f>HYPERLINK("https://docs.wto.org/imrd/directdoc.asp?DDFDocuments/t/G/SPS/NPHL125C1.DOC","EN")</f>
      </c>
      <c r="I9512" s="15">
        <f>HYPERLINK("https://docs.wto.org/imrd/directdoc.asp?DDFDocuments/u/G/SPS/NPHL125C1.DOC","FR")</f>
      </c>
      <c r="J9512" s="15">
        <f>HYPERLINK("https://docs.wto.org/imrd/directdoc.asp?DDFDocuments/v/G/SPS/NPHL125C1.DOC","ES")</f>
      </c>
    </row>
    <row r="9513">
      <c r="A9513" s="10" t="s">
        <v>16274</v>
      </c>
      <c r="B9513" s="11" t="s">
        <v>145</v>
      </c>
      <c r="C9513" s="10" t="s">
        <v>18</v>
      </c>
      <c r="D9513" s="12">
        <v>39325</v>
      </c>
      <c r="E9513" s="13" t="s">
        <v>16275</v>
      </c>
      <c r="F9513" s="13" t="s">
        <v>1146</v>
      </c>
      <c r="G9513" s="14" t="s">
        <v>14816</v>
      </c>
      <c r="H9513" s="15">
        <f>HYPERLINK("https://docs.wto.org/imrd/directdoc.asp?DDFDocuments/t/G/SPS/NPHL126.doc","EN")</f>
      </c>
      <c r="I9513" s="15">
        <f>HYPERLINK("https://docs.wto.org/imrd/directdoc.asp?DDFDocuments/u/G/SPS/NPHL126.doc","FR")</f>
      </c>
      <c r="J9513" s="15">
        <f>HYPERLINK("https://docs.wto.org/imrd/directdoc.asp?DDFDocuments/v/G/SPS/NPHL126.doc","ES")</f>
      </c>
    </row>
    <row r="9514">
      <c r="A9514" s="10" t="s">
        <v>16276</v>
      </c>
      <c r="B9514" s="11" t="s">
        <v>145</v>
      </c>
      <c r="C9514" s="10" t="s">
        <v>18</v>
      </c>
      <c r="D9514" s="12">
        <v>39325</v>
      </c>
      <c r="E9514" s="13" t="s">
        <v>16277</v>
      </c>
      <c r="F9514" s="13" t="s">
        <v>1146</v>
      </c>
      <c r="G9514" s="14" t="s">
        <v>14816</v>
      </c>
      <c r="H9514" s="15">
        <f>HYPERLINK("https://docs.wto.org/imrd/directdoc.asp?DDFDocuments/t/G/SPS/NPHL127.doc","EN")</f>
      </c>
      <c r="I9514" s="15">
        <f>HYPERLINK("https://docs.wto.org/imrd/directdoc.asp?DDFDocuments/u/G/SPS/NPHL127.doc","FR")</f>
      </c>
      <c r="J9514" s="15">
        <f>HYPERLINK("https://docs.wto.org/imrd/directdoc.asp?DDFDocuments/v/G/SPS/NPHL127.doc","ES")</f>
      </c>
    </row>
    <row r="9515">
      <c r="A9515" s="10" t="s">
        <v>16278</v>
      </c>
      <c r="B9515" s="11" t="s">
        <v>145</v>
      </c>
      <c r="C9515" s="10" t="s">
        <v>18</v>
      </c>
      <c r="D9515" s="12">
        <v>39325</v>
      </c>
      <c r="E9515" s="13" t="s">
        <v>16279</v>
      </c>
      <c r="F9515" s="13" t="s">
        <v>1146</v>
      </c>
      <c r="G9515" s="14" t="s">
        <v>14816</v>
      </c>
      <c r="H9515" s="15">
        <f>HYPERLINK("https://docs.wto.org/imrd/directdoc.asp?DDFDocuments/t/G/SPS/NPHL128.DOC","EN")</f>
      </c>
      <c r="I9515" s="15">
        <f>HYPERLINK("https://docs.wto.org/imrd/directdoc.asp?DDFDocuments/u/G/SPS/NPHL128.DOC","FR")</f>
      </c>
      <c r="J9515" s="15">
        <f>HYPERLINK("https://docs.wto.org/imrd/directdoc.asp?DDFDocuments/v/G/SPS/NPHL128.DOC","ES")</f>
      </c>
    </row>
    <row r="9516">
      <c r="A9516" s="10" t="s">
        <v>16280</v>
      </c>
      <c r="B9516" s="11" t="s">
        <v>5038</v>
      </c>
      <c r="C9516" s="10" t="s">
        <v>12</v>
      </c>
      <c r="D9516" s="12">
        <v>39324</v>
      </c>
      <c r="E9516" s="13" t="s">
        <v>16281</v>
      </c>
      <c r="F9516" s="13" t="s">
        <v>1550</v>
      </c>
      <c r="G9516" s="14" t="s">
        <v>5946</v>
      </c>
      <c r="H9516" s="15">
        <f>HYPERLINK("https://docs.wto.org/imrd/directdoc.asp?DDFDocuments/t/G/SPS/NALB16.doc","EN")</f>
      </c>
      <c r="I9516" s="15">
        <f>HYPERLINK("https://docs.wto.org/imrd/directdoc.asp?DDFDocuments/u/G/SPS/NALB16.doc","FR")</f>
      </c>
      <c r="J9516" s="15">
        <f>HYPERLINK("https://docs.wto.org/imrd/directdoc.asp?DDFDocuments/v/G/SPS/NALB16.doc","ES")</f>
      </c>
    </row>
    <row r="9517">
      <c r="A9517" s="10" t="s">
        <v>16282</v>
      </c>
      <c r="B9517" s="11" t="s">
        <v>5038</v>
      </c>
      <c r="C9517" s="10" t="s">
        <v>12</v>
      </c>
      <c r="D9517" s="12">
        <v>39324</v>
      </c>
      <c r="E9517" s="13" t="s">
        <v>16125</v>
      </c>
      <c r="F9517" s="13" t="s">
        <v>14</v>
      </c>
      <c r="G9517" s="14" t="s">
        <v>16283</v>
      </c>
      <c r="H9517" s="15">
        <f>HYPERLINK("https://docs.wto.org/imrd/directdoc.asp?DDFDocuments/q/G/SPS/NALB17.pdf","EN")</f>
      </c>
      <c r="I9517" s="15">
        <f>HYPERLINK("https://docs.wto.org/imrd/directdoc.asp?DDFDocuments/r/G/SPS/NALB17.pdf","FR")</f>
      </c>
      <c r="J9517" s="15">
        <f>HYPERLINK("https://docs.wto.org/imrd/directdoc.asp?DDFDocuments/s/G/SPS/NALB17.pdf","ES")</f>
      </c>
    </row>
    <row r="9518">
      <c r="A9518" s="10" t="s">
        <v>16284</v>
      </c>
      <c r="B9518" s="11" t="s">
        <v>95</v>
      </c>
      <c r="C9518" s="10" t="s">
        <v>40</v>
      </c>
      <c r="D9518" s="12">
        <v>39323</v>
      </c>
      <c r="E9518" s="13" t="s">
        <v>16285</v>
      </c>
      <c r="F9518" s="13" t="s">
        <v>5150</v>
      </c>
      <c r="G9518" s="14" t="s">
        <v>14816</v>
      </c>
      <c r="H9518" s="15">
        <f>HYPERLINK("https://docs.wto.org/imrd/directdoc.asp?DDFDocuments/t/G/SPS/NBRA166A3.DOC","EN")</f>
      </c>
      <c r="I9518" s="15">
        <f>HYPERLINK("https://docs.wto.org/imrd/directdoc.asp?DDFDocuments/u/G/SPS/NBRA166A3.DOC","FR")</f>
      </c>
      <c r="J9518" s="15">
        <f>HYPERLINK("https://docs.wto.org/imrd/directdoc.asp?DDFDocuments/v/G/SPS/NBRA166A3.DOC","ES")</f>
      </c>
    </row>
    <row r="9519">
      <c r="A9519" s="10" t="s">
        <v>16286</v>
      </c>
      <c r="B9519" s="11" t="s">
        <v>95</v>
      </c>
      <c r="C9519" s="10" t="s">
        <v>18</v>
      </c>
      <c r="D9519" s="12">
        <v>39323</v>
      </c>
      <c r="E9519" s="13" t="s">
        <v>9165</v>
      </c>
      <c r="F9519" s="13" t="s">
        <v>14619</v>
      </c>
      <c r="G9519" s="14" t="s">
        <v>14816</v>
      </c>
      <c r="H9519" s="15">
        <f>HYPERLINK("https://docs.wto.org/imrd/directdoc.asp?DDFDocuments/t/G/SPS/NBRA348.DOC","EN")</f>
      </c>
      <c r="I9519" s="15">
        <f>HYPERLINK("https://docs.wto.org/imrd/directdoc.asp?DDFDocuments/u/G/SPS/NBRA348.DOC","FR")</f>
      </c>
      <c r="J9519" s="15">
        <f>HYPERLINK("https://docs.wto.org/imrd/directdoc.asp?DDFDocuments/v/G/SPS/NBRA348.DOC","ES")</f>
      </c>
    </row>
    <row r="9520">
      <c r="A9520" s="10" t="s">
        <v>16287</v>
      </c>
      <c r="B9520" s="11" t="s">
        <v>233</v>
      </c>
      <c r="C9520" s="10" t="s">
        <v>201</v>
      </c>
      <c r="D9520" s="12">
        <v>39323</v>
      </c>
      <c r="E9520" s="13" t="s">
        <v>19</v>
      </c>
      <c r="F9520" s="13" t="s">
        <v>6521</v>
      </c>
      <c r="G9520" s="14" t="s">
        <v>520</v>
      </c>
      <c r="H9520" s="15">
        <f>HYPERLINK("https://docs.wto.org/imrd/directdoc.asp?DDFDocuments/t/G/SPS/NPER160C1.DOC","EN")</f>
      </c>
      <c r="I9520" s="15">
        <f>HYPERLINK("https://docs.wto.org/imrd/directdoc.asp?DDFDocuments/u/G/SPS/NPER160C1.DOC","FR")</f>
      </c>
      <c r="J9520" s="15">
        <f>HYPERLINK("https://docs.wto.org/imrd/directdoc.asp?DDFDocuments/v/G/SPS/NPER160C1.DOC","ES")</f>
      </c>
    </row>
    <row r="9521">
      <c r="A9521" s="10" t="s">
        <v>16288</v>
      </c>
      <c r="B9521" s="11" t="s">
        <v>124</v>
      </c>
      <c r="C9521" s="10" t="s">
        <v>12</v>
      </c>
      <c r="D9521" s="12">
        <v>39321</v>
      </c>
      <c r="E9521" s="13" t="s">
        <v>16257</v>
      </c>
      <c r="F9521" s="13" t="s">
        <v>7841</v>
      </c>
      <c r="G9521" s="14" t="s">
        <v>520</v>
      </c>
      <c r="H9521" s="15">
        <f>HYPERLINK("https://docs.wto.org/imrd/directdoc.asp?DDFDocuments/t/G/SPS/NIDN34.DOC","EN")</f>
      </c>
      <c r="I9521" s="15">
        <f>HYPERLINK("https://docs.wto.org/imrd/directdoc.asp?DDFDocuments/u/G/SPS/NIDN34.DOC","FR")</f>
      </c>
      <c r="J9521" s="15">
        <f>HYPERLINK("https://docs.wto.org/imrd/directdoc.asp?DDFDocuments/v/G/SPS/NIDN34.DOC","ES")</f>
      </c>
    </row>
    <row r="9522">
      <c r="A9522" s="10" t="s">
        <v>16289</v>
      </c>
      <c r="B9522" s="11" t="s">
        <v>139</v>
      </c>
      <c r="C9522" s="10" t="s">
        <v>54</v>
      </c>
      <c r="D9522" s="12">
        <v>39321</v>
      </c>
      <c r="E9522" s="13" t="s">
        <v>14519</v>
      </c>
      <c r="F9522" s="13" t="s">
        <v>138</v>
      </c>
      <c r="G9522" s="14" t="s">
        <v>16290</v>
      </c>
      <c r="H9522" s="15">
        <f>HYPERLINK("https://docs.wto.org/imrd/directdoc.asp?DDFDocuments/t/G/SPS/NIND46A4.DOC","EN")</f>
      </c>
      <c r="I9522" s="15">
        <f>HYPERLINK("https://docs.wto.org/imrd/directdoc.asp?DDFDocuments/u/G/SPS/NIND46A4.DOC","FR")</f>
      </c>
      <c r="J9522" s="15">
        <f>HYPERLINK("https://docs.wto.org/imrd/directdoc.asp?DDFDocuments/v/G/SPS/NIND46A4.DOC","ES")</f>
      </c>
    </row>
    <row r="9523">
      <c r="A9523" s="10" t="s">
        <v>16291</v>
      </c>
      <c r="B9523" s="11" t="s">
        <v>161</v>
      </c>
      <c r="C9523" s="10" t="s">
        <v>40</v>
      </c>
      <c r="D9523" s="12">
        <v>39317</v>
      </c>
      <c r="E9523" s="13" t="s">
        <v>16292</v>
      </c>
      <c r="F9523" s="13" t="s">
        <v>1854</v>
      </c>
      <c r="G9523" s="14" t="s">
        <v>15440</v>
      </c>
      <c r="H9523" s="15">
        <f>HYPERLINK("https://docs.wto.org/imrd/directdoc.asp?DDFDocuments/t/G/SPS/NUSA1187A3.DOC","EN")</f>
      </c>
      <c r="I9523" s="15">
        <f>HYPERLINK("https://docs.wto.org/imrd/directdoc.asp?DDFDocuments/u/G/SPS/NUSA1187A3.DOC","FR")</f>
      </c>
      <c r="J9523" s="15">
        <f>HYPERLINK("https://docs.wto.org/imrd/directdoc.asp?DDFDocuments/v/G/SPS/NUSA1187A3.DOC","ES")</f>
      </c>
    </row>
    <row r="9524">
      <c r="A9524" s="10" t="s">
        <v>16293</v>
      </c>
      <c r="B9524" s="11" t="s">
        <v>623</v>
      </c>
      <c r="C9524" s="10" t="s">
        <v>54</v>
      </c>
      <c r="D9524" s="12">
        <v>39316</v>
      </c>
      <c r="E9524" s="13" t="s">
        <v>16294</v>
      </c>
      <c r="F9524" s="13" t="s">
        <v>925</v>
      </c>
      <c r="G9524" s="14" t="s">
        <v>139</v>
      </c>
      <c r="H9524" s="15">
        <f>HYPERLINK("https://docs.wto.org/imrd/directdoc.asp?DDFDocuments/t/G/SPS/NOMN12A1.DOC","EN")</f>
      </c>
      <c r="I9524" s="15">
        <f>HYPERLINK("https://docs.wto.org/imrd/directdoc.asp?DDFDocuments/u/G/SPS/NOMN12A1.DOC","FR")</f>
      </c>
      <c r="J9524" s="15">
        <f>HYPERLINK("https://docs.wto.org/imrd/directdoc.asp?DDFDocuments/v/G/SPS/NOMN12A1.DOC","ES")</f>
      </c>
    </row>
    <row r="9525">
      <c r="A9525" s="10" t="s">
        <v>16295</v>
      </c>
      <c r="B9525" s="11" t="s">
        <v>79</v>
      </c>
      <c r="C9525" s="10" t="s">
        <v>54</v>
      </c>
      <c r="D9525" s="12">
        <v>39315</v>
      </c>
      <c r="E9525" s="13" t="s">
        <v>19</v>
      </c>
      <c r="F9525" s="13" t="s">
        <v>2192</v>
      </c>
      <c r="G9525" s="14"/>
      <c r="H9525" s="15">
        <f>HYPERLINK("https://docs.wto.org/imrd/directdoc.asp?DDFDocuments/t/G/SPS/NCOL130A1.doc","EN")</f>
      </c>
      <c r="I9525" s="15">
        <f>HYPERLINK("https://docs.wto.org/imrd/directdoc.asp?DDFDocuments/u/G/SPS/NCOL130A1.doc","FR")</f>
      </c>
      <c r="J9525" s="15">
        <f>HYPERLINK("https://docs.wto.org/imrd/directdoc.asp?DDFDocuments/v/G/SPS/NCOL130A1.doc","ES")</f>
      </c>
    </row>
    <row r="9526">
      <c r="A9526" s="10" t="s">
        <v>16296</v>
      </c>
      <c r="B9526" s="11" t="s">
        <v>124</v>
      </c>
      <c r="C9526" s="10" t="s">
        <v>18</v>
      </c>
      <c r="D9526" s="12">
        <v>39315</v>
      </c>
      <c r="E9526" s="13" t="s">
        <v>3464</v>
      </c>
      <c r="F9526" s="13" t="s">
        <v>4353</v>
      </c>
      <c r="G9526" s="14" t="s">
        <v>14816</v>
      </c>
      <c r="H9526" s="15">
        <f>HYPERLINK("https://docs.wto.org/imrd/directdoc.asp?DDFDocuments/t/G/SPS/NIDN33.doc","EN")</f>
      </c>
      <c r="I9526" s="15">
        <f>HYPERLINK("https://docs.wto.org/imrd/directdoc.asp?DDFDocuments/u/G/SPS/NIDN33.doc","FR")</f>
      </c>
      <c r="J9526" s="15">
        <f>HYPERLINK("https://docs.wto.org/imrd/directdoc.asp?DDFDocuments/v/G/SPS/NIDN33.doc","ES")</f>
      </c>
    </row>
    <row r="9527">
      <c r="A9527" s="10" t="s">
        <v>16297</v>
      </c>
      <c r="B9527" s="11" t="s">
        <v>233</v>
      </c>
      <c r="C9527" s="10" t="s">
        <v>12</v>
      </c>
      <c r="D9527" s="12">
        <v>39315</v>
      </c>
      <c r="E9527" s="13" t="s">
        <v>16298</v>
      </c>
      <c r="F9527" s="13" t="s">
        <v>6521</v>
      </c>
      <c r="G9527" s="14" t="s">
        <v>520</v>
      </c>
      <c r="H9527" s="15">
        <f>HYPERLINK("https://docs.wto.org/imrd/directdoc.asp?DDFDocuments/t/G/SPS/NPER160.DOC","EN")</f>
      </c>
      <c r="I9527" s="15">
        <f>HYPERLINK("https://docs.wto.org/imrd/directdoc.asp?DDFDocuments/u/G/SPS/NPER160.DOC","FR")</f>
      </c>
      <c r="J9527" s="15">
        <f>HYPERLINK("https://docs.wto.org/imrd/directdoc.asp?DDFDocuments/v/G/SPS/NPER160.DOC","ES")</f>
      </c>
    </row>
    <row r="9528">
      <c r="A9528" s="10" t="s">
        <v>16299</v>
      </c>
      <c r="B9528" s="11" t="s">
        <v>134</v>
      </c>
      <c r="C9528" s="10" t="s">
        <v>40</v>
      </c>
      <c r="D9528" s="12">
        <v>39315</v>
      </c>
      <c r="E9528" s="13" t="s">
        <v>16300</v>
      </c>
      <c r="F9528" s="13" t="s">
        <v>5150</v>
      </c>
      <c r="G9528" s="14" t="s">
        <v>14816</v>
      </c>
      <c r="H9528" s="15">
        <f>HYPERLINK("https://docs.wto.org/imrd/directdoc.asp?DDFDocuments/t/G/SPS/NTHA158A1.DOC","EN")</f>
      </c>
      <c r="I9528" s="15">
        <f>HYPERLINK("https://docs.wto.org/imrd/directdoc.asp?DDFDocuments/u/G/SPS/NTHA158A1.DOC","FR")</f>
      </c>
      <c r="J9528" s="15">
        <f>HYPERLINK("https://docs.wto.org/imrd/directdoc.asp?DDFDocuments/v/G/SPS/NTHA158A1.DOC","ES")</f>
      </c>
    </row>
    <row r="9529">
      <c r="A9529" s="10" t="s">
        <v>16301</v>
      </c>
      <c r="B9529" s="11" t="s">
        <v>5038</v>
      </c>
      <c r="C9529" s="10" t="s">
        <v>12</v>
      </c>
      <c r="D9529" s="12">
        <v>39314</v>
      </c>
      <c r="E9529" s="13" t="s">
        <v>16302</v>
      </c>
      <c r="F9529" s="13" t="s">
        <v>6521</v>
      </c>
      <c r="G9529" s="14" t="s">
        <v>12706</v>
      </c>
      <c r="H9529" s="15">
        <f>HYPERLINK("https://docs.wto.org/imrd/directdoc.asp?DDFDocuments/t/G/SPS/NALB13.DOC","EN")</f>
      </c>
      <c r="I9529" s="15">
        <f>HYPERLINK("https://docs.wto.org/imrd/directdoc.asp?DDFDocuments/u/G/SPS/NALB13.DOC","FR")</f>
      </c>
      <c r="J9529" s="15">
        <f>HYPERLINK("https://docs.wto.org/imrd/directdoc.asp?DDFDocuments/v/G/SPS/NALB13.DOC","ES")</f>
      </c>
    </row>
    <row r="9530">
      <c r="A9530" s="10" t="s">
        <v>16303</v>
      </c>
      <c r="B9530" s="11" t="s">
        <v>5038</v>
      </c>
      <c r="C9530" s="10" t="s">
        <v>12</v>
      </c>
      <c r="D9530" s="12">
        <v>39314</v>
      </c>
      <c r="E9530" s="13" t="s">
        <v>16304</v>
      </c>
      <c r="F9530" s="13" t="s">
        <v>14</v>
      </c>
      <c r="G9530" s="14" t="s">
        <v>16305</v>
      </c>
      <c r="H9530" s="15">
        <f>HYPERLINK("https://docs.wto.org/imrd/directdoc.asp?DDFDocuments/q/G/SPS/NALB14.pdf","EN")</f>
      </c>
      <c r="I9530" s="15">
        <f>HYPERLINK("https://docs.wto.org/imrd/directdoc.asp?DDFDocuments/r/G/SPS/NALB14.pdf","FR")</f>
      </c>
      <c r="J9530" s="15">
        <f>HYPERLINK("https://docs.wto.org/imrd/directdoc.asp?DDFDocuments/s/G/SPS/NALB14.pdf","ES")</f>
      </c>
    </row>
    <row r="9531">
      <c r="A9531" s="10" t="s">
        <v>16306</v>
      </c>
      <c r="B9531" s="11" t="s">
        <v>5038</v>
      </c>
      <c r="C9531" s="10" t="s">
        <v>12</v>
      </c>
      <c r="D9531" s="12">
        <v>39314</v>
      </c>
      <c r="E9531" s="13" t="s">
        <v>16307</v>
      </c>
      <c r="F9531" s="13" t="s">
        <v>92</v>
      </c>
      <c r="G9531" s="14" t="s">
        <v>16308</v>
      </c>
      <c r="H9531" s="15">
        <f>HYPERLINK("https://docs.wto.org/imrd/directdoc.asp?DDFDocuments/t/G/SPS/NALB15.DOC","EN")</f>
      </c>
      <c r="I9531" s="15">
        <f>HYPERLINK("https://docs.wto.org/imrd/directdoc.asp?DDFDocuments/u/G/SPS/NALB15.DOC","FR")</f>
      </c>
      <c r="J9531" s="15">
        <f>HYPERLINK("https://docs.wto.org/imrd/directdoc.asp?DDFDocuments/v/G/SPS/NALB15.DOC","ES")</f>
      </c>
    </row>
    <row r="9532">
      <c r="A9532" s="10" t="s">
        <v>16309</v>
      </c>
      <c r="B9532" s="11" t="s">
        <v>79</v>
      </c>
      <c r="C9532" s="10" t="s">
        <v>12</v>
      </c>
      <c r="D9532" s="12">
        <v>39314</v>
      </c>
      <c r="E9532" s="13" t="s">
        <v>15809</v>
      </c>
      <c r="F9532" s="13" t="s">
        <v>6521</v>
      </c>
      <c r="G9532" s="14" t="s">
        <v>12706</v>
      </c>
      <c r="H9532" s="15">
        <f>HYPERLINK("https://docs.wto.org/imrd/directdoc.asp?DDFDocuments/t/G/SPS/NCOL147.DOC","EN")</f>
      </c>
      <c r="I9532" s="15">
        <f>HYPERLINK("https://docs.wto.org/imrd/directdoc.asp?DDFDocuments/u/G/SPS/NCOL147.DOC","FR")</f>
      </c>
      <c r="J9532" s="15">
        <f>HYPERLINK("https://docs.wto.org/imrd/directdoc.asp?DDFDocuments/v/G/SPS/NCOL147.DOC","ES")</f>
      </c>
    </row>
    <row r="9533">
      <c r="A9533" s="10" t="s">
        <v>16310</v>
      </c>
      <c r="B9533" s="11" t="s">
        <v>145</v>
      </c>
      <c r="C9533" s="10" t="s">
        <v>12</v>
      </c>
      <c r="D9533" s="12">
        <v>39311</v>
      </c>
      <c r="E9533" s="13" t="s">
        <v>16311</v>
      </c>
      <c r="F9533" s="13" t="s">
        <v>6521</v>
      </c>
      <c r="G9533" s="14" t="s">
        <v>520</v>
      </c>
      <c r="H9533" s="15">
        <f>HYPERLINK("https://docs.wto.org/imrd/directdoc.asp?DDFDocuments/t/G/SPS/NPHL125.DOC","EN")</f>
      </c>
      <c r="I9533" s="15">
        <f>HYPERLINK("https://docs.wto.org/imrd/directdoc.asp?DDFDocuments/u/G/SPS/NPHL125.DOC","FR")</f>
      </c>
      <c r="J9533" s="15">
        <f>HYPERLINK("https://docs.wto.org/imrd/directdoc.asp?DDFDocuments/v/G/SPS/NPHL125.DOC","ES")</f>
      </c>
    </row>
    <row r="9534">
      <c r="A9534" s="10" t="s">
        <v>16312</v>
      </c>
      <c r="B9534" s="11" t="s">
        <v>161</v>
      </c>
      <c r="C9534" s="10" t="s">
        <v>18</v>
      </c>
      <c r="D9534" s="12">
        <v>39310</v>
      </c>
      <c r="E9534" s="13" t="s">
        <v>971</v>
      </c>
      <c r="F9534" s="13" t="s">
        <v>144</v>
      </c>
      <c r="G9534" s="14" t="s">
        <v>14816</v>
      </c>
      <c r="H9534" s="15">
        <f>HYPERLINK("https://docs.wto.org/imrd/directdoc.asp?DDFDocuments/t/G/SPS/NUSA1680.doc","EN")</f>
      </c>
      <c r="I9534" s="15">
        <f>HYPERLINK("https://docs.wto.org/imrd/directdoc.asp?DDFDocuments/u/G/SPS/NUSA1680.doc","FR")</f>
      </c>
      <c r="J9534" s="15">
        <f>HYPERLINK("https://docs.wto.org/imrd/directdoc.asp?DDFDocuments/v/G/SPS/NUSA1680.doc","ES")</f>
      </c>
    </row>
    <row r="9535">
      <c r="A9535" s="10" t="s">
        <v>16313</v>
      </c>
      <c r="B9535" s="11" t="s">
        <v>34</v>
      </c>
      <c r="C9535" s="10" t="s">
        <v>18</v>
      </c>
      <c r="D9535" s="12">
        <v>39309</v>
      </c>
      <c r="E9535" s="13" t="s">
        <v>16314</v>
      </c>
      <c r="F9535" s="13" t="s">
        <v>74</v>
      </c>
      <c r="G9535" s="14" t="s">
        <v>14816</v>
      </c>
      <c r="H9535" s="15">
        <f>HYPERLINK("https://docs.wto.org/imrd/directdoc.asp?DDFDocuments/t/G/SPS/NJPN193.doc","EN")</f>
      </c>
      <c r="I9535" s="15">
        <f>HYPERLINK("https://docs.wto.org/imrd/directdoc.asp?DDFDocuments/u/G/SPS/NJPN193.doc","FR")</f>
      </c>
      <c r="J9535" s="15">
        <f>HYPERLINK("https://docs.wto.org/imrd/directdoc.asp?DDFDocuments/v/G/SPS/NJPN193.doc","ES")</f>
      </c>
    </row>
    <row r="9536">
      <c r="A9536" s="10" t="s">
        <v>16315</v>
      </c>
      <c r="B9536" s="11" t="s">
        <v>87</v>
      </c>
      <c r="C9536" s="10" t="s">
        <v>18</v>
      </c>
      <c r="D9536" s="12">
        <v>39309</v>
      </c>
      <c r="E9536" s="13" t="s">
        <v>1526</v>
      </c>
      <c r="F9536" s="13" t="s">
        <v>166</v>
      </c>
      <c r="G9536" s="14" t="s">
        <v>16207</v>
      </c>
      <c r="H9536" s="15">
        <f>HYPERLINK("https://docs.wto.org/imrd/directdoc.asp?DDFDocuments/t/G/SPS/NMEX213.DOC","EN")</f>
      </c>
      <c r="I9536" s="15">
        <f>HYPERLINK("https://docs.wto.org/imrd/directdoc.asp?DDFDocuments/u/G/SPS/NMEX213.DOC","FR")</f>
      </c>
      <c r="J9536" s="15">
        <f>HYPERLINK("https://docs.wto.org/imrd/directdoc.asp?DDFDocuments/v/G/SPS/NMEX213.DOC","ES")</f>
      </c>
    </row>
    <row r="9537">
      <c r="A9537" s="10" t="s">
        <v>16316</v>
      </c>
      <c r="B9537" s="11" t="s">
        <v>145</v>
      </c>
      <c r="C9537" s="10" t="s">
        <v>12</v>
      </c>
      <c r="D9537" s="12">
        <v>39309</v>
      </c>
      <c r="E9537" s="13" t="s">
        <v>8332</v>
      </c>
      <c r="F9537" s="13" t="s">
        <v>36</v>
      </c>
      <c r="G9537" s="14" t="s">
        <v>15827</v>
      </c>
      <c r="H9537" s="15">
        <f>HYPERLINK("https://docs.wto.org/imrd/directdoc.asp?DDFDocuments/q/G/SPS/NPHL124.pdf","EN")</f>
      </c>
      <c r="I9537" s="15">
        <f>HYPERLINK("https://docs.wto.org/imrd/directdoc.asp?DDFDocuments/r/G/SPS/NPHL124.pdf","FR")</f>
      </c>
      <c r="J9537" s="15">
        <f>HYPERLINK("https://docs.wto.org/imrd/directdoc.asp?DDFDocuments/s/G/SPS/NPHL124.pdf","ES")</f>
      </c>
    </row>
    <row r="9538">
      <c r="A9538" s="10" t="s">
        <v>16317</v>
      </c>
      <c r="B9538" s="11" t="s">
        <v>161</v>
      </c>
      <c r="C9538" s="10" t="s">
        <v>40</v>
      </c>
      <c r="D9538" s="12">
        <v>39309</v>
      </c>
      <c r="E9538" s="13" t="s">
        <v>2243</v>
      </c>
      <c r="F9538" s="13" t="s">
        <v>5150</v>
      </c>
      <c r="G9538" s="14" t="s">
        <v>15440</v>
      </c>
      <c r="H9538" s="15">
        <f>HYPERLINK("https://docs.wto.org/imrd/directdoc.asp?DDFDocuments/t/G/SPS/NUSA1187A2.DOC","EN")</f>
      </c>
      <c r="I9538" s="15">
        <f>HYPERLINK("https://docs.wto.org/imrd/directdoc.asp?DDFDocuments/u/G/SPS/NUSA1187A2.DOC","FR")</f>
      </c>
      <c r="J9538" s="15">
        <f>HYPERLINK("https://docs.wto.org/imrd/directdoc.asp?DDFDocuments/v/G/SPS/NUSA1187A2.DOC","ES")</f>
      </c>
    </row>
    <row r="9539">
      <c r="A9539" s="10" t="s">
        <v>16318</v>
      </c>
      <c r="B9539" s="11" t="s">
        <v>183</v>
      </c>
      <c r="C9539" s="10" t="s">
        <v>18</v>
      </c>
      <c r="D9539" s="12">
        <v>39308</v>
      </c>
      <c r="E9539" s="13" t="s">
        <v>16319</v>
      </c>
      <c r="F9539" s="13" t="s">
        <v>16320</v>
      </c>
      <c r="G9539" s="14" t="s">
        <v>14820</v>
      </c>
      <c r="H9539" s="15">
        <f>HYPERLINK("https://docs.wto.org/imrd/directdoc.asp?DDFDocuments/t/G/SPS/NARG105R1.doc","EN")</f>
      </c>
      <c r="I9539" s="15">
        <f>HYPERLINK("https://docs.wto.org/imrd/directdoc.asp?DDFDocuments/u/G/SPS/NARG105R1.doc","FR")</f>
      </c>
      <c r="J9539" s="15">
        <f>HYPERLINK("https://docs.wto.org/imrd/directdoc.asp?DDFDocuments/v/G/SPS/NARG105R1.doc","ES")</f>
      </c>
    </row>
    <row r="9540">
      <c r="A9540" s="10" t="s">
        <v>16321</v>
      </c>
      <c r="B9540" s="11" t="s">
        <v>183</v>
      </c>
      <c r="C9540" s="10" t="s">
        <v>18</v>
      </c>
      <c r="D9540" s="12">
        <v>39308</v>
      </c>
      <c r="E9540" s="13" t="s">
        <v>14064</v>
      </c>
      <c r="F9540" s="13" t="s">
        <v>16320</v>
      </c>
      <c r="G9540" s="14" t="s">
        <v>14820</v>
      </c>
      <c r="H9540" s="15">
        <f>HYPERLINK("https://docs.wto.org/imrd/directdoc.asp?DDFDocuments/t/G/SPS/NARG107R1.doc","EN")</f>
      </c>
      <c r="I9540" s="15">
        <f>HYPERLINK("https://docs.wto.org/imrd/directdoc.asp?DDFDocuments/u/G/SPS/NARG107R1.doc","FR")</f>
      </c>
      <c r="J9540" s="15">
        <f>HYPERLINK("https://docs.wto.org/imrd/directdoc.asp?DDFDocuments/v/G/SPS/NARG107R1.doc","ES")</f>
      </c>
    </row>
    <row r="9541">
      <c r="A9541" s="10" t="s">
        <v>16322</v>
      </c>
      <c r="B9541" s="11" t="s">
        <v>161</v>
      </c>
      <c r="C9541" s="10" t="s">
        <v>18</v>
      </c>
      <c r="D9541" s="12">
        <v>39307</v>
      </c>
      <c r="E9541" s="13" t="s">
        <v>16323</v>
      </c>
      <c r="F9541" s="13" t="s">
        <v>8132</v>
      </c>
      <c r="G9541" s="14" t="s">
        <v>16324</v>
      </c>
      <c r="H9541" s="15">
        <f>HYPERLINK("https://docs.wto.org/imrd/directdoc.asp?DDFDocuments/t/G/SPS/NUSA1668.DOC","EN")</f>
      </c>
      <c r="I9541" s="15">
        <f>HYPERLINK("https://docs.wto.org/imrd/directdoc.asp?DDFDocuments/u/G/SPS/NUSA1668.DOC","FR")</f>
      </c>
      <c r="J9541" s="15">
        <f>HYPERLINK("https://docs.wto.org/imrd/directdoc.asp?DDFDocuments/v/G/SPS/NUSA1668.DOC","ES")</f>
      </c>
    </row>
    <row r="9542">
      <c r="A9542" s="10" t="s">
        <v>16325</v>
      </c>
      <c r="B9542" s="11" t="s">
        <v>195</v>
      </c>
      <c r="C9542" s="10" t="s">
        <v>18</v>
      </c>
      <c r="D9542" s="12">
        <v>39304</v>
      </c>
      <c r="E9542" s="13" t="s">
        <v>16326</v>
      </c>
      <c r="F9542" s="13" t="s">
        <v>4877</v>
      </c>
      <c r="G9542" s="14" t="s">
        <v>16327</v>
      </c>
      <c r="H9542" s="15">
        <f>HYPERLINK("https://docs.wto.org/imrd/directdoc.asp?DDFDocuments/q/G/SPS/NNZL375.pdf","EN")</f>
      </c>
      <c r="I9542" s="15">
        <f>HYPERLINK("https://docs.wto.org/imrd/directdoc.asp?DDFDocuments/r/G/SPS/NNZL375.pdf","FR")</f>
      </c>
      <c r="J9542" s="15">
        <f>HYPERLINK("https://docs.wto.org/imrd/directdoc.asp?DDFDocuments/s/G/SPS/NNZL375.pdf","ES")</f>
      </c>
    </row>
    <row r="9543">
      <c r="A9543" s="10" t="s">
        <v>16328</v>
      </c>
      <c r="B9543" s="11" t="s">
        <v>161</v>
      </c>
      <c r="C9543" s="10" t="s">
        <v>18</v>
      </c>
      <c r="D9543" s="12">
        <v>39304</v>
      </c>
      <c r="E9543" s="13" t="s">
        <v>2329</v>
      </c>
      <c r="F9543" s="13" t="s">
        <v>158</v>
      </c>
      <c r="G9543" s="14" t="s">
        <v>14816</v>
      </c>
      <c r="H9543" s="15">
        <f>HYPERLINK("https://docs.wto.org/imrd/directdoc.asp?DDFDocuments/t/G/SPS/NUSA1669.DOC","EN")</f>
      </c>
      <c r="I9543" s="15">
        <f>HYPERLINK("https://docs.wto.org/imrd/directdoc.asp?DDFDocuments/u/G/SPS/NUSA1669.DOC","FR")</f>
      </c>
      <c r="J9543" s="15">
        <f>HYPERLINK("https://docs.wto.org/imrd/directdoc.asp?DDFDocuments/v/G/SPS/NUSA1669.DOC","ES")</f>
      </c>
    </row>
    <row r="9544">
      <c r="A9544" s="10" t="s">
        <v>16329</v>
      </c>
      <c r="B9544" s="11" t="s">
        <v>161</v>
      </c>
      <c r="C9544" s="10" t="s">
        <v>18</v>
      </c>
      <c r="D9544" s="12">
        <v>39304</v>
      </c>
      <c r="E9544" s="13" t="s">
        <v>2329</v>
      </c>
      <c r="F9544" s="13" t="s">
        <v>158</v>
      </c>
      <c r="G9544" s="14" t="s">
        <v>14816</v>
      </c>
      <c r="H9544" s="15">
        <f>HYPERLINK("https://docs.wto.org/imrd/directdoc.asp?DDFDocuments/t/G/SPS/NUSA1670.DOC","EN")</f>
      </c>
      <c r="I9544" s="15">
        <f>HYPERLINK("https://docs.wto.org/imrd/directdoc.asp?DDFDocuments/u/G/SPS/NUSA1670.DOC","FR")</f>
      </c>
      <c r="J9544" s="15">
        <f>HYPERLINK("https://docs.wto.org/imrd/directdoc.asp?DDFDocuments/v/G/SPS/NUSA1670.DOC","ES")</f>
      </c>
    </row>
    <row r="9545">
      <c r="A9545" s="10" t="s">
        <v>16330</v>
      </c>
      <c r="B9545" s="11" t="s">
        <v>1944</v>
      </c>
      <c r="C9545" s="10" t="s">
        <v>979</v>
      </c>
      <c r="D9545" s="12">
        <v>39303</v>
      </c>
      <c r="E9545" s="13" t="s">
        <v>16331</v>
      </c>
      <c r="F9545" s="13" t="s">
        <v>19</v>
      </c>
      <c r="G9545" s="14" t="s">
        <v>16332</v>
      </c>
      <c r="H9545" s="15">
        <f>HYPERLINK("https://docs.wto.org/imrd/directdoc.asp?DDFDocuments/t/G/SPS/NEQVPAN1.DOC","EN")</f>
      </c>
      <c r="I9545" s="15">
        <f>HYPERLINK("https://docs.wto.org/imrd/directdoc.asp?DDFDocuments/u/G/SPS/NEQVPAN1.DOC","FR")</f>
      </c>
      <c r="J9545" s="15">
        <f>HYPERLINK("https://docs.wto.org/imrd/directdoc.asp?DDFDocuments/v/G/SPS/NEQVPAN1.DOC","ES")</f>
      </c>
    </row>
    <row r="9546">
      <c r="A9546" s="10" t="s">
        <v>16333</v>
      </c>
      <c r="B9546" s="11" t="s">
        <v>183</v>
      </c>
      <c r="C9546" s="10" t="s">
        <v>18</v>
      </c>
      <c r="D9546" s="12">
        <v>39302</v>
      </c>
      <c r="E9546" s="13" t="s">
        <v>16334</v>
      </c>
      <c r="F9546" s="13" t="s">
        <v>992</v>
      </c>
      <c r="G9546" s="14" t="s">
        <v>1412</v>
      </c>
      <c r="H9546" s="15">
        <f>HYPERLINK("https://docs.wto.org/imrd/directdoc.asp?DDFDocuments/t/G/SPS/NARG113.DOC","EN")</f>
      </c>
      <c r="I9546" s="15">
        <f>HYPERLINK("https://docs.wto.org/imrd/directdoc.asp?DDFDocuments/u/G/SPS/NARG113.DOC","FR")</f>
      </c>
      <c r="J9546" s="15">
        <f>HYPERLINK("https://docs.wto.org/imrd/directdoc.asp?DDFDocuments/v/G/SPS/NARG113.DOC","ES")</f>
      </c>
    </row>
    <row r="9547">
      <c r="A9547" s="10" t="s">
        <v>16335</v>
      </c>
      <c r="B9547" s="11" t="s">
        <v>95</v>
      </c>
      <c r="C9547" s="10" t="s">
        <v>40</v>
      </c>
      <c r="D9547" s="12">
        <v>39302</v>
      </c>
      <c r="E9547" s="13" t="s">
        <v>19</v>
      </c>
      <c r="F9547" s="13" t="s">
        <v>5150</v>
      </c>
      <c r="G9547" s="14" t="s">
        <v>365</v>
      </c>
      <c r="H9547" s="15">
        <f>HYPERLINK("https://docs.wto.org/imrd/directdoc.asp?DDFDocuments/t/G/SPS/NBRA32A1.DOC","EN")</f>
      </c>
      <c r="I9547" s="15">
        <f>HYPERLINK("https://docs.wto.org/imrd/directdoc.asp?DDFDocuments/u/G/SPS/NBRA32A1.DOC","FR")</f>
      </c>
      <c r="J9547" s="15">
        <f>HYPERLINK("https://docs.wto.org/imrd/directdoc.asp?DDFDocuments/v/G/SPS/NBRA32A1.DOC","ES")</f>
      </c>
    </row>
    <row r="9548">
      <c r="A9548" s="10" t="s">
        <v>16336</v>
      </c>
      <c r="B9548" s="11" t="s">
        <v>95</v>
      </c>
      <c r="C9548" s="10" t="s">
        <v>18</v>
      </c>
      <c r="D9548" s="12">
        <v>39302</v>
      </c>
      <c r="E9548" s="13" t="s">
        <v>16337</v>
      </c>
      <c r="F9548" s="13" t="s">
        <v>368</v>
      </c>
      <c r="G9548" s="14" t="s">
        <v>365</v>
      </c>
      <c r="H9548" s="15">
        <f>HYPERLINK("https://docs.wto.org/imrd/directdoc.asp?DDFDocuments/q/G/SPS/NBRA345.pdf","EN")</f>
      </c>
      <c r="I9548" s="15">
        <f>HYPERLINK("https://docs.wto.org/imrd/directdoc.asp?DDFDocuments/r/G/SPS/NBRA345.pdf","FR")</f>
      </c>
      <c r="J9548" s="15">
        <f>HYPERLINK("https://docs.wto.org/imrd/directdoc.asp?DDFDocuments/s/G/SPS/NBRA345.pdf","ES")</f>
      </c>
    </row>
    <row r="9549">
      <c r="A9549" s="10" t="s">
        <v>16338</v>
      </c>
      <c r="B9549" s="11" t="s">
        <v>95</v>
      </c>
      <c r="C9549" s="10" t="s">
        <v>18</v>
      </c>
      <c r="D9549" s="12">
        <v>39302</v>
      </c>
      <c r="E9549" s="13" t="s">
        <v>16339</v>
      </c>
      <c r="F9549" s="13" t="s">
        <v>368</v>
      </c>
      <c r="G9549" s="14" t="s">
        <v>168</v>
      </c>
      <c r="H9549" s="15">
        <f>HYPERLINK("https://docs.wto.org/imrd/directdoc.asp?DDFDocuments/t/G/SPS/NBRA346.doc","EN")</f>
      </c>
      <c r="I9549" s="15">
        <f>HYPERLINK("https://docs.wto.org/imrd/directdoc.asp?DDFDocuments/u/G/SPS/NBRA346.doc","FR")</f>
      </c>
      <c r="J9549" s="15">
        <f>HYPERLINK("https://docs.wto.org/imrd/directdoc.asp?DDFDocuments/v/G/SPS/NBRA346.doc","ES")</f>
      </c>
    </row>
    <row r="9550">
      <c r="A9550" s="10" t="s">
        <v>16340</v>
      </c>
      <c r="B9550" s="11" t="s">
        <v>72</v>
      </c>
      <c r="C9550" s="10" t="s">
        <v>12</v>
      </c>
      <c r="D9550" s="12">
        <v>39302</v>
      </c>
      <c r="E9550" s="13" t="s">
        <v>16341</v>
      </c>
      <c r="F9550" s="13" t="s">
        <v>158</v>
      </c>
      <c r="G9550" s="14" t="s">
        <v>16342</v>
      </c>
      <c r="H9550" s="15">
        <f>HYPERLINK("https://docs.wto.org/imrd/directdoc.asp?DDFDocuments/q/G/SPS/NCAN293.pdf","EN")</f>
      </c>
      <c r="I9550" s="15">
        <f>HYPERLINK("https://docs.wto.org/imrd/directdoc.asp?DDFDocuments/r/G/SPS/NCAN293.pdf","FR")</f>
      </c>
      <c r="J9550" s="15">
        <f>HYPERLINK("https://docs.wto.org/imrd/directdoc.asp?DDFDocuments/s/G/SPS/NCAN293.pdf","ES")</f>
      </c>
    </row>
    <row r="9551">
      <c r="A9551" s="10" t="s">
        <v>16343</v>
      </c>
      <c r="B9551" s="11" t="s">
        <v>161</v>
      </c>
      <c r="C9551" s="10" t="s">
        <v>40</v>
      </c>
      <c r="D9551" s="12">
        <v>39302</v>
      </c>
      <c r="E9551" s="13" t="s">
        <v>16344</v>
      </c>
      <c r="F9551" s="13" t="s">
        <v>5150</v>
      </c>
      <c r="G9551" s="14" t="s">
        <v>14820</v>
      </c>
      <c r="H9551" s="15">
        <f>HYPERLINK("https://docs.wto.org/imrd/directdoc.asp?DDFDocuments/t/G/SPS/NUSA1307A2.DOC","EN")</f>
      </c>
      <c r="I9551" s="15">
        <f>HYPERLINK("https://docs.wto.org/imrd/directdoc.asp?DDFDocuments/u/G/SPS/NUSA1307A2.DOC","FR")</f>
      </c>
      <c r="J9551" s="15">
        <f>HYPERLINK("https://docs.wto.org/imrd/directdoc.asp?DDFDocuments/v/G/SPS/NUSA1307A2.DOC","ES")</f>
      </c>
    </row>
    <row r="9552">
      <c r="A9552" s="10" t="s">
        <v>16345</v>
      </c>
      <c r="B9552" s="11" t="s">
        <v>188</v>
      </c>
      <c r="C9552" s="10" t="s">
        <v>18</v>
      </c>
      <c r="D9552" s="12">
        <v>39301</v>
      </c>
      <c r="E9552" s="13" t="s">
        <v>16346</v>
      </c>
      <c r="F9552" s="13" t="s">
        <v>4877</v>
      </c>
      <c r="G9552" s="14" t="s">
        <v>15553</v>
      </c>
      <c r="H9552" s="15">
        <f>HYPERLINK("https://docs.wto.org/imrd/directdoc.asp?DDFDocuments/q/G/SPS/NAUS217.pdf","EN")</f>
      </c>
      <c r="I9552" s="15">
        <f>HYPERLINK("https://docs.wto.org/imrd/directdoc.asp?DDFDocuments/r/G/SPS/NAUS217.pdf","FR")</f>
      </c>
      <c r="J9552" s="15">
        <f>HYPERLINK("https://docs.wto.org/imrd/directdoc.asp?DDFDocuments/s/G/SPS/NAUS217.pdf","ES")</f>
      </c>
    </row>
    <row r="9553">
      <c r="A9553" s="10" t="s">
        <v>16347</v>
      </c>
      <c r="B9553" s="11" t="s">
        <v>72</v>
      </c>
      <c r="C9553" s="10" t="s">
        <v>18</v>
      </c>
      <c r="D9553" s="12">
        <v>39300</v>
      </c>
      <c r="E9553" s="13" t="s">
        <v>16348</v>
      </c>
      <c r="F9553" s="13" t="s">
        <v>158</v>
      </c>
      <c r="G9553" s="14" t="s">
        <v>779</v>
      </c>
      <c r="H9553" s="15">
        <f>HYPERLINK("https://docs.wto.org/imrd/directdoc.asp?DDFDocuments/q/G/SPS/NCAN292.pdf","EN")</f>
      </c>
      <c r="I9553" s="15">
        <f>HYPERLINK("https://docs.wto.org/imrd/directdoc.asp?DDFDocuments/r/G/SPS/NCAN292.pdf","FR")</f>
      </c>
      <c r="J9553" s="15">
        <f>HYPERLINK("https://docs.wto.org/imrd/directdoc.asp?DDFDocuments/s/G/SPS/NCAN292.pdf","ES")</f>
      </c>
    </row>
    <row r="9554">
      <c r="A9554" s="10" t="s">
        <v>16349</v>
      </c>
      <c r="B9554" s="11" t="s">
        <v>79</v>
      </c>
      <c r="C9554" s="10" t="s">
        <v>10311</v>
      </c>
      <c r="D9554" s="12">
        <v>39300</v>
      </c>
      <c r="E9554" s="13" t="s">
        <v>19</v>
      </c>
      <c r="F9554" s="13" t="s">
        <v>13660</v>
      </c>
      <c r="G9554" s="14"/>
      <c r="H9554" s="15">
        <f>HYPERLINK("https://docs.wto.org/imrd/directdoc.asp?DDFDocuments/q/G/SPS/NCOL136S1.pdf","EN")</f>
      </c>
      <c r="I9554" s="15">
        <f>HYPERLINK("https://docs.wto.org/imrd/directdoc.asp?DDFDocuments/r/G/SPS/NCOL136S1.pdf","FR")</f>
      </c>
      <c r="J9554" s="15">
        <f>HYPERLINK("https://docs.wto.org/imrd/directdoc.asp?DDFDocuments/s/G/SPS/NCOL136S1.pdf","ES")</f>
      </c>
    </row>
    <row r="9555">
      <c r="A9555" s="10" t="s">
        <v>16350</v>
      </c>
      <c r="B9555" s="11" t="s">
        <v>161</v>
      </c>
      <c r="C9555" s="10" t="s">
        <v>18</v>
      </c>
      <c r="D9555" s="12">
        <v>39300</v>
      </c>
      <c r="E9555" s="13" t="s">
        <v>4316</v>
      </c>
      <c r="F9555" s="13" t="s">
        <v>158</v>
      </c>
      <c r="G9555" s="14" t="s">
        <v>22</v>
      </c>
      <c r="H9555" s="15">
        <f>HYPERLINK("https://docs.wto.org/imrd/directdoc.asp?DDFDocuments/q/G/SPS/NUSA1664.pdf","EN")</f>
      </c>
      <c r="I9555" s="15">
        <f>HYPERLINK("https://docs.wto.org/imrd/directdoc.asp?DDFDocuments/r/G/SPS/NUSA1664.pdf","FR")</f>
      </c>
      <c r="J9555" s="15">
        <f>HYPERLINK("https://docs.wto.org/imrd/directdoc.asp?DDFDocuments/s/G/SPS/NUSA1664.pdf","ES")</f>
      </c>
    </row>
    <row r="9556">
      <c r="A9556" s="10" t="s">
        <v>16351</v>
      </c>
      <c r="B9556" s="11" t="s">
        <v>161</v>
      </c>
      <c r="C9556" s="10" t="s">
        <v>18</v>
      </c>
      <c r="D9556" s="12">
        <v>39300</v>
      </c>
      <c r="E9556" s="13" t="s">
        <v>16352</v>
      </c>
      <c r="F9556" s="13" t="s">
        <v>158</v>
      </c>
      <c r="G9556" s="14" t="s">
        <v>22</v>
      </c>
      <c r="H9556" s="15">
        <f>HYPERLINK("https://docs.wto.org/imrd/directdoc.asp?DDFDocuments/t/G/SPS/NUSA1665.DOC","EN")</f>
      </c>
      <c r="I9556" s="15">
        <f>HYPERLINK("https://docs.wto.org/imrd/directdoc.asp?DDFDocuments/u/G/SPS/NUSA1665.DOC","FR")</f>
      </c>
      <c r="J9556" s="15">
        <f>HYPERLINK("https://docs.wto.org/imrd/directdoc.asp?DDFDocuments/v/G/SPS/NUSA1665.DOC","ES")</f>
      </c>
    </row>
    <row r="9557">
      <c r="A9557" s="10" t="s">
        <v>16353</v>
      </c>
      <c r="B9557" s="11" t="s">
        <v>161</v>
      </c>
      <c r="C9557" s="10" t="s">
        <v>18</v>
      </c>
      <c r="D9557" s="12">
        <v>39300</v>
      </c>
      <c r="E9557" s="13" t="s">
        <v>16354</v>
      </c>
      <c r="F9557" s="13" t="s">
        <v>158</v>
      </c>
      <c r="G9557" s="14" t="s">
        <v>168</v>
      </c>
      <c r="H9557" s="15">
        <f>HYPERLINK("https://docs.wto.org/imrd/directdoc.asp?DDFDocuments/t/G/SPS/NUSA1666.doc","EN")</f>
      </c>
      <c r="I9557" s="15">
        <f>HYPERLINK("https://docs.wto.org/imrd/directdoc.asp?DDFDocuments/u/G/SPS/NUSA1666.doc","FR")</f>
      </c>
      <c r="J9557" s="15">
        <f>HYPERLINK("https://docs.wto.org/imrd/directdoc.asp?DDFDocuments/v/G/SPS/NUSA1666.doc","ES")</f>
      </c>
    </row>
    <row r="9558">
      <c r="A9558" s="10" t="s">
        <v>16355</v>
      </c>
      <c r="B9558" s="11" t="s">
        <v>161</v>
      </c>
      <c r="C9558" s="10" t="s">
        <v>18</v>
      </c>
      <c r="D9558" s="12">
        <v>39300</v>
      </c>
      <c r="E9558" s="13" t="s">
        <v>15409</v>
      </c>
      <c r="F9558" s="13" t="s">
        <v>158</v>
      </c>
      <c r="G9558" s="14" t="s">
        <v>3017</v>
      </c>
      <c r="H9558" s="15">
        <f>HYPERLINK("https://docs.wto.org/imrd/directdoc.asp?DDFDocuments/t/G/SPS/NUSA1667.doc","EN")</f>
      </c>
      <c r="I9558" s="15">
        <f>HYPERLINK("https://docs.wto.org/imrd/directdoc.asp?DDFDocuments/u/G/SPS/NUSA1667.doc","FR")</f>
      </c>
      <c r="J9558" s="15">
        <f>HYPERLINK("https://docs.wto.org/imrd/directdoc.asp?DDFDocuments/v/G/SPS/NUSA1667.doc","ES")</f>
      </c>
    </row>
    <row r="9559">
      <c r="A9559" s="10" t="s">
        <v>16356</v>
      </c>
      <c r="B9559" s="11" t="s">
        <v>79</v>
      </c>
      <c r="C9559" s="10" t="s">
        <v>18</v>
      </c>
      <c r="D9559" s="12">
        <v>39297</v>
      </c>
      <c r="E9559" s="13" t="s">
        <v>16357</v>
      </c>
      <c r="F9559" s="13" t="s">
        <v>12125</v>
      </c>
      <c r="G9559" s="14" t="s">
        <v>16358</v>
      </c>
      <c r="H9559" s="15">
        <f>HYPERLINK("https://docs.wto.org/imrd/directdoc.asp?DDFDocuments/t/G/SPS/NCOL145.DOC","EN")</f>
      </c>
      <c r="I9559" s="15">
        <f>HYPERLINK("https://docs.wto.org/imrd/directdoc.asp?DDFDocuments/u/G/SPS/NCOL145.DOC","FR")</f>
      </c>
      <c r="J9559" s="15">
        <f>HYPERLINK("https://docs.wto.org/imrd/directdoc.asp?DDFDocuments/v/G/SPS/NCOL145.DOC","ES")</f>
      </c>
    </row>
    <row r="9560">
      <c r="A9560" s="10" t="s">
        <v>16359</v>
      </c>
      <c r="B9560" s="11" t="s">
        <v>82</v>
      </c>
      <c r="C9560" s="10" t="s">
        <v>40</v>
      </c>
      <c r="D9560" s="12">
        <v>39297</v>
      </c>
      <c r="E9560" s="13" t="s">
        <v>14259</v>
      </c>
      <c r="F9560" s="13" t="s">
        <v>787</v>
      </c>
      <c r="G9560" s="14" t="s">
        <v>14999</v>
      </c>
      <c r="H9560" s="15">
        <f>HYPERLINK("https://docs.wto.org/imrd/directdoc.asp?DDFDocuments/t/G/SPS/NEEC196A4.doc","EN")</f>
      </c>
      <c r="I9560" s="15">
        <f>HYPERLINK("https://docs.wto.org/imrd/directdoc.asp?DDFDocuments/u/G/SPS/NEEC196A4.doc","FR")</f>
      </c>
      <c r="J9560" s="15">
        <f>HYPERLINK("https://docs.wto.org/imrd/directdoc.asp?DDFDocuments/v/G/SPS/NEEC196A4.doc","ES")</f>
      </c>
    </row>
    <row r="9561">
      <c r="A9561" s="10" t="s">
        <v>16360</v>
      </c>
      <c r="B9561" s="11" t="s">
        <v>623</v>
      </c>
      <c r="C9561" s="10" t="s">
        <v>12</v>
      </c>
      <c r="D9561" s="12">
        <v>39297</v>
      </c>
      <c r="E9561" s="13" t="s">
        <v>16361</v>
      </c>
      <c r="F9561" s="13" t="s">
        <v>138</v>
      </c>
      <c r="G9561" s="14" t="s">
        <v>139</v>
      </c>
      <c r="H9561" s="15">
        <f>HYPERLINK("https://docs.wto.org/imrd/directdoc.asp?DDFDocuments/t/G/SPS/NOMN21.DOC","EN")</f>
      </c>
      <c r="I9561" s="15">
        <f>HYPERLINK("https://docs.wto.org/imrd/directdoc.asp?DDFDocuments/u/G/SPS/NOMN21.DOC","FR")</f>
      </c>
      <c r="J9561" s="15">
        <f>HYPERLINK("https://docs.wto.org/imrd/directdoc.asp?DDFDocuments/v/G/SPS/NOMN21.DOC","ES")</f>
      </c>
    </row>
    <row r="9562">
      <c r="A9562" s="10" t="s">
        <v>16362</v>
      </c>
      <c r="B9562" s="11" t="s">
        <v>188</v>
      </c>
      <c r="C9562" s="10" t="s">
        <v>40</v>
      </c>
      <c r="D9562" s="12">
        <v>39296</v>
      </c>
      <c r="E9562" s="13" t="s">
        <v>16363</v>
      </c>
      <c r="F9562" s="13" t="s">
        <v>1282</v>
      </c>
      <c r="G9562" s="14" t="s">
        <v>14816</v>
      </c>
      <c r="H9562" s="15">
        <f>HYPERLINK("https://docs.wto.org/imrd/directdoc.asp?DDFDocuments/q/G/SPS/NAUS204A1.pdf","EN")</f>
      </c>
      <c r="I9562" s="15">
        <f>HYPERLINK("https://docs.wto.org/imrd/directdoc.asp?DDFDocuments/r/G/SPS/NAUS204A1.pdf","FR")</f>
      </c>
      <c r="J9562" s="15">
        <f>HYPERLINK("https://docs.wto.org/imrd/directdoc.asp?DDFDocuments/s/G/SPS/NAUS204A1.pdf","ES")</f>
      </c>
    </row>
    <row r="9563">
      <c r="A9563" s="10" t="s">
        <v>16364</v>
      </c>
      <c r="B9563" s="11" t="s">
        <v>87</v>
      </c>
      <c r="C9563" s="10" t="s">
        <v>18</v>
      </c>
      <c r="D9563" s="12">
        <v>39296</v>
      </c>
      <c r="E9563" s="13" t="s">
        <v>2478</v>
      </c>
      <c r="F9563" s="13" t="s">
        <v>4353</v>
      </c>
      <c r="G9563" s="14" t="s">
        <v>16365</v>
      </c>
      <c r="H9563" s="15">
        <f>HYPERLINK("https://docs.wto.org/imrd/directdoc.asp?DDFDocuments/t/G/SPS/NMEX212.doc","EN")</f>
      </c>
      <c r="I9563" s="15">
        <f>HYPERLINK("https://docs.wto.org/imrd/directdoc.asp?DDFDocuments/u/G/SPS/NMEX212.doc","FR")</f>
      </c>
      <c r="J9563" s="15">
        <f>HYPERLINK("https://docs.wto.org/imrd/directdoc.asp?DDFDocuments/v/G/SPS/NMEX212.doc","ES")</f>
      </c>
    </row>
    <row r="9564">
      <c r="A9564" s="10" t="s">
        <v>16366</v>
      </c>
      <c r="B9564" s="11" t="s">
        <v>82</v>
      </c>
      <c r="C9564" s="10" t="s">
        <v>12</v>
      </c>
      <c r="D9564" s="12">
        <v>39295</v>
      </c>
      <c r="E9564" s="13" t="s">
        <v>16367</v>
      </c>
      <c r="F9564" s="13" t="s">
        <v>32</v>
      </c>
      <c r="G9564" s="14" t="s">
        <v>16368</v>
      </c>
      <c r="H9564" s="15">
        <f>HYPERLINK("https://docs.wto.org/imrd/directdoc.asp?DDFDocuments/q/G/SPS/NEEC314.pdf","EN")</f>
      </c>
      <c r="I9564" s="15">
        <f>HYPERLINK("https://docs.wto.org/imrd/directdoc.asp?DDFDocuments/r/G/SPS/NEEC314.pdf","FR")</f>
      </c>
      <c r="J9564" s="15">
        <f>HYPERLINK("https://docs.wto.org/imrd/directdoc.asp?DDFDocuments/s/G/SPS/NEEC314.pdf","ES")</f>
      </c>
    </row>
    <row r="9565">
      <c r="A9565" s="10" t="s">
        <v>16369</v>
      </c>
      <c r="B9565" s="11" t="s">
        <v>82</v>
      </c>
      <c r="C9565" s="10" t="s">
        <v>12</v>
      </c>
      <c r="D9565" s="12">
        <v>39295</v>
      </c>
      <c r="E9565" s="13" t="s">
        <v>16370</v>
      </c>
      <c r="F9565" s="13" t="s">
        <v>455</v>
      </c>
      <c r="G9565" s="14" t="s">
        <v>14290</v>
      </c>
      <c r="H9565" s="15">
        <f>HYPERLINK("https://docs.wto.org/imrd/directdoc.asp?DDFDocuments/t/G/SPS/NEEC315.DOC","EN")</f>
      </c>
      <c r="I9565" s="15">
        <f>HYPERLINK("https://docs.wto.org/imrd/directdoc.asp?DDFDocuments/u/G/SPS/NEEC315.DOC","FR")</f>
      </c>
      <c r="J9565" s="15">
        <f>HYPERLINK("https://docs.wto.org/imrd/directdoc.asp?DDFDocuments/v/G/SPS/NEEC315.DOC","ES")</f>
      </c>
    </row>
    <row r="9566">
      <c r="A9566" s="10" t="s">
        <v>16371</v>
      </c>
      <c r="B9566" s="11" t="s">
        <v>82</v>
      </c>
      <c r="C9566" s="10" t="s">
        <v>18</v>
      </c>
      <c r="D9566" s="12">
        <v>39295</v>
      </c>
      <c r="E9566" s="13" t="s">
        <v>16372</v>
      </c>
      <c r="F9566" s="13" t="s">
        <v>787</v>
      </c>
      <c r="G9566" s="14" t="s">
        <v>14290</v>
      </c>
      <c r="H9566" s="15">
        <f>HYPERLINK("https://docs.wto.org/imrd/directdoc.asp?DDFDocuments/t/G/SPS/NEEC316.doc","EN")</f>
      </c>
      <c r="I9566" s="15">
        <f>HYPERLINK("https://docs.wto.org/imrd/directdoc.asp?DDFDocuments/u/G/SPS/NEEC316.doc","FR")</f>
      </c>
      <c r="J9566" s="15">
        <f>HYPERLINK("https://docs.wto.org/imrd/directdoc.asp?DDFDocuments/v/G/SPS/NEEC316.doc","ES")</f>
      </c>
    </row>
    <row r="9567">
      <c r="A9567" s="10" t="s">
        <v>16373</v>
      </c>
      <c r="B9567" s="11" t="s">
        <v>82</v>
      </c>
      <c r="C9567" s="10" t="s">
        <v>40</v>
      </c>
      <c r="D9567" s="12">
        <v>39294</v>
      </c>
      <c r="E9567" s="13" t="s">
        <v>16374</v>
      </c>
      <c r="F9567" s="13" t="s">
        <v>16375</v>
      </c>
      <c r="G9567" s="14" t="s">
        <v>16199</v>
      </c>
      <c r="H9567" s="15">
        <f>HYPERLINK("https://docs.wto.org/imrd/directdoc.asp?DDFDocuments/t/G/SPS/NEEC103A18.DOC","EN")</f>
      </c>
      <c r="I9567" s="15">
        <f>HYPERLINK("https://docs.wto.org/imrd/directdoc.asp?DDFDocuments/u/G/SPS/NEEC103A18.DOC","FR")</f>
      </c>
      <c r="J9567" s="15">
        <f>HYPERLINK("https://docs.wto.org/imrd/directdoc.asp?DDFDocuments/v/G/SPS/NEEC103A18.DOC","ES")</f>
      </c>
    </row>
    <row r="9568">
      <c r="A9568" s="10" t="s">
        <v>16376</v>
      </c>
      <c r="B9568" s="11" t="s">
        <v>82</v>
      </c>
      <c r="C9568" s="10" t="s">
        <v>40</v>
      </c>
      <c r="D9568" s="12">
        <v>39294</v>
      </c>
      <c r="E9568" s="13" t="s">
        <v>16377</v>
      </c>
      <c r="F9568" s="13" t="s">
        <v>15517</v>
      </c>
      <c r="G9568" s="14" t="s">
        <v>14999</v>
      </c>
      <c r="H9568" s="15">
        <f>HYPERLINK("https://docs.wto.org/imrd/directdoc.asp?DDFDocuments/t/G/SPS/NEEC103A19.DOC","EN")</f>
      </c>
      <c r="I9568" s="15">
        <f>HYPERLINK("https://docs.wto.org/imrd/directdoc.asp?DDFDocuments/u/G/SPS/NEEC103A19.DOC","FR")</f>
      </c>
      <c r="J9568" s="15">
        <f>HYPERLINK("https://docs.wto.org/imrd/directdoc.asp?DDFDocuments/v/G/SPS/NEEC103A19.DOC","ES")</f>
      </c>
    </row>
    <row r="9569">
      <c r="A9569" s="10" t="s">
        <v>16378</v>
      </c>
      <c r="B9569" s="11" t="s">
        <v>82</v>
      </c>
      <c r="C9569" s="10" t="s">
        <v>12</v>
      </c>
      <c r="D9569" s="12">
        <v>39294</v>
      </c>
      <c r="E9569" s="13" t="s">
        <v>16379</v>
      </c>
      <c r="F9569" s="13" t="s">
        <v>455</v>
      </c>
      <c r="G9569" s="14" t="s">
        <v>14290</v>
      </c>
      <c r="H9569" s="15">
        <f>HYPERLINK("https://docs.wto.org/imrd/directdoc.asp?DDFDocuments/t/G/SPS/NEEC313.DOC","EN")</f>
      </c>
      <c r="I9569" s="15">
        <f>HYPERLINK("https://docs.wto.org/imrd/directdoc.asp?DDFDocuments/u/G/SPS/NEEC313.DOC","FR")</f>
      </c>
      <c r="J9569" s="15">
        <f>HYPERLINK("https://docs.wto.org/imrd/directdoc.asp?DDFDocuments/v/G/SPS/NEEC313.DOC","ES")</f>
      </c>
    </row>
    <row r="9570">
      <c r="A9570" s="10" t="s">
        <v>16380</v>
      </c>
      <c r="B9570" s="11" t="s">
        <v>95</v>
      </c>
      <c r="C9570" s="10" t="s">
        <v>40</v>
      </c>
      <c r="D9570" s="12">
        <v>39293</v>
      </c>
      <c r="E9570" s="13" t="s">
        <v>14691</v>
      </c>
      <c r="F9570" s="13" t="s">
        <v>5150</v>
      </c>
      <c r="G9570" s="14" t="s">
        <v>14816</v>
      </c>
      <c r="H9570" s="15">
        <f>HYPERLINK("https://docs.wto.org/imrd/directdoc.asp?DDFDocuments/t/G/SPS/NBRA115A11.DOC","EN")</f>
      </c>
      <c r="I9570" s="15">
        <f>HYPERLINK("https://docs.wto.org/imrd/directdoc.asp?DDFDocuments/u/G/SPS/NBRA115A11.DOC","FR")</f>
      </c>
      <c r="J9570" s="15">
        <f>HYPERLINK("https://docs.wto.org/imrd/directdoc.asp?DDFDocuments/v/G/SPS/NBRA115A11.DOC","ES")</f>
      </c>
    </row>
    <row r="9571">
      <c r="A9571" s="10" t="s">
        <v>16381</v>
      </c>
      <c r="B9571" s="11" t="s">
        <v>95</v>
      </c>
      <c r="C9571" s="10" t="s">
        <v>40</v>
      </c>
      <c r="D9571" s="12">
        <v>39293</v>
      </c>
      <c r="E9571" s="13" t="s">
        <v>14691</v>
      </c>
      <c r="F9571" s="13" t="s">
        <v>5150</v>
      </c>
      <c r="G9571" s="14" t="s">
        <v>14816</v>
      </c>
      <c r="H9571" s="15">
        <f>HYPERLINK("https://docs.wto.org/imrd/directdoc.asp?DDFDocuments/t/G/SPS/NBRA115A12.DOC","EN")</f>
      </c>
      <c r="I9571" s="15">
        <f>HYPERLINK("https://docs.wto.org/imrd/directdoc.asp?DDFDocuments/u/G/SPS/NBRA115A12.DOC","FR")</f>
      </c>
      <c r="J9571" s="15">
        <f>HYPERLINK("https://docs.wto.org/imrd/directdoc.asp?DDFDocuments/v/G/SPS/NBRA115A12.DOC","ES")</f>
      </c>
    </row>
    <row r="9572">
      <c r="A9572" s="10" t="s">
        <v>16382</v>
      </c>
      <c r="B9572" s="11" t="s">
        <v>95</v>
      </c>
      <c r="C9572" s="10" t="s">
        <v>40</v>
      </c>
      <c r="D9572" s="12">
        <v>39293</v>
      </c>
      <c r="E9572" s="13" t="s">
        <v>16383</v>
      </c>
      <c r="F9572" s="13" t="s">
        <v>5150</v>
      </c>
      <c r="G9572" s="14" t="s">
        <v>14816</v>
      </c>
      <c r="H9572" s="15">
        <f>HYPERLINK("https://docs.wto.org/imrd/directdoc.asp?DDFDocuments/t/G/SPS/NBRA155A2.DOC","EN")</f>
      </c>
      <c r="I9572" s="15">
        <f>HYPERLINK("https://docs.wto.org/imrd/directdoc.asp?DDFDocuments/u/G/SPS/NBRA155A2.DOC","FR")</f>
      </c>
      <c r="J9572" s="15">
        <f>HYPERLINK("https://docs.wto.org/imrd/directdoc.asp?DDFDocuments/v/G/SPS/NBRA155A2.DOC","ES")</f>
      </c>
    </row>
    <row r="9573">
      <c r="A9573" s="10" t="s">
        <v>16384</v>
      </c>
      <c r="B9573" s="11" t="s">
        <v>95</v>
      </c>
      <c r="C9573" s="10" t="s">
        <v>18</v>
      </c>
      <c r="D9573" s="12">
        <v>39293</v>
      </c>
      <c r="E9573" s="13" t="s">
        <v>16385</v>
      </c>
      <c r="F9573" s="13" t="s">
        <v>992</v>
      </c>
      <c r="G9573" s="14" t="s">
        <v>161</v>
      </c>
      <c r="H9573" s="15">
        <f>HYPERLINK("https://docs.wto.org/imrd/directdoc.asp?DDFDocuments/t/G/SPS/NBRA343.DOC","EN")</f>
      </c>
      <c r="I9573" s="15">
        <f>HYPERLINK("https://docs.wto.org/imrd/directdoc.asp?DDFDocuments/u/G/SPS/NBRA343.DOC","FR")</f>
      </c>
      <c r="J9573" s="15">
        <f>HYPERLINK("https://docs.wto.org/imrd/directdoc.asp?DDFDocuments/v/G/SPS/NBRA343.DOC","ES")</f>
      </c>
    </row>
    <row r="9574">
      <c r="A9574" s="10" t="s">
        <v>16386</v>
      </c>
      <c r="B9574" s="11" t="s">
        <v>95</v>
      </c>
      <c r="C9574" s="10" t="s">
        <v>18</v>
      </c>
      <c r="D9574" s="12">
        <v>39293</v>
      </c>
      <c r="E9574" s="13" t="s">
        <v>16387</v>
      </c>
      <c r="F9574" s="13" t="s">
        <v>14819</v>
      </c>
      <c r="G9574" s="14" t="s">
        <v>14816</v>
      </c>
      <c r="H9574" s="15">
        <f>HYPERLINK("https://docs.wto.org/imrd/directdoc.asp?DDFDocuments/t/G/SPS/NBRA344.doc","EN")</f>
      </c>
      <c r="I9574" s="15">
        <f>HYPERLINK("https://docs.wto.org/imrd/directdoc.asp?DDFDocuments/u/G/SPS/NBRA344.doc","FR")</f>
      </c>
      <c r="J9574" s="15">
        <f>HYPERLINK("https://docs.wto.org/imrd/directdoc.asp?DDFDocuments/v/G/SPS/NBRA344.doc","ES")</f>
      </c>
    </row>
    <row r="9575">
      <c r="A9575" s="10" t="s">
        <v>16388</v>
      </c>
      <c r="B9575" s="11" t="s">
        <v>34</v>
      </c>
      <c r="C9575" s="10" t="s">
        <v>18</v>
      </c>
      <c r="D9575" s="12">
        <v>39293</v>
      </c>
      <c r="E9575" s="13" t="s">
        <v>16389</v>
      </c>
      <c r="F9575" s="13" t="s">
        <v>74</v>
      </c>
      <c r="G9575" s="14" t="s">
        <v>14816</v>
      </c>
      <c r="H9575" s="15">
        <f>HYPERLINK("https://docs.wto.org/imrd/directdoc.asp?DDFDocuments/t/G/SPS/NJPN191.doc","EN")</f>
      </c>
      <c r="I9575" s="15">
        <f>HYPERLINK("https://docs.wto.org/imrd/directdoc.asp?DDFDocuments/u/G/SPS/NJPN191.doc","FR")</f>
      </c>
      <c r="J9575" s="15">
        <f>HYPERLINK("https://docs.wto.org/imrd/directdoc.asp?DDFDocuments/v/G/SPS/NJPN191.doc","ES")</f>
      </c>
    </row>
    <row r="9576">
      <c r="A9576" s="10" t="s">
        <v>16390</v>
      </c>
      <c r="B9576" s="11" t="s">
        <v>623</v>
      </c>
      <c r="C9576" s="10" t="s">
        <v>12</v>
      </c>
      <c r="D9576" s="12">
        <v>39293</v>
      </c>
      <c r="E9576" s="13" t="s">
        <v>11436</v>
      </c>
      <c r="F9576" s="13" t="s">
        <v>138</v>
      </c>
      <c r="G9576" s="14" t="s">
        <v>1012</v>
      </c>
      <c r="H9576" s="15">
        <f>HYPERLINK("https://docs.wto.org/imrd/directdoc.asp?DDFDocuments/t/G/SPS/NOMN20.DOC","EN")</f>
      </c>
      <c r="I9576" s="15">
        <f>HYPERLINK("https://docs.wto.org/imrd/directdoc.asp?DDFDocuments/u/G/SPS/NOMN20.DOC","FR")</f>
      </c>
      <c r="J9576" s="15">
        <f>HYPERLINK("https://docs.wto.org/imrd/directdoc.asp?DDFDocuments/v/G/SPS/NOMN20.DOC","ES")</f>
      </c>
    </row>
    <row r="9577">
      <c r="A9577" s="10" t="s">
        <v>16391</v>
      </c>
      <c r="B9577" s="11" t="s">
        <v>79</v>
      </c>
      <c r="C9577" s="10" t="s">
        <v>18</v>
      </c>
      <c r="D9577" s="12">
        <v>39289</v>
      </c>
      <c r="E9577" s="13" t="s">
        <v>13152</v>
      </c>
      <c r="F9577" s="13" t="s">
        <v>2192</v>
      </c>
      <c r="G9577" s="14" t="s">
        <v>14853</v>
      </c>
      <c r="H9577" s="15">
        <f>HYPERLINK("https://docs.wto.org/imrd/directdoc.asp?DDFDocuments/t/G/SPS/NCOL144.doc","EN")</f>
      </c>
      <c r="I9577" s="15">
        <f>HYPERLINK("https://docs.wto.org/imrd/directdoc.asp?DDFDocuments/u/G/SPS/NCOL144.doc","FR")</f>
      </c>
      <c r="J9577" s="15">
        <f>HYPERLINK("https://docs.wto.org/imrd/directdoc.asp?DDFDocuments/v/G/SPS/NCOL144.doc","ES")</f>
      </c>
    </row>
    <row r="9578">
      <c r="A9578" s="10" t="s">
        <v>16392</v>
      </c>
      <c r="B9578" s="11" t="s">
        <v>34</v>
      </c>
      <c r="C9578" s="10" t="s">
        <v>12</v>
      </c>
      <c r="D9578" s="12">
        <v>39289</v>
      </c>
      <c r="E9578" s="13" t="s">
        <v>16393</v>
      </c>
      <c r="F9578" s="13" t="s">
        <v>74</v>
      </c>
      <c r="G9578" s="14" t="s">
        <v>14816</v>
      </c>
      <c r="H9578" s="15">
        <f>HYPERLINK("https://docs.wto.org/imrd/directdoc.asp?DDFDocuments/t/G/SPS/NJPN189.doc","EN")</f>
      </c>
      <c r="I9578" s="15">
        <f>HYPERLINK("https://docs.wto.org/imrd/directdoc.asp?DDFDocuments/u/G/SPS/NJPN189.doc","FR")</f>
      </c>
      <c r="J9578" s="15">
        <f>HYPERLINK("https://docs.wto.org/imrd/directdoc.asp?DDFDocuments/v/G/SPS/NJPN189.doc","ES")</f>
      </c>
    </row>
    <row r="9579">
      <c r="A9579" s="10" t="s">
        <v>16394</v>
      </c>
      <c r="B9579" s="11" t="s">
        <v>195</v>
      </c>
      <c r="C9579" s="10" t="s">
        <v>18</v>
      </c>
      <c r="D9579" s="12">
        <v>39289</v>
      </c>
      <c r="E9579" s="13" t="s">
        <v>16395</v>
      </c>
      <c r="F9579" s="13" t="s">
        <v>992</v>
      </c>
      <c r="G9579" s="14" t="s">
        <v>59</v>
      </c>
      <c r="H9579" s="15">
        <f>HYPERLINK("https://docs.wto.org/imrd/directdoc.asp?DDFDocuments/t/G/SPS/NNZL374.doc","EN")</f>
      </c>
      <c r="I9579" s="15">
        <f>HYPERLINK("https://docs.wto.org/imrd/directdoc.asp?DDFDocuments/u/G/SPS/NNZL374.doc","FR")</f>
      </c>
      <c r="J9579" s="15">
        <f>HYPERLINK("https://docs.wto.org/imrd/directdoc.asp?DDFDocuments/v/G/SPS/NNZL374.doc","ES")</f>
      </c>
    </row>
    <row r="9580">
      <c r="A9580" s="10" t="s">
        <v>16396</v>
      </c>
      <c r="B9580" s="11" t="s">
        <v>5038</v>
      </c>
      <c r="C9580" s="10" t="s">
        <v>12</v>
      </c>
      <c r="D9580" s="12">
        <v>39288</v>
      </c>
      <c r="E9580" s="13" t="s">
        <v>16153</v>
      </c>
      <c r="F9580" s="13" t="s">
        <v>56</v>
      </c>
      <c r="G9580" s="14" t="s">
        <v>16397</v>
      </c>
      <c r="H9580" s="15">
        <f>HYPERLINK("https://docs.wto.org/imrd/directdoc.asp?DDFDocuments/t/G/SPS/NALB12.DOC","EN")</f>
      </c>
      <c r="I9580" s="15">
        <f>HYPERLINK("https://docs.wto.org/imrd/directdoc.asp?DDFDocuments/u/G/SPS/NALB12.DOC","FR")</f>
      </c>
      <c r="J9580" s="15">
        <f>HYPERLINK("https://docs.wto.org/imrd/directdoc.asp?DDFDocuments/v/G/SPS/NALB12.DOC","ES")</f>
      </c>
    </row>
    <row r="9581">
      <c r="A9581" s="10" t="s">
        <v>16398</v>
      </c>
      <c r="B9581" s="11" t="s">
        <v>95</v>
      </c>
      <c r="C9581" s="10" t="s">
        <v>40</v>
      </c>
      <c r="D9581" s="12">
        <v>39287</v>
      </c>
      <c r="E9581" s="13" t="s">
        <v>16399</v>
      </c>
      <c r="F9581" s="13" t="s">
        <v>5150</v>
      </c>
      <c r="G9581" s="14" t="s">
        <v>139</v>
      </c>
      <c r="H9581" s="15">
        <f>HYPERLINK("https://docs.wto.org/imrd/directdoc.asp?DDFDocuments/t/G/SPS/NBRA151A2.DOC","EN")</f>
      </c>
      <c r="I9581" s="15">
        <f>HYPERLINK("https://docs.wto.org/imrd/directdoc.asp?DDFDocuments/u/G/SPS/NBRA151A2.DOC","FR")</f>
      </c>
      <c r="J9581" s="15">
        <f>HYPERLINK("https://docs.wto.org/imrd/directdoc.asp?DDFDocuments/v/G/SPS/NBRA151A2.DOC","ES")</f>
      </c>
    </row>
    <row r="9582">
      <c r="A9582" s="10" t="s">
        <v>16400</v>
      </c>
      <c r="B9582" s="11" t="s">
        <v>623</v>
      </c>
      <c r="C9582" s="10" t="s">
        <v>18</v>
      </c>
      <c r="D9582" s="12">
        <v>39287</v>
      </c>
      <c r="E9582" s="13" t="s">
        <v>989</v>
      </c>
      <c r="F9582" s="13" t="s">
        <v>16401</v>
      </c>
      <c r="G9582" s="14" t="s">
        <v>16402</v>
      </c>
      <c r="H9582" s="15">
        <f>HYPERLINK("https://docs.wto.org/imrd/directdoc.asp?DDFDocuments/t/G/SPS/NOMN17.DOC","EN")</f>
      </c>
      <c r="I9582" s="15">
        <f>HYPERLINK("https://docs.wto.org/imrd/directdoc.asp?DDFDocuments/u/G/SPS/NOMN17.DOC","FR")</f>
      </c>
      <c r="J9582" s="15">
        <f>HYPERLINK("https://docs.wto.org/imrd/directdoc.asp?DDFDocuments/v/G/SPS/NOMN17.DOC","ES")</f>
      </c>
    </row>
    <row r="9583">
      <c r="A9583" s="10" t="s">
        <v>16403</v>
      </c>
      <c r="B9583" s="11" t="s">
        <v>623</v>
      </c>
      <c r="C9583" s="10" t="s">
        <v>12</v>
      </c>
      <c r="D9583" s="12">
        <v>39287</v>
      </c>
      <c r="E9583" s="13" t="s">
        <v>11436</v>
      </c>
      <c r="F9583" s="13" t="s">
        <v>56</v>
      </c>
      <c r="G9583" s="14" t="s">
        <v>432</v>
      </c>
      <c r="H9583" s="15">
        <f>HYPERLINK("https://docs.wto.org/imrd/directdoc.asp?DDFDocuments/t/G/SPS/NOMN18.DOC","EN")</f>
      </c>
      <c r="I9583" s="15">
        <f>HYPERLINK("https://docs.wto.org/imrd/directdoc.asp?DDFDocuments/u/G/SPS/NOMN18.DOC","FR")</f>
      </c>
      <c r="J9583" s="15">
        <f>HYPERLINK("https://docs.wto.org/imrd/directdoc.asp?DDFDocuments/v/G/SPS/NOMN18.DOC","ES")</f>
      </c>
    </row>
    <row r="9584">
      <c r="A9584" s="10" t="s">
        <v>16404</v>
      </c>
      <c r="B9584" s="11" t="s">
        <v>623</v>
      </c>
      <c r="C9584" s="10" t="s">
        <v>12</v>
      </c>
      <c r="D9584" s="12">
        <v>39287</v>
      </c>
      <c r="E9584" s="13" t="s">
        <v>11436</v>
      </c>
      <c r="F9584" s="13" t="s">
        <v>56</v>
      </c>
      <c r="G9584" s="14" t="s">
        <v>226</v>
      </c>
      <c r="H9584" s="15">
        <f>HYPERLINK("https://docs.wto.org/imrd/directdoc.asp?DDFDocuments/t/G/SPS/NOMN19.DOC","EN")</f>
      </c>
      <c r="I9584" s="15">
        <f>HYPERLINK("https://docs.wto.org/imrd/directdoc.asp?DDFDocuments/u/G/SPS/NOMN19.DOC","FR")</f>
      </c>
      <c r="J9584" s="15">
        <f>HYPERLINK("https://docs.wto.org/imrd/directdoc.asp?DDFDocuments/v/G/SPS/NOMN19.DOC","ES")</f>
      </c>
    </row>
    <row r="9585">
      <c r="A9585" s="10" t="s">
        <v>16405</v>
      </c>
      <c r="B9585" s="11" t="s">
        <v>27</v>
      </c>
      <c r="C9585" s="10" t="s">
        <v>18</v>
      </c>
      <c r="D9585" s="12">
        <v>39283</v>
      </c>
      <c r="E9585" s="13" t="s">
        <v>16406</v>
      </c>
      <c r="F9585" s="13" t="s">
        <v>16407</v>
      </c>
      <c r="G9585" s="14" t="s">
        <v>14820</v>
      </c>
      <c r="H9585" s="15">
        <f>HYPERLINK("https://docs.wto.org/imrd/directdoc.asp?DDFDocuments/t/G/SPS/NCRI53.doc","EN")</f>
      </c>
      <c r="I9585" s="15">
        <f>HYPERLINK("https://docs.wto.org/imrd/directdoc.asp?DDFDocuments/u/G/SPS/NCRI53.doc","FR")</f>
      </c>
      <c r="J9585" s="15">
        <f>HYPERLINK("https://docs.wto.org/imrd/directdoc.asp?DDFDocuments/v/G/SPS/NCRI53.doc","ES")</f>
      </c>
    </row>
    <row r="9586">
      <c r="A9586" s="10" t="s">
        <v>16408</v>
      </c>
      <c r="B9586" s="11" t="s">
        <v>27</v>
      </c>
      <c r="C9586" s="10" t="s">
        <v>18</v>
      </c>
      <c r="D9586" s="12">
        <v>39283</v>
      </c>
      <c r="E9586" s="13" t="s">
        <v>2301</v>
      </c>
      <c r="F9586" s="13" t="s">
        <v>1550</v>
      </c>
      <c r="G9586" s="14" t="s">
        <v>14820</v>
      </c>
      <c r="H9586" s="15">
        <f>HYPERLINK("https://docs.wto.org/imrd/directdoc.asp?DDFDocuments/t/G/SPS/NCRI54.doc","EN")</f>
      </c>
      <c r="I9586" s="15">
        <f>HYPERLINK("https://docs.wto.org/imrd/directdoc.asp?DDFDocuments/u/G/SPS/NCRI54.doc","FR")</f>
      </c>
      <c r="J9586" s="15">
        <f>HYPERLINK("https://docs.wto.org/imrd/directdoc.asp?DDFDocuments/v/G/SPS/NCRI54.doc","ES")</f>
      </c>
    </row>
    <row r="9587">
      <c r="A9587" s="10" t="s">
        <v>16409</v>
      </c>
      <c r="B9587" s="11" t="s">
        <v>27</v>
      </c>
      <c r="C9587" s="10" t="s">
        <v>18</v>
      </c>
      <c r="D9587" s="12">
        <v>39283</v>
      </c>
      <c r="E9587" s="13" t="s">
        <v>16410</v>
      </c>
      <c r="F9587" s="13" t="s">
        <v>24</v>
      </c>
      <c r="G9587" s="14" t="s">
        <v>14820</v>
      </c>
      <c r="H9587" s="15">
        <f>HYPERLINK("https://docs.wto.org/imrd/directdoc.asp?DDFDocuments/t/G/SPS/NCRI55.DOC","EN")</f>
      </c>
      <c r="I9587" s="15">
        <f>HYPERLINK("https://docs.wto.org/imrd/directdoc.asp?DDFDocuments/u/G/SPS/NCRI55.DOC","FR")</f>
      </c>
      <c r="J9587" s="15">
        <f>HYPERLINK("https://docs.wto.org/imrd/directdoc.asp?DDFDocuments/v/G/SPS/NCRI55.DOC","ES")</f>
      </c>
    </row>
    <row r="9588">
      <c r="A9588" s="10" t="s">
        <v>16411</v>
      </c>
      <c r="B9588" s="11" t="s">
        <v>27</v>
      </c>
      <c r="C9588" s="10" t="s">
        <v>18</v>
      </c>
      <c r="D9588" s="12">
        <v>39283</v>
      </c>
      <c r="E9588" s="13" t="s">
        <v>16412</v>
      </c>
      <c r="F9588" s="13" t="s">
        <v>2120</v>
      </c>
      <c r="G9588" s="14" t="s">
        <v>14820</v>
      </c>
      <c r="H9588" s="15">
        <f>HYPERLINK("https://docs.wto.org/imrd/directdoc.asp?DDFDocuments/t/G/SPS/NCRI56.DOC","EN")</f>
      </c>
      <c r="I9588" s="15">
        <f>HYPERLINK("https://docs.wto.org/imrd/directdoc.asp?DDFDocuments/u/G/SPS/NCRI56.DOC","FR")</f>
      </c>
      <c r="J9588" s="15">
        <f>HYPERLINK("https://docs.wto.org/imrd/directdoc.asp?DDFDocuments/v/G/SPS/NCRI56.DOC","ES")</f>
      </c>
    </row>
    <row r="9589">
      <c r="A9589" s="10" t="s">
        <v>16413</v>
      </c>
      <c r="B9589" s="11" t="s">
        <v>153</v>
      </c>
      <c r="C9589" s="10" t="s">
        <v>40</v>
      </c>
      <c r="D9589" s="12">
        <v>39283</v>
      </c>
      <c r="E9589" s="13" t="s">
        <v>16414</v>
      </c>
      <c r="F9589" s="13" t="s">
        <v>186</v>
      </c>
      <c r="G9589" s="14" t="s">
        <v>15116</v>
      </c>
      <c r="H9589" s="15">
        <f>HYPERLINK("https://docs.wto.org/imrd/directdoc.asp?DDFDocuments/q/G/SPS/NKOR212A2.pdf","EN")</f>
      </c>
      <c r="I9589" s="15">
        <f>HYPERLINK("https://docs.wto.org/imrd/directdoc.asp?DDFDocuments/r/G/SPS/NKOR212A2.pdf","FR")</f>
      </c>
      <c r="J9589" s="15">
        <f>HYPERLINK("https://docs.wto.org/imrd/directdoc.asp?DDFDocuments/s/G/SPS/NKOR212A2.pdf","ES")</f>
      </c>
    </row>
    <row r="9590">
      <c r="A9590" s="10" t="s">
        <v>16415</v>
      </c>
      <c r="B9590" s="11" t="s">
        <v>153</v>
      </c>
      <c r="C9590" s="10" t="s">
        <v>18</v>
      </c>
      <c r="D9590" s="12">
        <v>39283</v>
      </c>
      <c r="E9590" s="13" t="s">
        <v>16416</v>
      </c>
      <c r="F9590" s="13" t="s">
        <v>36</v>
      </c>
      <c r="G9590" s="14" t="s">
        <v>16417</v>
      </c>
      <c r="H9590" s="15">
        <f>HYPERLINK("https://docs.wto.org/imrd/directdoc.asp?DDFDocuments/t/G/SPS/NKOR252.DOC","EN")</f>
      </c>
      <c r="I9590" s="15">
        <f>HYPERLINK("https://docs.wto.org/imrd/directdoc.asp?DDFDocuments/u/G/SPS/NKOR252.DOC","FR")</f>
      </c>
      <c r="J9590" s="15">
        <f>HYPERLINK("https://docs.wto.org/imrd/directdoc.asp?DDFDocuments/v/G/SPS/NKOR252.DOC","ES")</f>
      </c>
    </row>
    <row r="9591">
      <c r="A9591" s="10" t="s">
        <v>16418</v>
      </c>
      <c r="B9591" s="11" t="s">
        <v>145</v>
      </c>
      <c r="C9591" s="10" t="s">
        <v>18</v>
      </c>
      <c r="D9591" s="12">
        <v>39279</v>
      </c>
      <c r="E9591" s="13" t="s">
        <v>16419</v>
      </c>
      <c r="F9591" s="13" t="s">
        <v>24</v>
      </c>
      <c r="G9591" s="14" t="s">
        <v>14816</v>
      </c>
      <c r="H9591" s="15">
        <f>HYPERLINK("https://docs.wto.org/imrd/directdoc.asp?DDFDocuments/t/G/SPS/NPHL120.doc","EN")</f>
      </c>
      <c r="I9591" s="15">
        <f>HYPERLINK("https://docs.wto.org/imrd/directdoc.asp?DDFDocuments/u/G/SPS/NPHL120.doc","FR")</f>
      </c>
      <c r="J9591" s="15">
        <f>HYPERLINK("https://docs.wto.org/imrd/directdoc.asp?DDFDocuments/v/G/SPS/NPHL120.doc","ES")</f>
      </c>
    </row>
    <row r="9592">
      <c r="A9592" s="10" t="s">
        <v>16420</v>
      </c>
      <c r="B9592" s="11" t="s">
        <v>145</v>
      </c>
      <c r="C9592" s="10" t="s">
        <v>18</v>
      </c>
      <c r="D9592" s="12">
        <v>39279</v>
      </c>
      <c r="E9592" s="13" t="s">
        <v>16421</v>
      </c>
      <c r="F9592" s="13" t="s">
        <v>24</v>
      </c>
      <c r="G9592" s="14" t="s">
        <v>14816</v>
      </c>
      <c r="H9592" s="15">
        <f>HYPERLINK("https://docs.wto.org/imrd/directdoc.asp?DDFDocuments/t/G/SPS/NPHL121.doc","EN")</f>
      </c>
      <c r="I9592" s="15">
        <f>HYPERLINK("https://docs.wto.org/imrd/directdoc.asp?DDFDocuments/u/G/SPS/NPHL121.doc","FR")</f>
      </c>
      <c r="J9592" s="15">
        <f>HYPERLINK("https://docs.wto.org/imrd/directdoc.asp?DDFDocuments/v/G/SPS/NPHL121.doc","ES")</f>
      </c>
    </row>
    <row r="9593">
      <c r="A9593" s="10" t="s">
        <v>16422</v>
      </c>
      <c r="B9593" s="11" t="s">
        <v>145</v>
      </c>
      <c r="C9593" s="10" t="s">
        <v>18</v>
      </c>
      <c r="D9593" s="12">
        <v>39279</v>
      </c>
      <c r="E9593" s="13" t="s">
        <v>16423</v>
      </c>
      <c r="F9593" s="13" t="s">
        <v>24</v>
      </c>
      <c r="G9593" s="14" t="s">
        <v>14816</v>
      </c>
      <c r="H9593" s="15">
        <f>HYPERLINK("https://docs.wto.org/imrd/directdoc.asp?DDFDocuments/q/G/SPS/NPHL122.pdf","EN")</f>
      </c>
      <c r="I9593" s="15">
        <f>HYPERLINK("https://docs.wto.org/imrd/directdoc.asp?DDFDocuments/r/G/SPS/NPHL122.pdf","FR")</f>
      </c>
      <c r="J9593" s="15">
        <f>HYPERLINK("https://docs.wto.org/imrd/directdoc.asp?DDFDocuments/s/G/SPS/NPHL122.pdf","ES")</f>
      </c>
    </row>
    <row r="9594">
      <c r="A9594" s="10" t="s">
        <v>16424</v>
      </c>
      <c r="B9594" s="11" t="s">
        <v>145</v>
      </c>
      <c r="C9594" s="10" t="s">
        <v>18</v>
      </c>
      <c r="D9594" s="12">
        <v>39279</v>
      </c>
      <c r="E9594" s="13" t="s">
        <v>16425</v>
      </c>
      <c r="F9594" s="13" t="s">
        <v>24</v>
      </c>
      <c r="G9594" s="14" t="s">
        <v>14816</v>
      </c>
      <c r="H9594" s="15">
        <f>HYPERLINK("https://docs.wto.org/imrd/directdoc.asp?DDFDocuments/t/G/SPS/NPHL123.doc","EN")</f>
      </c>
      <c r="I9594" s="15">
        <f>HYPERLINK("https://docs.wto.org/imrd/directdoc.asp?DDFDocuments/u/G/SPS/NPHL123.doc","FR")</f>
      </c>
      <c r="J9594" s="15">
        <f>HYPERLINK("https://docs.wto.org/imrd/directdoc.asp?DDFDocuments/v/G/SPS/NPHL123.doc","ES")</f>
      </c>
    </row>
    <row r="9595">
      <c r="A9595" s="10" t="s">
        <v>16426</v>
      </c>
      <c r="B9595" s="11" t="s">
        <v>233</v>
      </c>
      <c r="C9595" s="10" t="s">
        <v>12</v>
      </c>
      <c r="D9595" s="12">
        <v>39276</v>
      </c>
      <c r="E9595" s="13" t="s">
        <v>16427</v>
      </c>
      <c r="F9595" s="13" t="s">
        <v>2192</v>
      </c>
      <c r="G9595" s="14" t="s">
        <v>349</v>
      </c>
      <c r="H9595" s="15">
        <f>HYPERLINK("https://docs.wto.org/imrd/directdoc.asp?DDFDocuments/t/G/SPS/NPER159.doc","EN")</f>
      </c>
      <c r="I9595" s="15">
        <f>HYPERLINK("https://docs.wto.org/imrd/directdoc.asp?DDFDocuments/u/G/SPS/NPER159.doc","FR")</f>
      </c>
      <c r="J9595" s="15">
        <f>HYPERLINK("https://docs.wto.org/imrd/directdoc.asp?DDFDocuments/v/G/SPS/NPER159.doc","ES")</f>
      </c>
    </row>
    <row r="9596">
      <c r="A9596" s="10" t="s">
        <v>16428</v>
      </c>
      <c r="B9596" s="11" t="s">
        <v>5038</v>
      </c>
      <c r="C9596" s="10" t="s">
        <v>18</v>
      </c>
      <c r="D9596" s="12">
        <v>39274</v>
      </c>
      <c r="E9596" s="13" t="s">
        <v>14808</v>
      </c>
      <c r="F9596" s="13" t="s">
        <v>2192</v>
      </c>
      <c r="G9596" s="14" t="s">
        <v>183</v>
      </c>
      <c r="H9596" s="15">
        <f>HYPERLINK("https://docs.wto.org/imrd/directdoc.asp?DDFDocuments/t/G/SPS/NALB10.DOC","EN")</f>
      </c>
      <c r="I9596" s="15">
        <f>HYPERLINK("https://docs.wto.org/imrd/directdoc.asp?DDFDocuments/u/G/SPS/NALB10.DOC","FR")</f>
      </c>
      <c r="J9596" s="15">
        <f>HYPERLINK("https://docs.wto.org/imrd/directdoc.asp?DDFDocuments/v/G/SPS/NALB10.DOC","ES")</f>
      </c>
    </row>
    <row r="9597">
      <c r="A9597" s="10" t="s">
        <v>16429</v>
      </c>
      <c r="B9597" s="11" t="s">
        <v>5038</v>
      </c>
      <c r="C9597" s="10" t="s">
        <v>12</v>
      </c>
      <c r="D9597" s="12">
        <v>39274</v>
      </c>
      <c r="E9597" s="13" t="s">
        <v>16430</v>
      </c>
      <c r="F9597" s="13" t="s">
        <v>56</v>
      </c>
      <c r="G9597" s="14" t="s">
        <v>432</v>
      </c>
      <c r="H9597" s="15">
        <f>HYPERLINK("https://docs.wto.org/imrd/directdoc.asp?DDFDocuments/q/G/SPS/NALB11.pdf","EN")</f>
      </c>
      <c r="I9597" s="15">
        <f>HYPERLINK("https://docs.wto.org/imrd/directdoc.asp?DDFDocuments/r/G/SPS/NALB11.pdf","FR")</f>
      </c>
      <c r="J9597" s="15">
        <f>HYPERLINK("https://docs.wto.org/imrd/directdoc.asp?DDFDocuments/s/G/SPS/NALB11.pdf","ES")</f>
      </c>
    </row>
    <row r="9598">
      <c r="A9598" s="10" t="s">
        <v>16431</v>
      </c>
      <c r="B9598" s="11" t="s">
        <v>139</v>
      </c>
      <c r="C9598" s="10" t="s">
        <v>54</v>
      </c>
      <c r="D9598" s="12">
        <v>39274</v>
      </c>
      <c r="E9598" s="13" t="s">
        <v>16432</v>
      </c>
      <c r="F9598" s="13" t="s">
        <v>5150</v>
      </c>
      <c r="G9598" s="14" t="s">
        <v>16433</v>
      </c>
      <c r="H9598" s="15">
        <f>HYPERLINK("https://docs.wto.org/imrd/directdoc.asp?DDFDocuments/t/G/SPS/NIND46A3.DOC","EN")</f>
      </c>
      <c r="I9598" s="15">
        <f>HYPERLINK("https://docs.wto.org/imrd/directdoc.asp?DDFDocuments/u/G/SPS/NIND46A3.DOC","FR")</f>
      </c>
      <c r="J9598" s="15">
        <f>HYPERLINK("https://docs.wto.org/imrd/directdoc.asp?DDFDocuments/v/G/SPS/NIND46A3.DOC","ES")</f>
      </c>
    </row>
    <row r="9599">
      <c r="A9599" s="10" t="s">
        <v>16434</v>
      </c>
      <c r="B9599" s="11" t="s">
        <v>145</v>
      </c>
      <c r="C9599" s="10" t="s">
        <v>12</v>
      </c>
      <c r="D9599" s="12">
        <v>39274</v>
      </c>
      <c r="E9599" s="13" t="s">
        <v>8332</v>
      </c>
      <c r="F9599" s="13" t="s">
        <v>229</v>
      </c>
      <c r="G9599" s="14" t="s">
        <v>1012</v>
      </c>
      <c r="H9599" s="15">
        <f>HYPERLINK("https://docs.wto.org/imrd/directdoc.asp?DDFDocuments/q/G/SPS/NPHL118.pdf","EN")</f>
      </c>
      <c r="I9599" s="15">
        <f>HYPERLINK("https://docs.wto.org/imrd/directdoc.asp?DDFDocuments/r/G/SPS/NPHL118.pdf","FR")</f>
      </c>
      <c r="J9599" s="15">
        <f>HYPERLINK("https://docs.wto.org/imrd/directdoc.asp?DDFDocuments/s/G/SPS/NPHL118.pdf","ES")</f>
      </c>
    </row>
    <row r="9600">
      <c r="A9600" s="10" t="s">
        <v>16435</v>
      </c>
      <c r="B9600" s="11" t="s">
        <v>145</v>
      </c>
      <c r="C9600" s="10" t="s">
        <v>12</v>
      </c>
      <c r="D9600" s="12">
        <v>39274</v>
      </c>
      <c r="E9600" s="13" t="s">
        <v>8332</v>
      </c>
      <c r="F9600" s="13" t="s">
        <v>36</v>
      </c>
      <c r="G9600" s="14" t="s">
        <v>432</v>
      </c>
      <c r="H9600" s="15">
        <f>HYPERLINK("https://docs.wto.org/imrd/directdoc.asp?DDFDocuments/q/G/SPS/NPHL119.pdf","EN")</f>
      </c>
      <c r="I9600" s="15">
        <f>HYPERLINK("https://docs.wto.org/imrd/directdoc.asp?DDFDocuments/r/G/SPS/NPHL119.pdf","FR")</f>
      </c>
      <c r="J9600" s="15">
        <f>HYPERLINK("https://docs.wto.org/imrd/directdoc.asp?DDFDocuments/s/G/SPS/NPHL119.pdf","ES")</f>
      </c>
    </row>
    <row r="9601">
      <c r="A9601" s="10" t="s">
        <v>16436</v>
      </c>
      <c r="B9601" s="11" t="s">
        <v>161</v>
      </c>
      <c r="C9601" s="10" t="s">
        <v>40</v>
      </c>
      <c r="D9601" s="12">
        <v>39272</v>
      </c>
      <c r="E9601" s="13" t="s">
        <v>10085</v>
      </c>
      <c r="F9601" s="13" t="s">
        <v>158</v>
      </c>
      <c r="G9601" s="14" t="s">
        <v>16437</v>
      </c>
      <c r="H9601" s="15">
        <f>HYPERLINK("https://docs.wto.org/imrd/directdoc.asp?DDFDocuments/t/G/SPS/NUSA1624A1.DOC","EN")</f>
      </c>
      <c r="I9601" s="15">
        <f>HYPERLINK("https://docs.wto.org/imrd/directdoc.asp?DDFDocuments/u/G/SPS/NUSA1624A1.DOC","FR")</f>
      </c>
      <c r="J9601" s="15">
        <f>HYPERLINK("https://docs.wto.org/imrd/directdoc.asp?DDFDocuments/v/G/SPS/NUSA1624A1.DOC","ES")</f>
      </c>
    </row>
    <row r="9602">
      <c r="A9602" s="10" t="s">
        <v>16438</v>
      </c>
      <c r="B9602" s="11" t="s">
        <v>82</v>
      </c>
      <c r="C9602" s="10" t="s">
        <v>40</v>
      </c>
      <c r="D9602" s="12">
        <v>39268</v>
      </c>
      <c r="E9602" s="13" t="s">
        <v>16439</v>
      </c>
      <c r="F9602" s="13" t="s">
        <v>5150</v>
      </c>
      <c r="G9602" s="14" t="s">
        <v>16199</v>
      </c>
      <c r="H9602" s="15">
        <f>HYPERLINK("https://docs.wto.org/imrd/directdoc.asp?DDFDocuments/t/G/SPS/NEEC302A1.DOC","EN")</f>
      </c>
      <c r="I9602" s="15">
        <f>HYPERLINK("https://docs.wto.org/imrd/directdoc.asp?DDFDocuments/u/G/SPS/NEEC302A1.DOC","FR")</f>
      </c>
      <c r="J9602" s="15">
        <f>HYPERLINK("https://docs.wto.org/imrd/directdoc.asp?DDFDocuments/v/G/SPS/NEEC302A1.DOC","ES")</f>
      </c>
    </row>
    <row r="9603">
      <c r="A9603" s="10" t="s">
        <v>16440</v>
      </c>
      <c r="B9603" s="11" t="s">
        <v>95</v>
      </c>
      <c r="C9603" s="10" t="s">
        <v>40</v>
      </c>
      <c r="D9603" s="12">
        <v>39266</v>
      </c>
      <c r="E9603" s="13" t="s">
        <v>14691</v>
      </c>
      <c r="F9603" s="13" t="s">
        <v>5150</v>
      </c>
      <c r="G9603" s="14" t="s">
        <v>14816</v>
      </c>
      <c r="H9603" s="15">
        <f>HYPERLINK("https://docs.wto.org/imrd/directdoc.asp?DDFDocuments/t/G/SPS/NBRA115A10.DOC","EN")</f>
      </c>
      <c r="I9603" s="15">
        <f>HYPERLINK("https://docs.wto.org/imrd/directdoc.asp?DDFDocuments/u/G/SPS/NBRA115A10.DOC","FR")</f>
      </c>
      <c r="J9603" s="15">
        <f>HYPERLINK("https://docs.wto.org/imrd/directdoc.asp?DDFDocuments/v/G/SPS/NBRA115A10.DOC","ES")</f>
      </c>
    </row>
    <row r="9604">
      <c r="A9604" s="10" t="s">
        <v>16441</v>
      </c>
      <c r="B9604" s="11" t="s">
        <v>95</v>
      </c>
      <c r="C9604" s="10" t="s">
        <v>40</v>
      </c>
      <c r="D9604" s="12">
        <v>39266</v>
      </c>
      <c r="E9604" s="13" t="s">
        <v>16442</v>
      </c>
      <c r="F9604" s="13" t="s">
        <v>5150</v>
      </c>
      <c r="G9604" s="14" t="s">
        <v>14613</v>
      </c>
      <c r="H9604" s="15">
        <f>HYPERLINK("https://docs.wto.org/imrd/directdoc.asp?DDFDocuments/t/G/SPS/NBRA17A1.DOC","EN")</f>
      </c>
      <c r="I9604" s="15">
        <f>HYPERLINK("https://docs.wto.org/imrd/directdoc.asp?DDFDocuments/u/G/SPS/NBRA17A1.DOC","FR")</f>
      </c>
      <c r="J9604" s="15">
        <f>HYPERLINK("https://docs.wto.org/imrd/directdoc.asp?DDFDocuments/v/G/SPS/NBRA17A1.DOC","ES")</f>
      </c>
    </row>
    <row r="9605">
      <c r="A9605" s="10" t="s">
        <v>16443</v>
      </c>
      <c r="B9605" s="11" t="s">
        <v>95</v>
      </c>
      <c r="C9605" s="10" t="s">
        <v>40</v>
      </c>
      <c r="D9605" s="12">
        <v>39266</v>
      </c>
      <c r="E9605" s="13" t="s">
        <v>16444</v>
      </c>
      <c r="F9605" s="13" t="s">
        <v>5150</v>
      </c>
      <c r="G9605" s="14" t="s">
        <v>14816</v>
      </c>
      <c r="H9605" s="15">
        <f>HYPERLINK("https://docs.wto.org/imrd/directdoc.asp?DDFDocuments/t/G/SPS/NBRA221A1.DOC","EN")</f>
      </c>
      <c r="I9605" s="15">
        <f>HYPERLINK("https://docs.wto.org/imrd/directdoc.asp?DDFDocuments/u/G/SPS/NBRA221A1.DOC","FR")</f>
      </c>
      <c r="J9605" s="15">
        <f>HYPERLINK("https://docs.wto.org/imrd/directdoc.asp?DDFDocuments/v/G/SPS/NBRA221A1.DOC","ES")</f>
      </c>
    </row>
    <row r="9606">
      <c r="A9606" s="10" t="s">
        <v>16445</v>
      </c>
      <c r="B9606" s="11" t="s">
        <v>95</v>
      </c>
      <c r="C9606" s="10" t="s">
        <v>40</v>
      </c>
      <c r="D9606" s="12">
        <v>39266</v>
      </c>
      <c r="E9606" s="13" t="s">
        <v>19</v>
      </c>
      <c r="F9606" s="13" t="s">
        <v>5150</v>
      </c>
      <c r="G9606" s="14" t="s">
        <v>14816</v>
      </c>
      <c r="H9606" s="15">
        <f>HYPERLINK("https://docs.wto.org/imrd/directdoc.asp?DDFDocuments/t/G/SPS/NBRA222A1.DOC","EN")</f>
      </c>
      <c r="I9606" s="15">
        <f>HYPERLINK("https://docs.wto.org/imrd/directdoc.asp?DDFDocuments/u/G/SPS/NBRA222A1.DOC","FR")</f>
      </c>
      <c r="J9606" s="15">
        <f>HYPERLINK("https://docs.wto.org/imrd/directdoc.asp?DDFDocuments/v/G/SPS/NBRA222A1.DOC","ES")</f>
      </c>
    </row>
    <row r="9607">
      <c r="A9607" s="10" t="s">
        <v>16446</v>
      </c>
      <c r="B9607" s="11" t="s">
        <v>95</v>
      </c>
      <c r="C9607" s="10" t="s">
        <v>40</v>
      </c>
      <c r="D9607" s="12">
        <v>39266</v>
      </c>
      <c r="E9607" s="13" t="s">
        <v>16447</v>
      </c>
      <c r="F9607" s="13" t="s">
        <v>5150</v>
      </c>
      <c r="G9607" s="14" t="s">
        <v>14816</v>
      </c>
      <c r="H9607" s="15">
        <f>HYPERLINK("https://docs.wto.org/imrd/directdoc.asp?DDFDocuments/t/G/SPS/NBRA233A1.DOC","EN")</f>
      </c>
      <c r="I9607" s="15">
        <f>HYPERLINK("https://docs.wto.org/imrd/directdoc.asp?DDFDocuments/u/G/SPS/NBRA233A1.DOC","FR")</f>
      </c>
      <c r="J9607" s="15">
        <f>HYPERLINK("https://docs.wto.org/imrd/directdoc.asp?DDFDocuments/v/G/SPS/NBRA233A1.DOC","ES")</f>
      </c>
    </row>
    <row r="9608">
      <c r="A9608" s="10" t="s">
        <v>16448</v>
      </c>
      <c r="B9608" s="11" t="s">
        <v>95</v>
      </c>
      <c r="C9608" s="10" t="s">
        <v>40</v>
      </c>
      <c r="D9608" s="12">
        <v>39266</v>
      </c>
      <c r="E9608" s="13" t="s">
        <v>19</v>
      </c>
      <c r="F9608" s="13" t="s">
        <v>5150</v>
      </c>
      <c r="G9608" s="14" t="s">
        <v>14613</v>
      </c>
      <c r="H9608" s="15">
        <f>HYPERLINK("https://docs.wto.org/imrd/directdoc.asp?DDFDocuments/q/G/SPS/NBRA26A1.pdf","EN")</f>
      </c>
      <c r="I9608" s="15">
        <f>HYPERLINK("https://docs.wto.org/imrd/directdoc.asp?DDFDocuments/r/G/SPS/NBRA26A1.pdf","FR")</f>
      </c>
      <c r="J9608" s="15">
        <f>HYPERLINK("https://docs.wto.org/imrd/directdoc.asp?DDFDocuments/s/G/SPS/NBRA26A1.pdf","ES")</f>
      </c>
    </row>
    <row r="9609">
      <c r="A9609" s="10" t="s">
        <v>16449</v>
      </c>
      <c r="B9609" s="11" t="s">
        <v>95</v>
      </c>
      <c r="C9609" s="10" t="s">
        <v>40</v>
      </c>
      <c r="D9609" s="12">
        <v>39266</v>
      </c>
      <c r="E9609" s="13" t="s">
        <v>19</v>
      </c>
      <c r="F9609" s="13" t="s">
        <v>5150</v>
      </c>
      <c r="G9609" s="14" t="s">
        <v>14613</v>
      </c>
      <c r="H9609" s="15">
        <f>HYPERLINK("https://docs.wto.org/imrd/directdoc.asp?DDFDocuments/t/G/SPS/NBRA27A1.DOC","EN")</f>
      </c>
      <c r="I9609" s="15">
        <f>HYPERLINK("https://docs.wto.org/imrd/directdoc.asp?DDFDocuments/u/G/SPS/NBRA27A1.DOC","FR")</f>
      </c>
      <c r="J9609" s="15">
        <f>HYPERLINK("https://docs.wto.org/imrd/directdoc.asp?DDFDocuments/v/G/SPS/NBRA27A1.DOC","ES")</f>
      </c>
    </row>
    <row r="9610">
      <c r="A9610" s="10" t="s">
        <v>16450</v>
      </c>
      <c r="B9610" s="11" t="s">
        <v>95</v>
      </c>
      <c r="C9610" s="10" t="s">
        <v>18</v>
      </c>
      <c r="D9610" s="12">
        <v>39266</v>
      </c>
      <c r="E9610" s="13" t="s">
        <v>16451</v>
      </c>
      <c r="F9610" s="13" t="s">
        <v>368</v>
      </c>
      <c r="G9610" s="14" t="s">
        <v>16452</v>
      </c>
      <c r="H9610" s="15">
        <f>HYPERLINK("https://docs.wto.org/imrd/directdoc.asp?DDFDocuments/t/G/SPS/NBRA329.doc","EN")</f>
      </c>
      <c r="I9610" s="15">
        <f>HYPERLINK("https://docs.wto.org/imrd/directdoc.asp?DDFDocuments/u/G/SPS/NBRA329.doc","FR")</f>
      </c>
      <c r="J9610" s="15">
        <f>HYPERLINK("https://docs.wto.org/imrd/directdoc.asp?DDFDocuments/v/G/SPS/NBRA329.doc","ES")</f>
      </c>
    </row>
    <row r="9611">
      <c r="A9611" s="10" t="s">
        <v>16453</v>
      </c>
      <c r="B9611" s="11" t="s">
        <v>95</v>
      </c>
      <c r="C9611" s="10" t="s">
        <v>18</v>
      </c>
      <c r="D9611" s="12">
        <v>39266</v>
      </c>
      <c r="E9611" s="13" t="s">
        <v>16454</v>
      </c>
      <c r="F9611" s="13" t="s">
        <v>368</v>
      </c>
      <c r="G9611" s="14" t="s">
        <v>16452</v>
      </c>
      <c r="H9611" s="15">
        <f>HYPERLINK("https://docs.wto.org/imrd/directdoc.asp?DDFDocuments/t/G/SPS/NBRA330.doc","EN")</f>
      </c>
      <c r="I9611" s="15">
        <f>HYPERLINK("https://docs.wto.org/imrd/directdoc.asp?DDFDocuments/u/G/SPS/NBRA330.doc","FR")</f>
      </c>
      <c r="J9611" s="15">
        <f>HYPERLINK("https://docs.wto.org/imrd/directdoc.asp?DDFDocuments/v/G/SPS/NBRA330.doc","ES")</f>
      </c>
    </row>
    <row r="9612">
      <c r="A9612" s="10" t="s">
        <v>16455</v>
      </c>
      <c r="B9612" s="11" t="s">
        <v>95</v>
      </c>
      <c r="C9612" s="10" t="s">
        <v>18</v>
      </c>
      <c r="D9612" s="12">
        <v>39266</v>
      </c>
      <c r="E9612" s="13" t="s">
        <v>16456</v>
      </c>
      <c r="F9612" s="13" t="s">
        <v>368</v>
      </c>
      <c r="G9612" s="14" t="s">
        <v>16452</v>
      </c>
      <c r="H9612" s="15">
        <f>HYPERLINK("https://docs.wto.org/imrd/directdoc.asp?DDFDocuments/t/G/SPS/NBRA331.doc","EN")</f>
      </c>
      <c r="I9612" s="15">
        <f>HYPERLINK("https://docs.wto.org/imrd/directdoc.asp?DDFDocuments/u/G/SPS/NBRA331.doc","FR")</f>
      </c>
      <c r="J9612" s="15">
        <f>HYPERLINK("https://docs.wto.org/imrd/directdoc.asp?DDFDocuments/v/G/SPS/NBRA331.doc","ES")</f>
      </c>
    </row>
    <row r="9613">
      <c r="A9613" s="10" t="s">
        <v>16457</v>
      </c>
      <c r="B9613" s="11" t="s">
        <v>95</v>
      </c>
      <c r="C9613" s="10" t="s">
        <v>18</v>
      </c>
      <c r="D9613" s="12">
        <v>39266</v>
      </c>
      <c r="E9613" s="13" t="s">
        <v>16458</v>
      </c>
      <c r="F9613" s="13" t="s">
        <v>368</v>
      </c>
      <c r="G9613" s="14" t="s">
        <v>16452</v>
      </c>
      <c r="H9613" s="15">
        <f>HYPERLINK("https://docs.wto.org/imrd/directdoc.asp?DDFDocuments/t/G/SPS/NBRA332.doc","EN")</f>
      </c>
      <c r="I9613" s="15">
        <f>HYPERLINK("https://docs.wto.org/imrd/directdoc.asp?DDFDocuments/u/G/SPS/NBRA332.doc","FR")</f>
      </c>
      <c r="J9613" s="15">
        <f>HYPERLINK("https://docs.wto.org/imrd/directdoc.asp?DDFDocuments/v/G/SPS/NBRA332.doc","ES")</f>
      </c>
    </row>
    <row r="9614">
      <c r="A9614" s="10" t="s">
        <v>16459</v>
      </c>
      <c r="B9614" s="11" t="s">
        <v>95</v>
      </c>
      <c r="C9614" s="10" t="s">
        <v>18</v>
      </c>
      <c r="D9614" s="12">
        <v>39266</v>
      </c>
      <c r="E9614" s="13" t="s">
        <v>16460</v>
      </c>
      <c r="F9614" s="13" t="s">
        <v>368</v>
      </c>
      <c r="G9614" s="14" t="s">
        <v>16452</v>
      </c>
      <c r="H9614" s="15">
        <f>HYPERLINK("https://docs.wto.org/imrd/directdoc.asp?DDFDocuments/t/G/SPS/NBRA333.doc","EN")</f>
      </c>
      <c r="I9614" s="15">
        <f>HYPERLINK("https://docs.wto.org/imrd/directdoc.asp?DDFDocuments/u/G/SPS/NBRA333.doc","FR")</f>
      </c>
      <c r="J9614" s="15">
        <f>HYPERLINK("https://docs.wto.org/imrd/directdoc.asp?DDFDocuments/v/G/SPS/NBRA333.doc","ES")</f>
      </c>
    </row>
    <row r="9615">
      <c r="A9615" s="10" t="s">
        <v>16461</v>
      </c>
      <c r="B9615" s="11" t="s">
        <v>95</v>
      </c>
      <c r="C9615" s="10" t="s">
        <v>18</v>
      </c>
      <c r="D9615" s="12">
        <v>39266</v>
      </c>
      <c r="E9615" s="13" t="s">
        <v>16462</v>
      </c>
      <c r="F9615" s="13" t="s">
        <v>368</v>
      </c>
      <c r="G9615" s="14" t="s">
        <v>16452</v>
      </c>
      <c r="H9615" s="15">
        <f>HYPERLINK("https://docs.wto.org/imrd/directdoc.asp?DDFDocuments/q/G/SPS/NBRA334.pdf","EN")</f>
      </c>
      <c r="I9615" s="15">
        <f>HYPERLINK("https://docs.wto.org/imrd/directdoc.asp?DDFDocuments/r/G/SPS/NBRA334.pdf","FR")</f>
      </c>
      <c r="J9615" s="15">
        <f>HYPERLINK("https://docs.wto.org/imrd/directdoc.asp?DDFDocuments/s/G/SPS/NBRA334.pdf","ES")</f>
      </c>
    </row>
    <row r="9616">
      <c r="A9616" s="10" t="s">
        <v>16463</v>
      </c>
      <c r="B9616" s="11" t="s">
        <v>95</v>
      </c>
      <c r="C9616" s="10" t="s">
        <v>18</v>
      </c>
      <c r="D9616" s="12">
        <v>39266</v>
      </c>
      <c r="E9616" s="13" t="s">
        <v>16464</v>
      </c>
      <c r="F9616" s="13" t="s">
        <v>158</v>
      </c>
      <c r="G9616" s="14" t="s">
        <v>14816</v>
      </c>
      <c r="H9616" s="15">
        <f>HYPERLINK("https://docs.wto.org/imrd/directdoc.asp?DDFDocuments/t/G/SPS/NBRA335.DOC","EN")</f>
      </c>
      <c r="I9616" s="15">
        <f>HYPERLINK("https://docs.wto.org/imrd/directdoc.asp?DDFDocuments/u/G/SPS/NBRA335.DOC","FR")</f>
      </c>
      <c r="J9616" s="15">
        <f>HYPERLINK("https://docs.wto.org/imrd/directdoc.asp?DDFDocuments/v/G/SPS/NBRA335.DOC","ES")</f>
      </c>
    </row>
    <row r="9617">
      <c r="A9617" s="10" t="s">
        <v>16465</v>
      </c>
      <c r="B9617" s="11" t="s">
        <v>95</v>
      </c>
      <c r="C9617" s="10" t="s">
        <v>40</v>
      </c>
      <c r="D9617" s="12">
        <v>39266</v>
      </c>
      <c r="E9617" s="13" t="s">
        <v>19</v>
      </c>
      <c r="F9617" s="13" t="s">
        <v>5150</v>
      </c>
      <c r="G9617" s="14" t="s">
        <v>14613</v>
      </c>
      <c r="H9617" s="15">
        <f>HYPERLINK("https://docs.wto.org/imrd/directdoc.asp?DDFDocuments/q/G/SPS/NBRA41A1.pdf","EN")</f>
      </c>
      <c r="I9617" s="15">
        <f>HYPERLINK("https://docs.wto.org/imrd/directdoc.asp?DDFDocuments/r/G/SPS/NBRA41A1.pdf","FR")</f>
      </c>
      <c r="J9617" s="15">
        <f>HYPERLINK("https://docs.wto.org/imrd/directdoc.asp?DDFDocuments/s/G/SPS/NBRA41A1.pdf","ES")</f>
      </c>
    </row>
    <row r="9618">
      <c r="A9618" s="10" t="s">
        <v>16466</v>
      </c>
      <c r="B9618" s="11" t="s">
        <v>79</v>
      </c>
      <c r="C9618" s="10" t="s">
        <v>18</v>
      </c>
      <c r="D9618" s="12">
        <v>39266</v>
      </c>
      <c r="E9618" s="13" t="s">
        <v>15885</v>
      </c>
      <c r="F9618" s="13" t="s">
        <v>1282</v>
      </c>
      <c r="G9618" s="14" t="s">
        <v>16467</v>
      </c>
      <c r="H9618" s="15">
        <f>HYPERLINK("https://docs.wto.org/imrd/directdoc.asp?DDFDocuments/t/G/SPS/NCOL141.doc","EN")</f>
      </c>
      <c r="I9618" s="15">
        <f>HYPERLINK("https://docs.wto.org/imrd/directdoc.asp?DDFDocuments/u/G/SPS/NCOL141.doc","FR")</f>
      </c>
      <c r="J9618" s="15">
        <f>HYPERLINK("https://docs.wto.org/imrd/directdoc.asp?DDFDocuments/v/G/SPS/NCOL141.doc","ES")</f>
      </c>
    </row>
    <row r="9619">
      <c r="A9619" s="10" t="s">
        <v>16468</v>
      </c>
      <c r="B9619" s="11" t="s">
        <v>79</v>
      </c>
      <c r="C9619" s="10" t="s">
        <v>18</v>
      </c>
      <c r="D9619" s="12">
        <v>39266</v>
      </c>
      <c r="E9619" s="13" t="s">
        <v>16469</v>
      </c>
      <c r="F9619" s="13" t="s">
        <v>1282</v>
      </c>
      <c r="G9619" s="14" t="s">
        <v>16467</v>
      </c>
      <c r="H9619" s="15">
        <f>HYPERLINK("https://docs.wto.org/imrd/directdoc.asp?DDFDocuments/t/G/SPS/NCOL142.doc","EN")</f>
      </c>
      <c r="I9619" s="15">
        <f>HYPERLINK("https://docs.wto.org/imrd/directdoc.asp?DDFDocuments/u/G/SPS/NCOL142.doc","FR")</f>
      </c>
      <c r="J9619" s="15">
        <f>HYPERLINK("https://docs.wto.org/imrd/directdoc.asp?DDFDocuments/v/G/SPS/NCOL142.doc","ES")</f>
      </c>
    </row>
    <row r="9620">
      <c r="A9620" s="10" t="s">
        <v>16470</v>
      </c>
      <c r="B9620" s="11" t="s">
        <v>79</v>
      </c>
      <c r="C9620" s="10" t="s">
        <v>18</v>
      </c>
      <c r="D9620" s="12">
        <v>39266</v>
      </c>
      <c r="E9620" s="13" t="s">
        <v>16471</v>
      </c>
      <c r="F9620" s="13" t="s">
        <v>1282</v>
      </c>
      <c r="G9620" s="14" t="s">
        <v>16358</v>
      </c>
      <c r="H9620" s="15">
        <f>HYPERLINK("https://docs.wto.org/imrd/directdoc.asp?DDFDocuments/t/G/SPS/NCOL143.DOC","EN")</f>
      </c>
      <c r="I9620" s="15">
        <f>HYPERLINK("https://docs.wto.org/imrd/directdoc.asp?DDFDocuments/u/G/SPS/NCOL143.DOC","FR")</f>
      </c>
      <c r="J9620" s="15">
        <f>HYPERLINK("https://docs.wto.org/imrd/directdoc.asp?DDFDocuments/v/G/SPS/NCOL143.DOC","ES")</f>
      </c>
    </row>
    <row r="9621">
      <c r="A9621" s="10" t="s">
        <v>16472</v>
      </c>
      <c r="B9621" s="11" t="s">
        <v>82</v>
      </c>
      <c r="C9621" s="10" t="s">
        <v>18</v>
      </c>
      <c r="D9621" s="12">
        <v>39266</v>
      </c>
      <c r="E9621" s="13" t="s">
        <v>16473</v>
      </c>
      <c r="F9621" s="13" t="s">
        <v>787</v>
      </c>
      <c r="G9621" s="14" t="s">
        <v>14290</v>
      </c>
      <c r="H9621" s="15">
        <f>HYPERLINK("https://docs.wto.org/imrd/directdoc.asp?DDFDocuments/t/G/SPS/NEEC310.doc","EN")</f>
      </c>
      <c r="I9621" s="15">
        <f>HYPERLINK("https://docs.wto.org/imrd/directdoc.asp?DDFDocuments/u/G/SPS/NEEC310.doc","FR")</f>
      </c>
      <c r="J9621" s="15">
        <f>HYPERLINK("https://docs.wto.org/imrd/directdoc.asp?DDFDocuments/v/G/SPS/NEEC310.doc","ES")</f>
      </c>
    </row>
    <row r="9622">
      <c r="A9622" s="10" t="s">
        <v>16474</v>
      </c>
      <c r="B9622" s="11" t="s">
        <v>195</v>
      </c>
      <c r="C9622" s="10" t="s">
        <v>18</v>
      </c>
      <c r="D9622" s="12">
        <v>39266</v>
      </c>
      <c r="E9622" s="13" t="s">
        <v>16475</v>
      </c>
      <c r="F9622" s="13" t="s">
        <v>32</v>
      </c>
      <c r="G9622" s="14" t="s">
        <v>188</v>
      </c>
      <c r="H9622" s="15">
        <f>HYPERLINK("https://docs.wto.org/imrd/directdoc.asp?DDFDocuments/t/G/SPS/NNZL373.DOC","EN")</f>
      </c>
      <c r="I9622" s="15">
        <f>HYPERLINK("https://docs.wto.org/imrd/directdoc.asp?DDFDocuments/u/G/SPS/NNZL373.DOC","FR")</f>
      </c>
      <c r="J9622" s="15">
        <f>HYPERLINK("https://docs.wto.org/imrd/directdoc.asp?DDFDocuments/v/G/SPS/NNZL373.DOC","ES")</f>
      </c>
    </row>
    <row r="9623">
      <c r="A9623" s="10" t="s">
        <v>16476</v>
      </c>
      <c r="B9623" s="11" t="s">
        <v>183</v>
      </c>
      <c r="C9623" s="10" t="s">
        <v>18</v>
      </c>
      <c r="D9623" s="12">
        <v>39262</v>
      </c>
      <c r="E9623" s="13" t="s">
        <v>16477</v>
      </c>
      <c r="F9623" s="13" t="s">
        <v>1089</v>
      </c>
      <c r="G9623" s="14" t="s">
        <v>195</v>
      </c>
      <c r="H9623" s="15">
        <f>HYPERLINK("https://docs.wto.org/imrd/directdoc.asp?DDFDocuments/t/G/SPS/NARG112.DOC","EN")</f>
      </c>
      <c r="I9623" s="15">
        <f>HYPERLINK("https://docs.wto.org/imrd/directdoc.asp?DDFDocuments/u/G/SPS/NARG112.DOC","FR")</f>
      </c>
      <c r="J9623" s="15">
        <f>HYPERLINK("https://docs.wto.org/imrd/directdoc.asp?DDFDocuments/v/G/SPS/NARG112.DOC","ES")</f>
      </c>
    </row>
    <row r="9624">
      <c r="A9624" s="10" t="s">
        <v>16478</v>
      </c>
      <c r="B9624" s="11" t="s">
        <v>34</v>
      </c>
      <c r="C9624" s="10" t="s">
        <v>18</v>
      </c>
      <c r="D9624" s="12">
        <v>39262</v>
      </c>
      <c r="E9624" s="13" t="s">
        <v>16479</v>
      </c>
      <c r="F9624" s="13" t="s">
        <v>74</v>
      </c>
      <c r="G9624" s="14" t="s">
        <v>14816</v>
      </c>
      <c r="H9624" s="15">
        <f>HYPERLINK("https://docs.wto.org/imrd/directdoc.asp?DDFDocuments/t/G/SPS/NJPN185.doc","EN")</f>
      </c>
      <c r="I9624" s="15">
        <f>HYPERLINK("https://docs.wto.org/imrd/directdoc.asp?DDFDocuments/u/G/SPS/NJPN185.doc","FR")</f>
      </c>
      <c r="J9624" s="15">
        <f>HYPERLINK("https://docs.wto.org/imrd/directdoc.asp?DDFDocuments/v/G/SPS/NJPN185.doc","ES")</f>
      </c>
    </row>
    <row r="9625">
      <c r="A9625" s="10" t="s">
        <v>16480</v>
      </c>
      <c r="B9625" s="11" t="s">
        <v>623</v>
      </c>
      <c r="C9625" s="10" t="s">
        <v>12</v>
      </c>
      <c r="D9625" s="12">
        <v>39261</v>
      </c>
      <c r="E9625" s="13" t="s">
        <v>16481</v>
      </c>
      <c r="F9625" s="13" t="s">
        <v>138</v>
      </c>
      <c r="G9625" s="14" t="s">
        <v>1129</v>
      </c>
      <c r="H9625" s="15">
        <f>HYPERLINK("https://docs.wto.org/imrd/directdoc.asp?DDFDocuments/q/G/SPS/NOMN16.pdf","EN")</f>
      </c>
      <c r="I9625" s="15">
        <f>HYPERLINK("https://docs.wto.org/imrd/directdoc.asp?DDFDocuments/r/G/SPS/NOMN16.pdf","FR")</f>
      </c>
      <c r="J9625" s="15">
        <f>HYPERLINK("https://docs.wto.org/imrd/directdoc.asp?DDFDocuments/s/G/SPS/NOMN16.pdf","ES")</f>
      </c>
    </row>
    <row r="9626">
      <c r="A9626" s="10" t="s">
        <v>16482</v>
      </c>
      <c r="B9626" s="11" t="s">
        <v>134</v>
      </c>
      <c r="C9626" s="10" t="s">
        <v>40</v>
      </c>
      <c r="D9626" s="12">
        <v>39260</v>
      </c>
      <c r="E9626" s="13" t="s">
        <v>16300</v>
      </c>
      <c r="F9626" s="13" t="s">
        <v>5150</v>
      </c>
      <c r="G9626" s="14" t="s">
        <v>14816</v>
      </c>
      <c r="H9626" s="15">
        <f>HYPERLINK("https://docs.wto.org/imrd/directdoc.asp?DDFDocuments/t/G/SPS/NTHA152R1A1.DOC","EN")</f>
      </c>
      <c r="I9626" s="15">
        <f>HYPERLINK("https://docs.wto.org/imrd/directdoc.asp?DDFDocuments/u/G/SPS/NTHA152R1A1.DOC","FR")</f>
      </c>
      <c r="J9626" s="15">
        <f>HYPERLINK("https://docs.wto.org/imrd/directdoc.asp?DDFDocuments/v/G/SPS/NTHA152R1A1.DOC","ES")</f>
      </c>
    </row>
    <row r="9627">
      <c r="A9627" s="10" t="s">
        <v>16483</v>
      </c>
      <c r="B9627" s="11" t="s">
        <v>134</v>
      </c>
      <c r="C9627" s="10" t="s">
        <v>40</v>
      </c>
      <c r="D9627" s="12">
        <v>39260</v>
      </c>
      <c r="E9627" s="13" t="s">
        <v>16484</v>
      </c>
      <c r="F9627" s="13" t="s">
        <v>5150</v>
      </c>
      <c r="G9627" s="14" t="s">
        <v>14816</v>
      </c>
      <c r="H9627" s="15">
        <f>HYPERLINK("https://docs.wto.org/imrd/directdoc.asp?DDFDocuments/t/G/SPS/NTHA153R1A1.DOC","EN")</f>
      </c>
      <c r="I9627" s="15">
        <f>HYPERLINK("https://docs.wto.org/imrd/directdoc.asp?DDFDocuments/u/G/SPS/NTHA153R1A1.DOC","FR")</f>
      </c>
      <c r="J9627" s="15">
        <f>HYPERLINK("https://docs.wto.org/imrd/directdoc.asp?DDFDocuments/v/G/SPS/NTHA153R1A1.DOC","ES")</f>
      </c>
    </row>
    <row r="9628">
      <c r="A9628" s="10" t="s">
        <v>16485</v>
      </c>
      <c r="B9628" s="11" t="s">
        <v>365</v>
      </c>
      <c r="C9628" s="10" t="s">
        <v>18</v>
      </c>
      <c r="D9628" s="12">
        <v>39259</v>
      </c>
      <c r="E9628" s="13" t="s">
        <v>16486</v>
      </c>
      <c r="F9628" s="13" t="s">
        <v>992</v>
      </c>
      <c r="G9628" s="14" t="s">
        <v>5409</v>
      </c>
      <c r="H9628" s="15">
        <f>HYPERLINK("https://docs.wto.org/imrd/directdoc.asp?DDFDocuments/q/G/SPS/NCHL261.pdf","EN")</f>
      </c>
      <c r="I9628" s="15">
        <f>HYPERLINK("https://docs.wto.org/imrd/directdoc.asp?DDFDocuments/r/G/SPS/NCHL261.pdf","FR")</f>
      </c>
      <c r="J9628" s="15">
        <f>HYPERLINK("https://docs.wto.org/imrd/directdoc.asp?DDFDocuments/s/G/SPS/NCHL261.pdf","ES")</f>
      </c>
    </row>
    <row r="9629">
      <c r="A9629" s="10" t="s">
        <v>16487</v>
      </c>
      <c r="B9629" s="11" t="s">
        <v>365</v>
      </c>
      <c r="C9629" s="10" t="s">
        <v>18</v>
      </c>
      <c r="D9629" s="12">
        <v>39259</v>
      </c>
      <c r="E9629" s="13" t="s">
        <v>16488</v>
      </c>
      <c r="F9629" s="13" t="s">
        <v>992</v>
      </c>
      <c r="G9629" s="14" t="s">
        <v>16489</v>
      </c>
      <c r="H9629" s="15">
        <f>HYPERLINK("https://docs.wto.org/imrd/directdoc.asp?DDFDocuments/q/G/SPS/NCHL262.pdf","EN")</f>
      </c>
      <c r="I9629" s="15">
        <f>HYPERLINK("https://docs.wto.org/imrd/directdoc.asp?DDFDocuments/r/G/SPS/NCHL262.pdf","FR")</f>
      </c>
      <c r="J9629" s="15">
        <f>HYPERLINK("https://docs.wto.org/imrd/directdoc.asp?DDFDocuments/s/G/SPS/NCHL262.pdf","ES")</f>
      </c>
    </row>
    <row r="9630">
      <c r="A9630" s="10" t="s">
        <v>16490</v>
      </c>
      <c r="B9630" s="11" t="s">
        <v>365</v>
      </c>
      <c r="C9630" s="10" t="s">
        <v>18</v>
      </c>
      <c r="D9630" s="12">
        <v>39259</v>
      </c>
      <c r="E9630" s="13" t="s">
        <v>14576</v>
      </c>
      <c r="F9630" s="13" t="s">
        <v>992</v>
      </c>
      <c r="G9630" s="14" t="s">
        <v>16491</v>
      </c>
      <c r="H9630" s="15">
        <f>HYPERLINK("https://docs.wto.org/imrd/directdoc.asp?DDFDocuments/t/G/SPS/NCHL263.doc","EN")</f>
      </c>
      <c r="I9630" s="15">
        <f>HYPERLINK("https://docs.wto.org/imrd/directdoc.asp?DDFDocuments/u/G/SPS/NCHL263.doc","FR")</f>
      </c>
      <c r="J9630" s="15">
        <f>HYPERLINK("https://docs.wto.org/imrd/directdoc.asp?DDFDocuments/v/G/SPS/NCHL263.doc","ES")</f>
      </c>
    </row>
    <row r="9631">
      <c r="A9631" s="10" t="s">
        <v>16492</v>
      </c>
      <c r="B9631" s="11" t="s">
        <v>134</v>
      </c>
      <c r="C9631" s="10" t="s">
        <v>40</v>
      </c>
      <c r="D9631" s="12">
        <v>39259</v>
      </c>
      <c r="E9631" s="13" t="s">
        <v>16493</v>
      </c>
      <c r="F9631" s="13" t="s">
        <v>5150</v>
      </c>
      <c r="G9631" s="14" t="s">
        <v>14816</v>
      </c>
      <c r="H9631" s="15">
        <f>HYPERLINK("https://docs.wto.org/imrd/directdoc.asp?DDFDocuments/t/G/SPS/NTHA151R1A1.DOC","EN")</f>
      </c>
      <c r="I9631" s="15">
        <f>HYPERLINK("https://docs.wto.org/imrd/directdoc.asp?DDFDocuments/u/G/SPS/NTHA151R1A1.DOC","FR")</f>
      </c>
      <c r="J9631" s="15">
        <f>HYPERLINK("https://docs.wto.org/imrd/directdoc.asp?DDFDocuments/v/G/SPS/NTHA151R1A1.DOC","ES")</f>
      </c>
    </row>
    <row r="9632">
      <c r="A9632" s="10" t="s">
        <v>16494</v>
      </c>
      <c r="B9632" s="11" t="s">
        <v>161</v>
      </c>
      <c r="C9632" s="10" t="s">
        <v>12</v>
      </c>
      <c r="D9632" s="12">
        <v>39259</v>
      </c>
      <c r="E9632" s="13" t="s">
        <v>16495</v>
      </c>
      <c r="F9632" s="13" t="s">
        <v>158</v>
      </c>
      <c r="G9632" s="14" t="s">
        <v>72</v>
      </c>
      <c r="H9632" s="15">
        <f>HYPERLINK("https://docs.wto.org/imrd/directdoc.asp?DDFDocuments/q/G/SPS/NUSA1623.pdf","EN")</f>
      </c>
      <c r="I9632" s="15">
        <f>HYPERLINK("https://docs.wto.org/imrd/directdoc.asp?DDFDocuments/r/G/SPS/NUSA1623.pdf","FR")</f>
      </c>
      <c r="J9632" s="15">
        <f>HYPERLINK("https://docs.wto.org/imrd/directdoc.asp?DDFDocuments/s/G/SPS/NUSA1623.pdf","ES")</f>
      </c>
    </row>
    <row r="9633">
      <c r="A9633" s="10" t="s">
        <v>16496</v>
      </c>
      <c r="B9633" s="11" t="s">
        <v>161</v>
      </c>
      <c r="C9633" s="10" t="s">
        <v>18</v>
      </c>
      <c r="D9633" s="12">
        <v>39259</v>
      </c>
      <c r="E9633" s="13" t="s">
        <v>10085</v>
      </c>
      <c r="F9633" s="13" t="s">
        <v>158</v>
      </c>
      <c r="G9633" s="14" t="s">
        <v>16175</v>
      </c>
      <c r="H9633" s="15">
        <f>HYPERLINK("https://docs.wto.org/imrd/directdoc.asp?DDFDocuments/q/G/SPS/NUSA1624.pdf","EN")</f>
      </c>
      <c r="I9633" s="15">
        <f>HYPERLINK("https://docs.wto.org/imrd/directdoc.asp?DDFDocuments/r/G/SPS/NUSA1624.pdf","FR")</f>
      </c>
      <c r="J9633" s="15">
        <f>HYPERLINK("https://docs.wto.org/imrd/directdoc.asp?DDFDocuments/s/G/SPS/NUSA1624.pdf","ES")</f>
      </c>
    </row>
    <row r="9634">
      <c r="A9634" s="10" t="s">
        <v>16497</v>
      </c>
      <c r="B9634" s="11" t="s">
        <v>59</v>
      </c>
      <c r="C9634" s="10" t="s">
        <v>40</v>
      </c>
      <c r="D9634" s="12">
        <v>39253</v>
      </c>
      <c r="E9634" s="13" t="s">
        <v>16498</v>
      </c>
      <c r="F9634" s="13" t="s">
        <v>4116</v>
      </c>
      <c r="G9634" s="14" t="s">
        <v>16499</v>
      </c>
      <c r="H9634" s="15">
        <f>HYPERLINK("https://docs.wto.org/imrd/directdoc.asp?DDFDocuments/t/G/SPS/NTPKM24A1.DOC","EN")</f>
      </c>
      <c r="I9634" s="15">
        <f>HYPERLINK("https://docs.wto.org/imrd/directdoc.asp?DDFDocuments/u/G/SPS/NTPKM24A1.DOC","FR")</f>
      </c>
      <c r="J9634" s="15">
        <f>HYPERLINK("https://docs.wto.org/imrd/directdoc.asp?DDFDocuments/v/G/SPS/NTPKM24A1.DOC","ES")</f>
      </c>
    </row>
    <row r="9635">
      <c r="A9635" s="10" t="s">
        <v>16500</v>
      </c>
      <c r="B9635" s="11" t="s">
        <v>72</v>
      </c>
      <c r="C9635" s="10" t="s">
        <v>40</v>
      </c>
      <c r="D9635" s="12">
        <v>39251</v>
      </c>
      <c r="E9635" s="13" t="s">
        <v>14681</v>
      </c>
      <c r="F9635" s="13" t="s">
        <v>310</v>
      </c>
      <c r="G9635" s="14" t="s">
        <v>3481</v>
      </c>
      <c r="H9635" s="15">
        <f>HYPERLINK("https://docs.wto.org/imrd/directdoc.asp?DDFDocuments/t/G/SPS/NCAN238A3.DOC","EN")</f>
      </c>
      <c r="I9635" s="15">
        <f>HYPERLINK("https://docs.wto.org/imrd/directdoc.asp?DDFDocuments/u/G/SPS/NCAN238A3.DOC","FR")</f>
      </c>
      <c r="J9635" s="15">
        <f>HYPERLINK("https://docs.wto.org/imrd/directdoc.asp?DDFDocuments/v/G/SPS/NCAN238A3.DOC","ES")</f>
      </c>
    </row>
    <row r="9636">
      <c r="A9636" s="10" t="s">
        <v>16501</v>
      </c>
      <c r="B9636" s="11" t="s">
        <v>153</v>
      </c>
      <c r="C9636" s="10" t="s">
        <v>12</v>
      </c>
      <c r="D9636" s="12">
        <v>39251</v>
      </c>
      <c r="E9636" s="13" t="s">
        <v>5861</v>
      </c>
      <c r="F9636" s="13" t="s">
        <v>1300</v>
      </c>
      <c r="G9636" s="14" t="s">
        <v>16502</v>
      </c>
      <c r="H9636" s="15">
        <f>HYPERLINK("https://docs.wto.org/imrd/directdoc.asp?DDFDocuments/q/G/SPS/NKOR248.pdf","EN")</f>
      </c>
      <c r="I9636" s="15">
        <f>HYPERLINK("https://docs.wto.org/imrd/directdoc.asp?DDFDocuments/r/G/SPS/NKOR248.pdf","FR")</f>
      </c>
      <c r="J9636" s="15">
        <f>HYPERLINK("https://docs.wto.org/imrd/directdoc.asp?DDFDocuments/s/G/SPS/NKOR248.pdf","ES")</f>
      </c>
    </row>
    <row r="9637">
      <c r="A9637" s="10" t="s">
        <v>16503</v>
      </c>
      <c r="B9637" s="11" t="s">
        <v>79</v>
      </c>
      <c r="C9637" s="10" t="s">
        <v>18</v>
      </c>
      <c r="D9637" s="12">
        <v>39246</v>
      </c>
      <c r="E9637" s="13" t="s">
        <v>16504</v>
      </c>
      <c r="F9637" s="13" t="s">
        <v>12125</v>
      </c>
      <c r="G9637" s="14" t="s">
        <v>16358</v>
      </c>
      <c r="H9637" s="15">
        <f>HYPERLINK("https://docs.wto.org/imrd/directdoc.asp?DDFDocuments/t/G/SPS/NCOL140.DOC","EN")</f>
      </c>
      <c r="I9637" s="15">
        <f>HYPERLINK("https://docs.wto.org/imrd/directdoc.asp?DDFDocuments/u/G/SPS/NCOL140.DOC","FR")</f>
      </c>
      <c r="J9637" s="15">
        <f>HYPERLINK("https://docs.wto.org/imrd/directdoc.asp?DDFDocuments/v/G/SPS/NCOL140.DOC","ES")</f>
      </c>
    </row>
    <row r="9638">
      <c r="A9638" s="10" t="s">
        <v>16505</v>
      </c>
      <c r="B9638" s="11" t="s">
        <v>195</v>
      </c>
      <c r="C9638" s="10" t="s">
        <v>40</v>
      </c>
      <c r="D9638" s="12">
        <v>39246</v>
      </c>
      <c r="E9638" s="13" t="s">
        <v>16506</v>
      </c>
      <c r="F9638" s="13" t="s">
        <v>5150</v>
      </c>
      <c r="G9638" s="14" t="s">
        <v>14816</v>
      </c>
      <c r="H9638" s="15">
        <f>HYPERLINK("https://docs.wto.org/imrd/directdoc.asp?DDFDocuments/t/G/SPS/NNZL357A1.DOC","EN")</f>
      </c>
      <c r="I9638" s="15">
        <f>HYPERLINK("https://docs.wto.org/imrd/directdoc.asp?DDFDocuments/u/G/SPS/NNZL357A1.DOC","FR")</f>
      </c>
      <c r="J9638" s="15">
        <f>HYPERLINK("https://docs.wto.org/imrd/directdoc.asp?DDFDocuments/v/G/SPS/NNZL357A1.DOC","ES")</f>
      </c>
    </row>
    <row r="9639">
      <c r="A9639" s="10" t="s">
        <v>16507</v>
      </c>
      <c r="B9639" s="11" t="s">
        <v>183</v>
      </c>
      <c r="C9639" s="10" t="s">
        <v>18</v>
      </c>
      <c r="D9639" s="12">
        <v>39245</v>
      </c>
      <c r="E9639" s="13" t="s">
        <v>16069</v>
      </c>
      <c r="F9639" s="13" t="s">
        <v>1089</v>
      </c>
      <c r="G9639" s="14" t="s">
        <v>188</v>
      </c>
      <c r="H9639" s="15">
        <f>HYPERLINK("https://docs.wto.org/imrd/directdoc.asp?DDFDocuments/t/G/SPS/NARG111.DOC","EN")</f>
      </c>
      <c r="I9639" s="15">
        <f>HYPERLINK("https://docs.wto.org/imrd/directdoc.asp?DDFDocuments/u/G/SPS/NARG111.DOC","FR")</f>
      </c>
      <c r="J9639" s="15">
        <f>HYPERLINK("https://docs.wto.org/imrd/directdoc.asp?DDFDocuments/v/G/SPS/NARG111.DOC","ES")</f>
      </c>
    </row>
    <row r="9640">
      <c r="A9640" s="10" t="s">
        <v>16508</v>
      </c>
      <c r="B9640" s="11" t="s">
        <v>79</v>
      </c>
      <c r="C9640" s="10" t="s">
        <v>40</v>
      </c>
      <c r="D9640" s="12">
        <v>39244</v>
      </c>
      <c r="E9640" s="13" t="s">
        <v>19</v>
      </c>
      <c r="F9640" s="13" t="s">
        <v>5150</v>
      </c>
      <c r="G9640" s="14"/>
      <c r="H9640" s="15">
        <f>HYPERLINK("https://docs.wto.org/imrd/directdoc.asp?DDFDocuments/t/G/SPS/NCOL125A1.DOC","EN")</f>
      </c>
      <c r="I9640" s="15">
        <f>HYPERLINK("https://docs.wto.org/imrd/directdoc.asp?DDFDocuments/u/G/SPS/NCOL125A1.DOC","FR")</f>
      </c>
      <c r="J9640" s="15">
        <f>HYPERLINK("https://docs.wto.org/imrd/directdoc.asp?DDFDocuments/v/G/SPS/NCOL125A1.DOC","ES")</f>
      </c>
    </row>
    <row r="9641">
      <c r="A9641" s="10" t="s">
        <v>16509</v>
      </c>
      <c r="B9641" s="11" t="s">
        <v>365</v>
      </c>
      <c r="C9641" s="10" t="s">
        <v>18</v>
      </c>
      <c r="D9641" s="12">
        <v>39239</v>
      </c>
      <c r="E9641" s="13" t="s">
        <v>16510</v>
      </c>
      <c r="F9641" s="13" t="s">
        <v>24</v>
      </c>
      <c r="G9641" s="14" t="s">
        <v>95</v>
      </c>
      <c r="H9641" s="15">
        <f>HYPERLINK("https://docs.wto.org/imrd/directdoc.asp?DDFDocuments/q/G/SPS/NCHL260.pdf","EN")</f>
      </c>
      <c r="I9641" s="15">
        <f>HYPERLINK("https://docs.wto.org/imrd/directdoc.asp?DDFDocuments/r/G/SPS/NCHL260.pdf","FR")</f>
      </c>
      <c r="J9641" s="15">
        <f>HYPERLINK("https://docs.wto.org/imrd/directdoc.asp?DDFDocuments/s/G/SPS/NCHL260.pdf","ES")</f>
      </c>
    </row>
    <row r="9642">
      <c r="A9642" s="10" t="s">
        <v>16511</v>
      </c>
      <c r="B9642" s="11" t="s">
        <v>82</v>
      </c>
      <c r="C9642" s="10" t="s">
        <v>40</v>
      </c>
      <c r="D9642" s="12">
        <v>39239</v>
      </c>
      <c r="E9642" s="13" t="s">
        <v>16512</v>
      </c>
      <c r="F9642" s="13" t="s">
        <v>5150</v>
      </c>
      <c r="G9642" s="14" t="s">
        <v>16513</v>
      </c>
      <c r="H9642" s="15">
        <f>HYPERLINK("https://docs.wto.org/imrd/directdoc.asp?DDFDocuments/t/G/SPS/NEEC299A1.DOC","EN")</f>
      </c>
      <c r="I9642" s="15">
        <f>HYPERLINK("https://docs.wto.org/imrd/directdoc.asp?DDFDocuments/u/G/SPS/NEEC299A1.DOC","FR")</f>
      </c>
      <c r="J9642" s="15">
        <f>HYPERLINK("https://docs.wto.org/imrd/directdoc.asp?DDFDocuments/v/G/SPS/NEEC299A1.DOC","ES")</f>
      </c>
    </row>
    <row r="9643">
      <c r="A9643" s="10" t="s">
        <v>16514</v>
      </c>
      <c r="B9643" s="11" t="s">
        <v>82</v>
      </c>
      <c r="C9643" s="10" t="s">
        <v>18</v>
      </c>
      <c r="D9643" s="12">
        <v>39239</v>
      </c>
      <c r="E9643" s="13" t="s">
        <v>16039</v>
      </c>
      <c r="F9643" s="13" t="s">
        <v>335</v>
      </c>
      <c r="G9643" s="14" t="s">
        <v>14260</v>
      </c>
      <c r="H9643" s="15">
        <f>HYPERLINK("https://docs.wto.org/imrd/directdoc.asp?DDFDocuments/t/G/SPS/NEEC309.DOC","EN")</f>
      </c>
      <c r="I9643" s="15">
        <f>HYPERLINK("https://docs.wto.org/imrd/directdoc.asp?DDFDocuments/u/G/SPS/NEEC309.DOC","FR")</f>
      </c>
      <c r="J9643" s="15">
        <f>HYPERLINK("https://docs.wto.org/imrd/directdoc.asp?DDFDocuments/v/G/SPS/NEEC309.DOC","ES")</f>
      </c>
    </row>
    <row r="9644">
      <c r="A9644" s="10" t="s">
        <v>16515</v>
      </c>
      <c r="B9644" s="11" t="s">
        <v>95</v>
      </c>
      <c r="C9644" s="10" t="s">
        <v>18</v>
      </c>
      <c r="D9644" s="12">
        <v>39238</v>
      </c>
      <c r="E9644" s="13" t="s">
        <v>16516</v>
      </c>
      <c r="F9644" s="13" t="s">
        <v>16517</v>
      </c>
      <c r="G9644" s="14" t="s">
        <v>14816</v>
      </c>
      <c r="H9644" s="15">
        <f>HYPERLINK("https://docs.wto.org/imrd/directdoc.asp?DDFDocuments/t/G/SPS/NBRA318.doc","EN")</f>
      </c>
      <c r="I9644" s="15">
        <f>HYPERLINK("https://docs.wto.org/imrd/directdoc.asp?DDFDocuments/u/G/SPS/NBRA318.doc","FR")</f>
      </c>
      <c r="J9644" s="15">
        <f>HYPERLINK("https://docs.wto.org/imrd/directdoc.asp?DDFDocuments/v/G/SPS/NBRA318.doc","ES")</f>
      </c>
    </row>
    <row r="9645">
      <c r="A9645" s="10" t="s">
        <v>16518</v>
      </c>
      <c r="B9645" s="11" t="s">
        <v>95</v>
      </c>
      <c r="C9645" s="10" t="s">
        <v>18</v>
      </c>
      <c r="D9645" s="12">
        <v>39238</v>
      </c>
      <c r="E9645" s="13" t="s">
        <v>16519</v>
      </c>
      <c r="F9645" s="13" t="s">
        <v>1515</v>
      </c>
      <c r="G9645" s="14" t="s">
        <v>139</v>
      </c>
      <c r="H9645" s="15">
        <f>HYPERLINK("https://docs.wto.org/imrd/directdoc.asp?DDFDocuments/t/G/SPS/NBRA319.DOC","EN")</f>
      </c>
      <c r="I9645" s="15">
        <f>HYPERLINK("https://docs.wto.org/imrd/directdoc.asp?DDFDocuments/u/G/SPS/NBRA319.DOC","FR")</f>
      </c>
      <c r="J9645" s="15">
        <f>HYPERLINK("https://docs.wto.org/imrd/directdoc.asp?DDFDocuments/v/G/SPS/NBRA319.DOC","ES")</f>
      </c>
    </row>
    <row r="9646">
      <c r="A9646" s="10" t="s">
        <v>16520</v>
      </c>
      <c r="B9646" s="11" t="s">
        <v>82</v>
      </c>
      <c r="C9646" s="10" t="s">
        <v>40</v>
      </c>
      <c r="D9646" s="12">
        <v>39238</v>
      </c>
      <c r="E9646" s="13" t="s">
        <v>16521</v>
      </c>
      <c r="F9646" s="13" t="s">
        <v>5150</v>
      </c>
      <c r="G9646" s="14" t="s">
        <v>14290</v>
      </c>
      <c r="H9646" s="15">
        <f>HYPERLINK("https://docs.wto.org/imrd/directdoc.asp?DDFDocuments/t/G/SPS/NEEC300A1.DOC","EN")</f>
      </c>
      <c r="I9646" s="15">
        <f>HYPERLINK("https://docs.wto.org/imrd/directdoc.asp?DDFDocuments/u/G/SPS/NEEC300A1.DOC","FR")</f>
      </c>
      <c r="J9646" s="15">
        <f>HYPERLINK("https://docs.wto.org/imrd/directdoc.asp?DDFDocuments/v/G/SPS/NEEC300A1.DOC","ES")</f>
      </c>
    </row>
    <row r="9647">
      <c r="A9647" s="10" t="s">
        <v>16522</v>
      </c>
      <c r="B9647" s="11" t="s">
        <v>82</v>
      </c>
      <c r="C9647" s="10" t="s">
        <v>18</v>
      </c>
      <c r="D9647" s="12">
        <v>39238</v>
      </c>
      <c r="E9647" s="13" t="s">
        <v>16523</v>
      </c>
      <c r="F9647" s="13" t="s">
        <v>2192</v>
      </c>
      <c r="G9647" s="14" t="s">
        <v>16524</v>
      </c>
      <c r="H9647" s="15">
        <f>HYPERLINK("https://docs.wto.org/imrd/directdoc.asp?DDFDocuments/t/G/SPS/NEEC308.DOC","EN")</f>
      </c>
      <c r="I9647" s="15">
        <f>HYPERLINK("https://docs.wto.org/imrd/directdoc.asp?DDFDocuments/u/G/SPS/NEEC308.DOC","FR")</f>
      </c>
      <c r="J9647" s="15">
        <f>HYPERLINK("https://docs.wto.org/imrd/directdoc.asp?DDFDocuments/v/G/SPS/NEEC308.DOC","ES")</f>
      </c>
    </row>
    <row r="9648">
      <c r="A9648" s="10" t="s">
        <v>16525</v>
      </c>
      <c r="B9648" s="11" t="s">
        <v>82</v>
      </c>
      <c r="C9648" s="10" t="s">
        <v>18</v>
      </c>
      <c r="D9648" s="12">
        <v>39237</v>
      </c>
      <c r="E9648" s="13" t="s">
        <v>16526</v>
      </c>
      <c r="F9648" s="13" t="s">
        <v>733</v>
      </c>
      <c r="G9648" s="14" t="s">
        <v>14290</v>
      </c>
      <c r="H9648" s="15">
        <f>HYPERLINK("https://docs.wto.org/imrd/directdoc.asp?DDFDocuments/t/G/SPS/NEEC307.doc","EN")</f>
      </c>
      <c r="I9648" s="15">
        <f>HYPERLINK("https://docs.wto.org/imrd/directdoc.asp?DDFDocuments/u/G/SPS/NEEC307.doc","FR")</f>
      </c>
      <c r="J9648" s="15">
        <f>HYPERLINK("https://docs.wto.org/imrd/directdoc.asp?DDFDocuments/v/G/SPS/NEEC307.doc","ES")</f>
      </c>
    </row>
    <row r="9649">
      <c r="A9649" s="10" t="s">
        <v>16527</v>
      </c>
      <c r="B9649" s="11" t="s">
        <v>145</v>
      </c>
      <c r="C9649" s="10" t="s">
        <v>54</v>
      </c>
      <c r="D9649" s="12">
        <v>39234</v>
      </c>
      <c r="E9649" s="13" t="s">
        <v>16528</v>
      </c>
      <c r="F9649" s="13" t="s">
        <v>925</v>
      </c>
      <c r="G9649" s="14" t="s">
        <v>34</v>
      </c>
      <c r="H9649" s="15">
        <f>HYPERLINK("https://docs.wto.org/imrd/directdoc.asp?DDFDocuments/t/G/SPS/NPHL112A1.DOC","EN")</f>
      </c>
      <c r="I9649" s="15">
        <f>HYPERLINK("https://docs.wto.org/imrd/directdoc.asp?DDFDocuments/u/G/SPS/NPHL112A1.DOC","FR")</f>
      </c>
      <c r="J9649" s="15">
        <f>HYPERLINK("https://docs.wto.org/imrd/directdoc.asp?DDFDocuments/v/G/SPS/NPHL112A1.DOC","ES")</f>
      </c>
    </row>
    <row r="9650">
      <c r="A9650" s="10" t="s">
        <v>16529</v>
      </c>
      <c r="B9650" s="11" t="s">
        <v>145</v>
      </c>
      <c r="C9650" s="10" t="s">
        <v>2295</v>
      </c>
      <c r="D9650" s="12">
        <v>39234</v>
      </c>
      <c r="E9650" s="13" t="s">
        <v>8332</v>
      </c>
      <c r="F9650" s="13" t="s">
        <v>36</v>
      </c>
      <c r="G9650" s="14" t="s">
        <v>16530</v>
      </c>
      <c r="H9650" s="15">
        <f>HYPERLINK("https://docs.wto.org/imrd/directdoc.asp?DDFDocuments/q/G/SPS/NPHL114C1.pdf","EN")</f>
      </c>
      <c r="I9650" s="15">
        <f>HYPERLINK("https://docs.wto.org/imrd/directdoc.asp?DDFDocuments/r/G/SPS/NPHL114C1.pdf","FR")</f>
      </c>
      <c r="J9650" s="15">
        <f>HYPERLINK("https://docs.wto.org/imrd/directdoc.asp?DDFDocuments/s/G/SPS/NPHL114C1.pdf","ES")</f>
      </c>
    </row>
    <row r="9651">
      <c r="A9651" s="10" t="s">
        <v>16531</v>
      </c>
      <c r="B9651" s="11" t="s">
        <v>145</v>
      </c>
      <c r="C9651" s="10" t="s">
        <v>40</v>
      </c>
      <c r="D9651" s="12">
        <v>39234</v>
      </c>
      <c r="E9651" s="13" t="s">
        <v>16532</v>
      </c>
      <c r="F9651" s="13" t="s">
        <v>24</v>
      </c>
      <c r="G9651" s="14" t="s">
        <v>14816</v>
      </c>
      <c r="H9651" s="15">
        <f>HYPERLINK("https://docs.wto.org/imrd/directdoc.asp?DDFDocuments/q/G/SPS/NPHL76A1.pdf","EN")</f>
      </c>
      <c r="I9651" s="15">
        <f>HYPERLINK("https://docs.wto.org/imrd/directdoc.asp?DDFDocuments/r/G/SPS/NPHL76A1.pdf","FR")</f>
      </c>
      <c r="J9651" s="15">
        <f>HYPERLINK("https://docs.wto.org/imrd/directdoc.asp?DDFDocuments/s/G/SPS/NPHL76A1.pdf","ES")</f>
      </c>
    </row>
    <row r="9652">
      <c r="A9652" s="10" t="s">
        <v>16533</v>
      </c>
      <c r="B9652" s="11" t="s">
        <v>95</v>
      </c>
      <c r="C9652" s="10" t="s">
        <v>40</v>
      </c>
      <c r="D9652" s="12">
        <v>39233</v>
      </c>
      <c r="E9652" s="13" t="s">
        <v>19</v>
      </c>
      <c r="F9652" s="13" t="s">
        <v>1282</v>
      </c>
      <c r="G9652" s="14" t="s">
        <v>139</v>
      </c>
      <c r="H9652" s="15">
        <f>HYPERLINK("https://docs.wto.org/imrd/directdoc.asp?DDFDocuments/t/G/SPS/NBRA151A1.DOC","EN")</f>
      </c>
      <c r="I9652" s="15">
        <f>HYPERLINK("https://docs.wto.org/imrd/directdoc.asp?DDFDocuments/u/G/SPS/NBRA151A1.DOC","FR")</f>
      </c>
      <c r="J9652" s="15">
        <f>HYPERLINK("https://docs.wto.org/imrd/directdoc.asp?DDFDocuments/v/G/SPS/NBRA151A1.DOC","ES")</f>
      </c>
    </row>
    <row r="9653">
      <c r="A9653" s="10" t="s">
        <v>16534</v>
      </c>
      <c r="B9653" s="11" t="s">
        <v>195</v>
      </c>
      <c r="C9653" s="10" t="s">
        <v>18</v>
      </c>
      <c r="D9653" s="12">
        <v>39233</v>
      </c>
      <c r="E9653" s="13" t="s">
        <v>11894</v>
      </c>
      <c r="F9653" s="13" t="s">
        <v>24</v>
      </c>
      <c r="G9653" s="14" t="s">
        <v>16535</v>
      </c>
      <c r="H9653" s="15">
        <f>HYPERLINK("https://docs.wto.org/imrd/directdoc.asp?DDFDocuments/t/G/SPS/NNZL369.DOC","EN")</f>
      </c>
      <c r="I9653" s="15">
        <f>HYPERLINK("https://docs.wto.org/imrd/directdoc.asp?DDFDocuments/u/G/SPS/NNZL369.DOC","FR")</f>
      </c>
      <c r="J9653" s="15">
        <f>HYPERLINK("https://docs.wto.org/imrd/directdoc.asp?DDFDocuments/v/G/SPS/NNZL369.DOC","ES")</f>
      </c>
    </row>
    <row r="9654">
      <c r="A9654" s="10" t="s">
        <v>16536</v>
      </c>
      <c r="B9654" s="11" t="s">
        <v>195</v>
      </c>
      <c r="C9654" s="10" t="s">
        <v>18</v>
      </c>
      <c r="D9654" s="12">
        <v>39233</v>
      </c>
      <c r="E9654" s="13" t="s">
        <v>16346</v>
      </c>
      <c r="F9654" s="13" t="s">
        <v>16537</v>
      </c>
      <c r="G9654" s="14"/>
      <c r="H9654" s="15">
        <f>HYPERLINK("https://docs.wto.org/imrd/directdoc.asp?DDFDocuments/t/G/SPS/NNZL371.DOC","EN")</f>
      </c>
      <c r="I9654" s="15">
        <f>HYPERLINK("https://docs.wto.org/imrd/directdoc.asp?DDFDocuments/u/G/SPS/NNZL371.DOC","FR")</f>
      </c>
      <c r="J9654" s="15">
        <f>HYPERLINK("https://docs.wto.org/imrd/directdoc.asp?DDFDocuments/v/G/SPS/NNZL371.DOC","ES")</f>
      </c>
    </row>
    <row r="9655">
      <c r="A9655" s="10" t="s">
        <v>16538</v>
      </c>
      <c r="B9655" s="11" t="s">
        <v>59</v>
      </c>
      <c r="C9655" s="10" t="s">
        <v>18</v>
      </c>
      <c r="D9655" s="12">
        <v>39233</v>
      </c>
      <c r="E9655" s="13" t="s">
        <v>15763</v>
      </c>
      <c r="F9655" s="13" t="s">
        <v>16539</v>
      </c>
      <c r="G9655" s="14" t="s">
        <v>72</v>
      </c>
      <c r="H9655" s="15">
        <f>HYPERLINK("https://docs.wto.org/imrd/directdoc.asp?DDFDocuments/t/G/SPS/NTPKM105.DOC","EN")</f>
      </c>
      <c r="I9655" s="15">
        <f>HYPERLINK("https://docs.wto.org/imrd/directdoc.asp?DDFDocuments/u/G/SPS/NTPKM105.DOC","FR")</f>
      </c>
      <c r="J9655" s="15">
        <f>HYPERLINK("https://docs.wto.org/imrd/directdoc.asp?DDFDocuments/v/G/SPS/NTPKM105.DOC","ES")</f>
      </c>
    </row>
    <row r="9656">
      <c r="A9656" s="10" t="s">
        <v>16540</v>
      </c>
      <c r="B9656" s="11" t="s">
        <v>95</v>
      </c>
      <c r="C9656" s="10" t="s">
        <v>40</v>
      </c>
      <c r="D9656" s="12">
        <v>39232</v>
      </c>
      <c r="E9656" s="13" t="s">
        <v>19</v>
      </c>
      <c r="F9656" s="13" t="s">
        <v>5150</v>
      </c>
      <c r="G9656" s="14"/>
      <c r="H9656" s="15">
        <f>HYPERLINK("https://docs.wto.org/imrd/directdoc.asp?DDFDocuments/t/G/SPS/NBRA115A9.DOC","EN")</f>
      </c>
      <c r="I9656" s="15">
        <f>HYPERLINK("https://docs.wto.org/imrd/directdoc.asp?DDFDocuments/u/G/SPS/NBRA115A9.DOC","FR")</f>
      </c>
      <c r="J9656" s="15">
        <f>HYPERLINK("https://docs.wto.org/imrd/directdoc.asp?DDFDocuments/v/G/SPS/NBRA115A9.DOC","ES")</f>
      </c>
    </row>
    <row r="9657">
      <c r="A9657" s="10" t="s">
        <v>16541</v>
      </c>
      <c r="B9657" s="11" t="s">
        <v>95</v>
      </c>
      <c r="C9657" s="10" t="s">
        <v>18</v>
      </c>
      <c r="D9657" s="12">
        <v>39232</v>
      </c>
      <c r="E9657" s="13" t="s">
        <v>2149</v>
      </c>
      <c r="F9657" s="13" t="s">
        <v>122</v>
      </c>
      <c r="G9657" s="14"/>
      <c r="H9657" s="15">
        <f>HYPERLINK("https://docs.wto.org/imrd/directdoc.asp?DDFDocuments/t/G/SPS/NBRA316.DOC","EN")</f>
      </c>
      <c r="I9657" s="15">
        <f>HYPERLINK("https://docs.wto.org/imrd/directdoc.asp?DDFDocuments/u/G/SPS/NBRA316.DOC","FR")</f>
      </c>
      <c r="J9657" s="15">
        <f>HYPERLINK("https://docs.wto.org/imrd/directdoc.asp?DDFDocuments/v/G/SPS/NBRA316.DOC","ES")</f>
      </c>
    </row>
    <row r="9658">
      <c r="A9658" s="10" t="s">
        <v>16542</v>
      </c>
      <c r="B9658" s="11" t="s">
        <v>95</v>
      </c>
      <c r="C9658" s="10" t="s">
        <v>18</v>
      </c>
      <c r="D9658" s="12">
        <v>39232</v>
      </c>
      <c r="E9658" s="13" t="s">
        <v>16543</v>
      </c>
      <c r="F9658" s="13" t="s">
        <v>1515</v>
      </c>
      <c r="G9658" s="14" t="s">
        <v>2110</v>
      </c>
      <c r="H9658" s="15">
        <f>HYPERLINK("https://docs.wto.org/imrd/directdoc.asp?DDFDocuments/q/G/SPS/NBRA317.pdf","EN")</f>
      </c>
      <c r="I9658" s="15">
        <f>HYPERLINK("https://docs.wto.org/imrd/directdoc.asp?DDFDocuments/r/G/SPS/NBRA317.pdf","FR")</f>
      </c>
      <c r="J9658" s="15">
        <f>HYPERLINK("https://docs.wto.org/imrd/directdoc.asp?DDFDocuments/s/G/SPS/NBRA317.pdf","ES")</f>
      </c>
    </row>
    <row r="9659">
      <c r="A9659" s="10" t="s">
        <v>16544</v>
      </c>
      <c r="B9659" s="11" t="s">
        <v>39</v>
      </c>
      <c r="C9659" s="10" t="s">
        <v>12</v>
      </c>
      <c r="D9659" s="12">
        <v>39232</v>
      </c>
      <c r="E9659" s="13" t="s">
        <v>14165</v>
      </c>
      <c r="F9659" s="13" t="s">
        <v>138</v>
      </c>
      <c r="G9659" s="14"/>
      <c r="H9659" s="15">
        <f>HYPERLINK("https://docs.wto.org/imrd/directdoc.asp?DDFDocuments/t/G/SPS/NKWT1.DOC","EN")</f>
      </c>
      <c r="I9659" s="15">
        <f>HYPERLINK("https://docs.wto.org/imrd/directdoc.asp?DDFDocuments/u/G/SPS/NKWT1.DOC","FR")</f>
      </c>
      <c r="J9659" s="15">
        <f>HYPERLINK("https://docs.wto.org/imrd/directdoc.asp?DDFDocuments/v/G/SPS/NKWT1.DOC","ES")</f>
      </c>
    </row>
    <row r="9660">
      <c r="A9660" s="10" t="s">
        <v>16545</v>
      </c>
      <c r="B9660" s="11" t="s">
        <v>195</v>
      </c>
      <c r="C9660" s="10" t="s">
        <v>18</v>
      </c>
      <c r="D9660" s="12">
        <v>39232</v>
      </c>
      <c r="E9660" s="13" t="s">
        <v>16546</v>
      </c>
      <c r="F9660" s="13" t="s">
        <v>24</v>
      </c>
      <c r="G9660" s="14"/>
      <c r="H9660" s="15">
        <f>HYPERLINK("https://docs.wto.org/imrd/directdoc.asp?DDFDocuments/t/G/SPS/NNZL368.doc","EN")</f>
      </c>
      <c r="I9660" s="15">
        <f>HYPERLINK("https://docs.wto.org/imrd/directdoc.asp?DDFDocuments/u/G/SPS/NNZL368.doc","FR")</f>
      </c>
      <c r="J9660" s="15">
        <f>HYPERLINK("https://docs.wto.org/imrd/directdoc.asp?DDFDocuments/v/G/SPS/NNZL368.doc","ES")</f>
      </c>
    </row>
    <row r="9661">
      <c r="A9661" s="10" t="s">
        <v>16547</v>
      </c>
      <c r="B9661" s="11" t="s">
        <v>233</v>
      </c>
      <c r="C9661" s="10" t="s">
        <v>18</v>
      </c>
      <c r="D9661" s="12">
        <v>39232</v>
      </c>
      <c r="E9661" s="13" t="s">
        <v>2476</v>
      </c>
      <c r="F9661" s="13" t="s">
        <v>1282</v>
      </c>
      <c r="G9661" s="14" t="s">
        <v>141</v>
      </c>
      <c r="H9661" s="15">
        <f>HYPERLINK("https://docs.wto.org/imrd/directdoc.asp?DDFDocuments/t/G/SPS/NPER158.doc","EN")</f>
      </c>
      <c r="I9661" s="15">
        <f>HYPERLINK("https://docs.wto.org/imrd/directdoc.asp?DDFDocuments/u/G/SPS/NPER158.doc","FR")</f>
      </c>
      <c r="J9661" s="15">
        <f>HYPERLINK("https://docs.wto.org/imrd/directdoc.asp?DDFDocuments/v/G/SPS/NPER158.doc","ES")</f>
      </c>
    </row>
    <row r="9662">
      <c r="A9662" s="10" t="s">
        <v>16548</v>
      </c>
      <c r="B9662" s="11" t="s">
        <v>34</v>
      </c>
      <c r="C9662" s="10" t="s">
        <v>18</v>
      </c>
      <c r="D9662" s="12">
        <v>39227</v>
      </c>
      <c r="E9662" s="13" t="s">
        <v>16549</v>
      </c>
      <c r="F9662" s="13" t="s">
        <v>74</v>
      </c>
      <c r="G9662" s="14"/>
      <c r="H9662" s="15">
        <f>HYPERLINK("https://docs.wto.org/imrd/directdoc.asp?DDFDocuments/t/G/SPS/NJPN181.doc","EN")</f>
      </c>
      <c r="I9662" s="15">
        <f>HYPERLINK("https://docs.wto.org/imrd/directdoc.asp?DDFDocuments/u/G/SPS/NJPN181.doc","FR")</f>
      </c>
      <c r="J9662" s="15">
        <f>HYPERLINK("https://docs.wto.org/imrd/directdoc.asp?DDFDocuments/v/G/SPS/NJPN181.doc","ES")</f>
      </c>
    </row>
    <row r="9663">
      <c r="A9663" s="10" t="s">
        <v>16550</v>
      </c>
      <c r="B9663" s="11" t="s">
        <v>34</v>
      </c>
      <c r="C9663" s="10" t="s">
        <v>18</v>
      </c>
      <c r="D9663" s="12">
        <v>39225</v>
      </c>
      <c r="E9663" s="13" t="s">
        <v>16551</v>
      </c>
      <c r="F9663" s="13" t="s">
        <v>4970</v>
      </c>
      <c r="G9663" s="14"/>
      <c r="H9663" s="15">
        <f>HYPERLINK("https://docs.wto.org/imrd/directdoc.asp?DDFDocuments/q/G/SPS/NJPN180.pdf","EN")</f>
      </c>
      <c r="I9663" s="15">
        <f>HYPERLINK("https://docs.wto.org/imrd/directdoc.asp?DDFDocuments/r/G/SPS/NJPN180.pdf","FR")</f>
      </c>
      <c r="J9663" s="15">
        <f>HYPERLINK("https://docs.wto.org/imrd/directdoc.asp?DDFDocuments/s/G/SPS/NJPN180.pdf","ES")</f>
      </c>
    </row>
    <row r="9664">
      <c r="A9664" s="10" t="s">
        <v>16552</v>
      </c>
      <c r="B9664" s="11" t="s">
        <v>161</v>
      </c>
      <c r="C9664" s="10" t="s">
        <v>40</v>
      </c>
      <c r="D9664" s="12">
        <v>39225</v>
      </c>
      <c r="E9664" s="13" t="s">
        <v>19</v>
      </c>
      <c r="F9664" s="13" t="s">
        <v>5163</v>
      </c>
      <c r="G9664" s="14" t="s">
        <v>365</v>
      </c>
      <c r="H9664" s="15">
        <f>HYPERLINK("https://docs.wto.org/imrd/directdoc.asp?DDFDocuments/t/G/SPS/NUSA1520A1.DOC","EN")</f>
      </c>
      <c r="I9664" s="15">
        <f>HYPERLINK("https://docs.wto.org/imrd/directdoc.asp?DDFDocuments/u/G/SPS/NUSA1520A1.DOC","FR")</f>
      </c>
      <c r="J9664" s="15">
        <f>HYPERLINK("https://docs.wto.org/imrd/directdoc.asp?DDFDocuments/v/G/SPS/NUSA1520A1.DOC","ES")</f>
      </c>
    </row>
    <row r="9665">
      <c r="A9665" s="10" t="s">
        <v>16553</v>
      </c>
      <c r="B9665" s="11" t="s">
        <v>161</v>
      </c>
      <c r="C9665" s="10" t="s">
        <v>18</v>
      </c>
      <c r="D9665" s="12">
        <v>39225</v>
      </c>
      <c r="E9665" s="13" t="s">
        <v>16554</v>
      </c>
      <c r="F9665" s="13" t="s">
        <v>16555</v>
      </c>
      <c r="G9665" s="14"/>
      <c r="H9665" s="15">
        <f>HYPERLINK("https://docs.wto.org/imrd/directdoc.asp?DDFDocuments/q/G/SPS/NUSA1555.pdf","EN")</f>
      </c>
      <c r="I9665" s="15">
        <f>HYPERLINK("https://docs.wto.org/imrd/directdoc.asp?DDFDocuments/r/G/SPS/NUSA1555.pdf","FR")</f>
      </c>
      <c r="J9665" s="15">
        <f>HYPERLINK("https://docs.wto.org/imrd/directdoc.asp?DDFDocuments/s/G/SPS/NUSA1555.pdf","ES")</f>
      </c>
    </row>
    <row r="9666">
      <c r="A9666" s="10" t="s">
        <v>16556</v>
      </c>
      <c r="B9666" s="11" t="s">
        <v>183</v>
      </c>
      <c r="C9666" s="10" t="s">
        <v>18</v>
      </c>
      <c r="D9666" s="12">
        <v>39223</v>
      </c>
      <c r="E9666" s="13" t="s">
        <v>16557</v>
      </c>
      <c r="F9666" s="13" t="s">
        <v>3926</v>
      </c>
      <c r="G9666" s="14" t="s">
        <v>14820</v>
      </c>
      <c r="H9666" s="15">
        <f>HYPERLINK("https://docs.wto.org/imrd/directdoc.asp?DDFDocuments/t/G/SPS/NARG110.doc","EN")</f>
      </c>
      <c r="I9666" s="15">
        <f>HYPERLINK("https://docs.wto.org/imrd/directdoc.asp?DDFDocuments/u/G/SPS/NARG110.doc","FR")</f>
      </c>
      <c r="J9666" s="15">
        <f>HYPERLINK("https://docs.wto.org/imrd/directdoc.asp?DDFDocuments/v/G/SPS/NARG110.doc","ES")</f>
      </c>
    </row>
    <row r="9667">
      <c r="A9667" s="10" t="s">
        <v>16558</v>
      </c>
      <c r="B9667" s="11" t="s">
        <v>95</v>
      </c>
      <c r="C9667" s="10" t="s">
        <v>18</v>
      </c>
      <c r="D9667" s="12">
        <v>39223</v>
      </c>
      <c r="E9667" s="13" t="s">
        <v>16559</v>
      </c>
      <c r="F9667" s="13" t="s">
        <v>24</v>
      </c>
      <c r="G9667" s="14" t="s">
        <v>16560</v>
      </c>
      <c r="H9667" s="15">
        <f>HYPERLINK("https://docs.wto.org/imrd/directdoc.asp?DDFDocuments/t/G/SPS/NBRA315.DOC","EN")</f>
      </c>
      <c r="I9667" s="15">
        <f>HYPERLINK("https://docs.wto.org/imrd/directdoc.asp?DDFDocuments/u/G/SPS/NBRA315.DOC","FR")</f>
      </c>
      <c r="J9667" s="15">
        <f>HYPERLINK("https://docs.wto.org/imrd/directdoc.asp?DDFDocuments/v/G/SPS/NBRA315.DOC","ES")</f>
      </c>
    </row>
    <row r="9668">
      <c r="A9668" s="10" t="s">
        <v>16561</v>
      </c>
      <c r="B9668" s="11" t="s">
        <v>188</v>
      </c>
      <c r="C9668" s="10" t="s">
        <v>18</v>
      </c>
      <c r="D9668" s="12">
        <v>39220</v>
      </c>
      <c r="E9668" s="13" t="s">
        <v>16562</v>
      </c>
      <c r="F9668" s="13" t="s">
        <v>6759</v>
      </c>
      <c r="G9668" s="14" t="s">
        <v>59</v>
      </c>
      <c r="H9668" s="15">
        <f>HYPERLINK("https://docs.wto.org/imrd/directdoc.asp?DDFDocuments/q/G/SPS/NAUS212.pdf","EN")</f>
      </c>
      <c r="I9668" s="15">
        <f>HYPERLINK("https://docs.wto.org/imrd/directdoc.asp?DDFDocuments/r/G/SPS/NAUS212.pdf","FR")</f>
      </c>
      <c r="J9668" s="15">
        <f>HYPERLINK("https://docs.wto.org/imrd/directdoc.asp?DDFDocuments/s/G/SPS/NAUS212.pdf","ES")</f>
      </c>
    </row>
    <row r="9669">
      <c r="A9669" s="10" t="s">
        <v>16563</v>
      </c>
      <c r="B9669" s="11" t="s">
        <v>623</v>
      </c>
      <c r="C9669" s="10" t="s">
        <v>18</v>
      </c>
      <c r="D9669" s="12">
        <v>39220</v>
      </c>
      <c r="E9669" s="13" t="s">
        <v>16481</v>
      </c>
      <c r="F9669" s="13" t="s">
        <v>138</v>
      </c>
      <c r="G9669" s="14" t="s">
        <v>3017</v>
      </c>
      <c r="H9669" s="15">
        <f>HYPERLINK("https://docs.wto.org/imrd/directdoc.asp?DDFDocuments/t/G/SPS/NOMN15.DOC","EN")</f>
      </c>
      <c r="I9669" s="15">
        <f>HYPERLINK("https://docs.wto.org/imrd/directdoc.asp?DDFDocuments/u/G/SPS/NOMN15.DOC","FR")</f>
      </c>
      <c r="J9669" s="15">
        <f>HYPERLINK("https://docs.wto.org/imrd/directdoc.asp?DDFDocuments/v/G/SPS/NOMN15.DOC","ES")</f>
      </c>
    </row>
    <row r="9670">
      <c r="A9670" s="10" t="s">
        <v>16564</v>
      </c>
      <c r="B9670" s="11" t="s">
        <v>95</v>
      </c>
      <c r="C9670" s="10" t="s">
        <v>40</v>
      </c>
      <c r="D9670" s="12">
        <v>39216</v>
      </c>
      <c r="E9670" s="13" t="s">
        <v>19</v>
      </c>
      <c r="F9670" s="13" t="s">
        <v>5150</v>
      </c>
      <c r="G9670" s="14"/>
      <c r="H9670" s="15">
        <f>HYPERLINK("https://docs.wto.org/imrd/directdoc.asp?DDFDocuments/t/G/SPS/NBRA309A1.DOC","EN")</f>
      </c>
      <c r="I9670" s="15">
        <f>HYPERLINK("https://docs.wto.org/imrd/directdoc.asp?DDFDocuments/u/G/SPS/NBRA309A1.DOC","FR")</f>
      </c>
      <c r="J9670" s="15">
        <f>HYPERLINK("https://docs.wto.org/imrd/directdoc.asp?DDFDocuments/v/G/SPS/NBRA309A1.DOC","ES")</f>
      </c>
    </row>
    <row r="9671">
      <c r="A9671" s="10" t="s">
        <v>16565</v>
      </c>
      <c r="B9671" s="11" t="s">
        <v>622</v>
      </c>
      <c r="C9671" s="10" t="s">
        <v>18</v>
      </c>
      <c r="D9671" s="12">
        <v>39213</v>
      </c>
      <c r="E9671" s="13" t="s">
        <v>16566</v>
      </c>
      <c r="F9671" s="13" t="s">
        <v>24</v>
      </c>
      <c r="G9671" s="14"/>
      <c r="H9671" s="15">
        <f>HYPERLINK("https://docs.wto.org/imrd/directdoc.asp?DDFDocuments/q/G/SPS/NBHR8.pdf","EN")</f>
      </c>
      <c r="I9671" s="15">
        <f>HYPERLINK("https://docs.wto.org/imrd/directdoc.asp?DDFDocuments/r/G/SPS/NBHR8.pdf","FR")</f>
      </c>
      <c r="J9671" s="15">
        <f>HYPERLINK("https://docs.wto.org/imrd/directdoc.asp?DDFDocuments/s/G/SPS/NBHR8.pdf","ES")</f>
      </c>
    </row>
    <row r="9672">
      <c r="A9672" s="10" t="s">
        <v>16567</v>
      </c>
      <c r="B9672" s="11" t="s">
        <v>145</v>
      </c>
      <c r="C9672" s="10" t="s">
        <v>18</v>
      </c>
      <c r="D9672" s="12">
        <v>39213</v>
      </c>
      <c r="E9672" s="13" t="s">
        <v>8332</v>
      </c>
      <c r="F9672" s="13" t="s">
        <v>36</v>
      </c>
      <c r="G9672" s="14" t="s">
        <v>3481</v>
      </c>
      <c r="H9672" s="15">
        <f>HYPERLINK("https://docs.wto.org/imrd/directdoc.asp?DDFDocuments/q/G/SPS/NPHL114.pdf","EN")</f>
      </c>
      <c r="I9672" s="15">
        <f>HYPERLINK("https://docs.wto.org/imrd/directdoc.asp?DDFDocuments/r/G/SPS/NPHL114.pdf","FR")</f>
      </c>
      <c r="J9672" s="15">
        <f>HYPERLINK("https://docs.wto.org/imrd/directdoc.asp?DDFDocuments/s/G/SPS/NPHL114.pdf","ES")</f>
      </c>
    </row>
    <row r="9673">
      <c r="A9673" s="10" t="s">
        <v>16568</v>
      </c>
      <c r="B9673" s="11" t="s">
        <v>145</v>
      </c>
      <c r="C9673" s="10" t="s">
        <v>12</v>
      </c>
      <c r="D9673" s="12">
        <v>39213</v>
      </c>
      <c r="E9673" s="13" t="s">
        <v>8332</v>
      </c>
      <c r="F9673" s="13" t="s">
        <v>229</v>
      </c>
      <c r="G9673" s="14" t="s">
        <v>1124</v>
      </c>
      <c r="H9673" s="15">
        <f>HYPERLINK("https://docs.wto.org/imrd/directdoc.asp?DDFDocuments/q/G/SPS/NPHL115.pdf","EN")</f>
      </c>
      <c r="I9673" s="15">
        <f>HYPERLINK("https://docs.wto.org/imrd/directdoc.asp?DDFDocuments/r/G/SPS/NPHL115.pdf","FR")</f>
      </c>
      <c r="J9673" s="15">
        <f>HYPERLINK("https://docs.wto.org/imrd/directdoc.asp?DDFDocuments/s/G/SPS/NPHL115.pdf","ES")</f>
      </c>
    </row>
    <row r="9674">
      <c r="A9674" s="10" t="s">
        <v>16569</v>
      </c>
      <c r="B9674" s="11" t="s">
        <v>82</v>
      </c>
      <c r="C9674" s="10" t="s">
        <v>18</v>
      </c>
      <c r="D9674" s="12">
        <v>39210</v>
      </c>
      <c r="E9674" s="13" t="s">
        <v>16570</v>
      </c>
      <c r="F9674" s="13" t="s">
        <v>335</v>
      </c>
      <c r="G9674" s="14" t="s">
        <v>16571</v>
      </c>
      <c r="H9674" s="15">
        <f>HYPERLINK("https://docs.wto.org/imrd/directdoc.asp?DDFDocuments/t/G/SPS/NEEC306.DOC","EN")</f>
      </c>
      <c r="I9674" s="15">
        <f>HYPERLINK("https://docs.wto.org/imrd/directdoc.asp?DDFDocuments/u/G/SPS/NEEC306.DOC","FR")</f>
      </c>
      <c r="J9674" s="15">
        <f>HYPERLINK("https://docs.wto.org/imrd/directdoc.asp?DDFDocuments/v/G/SPS/NEEC306.DOC","ES")</f>
      </c>
    </row>
    <row r="9675">
      <c r="A9675" s="10" t="s">
        <v>16572</v>
      </c>
      <c r="B9675" s="11" t="s">
        <v>1096</v>
      </c>
      <c r="C9675" s="10" t="s">
        <v>18</v>
      </c>
      <c r="D9675" s="12">
        <v>39209</v>
      </c>
      <c r="E9675" s="13" t="s">
        <v>16573</v>
      </c>
      <c r="F9675" s="13" t="s">
        <v>122</v>
      </c>
      <c r="G9675" s="14"/>
      <c r="H9675" s="15">
        <f>HYPERLINK("https://docs.wto.org/imrd/directdoc.asp?DDFDocuments/q/G/SPS/NSGP35.pdf","EN")</f>
      </c>
      <c r="I9675" s="15">
        <f>HYPERLINK("https://docs.wto.org/imrd/directdoc.asp?DDFDocuments/r/G/SPS/NSGP35.pdf","FR")</f>
      </c>
      <c r="J9675" s="15">
        <f>HYPERLINK("https://docs.wto.org/imrd/directdoc.asp?DDFDocuments/s/G/SPS/NSGP35.pdf","ES")</f>
      </c>
    </row>
    <row r="9676">
      <c r="A9676" s="10" t="s">
        <v>16574</v>
      </c>
      <c r="B9676" s="11" t="s">
        <v>82</v>
      </c>
      <c r="C9676" s="10" t="s">
        <v>40</v>
      </c>
      <c r="D9676" s="12">
        <v>39206</v>
      </c>
      <c r="E9676" s="13" t="s">
        <v>19</v>
      </c>
      <c r="F9676" s="13" t="s">
        <v>5150</v>
      </c>
      <c r="G9676" s="14"/>
      <c r="H9676" s="15">
        <f>HYPERLINK("https://docs.wto.org/imrd/directdoc.asp?DDFDocuments/t/G/SPS/NEEC72A2.DOC","EN")</f>
      </c>
      <c r="I9676" s="15">
        <f>HYPERLINK("https://docs.wto.org/imrd/directdoc.asp?DDFDocuments/u/G/SPS/NEEC72A2.DOC","FR")</f>
      </c>
      <c r="J9676" s="15">
        <f>HYPERLINK("https://docs.wto.org/imrd/directdoc.asp?DDFDocuments/v/G/SPS/NEEC72A2.DOC","ES")</f>
      </c>
    </row>
    <row r="9677">
      <c r="A9677" s="10" t="s">
        <v>16575</v>
      </c>
      <c r="B9677" s="11" t="s">
        <v>139</v>
      </c>
      <c r="C9677" s="10" t="s">
        <v>40</v>
      </c>
      <c r="D9677" s="12">
        <v>39206</v>
      </c>
      <c r="E9677" s="13" t="s">
        <v>19</v>
      </c>
      <c r="F9677" s="13" t="s">
        <v>16576</v>
      </c>
      <c r="G9677" s="14"/>
      <c r="H9677" s="15">
        <f>HYPERLINK("https://docs.wto.org/imrd/directdoc.asp?DDFDocuments/q/G/SPS/NIND40A1.pdf","EN")</f>
      </c>
      <c r="I9677" s="15">
        <f>HYPERLINK("https://docs.wto.org/imrd/directdoc.asp?DDFDocuments/r/G/SPS/NIND40A1.pdf","FR")</f>
      </c>
      <c r="J9677" s="15">
        <f>HYPERLINK("https://docs.wto.org/imrd/directdoc.asp?DDFDocuments/s/G/SPS/NIND40A1.pdf","ES")</f>
      </c>
    </row>
    <row r="9678">
      <c r="A9678" s="10" t="s">
        <v>16577</v>
      </c>
      <c r="B9678" s="11" t="s">
        <v>5038</v>
      </c>
      <c r="C9678" s="10" t="s">
        <v>12</v>
      </c>
      <c r="D9678" s="12">
        <v>39205</v>
      </c>
      <c r="E9678" s="13" t="s">
        <v>16578</v>
      </c>
      <c r="F9678" s="13" t="s">
        <v>1550</v>
      </c>
      <c r="G9678" s="14" t="s">
        <v>523</v>
      </c>
      <c r="H9678" s="15">
        <f>HYPERLINK("https://docs.wto.org/imrd/directdoc.asp?DDFDocuments/t/G/SPS/NALB9.DOC","EN")</f>
      </c>
      <c r="I9678" s="15">
        <f>HYPERLINK("https://docs.wto.org/imrd/directdoc.asp?DDFDocuments/u/G/SPS/NALB9.DOC","FR")</f>
      </c>
      <c r="J9678" s="15">
        <f>HYPERLINK("https://docs.wto.org/imrd/directdoc.asp?DDFDocuments/v/G/SPS/NALB9.DOC","ES")</f>
      </c>
    </row>
    <row r="9679">
      <c r="A9679" s="10" t="s">
        <v>16579</v>
      </c>
      <c r="B9679" s="11" t="s">
        <v>79</v>
      </c>
      <c r="C9679" s="10" t="s">
        <v>18</v>
      </c>
      <c r="D9679" s="12">
        <v>39205</v>
      </c>
      <c r="E9679" s="13" t="s">
        <v>16580</v>
      </c>
      <c r="F9679" s="13" t="s">
        <v>15803</v>
      </c>
      <c r="G9679" s="14"/>
      <c r="H9679" s="15">
        <f>HYPERLINK("https://docs.wto.org/imrd/directdoc.asp?DDFDocuments/q/G/SPS/NCOL139.pdf","EN")</f>
      </c>
      <c r="I9679" s="15">
        <f>HYPERLINK("https://docs.wto.org/imrd/directdoc.asp?DDFDocuments/r/G/SPS/NCOL139.pdf","FR")</f>
      </c>
      <c r="J9679" s="15">
        <f>HYPERLINK("https://docs.wto.org/imrd/directdoc.asp?DDFDocuments/s/G/SPS/NCOL139.pdf","ES")</f>
      </c>
    </row>
    <row r="9680">
      <c r="A9680" s="10" t="s">
        <v>16581</v>
      </c>
      <c r="B9680" s="11" t="s">
        <v>349</v>
      </c>
      <c r="C9680" s="10" t="s">
        <v>18</v>
      </c>
      <c r="D9680" s="12">
        <v>39205</v>
      </c>
      <c r="E9680" s="13" t="s">
        <v>15327</v>
      </c>
      <c r="F9680" s="13" t="s">
        <v>16582</v>
      </c>
      <c r="G9680" s="14" t="s">
        <v>3481</v>
      </c>
      <c r="H9680" s="15">
        <f>HYPERLINK("https://docs.wto.org/imrd/directdoc.asp?DDFDocuments/t/G/SPS/NECU18.DOC","EN")</f>
      </c>
      <c r="I9680" s="15">
        <f>HYPERLINK("https://docs.wto.org/imrd/directdoc.asp?DDFDocuments/u/G/SPS/NECU18.DOC","FR")</f>
      </c>
      <c r="J9680" s="15">
        <f>HYPERLINK("https://docs.wto.org/imrd/directdoc.asp?DDFDocuments/v/G/SPS/NECU18.DOC","ES")</f>
      </c>
    </row>
    <row r="9681">
      <c r="A9681" s="10" t="s">
        <v>16583</v>
      </c>
      <c r="B9681" s="11" t="s">
        <v>349</v>
      </c>
      <c r="C9681" s="10" t="s">
        <v>18</v>
      </c>
      <c r="D9681" s="12">
        <v>39203</v>
      </c>
      <c r="E9681" s="13" t="s">
        <v>16584</v>
      </c>
      <c r="F9681" s="13" t="s">
        <v>8059</v>
      </c>
      <c r="G9681" s="14" t="s">
        <v>3481</v>
      </c>
      <c r="H9681" s="15">
        <f>HYPERLINK("https://docs.wto.org/imrd/directdoc.asp?DDFDocuments/t/G/SPS/NECU16.DOC","EN")</f>
      </c>
      <c r="I9681" s="15">
        <f>HYPERLINK("https://docs.wto.org/imrd/directdoc.asp?DDFDocuments/u/G/SPS/NECU16.DOC","FR")</f>
      </c>
      <c r="J9681" s="15">
        <f>HYPERLINK("https://docs.wto.org/imrd/directdoc.asp?DDFDocuments/v/G/SPS/NECU16.DOC","ES")</f>
      </c>
    </row>
    <row r="9682">
      <c r="A9682" s="10" t="s">
        <v>16585</v>
      </c>
      <c r="B9682" s="11" t="s">
        <v>349</v>
      </c>
      <c r="C9682" s="10" t="s">
        <v>18</v>
      </c>
      <c r="D9682" s="12">
        <v>39203</v>
      </c>
      <c r="E9682" s="13" t="s">
        <v>16586</v>
      </c>
      <c r="F9682" s="13" t="s">
        <v>16587</v>
      </c>
      <c r="G9682" s="14" t="s">
        <v>95</v>
      </c>
      <c r="H9682" s="15">
        <f>HYPERLINK("https://docs.wto.org/imrd/directdoc.asp?DDFDocuments/t/G/SPS/NECU17.DOC","EN")</f>
      </c>
      <c r="I9682" s="15">
        <f>HYPERLINK("https://docs.wto.org/imrd/directdoc.asp?DDFDocuments/u/G/SPS/NECU17.DOC","FR")</f>
      </c>
      <c r="J9682" s="15">
        <f>HYPERLINK("https://docs.wto.org/imrd/directdoc.asp?DDFDocuments/v/G/SPS/NECU17.DOC","ES")</f>
      </c>
    </row>
    <row r="9683">
      <c r="A9683" s="10" t="s">
        <v>16588</v>
      </c>
      <c r="B9683" s="11" t="s">
        <v>127</v>
      </c>
      <c r="C9683" s="10" t="s">
        <v>18</v>
      </c>
      <c r="D9683" s="12">
        <v>39203</v>
      </c>
      <c r="E9683" s="13" t="s">
        <v>16589</v>
      </c>
      <c r="F9683" s="13" t="s">
        <v>138</v>
      </c>
      <c r="G9683" s="14" t="s">
        <v>127</v>
      </c>
      <c r="H9683" s="15">
        <f>HYPERLINK("https://docs.wto.org/imrd/directdoc.asp?DDFDocuments/q/G/SPS/NHKG24.pdf","EN")</f>
      </c>
      <c r="I9683" s="15">
        <f>HYPERLINK("https://docs.wto.org/imrd/directdoc.asp?DDFDocuments/r/G/SPS/NHKG24.pdf","FR")</f>
      </c>
      <c r="J9683" s="15">
        <f>HYPERLINK("https://docs.wto.org/imrd/directdoc.asp?DDFDocuments/s/G/SPS/NHKG24.pdf","ES")</f>
      </c>
    </row>
    <row r="9684">
      <c r="A9684" s="10" t="s">
        <v>16590</v>
      </c>
      <c r="B9684" s="11" t="s">
        <v>153</v>
      </c>
      <c r="C9684" s="10" t="s">
        <v>18</v>
      </c>
      <c r="D9684" s="12">
        <v>39203</v>
      </c>
      <c r="E9684" s="13" t="s">
        <v>16591</v>
      </c>
      <c r="F9684" s="13" t="s">
        <v>186</v>
      </c>
      <c r="G9684" s="14"/>
      <c r="H9684" s="15">
        <f>HYPERLINK("https://docs.wto.org/imrd/directdoc.asp?DDFDocuments/t/G/SPS/NKOR234.DOC","EN")</f>
      </c>
      <c r="I9684" s="15">
        <f>HYPERLINK("https://docs.wto.org/imrd/directdoc.asp?DDFDocuments/u/G/SPS/NKOR234.DOC","FR")</f>
      </c>
      <c r="J9684" s="15">
        <f>HYPERLINK("https://docs.wto.org/imrd/directdoc.asp?DDFDocuments/v/G/SPS/NKOR234.DOC","ES")</f>
      </c>
    </row>
    <row r="9685">
      <c r="A9685" s="10" t="s">
        <v>16592</v>
      </c>
      <c r="B9685" s="11" t="s">
        <v>153</v>
      </c>
      <c r="C9685" s="10" t="s">
        <v>18</v>
      </c>
      <c r="D9685" s="12">
        <v>39203</v>
      </c>
      <c r="E9685" s="13" t="s">
        <v>16593</v>
      </c>
      <c r="F9685" s="13" t="s">
        <v>16594</v>
      </c>
      <c r="G9685" s="14" t="s">
        <v>1093</v>
      </c>
      <c r="H9685" s="15">
        <f>HYPERLINK("https://docs.wto.org/imrd/directdoc.asp?DDFDocuments/t/G/SPS/NKOR235.DOC","EN")</f>
      </c>
      <c r="I9685" s="15">
        <f>HYPERLINK("https://docs.wto.org/imrd/directdoc.asp?DDFDocuments/u/G/SPS/NKOR235.DOC","FR")</f>
      </c>
      <c r="J9685" s="15">
        <f>HYPERLINK("https://docs.wto.org/imrd/directdoc.asp?DDFDocuments/v/G/SPS/NKOR235.DOC","ES")</f>
      </c>
    </row>
    <row r="9686">
      <c r="A9686" s="10" t="s">
        <v>16595</v>
      </c>
      <c r="B9686" s="11" t="s">
        <v>134</v>
      </c>
      <c r="C9686" s="10" t="s">
        <v>201</v>
      </c>
      <c r="D9686" s="12">
        <v>39203</v>
      </c>
      <c r="E9686" s="13" t="s">
        <v>19</v>
      </c>
      <c r="F9686" s="13" t="s">
        <v>158</v>
      </c>
      <c r="G9686" s="14"/>
      <c r="H9686" s="15">
        <f>HYPERLINK("https://docs.wto.org/imrd/directdoc.asp?DDFDocuments/t/G/SPS/NTHA152R1C1.DOC","EN")</f>
      </c>
      <c r="I9686" s="15">
        <f>HYPERLINK("https://docs.wto.org/imrd/directdoc.asp?DDFDocuments/u/G/SPS/NTHA152R1C1.DOC","FR")</f>
      </c>
      <c r="J9686" s="15">
        <f>HYPERLINK("https://docs.wto.org/imrd/directdoc.asp?DDFDocuments/v/G/SPS/NTHA152R1C1.DOC","ES")</f>
      </c>
    </row>
    <row r="9687">
      <c r="A9687" s="10" t="s">
        <v>16596</v>
      </c>
      <c r="B9687" s="11" t="s">
        <v>134</v>
      </c>
      <c r="C9687" s="10" t="s">
        <v>201</v>
      </c>
      <c r="D9687" s="12">
        <v>39203</v>
      </c>
      <c r="E9687" s="13" t="s">
        <v>19</v>
      </c>
      <c r="F9687" s="13" t="s">
        <v>158</v>
      </c>
      <c r="G9687" s="14"/>
      <c r="H9687" s="15">
        <f>HYPERLINK("https://docs.wto.org/imrd/directdoc.asp?DDFDocuments/t/G/SPS/NTHA153R1C1.DOC","EN")</f>
      </c>
      <c r="I9687" s="15">
        <f>HYPERLINK("https://docs.wto.org/imrd/directdoc.asp?DDFDocuments/u/G/SPS/NTHA153R1C1.DOC","FR")</f>
      </c>
      <c r="J9687" s="15">
        <f>HYPERLINK("https://docs.wto.org/imrd/directdoc.asp?DDFDocuments/v/G/SPS/NTHA153R1C1.DOC","ES")</f>
      </c>
    </row>
    <row r="9688">
      <c r="A9688" s="10" t="s">
        <v>16597</v>
      </c>
      <c r="B9688" s="11" t="s">
        <v>95</v>
      </c>
      <c r="C9688" s="10" t="s">
        <v>40</v>
      </c>
      <c r="D9688" s="12">
        <v>39199</v>
      </c>
      <c r="E9688" s="13" t="s">
        <v>19</v>
      </c>
      <c r="F9688" s="13" t="s">
        <v>5150</v>
      </c>
      <c r="G9688" s="14"/>
      <c r="H9688" s="15">
        <f>HYPERLINK("https://docs.wto.org/imrd/directdoc.asp?DDFDocuments/t/G/SPS/NBRA235A1.DOC","EN")</f>
      </c>
      <c r="I9688" s="15">
        <f>HYPERLINK("https://docs.wto.org/imrd/directdoc.asp?DDFDocuments/u/G/SPS/NBRA235A1.DOC","FR")</f>
      </c>
      <c r="J9688" s="15">
        <f>HYPERLINK("https://docs.wto.org/imrd/directdoc.asp?DDFDocuments/v/G/SPS/NBRA235A1.DOC","ES")</f>
      </c>
    </row>
    <row r="9689">
      <c r="A9689" s="10" t="s">
        <v>16598</v>
      </c>
      <c r="B9689" s="11" t="s">
        <v>95</v>
      </c>
      <c r="C9689" s="10" t="s">
        <v>18</v>
      </c>
      <c r="D9689" s="12">
        <v>39199</v>
      </c>
      <c r="E9689" s="13" t="s">
        <v>16599</v>
      </c>
      <c r="F9689" s="13" t="s">
        <v>1515</v>
      </c>
      <c r="G9689" s="14"/>
      <c r="H9689" s="15">
        <f>HYPERLINK("https://docs.wto.org/imrd/directdoc.asp?DDFDocuments/t/G/SPS/NBRA310.doc","EN")</f>
      </c>
      <c r="I9689" s="15">
        <f>HYPERLINK("https://docs.wto.org/imrd/directdoc.asp?DDFDocuments/u/G/SPS/NBRA310.doc","FR")</f>
      </c>
      <c r="J9689" s="15">
        <f>HYPERLINK("https://docs.wto.org/imrd/directdoc.asp?DDFDocuments/v/G/SPS/NBRA310.doc","ES")</f>
      </c>
    </row>
    <row r="9690">
      <c r="A9690" s="10" t="s">
        <v>16600</v>
      </c>
      <c r="B9690" s="11" t="s">
        <v>95</v>
      </c>
      <c r="C9690" s="10" t="s">
        <v>18</v>
      </c>
      <c r="D9690" s="12">
        <v>39199</v>
      </c>
      <c r="E9690" s="13" t="s">
        <v>16601</v>
      </c>
      <c r="F9690" s="13" t="s">
        <v>1282</v>
      </c>
      <c r="G9690" s="14"/>
      <c r="H9690" s="15">
        <f>HYPERLINK("https://docs.wto.org/imrd/directdoc.asp?DDFDocuments/t/G/SPS/NBRA311.doc","EN")</f>
      </c>
      <c r="I9690" s="15">
        <f>HYPERLINK("https://docs.wto.org/imrd/directdoc.asp?DDFDocuments/u/G/SPS/NBRA311.doc","FR")</f>
      </c>
      <c r="J9690" s="15">
        <f>HYPERLINK("https://docs.wto.org/imrd/directdoc.asp?DDFDocuments/v/G/SPS/NBRA311.doc","ES")</f>
      </c>
    </row>
    <row r="9691">
      <c r="A9691" s="10" t="s">
        <v>16602</v>
      </c>
      <c r="B9691" s="11" t="s">
        <v>95</v>
      </c>
      <c r="C9691" s="10" t="s">
        <v>18</v>
      </c>
      <c r="D9691" s="12">
        <v>39199</v>
      </c>
      <c r="E9691" s="13" t="s">
        <v>16603</v>
      </c>
      <c r="F9691" s="13" t="s">
        <v>368</v>
      </c>
      <c r="G9691" s="14" t="s">
        <v>3481</v>
      </c>
      <c r="H9691" s="15">
        <f>HYPERLINK("https://docs.wto.org/imrd/directdoc.asp?DDFDocuments/t/G/SPS/NBRA312.DOC","EN")</f>
      </c>
      <c r="I9691" s="15">
        <f>HYPERLINK("https://docs.wto.org/imrd/directdoc.asp?DDFDocuments/u/G/SPS/NBRA312.DOC","FR")</f>
      </c>
      <c r="J9691" s="15">
        <f>HYPERLINK("https://docs.wto.org/imrd/directdoc.asp?DDFDocuments/v/G/SPS/NBRA312.DOC","ES")</f>
      </c>
    </row>
    <row r="9692">
      <c r="A9692" s="10" t="s">
        <v>16604</v>
      </c>
      <c r="B9692" s="11" t="s">
        <v>134</v>
      </c>
      <c r="C9692" s="10" t="s">
        <v>18</v>
      </c>
      <c r="D9692" s="12">
        <v>39199</v>
      </c>
      <c r="E9692" s="13" t="s">
        <v>15726</v>
      </c>
      <c r="F9692" s="13" t="s">
        <v>158</v>
      </c>
      <c r="G9692" s="14"/>
      <c r="H9692" s="15">
        <f>HYPERLINK("https://docs.wto.org/imrd/directdoc.asp?DDFDocuments/q/G/SPS/NTHA159.pdf","EN")</f>
      </c>
      <c r="I9692" s="15">
        <f>HYPERLINK("https://docs.wto.org/imrd/directdoc.asp?DDFDocuments/r/G/SPS/NTHA159.pdf","FR")</f>
      </c>
      <c r="J9692" s="15">
        <f>HYPERLINK("https://docs.wto.org/imrd/directdoc.asp?DDFDocuments/s/G/SPS/NTHA159.pdf","ES")</f>
      </c>
    </row>
    <row r="9693">
      <c r="A9693" s="10" t="s">
        <v>16605</v>
      </c>
      <c r="B9693" s="11" t="s">
        <v>134</v>
      </c>
      <c r="C9693" s="10" t="s">
        <v>18</v>
      </c>
      <c r="D9693" s="12">
        <v>39199</v>
      </c>
      <c r="E9693" s="13" t="s">
        <v>16606</v>
      </c>
      <c r="F9693" s="13" t="s">
        <v>158</v>
      </c>
      <c r="G9693" s="14"/>
      <c r="H9693" s="15">
        <f>HYPERLINK("https://docs.wto.org/imrd/directdoc.asp?DDFDocuments/t/G/SPS/NTHA160.doc","EN")</f>
      </c>
      <c r="I9693" s="15">
        <f>HYPERLINK("https://docs.wto.org/imrd/directdoc.asp?DDFDocuments/u/G/SPS/NTHA160.doc","FR")</f>
      </c>
      <c r="J9693" s="15">
        <f>HYPERLINK("https://docs.wto.org/imrd/directdoc.asp?DDFDocuments/v/G/SPS/NTHA160.doc","ES")</f>
      </c>
    </row>
    <row r="9694">
      <c r="A9694" s="10" t="s">
        <v>16607</v>
      </c>
      <c r="B9694" s="11" t="s">
        <v>365</v>
      </c>
      <c r="C9694" s="10" t="s">
        <v>18</v>
      </c>
      <c r="D9694" s="12">
        <v>39197</v>
      </c>
      <c r="E9694" s="13" t="s">
        <v>1159</v>
      </c>
      <c r="F9694" s="13" t="s">
        <v>992</v>
      </c>
      <c r="G9694" s="14"/>
      <c r="H9694" s="15">
        <f>HYPERLINK("https://docs.wto.org/imrd/directdoc.asp?DDFDocuments/t/G/SPS/NCHL254.doc","EN")</f>
      </c>
      <c r="I9694" s="15">
        <f>HYPERLINK("https://docs.wto.org/imrd/directdoc.asp?DDFDocuments/u/G/SPS/NCHL254.doc","FR")</f>
      </c>
      <c r="J9694" s="15">
        <f>HYPERLINK("https://docs.wto.org/imrd/directdoc.asp?DDFDocuments/v/G/SPS/NCHL254.doc","ES")</f>
      </c>
    </row>
    <row r="9695">
      <c r="A9695" s="10" t="s">
        <v>16608</v>
      </c>
      <c r="B9695" s="11" t="s">
        <v>365</v>
      </c>
      <c r="C9695" s="10" t="s">
        <v>18</v>
      </c>
      <c r="D9695" s="12">
        <v>39197</v>
      </c>
      <c r="E9695" s="13" t="s">
        <v>16609</v>
      </c>
      <c r="F9695" s="13" t="s">
        <v>992</v>
      </c>
      <c r="G9695" s="14" t="s">
        <v>14097</v>
      </c>
      <c r="H9695" s="15">
        <f>HYPERLINK("https://docs.wto.org/imrd/directdoc.asp?DDFDocuments/q/G/SPS/NCHL255.pdf","EN")</f>
      </c>
      <c r="I9695" s="15">
        <f>HYPERLINK("https://docs.wto.org/imrd/directdoc.asp?DDFDocuments/r/G/SPS/NCHL255.pdf","FR")</f>
      </c>
      <c r="J9695" s="15">
        <f>HYPERLINK("https://docs.wto.org/imrd/directdoc.asp?DDFDocuments/s/G/SPS/NCHL255.pdf","ES")</f>
      </c>
    </row>
    <row r="9696">
      <c r="A9696" s="10" t="s">
        <v>16610</v>
      </c>
      <c r="B9696" s="11" t="s">
        <v>365</v>
      </c>
      <c r="C9696" s="10" t="s">
        <v>18</v>
      </c>
      <c r="D9696" s="12">
        <v>39197</v>
      </c>
      <c r="E9696" s="13" t="s">
        <v>16611</v>
      </c>
      <c r="F9696" s="13" t="s">
        <v>992</v>
      </c>
      <c r="G9696" s="14" t="s">
        <v>14097</v>
      </c>
      <c r="H9696" s="15">
        <f>HYPERLINK("https://docs.wto.org/imrd/directdoc.asp?DDFDocuments/q/G/SPS/NCHL256.pdf","EN")</f>
      </c>
      <c r="I9696" s="15">
        <f>HYPERLINK("https://docs.wto.org/imrd/directdoc.asp?DDFDocuments/r/G/SPS/NCHL256.pdf","FR")</f>
      </c>
      <c r="J9696" s="15">
        <f>HYPERLINK("https://docs.wto.org/imrd/directdoc.asp?DDFDocuments/s/G/SPS/NCHL256.pdf","ES")</f>
      </c>
    </row>
    <row r="9697">
      <c r="A9697" s="10" t="s">
        <v>16612</v>
      </c>
      <c r="B9697" s="11" t="s">
        <v>365</v>
      </c>
      <c r="C9697" s="10" t="s">
        <v>18</v>
      </c>
      <c r="D9697" s="12">
        <v>39197</v>
      </c>
      <c r="E9697" s="13" t="s">
        <v>1159</v>
      </c>
      <c r="F9697" s="13" t="s">
        <v>992</v>
      </c>
      <c r="G9697" s="14"/>
      <c r="H9697" s="15">
        <f>HYPERLINK("https://docs.wto.org/imrd/directdoc.asp?DDFDocuments/t/G/SPS/NCHL257.DOC","EN")</f>
      </c>
      <c r="I9697" s="15">
        <f>HYPERLINK("https://docs.wto.org/imrd/directdoc.asp?DDFDocuments/u/G/SPS/NCHL257.DOC","FR")</f>
      </c>
      <c r="J9697" s="15">
        <f>HYPERLINK("https://docs.wto.org/imrd/directdoc.asp?DDFDocuments/v/G/SPS/NCHL257.DOC","ES")</f>
      </c>
    </row>
    <row r="9698">
      <c r="A9698" s="10" t="s">
        <v>16613</v>
      </c>
      <c r="B9698" s="11" t="s">
        <v>365</v>
      </c>
      <c r="C9698" s="10" t="s">
        <v>18</v>
      </c>
      <c r="D9698" s="12">
        <v>39197</v>
      </c>
      <c r="E9698" s="13" t="s">
        <v>16614</v>
      </c>
      <c r="F9698" s="13" t="s">
        <v>1089</v>
      </c>
      <c r="G9698" s="14" t="s">
        <v>233</v>
      </c>
      <c r="H9698" s="15">
        <f>HYPERLINK("https://docs.wto.org/imrd/directdoc.asp?DDFDocuments/t/G/SPS/NCHL258.DOC","EN")</f>
      </c>
      <c r="I9698" s="15">
        <f>HYPERLINK("https://docs.wto.org/imrd/directdoc.asp?DDFDocuments/u/G/SPS/NCHL258.DOC","FR")</f>
      </c>
      <c r="J9698" s="15">
        <f>HYPERLINK("https://docs.wto.org/imrd/directdoc.asp?DDFDocuments/v/G/SPS/NCHL258.DOC","ES")</f>
      </c>
    </row>
    <row r="9699">
      <c r="A9699" s="10" t="s">
        <v>16615</v>
      </c>
      <c r="B9699" s="11" t="s">
        <v>5038</v>
      </c>
      <c r="C9699" s="10" t="s">
        <v>12</v>
      </c>
      <c r="D9699" s="12">
        <v>39191</v>
      </c>
      <c r="E9699" s="13" t="s">
        <v>15089</v>
      </c>
      <c r="F9699" s="13" t="s">
        <v>389</v>
      </c>
      <c r="G9699" s="14" t="s">
        <v>7023</v>
      </c>
      <c r="H9699" s="15">
        <f>HYPERLINK("https://docs.wto.org/imrd/directdoc.asp?DDFDocuments/t/G/SPS/NALB8.DOC","EN")</f>
      </c>
      <c r="I9699" s="15">
        <f>HYPERLINK("https://docs.wto.org/imrd/directdoc.asp?DDFDocuments/u/G/SPS/NALB8.DOC","FR")</f>
      </c>
      <c r="J9699" s="15">
        <f>HYPERLINK("https://docs.wto.org/imrd/directdoc.asp?DDFDocuments/v/G/SPS/NALB8.DOC","ES")</f>
      </c>
    </row>
    <row r="9700">
      <c r="A9700" s="10" t="s">
        <v>16616</v>
      </c>
      <c r="B9700" s="11" t="s">
        <v>95</v>
      </c>
      <c r="C9700" s="10" t="s">
        <v>18</v>
      </c>
      <c r="D9700" s="12">
        <v>39191</v>
      </c>
      <c r="E9700" s="13" t="s">
        <v>16617</v>
      </c>
      <c r="F9700" s="13" t="s">
        <v>74</v>
      </c>
      <c r="G9700" s="14"/>
      <c r="H9700" s="15">
        <f>HYPERLINK("https://docs.wto.org/imrd/directdoc.asp?DDFDocuments/t/G/SPS/NBRA309.DOC","EN")</f>
      </c>
      <c r="I9700" s="15">
        <f>HYPERLINK("https://docs.wto.org/imrd/directdoc.asp?DDFDocuments/u/G/SPS/NBRA309.DOC","FR")</f>
      </c>
      <c r="J9700" s="15">
        <f>HYPERLINK("https://docs.wto.org/imrd/directdoc.asp?DDFDocuments/v/G/SPS/NBRA309.DOC","ES")</f>
      </c>
    </row>
    <row r="9701">
      <c r="A9701" s="10" t="s">
        <v>16618</v>
      </c>
      <c r="B9701" s="11" t="s">
        <v>623</v>
      </c>
      <c r="C9701" s="10" t="s">
        <v>2295</v>
      </c>
      <c r="D9701" s="12">
        <v>39191</v>
      </c>
      <c r="E9701" s="13" t="s">
        <v>19</v>
      </c>
      <c r="F9701" s="13" t="s">
        <v>138</v>
      </c>
      <c r="G9701" s="14"/>
      <c r="H9701" s="15">
        <f>HYPERLINK("https://docs.wto.org/imrd/directdoc.asp?DDFDocuments/t/G/SPS/NOMN12C1.DOC","EN")</f>
      </c>
      <c r="I9701" s="15">
        <f>HYPERLINK("https://docs.wto.org/imrd/directdoc.asp?DDFDocuments/u/G/SPS/NOMN12C1.DOC","FR")</f>
      </c>
      <c r="J9701" s="15">
        <f>HYPERLINK("https://docs.wto.org/imrd/directdoc.asp?DDFDocuments/v/G/SPS/NOMN12C1.DOC","ES")</f>
      </c>
    </row>
    <row r="9702">
      <c r="A9702" s="10" t="s">
        <v>16619</v>
      </c>
      <c r="B9702" s="11" t="s">
        <v>1096</v>
      </c>
      <c r="C9702" s="10" t="s">
        <v>18</v>
      </c>
      <c r="D9702" s="12">
        <v>39191</v>
      </c>
      <c r="E9702" s="13" t="s">
        <v>16620</v>
      </c>
      <c r="F9702" s="13" t="s">
        <v>16621</v>
      </c>
      <c r="G9702" s="14"/>
      <c r="H9702" s="15">
        <f>HYPERLINK("https://docs.wto.org/imrd/directdoc.asp?DDFDocuments/q/G/SPS/NSGP34.pdf","EN")</f>
      </c>
      <c r="I9702" s="15">
        <f>HYPERLINK("https://docs.wto.org/imrd/directdoc.asp?DDFDocuments/r/G/SPS/NSGP34.pdf","FR")</f>
      </c>
      <c r="J9702" s="15">
        <f>HYPERLINK("https://docs.wto.org/imrd/directdoc.asp?DDFDocuments/s/G/SPS/NSGP34.pdf","ES")</f>
      </c>
    </row>
    <row r="9703">
      <c r="A9703" s="10" t="s">
        <v>16622</v>
      </c>
      <c r="B9703" s="11" t="s">
        <v>95</v>
      </c>
      <c r="C9703" s="10" t="s">
        <v>40</v>
      </c>
      <c r="D9703" s="12">
        <v>39190</v>
      </c>
      <c r="E9703" s="13" t="s">
        <v>19</v>
      </c>
      <c r="F9703" s="13" t="s">
        <v>16623</v>
      </c>
      <c r="G9703" s="14"/>
      <c r="H9703" s="15">
        <f>HYPERLINK("https://docs.wto.org/imrd/directdoc.asp?DDFDocuments/t/G/SPS/NBRA167A1.DOC","EN")</f>
      </c>
      <c r="I9703" s="15">
        <f>HYPERLINK("https://docs.wto.org/imrd/directdoc.asp?DDFDocuments/u/G/SPS/NBRA167A1.DOC","FR")</f>
      </c>
      <c r="J9703" s="15">
        <f>HYPERLINK("https://docs.wto.org/imrd/directdoc.asp?DDFDocuments/v/G/SPS/NBRA167A1.DOC","ES")</f>
      </c>
    </row>
    <row r="9704">
      <c r="A9704" s="10" t="s">
        <v>16624</v>
      </c>
      <c r="B9704" s="11" t="s">
        <v>72</v>
      </c>
      <c r="C9704" s="10" t="s">
        <v>40</v>
      </c>
      <c r="D9704" s="12">
        <v>39190</v>
      </c>
      <c r="E9704" s="13" t="s">
        <v>19</v>
      </c>
      <c r="F9704" s="13" t="s">
        <v>5150</v>
      </c>
      <c r="G9704" s="14"/>
      <c r="H9704" s="15">
        <f>HYPERLINK("https://docs.wto.org/imrd/directdoc.asp?DDFDocuments/t/G/SPS/NCAN267A1.DOC","EN")</f>
      </c>
      <c r="I9704" s="15">
        <f>HYPERLINK("https://docs.wto.org/imrd/directdoc.asp?DDFDocuments/u/G/SPS/NCAN267A1.DOC","FR")</f>
      </c>
      <c r="J9704" s="15">
        <f>HYPERLINK("https://docs.wto.org/imrd/directdoc.asp?DDFDocuments/v/G/SPS/NCAN267A1.DOC","ES")</f>
      </c>
    </row>
    <row r="9705">
      <c r="A9705" s="10" t="s">
        <v>16625</v>
      </c>
      <c r="B9705" s="11" t="s">
        <v>79</v>
      </c>
      <c r="C9705" s="10" t="s">
        <v>18</v>
      </c>
      <c r="D9705" s="12">
        <v>39190</v>
      </c>
      <c r="E9705" s="13" t="s">
        <v>5046</v>
      </c>
      <c r="F9705" s="13" t="s">
        <v>10040</v>
      </c>
      <c r="G9705" s="14"/>
      <c r="H9705" s="15">
        <f>HYPERLINK("https://docs.wto.org/imrd/directdoc.asp?DDFDocuments/t/G/SPS/NCOL138.doc","EN")</f>
      </c>
      <c r="I9705" s="15">
        <f>HYPERLINK("https://docs.wto.org/imrd/directdoc.asp?DDFDocuments/u/G/SPS/NCOL138.doc","FR")</f>
      </c>
      <c r="J9705" s="15">
        <f>HYPERLINK("https://docs.wto.org/imrd/directdoc.asp?DDFDocuments/v/G/SPS/NCOL138.doc","ES")</f>
      </c>
    </row>
    <row r="9706">
      <c r="A9706" s="10" t="s">
        <v>16626</v>
      </c>
      <c r="B9706" s="11" t="s">
        <v>82</v>
      </c>
      <c r="C9706" s="10" t="s">
        <v>18</v>
      </c>
      <c r="D9706" s="12">
        <v>39190</v>
      </c>
      <c r="E9706" s="13" t="s">
        <v>16627</v>
      </c>
      <c r="F9706" s="13" t="s">
        <v>787</v>
      </c>
      <c r="G9706" s="14"/>
      <c r="H9706" s="15">
        <f>HYPERLINK("https://docs.wto.org/imrd/directdoc.asp?DDFDocuments/t/G/SPS/NEEC304.doc","EN")</f>
      </c>
      <c r="I9706" s="15">
        <f>HYPERLINK("https://docs.wto.org/imrd/directdoc.asp?DDFDocuments/u/G/SPS/NEEC304.doc","FR")</f>
      </c>
      <c r="J9706" s="15">
        <f>HYPERLINK("https://docs.wto.org/imrd/directdoc.asp?DDFDocuments/v/G/SPS/NEEC304.doc","ES")</f>
      </c>
    </row>
    <row r="9707">
      <c r="A9707" s="10" t="s">
        <v>16628</v>
      </c>
      <c r="B9707" s="11" t="s">
        <v>82</v>
      </c>
      <c r="C9707" s="10" t="s">
        <v>18</v>
      </c>
      <c r="D9707" s="12">
        <v>39190</v>
      </c>
      <c r="E9707" s="13" t="s">
        <v>16629</v>
      </c>
      <c r="F9707" s="13" t="s">
        <v>798</v>
      </c>
      <c r="G9707" s="14"/>
      <c r="H9707" s="15">
        <f>HYPERLINK("https://docs.wto.org/imrd/directdoc.asp?DDFDocuments/t/G/SPS/NEEC305.doc","EN")</f>
      </c>
      <c r="I9707" s="15">
        <f>HYPERLINK("https://docs.wto.org/imrd/directdoc.asp?DDFDocuments/u/G/SPS/NEEC305.doc","FR")</f>
      </c>
      <c r="J9707" s="15">
        <f>HYPERLINK("https://docs.wto.org/imrd/directdoc.asp?DDFDocuments/v/G/SPS/NEEC305.doc","ES")</f>
      </c>
    </row>
    <row r="9708">
      <c r="A9708" s="10" t="s">
        <v>16630</v>
      </c>
      <c r="B9708" s="11" t="s">
        <v>204</v>
      </c>
      <c r="C9708" s="10" t="s">
        <v>18</v>
      </c>
      <c r="D9708" s="12">
        <v>39190</v>
      </c>
      <c r="E9708" s="13" t="s">
        <v>16631</v>
      </c>
      <c r="F9708" s="13" t="s">
        <v>24</v>
      </c>
      <c r="G9708" s="14" t="s">
        <v>95</v>
      </c>
      <c r="H9708" s="15">
        <f>HYPERLINK("https://docs.wto.org/imrd/directdoc.asp?DDFDocuments/t/G/SPS/NEGY25.doc","EN")</f>
      </c>
      <c r="I9708" s="15">
        <f>HYPERLINK("https://docs.wto.org/imrd/directdoc.asp?DDFDocuments/u/G/SPS/NEGY25.doc","FR")</f>
      </c>
      <c r="J9708" s="15">
        <f>HYPERLINK("https://docs.wto.org/imrd/directdoc.asp?DDFDocuments/v/G/SPS/NEGY25.doc","ES")</f>
      </c>
    </row>
    <row r="9709">
      <c r="A9709" s="10" t="s">
        <v>16632</v>
      </c>
      <c r="B9709" s="11" t="s">
        <v>204</v>
      </c>
      <c r="C9709" s="10" t="s">
        <v>18</v>
      </c>
      <c r="D9709" s="12">
        <v>39190</v>
      </c>
      <c r="E9709" s="13" t="s">
        <v>16633</v>
      </c>
      <c r="F9709" s="13" t="s">
        <v>3497</v>
      </c>
      <c r="G9709" s="14" t="s">
        <v>188</v>
      </c>
      <c r="H9709" s="15">
        <f>HYPERLINK("https://docs.wto.org/imrd/directdoc.asp?DDFDocuments/t/G/SPS/NEGY26.doc","EN")</f>
      </c>
      <c r="I9709" s="15">
        <f>HYPERLINK("https://docs.wto.org/imrd/directdoc.asp?DDFDocuments/u/G/SPS/NEGY26.doc","FR")</f>
      </c>
      <c r="J9709" s="15">
        <f>HYPERLINK("https://docs.wto.org/imrd/directdoc.asp?DDFDocuments/v/G/SPS/NEGY26.doc","ES")</f>
      </c>
    </row>
    <row r="9710">
      <c r="A9710" s="10" t="s">
        <v>16634</v>
      </c>
      <c r="B9710" s="11" t="s">
        <v>204</v>
      </c>
      <c r="C9710" s="10" t="s">
        <v>18</v>
      </c>
      <c r="D9710" s="12">
        <v>39190</v>
      </c>
      <c r="E9710" s="13" t="s">
        <v>16635</v>
      </c>
      <c r="F9710" s="13" t="s">
        <v>13129</v>
      </c>
      <c r="G9710" s="14"/>
      <c r="H9710" s="15">
        <f>HYPERLINK("https://docs.wto.org/imrd/directdoc.asp?DDFDocuments/t/G/SPS/NEGY27.DOC","EN")</f>
      </c>
      <c r="I9710" s="15">
        <f>HYPERLINK("https://docs.wto.org/imrd/directdoc.asp?DDFDocuments/u/G/SPS/NEGY27.DOC","FR")</f>
      </c>
      <c r="J9710" s="15">
        <f>HYPERLINK("https://docs.wto.org/imrd/directdoc.asp?DDFDocuments/v/G/SPS/NEGY27.DOC","ES")</f>
      </c>
    </row>
    <row r="9711">
      <c r="A9711" s="10" t="s">
        <v>16636</v>
      </c>
      <c r="B9711" s="11" t="s">
        <v>204</v>
      </c>
      <c r="C9711" s="10" t="s">
        <v>18</v>
      </c>
      <c r="D9711" s="12">
        <v>39190</v>
      </c>
      <c r="E9711" s="13" t="s">
        <v>16637</v>
      </c>
      <c r="F9711" s="13" t="s">
        <v>3303</v>
      </c>
      <c r="G9711" s="14" t="s">
        <v>1120</v>
      </c>
      <c r="H9711" s="15">
        <f>HYPERLINK("https://docs.wto.org/imrd/directdoc.asp?DDFDocuments/t/G/SPS/NEGY28.DOC","EN")</f>
      </c>
      <c r="I9711" s="15">
        <f>HYPERLINK("https://docs.wto.org/imrd/directdoc.asp?DDFDocuments/u/G/SPS/NEGY28.DOC","FR")</f>
      </c>
      <c r="J9711" s="15">
        <f>HYPERLINK("https://docs.wto.org/imrd/directdoc.asp?DDFDocuments/v/G/SPS/NEGY28.DOC","ES")</f>
      </c>
    </row>
    <row r="9712">
      <c r="A9712" s="10" t="s">
        <v>16638</v>
      </c>
      <c r="B9712" s="11" t="s">
        <v>204</v>
      </c>
      <c r="C9712" s="10" t="s">
        <v>18</v>
      </c>
      <c r="D9712" s="12">
        <v>39190</v>
      </c>
      <c r="E9712" s="13" t="s">
        <v>16639</v>
      </c>
      <c r="F9712" s="13" t="s">
        <v>992</v>
      </c>
      <c r="G9712" s="14"/>
      <c r="H9712" s="15">
        <f>HYPERLINK("https://docs.wto.org/imrd/directdoc.asp?DDFDocuments/t/G/SPS/NEGY29.DOC","EN")</f>
      </c>
      <c r="I9712" s="15">
        <f>HYPERLINK("https://docs.wto.org/imrd/directdoc.asp?DDFDocuments/u/G/SPS/NEGY29.DOC","FR")</f>
      </c>
      <c r="J9712" s="15">
        <f>HYPERLINK("https://docs.wto.org/imrd/directdoc.asp?DDFDocuments/v/G/SPS/NEGY29.DOC","ES")</f>
      </c>
    </row>
    <row r="9713">
      <c r="A9713" s="10" t="s">
        <v>16640</v>
      </c>
      <c r="B9713" s="11" t="s">
        <v>139</v>
      </c>
      <c r="C9713" s="10" t="s">
        <v>40</v>
      </c>
      <c r="D9713" s="12">
        <v>39190</v>
      </c>
      <c r="E9713" s="13" t="s">
        <v>19</v>
      </c>
      <c r="F9713" s="13" t="s">
        <v>32</v>
      </c>
      <c r="G9713" s="14"/>
      <c r="H9713" s="15">
        <f>HYPERLINK("https://docs.wto.org/imrd/directdoc.asp?DDFDocuments/q/G/SPS/NIND47A1.pdf","EN")</f>
      </c>
      <c r="I9713" s="15">
        <f>HYPERLINK("https://docs.wto.org/imrd/directdoc.asp?DDFDocuments/r/G/SPS/NIND47A1.pdf","FR")</f>
      </c>
      <c r="J9713" s="15">
        <f>HYPERLINK("https://docs.wto.org/imrd/directdoc.asp?DDFDocuments/s/G/SPS/NIND47A1.pdf","ES")</f>
      </c>
    </row>
    <row r="9714">
      <c r="A9714" s="10" t="s">
        <v>16641</v>
      </c>
      <c r="B9714" s="11" t="s">
        <v>134</v>
      </c>
      <c r="C9714" s="10" t="s">
        <v>18</v>
      </c>
      <c r="D9714" s="12">
        <v>39190</v>
      </c>
      <c r="E9714" s="13" t="s">
        <v>19</v>
      </c>
      <c r="F9714" s="13" t="s">
        <v>158</v>
      </c>
      <c r="G9714" s="14"/>
      <c r="H9714" s="15">
        <f>HYPERLINK("https://docs.wto.org/imrd/directdoc.asp?DDFDocuments/t/G/SPS/NTHA151R1.DOC","EN")</f>
      </c>
      <c r="I9714" s="15">
        <f>HYPERLINK("https://docs.wto.org/imrd/directdoc.asp?DDFDocuments/u/G/SPS/NTHA151R1.DOC","FR")</f>
      </c>
      <c r="J9714" s="15">
        <f>HYPERLINK("https://docs.wto.org/imrd/directdoc.asp?DDFDocuments/v/G/SPS/NTHA151R1.DOC","ES")</f>
      </c>
    </row>
    <row r="9715">
      <c r="A9715" s="10" t="s">
        <v>16642</v>
      </c>
      <c r="B9715" s="11" t="s">
        <v>134</v>
      </c>
      <c r="C9715" s="10" t="s">
        <v>18</v>
      </c>
      <c r="D9715" s="12">
        <v>39190</v>
      </c>
      <c r="E9715" s="13" t="s">
        <v>19</v>
      </c>
      <c r="F9715" s="13" t="s">
        <v>158</v>
      </c>
      <c r="G9715" s="14"/>
      <c r="H9715" s="15">
        <f>HYPERLINK("https://docs.wto.org/imrd/directdoc.asp?DDFDocuments/t/G/SPS/NTHA152R1.DOC","EN")</f>
      </c>
      <c r="I9715" s="15">
        <f>HYPERLINK("https://docs.wto.org/imrd/directdoc.asp?DDFDocuments/u/G/SPS/NTHA152R1.DOC","FR")</f>
      </c>
      <c r="J9715" s="15">
        <f>HYPERLINK("https://docs.wto.org/imrd/directdoc.asp?DDFDocuments/v/G/SPS/NTHA152R1.DOC","ES")</f>
      </c>
    </row>
    <row r="9716">
      <c r="A9716" s="10" t="s">
        <v>16643</v>
      </c>
      <c r="B9716" s="11" t="s">
        <v>134</v>
      </c>
      <c r="C9716" s="10" t="s">
        <v>18</v>
      </c>
      <c r="D9716" s="12">
        <v>39190</v>
      </c>
      <c r="E9716" s="13" t="s">
        <v>19</v>
      </c>
      <c r="F9716" s="13" t="s">
        <v>158</v>
      </c>
      <c r="G9716" s="14"/>
      <c r="H9716" s="15">
        <f>HYPERLINK("https://docs.wto.org/imrd/directdoc.asp?DDFDocuments/t/G/SPS/NTHA153R1.DOC","EN")</f>
      </c>
      <c r="I9716" s="15">
        <f>HYPERLINK("https://docs.wto.org/imrd/directdoc.asp?DDFDocuments/u/G/SPS/NTHA153R1.DOC","FR")</f>
      </c>
      <c r="J9716" s="15">
        <f>HYPERLINK("https://docs.wto.org/imrd/directdoc.asp?DDFDocuments/v/G/SPS/NTHA153R1.DOC","ES")</f>
      </c>
    </row>
    <row r="9717">
      <c r="A9717" s="10" t="s">
        <v>16644</v>
      </c>
      <c r="B9717" s="11" t="s">
        <v>134</v>
      </c>
      <c r="C9717" s="10" t="s">
        <v>18</v>
      </c>
      <c r="D9717" s="12">
        <v>39190</v>
      </c>
      <c r="E9717" s="13" t="s">
        <v>16645</v>
      </c>
      <c r="F9717" s="13" t="s">
        <v>32</v>
      </c>
      <c r="G9717" s="14"/>
      <c r="H9717" s="15">
        <f>HYPERLINK("https://docs.wto.org/imrd/directdoc.asp?DDFDocuments/t/G/SPS/NTHA158.DOC","EN")</f>
      </c>
      <c r="I9717" s="15">
        <f>HYPERLINK("https://docs.wto.org/imrd/directdoc.asp?DDFDocuments/u/G/SPS/NTHA158.DOC","FR")</f>
      </c>
      <c r="J9717" s="15">
        <f>HYPERLINK("https://docs.wto.org/imrd/directdoc.asp?DDFDocuments/v/G/SPS/NTHA158.DOC","ES")</f>
      </c>
    </row>
    <row r="9718">
      <c r="A9718" s="10" t="s">
        <v>16646</v>
      </c>
      <c r="B9718" s="11" t="s">
        <v>124</v>
      </c>
      <c r="C9718" s="10" t="s">
        <v>18</v>
      </c>
      <c r="D9718" s="12">
        <v>39189</v>
      </c>
      <c r="E9718" s="13" t="s">
        <v>8636</v>
      </c>
      <c r="F9718" s="13" t="s">
        <v>2963</v>
      </c>
      <c r="G9718" s="14"/>
      <c r="H9718" s="15">
        <f>HYPERLINK("https://docs.wto.org/imrd/directdoc.asp?DDFDocuments/t/G/SPS/NIDN32.DOC","EN")</f>
      </c>
      <c r="I9718" s="15">
        <f>HYPERLINK("https://docs.wto.org/imrd/directdoc.asp?DDFDocuments/u/G/SPS/NIDN32.DOC","FR")</f>
      </c>
      <c r="J9718" s="15">
        <f>HYPERLINK("https://docs.wto.org/imrd/directdoc.asp?DDFDocuments/v/G/SPS/NIDN32.DOC","ES")</f>
      </c>
    </row>
    <row r="9719">
      <c r="A9719" s="10" t="s">
        <v>16647</v>
      </c>
      <c r="B9719" s="11" t="s">
        <v>139</v>
      </c>
      <c r="C9719" s="10" t="s">
        <v>54</v>
      </c>
      <c r="D9719" s="12">
        <v>39189</v>
      </c>
      <c r="E9719" s="13" t="s">
        <v>19</v>
      </c>
      <c r="F9719" s="13" t="s">
        <v>138</v>
      </c>
      <c r="G9719" s="14"/>
      <c r="H9719" s="15">
        <f>HYPERLINK("https://docs.wto.org/imrd/directdoc.asp?DDFDocuments/t/G/SPS/NIND46A2.DOC","EN")</f>
      </c>
      <c r="I9719" s="15">
        <f>HYPERLINK("https://docs.wto.org/imrd/directdoc.asp?DDFDocuments/u/G/SPS/NIND46A2.DOC","FR")</f>
      </c>
      <c r="J9719" s="15">
        <f>HYPERLINK("https://docs.wto.org/imrd/directdoc.asp?DDFDocuments/v/G/SPS/NIND46A2.DOC","ES")</f>
      </c>
    </row>
    <row r="9720">
      <c r="A9720" s="10" t="s">
        <v>16648</v>
      </c>
      <c r="B9720" s="11" t="s">
        <v>195</v>
      </c>
      <c r="C9720" s="10" t="s">
        <v>40</v>
      </c>
      <c r="D9720" s="12">
        <v>39189</v>
      </c>
      <c r="E9720" s="13" t="s">
        <v>19</v>
      </c>
      <c r="F9720" s="13" t="s">
        <v>11542</v>
      </c>
      <c r="G9720" s="14"/>
      <c r="H9720" s="15">
        <f>HYPERLINK("https://docs.wto.org/imrd/directdoc.asp?DDFDocuments/t/G/SPS/NNZL364A1.DOC","EN")</f>
      </c>
      <c r="I9720" s="15">
        <f>HYPERLINK("https://docs.wto.org/imrd/directdoc.asp?DDFDocuments/u/G/SPS/NNZL364A1.DOC","FR")</f>
      </c>
      <c r="J9720" s="15">
        <f>HYPERLINK("https://docs.wto.org/imrd/directdoc.asp?DDFDocuments/v/G/SPS/NNZL364A1.DOC","ES")</f>
      </c>
    </row>
    <row r="9721">
      <c r="A9721" s="10" t="s">
        <v>16649</v>
      </c>
      <c r="B9721" s="11" t="s">
        <v>72</v>
      </c>
      <c r="C9721" s="10" t="s">
        <v>201</v>
      </c>
      <c r="D9721" s="12">
        <v>39188</v>
      </c>
      <c r="E9721" s="13" t="s">
        <v>19</v>
      </c>
      <c r="F9721" s="13" t="s">
        <v>4116</v>
      </c>
      <c r="G9721" s="14" t="s">
        <v>16650</v>
      </c>
      <c r="H9721" s="15">
        <f>HYPERLINK("https://docs.wto.org/imrd/directdoc.asp?DDFDocuments/q/G/SPS/NCAN282C1.pdf","EN")</f>
      </c>
      <c r="I9721" s="15">
        <f>HYPERLINK("https://docs.wto.org/imrd/directdoc.asp?DDFDocuments/r/G/SPS/NCAN282C1.pdf","FR")</f>
      </c>
      <c r="J9721" s="15">
        <f>HYPERLINK("https://docs.wto.org/imrd/directdoc.asp?DDFDocuments/s/G/SPS/NCAN282C1.pdf","ES")</f>
      </c>
    </row>
    <row r="9722">
      <c r="A9722" s="10" t="s">
        <v>16651</v>
      </c>
      <c r="B9722" s="11" t="s">
        <v>153</v>
      </c>
      <c r="C9722" s="10" t="s">
        <v>54</v>
      </c>
      <c r="D9722" s="12">
        <v>39188</v>
      </c>
      <c r="E9722" s="13" t="s">
        <v>19</v>
      </c>
      <c r="F9722" s="13" t="s">
        <v>9716</v>
      </c>
      <c r="G9722" s="14" t="s">
        <v>1120</v>
      </c>
      <c r="H9722" s="15">
        <f>HYPERLINK("https://docs.wto.org/imrd/directdoc.asp?DDFDocuments/t/G/SPS/NKOR98A15.DOC","EN")</f>
      </c>
      <c r="I9722" s="15">
        <f>HYPERLINK("https://docs.wto.org/imrd/directdoc.asp?DDFDocuments/u/G/SPS/NKOR98A15.DOC","FR")</f>
      </c>
      <c r="J9722" s="15">
        <f>HYPERLINK("https://docs.wto.org/imrd/directdoc.asp?DDFDocuments/v/G/SPS/NKOR98A15.DOC","ES")</f>
      </c>
    </row>
    <row r="9723">
      <c r="A9723" s="10" t="s">
        <v>16652</v>
      </c>
      <c r="B9723" s="11" t="s">
        <v>161</v>
      </c>
      <c r="C9723" s="10" t="s">
        <v>18</v>
      </c>
      <c r="D9723" s="12">
        <v>39188</v>
      </c>
      <c r="E9723" s="13" t="s">
        <v>4111</v>
      </c>
      <c r="F9723" s="13" t="s">
        <v>980</v>
      </c>
      <c r="G9723" s="14" t="s">
        <v>365</v>
      </c>
      <c r="H9723" s="15">
        <f>HYPERLINK("https://docs.wto.org/imrd/directdoc.asp?DDFDocuments/t/G/SPS/NUSA1520.doc","EN")</f>
      </c>
      <c r="I9723" s="15">
        <f>HYPERLINK("https://docs.wto.org/imrd/directdoc.asp?DDFDocuments/u/G/SPS/NUSA1520.doc","FR")</f>
      </c>
      <c r="J9723" s="15">
        <f>HYPERLINK("https://docs.wto.org/imrd/directdoc.asp?DDFDocuments/v/G/SPS/NUSA1520.doc","ES")</f>
      </c>
    </row>
    <row r="9724">
      <c r="A9724" s="10" t="s">
        <v>16653</v>
      </c>
      <c r="B9724" s="11" t="s">
        <v>161</v>
      </c>
      <c r="C9724" s="10" t="s">
        <v>18</v>
      </c>
      <c r="D9724" s="12">
        <v>39188</v>
      </c>
      <c r="E9724" s="13" t="s">
        <v>2824</v>
      </c>
      <c r="F9724" s="13" t="s">
        <v>166</v>
      </c>
      <c r="G9724" s="14"/>
      <c r="H9724" s="15">
        <f>HYPERLINK("https://docs.wto.org/imrd/directdoc.asp?DDFDocuments/t/G/SPS/NUSA1521.doc","EN")</f>
      </c>
      <c r="I9724" s="15">
        <f>HYPERLINK("https://docs.wto.org/imrd/directdoc.asp?DDFDocuments/u/G/SPS/NUSA1521.doc","FR")</f>
      </c>
      <c r="J9724" s="15">
        <f>HYPERLINK("https://docs.wto.org/imrd/directdoc.asp?DDFDocuments/v/G/SPS/NUSA1521.doc","ES")</f>
      </c>
    </row>
    <row r="9725">
      <c r="A9725" s="10" t="s">
        <v>16654</v>
      </c>
      <c r="B9725" s="11" t="s">
        <v>82</v>
      </c>
      <c r="C9725" s="10" t="s">
        <v>18</v>
      </c>
      <c r="D9725" s="12">
        <v>39177</v>
      </c>
      <c r="E9725" s="13" t="s">
        <v>16655</v>
      </c>
      <c r="F9725" s="13" t="s">
        <v>787</v>
      </c>
      <c r="G9725" s="14"/>
      <c r="H9725" s="15">
        <f>HYPERLINK("https://docs.wto.org/imrd/directdoc.asp?DDFDocuments/t/G/SPS/NEEC303.doc","EN")</f>
      </c>
      <c r="I9725" s="15">
        <f>HYPERLINK("https://docs.wto.org/imrd/directdoc.asp?DDFDocuments/u/G/SPS/NEEC303.doc","FR")</f>
      </c>
      <c r="J9725" s="15">
        <f>HYPERLINK("https://docs.wto.org/imrd/directdoc.asp?DDFDocuments/v/G/SPS/NEEC303.doc","ES")</f>
      </c>
    </row>
    <row r="9726">
      <c r="A9726" s="10" t="s">
        <v>16656</v>
      </c>
      <c r="B9726" s="11" t="s">
        <v>204</v>
      </c>
      <c r="C9726" s="10" t="s">
        <v>12</v>
      </c>
      <c r="D9726" s="12">
        <v>39177</v>
      </c>
      <c r="E9726" s="13" t="s">
        <v>19</v>
      </c>
      <c r="F9726" s="13" t="s">
        <v>229</v>
      </c>
      <c r="G9726" s="14"/>
      <c r="H9726" s="15">
        <f>HYPERLINK("https://docs.wto.org/imrd/directdoc.asp?DDFDocuments/q/G/SPS/NEGY24R1.pdf","EN")</f>
      </c>
      <c r="I9726" s="15">
        <f>HYPERLINK("https://docs.wto.org/imrd/directdoc.asp?DDFDocuments/r/G/SPS/NEGY24R1.pdf","FR")</f>
      </c>
      <c r="J9726" s="15">
        <f>HYPERLINK("https://docs.wto.org/imrd/directdoc.asp?DDFDocuments/s/G/SPS/NEGY24R1.pdf","ES")</f>
      </c>
    </row>
    <row r="9727">
      <c r="A9727" s="10" t="s">
        <v>16657</v>
      </c>
      <c r="B9727" s="11" t="s">
        <v>623</v>
      </c>
      <c r="C9727" s="10" t="s">
        <v>12</v>
      </c>
      <c r="D9727" s="12">
        <v>39177</v>
      </c>
      <c r="E9727" s="13" t="s">
        <v>16481</v>
      </c>
      <c r="F9727" s="13" t="s">
        <v>138</v>
      </c>
      <c r="G9727" s="14" t="s">
        <v>1124</v>
      </c>
      <c r="H9727" s="15">
        <f>HYPERLINK("https://docs.wto.org/imrd/directdoc.asp?DDFDocuments/q/G/SPS/NOMN13.pdf","EN")</f>
      </c>
      <c r="I9727" s="15">
        <f>HYPERLINK("https://docs.wto.org/imrd/directdoc.asp?DDFDocuments/r/G/SPS/NOMN13.pdf","FR")</f>
      </c>
      <c r="J9727" s="15">
        <f>HYPERLINK("https://docs.wto.org/imrd/directdoc.asp?DDFDocuments/s/G/SPS/NOMN13.pdf","ES")</f>
      </c>
    </row>
    <row r="9728">
      <c r="A9728" s="10" t="s">
        <v>16658</v>
      </c>
      <c r="B9728" s="11" t="s">
        <v>623</v>
      </c>
      <c r="C9728" s="10" t="s">
        <v>12</v>
      </c>
      <c r="D9728" s="12">
        <v>39177</v>
      </c>
      <c r="E9728" s="13" t="s">
        <v>16481</v>
      </c>
      <c r="F9728" s="13" t="s">
        <v>138</v>
      </c>
      <c r="G9728" s="14" t="s">
        <v>16044</v>
      </c>
      <c r="H9728" s="15">
        <f>HYPERLINK("https://docs.wto.org/imrd/directdoc.asp?DDFDocuments/q/G/SPS/NOMN14.pdf","EN")</f>
      </c>
      <c r="I9728" s="15">
        <f>HYPERLINK("https://docs.wto.org/imrd/directdoc.asp?DDFDocuments/r/G/SPS/NOMN14.pdf","FR")</f>
      </c>
      <c r="J9728" s="15">
        <f>HYPERLINK("https://docs.wto.org/imrd/directdoc.asp?DDFDocuments/s/G/SPS/NOMN14.pdf","ES")</f>
      </c>
    </row>
    <row r="9729">
      <c r="A9729" s="10" t="s">
        <v>16659</v>
      </c>
      <c r="B9729" s="11" t="s">
        <v>161</v>
      </c>
      <c r="C9729" s="10" t="s">
        <v>18</v>
      </c>
      <c r="D9729" s="12">
        <v>39177</v>
      </c>
      <c r="E9729" s="13" t="s">
        <v>16660</v>
      </c>
      <c r="F9729" s="13" t="s">
        <v>122</v>
      </c>
      <c r="G9729" s="14"/>
      <c r="H9729" s="15">
        <f>HYPERLINK("https://docs.wto.org/imrd/directdoc.asp?DDFDocuments/t/G/SPS/NUSA1515.DOC","EN")</f>
      </c>
      <c r="I9729" s="15">
        <f>HYPERLINK("https://docs.wto.org/imrd/directdoc.asp?DDFDocuments/u/G/SPS/NUSA1515.DOC","FR")</f>
      </c>
      <c r="J9729" s="15">
        <f>HYPERLINK("https://docs.wto.org/imrd/directdoc.asp?DDFDocuments/v/G/SPS/NUSA1515.DOC","ES")</f>
      </c>
    </row>
    <row r="9730">
      <c r="A9730" s="10" t="s">
        <v>16661</v>
      </c>
      <c r="B9730" s="11" t="s">
        <v>95</v>
      </c>
      <c r="C9730" s="10" t="s">
        <v>40</v>
      </c>
      <c r="D9730" s="12">
        <v>39176</v>
      </c>
      <c r="E9730" s="13" t="s">
        <v>19</v>
      </c>
      <c r="F9730" s="13" t="s">
        <v>32</v>
      </c>
      <c r="G9730" s="14" t="s">
        <v>183</v>
      </c>
      <c r="H9730" s="15">
        <f>HYPERLINK("https://docs.wto.org/imrd/directdoc.asp?DDFDocuments/t/G/SPS/NBRA77A2.doc","EN")</f>
      </c>
      <c r="I9730" s="15">
        <f>HYPERLINK("https://docs.wto.org/imrd/directdoc.asp?DDFDocuments/u/G/SPS/NBRA77A2.doc","FR")</f>
      </c>
      <c r="J9730" s="15">
        <f>HYPERLINK("https://docs.wto.org/imrd/directdoc.asp?DDFDocuments/v/G/SPS/NBRA77A2.doc","ES")</f>
      </c>
    </row>
    <row r="9731">
      <c r="A9731" s="10" t="s">
        <v>16662</v>
      </c>
      <c r="B9731" s="11" t="s">
        <v>72</v>
      </c>
      <c r="C9731" s="10" t="s">
        <v>18</v>
      </c>
      <c r="D9731" s="12">
        <v>39174</v>
      </c>
      <c r="E9731" s="13" t="s">
        <v>16663</v>
      </c>
      <c r="F9731" s="13" t="s">
        <v>4116</v>
      </c>
      <c r="G9731" s="14" t="s">
        <v>16650</v>
      </c>
      <c r="H9731" s="15">
        <f>HYPERLINK("https://docs.wto.org/imrd/directdoc.asp?DDFDocuments/q/G/SPS/NCAN282.pdf","EN")</f>
      </c>
      <c r="I9731" s="15">
        <f>HYPERLINK("https://docs.wto.org/imrd/directdoc.asp?DDFDocuments/r/G/SPS/NCAN282.pdf","FR")</f>
      </c>
      <c r="J9731" s="15">
        <f>HYPERLINK("https://docs.wto.org/imrd/directdoc.asp?DDFDocuments/s/G/SPS/NCAN282.pdf","ES")</f>
      </c>
    </row>
    <row r="9732">
      <c r="A9732" s="10" t="s">
        <v>16664</v>
      </c>
      <c r="B9732" s="11" t="s">
        <v>79</v>
      </c>
      <c r="C9732" s="10" t="s">
        <v>18</v>
      </c>
      <c r="D9732" s="12">
        <v>39174</v>
      </c>
      <c r="E9732" s="13" t="s">
        <v>16665</v>
      </c>
      <c r="F9732" s="13" t="s">
        <v>13660</v>
      </c>
      <c r="G9732" s="14"/>
      <c r="H9732" s="15">
        <f>HYPERLINK("https://docs.wto.org/imrd/directdoc.asp?DDFDocuments/q/G/SPS/NCOL136.pdf","EN")</f>
      </c>
      <c r="I9732" s="15">
        <f>HYPERLINK("https://docs.wto.org/imrd/directdoc.asp?DDFDocuments/r/G/SPS/NCOL136.pdf","FR")</f>
      </c>
      <c r="J9732" s="15">
        <f>HYPERLINK("https://docs.wto.org/imrd/directdoc.asp?DDFDocuments/s/G/SPS/NCOL136.pdf","ES")</f>
      </c>
    </row>
    <row r="9733">
      <c r="A9733" s="10" t="s">
        <v>16666</v>
      </c>
      <c r="B9733" s="11" t="s">
        <v>79</v>
      </c>
      <c r="C9733" s="10" t="s">
        <v>18</v>
      </c>
      <c r="D9733" s="12">
        <v>39174</v>
      </c>
      <c r="E9733" s="13" t="s">
        <v>16667</v>
      </c>
      <c r="F9733" s="13" t="s">
        <v>16668</v>
      </c>
      <c r="G9733" s="14"/>
      <c r="H9733" s="15">
        <f>HYPERLINK("https://docs.wto.org/imrd/directdoc.asp?DDFDocuments/t/G/SPS/NCOL137.DOC","EN")</f>
      </c>
      <c r="I9733" s="15">
        <f>HYPERLINK("https://docs.wto.org/imrd/directdoc.asp?DDFDocuments/u/G/SPS/NCOL137.DOC","FR")</f>
      </c>
      <c r="J9733" s="15">
        <f>HYPERLINK("https://docs.wto.org/imrd/directdoc.asp?DDFDocuments/v/G/SPS/NCOL137.DOC","ES")</f>
      </c>
    </row>
    <row r="9734">
      <c r="A9734" s="10" t="s">
        <v>16669</v>
      </c>
      <c r="B9734" s="11" t="s">
        <v>188</v>
      </c>
      <c r="C9734" s="10" t="s">
        <v>40</v>
      </c>
      <c r="D9734" s="12">
        <v>39171</v>
      </c>
      <c r="E9734" s="13" t="s">
        <v>19</v>
      </c>
      <c r="F9734" s="13" t="s">
        <v>158</v>
      </c>
      <c r="G9734" s="14" t="s">
        <v>195</v>
      </c>
      <c r="H9734" s="15">
        <f>HYPERLINK("https://docs.wto.org/imrd/directdoc.asp?DDFDocuments/t/G/SPS/NAUS205A1.doc","EN")</f>
      </c>
      <c r="I9734" s="15">
        <f>HYPERLINK("https://docs.wto.org/imrd/directdoc.asp?DDFDocuments/u/G/SPS/NAUS205A1.doc","FR")</f>
      </c>
      <c r="J9734" s="15">
        <f>HYPERLINK("https://docs.wto.org/imrd/directdoc.asp?DDFDocuments/v/G/SPS/NAUS205A1.doc","ES")</f>
      </c>
    </row>
    <row r="9735">
      <c r="A9735" s="10" t="s">
        <v>16670</v>
      </c>
      <c r="B9735" s="11" t="s">
        <v>365</v>
      </c>
      <c r="C9735" s="10" t="s">
        <v>18</v>
      </c>
      <c r="D9735" s="12">
        <v>39170</v>
      </c>
      <c r="E9735" s="13" t="s">
        <v>16671</v>
      </c>
      <c r="F9735" s="13" t="s">
        <v>992</v>
      </c>
      <c r="G9735" s="14" t="s">
        <v>233</v>
      </c>
      <c r="H9735" s="15">
        <f>HYPERLINK("https://docs.wto.org/imrd/directdoc.asp?DDFDocuments/q/G/SPS/NCHL250.pdf","EN")</f>
      </c>
      <c r="I9735" s="15">
        <f>HYPERLINK("https://docs.wto.org/imrd/directdoc.asp?DDFDocuments/r/G/SPS/NCHL250.pdf","FR")</f>
      </c>
      <c r="J9735" s="15">
        <f>HYPERLINK("https://docs.wto.org/imrd/directdoc.asp?DDFDocuments/s/G/SPS/NCHL250.pdf","ES")</f>
      </c>
    </row>
    <row r="9736">
      <c r="A9736" s="10" t="s">
        <v>16672</v>
      </c>
      <c r="B9736" s="11" t="s">
        <v>365</v>
      </c>
      <c r="C9736" s="10" t="s">
        <v>18</v>
      </c>
      <c r="D9736" s="12">
        <v>39170</v>
      </c>
      <c r="E9736" s="13" t="s">
        <v>16673</v>
      </c>
      <c r="F9736" s="13" t="s">
        <v>992</v>
      </c>
      <c r="G9736" s="14"/>
      <c r="H9736" s="15">
        <f>HYPERLINK("https://docs.wto.org/imrd/directdoc.asp?DDFDocuments/t/G/SPS/NCHL251.DOC","EN")</f>
      </c>
      <c r="I9736" s="15">
        <f>HYPERLINK("https://docs.wto.org/imrd/directdoc.asp?DDFDocuments/u/G/SPS/NCHL251.DOC","FR")</f>
      </c>
      <c r="J9736" s="15">
        <f>HYPERLINK("https://docs.wto.org/imrd/directdoc.asp?DDFDocuments/v/G/SPS/NCHL251.DOC","ES")</f>
      </c>
    </row>
    <row r="9737">
      <c r="A9737" s="10" t="s">
        <v>16674</v>
      </c>
      <c r="B9737" s="11" t="s">
        <v>365</v>
      </c>
      <c r="C9737" s="10" t="s">
        <v>18</v>
      </c>
      <c r="D9737" s="12">
        <v>39170</v>
      </c>
      <c r="E9737" s="13" t="s">
        <v>16675</v>
      </c>
      <c r="F9737" s="13" t="s">
        <v>992</v>
      </c>
      <c r="G9737" s="14" t="s">
        <v>139</v>
      </c>
      <c r="H9737" s="15">
        <f>HYPERLINK("https://docs.wto.org/imrd/directdoc.asp?DDFDocuments/q/G/SPS/NCHL252.pdf","EN")</f>
      </c>
      <c r="I9737" s="15">
        <f>HYPERLINK("https://docs.wto.org/imrd/directdoc.asp?DDFDocuments/r/G/SPS/NCHL252.pdf","FR")</f>
      </c>
      <c r="J9737" s="15">
        <f>HYPERLINK("https://docs.wto.org/imrd/directdoc.asp?DDFDocuments/s/G/SPS/NCHL252.pdf","ES")</f>
      </c>
    </row>
    <row r="9738">
      <c r="A9738" s="10" t="s">
        <v>16676</v>
      </c>
      <c r="B9738" s="11" t="s">
        <v>82</v>
      </c>
      <c r="C9738" s="10" t="s">
        <v>40</v>
      </c>
      <c r="D9738" s="12">
        <v>39169</v>
      </c>
      <c r="E9738" s="13" t="s">
        <v>19</v>
      </c>
      <c r="F9738" s="13" t="s">
        <v>122</v>
      </c>
      <c r="G9738" s="14"/>
      <c r="H9738" s="15">
        <f>HYPERLINK("https://docs.wto.org/imrd/directdoc.asp?DDFDocuments/t/G/SPS/NEEC296A1.DOC","EN")</f>
      </c>
      <c r="I9738" s="15">
        <f>HYPERLINK("https://docs.wto.org/imrd/directdoc.asp?DDFDocuments/u/G/SPS/NEEC296A1.DOC","FR")</f>
      </c>
      <c r="J9738" s="15">
        <f>HYPERLINK("https://docs.wto.org/imrd/directdoc.asp?DDFDocuments/v/G/SPS/NEEC296A1.DOC","ES")</f>
      </c>
    </row>
    <row r="9739">
      <c r="A9739" s="10" t="s">
        <v>16677</v>
      </c>
      <c r="B9739" s="11" t="s">
        <v>5038</v>
      </c>
      <c r="C9739" s="10" t="s">
        <v>18</v>
      </c>
      <c r="D9739" s="12">
        <v>39167</v>
      </c>
      <c r="E9739" s="13" t="s">
        <v>16220</v>
      </c>
      <c r="F9739" s="13" t="s">
        <v>1550</v>
      </c>
      <c r="G9739" s="14"/>
      <c r="H9739" s="15">
        <f>HYPERLINK("https://docs.wto.org/imrd/directdoc.asp?DDFDocuments/t/G/SPS/NALB7.DOC","EN")</f>
      </c>
      <c r="I9739" s="15">
        <f>HYPERLINK("https://docs.wto.org/imrd/directdoc.asp?DDFDocuments/u/G/SPS/NALB7.DOC","FR")</f>
      </c>
      <c r="J9739" s="15">
        <f>HYPERLINK("https://docs.wto.org/imrd/directdoc.asp?DDFDocuments/v/G/SPS/NALB7.DOC","ES")</f>
      </c>
    </row>
    <row r="9740">
      <c r="A9740" s="10" t="s">
        <v>16678</v>
      </c>
      <c r="B9740" s="11" t="s">
        <v>34</v>
      </c>
      <c r="C9740" s="10" t="s">
        <v>18</v>
      </c>
      <c r="D9740" s="12">
        <v>39164</v>
      </c>
      <c r="E9740" s="13" t="s">
        <v>16679</v>
      </c>
      <c r="F9740" s="13" t="s">
        <v>74</v>
      </c>
      <c r="G9740" s="14"/>
      <c r="H9740" s="15">
        <f>HYPERLINK("https://docs.wto.org/imrd/directdoc.asp?DDFDocuments/t/G/SPS/NJPN178.doc","EN")</f>
      </c>
      <c r="I9740" s="15">
        <f>HYPERLINK("https://docs.wto.org/imrd/directdoc.asp?DDFDocuments/u/G/SPS/NJPN178.doc","FR")</f>
      </c>
      <c r="J9740" s="15">
        <f>HYPERLINK("https://docs.wto.org/imrd/directdoc.asp?DDFDocuments/v/G/SPS/NJPN178.doc","ES")</f>
      </c>
    </row>
    <row r="9741">
      <c r="A9741" s="10" t="s">
        <v>16680</v>
      </c>
      <c r="B9741" s="11" t="s">
        <v>82</v>
      </c>
      <c r="C9741" s="10" t="s">
        <v>40</v>
      </c>
      <c r="D9741" s="12">
        <v>39161</v>
      </c>
      <c r="E9741" s="13" t="s">
        <v>19</v>
      </c>
      <c r="F9741" s="13" t="s">
        <v>787</v>
      </c>
      <c r="G9741" s="14"/>
      <c r="H9741" s="15">
        <f>HYPERLINK("https://docs.wto.org/imrd/directdoc.asp?DDFDocuments/t/G/SPS/NEEC288A1.doc","EN")</f>
      </c>
      <c r="I9741" s="15">
        <f>HYPERLINK("https://docs.wto.org/imrd/directdoc.asp?DDFDocuments/u/G/SPS/NEEC288A1.doc","FR")</f>
      </c>
      <c r="J9741" s="15">
        <f>HYPERLINK("https://docs.wto.org/imrd/directdoc.asp?DDFDocuments/v/G/SPS/NEEC288A1.doc","ES")</f>
      </c>
    </row>
    <row r="9742">
      <c r="A9742" s="10" t="s">
        <v>16681</v>
      </c>
      <c r="B9742" s="11" t="s">
        <v>195</v>
      </c>
      <c r="C9742" s="10" t="s">
        <v>18</v>
      </c>
      <c r="D9742" s="12">
        <v>39161</v>
      </c>
      <c r="E9742" s="13" t="s">
        <v>16682</v>
      </c>
      <c r="F9742" s="13" t="s">
        <v>3404</v>
      </c>
      <c r="G9742" s="14" t="s">
        <v>188</v>
      </c>
      <c r="H9742" s="15">
        <f>HYPERLINK("https://docs.wto.org/imrd/directdoc.asp?DDFDocuments/t/G/SPS/NNZL365.doc","EN")</f>
      </c>
      <c r="I9742" s="15">
        <f>HYPERLINK("https://docs.wto.org/imrd/directdoc.asp?DDFDocuments/u/G/SPS/NNZL365.doc","FR")</f>
      </c>
      <c r="J9742" s="15">
        <f>HYPERLINK("https://docs.wto.org/imrd/directdoc.asp?DDFDocuments/v/G/SPS/NNZL365.doc","ES")</f>
      </c>
    </row>
    <row r="9743">
      <c r="A9743" s="10" t="s">
        <v>16683</v>
      </c>
      <c r="B9743" s="11" t="s">
        <v>5038</v>
      </c>
      <c r="C9743" s="10" t="s">
        <v>18</v>
      </c>
      <c r="D9743" s="12">
        <v>39160</v>
      </c>
      <c r="E9743" s="13" t="s">
        <v>16684</v>
      </c>
      <c r="F9743" s="13" t="s">
        <v>389</v>
      </c>
      <c r="G9743" s="14" t="s">
        <v>7679</v>
      </c>
      <c r="H9743" s="15">
        <f>HYPERLINK("https://docs.wto.org/imrd/directdoc.asp?DDFDocuments/q/G/SPS/NALB6.pdf","EN")</f>
      </c>
      <c r="I9743" s="15">
        <f>HYPERLINK("https://docs.wto.org/imrd/directdoc.asp?DDFDocuments/r/G/SPS/NALB6.pdf","FR")</f>
      </c>
      <c r="J9743" s="15">
        <f>HYPERLINK("https://docs.wto.org/imrd/directdoc.asp?DDFDocuments/s/G/SPS/NALB6.pdf","ES")</f>
      </c>
    </row>
    <row r="9744">
      <c r="A9744" s="10" t="s">
        <v>16685</v>
      </c>
      <c r="B9744" s="11" t="s">
        <v>95</v>
      </c>
      <c r="C9744" s="10" t="s">
        <v>18</v>
      </c>
      <c r="D9744" s="12">
        <v>39160</v>
      </c>
      <c r="E9744" s="13" t="s">
        <v>16686</v>
      </c>
      <c r="F9744" s="13" t="s">
        <v>7145</v>
      </c>
      <c r="G9744" s="14"/>
      <c r="H9744" s="15">
        <f>HYPERLINK("https://docs.wto.org/imrd/directdoc.asp?DDFDocuments/q/G/SPS/NBRA294.pdf","EN")</f>
      </c>
      <c r="I9744" s="15">
        <f>HYPERLINK("https://docs.wto.org/imrd/directdoc.asp?DDFDocuments/r/G/SPS/NBRA294.pdf","FR")</f>
      </c>
      <c r="J9744" s="15">
        <f>HYPERLINK("https://docs.wto.org/imrd/directdoc.asp?DDFDocuments/s/G/SPS/NBRA294.pdf","ES")</f>
      </c>
    </row>
    <row r="9745">
      <c r="A9745" s="10" t="s">
        <v>16687</v>
      </c>
      <c r="B9745" s="11" t="s">
        <v>95</v>
      </c>
      <c r="C9745" s="10" t="s">
        <v>18</v>
      </c>
      <c r="D9745" s="12">
        <v>39160</v>
      </c>
      <c r="E9745" s="13" t="s">
        <v>16688</v>
      </c>
      <c r="F9745" s="13" t="s">
        <v>368</v>
      </c>
      <c r="G9745" s="14"/>
      <c r="H9745" s="15">
        <f>HYPERLINK("https://docs.wto.org/imrd/directdoc.asp?DDFDocuments/q/G/SPS/NBRA295.pdf","EN")</f>
      </c>
      <c r="I9745" s="15">
        <f>HYPERLINK("https://docs.wto.org/imrd/directdoc.asp?DDFDocuments/r/G/SPS/NBRA295.pdf","FR")</f>
      </c>
      <c r="J9745" s="15">
        <f>HYPERLINK("https://docs.wto.org/imrd/directdoc.asp?DDFDocuments/s/G/SPS/NBRA295.pdf","ES")</f>
      </c>
    </row>
    <row r="9746">
      <c r="A9746" s="10" t="s">
        <v>16689</v>
      </c>
      <c r="B9746" s="11" t="s">
        <v>95</v>
      </c>
      <c r="C9746" s="10" t="s">
        <v>18</v>
      </c>
      <c r="D9746" s="12">
        <v>39160</v>
      </c>
      <c r="E9746" s="13" t="s">
        <v>16690</v>
      </c>
      <c r="F9746" s="13" t="s">
        <v>368</v>
      </c>
      <c r="G9746" s="14" t="s">
        <v>16691</v>
      </c>
      <c r="H9746" s="15">
        <f>HYPERLINK("https://docs.wto.org/imrd/directdoc.asp?DDFDocuments/t/G/SPS/NBRA296.DOC","EN")</f>
      </c>
      <c r="I9746" s="15">
        <f>HYPERLINK("https://docs.wto.org/imrd/directdoc.asp?DDFDocuments/u/G/SPS/NBRA296.DOC","FR")</f>
      </c>
      <c r="J9746" s="15">
        <f>HYPERLINK("https://docs.wto.org/imrd/directdoc.asp?DDFDocuments/v/G/SPS/NBRA296.DOC","ES")</f>
      </c>
    </row>
    <row r="9747">
      <c r="A9747" s="10" t="s">
        <v>16692</v>
      </c>
      <c r="B9747" s="11" t="s">
        <v>79</v>
      </c>
      <c r="C9747" s="10" t="s">
        <v>12</v>
      </c>
      <c r="D9747" s="12">
        <v>39160</v>
      </c>
      <c r="E9747" s="13" t="s">
        <v>16665</v>
      </c>
      <c r="F9747" s="13" t="s">
        <v>2120</v>
      </c>
      <c r="G9747" s="14"/>
      <c r="H9747" s="15">
        <f>HYPERLINK("https://docs.wto.org/imrd/directdoc.asp?DDFDocuments/q/G/SPS/NCOL135.pdf","EN")</f>
      </c>
      <c r="I9747" s="15">
        <f>HYPERLINK("https://docs.wto.org/imrd/directdoc.asp?DDFDocuments/r/G/SPS/NCOL135.pdf","FR")</f>
      </c>
      <c r="J9747" s="15">
        <f>HYPERLINK("https://docs.wto.org/imrd/directdoc.asp?DDFDocuments/s/G/SPS/NCOL135.pdf","ES")</f>
      </c>
    </row>
    <row r="9748">
      <c r="A9748" s="10" t="s">
        <v>16693</v>
      </c>
      <c r="B9748" s="11" t="s">
        <v>82</v>
      </c>
      <c r="C9748" s="10" t="s">
        <v>40</v>
      </c>
      <c r="D9748" s="12">
        <v>39160</v>
      </c>
      <c r="E9748" s="13" t="s">
        <v>19</v>
      </c>
      <c r="F9748" s="13" t="s">
        <v>787</v>
      </c>
      <c r="G9748" s="14"/>
      <c r="H9748" s="15">
        <f>HYPERLINK("https://docs.wto.org/imrd/directdoc.asp?DDFDocuments/t/G/SPS/NEEC283A1.doc","EN")</f>
      </c>
      <c r="I9748" s="15">
        <f>HYPERLINK("https://docs.wto.org/imrd/directdoc.asp?DDFDocuments/u/G/SPS/NEEC283A1.doc","FR")</f>
      </c>
      <c r="J9748" s="15">
        <f>HYPERLINK("https://docs.wto.org/imrd/directdoc.asp?DDFDocuments/v/G/SPS/NEEC283A1.doc","ES")</f>
      </c>
    </row>
    <row r="9749">
      <c r="A9749" s="10" t="s">
        <v>16694</v>
      </c>
      <c r="B9749" s="11" t="s">
        <v>82</v>
      </c>
      <c r="C9749" s="10" t="s">
        <v>40</v>
      </c>
      <c r="D9749" s="12">
        <v>39160</v>
      </c>
      <c r="E9749" s="13" t="s">
        <v>19</v>
      </c>
      <c r="F9749" s="13" t="s">
        <v>787</v>
      </c>
      <c r="G9749" s="14"/>
      <c r="H9749" s="15">
        <f>HYPERLINK("https://docs.wto.org/imrd/directdoc.asp?DDFDocuments/t/G/SPS/NEEC285A1.doc","EN")</f>
      </c>
      <c r="I9749" s="15">
        <f>HYPERLINK("https://docs.wto.org/imrd/directdoc.asp?DDFDocuments/u/G/SPS/NEEC285A1.doc","FR")</f>
      </c>
      <c r="J9749" s="15">
        <f>HYPERLINK("https://docs.wto.org/imrd/directdoc.asp?DDFDocuments/v/G/SPS/NEEC285A1.doc","ES")</f>
      </c>
    </row>
    <row r="9750">
      <c r="A9750" s="10" t="s">
        <v>16695</v>
      </c>
      <c r="B9750" s="11" t="s">
        <v>82</v>
      </c>
      <c r="C9750" s="10" t="s">
        <v>40</v>
      </c>
      <c r="D9750" s="12">
        <v>39160</v>
      </c>
      <c r="E9750" s="13" t="s">
        <v>19</v>
      </c>
      <c r="F9750" s="13" t="s">
        <v>16696</v>
      </c>
      <c r="G9750" s="14"/>
      <c r="H9750" s="15">
        <f>HYPERLINK("https://docs.wto.org/imrd/directdoc.asp?DDFDocuments/t/G/SPS/NEEC286A1.DOC","EN")</f>
      </c>
      <c r="I9750" s="15">
        <f>HYPERLINK("https://docs.wto.org/imrd/directdoc.asp?DDFDocuments/u/G/SPS/NEEC286A1.DOC","FR")</f>
      </c>
      <c r="J9750" s="15">
        <f>HYPERLINK("https://docs.wto.org/imrd/directdoc.asp?DDFDocuments/v/G/SPS/NEEC286A1.DOC","ES")</f>
      </c>
    </row>
    <row r="9751">
      <c r="A9751" s="10" t="s">
        <v>16697</v>
      </c>
      <c r="B9751" s="11" t="s">
        <v>82</v>
      </c>
      <c r="C9751" s="10" t="s">
        <v>40</v>
      </c>
      <c r="D9751" s="12">
        <v>39160</v>
      </c>
      <c r="E9751" s="13" t="s">
        <v>19</v>
      </c>
      <c r="F9751" s="13" t="s">
        <v>787</v>
      </c>
      <c r="G9751" s="14"/>
      <c r="H9751" s="15">
        <f>HYPERLINK("https://docs.wto.org/imrd/directdoc.asp?DDFDocuments/t/G/SPS/NEEC287A1.doc","EN")</f>
      </c>
      <c r="I9751" s="15">
        <f>HYPERLINK("https://docs.wto.org/imrd/directdoc.asp?DDFDocuments/u/G/SPS/NEEC287A1.doc","FR")</f>
      </c>
      <c r="J9751" s="15">
        <f>HYPERLINK("https://docs.wto.org/imrd/directdoc.asp?DDFDocuments/v/G/SPS/NEEC287A1.doc","ES")</f>
      </c>
    </row>
    <row r="9752">
      <c r="A9752" s="10" t="s">
        <v>16698</v>
      </c>
      <c r="B9752" s="11" t="s">
        <v>195</v>
      </c>
      <c r="C9752" s="10" t="s">
        <v>40</v>
      </c>
      <c r="D9752" s="12">
        <v>39160</v>
      </c>
      <c r="E9752" s="13" t="s">
        <v>19</v>
      </c>
      <c r="F9752" s="13" t="s">
        <v>16699</v>
      </c>
      <c r="G9752" s="14" t="s">
        <v>3481</v>
      </c>
      <c r="H9752" s="15">
        <f>HYPERLINK("https://docs.wto.org/imrd/directdoc.asp?DDFDocuments/q/G/SPS/NNZL362A1.pdf","EN")</f>
      </c>
      <c r="I9752" s="15">
        <f>HYPERLINK("https://docs.wto.org/imrd/directdoc.asp?DDFDocuments/r/G/SPS/NNZL362A1.pdf","FR")</f>
      </c>
      <c r="J9752" s="15">
        <f>HYPERLINK("https://docs.wto.org/imrd/directdoc.asp?DDFDocuments/s/G/SPS/NNZL362A1.pdf","ES")</f>
      </c>
    </row>
    <row r="9753">
      <c r="A9753" s="10" t="s">
        <v>16700</v>
      </c>
      <c r="B9753" s="11" t="s">
        <v>1944</v>
      </c>
      <c r="C9753" s="10" t="s">
        <v>18</v>
      </c>
      <c r="D9753" s="12">
        <v>39160</v>
      </c>
      <c r="E9753" s="13" t="s">
        <v>2329</v>
      </c>
      <c r="F9753" s="13" t="s">
        <v>158</v>
      </c>
      <c r="G9753" s="14"/>
      <c r="H9753" s="15">
        <f>HYPERLINK("https://docs.wto.org/imrd/directdoc.asp?DDFDocuments/t/G/SPS/NPAN49.DOC","EN")</f>
      </c>
      <c r="I9753" s="15">
        <f>HYPERLINK("https://docs.wto.org/imrd/directdoc.asp?DDFDocuments/u/G/SPS/NPAN49.DOC","FR")</f>
      </c>
      <c r="J9753" s="15">
        <f>HYPERLINK("https://docs.wto.org/imrd/directdoc.asp?DDFDocuments/v/G/SPS/NPAN49.DOC","ES")</f>
      </c>
    </row>
    <row r="9754">
      <c r="A9754" s="10" t="s">
        <v>16701</v>
      </c>
      <c r="B9754" s="11" t="s">
        <v>145</v>
      </c>
      <c r="C9754" s="10" t="s">
        <v>12</v>
      </c>
      <c r="D9754" s="12">
        <v>39160</v>
      </c>
      <c r="E9754" s="13" t="s">
        <v>8332</v>
      </c>
      <c r="F9754" s="13" t="s">
        <v>229</v>
      </c>
      <c r="G9754" s="14" t="s">
        <v>520</v>
      </c>
      <c r="H9754" s="15">
        <f>HYPERLINK("https://docs.wto.org/imrd/directdoc.asp?DDFDocuments/q/G/SPS/NPHL113.pdf","EN")</f>
      </c>
      <c r="I9754" s="15">
        <f>HYPERLINK("https://docs.wto.org/imrd/directdoc.asp?DDFDocuments/r/G/SPS/NPHL113.pdf","FR")</f>
      </c>
      <c r="J9754" s="15">
        <f>HYPERLINK("https://docs.wto.org/imrd/directdoc.asp?DDFDocuments/s/G/SPS/NPHL113.pdf","ES")</f>
      </c>
    </row>
    <row r="9755">
      <c r="A9755" s="10" t="s">
        <v>16702</v>
      </c>
      <c r="B9755" s="11" t="s">
        <v>183</v>
      </c>
      <c r="C9755" s="10" t="s">
        <v>18</v>
      </c>
      <c r="D9755" s="12">
        <v>39154</v>
      </c>
      <c r="E9755" s="13" t="s">
        <v>3486</v>
      </c>
      <c r="F9755" s="13" t="s">
        <v>1282</v>
      </c>
      <c r="G9755" s="14"/>
      <c r="H9755" s="15">
        <f>HYPERLINK("https://docs.wto.org/imrd/directdoc.asp?DDFDocuments/q/G/SPS/NARG108.pdf","EN")</f>
      </c>
      <c r="I9755" s="15">
        <f>HYPERLINK("https://docs.wto.org/imrd/directdoc.asp?DDFDocuments/r/G/SPS/NARG108.pdf","FR")</f>
      </c>
      <c r="J9755" s="15">
        <f>HYPERLINK("https://docs.wto.org/imrd/directdoc.asp?DDFDocuments/s/G/SPS/NARG108.pdf","ES")</f>
      </c>
    </row>
    <row r="9756">
      <c r="A9756" s="10" t="s">
        <v>16703</v>
      </c>
      <c r="B9756" s="11" t="s">
        <v>188</v>
      </c>
      <c r="C9756" s="10" t="s">
        <v>18</v>
      </c>
      <c r="D9756" s="12">
        <v>39147</v>
      </c>
      <c r="E9756" s="13" t="s">
        <v>16704</v>
      </c>
      <c r="F9756" s="13" t="s">
        <v>992</v>
      </c>
      <c r="G9756" s="14" t="s">
        <v>145</v>
      </c>
      <c r="H9756" s="15">
        <f>HYPERLINK("https://docs.wto.org/imrd/directdoc.asp?DDFDocuments/q/G/SPS/NAUS209.pdf","EN")</f>
      </c>
      <c r="I9756" s="15">
        <f>HYPERLINK("https://docs.wto.org/imrd/directdoc.asp?DDFDocuments/r/G/SPS/NAUS209.pdf","FR")</f>
      </c>
      <c r="J9756" s="15">
        <f>HYPERLINK("https://docs.wto.org/imrd/directdoc.asp?DDFDocuments/s/G/SPS/NAUS209.pdf","ES")</f>
      </c>
    </row>
    <row r="9757">
      <c r="A9757" s="10" t="s">
        <v>16705</v>
      </c>
      <c r="B9757" s="11" t="s">
        <v>79</v>
      </c>
      <c r="C9757" s="10" t="s">
        <v>18</v>
      </c>
      <c r="D9757" s="12">
        <v>39147</v>
      </c>
      <c r="E9757" s="13" t="s">
        <v>16706</v>
      </c>
      <c r="F9757" s="13" t="s">
        <v>868</v>
      </c>
      <c r="G9757" s="14"/>
      <c r="H9757" s="15">
        <f>HYPERLINK("https://docs.wto.org/imrd/directdoc.asp?DDFDocuments/t/G/SPS/NCOL134.DOC","EN")</f>
      </c>
      <c r="I9757" s="15">
        <f>HYPERLINK("https://docs.wto.org/imrd/directdoc.asp?DDFDocuments/u/G/SPS/NCOL134.DOC","FR")</f>
      </c>
      <c r="J9757" s="15">
        <f>HYPERLINK("https://docs.wto.org/imrd/directdoc.asp?DDFDocuments/v/G/SPS/NCOL134.DOC","ES")</f>
      </c>
    </row>
    <row r="9758">
      <c r="A9758" s="10" t="s">
        <v>16707</v>
      </c>
      <c r="B9758" s="11" t="s">
        <v>27</v>
      </c>
      <c r="C9758" s="10" t="s">
        <v>18</v>
      </c>
      <c r="D9758" s="12">
        <v>39147</v>
      </c>
      <c r="E9758" s="13" t="s">
        <v>13644</v>
      </c>
      <c r="F9758" s="13" t="s">
        <v>992</v>
      </c>
      <c r="G9758" s="14"/>
      <c r="H9758" s="15">
        <f>HYPERLINK("https://docs.wto.org/imrd/directdoc.asp?DDFDocuments/q/G/SPS/NCRI52.pdf","EN")</f>
      </c>
      <c r="I9758" s="15">
        <f>HYPERLINK("https://docs.wto.org/imrd/directdoc.asp?DDFDocuments/r/G/SPS/NCRI52.pdf","FR")</f>
      </c>
      <c r="J9758" s="15">
        <f>HYPERLINK("https://docs.wto.org/imrd/directdoc.asp?DDFDocuments/s/G/SPS/NCRI52.pdf","ES")</f>
      </c>
    </row>
    <row r="9759">
      <c r="A9759" s="10" t="s">
        <v>16708</v>
      </c>
      <c r="B9759" s="11" t="s">
        <v>623</v>
      </c>
      <c r="C9759" s="10" t="s">
        <v>12</v>
      </c>
      <c r="D9759" s="12">
        <v>39147</v>
      </c>
      <c r="E9759" s="13" t="s">
        <v>16709</v>
      </c>
      <c r="F9759" s="13" t="s">
        <v>138</v>
      </c>
      <c r="G9759" s="14" t="s">
        <v>514</v>
      </c>
      <c r="H9759" s="15">
        <f>HYPERLINK("https://docs.wto.org/imrd/directdoc.asp?DDFDocuments/t/G/SPS/NOMN12.DOC","EN")</f>
      </c>
      <c r="I9759" s="15">
        <f>HYPERLINK("https://docs.wto.org/imrd/directdoc.asp?DDFDocuments/u/G/SPS/NOMN12.DOC","FR")</f>
      </c>
      <c r="J9759" s="15">
        <f>HYPERLINK("https://docs.wto.org/imrd/directdoc.asp?DDFDocuments/v/G/SPS/NOMN12.DOC","ES")</f>
      </c>
    </row>
    <row r="9760">
      <c r="A9760" s="10" t="s">
        <v>16710</v>
      </c>
      <c r="B9760" s="11" t="s">
        <v>161</v>
      </c>
      <c r="C9760" s="10" t="s">
        <v>40</v>
      </c>
      <c r="D9760" s="12">
        <v>39146</v>
      </c>
      <c r="E9760" s="13" t="s">
        <v>19</v>
      </c>
      <c r="F9760" s="13" t="s">
        <v>5438</v>
      </c>
      <c r="G9760" s="14" t="s">
        <v>87</v>
      </c>
      <c r="H9760" s="15">
        <f>HYPERLINK("https://docs.wto.org/imrd/directdoc.asp?DDFDocuments/t/G/SPS/NUSA1505A1.DOC","EN")</f>
      </c>
      <c r="I9760" s="15">
        <f>HYPERLINK("https://docs.wto.org/imrd/directdoc.asp?DDFDocuments/u/G/SPS/NUSA1505A1.DOC","FR")</f>
      </c>
      <c r="J9760" s="15">
        <f>HYPERLINK("https://docs.wto.org/imrd/directdoc.asp?DDFDocuments/v/G/SPS/NUSA1505A1.DOC","ES")</f>
      </c>
    </row>
    <row r="9761">
      <c r="A9761" s="10" t="s">
        <v>16711</v>
      </c>
      <c r="B9761" s="11" t="s">
        <v>79</v>
      </c>
      <c r="C9761" s="10" t="s">
        <v>18</v>
      </c>
      <c r="D9761" s="12">
        <v>39143</v>
      </c>
      <c r="E9761" s="13" t="s">
        <v>8711</v>
      </c>
      <c r="F9761" s="13" t="s">
        <v>14830</v>
      </c>
      <c r="G9761" s="14"/>
      <c r="H9761" s="15">
        <f>HYPERLINK("https://docs.wto.org/imrd/directdoc.asp?DDFDocuments/t/G/SPS/NCOL132.doc","EN")</f>
      </c>
      <c r="I9761" s="15">
        <f>HYPERLINK("https://docs.wto.org/imrd/directdoc.asp?DDFDocuments/u/G/SPS/NCOL132.doc","FR")</f>
      </c>
      <c r="J9761" s="15">
        <f>HYPERLINK("https://docs.wto.org/imrd/directdoc.asp?DDFDocuments/v/G/SPS/NCOL132.doc","ES")</f>
      </c>
    </row>
    <row r="9762">
      <c r="A9762" s="10" t="s">
        <v>16712</v>
      </c>
      <c r="B9762" s="11" t="s">
        <v>79</v>
      </c>
      <c r="C9762" s="10" t="s">
        <v>18</v>
      </c>
      <c r="D9762" s="12">
        <v>39143</v>
      </c>
      <c r="E9762" s="13" t="s">
        <v>16713</v>
      </c>
      <c r="F9762" s="13" t="s">
        <v>16714</v>
      </c>
      <c r="G9762" s="14"/>
      <c r="H9762" s="15">
        <f>HYPERLINK("https://docs.wto.org/imrd/directdoc.asp?DDFDocuments/q/G/SPS/NCOL133.pdf","EN")</f>
      </c>
      <c r="I9762" s="15">
        <f>HYPERLINK("https://docs.wto.org/imrd/directdoc.asp?DDFDocuments/r/G/SPS/NCOL133.pdf","FR")</f>
      </c>
      <c r="J9762" s="15">
        <f>HYPERLINK("https://docs.wto.org/imrd/directdoc.asp?DDFDocuments/s/G/SPS/NCOL133.pdf","ES")</f>
      </c>
    </row>
    <row r="9763">
      <c r="A9763" s="10" t="s">
        <v>16715</v>
      </c>
      <c r="B9763" s="11" t="s">
        <v>27</v>
      </c>
      <c r="C9763" s="10" t="s">
        <v>18</v>
      </c>
      <c r="D9763" s="12">
        <v>39143</v>
      </c>
      <c r="E9763" s="13" t="s">
        <v>16716</v>
      </c>
      <c r="F9763" s="13" t="s">
        <v>158</v>
      </c>
      <c r="G9763" s="14" t="s">
        <v>365</v>
      </c>
      <c r="H9763" s="15">
        <f>HYPERLINK("https://docs.wto.org/imrd/directdoc.asp?DDFDocuments/t/G/SPS/NCRI51.DOC","EN")</f>
      </c>
      <c r="I9763" s="15">
        <f>HYPERLINK("https://docs.wto.org/imrd/directdoc.asp?DDFDocuments/u/G/SPS/NCRI51.DOC","FR")</f>
      </c>
      <c r="J9763" s="15">
        <f>HYPERLINK("https://docs.wto.org/imrd/directdoc.asp?DDFDocuments/v/G/SPS/NCRI51.DOC","ES")</f>
      </c>
    </row>
    <row r="9764">
      <c r="A9764" s="10" t="s">
        <v>16717</v>
      </c>
      <c r="B9764" s="11" t="s">
        <v>95</v>
      </c>
      <c r="C9764" s="10" t="s">
        <v>40</v>
      </c>
      <c r="D9764" s="12">
        <v>39141</v>
      </c>
      <c r="E9764" s="13" t="s">
        <v>19</v>
      </c>
      <c r="F9764" s="13" t="s">
        <v>368</v>
      </c>
      <c r="G9764" s="14" t="s">
        <v>3481</v>
      </c>
      <c r="H9764" s="15">
        <f>HYPERLINK("https://docs.wto.org/imrd/directdoc.asp?DDFDocuments/q/G/SPS/NBRA220A1.pdf","EN")</f>
      </c>
      <c r="I9764" s="15">
        <f>HYPERLINK("https://docs.wto.org/imrd/directdoc.asp?DDFDocuments/r/G/SPS/NBRA220A1.pdf","FR")</f>
      </c>
      <c r="J9764" s="15">
        <f>HYPERLINK("https://docs.wto.org/imrd/directdoc.asp?DDFDocuments/s/G/SPS/NBRA220A1.pdf","ES")</f>
      </c>
    </row>
    <row r="9765">
      <c r="A9765" s="10" t="s">
        <v>16718</v>
      </c>
      <c r="B9765" s="11" t="s">
        <v>95</v>
      </c>
      <c r="C9765" s="10" t="s">
        <v>18</v>
      </c>
      <c r="D9765" s="12">
        <v>39141</v>
      </c>
      <c r="E9765" s="13" t="s">
        <v>16719</v>
      </c>
      <c r="F9765" s="13" t="s">
        <v>368</v>
      </c>
      <c r="G9765" s="14"/>
      <c r="H9765" s="15">
        <f>HYPERLINK("https://docs.wto.org/imrd/directdoc.asp?DDFDocuments/t/G/SPS/NBRA284.doc","EN")</f>
      </c>
      <c r="I9765" s="15">
        <f>HYPERLINK("https://docs.wto.org/imrd/directdoc.asp?DDFDocuments/u/G/SPS/NBRA284.doc","FR")</f>
      </c>
      <c r="J9765" s="15">
        <f>HYPERLINK("https://docs.wto.org/imrd/directdoc.asp?DDFDocuments/v/G/SPS/NBRA284.doc","ES")</f>
      </c>
    </row>
    <row r="9766">
      <c r="A9766" s="10" t="s">
        <v>16720</v>
      </c>
      <c r="B9766" s="11" t="s">
        <v>95</v>
      </c>
      <c r="C9766" s="10" t="s">
        <v>18</v>
      </c>
      <c r="D9766" s="12">
        <v>39141</v>
      </c>
      <c r="E9766" s="13" t="s">
        <v>16721</v>
      </c>
      <c r="F9766" s="13" t="s">
        <v>1515</v>
      </c>
      <c r="G9766" s="14" t="s">
        <v>779</v>
      </c>
      <c r="H9766" s="15">
        <f>HYPERLINK("https://docs.wto.org/imrd/directdoc.asp?DDFDocuments/t/G/SPS/NBRA286.doc","EN")</f>
      </c>
      <c r="I9766" s="15">
        <f>HYPERLINK("https://docs.wto.org/imrd/directdoc.asp?DDFDocuments/u/G/SPS/NBRA286.doc","FR")</f>
      </c>
      <c r="J9766" s="15">
        <f>HYPERLINK("https://docs.wto.org/imrd/directdoc.asp?DDFDocuments/v/G/SPS/NBRA286.doc","ES")</f>
      </c>
    </row>
    <row r="9767">
      <c r="A9767" s="10" t="s">
        <v>16722</v>
      </c>
      <c r="B9767" s="11" t="s">
        <v>286</v>
      </c>
      <c r="C9767" s="10" t="s">
        <v>12</v>
      </c>
      <c r="D9767" s="12">
        <v>39141</v>
      </c>
      <c r="E9767" s="13" t="s">
        <v>16723</v>
      </c>
      <c r="F9767" s="13" t="s">
        <v>2192</v>
      </c>
      <c r="G9767" s="14" t="s">
        <v>14219</v>
      </c>
      <c r="H9767" s="15">
        <f>HYPERLINK("https://docs.wto.org/imrd/directdoc.asp?DDFDocuments/t/G/SPS/NPRY15.doc","EN")</f>
      </c>
      <c r="I9767" s="15">
        <f>HYPERLINK("https://docs.wto.org/imrd/directdoc.asp?DDFDocuments/u/G/SPS/NPRY15.doc","FR")</f>
      </c>
      <c r="J9767" s="15">
        <f>HYPERLINK("https://docs.wto.org/imrd/directdoc.asp?DDFDocuments/v/G/SPS/NPRY15.doc","ES")</f>
      </c>
    </row>
    <row r="9768">
      <c r="A9768" s="10" t="s">
        <v>16724</v>
      </c>
      <c r="B9768" s="11" t="s">
        <v>153</v>
      </c>
      <c r="C9768" s="10" t="s">
        <v>12</v>
      </c>
      <c r="D9768" s="12">
        <v>39140</v>
      </c>
      <c r="E9768" s="13" t="s">
        <v>19</v>
      </c>
      <c r="F9768" s="13" t="s">
        <v>80</v>
      </c>
      <c r="G9768" s="14" t="s">
        <v>16725</v>
      </c>
      <c r="H9768" s="15">
        <f>HYPERLINK("https://docs.wto.org/imrd/directdoc.asp?DDFDocuments/q/G/SPS/NKOR142R1.pdf","EN")</f>
      </c>
      <c r="I9768" s="15">
        <f>HYPERLINK("https://docs.wto.org/imrd/directdoc.asp?DDFDocuments/r/G/SPS/NKOR142R1.pdf","FR")</f>
      </c>
      <c r="J9768" s="15">
        <f>HYPERLINK("https://docs.wto.org/imrd/directdoc.asp?DDFDocuments/s/G/SPS/NKOR142R1.pdf","ES")</f>
      </c>
    </row>
    <row r="9769">
      <c r="A9769" s="10" t="s">
        <v>16726</v>
      </c>
      <c r="B9769" s="11" t="s">
        <v>134</v>
      </c>
      <c r="C9769" s="10" t="s">
        <v>12</v>
      </c>
      <c r="D9769" s="12">
        <v>39140</v>
      </c>
      <c r="E9769" s="13" t="s">
        <v>16727</v>
      </c>
      <c r="F9769" s="13" t="s">
        <v>36</v>
      </c>
      <c r="G9769" s="14" t="s">
        <v>520</v>
      </c>
      <c r="H9769" s="15">
        <f>HYPERLINK("https://docs.wto.org/imrd/directdoc.asp?DDFDocuments/q/G/SPS/NTHA157.pdf","EN")</f>
      </c>
      <c r="I9769" s="15">
        <f>HYPERLINK("https://docs.wto.org/imrd/directdoc.asp?DDFDocuments/r/G/SPS/NTHA157.pdf","FR")</f>
      </c>
      <c r="J9769" s="15">
        <f>HYPERLINK("https://docs.wto.org/imrd/directdoc.asp?DDFDocuments/s/G/SPS/NTHA157.pdf","ES")</f>
      </c>
    </row>
    <row r="9770">
      <c r="A9770" s="10" t="s">
        <v>16728</v>
      </c>
      <c r="B9770" s="11" t="s">
        <v>79</v>
      </c>
      <c r="C9770" s="10" t="s">
        <v>2295</v>
      </c>
      <c r="D9770" s="12">
        <v>39136</v>
      </c>
      <c r="E9770" s="13" t="s">
        <v>19</v>
      </c>
      <c r="F9770" s="13" t="s">
        <v>2192</v>
      </c>
      <c r="G9770" s="14" t="s">
        <v>349</v>
      </c>
      <c r="H9770" s="15">
        <f>HYPERLINK("https://docs.wto.org/imrd/directdoc.asp?DDFDocuments/t/G/SPS/NCOL130C1.doc","EN")</f>
      </c>
      <c r="I9770" s="15">
        <f>HYPERLINK("https://docs.wto.org/imrd/directdoc.asp?DDFDocuments/u/G/SPS/NCOL130C1.doc","FR")</f>
      </c>
      <c r="J9770" s="15">
        <f>HYPERLINK("https://docs.wto.org/imrd/directdoc.asp?DDFDocuments/v/G/SPS/NCOL130C1.doc","ES")</f>
      </c>
    </row>
    <row r="9771">
      <c r="A9771" s="10" t="s">
        <v>16729</v>
      </c>
      <c r="B9771" s="11" t="s">
        <v>79</v>
      </c>
      <c r="C9771" s="10" t="s">
        <v>18</v>
      </c>
      <c r="D9771" s="12">
        <v>39135</v>
      </c>
      <c r="E9771" s="13" t="s">
        <v>19</v>
      </c>
      <c r="F9771" s="13" t="s">
        <v>24</v>
      </c>
      <c r="G9771" s="14"/>
      <c r="H9771" s="15">
        <f>HYPERLINK("https://docs.wto.org/imrd/directdoc.asp?DDFDocuments/t/G/SPS/NCOL105R1.DOC","EN")</f>
      </c>
      <c r="I9771" s="15">
        <f>HYPERLINK("https://docs.wto.org/imrd/directdoc.asp?DDFDocuments/u/G/SPS/NCOL105R1.DOC","FR")</f>
      </c>
      <c r="J9771" s="15">
        <f>HYPERLINK("https://docs.wto.org/imrd/directdoc.asp?DDFDocuments/v/G/SPS/NCOL105R1.DOC","ES")</f>
      </c>
    </row>
    <row r="9772">
      <c r="A9772" s="10" t="s">
        <v>16730</v>
      </c>
      <c r="B9772" s="11" t="s">
        <v>233</v>
      </c>
      <c r="C9772" s="10" t="s">
        <v>18</v>
      </c>
      <c r="D9772" s="12">
        <v>39135</v>
      </c>
      <c r="E9772" s="13" t="s">
        <v>16731</v>
      </c>
      <c r="F9772" s="13" t="s">
        <v>992</v>
      </c>
      <c r="G9772" s="14" t="s">
        <v>183</v>
      </c>
      <c r="H9772" s="15">
        <f>HYPERLINK("https://docs.wto.org/imrd/directdoc.asp?DDFDocuments/q/G/SPS/NPER154.pdf","EN")</f>
      </c>
      <c r="I9772" s="15">
        <f>HYPERLINK("https://docs.wto.org/imrd/directdoc.asp?DDFDocuments/r/G/SPS/NPER154.pdf","FR")</f>
      </c>
      <c r="J9772" s="15">
        <f>HYPERLINK("https://docs.wto.org/imrd/directdoc.asp?DDFDocuments/s/G/SPS/NPER154.pdf","ES")</f>
      </c>
    </row>
    <row r="9773">
      <c r="A9773" s="10" t="s">
        <v>16732</v>
      </c>
      <c r="B9773" s="11" t="s">
        <v>233</v>
      </c>
      <c r="C9773" s="10" t="s">
        <v>12</v>
      </c>
      <c r="D9773" s="12">
        <v>39135</v>
      </c>
      <c r="E9773" s="13" t="s">
        <v>4111</v>
      </c>
      <c r="F9773" s="13" t="s">
        <v>229</v>
      </c>
      <c r="G9773" s="14" t="s">
        <v>520</v>
      </c>
      <c r="H9773" s="15">
        <f>HYPERLINK("https://docs.wto.org/imrd/directdoc.asp?DDFDocuments/t/G/SPS/NPER155.DOC","EN")</f>
      </c>
      <c r="I9773" s="15">
        <f>HYPERLINK("https://docs.wto.org/imrd/directdoc.asp?DDFDocuments/u/G/SPS/NPER155.DOC","FR")</f>
      </c>
      <c r="J9773" s="15">
        <f>HYPERLINK("https://docs.wto.org/imrd/directdoc.asp?DDFDocuments/v/G/SPS/NPER155.DOC","ES")</f>
      </c>
    </row>
    <row r="9774">
      <c r="A9774" s="10" t="s">
        <v>16733</v>
      </c>
      <c r="B9774" s="11" t="s">
        <v>233</v>
      </c>
      <c r="C9774" s="10" t="s">
        <v>12</v>
      </c>
      <c r="D9774" s="12">
        <v>39135</v>
      </c>
      <c r="E9774" s="13" t="s">
        <v>16734</v>
      </c>
      <c r="F9774" s="13" t="s">
        <v>2192</v>
      </c>
      <c r="G9774" s="14" t="s">
        <v>349</v>
      </c>
      <c r="H9774" s="15">
        <f>HYPERLINK("https://docs.wto.org/imrd/directdoc.asp?DDFDocuments/t/G/SPS/NPER156.doc","EN")</f>
      </c>
      <c r="I9774" s="15">
        <f>HYPERLINK("https://docs.wto.org/imrd/directdoc.asp?DDFDocuments/u/G/SPS/NPER156.doc","FR")</f>
      </c>
      <c r="J9774" s="15">
        <f>HYPERLINK("https://docs.wto.org/imrd/directdoc.asp?DDFDocuments/v/G/SPS/NPER156.doc","ES")</f>
      </c>
    </row>
    <row r="9775">
      <c r="A9775" s="10" t="s">
        <v>16735</v>
      </c>
      <c r="B9775" s="11" t="s">
        <v>233</v>
      </c>
      <c r="C9775" s="10" t="s">
        <v>18</v>
      </c>
      <c r="D9775" s="12">
        <v>39135</v>
      </c>
      <c r="E9775" s="13" t="s">
        <v>4111</v>
      </c>
      <c r="F9775" s="13" t="s">
        <v>36</v>
      </c>
      <c r="G9775" s="14" t="s">
        <v>141</v>
      </c>
      <c r="H9775" s="15">
        <f>HYPERLINK("https://docs.wto.org/imrd/directdoc.asp?DDFDocuments/q/G/SPS/NPER157.pdf","EN")</f>
      </c>
      <c r="I9775" s="15">
        <f>HYPERLINK("https://docs.wto.org/imrd/directdoc.asp?DDFDocuments/r/G/SPS/NPER157.pdf","FR")</f>
      </c>
      <c r="J9775" s="15">
        <f>HYPERLINK("https://docs.wto.org/imrd/directdoc.asp?DDFDocuments/s/G/SPS/NPER157.pdf","ES")</f>
      </c>
    </row>
    <row r="9776">
      <c r="A9776" s="10" t="s">
        <v>16736</v>
      </c>
      <c r="B9776" s="11" t="s">
        <v>623</v>
      </c>
      <c r="C9776" s="10" t="s">
        <v>12</v>
      </c>
      <c r="D9776" s="12">
        <v>39134</v>
      </c>
      <c r="E9776" s="13" t="s">
        <v>16737</v>
      </c>
      <c r="F9776" s="13" t="s">
        <v>138</v>
      </c>
      <c r="G9776" s="14" t="s">
        <v>523</v>
      </c>
      <c r="H9776" s="15">
        <f>HYPERLINK("https://docs.wto.org/imrd/directdoc.asp?DDFDocuments/q/G/SPS/NOMN11.pdf","EN")</f>
      </c>
      <c r="I9776" s="15">
        <f>HYPERLINK("https://docs.wto.org/imrd/directdoc.asp?DDFDocuments/r/G/SPS/NOMN11.pdf","FR")</f>
      </c>
      <c r="J9776" s="15">
        <f>HYPERLINK("https://docs.wto.org/imrd/directdoc.asp?DDFDocuments/s/G/SPS/NOMN11.pdf","ES")</f>
      </c>
    </row>
    <row r="9777">
      <c r="A9777" s="10" t="s">
        <v>16738</v>
      </c>
      <c r="B9777" s="11" t="s">
        <v>233</v>
      </c>
      <c r="C9777" s="10" t="s">
        <v>18</v>
      </c>
      <c r="D9777" s="12">
        <v>39134</v>
      </c>
      <c r="E9777" s="13" t="s">
        <v>16739</v>
      </c>
      <c r="F9777" s="13" t="s">
        <v>2449</v>
      </c>
      <c r="G9777" s="14" t="s">
        <v>1274</v>
      </c>
      <c r="H9777" s="15">
        <f>HYPERLINK("https://docs.wto.org/imrd/directdoc.asp?DDFDocuments/t/G/SPS/NPER152.DOC","EN")</f>
      </c>
      <c r="I9777" s="15">
        <f>HYPERLINK("https://docs.wto.org/imrd/directdoc.asp?DDFDocuments/u/G/SPS/NPER152.DOC","FR")</f>
      </c>
      <c r="J9777" s="15">
        <f>HYPERLINK("https://docs.wto.org/imrd/directdoc.asp?DDFDocuments/v/G/SPS/NPER152.DOC","ES")</f>
      </c>
    </row>
    <row r="9778">
      <c r="A9778" s="10" t="s">
        <v>16740</v>
      </c>
      <c r="B9778" s="11" t="s">
        <v>233</v>
      </c>
      <c r="C9778" s="10" t="s">
        <v>18</v>
      </c>
      <c r="D9778" s="12">
        <v>39134</v>
      </c>
      <c r="E9778" s="13" t="s">
        <v>16741</v>
      </c>
      <c r="F9778" s="13" t="s">
        <v>1089</v>
      </c>
      <c r="G9778" s="14" t="s">
        <v>379</v>
      </c>
      <c r="H9778" s="15">
        <f>HYPERLINK("https://docs.wto.org/imrd/directdoc.asp?DDFDocuments/t/G/SPS/NPER153.DOC","EN")</f>
      </c>
      <c r="I9778" s="15">
        <f>HYPERLINK("https://docs.wto.org/imrd/directdoc.asp?DDFDocuments/u/G/SPS/NPER153.DOC","FR")</f>
      </c>
      <c r="J9778" s="15">
        <f>HYPERLINK("https://docs.wto.org/imrd/directdoc.asp?DDFDocuments/v/G/SPS/NPER153.DOC","ES")</f>
      </c>
    </row>
    <row r="9779">
      <c r="A9779" s="10" t="s">
        <v>16742</v>
      </c>
      <c r="B9779" s="11" t="s">
        <v>79</v>
      </c>
      <c r="C9779" s="10" t="s">
        <v>18</v>
      </c>
      <c r="D9779" s="12">
        <v>39132</v>
      </c>
      <c r="E9779" s="13" t="s">
        <v>13152</v>
      </c>
      <c r="F9779" s="13" t="s">
        <v>2192</v>
      </c>
      <c r="G9779" s="14" t="s">
        <v>349</v>
      </c>
      <c r="H9779" s="15">
        <f>HYPERLINK("https://docs.wto.org/imrd/directdoc.asp?DDFDocuments/t/G/SPS/NCOL130.doc","EN")</f>
      </c>
      <c r="I9779" s="15">
        <f>HYPERLINK("https://docs.wto.org/imrd/directdoc.asp?DDFDocuments/u/G/SPS/NCOL130.doc","FR")</f>
      </c>
      <c r="J9779" s="15">
        <f>HYPERLINK("https://docs.wto.org/imrd/directdoc.asp?DDFDocuments/v/G/SPS/NCOL130.doc","ES")</f>
      </c>
    </row>
    <row r="9780">
      <c r="A9780" s="10" t="s">
        <v>16743</v>
      </c>
      <c r="B9780" s="11" t="s">
        <v>139</v>
      </c>
      <c r="C9780" s="10" t="s">
        <v>54</v>
      </c>
      <c r="D9780" s="12">
        <v>39132</v>
      </c>
      <c r="E9780" s="13" t="s">
        <v>19</v>
      </c>
      <c r="F9780" s="13" t="s">
        <v>138</v>
      </c>
      <c r="G9780" s="14"/>
      <c r="H9780" s="15">
        <f>HYPERLINK("https://docs.wto.org/imrd/directdoc.asp?DDFDocuments/t/G/SPS/NIND46A1.DOC","EN")</f>
      </c>
      <c r="I9780" s="15">
        <f>HYPERLINK("https://docs.wto.org/imrd/directdoc.asp?DDFDocuments/u/G/SPS/NIND46A1.DOC","FR")</f>
      </c>
      <c r="J9780" s="15">
        <f>HYPERLINK("https://docs.wto.org/imrd/directdoc.asp?DDFDocuments/v/G/SPS/NIND46A1.DOC","ES")</f>
      </c>
    </row>
    <row r="9781">
      <c r="A9781" s="10" t="s">
        <v>16744</v>
      </c>
      <c r="B9781" s="11" t="s">
        <v>5038</v>
      </c>
      <c r="C9781" s="10" t="s">
        <v>18</v>
      </c>
      <c r="D9781" s="12">
        <v>39129</v>
      </c>
      <c r="E9781" s="13" t="s">
        <v>16745</v>
      </c>
      <c r="F9781" s="13" t="s">
        <v>56</v>
      </c>
      <c r="G9781" s="14" t="s">
        <v>520</v>
      </c>
      <c r="H9781" s="15">
        <f>HYPERLINK("https://docs.wto.org/imrd/directdoc.asp?DDFDocuments/q/G/SPS/NALB4.pdf","EN")</f>
      </c>
      <c r="I9781" s="15">
        <f>HYPERLINK("https://docs.wto.org/imrd/directdoc.asp?DDFDocuments/r/G/SPS/NALB4.pdf","FR")</f>
      </c>
      <c r="J9781" s="15">
        <f>HYPERLINK("https://docs.wto.org/imrd/directdoc.asp?DDFDocuments/s/G/SPS/NALB4.pdf","ES")</f>
      </c>
    </row>
    <row r="9782">
      <c r="A9782" s="10" t="s">
        <v>16746</v>
      </c>
      <c r="B9782" s="11" t="s">
        <v>5038</v>
      </c>
      <c r="C9782" s="10" t="s">
        <v>18</v>
      </c>
      <c r="D9782" s="12">
        <v>39129</v>
      </c>
      <c r="E9782" s="13" t="s">
        <v>16747</v>
      </c>
      <c r="F9782" s="13" t="s">
        <v>56</v>
      </c>
      <c r="G9782" s="14" t="s">
        <v>16748</v>
      </c>
      <c r="H9782" s="15">
        <f>HYPERLINK("https://docs.wto.org/imrd/directdoc.asp?DDFDocuments/q/G/SPS/NALB5.pdf","EN")</f>
      </c>
      <c r="I9782" s="15">
        <f>HYPERLINK("https://docs.wto.org/imrd/directdoc.asp?DDFDocuments/r/G/SPS/NALB5.pdf","FR")</f>
      </c>
      <c r="J9782" s="15">
        <f>HYPERLINK("https://docs.wto.org/imrd/directdoc.asp?DDFDocuments/s/G/SPS/NALB5.pdf","ES")</f>
      </c>
    </row>
    <row r="9783">
      <c r="A9783" s="10" t="s">
        <v>16749</v>
      </c>
      <c r="B9783" s="11" t="s">
        <v>95</v>
      </c>
      <c r="C9783" s="10" t="s">
        <v>18</v>
      </c>
      <c r="D9783" s="12">
        <v>39127</v>
      </c>
      <c r="E9783" s="13" t="s">
        <v>16750</v>
      </c>
      <c r="F9783" s="13" t="s">
        <v>1089</v>
      </c>
      <c r="G9783" s="14"/>
      <c r="H9783" s="15">
        <f>HYPERLINK("https://docs.wto.org/imrd/directdoc.asp?DDFDocuments/t/G/SPS/NBRA273.doc","EN")</f>
      </c>
      <c r="I9783" s="15">
        <f>HYPERLINK("https://docs.wto.org/imrd/directdoc.asp?DDFDocuments/u/G/SPS/NBRA273.doc","FR")</f>
      </c>
      <c r="J9783" s="15">
        <f>HYPERLINK("https://docs.wto.org/imrd/directdoc.asp?DDFDocuments/v/G/SPS/NBRA273.doc","ES")</f>
      </c>
    </row>
    <row r="9784">
      <c r="A9784" s="10" t="s">
        <v>16751</v>
      </c>
      <c r="B9784" s="11" t="s">
        <v>79</v>
      </c>
      <c r="C9784" s="10" t="s">
        <v>18</v>
      </c>
      <c r="D9784" s="12">
        <v>39127</v>
      </c>
      <c r="E9784" s="13" t="s">
        <v>13152</v>
      </c>
      <c r="F9784" s="13" t="s">
        <v>2192</v>
      </c>
      <c r="G9784" s="14" t="s">
        <v>14219</v>
      </c>
      <c r="H9784" s="15">
        <f>HYPERLINK("https://docs.wto.org/imrd/directdoc.asp?DDFDocuments/t/G/SPS/NCOL129.doc","EN")</f>
      </c>
      <c r="I9784" s="15">
        <f>HYPERLINK("https://docs.wto.org/imrd/directdoc.asp?DDFDocuments/u/G/SPS/NCOL129.doc","FR")</f>
      </c>
      <c r="J9784" s="15">
        <f>HYPERLINK("https://docs.wto.org/imrd/directdoc.asp?DDFDocuments/v/G/SPS/NCOL129.doc","ES")</f>
      </c>
    </row>
    <row r="9785">
      <c r="A9785" s="10" t="s">
        <v>16752</v>
      </c>
      <c r="B9785" s="11" t="s">
        <v>153</v>
      </c>
      <c r="C9785" s="10" t="s">
        <v>18</v>
      </c>
      <c r="D9785" s="12">
        <v>39127</v>
      </c>
      <c r="E9785" s="13" t="s">
        <v>16753</v>
      </c>
      <c r="F9785" s="13" t="s">
        <v>4334</v>
      </c>
      <c r="G9785" s="14"/>
      <c r="H9785" s="15">
        <f>HYPERLINK("https://docs.wto.org/imrd/directdoc.asp?DDFDocuments/q/G/SPS/NKOR231.pdf","EN")</f>
      </c>
      <c r="I9785" s="15">
        <f>HYPERLINK("https://docs.wto.org/imrd/directdoc.asp?DDFDocuments/r/G/SPS/NKOR231.pdf","FR")</f>
      </c>
      <c r="J9785" s="15">
        <f>HYPERLINK("https://docs.wto.org/imrd/directdoc.asp?DDFDocuments/s/G/SPS/NKOR231.pdf","ES")</f>
      </c>
    </row>
    <row r="9786">
      <c r="A9786" s="10" t="s">
        <v>16754</v>
      </c>
      <c r="B9786" s="11" t="s">
        <v>34</v>
      </c>
      <c r="C9786" s="10" t="s">
        <v>18</v>
      </c>
      <c r="D9786" s="12">
        <v>39126</v>
      </c>
      <c r="E9786" s="13" t="s">
        <v>16755</v>
      </c>
      <c r="F9786" s="13" t="s">
        <v>74</v>
      </c>
      <c r="G9786" s="14"/>
      <c r="H9786" s="15">
        <f>HYPERLINK("https://docs.wto.org/imrd/directdoc.asp?DDFDocuments/t/G/SPS/NJPN177.doc","EN")</f>
      </c>
      <c r="I9786" s="15">
        <f>HYPERLINK("https://docs.wto.org/imrd/directdoc.asp?DDFDocuments/u/G/SPS/NJPN177.doc","FR")</f>
      </c>
      <c r="J9786" s="15">
        <f>HYPERLINK("https://docs.wto.org/imrd/directdoc.asp?DDFDocuments/v/G/SPS/NJPN177.doc","ES")</f>
      </c>
    </row>
    <row r="9787">
      <c r="A9787" s="10" t="s">
        <v>16756</v>
      </c>
      <c r="B9787" s="11" t="s">
        <v>161</v>
      </c>
      <c r="C9787" s="10" t="s">
        <v>18</v>
      </c>
      <c r="D9787" s="12">
        <v>39122</v>
      </c>
      <c r="E9787" s="13" t="s">
        <v>16757</v>
      </c>
      <c r="F9787" s="13" t="s">
        <v>5438</v>
      </c>
      <c r="G9787" s="14" t="s">
        <v>87</v>
      </c>
      <c r="H9787" s="15">
        <f>HYPERLINK("https://docs.wto.org/imrd/directdoc.asp?DDFDocuments/t/G/SPS/NUSA1505.DOC","EN")</f>
      </c>
      <c r="I9787" s="15">
        <f>HYPERLINK("https://docs.wto.org/imrd/directdoc.asp?DDFDocuments/u/G/SPS/NUSA1505.DOC","FR")</f>
      </c>
      <c r="J9787" s="15">
        <f>HYPERLINK("https://docs.wto.org/imrd/directdoc.asp?DDFDocuments/v/G/SPS/NUSA1505.DOC","ES")</f>
      </c>
    </row>
    <row r="9788">
      <c r="A9788" s="10" t="s">
        <v>16758</v>
      </c>
      <c r="B9788" s="11" t="s">
        <v>161</v>
      </c>
      <c r="C9788" s="10" t="s">
        <v>18</v>
      </c>
      <c r="D9788" s="12">
        <v>39122</v>
      </c>
      <c r="E9788" s="13" t="s">
        <v>19</v>
      </c>
      <c r="F9788" s="13" t="s">
        <v>144</v>
      </c>
      <c r="G9788" s="14"/>
      <c r="H9788" s="15">
        <f>HYPERLINK("https://docs.wto.org/imrd/directdoc.asp?DDFDocuments/t/G/SPS/NUSA615R1.DOC","EN")</f>
      </c>
      <c r="I9788" s="15">
        <f>HYPERLINK("https://docs.wto.org/imrd/directdoc.asp?DDFDocuments/u/G/SPS/NUSA615R1.DOC","FR")</f>
      </c>
      <c r="J9788" s="15">
        <f>HYPERLINK("https://docs.wto.org/imrd/directdoc.asp?DDFDocuments/v/G/SPS/NUSA615R1.DOC","ES")</f>
      </c>
    </row>
    <row r="9789">
      <c r="A9789" s="10" t="s">
        <v>16759</v>
      </c>
      <c r="B9789" s="11" t="s">
        <v>17</v>
      </c>
      <c r="C9789" s="10" t="s">
        <v>18</v>
      </c>
      <c r="D9789" s="12">
        <v>39120</v>
      </c>
      <c r="E9789" s="13" t="s">
        <v>16760</v>
      </c>
      <c r="F9789" s="13" t="s">
        <v>455</v>
      </c>
      <c r="G9789" s="14"/>
      <c r="H9789" s="15">
        <f>HYPERLINK("https://docs.wto.org/imrd/directdoc.asp?DDFDocuments/t/G/SPS/NNIC37.DOC","EN")</f>
      </c>
      <c r="I9789" s="15">
        <f>HYPERLINK("https://docs.wto.org/imrd/directdoc.asp?DDFDocuments/u/G/SPS/NNIC37.DOC","FR")</f>
      </c>
      <c r="J9789" s="15">
        <f>HYPERLINK("https://docs.wto.org/imrd/directdoc.asp?DDFDocuments/v/G/SPS/NNIC37.DOC","ES")</f>
      </c>
    </row>
    <row r="9790">
      <c r="A9790" s="10" t="s">
        <v>16761</v>
      </c>
      <c r="B9790" s="11" t="s">
        <v>3715</v>
      </c>
      <c r="C9790" s="10" t="s">
        <v>12</v>
      </c>
      <c r="D9790" s="12">
        <v>39119</v>
      </c>
      <c r="E9790" s="13" t="s">
        <v>16762</v>
      </c>
      <c r="F9790" s="13" t="s">
        <v>138</v>
      </c>
      <c r="G9790" s="14" t="s">
        <v>16763</v>
      </c>
      <c r="H9790" s="15">
        <f>HYPERLINK("https://docs.wto.org/imrd/directdoc.asp?DDFDocuments/t/G/SPS/NARM7.DOC","EN")</f>
      </c>
      <c r="I9790" s="15">
        <f>HYPERLINK("https://docs.wto.org/imrd/directdoc.asp?DDFDocuments/u/G/SPS/NARM7.DOC","FR")</f>
      </c>
      <c r="J9790" s="15">
        <f>HYPERLINK("https://docs.wto.org/imrd/directdoc.asp?DDFDocuments/v/G/SPS/NARM7.DOC","ES")</f>
      </c>
    </row>
    <row r="9791">
      <c r="A9791" s="10" t="s">
        <v>16764</v>
      </c>
      <c r="B9791" s="11" t="s">
        <v>233</v>
      </c>
      <c r="C9791" s="10" t="s">
        <v>18</v>
      </c>
      <c r="D9791" s="12">
        <v>39119</v>
      </c>
      <c r="E9791" s="13" t="s">
        <v>16765</v>
      </c>
      <c r="F9791" s="13" t="s">
        <v>1089</v>
      </c>
      <c r="G9791" s="14" t="s">
        <v>188</v>
      </c>
      <c r="H9791" s="15">
        <f>HYPERLINK("https://docs.wto.org/imrd/directdoc.asp?DDFDocuments/q/G/SPS/NPER148.pdf","EN")</f>
      </c>
      <c r="I9791" s="15">
        <f>HYPERLINK("https://docs.wto.org/imrd/directdoc.asp?DDFDocuments/r/G/SPS/NPER148.pdf","FR")</f>
      </c>
      <c r="J9791" s="15">
        <f>HYPERLINK("https://docs.wto.org/imrd/directdoc.asp?DDFDocuments/s/G/SPS/NPER148.pdf","ES")</f>
      </c>
    </row>
    <row r="9792">
      <c r="A9792" s="10" t="s">
        <v>16766</v>
      </c>
      <c r="B9792" s="11" t="s">
        <v>233</v>
      </c>
      <c r="C9792" s="10" t="s">
        <v>18</v>
      </c>
      <c r="D9792" s="12">
        <v>39119</v>
      </c>
      <c r="E9792" s="13" t="s">
        <v>16765</v>
      </c>
      <c r="F9792" s="13" t="s">
        <v>1089</v>
      </c>
      <c r="G9792" s="14" t="s">
        <v>195</v>
      </c>
      <c r="H9792" s="15">
        <f>HYPERLINK("https://docs.wto.org/imrd/directdoc.asp?DDFDocuments/q/G/SPS/NPER149.pdf","EN")</f>
      </c>
      <c r="I9792" s="15">
        <f>HYPERLINK("https://docs.wto.org/imrd/directdoc.asp?DDFDocuments/r/G/SPS/NPER149.pdf","FR")</f>
      </c>
      <c r="J9792" s="15">
        <f>HYPERLINK("https://docs.wto.org/imrd/directdoc.asp?DDFDocuments/s/G/SPS/NPER149.pdf","ES")</f>
      </c>
    </row>
    <row r="9793">
      <c r="A9793" s="10" t="s">
        <v>16767</v>
      </c>
      <c r="B9793" s="11" t="s">
        <v>233</v>
      </c>
      <c r="C9793" s="10" t="s">
        <v>18</v>
      </c>
      <c r="D9793" s="12">
        <v>39119</v>
      </c>
      <c r="E9793" s="13" t="s">
        <v>16768</v>
      </c>
      <c r="F9793" s="13" t="s">
        <v>1089</v>
      </c>
      <c r="G9793" s="14" t="s">
        <v>95</v>
      </c>
      <c r="H9793" s="15">
        <f>HYPERLINK("https://docs.wto.org/imrd/directdoc.asp?DDFDocuments/q/G/SPS/NPER150.pdf","EN")</f>
      </c>
      <c r="I9793" s="15">
        <f>HYPERLINK("https://docs.wto.org/imrd/directdoc.asp?DDFDocuments/r/G/SPS/NPER150.pdf","FR")</f>
      </c>
      <c r="J9793" s="15">
        <f>HYPERLINK("https://docs.wto.org/imrd/directdoc.asp?DDFDocuments/s/G/SPS/NPER150.pdf","ES")</f>
      </c>
    </row>
    <row r="9794">
      <c r="A9794" s="10" t="s">
        <v>16769</v>
      </c>
      <c r="B9794" s="11" t="s">
        <v>233</v>
      </c>
      <c r="C9794" s="10" t="s">
        <v>18</v>
      </c>
      <c r="D9794" s="12">
        <v>39119</v>
      </c>
      <c r="E9794" s="13" t="s">
        <v>16770</v>
      </c>
      <c r="F9794" s="13" t="s">
        <v>1089</v>
      </c>
      <c r="G9794" s="14" t="s">
        <v>95</v>
      </c>
      <c r="H9794" s="15">
        <f>HYPERLINK("https://docs.wto.org/imrd/directdoc.asp?DDFDocuments/q/G/SPS/NPER151.pdf","EN")</f>
      </c>
      <c r="I9794" s="15">
        <f>HYPERLINK("https://docs.wto.org/imrd/directdoc.asp?DDFDocuments/r/G/SPS/NPER151.pdf","FR")</f>
      </c>
      <c r="J9794" s="15">
        <f>HYPERLINK("https://docs.wto.org/imrd/directdoc.asp?DDFDocuments/s/G/SPS/NPER151.pdf","ES")</f>
      </c>
    </row>
    <row r="9795">
      <c r="A9795" s="10" t="s">
        <v>16771</v>
      </c>
      <c r="B9795" s="11" t="s">
        <v>145</v>
      </c>
      <c r="C9795" s="10" t="s">
        <v>12</v>
      </c>
      <c r="D9795" s="12">
        <v>39118</v>
      </c>
      <c r="E9795" s="13" t="s">
        <v>16528</v>
      </c>
      <c r="F9795" s="13" t="s">
        <v>229</v>
      </c>
      <c r="G9795" s="14" t="s">
        <v>34</v>
      </c>
      <c r="H9795" s="15">
        <f>HYPERLINK("https://docs.wto.org/imrd/directdoc.asp?DDFDocuments/t/G/SPS/NPHL112.DOC","EN")</f>
      </c>
      <c r="I9795" s="15">
        <f>HYPERLINK("https://docs.wto.org/imrd/directdoc.asp?DDFDocuments/u/G/SPS/NPHL112.DOC","FR")</f>
      </c>
      <c r="J9795" s="15">
        <f>HYPERLINK("https://docs.wto.org/imrd/directdoc.asp?DDFDocuments/v/G/SPS/NPHL112.DOC","ES")</f>
      </c>
    </row>
    <row r="9796">
      <c r="A9796" s="10" t="s">
        <v>16772</v>
      </c>
      <c r="B9796" s="11" t="s">
        <v>233</v>
      </c>
      <c r="C9796" s="10" t="s">
        <v>12</v>
      </c>
      <c r="D9796" s="12">
        <v>39115</v>
      </c>
      <c r="E9796" s="13" t="s">
        <v>16773</v>
      </c>
      <c r="F9796" s="13" t="s">
        <v>2192</v>
      </c>
      <c r="G9796" s="14" t="s">
        <v>14219</v>
      </c>
      <c r="H9796" s="15">
        <f>HYPERLINK("https://docs.wto.org/imrd/directdoc.asp?DDFDocuments/q/G/SPS/NPER146.pdf","EN")</f>
      </c>
      <c r="I9796" s="15">
        <f>HYPERLINK("https://docs.wto.org/imrd/directdoc.asp?DDFDocuments/r/G/SPS/NPER146.pdf","FR")</f>
      </c>
      <c r="J9796" s="15">
        <f>HYPERLINK("https://docs.wto.org/imrd/directdoc.asp?DDFDocuments/s/G/SPS/NPER146.pdf","ES")</f>
      </c>
    </row>
    <row r="9797">
      <c r="A9797" s="10" t="s">
        <v>16774</v>
      </c>
      <c r="B9797" s="11" t="s">
        <v>204</v>
      </c>
      <c r="C9797" s="10" t="s">
        <v>12</v>
      </c>
      <c r="D9797" s="12">
        <v>39113</v>
      </c>
      <c r="E9797" s="13" t="s">
        <v>16775</v>
      </c>
      <c r="F9797" s="13" t="s">
        <v>10074</v>
      </c>
      <c r="G9797" s="14"/>
      <c r="H9797" s="15">
        <f>HYPERLINK("https://docs.wto.org/imrd/directdoc.asp?DDFDocuments/t/G/SPS/NEGY24.doc","EN")</f>
      </c>
      <c r="I9797" s="15">
        <f>HYPERLINK("https://docs.wto.org/imrd/directdoc.asp?DDFDocuments/u/G/SPS/NEGY24.doc","FR")</f>
      </c>
      <c r="J9797" s="15">
        <f>HYPERLINK("https://docs.wto.org/imrd/directdoc.asp?DDFDocuments/v/G/SPS/NEGY24.doc","ES")</f>
      </c>
    </row>
    <row r="9798">
      <c r="A9798" s="10" t="s">
        <v>16776</v>
      </c>
      <c r="B9798" s="11" t="s">
        <v>95</v>
      </c>
      <c r="C9798" s="10" t="s">
        <v>40</v>
      </c>
      <c r="D9798" s="12">
        <v>39112</v>
      </c>
      <c r="E9798" s="13" t="s">
        <v>19</v>
      </c>
      <c r="F9798" s="13" t="s">
        <v>5150</v>
      </c>
      <c r="G9798" s="14"/>
      <c r="H9798" s="15">
        <f>HYPERLINK("https://docs.wto.org/imrd/directdoc.asp?DDFDocuments/t/G/SPS/NBRA115A8.DOC","EN")</f>
      </c>
      <c r="I9798" s="15">
        <f>HYPERLINK("https://docs.wto.org/imrd/directdoc.asp?DDFDocuments/u/G/SPS/NBRA115A8.DOC","FR")</f>
      </c>
      <c r="J9798" s="15">
        <f>HYPERLINK("https://docs.wto.org/imrd/directdoc.asp?DDFDocuments/v/G/SPS/NBRA115A8.DOC","ES")</f>
      </c>
    </row>
    <row r="9799">
      <c r="A9799" s="10" t="s">
        <v>16777</v>
      </c>
      <c r="B9799" s="11" t="s">
        <v>95</v>
      </c>
      <c r="C9799" s="10" t="s">
        <v>18</v>
      </c>
      <c r="D9799" s="12">
        <v>39112</v>
      </c>
      <c r="E9799" s="13" t="s">
        <v>2329</v>
      </c>
      <c r="F9799" s="13" t="s">
        <v>16778</v>
      </c>
      <c r="G9799" s="14"/>
      <c r="H9799" s="15">
        <f>HYPERLINK("https://docs.wto.org/imrd/directdoc.asp?DDFDocuments/t/G/SPS/NBRA271.DOC","EN")</f>
      </c>
      <c r="I9799" s="15">
        <f>HYPERLINK("https://docs.wto.org/imrd/directdoc.asp?DDFDocuments/u/G/SPS/NBRA271.DOC","FR")</f>
      </c>
      <c r="J9799" s="15">
        <f>HYPERLINK("https://docs.wto.org/imrd/directdoc.asp?DDFDocuments/v/G/SPS/NBRA271.DOC","ES")</f>
      </c>
    </row>
    <row r="9800">
      <c r="A9800" s="10" t="s">
        <v>16779</v>
      </c>
      <c r="B9800" s="11" t="s">
        <v>161</v>
      </c>
      <c r="C9800" s="10" t="s">
        <v>18</v>
      </c>
      <c r="D9800" s="12">
        <v>39112</v>
      </c>
      <c r="E9800" s="13" t="s">
        <v>16780</v>
      </c>
      <c r="F9800" s="13" t="s">
        <v>166</v>
      </c>
      <c r="G9800" s="14"/>
      <c r="H9800" s="15">
        <f>HYPERLINK("https://docs.wto.org/imrd/directdoc.asp?DDFDocuments/t/G/SPS/NUSA1499.DOC","EN")</f>
      </c>
      <c r="I9800" s="15">
        <f>HYPERLINK("https://docs.wto.org/imrd/directdoc.asp?DDFDocuments/u/G/SPS/NUSA1499.DOC","FR")</f>
      </c>
      <c r="J9800" s="15">
        <f>HYPERLINK("https://docs.wto.org/imrd/directdoc.asp?DDFDocuments/v/G/SPS/NUSA1499.DOC","ES")</f>
      </c>
    </row>
    <row r="9801">
      <c r="A9801" s="10" t="s">
        <v>16781</v>
      </c>
      <c r="B9801" s="11" t="s">
        <v>365</v>
      </c>
      <c r="C9801" s="10" t="s">
        <v>18</v>
      </c>
      <c r="D9801" s="12">
        <v>39111</v>
      </c>
      <c r="E9801" s="13" t="s">
        <v>5267</v>
      </c>
      <c r="F9801" s="13" t="s">
        <v>223</v>
      </c>
      <c r="G9801" s="14"/>
      <c r="H9801" s="15">
        <f>HYPERLINK("https://docs.wto.org/imrd/directdoc.asp?DDFDocuments/t/G/SPS/NCHL248.DOC","EN")</f>
      </c>
      <c r="I9801" s="15">
        <f>HYPERLINK("https://docs.wto.org/imrd/directdoc.asp?DDFDocuments/u/G/SPS/NCHL248.DOC","FR")</f>
      </c>
      <c r="J9801" s="15">
        <f>HYPERLINK("https://docs.wto.org/imrd/directdoc.asp?DDFDocuments/v/G/SPS/NCHL248.DOC","ES")</f>
      </c>
    </row>
    <row r="9802">
      <c r="A9802" s="10" t="s">
        <v>16782</v>
      </c>
      <c r="B9802" s="11" t="s">
        <v>153</v>
      </c>
      <c r="C9802" s="10" t="s">
        <v>40</v>
      </c>
      <c r="D9802" s="12">
        <v>39111</v>
      </c>
      <c r="E9802" s="13" t="s">
        <v>19</v>
      </c>
      <c r="F9802" s="13" t="s">
        <v>16783</v>
      </c>
      <c r="G9802" s="14"/>
      <c r="H9802" s="15">
        <f>HYPERLINK("https://docs.wto.org/imrd/directdoc.asp?DDFDocuments/q/G/SPS/NKOR212A1.pdf","EN")</f>
      </c>
      <c r="I9802" s="15">
        <f>HYPERLINK("https://docs.wto.org/imrd/directdoc.asp?DDFDocuments/r/G/SPS/NKOR212A1.pdf","FR")</f>
      </c>
      <c r="J9802" s="15">
        <f>HYPERLINK("https://docs.wto.org/imrd/directdoc.asp?DDFDocuments/s/G/SPS/NKOR212A1.pdf","ES")</f>
      </c>
    </row>
    <row r="9803">
      <c r="A9803" s="10" t="s">
        <v>16784</v>
      </c>
      <c r="B9803" s="11" t="s">
        <v>195</v>
      </c>
      <c r="C9803" s="10" t="s">
        <v>18</v>
      </c>
      <c r="D9803" s="12">
        <v>39111</v>
      </c>
      <c r="E9803" s="13" t="s">
        <v>16785</v>
      </c>
      <c r="F9803" s="13" t="s">
        <v>16786</v>
      </c>
      <c r="G9803" s="14" t="s">
        <v>520</v>
      </c>
      <c r="H9803" s="15">
        <f>HYPERLINK("https://docs.wto.org/imrd/directdoc.asp?DDFDocuments/t/G/SPS/NNZL363.DOC","EN")</f>
      </c>
      <c r="I9803" s="15">
        <f>HYPERLINK("https://docs.wto.org/imrd/directdoc.asp?DDFDocuments/u/G/SPS/NNZL363.DOC","FR")</f>
      </c>
      <c r="J9803" s="15">
        <f>HYPERLINK("https://docs.wto.org/imrd/directdoc.asp?DDFDocuments/v/G/SPS/NNZL363.DOC","ES")</f>
      </c>
    </row>
    <row r="9804">
      <c r="A9804" s="10" t="s">
        <v>16787</v>
      </c>
      <c r="B9804" s="11" t="s">
        <v>195</v>
      </c>
      <c r="C9804" s="10" t="s">
        <v>18</v>
      </c>
      <c r="D9804" s="12">
        <v>39111</v>
      </c>
      <c r="E9804" s="13" t="s">
        <v>16788</v>
      </c>
      <c r="F9804" s="13" t="s">
        <v>11542</v>
      </c>
      <c r="G9804" s="14"/>
      <c r="H9804" s="15">
        <f>HYPERLINK("https://docs.wto.org/imrd/directdoc.asp?DDFDocuments/t/G/SPS/NNZL364.doc","EN")</f>
      </c>
      <c r="I9804" s="15">
        <f>HYPERLINK("https://docs.wto.org/imrd/directdoc.asp?DDFDocuments/u/G/SPS/NNZL364.doc","FR")</f>
      </c>
      <c r="J9804" s="15">
        <f>HYPERLINK("https://docs.wto.org/imrd/directdoc.asp?DDFDocuments/v/G/SPS/NNZL364.doc","ES")</f>
      </c>
    </row>
    <row r="9805">
      <c r="A9805" s="10" t="s">
        <v>16789</v>
      </c>
      <c r="B9805" s="11" t="s">
        <v>233</v>
      </c>
      <c r="C9805" s="10" t="s">
        <v>18</v>
      </c>
      <c r="D9805" s="12">
        <v>39111</v>
      </c>
      <c r="E9805" s="13" t="s">
        <v>16739</v>
      </c>
      <c r="F9805" s="13" t="s">
        <v>992</v>
      </c>
      <c r="G9805" s="14" t="s">
        <v>1274</v>
      </c>
      <c r="H9805" s="15">
        <f>HYPERLINK("https://docs.wto.org/imrd/directdoc.asp?DDFDocuments/t/G/SPS/NPER142.DOC","EN")</f>
      </c>
      <c r="I9805" s="15">
        <f>HYPERLINK("https://docs.wto.org/imrd/directdoc.asp?DDFDocuments/u/G/SPS/NPER142.DOC","FR")</f>
      </c>
      <c r="J9805" s="15">
        <f>HYPERLINK("https://docs.wto.org/imrd/directdoc.asp?DDFDocuments/v/G/SPS/NPER142.DOC","ES")</f>
      </c>
    </row>
    <row r="9806">
      <c r="A9806" s="10" t="s">
        <v>16790</v>
      </c>
      <c r="B9806" s="11" t="s">
        <v>233</v>
      </c>
      <c r="C9806" s="10" t="s">
        <v>18</v>
      </c>
      <c r="D9806" s="12">
        <v>39111</v>
      </c>
      <c r="E9806" s="13" t="s">
        <v>16791</v>
      </c>
      <c r="F9806" s="13" t="s">
        <v>1089</v>
      </c>
      <c r="G9806" s="14" t="s">
        <v>72</v>
      </c>
      <c r="H9806" s="15">
        <f>HYPERLINK("https://docs.wto.org/imrd/directdoc.asp?DDFDocuments/q/G/SPS/NPER143.pdf","EN")</f>
      </c>
      <c r="I9806" s="15">
        <f>HYPERLINK("https://docs.wto.org/imrd/directdoc.asp?DDFDocuments/r/G/SPS/NPER143.pdf","FR")</f>
      </c>
      <c r="J9806" s="15">
        <f>HYPERLINK("https://docs.wto.org/imrd/directdoc.asp?DDFDocuments/s/G/SPS/NPER143.pdf","ES")</f>
      </c>
    </row>
    <row r="9807">
      <c r="A9807" s="10" t="s">
        <v>16792</v>
      </c>
      <c r="B9807" s="11" t="s">
        <v>233</v>
      </c>
      <c r="C9807" s="10" t="s">
        <v>18</v>
      </c>
      <c r="D9807" s="12">
        <v>39111</v>
      </c>
      <c r="E9807" s="13" t="s">
        <v>16793</v>
      </c>
      <c r="F9807" s="13" t="s">
        <v>1089</v>
      </c>
      <c r="G9807" s="14" t="s">
        <v>95</v>
      </c>
      <c r="H9807" s="15">
        <f>HYPERLINK("https://docs.wto.org/imrd/directdoc.asp?DDFDocuments/q/G/SPS/NPER144.pdf","EN")</f>
      </c>
      <c r="I9807" s="15">
        <f>HYPERLINK("https://docs.wto.org/imrd/directdoc.asp?DDFDocuments/r/G/SPS/NPER144.pdf","FR")</f>
      </c>
      <c r="J9807" s="15">
        <f>HYPERLINK("https://docs.wto.org/imrd/directdoc.asp?DDFDocuments/s/G/SPS/NPER144.pdf","ES")</f>
      </c>
    </row>
    <row r="9808">
      <c r="A9808" s="10" t="s">
        <v>16794</v>
      </c>
      <c r="B9808" s="11" t="s">
        <v>233</v>
      </c>
      <c r="C9808" s="10" t="s">
        <v>18</v>
      </c>
      <c r="D9808" s="12">
        <v>39111</v>
      </c>
      <c r="E9808" s="13" t="s">
        <v>560</v>
      </c>
      <c r="F9808" s="13" t="s">
        <v>158</v>
      </c>
      <c r="G9808" s="14"/>
      <c r="H9808" s="15">
        <f>HYPERLINK("https://docs.wto.org/imrd/directdoc.asp?DDFDocuments/t/G/SPS/NPER145.DOC","EN")</f>
      </c>
      <c r="I9808" s="15">
        <f>HYPERLINK("https://docs.wto.org/imrd/directdoc.asp?DDFDocuments/u/G/SPS/NPER145.DOC","FR")</f>
      </c>
      <c r="J9808" s="15">
        <f>HYPERLINK("https://docs.wto.org/imrd/directdoc.asp?DDFDocuments/v/G/SPS/NPER145.DOC","ES")</f>
      </c>
    </row>
    <row r="9809">
      <c r="A9809" s="10" t="s">
        <v>16795</v>
      </c>
      <c r="B9809" s="11" t="s">
        <v>161</v>
      </c>
      <c r="C9809" s="10" t="s">
        <v>201</v>
      </c>
      <c r="D9809" s="12">
        <v>39111</v>
      </c>
      <c r="E9809" s="13" t="s">
        <v>19</v>
      </c>
      <c r="F9809" s="13" t="s">
        <v>2192</v>
      </c>
      <c r="G9809" s="14" t="s">
        <v>183</v>
      </c>
      <c r="H9809" s="15">
        <f>HYPERLINK("https://docs.wto.org/imrd/directdoc.asp?DDFDocuments/t/G/SPS/NUSA1491C1.DOC","EN")</f>
      </c>
      <c r="I9809" s="15">
        <f>HYPERLINK("https://docs.wto.org/imrd/directdoc.asp?DDFDocuments/u/G/SPS/NUSA1491C1.DOC","FR")</f>
      </c>
      <c r="J9809" s="15">
        <f>HYPERLINK("https://docs.wto.org/imrd/directdoc.asp?DDFDocuments/v/G/SPS/NUSA1491C1.DOC","ES")</f>
      </c>
    </row>
    <row r="9810">
      <c r="A9810" s="10" t="s">
        <v>16796</v>
      </c>
      <c r="B9810" s="11" t="s">
        <v>161</v>
      </c>
      <c r="C9810" s="10" t="s">
        <v>201</v>
      </c>
      <c r="D9810" s="12">
        <v>39111</v>
      </c>
      <c r="E9810" s="13" t="s">
        <v>19</v>
      </c>
      <c r="F9810" s="13" t="s">
        <v>3076</v>
      </c>
      <c r="G9810" s="14"/>
      <c r="H9810" s="15">
        <f>HYPERLINK("https://docs.wto.org/imrd/directdoc.asp?DDFDocuments/t/G/SPS/NUSA1492C1.doc","EN")</f>
      </c>
      <c r="I9810" s="15">
        <f>HYPERLINK("https://docs.wto.org/imrd/directdoc.asp?DDFDocuments/u/G/SPS/NUSA1492C1.doc","FR")</f>
      </c>
      <c r="J9810" s="15">
        <f>HYPERLINK("https://docs.wto.org/imrd/directdoc.asp?DDFDocuments/v/G/SPS/NUSA1492C1.doc","ES")</f>
      </c>
    </row>
    <row r="9811">
      <c r="A9811" s="10" t="s">
        <v>16797</v>
      </c>
      <c r="B9811" s="11" t="s">
        <v>145</v>
      </c>
      <c r="C9811" s="10" t="s">
        <v>40</v>
      </c>
      <c r="D9811" s="12">
        <v>39104</v>
      </c>
      <c r="E9811" s="13" t="s">
        <v>19</v>
      </c>
      <c r="F9811" s="13" t="s">
        <v>1550</v>
      </c>
      <c r="G9811" s="14"/>
      <c r="H9811" s="15">
        <f>HYPERLINK("https://docs.wto.org/imrd/directdoc.asp?DDFDocuments/t/G/SPS/NPHL106A2.doc","EN")</f>
      </c>
      <c r="I9811" s="15">
        <f>HYPERLINK("https://docs.wto.org/imrd/directdoc.asp?DDFDocuments/u/G/SPS/NPHL106A2.doc","FR")</f>
      </c>
      <c r="J9811" s="15">
        <f>HYPERLINK("https://docs.wto.org/imrd/directdoc.asp?DDFDocuments/v/G/SPS/NPHL106A2.doc","ES")</f>
      </c>
    </row>
    <row r="9812">
      <c r="A9812" s="10" t="s">
        <v>16798</v>
      </c>
      <c r="B9812" s="11" t="s">
        <v>3715</v>
      </c>
      <c r="C9812" s="10" t="s">
        <v>18</v>
      </c>
      <c r="D9812" s="12">
        <v>39100</v>
      </c>
      <c r="E9812" s="13" t="s">
        <v>16799</v>
      </c>
      <c r="F9812" s="13" t="s">
        <v>992</v>
      </c>
      <c r="G9812" s="14"/>
      <c r="H9812" s="15">
        <f>HYPERLINK("https://docs.wto.org/imrd/directdoc.asp?DDFDocuments/t/G/SPS/NARM6.DOC","EN")</f>
      </c>
      <c r="I9812" s="15">
        <f>HYPERLINK("https://docs.wto.org/imrd/directdoc.asp?DDFDocuments/u/G/SPS/NARM6.DOC","FR")</f>
      </c>
      <c r="J9812" s="15">
        <f>HYPERLINK("https://docs.wto.org/imrd/directdoc.asp?DDFDocuments/v/G/SPS/NARM6.DOC","ES")</f>
      </c>
    </row>
    <row r="9813">
      <c r="A9813" s="10" t="s">
        <v>16800</v>
      </c>
      <c r="B9813" s="11" t="s">
        <v>72</v>
      </c>
      <c r="C9813" s="10" t="s">
        <v>40</v>
      </c>
      <c r="D9813" s="12">
        <v>39100</v>
      </c>
      <c r="E9813" s="13" t="s">
        <v>19</v>
      </c>
      <c r="F9813" s="13" t="s">
        <v>229</v>
      </c>
      <c r="G9813" s="14"/>
      <c r="H9813" s="15">
        <f>HYPERLINK("https://docs.wto.org/imrd/directdoc.asp?DDFDocuments/t/G/SPS/NCAN260A1.DOC","EN")</f>
      </c>
      <c r="I9813" s="15">
        <f>HYPERLINK("https://docs.wto.org/imrd/directdoc.asp?DDFDocuments/u/G/SPS/NCAN260A1.DOC","FR")</f>
      </c>
      <c r="J9813" s="15">
        <f>HYPERLINK("https://docs.wto.org/imrd/directdoc.asp?DDFDocuments/v/G/SPS/NCAN260A1.DOC","ES")</f>
      </c>
    </row>
    <row r="9814">
      <c r="A9814" s="10" t="s">
        <v>16801</v>
      </c>
      <c r="B9814" s="11" t="s">
        <v>95</v>
      </c>
      <c r="C9814" s="10" t="s">
        <v>18</v>
      </c>
      <c r="D9814" s="12">
        <v>39099</v>
      </c>
      <c r="E9814" s="13" t="s">
        <v>16802</v>
      </c>
      <c r="F9814" s="13" t="s">
        <v>24</v>
      </c>
      <c r="G9814" s="14"/>
      <c r="H9814" s="15">
        <f>HYPERLINK("https://docs.wto.org/imrd/directdoc.asp?DDFDocuments/t/G/SPS/NBRA266.doc","EN")</f>
      </c>
      <c r="I9814" s="15">
        <f>HYPERLINK("https://docs.wto.org/imrd/directdoc.asp?DDFDocuments/u/G/SPS/NBRA266.doc","FR")</f>
      </c>
      <c r="J9814" s="15">
        <f>HYPERLINK("https://docs.wto.org/imrd/directdoc.asp?DDFDocuments/v/G/SPS/NBRA266.doc","ES")</f>
      </c>
    </row>
    <row r="9815">
      <c r="A9815" s="10" t="s">
        <v>16803</v>
      </c>
      <c r="B9815" s="11" t="s">
        <v>95</v>
      </c>
      <c r="C9815" s="10" t="s">
        <v>18</v>
      </c>
      <c r="D9815" s="12">
        <v>39099</v>
      </c>
      <c r="E9815" s="13" t="s">
        <v>16804</v>
      </c>
      <c r="F9815" s="13" t="s">
        <v>4966</v>
      </c>
      <c r="G9815" s="14"/>
      <c r="H9815" s="15">
        <f>HYPERLINK("https://docs.wto.org/imrd/directdoc.asp?DDFDocuments/t/G/SPS/NBRA268.doc","EN")</f>
      </c>
      <c r="I9815" s="15">
        <f>HYPERLINK("https://docs.wto.org/imrd/directdoc.asp?DDFDocuments/u/G/SPS/NBRA268.doc","FR")</f>
      </c>
      <c r="J9815" s="15">
        <f>HYPERLINK("https://docs.wto.org/imrd/directdoc.asp?DDFDocuments/v/G/SPS/NBRA268.doc","ES")</f>
      </c>
    </row>
    <row r="9816">
      <c r="A9816" s="10" t="s">
        <v>16805</v>
      </c>
      <c r="B9816" s="11" t="s">
        <v>95</v>
      </c>
      <c r="C9816" s="10" t="s">
        <v>18</v>
      </c>
      <c r="D9816" s="12">
        <v>39099</v>
      </c>
      <c r="E9816" s="13" t="s">
        <v>16806</v>
      </c>
      <c r="F9816" s="13" t="s">
        <v>1089</v>
      </c>
      <c r="G9816" s="14"/>
      <c r="H9816" s="15">
        <f>HYPERLINK("https://docs.wto.org/imrd/directdoc.asp?DDFDocuments/t/G/SPS/NBRA269.DOC","EN")</f>
      </c>
      <c r="I9816" s="15">
        <f>HYPERLINK("https://docs.wto.org/imrd/directdoc.asp?DDFDocuments/u/G/SPS/NBRA269.DOC","FR")</f>
      </c>
      <c r="J9816" s="15">
        <f>HYPERLINK("https://docs.wto.org/imrd/directdoc.asp?DDFDocuments/v/G/SPS/NBRA269.DOC","ES")</f>
      </c>
    </row>
    <row r="9817">
      <c r="A9817" s="10" t="s">
        <v>16807</v>
      </c>
      <c r="B9817" s="11" t="s">
        <v>95</v>
      </c>
      <c r="C9817" s="10" t="s">
        <v>18</v>
      </c>
      <c r="D9817" s="12">
        <v>39099</v>
      </c>
      <c r="E9817" s="13" t="s">
        <v>6929</v>
      </c>
      <c r="F9817" s="13" t="s">
        <v>122</v>
      </c>
      <c r="G9817" s="14"/>
      <c r="H9817" s="15">
        <f>HYPERLINK("https://docs.wto.org/imrd/directdoc.asp?DDFDocuments/t/G/SPS/NBRA270.doc","EN")</f>
      </c>
      <c r="I9817" s="15">
        <f>HYPERLINK("https://docs.wto.org/imrd/directdoc.asp?DDFDocuments/u/G/SPS/NBRA270.doc","FR")</f>
      </c>
      <c r="J9817" s="15">
        <f>HYPERLINK("https://docs.wto.org/imrd/directdoc.asp?DDFDocuments/v/G/SPS/NBRA270.doc","ES")</f>
      </c>
    </row>
    <row r="9818">
      <c r="A9818" s="10" t="s">
        <v>16808</v>
      </c>
      <c r="B9818" s="11" t="s">
        <v>161</v>
      </c>
      <c r="C9818" s="10" t="s">
        <v>18</v>
      </c>
      <c r="D9818" s="12">
        <v>39099</v>
      </c>
      <c r="E9818" s="13" t="s">
        <v>6929</v>
      </c>
      <c r="F9818" s="13" t="s">
        <v>2192</v>
      </c>
      <c r="G9818" s="14" t="s">
        <v>183</v>
      </c>
      <c r="H9818" s="15">
        <f>HYPERLINK("https://docs.wto.org/imrd/directdoc.asp?DDFDocuments/t/G/SPS/NUSA1491.DOC","EN")</f>
      </c>
      <c r="I9818" s="15">
        <f>HYPERLINK("https://docs.wto.org/imrd/directdoc.asp?DDFDocuments/u/G/SPS/NUSA1491.DOC","FR")</f>
      </c>
      <c r="J9818" s="15">
        <f>HYPERLINK("https://docs.wto.org/imrd/directdoc.asp?DDFDocuments/v/G/SPS/NUSA1491.DOC","ES")</f>
      </c>
    </row>
    <row r="9819">
      <c r="A9819" s="10" t="s">
        <v>16809</v>
      </c>
      <c r="B9819" s="11" t="s">
        <v>183</v>
      </c>
      <c r="C9819" s="10" t="s">
        <v>18</v>
      </c>
      <c r="D9819" s="12">
        <v>39098</v>
      </c>
      <c r="E9819" s="13" t="s">
        <v>16319</v>
      </c>
      <c r="F9819" s="13" t="s">
        <v>16320</v>
      </c>
      <c r="G9819" s="14"/>
      <c r="H9819" s="15">
        <f>HYPERLINK("https://docs.wto.org/imrd/directdoc.asp?DDFDocuments/t/G/SPS/NARG105.doc","EN")</f>
      </c>
      <c r="I9819" s="15">
        <f>HYPERLINK("https://docs.wto.org/imrd/directdoc.asp?DDFDocuments/u/G/SPS/NARG105.doc","FR")</f>
      </c>
      <c r="J9819" s="15">
        <f>HYPERLINK("https://docs.wto.org/imrd/directdoc.asp?DDFDocuments/v/G/SPS/NARG105.doc","ES")</f>
      </c>
    </row>
    <row r="9820">
      <c r="A9820" s="10" t="s">
        <v>16810</v>
      </c>
      <c r="B9820" s="11" t="s">
        <v>183</v>
      </c>
      <c r="C9820" s="10" t="s">
        <v>18</v>
      </c>
      <c r="D9820" s="12">
        <v>39098</v>
      </c>
      <c r="E9820" s="13" t="s">
        <v>16811</v>
      </c>
      <c r="F9820" s="13" t="s">
        <v>144</v>
      </c>
      <c r="G9820" s="14"/>
      <c r="H9820" s="15">
        <f>HYPERLINK("https://docs.wto.org/imrd/directdoc.asp?DDFDocuments/q/G/SPS/NARG106.pdf","EN")</f>
      </c>
      <c r="I9820" s="15">
        <f>HYPERLINK("https://docs.wto.org/imrd/directdoc.asp?DDFDocuments/r/G/SPS/NARG106.pdf","FR")</f>
      </c>
      <c r="J9820" s="15">
        <f>HYPERLINK("https://docs.wto.org/imrd/directdoc.asp?DDFDocuments/s/G/SPS/NARG106.pdf","ES")</f>
      </c>
    </row>
    <row r="9821">
      <c r="A9821" s="10" t="s">
        <v>16812</v>
      </c>
      <c r="B9821" s="11" t="s">
        <v>183</v>
      </c>
      <c r="C9821" s="10" t="s">
        <v>18</v>
      </c>
      <c r="D9821" s="12">
        <v>39098</v>
      </c>
      <c r="E9821" s="13" t="s">
        <v>14064</v>
      </c>
      <c r="F9821" s="13" t="s">
        <v>16320</v>
      </c>
      <c r="G9821" s="14"/>
      <c r="H9821" s="15">
        <f>HYPERLINK("https://docs.wto.org/imrd/directdoc.asp?DDFDocuments/t/G/SPS/NARG107.doc","EN")</f>
      </c>
      <c r="I9821" s="15">
        <f>HYPERLINK("https://docs.wto.org/imrd/directdoc.asp?DDFDocuments/u/G/SPS/NARG107.doc","FR")</f>
      </c>
      <c r="J9821" s="15">
        <f>HYPERLINK("https://docs.wto.org/imrd/directdoc.asp?DDFDocuments/v/G/SPS/NARG107.doc","ES")</f>
      </c>
    </row>
    <row r="9822">
      <c r="A9822" s="10" t="s">
        <v>16813</v>
      </c>
      <c r="B9822" s="11" t="s">
        <v>34</v>
      </c>
      <c r="C9822" s="10" t="s">
        <v>18</v>
      </c>
      <c r="D9822" s="12">
        <v>39098</v>
      </c>
      <c r="E9822" s="13" t="s">
        <v>16814</v>
      </c>
      <c r="F9822" s="13" t="s">
        <v>74</v>
      </c>
      <c r="G9822" s="14"/>
      <c r="H9822" s="15">
        <f>HYPERLINK("https://docs.wto.org/imrd/directdoc.asp?DDFDocuments/q/G/SPS/NJPN176.pdf","EN")</f>
      </c>
      <c r="I9822" s="15">
        <f>HYPERLINK("https://docs.wto.org/imrd/directdoc.asp?DDFDocuments/r/G/SPS/NJPN176.pdf","FR")</f>
      </c>
      <c r="J9822" s="15">
        <f>HYPERLINK("https://docs.wto.org/imrd/directdoc.asp?DDFDocuments/s/G/SPS/NJPN176.pdf","ES")</f>
      </c>
    </row>
    <row r="9823">
      <c r="A9823" s="10" t="s">
        <v>16815</v>
      </c>
      <c r="B9823" s="11" t="s">
        <v>623</v>
      </c>
      <c r="C9823" s="10" t="s">
        <v>18</v>
      </c>
      <c r="D9823" s="12">
        <v>39098</v>
      </c>
      <c r="E9823" s="13" t="s">
        <v>16816</v>
      </c>
      <c r="F9823" s="13" t="s">
        <v>16817</v>
      </c>
      <c r="G9823" s="14" t="s">
        <v>16818</v>
      </c>
      <c r="H9823" s="15">
        <f>HYPERLINK("https://docs.wto.org/imrd/directdoc.asp?DDFDocuments/t/G/SPS/NOMN10.doc","EN")</f>
      </c>
      <c r="I9823" s="15">
        <f>HYPERLINK("https://docs.wto.org/imrd/directdoc.asp?DDFDocuments/u/G/SPS/NOMN10.doc","FR")</f>
      </c>
      <c r="J9823" s="15">
        <f>HYPERLINK("https://docs.wto.org/imrd/directdoc.asp?DDFDocuments/v/G/SPS/NOMN10.doc","ES")</f>
      </c>
    </row>
    <row r="9824">
      <c r="A9824" s="10" t="s">
        <v>16819</v>
      </c>
      <c r="B9824" s="11" t="s">
        <v>161</v>
      </c>
      <c r="C9824" s="10" t="s">
        <v>18</v>
      </c>
      <c r="D9824" s="12">
        <v>39098</v>
      </c>
      <c r="E9824" s="13" t="s">
        <v>16820</v>
      </c>
      <c r="F9824" s="13" t="s">
        <v>16821</v>
      </c>
      <c r="G9824" s="14" t="s">
        <v>16822</v>
      </c>
      <c r="H9824" s="15">
        <f>HYPERLINK("https://docs.wto.org/imrd/directdoc.asp?DDFDocuments/t/G/SPS/NUSA1488.DOC","EN")</f>
      </c>
      <c r="I9824" s="15">
        <f>HYPERLINK("https://docs.wto.org/imrd/directdoc.asp?DDFDocuments/u/G/SPS/NUSA1488.DOC","FR")</f>
      </c>
      <c r="J9824" s="15">
        <f>HYPERLINK("https://docs.wto.org/imrd/directdoc.asp?DDFDocuments/v/G/SPS/NUSA1488.DOC","ES")</f>
      </c>
    </row>
    <row r="9825">
      <c r="A9825" s="10" t="s">
        <v>16823</v>
      </c>
      <c r="B9825" s="11" t="s">
        <v>161</v>
      </c>
      <c r="C9825" s="10" t="s">
        <v>18</v>
      </c>
      <c r="D9825" s="12">
        <v>39098</v>
      </c>
      <c r="E9825" s="13" t="s">
        <v>15442</v>
      </c>
      <c r="F9825" s="13" t="s">
        <v>5438</v>
      </c>
      <c r="G9825" s="14"/>
      <c r="H9825" s="15">
        <f>HYPERLINK("https://docs.wto.org/imrd/directdoc.asp?DDFDocuments/t/G/SPS/NUSA1489.doc","EN")</f>
      </c>
      <c r="I9825" s="15">
        <f>HYPERLINK("https://docs.wto.org/imrd/directdoc.asp?DDFDocuments/u/G/SPS/NUSA1489.doc","FR")</f>
      </c>
      <c r="J9825" s="15">
        <f>HYPERLINK("https://docs.wto.org/imrd/directdoc.asp?DDFDocuments/v/G/SPS/NUSA1489.doc","ES")</f>
      </c>
    </row>
    <row r="9826">
      <c r="A9826" s="10" t="s">
        <v>16824</v>
      </c>
      <c r="B9826" s="11" t="s">
        <v>161</v>
      </c>
      <c r="C9826" s="10" t="s">
        <v>18</v>
      </c>
      <c r="D9826" s="12">
        <v>39098</v>
      </c>
      <c r="E9826" s="13" t="s">
        <v>1013</v>
      </c>
      <c r="F9826" s="13" t="s">
        <v>158</v>
      </c>
      <c r="G9826" s="14"/>
      <c r="H9826" s="15">
        <f>HYPERLINK("https://docs.wto.org/imrd/directdoc.asp?DDFDocuments/t/G/SPS/NUSA1492.doc","EN")</f>
      </c>
      <c r="I9826" s="15">
        <f>HYPERLINK("https://docs.wto.org/imrd/directdoc.asp?DDFDocuments/u/G/SPS/NUSA1492.doc","FR")</f>
      </c>
      <c r="J9826" s="15">
        <f>HYPERLINK("https://docs.wto.org/imrd/directdoc.asp?DDFDocuments/v/G/SPS/NUSA1492.doc","ES")</f>
      </c>
    </row>
    <row r="9827">
      <c r="A9827" s="10" t="s">
        <v>16825</v>
      </c>
      <c r="B9827" s="11" t="s">
        <v>8076</v>
      </c>
      <c r="C9827" s="10" t="s">
        <v>18</v>
      </c>
      <c r="D9827" s="12">
        <v>39093</v>
      </c>
      <c r="E9827" s="13" t="s">
        <v>16826</v>
      </c>
      <c r="F9827" s="13" t="s">
        <v>7603</v>
      </c>
      <c r="G9827" s="14"/>
      <c r="H9827" s="15">
        <f>HYPERLINK("https://docs.wto.org/imrd/directdoc.asp?DDFDocuments/t/G/SPS/NBLZ1.DOC","EN")</f>
      </c>
      <c r="I9827" s="15">
        <f>HYPERLINK("https://docs.wto.org/imrd/directdoc.asp?DDFDocuments/u/G/SPS/NBLZ1.DOC","FR")</f>
      </c>
      <c r="J9827" s="15">
        <f>HYPERLINK("https://docs.wto.org/imrd/directdoc.asp?DDFDocuments/v/G/SPS/NBLZ1.DOC","ES")</f>
      </c>
    </row>
    <row r="9828">
      <c r="A9828" s="10" t="s">
        <v>16827</v>
      </c>
      <c r="B9828" s="11" t="s">
        <v>139</v>
      </c>
      <c r="C9828" s="10" t="s">
        <v>18</v>
      </c>
      <c r="D9828" s="12">
        <v>39093</v>
      </c>
      <c r="E9828" s="13" t="s">
        <v>16828</v>
      </c>
      <c r="F9828" s="13" t="s">
        <v>144</v>
      </c>
      <c r="G9828" s="14"/>
      <c r="H9828" s="15">
        <f>HYPERLINK("https://docs.wto.org/imrd/directdoc.asp?DDFDocuments/t/G/SPS/NIND50.doc","EN")</f>
      </c>
      <c r="I9828" s="15">
        <f>HYPERLINK("https://docs.wto.org/imrd/directdoc.asp?DDFDocuments/u/G/SPS/NIND50.doc","FR")</f>
      </c>
      <c r="J9828" s="15">
        <f>HYPERLINK("https://docs.wto.org/imrd/directdoc.asp?DDFDocuments/v/G/SPS/NIND50.doc","ES")</f>
      </c>
    </row>
    <row r="9829">
      <c r="A9829" s="10" t="s">
        <v>16829</v>
      </c>
      <c r="B9829" s="11" t="s">
        <v>9156</v>
      </c>
      <c r="C9829" s="10" t="s">
        <v>18</v>
      </c>
      <c r="D9829" s="12">
        <v>39093</v>
      </c>
      <c r="E9829" s="13" t="s">
        <v>16830</v>
      </c>
      <c r="F9829" s="13" t="s">
        <v>16831</v>
      </c>
      <c r="G9829" s="14"/>
      <c r="H9829" s="15">
        <f>HYPERLINK("https://docs.wto.org/imrd/directdoc.asp?DDFDocuments/q/G/SPS/NKOR224.pdf","EN")</f>
      </c>
      <c r="I9829" s="15">
        <f>HYPERLINK("https://docs.wto.org/imrd/directdoc.asp?DDFDocuments/r/G/SPS/NKOR224.pdf","FR")</f>
      </c>
      <c r="J9829" s="15">
        <f>HYPERLINK("https://docs.wto.org/imrd/directdoc.asp?DDFDocuments/s/G/SPS/NKOR224.pdf","ES")</f>
      </c>
    </row>
    <row r="9830">
      <c r="A9830" s="10" t="s">
        <v>16832</v>
      </c>
      <c r="B9830" s="11" t="s">
        <v>233</v>
      </c>
      <c r="C9830" s="10" t="s">
        <v>18</v>
      </c>
      <c r="D9830" s="12">
        <v>39093</v>
      </c>
      <c r="E9830" s="13" t="s">
        <v>16833</v>
      </c>
      <c r="F9830" s="13" t="s">
        <v>1089</v>
      </c>
      <c r="G9830" s="14" t="s">
        <v>1129</v>
      </c>
      <c r="H9830" s="15">
        <f>HYPERLINK("https://docs.wto.org/imrd/directdoc.asp?DDFDocuments/q/G/SPS/NPER140.pdf","EN")</f>
      </c>
      <c r="I9830" s="15">
        <f>HYPERLINK("https://docs.wto.org/imrd/directdoc.asp?DDFDocuments/r/G/SPS/NPER140.pdf","FR")</f>
      </c>
      <c r="J9830" s="15">
        <f>HYPERLINK("https://docs.wto.org/imrd/directdoc.asp?DDFDocuments/s/G/SPS/NPER140.pdf","ES")</f>
      </c>
    </row>
    <row r="9831">
      <c r="A9831" s="10" t="s">
        <v>16834</v>
      </c>
      <c r="B9831" s="11" t="s">
        <v>233</v>
      </c>
      <c r="C9831" s="10" t="s">
        <v>18</v>
      </c>
      <c r="D9831" s="12">
        <v>39093</v>
      </c>
      <c r="E9831" s="13" t="s">
        <v>16835</v>
      </c>
      <c r="F9831" s="13" t="s">
        <v>992</v>
      </c>
      <c r="G9831" s="14" t="s">
        <v>365</v>
      </c>
      <c r="H9831" s="15">
        <f>HYPERLINK("https://docs.wto.org/imrd/directdoc.asp?DDFDocuments/t/G/SPS/NPER141.doc","EN")</f>
      </c>
      <c r="I9831" s="15">
        <f>HYPERLINK("https://docs.wto.org/imrd/directdoc.asp?DDFDocuments/u/G/SPS/NPER141.doc","FR")</f>
      </c>
      <c r="J9831" s="15">
        <f>HYPERLINK("https://docs.wto.org/imrd/directdoc.asp?DDFDocuments/v/G/SPS/NPER141.doc","ES")</f>
      </c>
    </row>
    <row r="9832">
      <c r="A9832" s="10" t="s">
        <v>16836</v>
      </c>
      <c r="B9832" s="11" t="s">
        <v>95</v>
      </c>
      <c r="C9832" s="10" t="s">
        <v>18</v>
      </c>
      <c r="D9832" s="12">
        <v>39091</v>
      </c>
      <c r="E9832" s="13" t="s">
        <v>16837</v>
      </c>
      <c r="F9832" s="13" t="s">
        <v>32</v>
      </c>
      <c r="G9832" s="14"/>
      <c r="H9832" s="15">
        <f>HYPERLINK("https://docs.wto.org/imrd/directdoc.asp?DDFDocuments/t/G/SPS/NBRA259.DOC","EN")</f>
      </c>
      <c r="I9832" s="15">
        <f>HYPERLINK("https://docs.wto.org/imrd/directdoc.asp?DDFDocuments/u/G/SPS/NBRA259.DOC","FR")</f>
      </c>
      <c r="J9832" s="15">
        <f>HYPERLINK("https://docs.wto.org/imrd/directdoc.asp?DDFDocuments/v/G/SPS/NBRA259.DOC","ES")</f>
      </c>
    </row>
    <row r="9833">
      <c r="A9833" s="10" t="s">
        <v>16838</v>
      </c>
      <c r="B9833" s="11" t="s">
        <v>95</v>
      </c>
      <c r="C9833" s="10" t="s">
        <v>18</v>
      </c>
      <c r="D9833" s="12">
        <v>39091</v>
      </c>
      <c r="E9833" s="13" t="s">
        <v>16839</v>
      </c>
      <c r="F9833" s="13" t="s">
        <v>32</v>
      </c>
      <c r="G9833" s="14"/>
      <c r="H9833" s="15">
        <f>HYPERLINK("https://docs.wto.org/imrd/directdoc.asp?DDFDocuments/t/G/SPS/NBRA260.doc","EN")</f>
      </c>
      <c r="I9833" s="15">
        <f>HYPERLINK("https://docs.wto.org/imrd/directdoc.asp?DDFDocuments/u/G/SPS/NBRA260.doc","FR")</f>
      </c>
      <c r="J9833" s="15">
        <f>HYPERLINK("https://docs.wto.org/imrd/directdoc.asp?DDFDocuments/v/G/SPS/NBRA260.doc","ES")</f>
      </c>
    </row>
    <row r="9834">
      <c r="A9834" s="10" t="s">
        <v>16840</v>
      </c>
      <c r="B9834" s="11" t="s">
        <v>95</v>
      </c>
      <c r="C9834" s="10" t="s">
        <v>18</v>
      </c>
      <c r="D9834" s="12">
        <v>39091</v>
      </c>
      <c r="E9834" s="13" t="s">
        <v>16841</v>
      </c>
      <c r="F9834" s="13" t="s">
        <v>24</v>
      </c>
      <c r="G9834" s="14"/>
      <c r="H9834" s="15">
        <f>HYPERLINK("https://docs.wto.org/imrd/directdoc.asp?DDFDocuments/t/G/SPS/NBRA261.doc","EN")</f>
      </c>
      <c r="I9834" s="15">
        <f>HYPERLINK("https://docs.wto.org/imrd/directdoc.asp?DDFDocuments/u/G/SPS/NBRA261.doc","FR")</f>
      </c>
      <c r="J9834" s="15">
        <f>HYPERLINK("https://docs.wto.org/imrd/directdoc.asp?DDFDocuments/v/G/SPS/NBRA261.doc","ES")</f>
      </c>
    </row>
    <row r="9835">
      <c r="A9835" s="10" t="s">
        <v>16842</v>
      </c>
      <c r="B9835" s="11" t="s">
        <v>95</v>
      </c>
      <c r="C9835" s="10" t="s">
        <v>18</v>
      </c>
      <c r="D9835" s="12">
        <v>39091</v>
      </c>
      <c r="E9835" s="13" t="s">
        <v>16843</v>
      </c>
      <c r="F9835" s="13" t="s">
        <v>368</v>
      </c>
      <c r="G9835" s="14"/>
      <c r="H9835" s="15">
        <f>HYPERLINK("https://docs.wto.org/imrd/directdoc.asp?DDFDocuments/t/G/SPS/NBRA262.DOC","EN")</f>
      </c>
      <c r="I9835" s="15">
        <f>HYPERLINK("https://docs.wto.org/imrd/directdoc.asp?DDFDocuments/u/G/SPS/NBRA262.DOC","FR")</f>
      </c>
      <c r="J9835" s="15">
        <f>HYPERLINK("https://docs.wto.org/imrd/directdoc.asp?DDFDocuments/v/G/SPS/NBRA262.DOC","ES")</f>
      </c>
    </row>
    <row r="9836">
      <c r="A9836" s="10" t="s">
        <v>16844</v>
      </c>
      <c r="B9836" s="11" t="s">
        <v>95</v>
      </c>
      <c r="C9836" s="10" t="s">
        <v>18</v>
      </c>
      <c r="D9836" s="12">
        <v>39091</v>
      </c>
      <c r="E9836" s="13" t="s">
        <v>16845</v>
      </c>
      <c r="F9836" s="13" t="s">
        <v>368</v>
      </c>
      <c r="G9836" s="14"/>
      <c r="H9836" s="15">
        <f>HYPERLINK("https://docs.wto.org/imrd/directdoc.asp?DDFDocuments/q/G/SPS/NBRA263.pdf","EN")</f>
      </c>
      <c r="I9836" s="15">
        <f>HYPERLINK("https://docs.wto.org/imrd/directdoc.asp?DDFDocuments/r/G/SPS/NBRA263.pdf","FR")</f>
      </c>
      <c r="J9836" s="15">
        <f>HYPERLINK("https://docs.wto.org/imrd/directdoc.asp?DDFDocuments/s/G/SPS/NBRA263.pdf","ES")</f>
      </c>
    </row>
    <row r="9837">
      <c r="A9837" s="10" t="s">
        <v>16846</v>
      </c>
      <c r="B9837" s="11" t="s">
        <v>95</v>
      </c>
      <c r="C9837" s="10" t="s">
        <v>18</v>
      </c>
      <c r="D9837" s="12">
        <v>39091</v>
      </c>
      <c r="E9837" s="13" t="s">
        <v>16847</v>
      </c>
      <c r="F9837" s="13" t="s">
        <v>24</v>
      </c>
      <c r="G9837" s="14"/>
      <c r="H9837" s="15">
        <f>HYPERLINK("https://docs.wto.org/imrd/directdoc.asp?DDFDocuments/t/G/SPS/NBRA265.doc","EN")</f>
      </c>
      <c r="I9837" s="15">
        <f>HYPERLINK("https://docs.wto.org/imrd/directdoc.asp?DDFDocuments/u/G/SPS/NBRA265.doc","FR")</f>
      </c>
      <c r="J9837" s="15">
        <f>HYPERLINK("https://docs.wto.org/imrd/directdoc.asp?DDFDocuments/v/G/SPS/NBRA265.doc","ES")</f>
      </c>
    </row>
    <row r="9838">
      <c r="A9838" s="10" t="s">
        <v>16848</v>
      </c>
      <c r="B9838" s="11" t="s">
        <v>623</v>
      </c>
      <c r="C9838" s="10" t="s">
        <v>12</v>
      </c>
      <c r="D9838" s="12">
        <v>39091</v>
      </c>
      <c r="E9838" s="13" t="s">
        <v>16849</v>
      </c>
      <c r="F9838" s="13" t="s">
        <v>138</v>
      </c>
      <c r="G9838" s="14" t="s">
        <v>16822</v>
      </c>
      <c r="H9838" s="15">
        <f>HYPERLINK("https://docs.wto.org/imrd/directdoc.asp?DDFDocuments/q/G/SPS/NOMN9.pdf","EN")</f>
      </c>
      <c r="I9838" s="15">
        <f>HYPERLINK("https://docs.wto.org/imrd/directdoc.asp?DDFDocuments/r/G/SPS/NOMN9.pdf","FR")</f>
      </c>
      <c r="J9838" s="15">
        <f>HYPERLINK("https://docs.wto.org/imrd/directdoc.asp?DDFDocuments/s/G/SPS/NOMN9.pdf","ES")</f>
      </c>
    </row>
    <row r="9839">
      <c r="A9839" s="10" t="s">
        <v>16850</v>
      </c>
      <c r="B9839" s="11" t="s">
        <v>720</v>
      </c>
      <c r="C9839" s="10" t="s">
        <v>18</v>
      </c>
      <c r="D9839" s="12">
        <v>39091</v>
      </c>
      <c r="E9839" s="13" t="s">
        <v>16851</v>
      </c>
      <c r="F9839" s="13" t="s">
        <v>13660</v>
      </c>
      <c r="G9839" s="14"/>
      <c r="H9839" s="15">
        <f>HYPERLINK("https://docs.wto.org/imrd/directdoc.asp?DDFDocuments/q/G/SPS/NSLV74.pdf","EN")</f>
      </c>
      <c r="I9839" s="15">
        <f>HYPERLINK("https://docs.wto.org/imrd/directdoc.asp?DDFDocuments/r/G/SPS/NSLV74.pdf","FR")</f>
      </c>
      <c r="J9839" s="15">
        <f>HYPERLINK("https://docs.wto.org/imrd/directdoc.asp?DDFDocuments/s/G/SPS/NSLV74.pdf","ES")</f>
      </c>
    </row>
    <row r="9840">
      <c r="A9840" s="10" t="s">
        <v>16852</v>
      </c>
      <c r="B9840" s="11" t="s">
        <v>720</v>
      </c>
      <c r="C9840" s="10" t="s">
        <v>18</v>
      </c>
      <c r="D9840" s="12">
        <v>39091</v>
      </c>
      <c r="E9840" s="13" t="s">
        <v>16853</v>
      </c>
      <c r="F9840" s="13" t="s">
        <v>10923</v>
      </c>
      <c r="G9840" s="14"/>
      <c r="H9840" s="15">
        <f>HYPERLINK("https://docs.wto.org/imrd/directdoc.asp?DDFDocuments/q/G/SPS/NSLV75.pdf","EN")</f>
      </c>
      <c r="I9840" s="15">
        <f>HYPERLINK("https://docs.wto.org/imrd/directdoc.asp?DDFDocuments/r/G/SPS/NSLV75.pdf","FR")</f>
      </c>
      <c r="J9840" s="15">
        <f>HYPERLINK("https://docs.wto.org/imrd/directdoc.asp?DDFDocuments/s/G/SPS/NSLV75.pdf","ES")</f>
      </c>
    </row>
    <row r="9841">
      <c r="A9841" s="10" t="s">
        <v>16854</v>
      </c>
      <c r="B9841" s="11" t="s">
        <v>720</v>
      </c>
      <c r="C9841" s="10" t="s">
        <v>18</v>
      </c>
      <c r="D9841" s="12">
        <v>39091</v>
      </c>
      <c r="E9841" s="13" t="s">
        <v>16855</v>
      </c>
      <c r="F9841" s="13" t="s">
        <v>13660</v>
      </c>
      <c r="G9841" s="14"/>
      <c r="H9841" s="15">
        <f>HYPERLINK("https://docs.wto.org/imrd/directdoc.asp?DDFDocuments/t/G/SPS/NSLV76.DOC","EN")</f>
      </c>
      <c r="I9841" s="15">
        <f>HYPERLINK("https://docs.wto.org/imrd/directdoc.asp?DDFDocuments/u/G/SPS/NSLV76.DOC","FR")</f>
      </c>
      <c r="J9841" s="15">
        <f>HYPERLINK("https://docs.wto.org/imrd/directdoc.asp?DDFDocuments/v/G/SPS/NSLV76.DOC","ES")</f>
      </c>
    </row>
    <row r="9842">
      <c r="A9842" s="10" t="s">
        <v>16856</v>
      </c>
      <c r="B9842" s="11" t="s">
        <v>79</v>
      </c>
      <c r="C9842" s="10" t="s">
        <v>18</v>
      </c>
      <c r="D9842" s="12">
        <v>39090</v>
      </c>
      <c r="E9842" s="13" t="s">
        <v>16857</v>
      </c>
      <c r="F9842" s="13" t="s">
        <v>2963</v>
      </c>
      <c r="G9842" s="14"/>
      <c r="H9842" s="15">
        <f>HYPERLINK("https://docs.wto.org/imrd/directdoc.asp?DDFDocuments/t/G/SPS/NCOL127.DOC","EN")</f>
      </c>
      <c r="I9842" s="15">
        <f>HYPERLINK("https://docs.wto.org/imrd/directdoc.asp?DDFDocuments/u/G/SPS/NCOL127.DOC","FR")</f>
      </c>
      <c r="J9842" s="15">
        <f>HYPERLINK("https://docs.wto.org/imrd/directdoc.asp?DDFDocuments/v/G/SPS/NCOL127.DOC","ES")</f>
      </c>
    </row>
    <row r="9843">
      <c r="A9843" s="10" t="s">
        <v>16858</v>
      </c>
      <c r="B9843" s="11" t="s">
        <v>183</v>
      </c>
      <c r="C9843" s="10" t="s">
        <v>18</v>
      </c>
      <c r="D9843" s="12">
        <v>39087</v>
      </c>
      <c r="E9843" s="13" t="s">
        <v>16859</v>
      </c>
      <c r="F9843" s="13" t="s">
        <v>992</v>
      </c>
      <c r="G9843" s="14" t="s">
        <v>14097</v>
      </c>
      <c r="H9843" s="15">
        <f>HYPERLINK("https://docs.wto.org/imrd/directdoc.asp?DDFDocuments/t/G/SPS/NARG104.DOC","EN")</f>
      </c>
      <c r="I9843" s="15">
        <f>HYPERLINK("https://docs.wto.org/imrd/directdoc.asp?DDFDocuments/u/G/SPS/NARG104.DOC","FR")</f>
      </c>
      <c r="J9843" s="15">
        <f>HYPERLINK("https://docs.wto.org/imrd/directdoc.asp?DDFDocuments/v/G/SPS/NARG104.DOC","ES")</f>
      </c>
    </row>
    <row r="9844">
      <c r="A9844" s="10" t="s">
        <v>16860</v>
      </c>
      <c r="B9844" s="11" t="s">
        <v>145</v>
      </c>
      <c r="C9844" s="10" t="s">
        <v>12</v>
      </c>
      <c r="D9844" s="12">
        <v>39087</v>
      </c>
      <c r="E9844" s="13" t="s">
        <v>16861</v>
      </c>
      <c r="F9844" s="13" t="s">
        <v>229</v>
      </c>
      <c r="G9844" s="14" t="s">
        <v>16822</v>
      </c>
      <c r="H9844" s="15">
        <f>HYPERLINK("https://docs.wto.org/imrd/directdoc.asp?DDFDocuments/t/G/SPS/NPHL111.DOC","EN")</f>
      </c>
      <c r="I9844" s="15">
        <f>HYPERLINK("https://docs.wto.org/imrd/directdoc.asp?DDFDocuments/u/G/SPS/NPHL111.DOC","FR")</f>
      </c>
      <c r="J9844" s="15">
        <f>HYPERLINK("https://docs.wto.org/imrd/directdoc.asp?DDFDocuments/v/G/SPS/NPHL111.DOC","ES")</f>
      </c>
    </row>
    <row r="9845">
      <c r="A9845" s="10" t="s">
        <v>16862</v>
      </c>
      <c r="B9845" s="11" t="s">
        <v>183</v>
      </c>
      <c r="C9845" s="10" t="s">
        <v>18</v>
      </c>
      <c r="D9845" s="12">
        <v>39085</v>
      </c>
      <c r="E9845" s="13" t="s">
        <v>16863</v>
      </c>
      <c r="F9845" s="13" t="s">
        <v>476</v>
      </c>
      <c r="G9845" s="14"/>
      <c r="H9845" s="15">
        <f>HYPERLINK("https://docs.wto.org/imrd/directdoc.asp?DDFDocuments/t/G/SPS/NARG103.doc","EN")</f>
      </c>
      <c r="I9845" s="15">
        <f>HYPERLINK("https://docs.wto.org/imrd/directdoc.asp?DDFDocuments/u/G/SPS/NARG103.doc","FR")</f>
      </c>
      <c r="J9845" s="15">
        <f>HYPERLINK("https://docs.wto.org/imrd/directdoc.asp?DDFDocuments/v/G/SPS/NARG103.doc","ES")</f>
      </c>
    </row>
    <row r="9846">
      <c r="A9846" s="10" t="s">
        <v>16864</v>
      </c>
      <c r="B9846" s="11" t="s">
        <v>188</v>
      </c>
      <c r="C9846" s="10" t="s">
        <v>18</v>
      </c>
      <c r="D9846" s="12">
        <v>39085</v>
      </c>
      <c r="E9846" s="13" t="s">
        <v>3661</v>
      </c>
      <c r="F9846" s="13" t="s">
        <v>1515</v>
      </c>
      <c r="G9846" s="14"/>
      <c r="H9846" s="15">
        <f>HYPERLINK("https://docs.wto.org/imrd/directdoc.asp?DDFDocuments/t/G/SPS/NAUS208.DOC","EN")</f>
      </c>
      <c r="I9846" s="15">
        <f>HYPERLINK("https://docs.wto.org/imrd/directdoc.asp?DDFDocuments/u/G/SPS/NAUS208.DOC","FR")</f>
      </c>
      <c r="J9846" s="15">
        <f>HYPERLINK("https://docs.wto.org/imrd/directdoc.asp?DDFDocuments/v/G/SPS/NAUS208.DOC","ES")</f>
      </c>
    </row>
    <row r="9847">
      <c r="A9847" s="10" t="s">
        <v>16865</v>
      </c>
      <c r="B9847" s="11" t="s">
        <v>79</v>
      </c>
      <c r="C9847" s="10" t="s">
        <v>18</v>
      </c>
      <c r="D9847" s="12">
        <v>39085</v>
      </c>
      <c r="E9847" s="13" t="s">
        <v>16866</v>
      </c>
      <c r="F9847" s="13" t="s">
        <v>16867</v>
      </c>
      <c r="G9847" s="14"/>
      <c r="H9847" s="15">
        <f>HYPERLINK("https://docs.wto.org/imrd/directdoc.asp?DDFDocuments/t/G/SPS/NCOL125.DOC","EN")</f>
      </c>
      <c r="I9847" s="15">
        <f>HYPERLINK("https://docs.wto.org/imrd/directdoc.asp?DDFDocuments/u/G/SPS/NCOL125.DOC","FR")</f>
      </c>
      <c r="J9847" s="15">
        <f>HYPERLINK("https://docs.wto.org/imrd/directdoc.asp?DDFDocuments/v/G/SPS/NCOL125.DOC","ES")</f>
      </c>
    </row>
    <row r="9848">
      <c r="A9848" s="10" t="s">
        <v>16868</v>
      </c>
      <c r="B9848" s="11" t="s">
        <v>79</v>
      </c>
      <c r="C9848" s="10" t="s">
        <v>18</v>
      </c>
      <c r="D9848" s="12">
        <v>39085</v>
      </c>
      <c r="E9848" s="13" t="s">
        <v>16869</v>
      </c>
      <c r="F9848" s="13" t="s">
        <v>15246</v>
      </c>
      <c r="G9848" s="14"/>
      <c r="H9848" s="15">
        <f>HYPERLINK("https://docs.wto.org/imrd/directdoc.asp?DDFDocuments/t/G/SPS/NCOL126.DOC","EN")</f>
      </c>
      <c r="I9848" s="15">
        <f>HYPERLINK("https://docs.wto.org/imrd/directdoc.asp?DDFDocuments/u/G/SPS/NCOL126.DOC","FR")</f>
      </c>
      <c r="J9848" s="15">
        <f>HYPERLINK("https://docs.wto.org/imrd/directdoc.asp?DDFDocuments/v/G/SPS/NCOL126.DOC","ES")</f>
      </c>
    </row>
    <row r="9849">
      <c r="A9849" s="10" t="s">
        <v>16870</v>
      </c>
      <c r="B9849" s="11" t="s">
        <v>82</v>
      </c>
      <c r="C9849" s="10" t="s">
        <v>40</v>
      </c>
      <c r="D9849" s="12">
        <v>39085</v>
      </c>
      <c r="E9849" s="13" t="s">
        <v>19</v>
      </c>
      <c r="F9849" s="13" t="s">
        <v>787</v>
      </c>
      <c r="G9849" s="14"/>
      <c r="H9849" s="15">
        <f>HYPERLINK("https://docs.wto.org/imrd/directdoc.asp?DDFDocuments/t/G/SPS/NEEC284A1.doc","EN")</f>
      </c>
      <c r="I9849" s="15">
        <f>HYPERLINK("https://docs.wto.org/imrd/directdoc.asp?DDFDocuments/u/G/SPS/NEEC284A1.doc","FR")</f>
      </c>
      <c r="J9849" s="15">
        <f>HYPERLINK("https://docs.wto.org/imrd/directdoc.asp?DDFDocuments/v/G/SPS/NEEC284A1.doc","ES")</f>
      </c>
    </row>
    <row r="9850">
      <c r="A9850" s="10" t="s">
        <v>16871</v>
      </c>
      <c r="B9850" s="11" t="s">
        <v>82</v>
      </c>
      <c r="C9850" s="10" t="s">
        <v>18</v>
      </c>
      <c r="D9850" s="12">
        <v>39085</v>
      </c>
      <c r="E9850" s="13" t="s">
        <v>16872</v>
      </c>
      <c r="F9850" s="13" t="s">
        <v>787</v>
      </c>
      <c r="G9850" s="14"/>
      <c r="H9850" s="15">
        <f>HYPERLINK("https://docs.wto.org/imrd/directdoc.asp?DDFDocuments/t/G/SPS/NEEC302.doc","EN")</f>
      </c>
      <c r="I9850" s="15">
        <f>HYPERLINK("https://docs.wto.org/imrd/directdoc.asp?DDFDocuments/u/G/SPS/NEEC302.doc","FR")</f>
      </c>
      <c r="J9850" s="15">
        <f>HYPERLINK("https://docs.wto.org/imrd/directdoc.asp?DDFDocuments/v/G/SPS/NEEC302.doc","ES")</f>
      </c>
    </row>
    <row r="9851">
      <c r="A9851" s="10" t="s">
        <v>16873</v>
      </c>
      <c r="B9851" s="11" t="s">
        <v>195</v>
      </c>
      <c r="C9851" s="10" t="s">
        <v>18</v>
      </c>
      <c r="D9851" s="12">
        <v>39085</v>
      </c>
      <c r="E9851" s="13" t="s">
        <v>16874</v>
      </c>
      <c r="F9851" s="13" t="s">
        <v>16699</v>
      </c>
      <c r="G9851" s="14" t="s">
        <v>3481</v>
      </c>
      <c r="H9851" s="15">
        <f>HYPERLINK("https://docs.wto.org/imrd/directdoc.asp?DDFDocuments/q/G/SPS/NNZL362.pdf","EN")</f>
      </c>
      <c r="I9851" s="15">
        <f>HYPERLINK("https://docs.wto.org/imrd/directdoc.asp?DDFDocuments/r/G/SPS/NNZL362.pdf","FR")</f>
      </c>
      <c r="J9851" s="15">
        <f>HYPERLINK("https://docs.wto.org/imrd/directdoc.asp?DDFDocuments/s/G/SPS/NNZL362.pdf","ES")</f>
      </c>
    </row>
    <row r="9852">
      <c r="A9852" s="10" t="s">
        <v>16875</v>
      </c>
      <c r="B9852" s="11" t="s">
        <v>183</v>
      </c>
      <c r="C9852" s="10" t="s">
        <v>18</v>
      </c>
      <c r="D9852" s="12">
        <v>39072</v>
      </c>
      <c r="E9852" s="13" t="s">
        <v>16876</v>
      </c>
      <c r="F9852" s="13" t="s">
        <v>16877</v>
      </c>
      <c r="G9852" s="14"/>
      <c r="H9852" s="15">
        <f>HYPERLINK("https://docs.wto.org/imrd/directdoc.asp?DDFDocuments/t/G/SPS/NARG101.DOC","EN")</f>
      </c>
      <c r="I9852" s="15">
        <f>HYPERLINK("https://docs.wto.org/imrd/directdoc.asp?DDFDocuments/u/G/SPS/NARG101.DOC","FR")</f>
      </c>
      <c r="J9852" s="15">
        <f>HYPERLINK("https://docs.wto.org/imrd/directdoc.asp?DDFDocuments/v/G/SPS/NARG101.DOC","ES")</f>
      </c>
    </row>
    <row r="9853">
      <c r="A9853" s="10" t="s">
        <v>16878</v>
      </c>
      <c r="B9853" s="11" t="s">
        <v>365</v>
      </c>
      <c r="C9853" s="10" t="s">
        <v>18</v>
      </c>
      <c r="D9853" s="12">
        <v>39072</v>
      </c>
      <c r="E9853" s="13" t="s">
        <v>12391</v>
      </c>
      <c r="F9853" s="13" t="s">
        <v>607</v>
      </c>
      <c r="G9853" s="14"/>
      <c r="H9853" s="15">
        <f>HYPERLINK("https://docs.wto.org/imrd/directdoc.asp?DDFDocuments/t/G/SPS/NCHL247.DOC","EN")</f>
      </c>
      <c r="I9853" s="15">
        <f>HYPERLINK("https://docs.wto.org/imrd/directdoc.asp?DDFDocuments/u/G/SPS/NCHL247.DOC","FR")</f>
      </c>
      <c r="J9853" s="15">
        <f>HYPERLINK("https://docs.wto.org/imrd/directdoc.asp?DDFDocuments/v/G/SPS/NCHL247.DOC","ES")</f>
      </c>
    </row>
    <row r="9854">
      <c r="A9854" s="10" t="s">
        <v>16879</v>
      </c>
      <c r="B9854" s="11" t="s">
        <v>82</v>
      </c>
      <c r="C9854" s="10" t="s">
        <v>18</v>
      </c>
      <c r="D9854" s="12">
        <v>39072</v>
      </c>
      <c r="E9854" s="13" t="s">
        <v>16521</v>
      </c>
      <c r="F9854" s="13" t="s">
        <v>787</v>
      </c>
      <c r="G9854" s="14"/>
      <c r="H9854" s="15">
        <f>HYPERLINK("https://docs.wto.org/imrd/directdoc.asp?DDFDocuments/t/G/SPS/NEEC300.doc","EN")</f>
      </c>
      <c r="I9854" s="15">
        <f>HYPERLINK("https://docs.wto.org/imrd/directdoc.asp?DDFDocuments/u/G/SPS/NEEC300.doc","FR")</f>
      </c>
      <c r="J9854" s="15">
        <f>HYPERLINK("https://docs.wto.org/imrd/directdoc.asp?DDFDocuments/v/G/SPS/NEEC300.doc","ES")</f>
      </c>
    </row>
    <row r="9855">
      <c r="A9855" s="10" t="s">
        <v>16880</v>
      </c>
      <c r="B9855" s="11" t="s">
        <v>43</v>
      </c>
      <c r="C9855" s="10" t="s">
        <v>18</v>
      </c>
      <c r="D9855" s="12">
        <v>39070</v>
      </c>
      <c r="E9855" s="13" t="s">
        <v>16881</v>
      </c>
      <c r="F9855" s="13" t="s">
        <v>1282</v>
      </c>
      <c r="G9855" s="14"/>
      <c r="H9855" s="15">
        <f>HYPERLINK("https://docs.wto.org/imrd/directdoc.asp?DDFDocuments/t/G/SPS/NROU24.doc","EN")</f>
      </c>
      <c r="I9855" s="15">
        <f>HYPERLINK("https://docs.wto.org/imrd/directdoc.asp?DDFDocuments/u/G/SPS/NROU24.doc","FR")</f>
      </c>
      <c r="J9855" s="15">
        <f>HYPERLINK("https://docs.wto.org/imrd/directdoc.asp?DDFDocuments/v/G/SPS/NROU24.doc","ES")</f>
      </c>
    </row>
    <row r="9856">
      <c r="A9856" s="10" t="s">
        <v>16882</v>
      </c>
      <c r="B9856" s="11" t="s">
        <v>43</v>
      </c>
      <c r="C9856" s="10" t="s">
        <v>18</v>
      </c>
      <c r="D9856" s="12">
        <v>39070</v>
      </c>
      <c r="E9856" s="13" t="s">
        <v>16883</v>
      </c>
      <c r="F9856" s="13" t="s">
        <v>24</v>
      </c>
      <c r="G9856" s="14"/>
      <c r="H9856" s="15">
        <f>HYPERLINK("https://docs.wto.org/imrd/directdoc.asp?DDFDocuments/t/G/SPS/NROU25.DOC","EN")</f>
      </c>
      <c r="I9856" s="15">
        <f>HYPERLINK("https://docs.wto.org/imrd/directdoc.asp?DDFDocuments/u/G/SPS/NROU25.DOC","FR")</f>
      </c>
      <c r="J9856" s="15">
        <f>HYPERLINK("https://docs.wto.org/imrd/directdoc.asp?DDFDocuments/v/G/SPS/NROU25.DOC","ES")</f>
      </c>
    </row>
    <row r="9857">
      <c r="A9857" s="10" t="s">
        <v>16884</v>
      </c>
      <c r="B9857" s="11" t="s">
        <v>188</v>
      </c>
      <c r="C9857" s="10" t="s">
        <v>18</v>
      </c>
      <c r="D9857" s="12">
        <v>39069</v>
      </c>
      <c r="E9857" s="13" t="s">
        <v>15551</v>
      </c>
      <c r="F9857" s="13" t="s">
        <v>733</v>
      </c>
      <c r="G9857" s="14"/>
      <c r="H9857" s="15">
        <f>HYPERLINK("https://docs.wto.org/imrd/directdoc.asp?DDFDocuments/t/G/SPS/NAUS207.doc","EN")</f>
      </c>
      <c r="I9857" s="15">
        <f>HYPERLINK("https://docs.wto.org/imrd/directdoc.asp?DDFDocuments/u/G/SPS/NAUS207.doc","FR")</f>
      </c>
      <c r="J9857" s="15">
        <f>HYPERLINK("https://docs.wto.org/imrd/directdoc.asp?DDFDocuments/v/G/SPS/NAUS207.doc","ES")</f>
      </c>
    </row>
    <row r="9858">
      <c r="A9858" s="10" t="s">
        <v>16885</v>
      </c>
      <c r="B9858" s="11" t="s">
        <v>95</v>
      </c>
      <c r="C9858" s="10" t="s">
        <v>40</v>
      </c>
      <c r="D9858" s="12">
        <v>39069</v>
      </c>
      <c r="E9858" s="13" t="s">
        <v>19</v>
      </c>
      <c r="F9858" s="13" t="s">
        <v>5150</v>
      </c>
      <c r="G9858" s="14"/>
      <c r="H9858" s="15">
        <f>HYPERLINK("https://docs.wto.org/imrd/directdoc.asp?DDFDocuments/t/G/SPS/NBRA115A6.DOC","EN")</f>
      </c>
      <c r="I9858" s="15">
        <f>HYPERLINK("https://docs.wto.org/imrd/directdoc.asp?DDFDocuments/u/G/SPS/NBRA115A6.DOC","FR")</f>
      </c>
      <c r="J9858" s="15">
        <f>HYPERLINK("https://docs.wto.org/imrd/directdoc.asp?DDFDocuments/v/G/SPS/NBRA115A6.DOC","ES")</f>
      </c>
    </row>
    <row r="9859">
      <c r="A9859" s="10" t="s">
        <v>16886</v>
      </c>
      <c r="B9859" s="11" t="s">
        <v>95</v>
      </c>
      <c r="C9859" s="10" t="s">
        <v>40</v>
      </c>
      <c r="D9859" s="12">
        <v>39069</v>
      </c>
      <c r="E9859" s="13" t="s">
        <v>19</v>
      </c>
      <c r="F9859" s="13" t="s">
        <v>5150</v>
      </c>
      <c r="G9859" s="14"/>
      <c r="H9859" s="15">
        <f>HYPERLINK("https://docs.wto.org/imrd/directdoc.asp?DDFDocuments/t/G/SPS/NBRA115A7.DOC","EN")</f>
      </c>
      <c r="I9859" s="15">
        <f>HYPERLINK("https://docs.wto.org/imrd/directdoc.asp?DDFDocuments/u/G/SPS/NBRA115A7.DOC","FR")</f>
      </c>
      <c r="J9859" s="15">
        <f>HYPERLINK("https://docs.wto.org/imrd/directdoc.asp?DDFDocuments/v/G/SPS/NBRA115A7.DOC","ES")</f>
      </c>
    </row>
    <row r="9860">
      <c r="A9860" s="10" t="s">
        <v>16887</v>
      </c>
      <c r="B9860" s="11" t="s">
        <v>95</v>
      </c>
      <c r="C9860" s="10" t="s">
        <v>40</v>
      </c>
      <c r="D9860" s="12">
        <v>39069</v>
      </c>
      <c r="E9860" s="13" t="s">
        <v>19</v>
      </c>
      <c r="F9860" s="13" t="s">
        <v>925</v>
      </c>
      <c r="G9860" s="14"/>
      <c r="H9860" s="15">
        <f>HYPERLINK("https://docs.wto.org/imrd/directdoc.asp?DDFDocuments/t/G/SPS/NBRA157A3.DOC","EN")</f>
      </c>
      <c r="I9860" s="15">
        <f>HYPERLINK("https://docs.wto.org/imrd/directdoc.asp?DDFDocuments/u/G/SPS/NBRA157A3.DOC","FR")</f>
      </c>
      <c r="J9860" s="15">
        <f>HYPERLINK("https://docs.wto.org/imrd/directdoc.asp?DDFDocuments/v/G/SPS/NBRA157A3.DOC","ES")</f>
      </c>
    </row>
    <row r="9861">
      <c r="A9861" s="10" t="s">
        <v>16888</v>
      </c>
      <c r="B9861" s="11" t="s">
        <v>95</v>
      </c>
      <c r="C9861" s="10" t="s">
        <v>40</v>
      </c>
      <c r="D9861" s="12">
        <v>39069</v>
      </c>
      <c r="E9861" s="13" t="s">
        <v>19</v>
      </c>
      <c r="F9861" s="13" t="s">
        <v>476</v>
      </c>
      <c r="G9861" s="14"/>
      <c r="H9861" s="15">
        <f>HYPERLINK("https://docs.wto.org/imrd/directdoc.asp?DDFDocuments/t/G/SPS/NBRA166A2.doc","EN")</f>
      </c>
      <c r="I9861" s="15">
        <f>HYPERLINK("https://docs.wto.org/imrd/directdoc.asp?DDFDocuments/u/G/SPS/NBRA166A2.doc","FR")</f>
      </c>
      <c r="J9861" s="15">
        <f>HYPERLINK("https://docs.wto.org/imrd/directdoc.asp?DDFDocuments/v/G/SPS/NBRA166A2.doc","ES")</f>
      </c>
    </row>
    <row r="9862">
      <c r="A9862" s="10" t="s">
        <v>16889</v>
      </c>
      <c r="B9862" s="11" t="s">
        <v>95</v>
      </c>
      <c r="C9862" s="10" t="s">
        <v>201</v>
      </c>
      <c r="D9862" s="12">
        <v>39069</v>
      </c>
      <c r="E9862" s="13" t="s">
        <v>19</v>
      </c>
      <c r="F9862" s="13" t="s">
        <v>864</v>
      </c>
      <c r="G9862" s="14" t="s">
        <v>16535</v>
      </c>
      <c r="H9862" s="15">
        <f>HYPERLINK("https://docs.wto.org/imrd/directdoc.asp?DDFDocuments/t/G/SPS/NBRA219C1.DOC","EN")</f>
      </c>
      <c r="I9862" s="15">
        <f>HYPERLINK("https://docs.wto.org/imrd/directdoc.asp?DDFDocuments/u/G/SPS/NBRA219C1.DOC","FR")</f>
      </c>
      <c r="J9862" s="15">
        <f>HYPERLINK("https://docs.wto.org/imrd/directdoc.asp?DDFDocuments/v/G/SPS/NBRA219C1.DOC","ES")</f>
      </c>
    </row>
    <row r="9863">
      <c r="A9863" s="10" t="s">
        <v>16890</v>
      </c>
      <c r="B9863" s="11" t="s">
        <v>95</v>
      </c>
      <c r="C9863" s="10" t="s">
        <v>18</v>
      </c>
      <c r="D9863" s="12">
        <v>39069</v>
      </c>
      <c r="E9863" s="13" t="s">
        <v>16891</v>
      </c>
      <c r="F9863" s="13" t="s">
        <v>368</v>
      </c>
      <c r="G9863" s="14"/>
      <c r="H9863" s="15">
        <f>HYPERLINK("https://docs.wto.org/imrd/directdoc.asp?DDFDocuments/t/G/SPS/NBRA248.DOC","EN")</f>
      </c>
      <c r="I9863" s="15">
        <f>HYPERLINK("https://docs.wto.org/imrd/directdoc.asp?DDFDocuments/u/G/SPS/NBRA248.DOC","FR")</f>
      </c>
      <c r="J9863" s="15">
        <f>HYPERLINK("https://docs.wto.org/imrd/directdoc.asp?DDFDocuments/v/G/SPS/NBRA248.DOC","ES")</f>
      </c>
    </row>
    <row r="9864">
      <c r="A9864" s="10" t="s">
        <v>16892</v>
      </c>
      <c r="B9864" s="11" t="s">
        <v>95</v>
      </c>
      <c r="C9864" s="10" t="s">
        <v>18</v>
      </c>
      <c r="D9864" s="12">
        <v>39069</v>
      </c>
      <c r="E9864" s="13" t="s">
        <v>16893</v>
      </c>
      <c r="F9864" s="13" t="s">
        <v>368</v>
      </c>
      <c r="G9864" s="14"/>
      <c r="H9864" s="15">
        <f>HYPERLINK("https://docs.wto.org/imrd/directdoc.asp?DDFDocuments/t/G/SPS/NBRA249.DOC","EN")</f>
      </c>
      <c r="I9864" s="15">
        <f>HYPERLINK("https://docs.wto.org/imrd/directdoc.asp?DDFDocuments/u/G/SPS/NBRA249.DOC","FR")</f>
      </c>
      <c r="J9864" s="15">
        <f>HYPERLINK("https://docs.wto.org/imrd/directdoc.asp?DDFDocuments/v/G/SPS/NBRA249.DOC","ES")</f>
      </c>
    </row>
    <row r="9865">
      <c r="A9865" s="10" t="s">
        <v>16894</v>
      </c>
      <c r="B9865" s="11" t="s">
        <v>95</v>
      </c>
      <c r="C9865" s="10" t="s">
        <v>18</v>
      </c>
      <c r="D9865" s="12">
        <v>39069</v>
      </c>
      <c r="E9865" s="13" t="s">
        <v>16895</v>
      </c>
      <c r="F9865" s="13" t="s">
        <v>32</v>
      </c>
      <c r="G9865" s="14"/>
      <c r="H9865" s="15">
        <f>HYPERLINK("https://docs.wto.org/imrd/directdoc.asp?DDFDocuments/t/G/SPS/NBRA250.DOC","EN")</f>
      </c>
      <c r="I9865" s="15">
        <f>HYPERLINK("https://docs.wto.org/imrd/directdoc.asp?DDFDocuments/u/G/SPS/NBRA250.DOC","FR")</f>
      </c>
      <c r="J9865" s="15">
        <f>HYPERLINK("https://docs.wto.org/imrd/directdoc.asp?DDFDocuments/v/G/SPS/NBRA250.DOC","ES")</f>
      </c>
    </row>
    <row r="9866">
      <c r="A9866" s="10" t="s">
        <v>16896</v>
      </c>
      <c r="B9866" s="11" t="s">
        <v>34</v>
      </c>
      <c r="C9866" s="10" t="s">
        <v>18</v>
      </c>
      <c r="D9866" s="12">
        <v>39069</v>
      </c>
      <c r="E9866" s="13" t="s">
        <v>16897</v>
      </c>
      <c r="F9866" s="13" t="s">
        <v>74</v>
      </c>
      <c r="G9866" s="14"/>
      <c r="H9866" s="15">
        <f>HYPERLINK("https://docs.wto.org/imrd/directdoc.asp?DDFDocuments/q/G/SPS/NJPN170.pdf","EN")</f>
      </c>
      <c r="I9866" s="15">
        <f>HYPERLINK("https://docs.wto.org/imrd/directdoc.asp?DDFDocuments/r/G/SPS/NJPN170.pdf","FR")</f>
      </c>
      <c r="J9866" s="15">
        <f>HYPERLINK("https://docs.wto.org/imrd/directdoc.asp?DDFDocuments/s/G/SPS/NJPN170.pdf","ES")</f>
      </c>
    </row>
    <row r="9867">
      <c r="A9867" s="10" t="s">
        <v>16898</v>
      </c>
      <c r="B9867" s="11" t="s">
        <v>72</v>
      </c>
      <c r="C9867" s="10" t="s">
        <v>40</v>
      </c>
      <c r="D9867" s="12">
        <v>39064</v>
      </c>
      <c r="E9867" s="13" t="s">
        <v>19</v>
      </c>
      <c r="F9867" s="13" t="s">
        <v>158</v>
      </c>
      <c r="G9867" s="14" t="s">
        <v>3481</v>
      </c>
      <c r="H9867" s="15">
        <f>HYPERLINK("https://docs.wto.org/imrd/directdoc.asp?DDFDocuments/q/G/SPS/NCAN274A1.pdf","EN")</f>
      </c>
      <c r="I9867" s="15">
        <f>HYPERLINK("https://docs.wto.org/imrd/directdoc.asp?DDFDocuments/r/G/SPS/NCAN274A1.pdf","FR")</f>
      </c>
      <c r="J9867" s="15">
        <f>HYPERLINK("https://docs.wto.org/imrd/directdoc.asp?DDFDocuments/s/G/SPS/NCAN274A1.pdf","ES")</f>
      </c>
    </row>
    <row r="9868">
      <c r="A9868" s="10" t="s">
        <v>16899</v>
      </c>
      <c r="B9868" s="11" t="s">
        <v>59</v>
      </c>
      <c r="C9868" s="10" t="s">
        <v>18</v>
      </c>
      <c r="D9868" s="12">
        <v>39064</v>
      </c>
      <c r="E9868" s="13" t="s">
        <v>6103</v>
      </c>
      <c r="F9868" s="13" t="s">
        <v>144</v>
      </c>
      <c r="G9868" s="14"/>
      <c r="H9868" s="15">
        <f>HYPERLINK("https://docs.wto.org/imrd/directdoc.asp?DDFDocuments/t/G/SPS/NTPKM97.doc","EN")</f>
      </c>
      <c r="I9868" s="15">
        <f>HYPERLINK("https://docs.wto.org/imrd/directdoc.asp?DDFDocuments/u/G/SPS/NTPKM97.doc","FR")</f>
      </c>
      <c r="J9868" s="15">
        <f>HYPERLINK("https://docs.wto.org/imrd/directdoc.asp?DDFDocuments/v/G/SPS/NTPKM97.doc","ES")</f>
      </c>
    </row>
    <row r="9869">
      <c r="A9869" s="10" t="s">
        <v>16900</v>
      </c>
      <c r="B9869" s="11" t="s">
        <v>161</v>
      </c>
      <c r="C9869" s="10" t="s">
        <v>18</v>
      </c>
      <c r="D9869" s="12">
        <v>39064</v>
      </c>
      <c r="E9869" s="13" t="s">
        <v>1013</v>
      </c>
      <c r="F9869" s="13" t="s">
        <v>158</v>
      </c>
      <c r="G9869" s="14" t="s">
        <v>139</v>
      </c>
      <c r="H9869" s="15">
        <f>HYPERLINK("https://docs.wto.org/imrd/directdoc.asp?DDFDocuments/t/G/SPS/NUSA1477.doc","EN")</f>
      </c>
      <c r="I9869" s="15">
        <f>HYPERLINK("https://docs.wto.org/imrd/directdoc.asp?DDFDocuments/u/G/SPS/NUSA1477.doc","FR")</f>
      </c>
      <c r="J9869" s="15">
        <f>HYPERLINK("https://docs.wto.org/imrd/directdoc.asp?DDFDocuments/v/G/SPS/NUSA1477.doc","ES")</f>
      </c>
    </row>
    <row r="9870">
      <c r="A9870" s="10" t="s">
        <v>16901</v>
      </c>
      <c r="B9870" s="11" t="s">
        <v>153</v>
      </c>
      <c r="C9870" s="10" t="s">
        <v>40</v>
      </c>
      <c r="D9870" s="12">
        <v>39059</v>
      </c>
      <c r="E9870" s="13" t="s">
        <v>19</v>
      </c>
      <c r="F9870" s="13" t="s">
        <v>925</v>
      </c>
      <c r="G9870" s="14"/>
      <c r="H9870" s="15">
        <f>HYPERLINK("https://docs.wto.org/imrd/directdoc.asp?DDFDocuments/t/G/SPS/NKOR214A1.DOC","EN")</f>
      </c>
      <c r="I9870" s="15">
        <f>HYPERLINK("https://docs.wto.org/imrd/directdoc.asp?DDFDocuments/u/G/SPS/NKOR214A1.DOC","FR")</f>
      </c>
      <c r="J9870" s="15">
        <f>HYPERLINK("https://docs.wto.org/imrd/directdoc.asp?DDFDocuments/v/G/SPS/NKOR214A1.DOC","ES")</f>
      </c>
    </row>
    <row r="9871">
      <c r="A9871" s="10" t="s">
        <v>16902</v>
      </c>
      <c r="B9871" s="11" t="s">
        <v>195</v>
      </c>
      <c r="C9871" s="10" t="s">
        <v>40</v>
      </c>
      <c r="D9871" s="12">
        <v>39059</v>
      </c>
      <c r="E9871" s="13" t="s">
        <v>19</v>
      </c>
      <c r="F9871" s="13" t="s">
        <v>12792</v>
      </c>
      <c r="G9871" s="14"/>
      <c r="H9871" s="15">
        <f>HYPERLINK("https://docs.wto.org/imrd/directdoc.asp?DDFDocuments/t/G/SPS/NNZL343A1.DOC","EN")</f>
      </c>
      <c r="I9871" s="15">
        <f>HYPERLINK("https://docs.wto.org/imrd/directdoc.asp?DDFDocuments/u/G/SPS/NNZL343A1.DOC","FR")</f>
      </c>
      <c r="J9871" s="15">
        <f>HYPERLINK("https://docs.wto.org/imrd/directdoc.asp?DDFDocuments/v/G/SPS/NNZL343A1.DOC","ES")</f>
      </c>
    </row>
    <row r="9872">
      <c r="A9872" s="10" t="s">
        <v>16903</v>
      </c>
      <c r="B9872" s="11" t="s">
        <v>59</v>
      </c>
      <c r="C9872" s="10" t="s">
        <v>18</v>
      </c>
      <c r="D9872" s="12">
        <v>39059</v>
      </c>
      <c r="E9872" s="13" t="s">
        <v>16904</v>
      </c>
      <c r="F9872" s="13" t="s">
        <v>733</v>
      </c>
      <c r="G9872" s="14"/>
      <c r="H9872" s="15">
        <f>HYPERLINK("https://docs.wto.org/imrd/directdoc.asp?DDFDocuments/t/G/SPS/NTPKM95.doc","EN")</f>
      </c>
      <c r="I9872" s="15">
        <f>HYPERLINK("https://docs.wto.org/imrd/directdoc.asp?DDFDocuments/u/G/SPS/NTPKM95.doc","FR")</f>
      </c>
      <c r="J9872" s="15">
        <f>HYPERLINK("https://docs.wto.org/imrd/directdoc.asp?DDFDocuments/v/G/SPS/NTPKM95.doc","ES")</f>
      </c>
    </row>
    <row r="9873">
      <c r="A9873" s="10" t="s">
        <v>16905</v>
      </c>
      <c r="B9873" s="11" t="s">
        <v>2519</v>
      </c>
      <c r="C9873" s="10" t="s">
        <v>12</v>
      </c>
      <c r="D9873" s="12">
        <v>39057</v>
      </c>
      <c r="E9873" s="13" t="s">
        <v>16906</v>
      </c>
      <c r="F9873" s="13" t="s">
        <v>4877</v>
      </c>
      <c r="G9873" s="14" t="s">
        <v>3481</v>
      </c>
      <c r="H9873" s="15">
        <f>HYPERLINK("https://docs.wto.org/imrd/directdoc.asp?DDFDocuments/t/G/SPS/NNOR22.DOC","EN")</f>
      </c>
      <c r="I9873" s="15">
        <f>HYPERLINK("https://docs.wto.org/imrd/directdoc.asp?DDFDocuments/u/G/SPS/NNOR22.DOC","FR")</f>
      </c>
      <c r="J9873" s="15">
        <f>HYPERLINK("https://docs.wto.org/imrd/directdoc.asp?DDFDocuments/v/G/SPS/NNOR22.DOC","ES")</f>
      </c>
    </row>
    <row r="9874">
      <c r="A9874" s="10" t="s">
        <v>16907</v>
      </c>
      <c r="B9874" s="11" t="s">
        <v>188</v>
      </c>
      <c r="C9874" s="10" t="s">
        <v>12</v>
      </c>
      <c r="D9874" s="12">
        <v>39055</v>
      </c>
      <c r="E9874" s="13" t="s">
        <v>19</v>
      </c>
      <c r="F9874" s="13" t="s">
        <v>717</v>
      </c>
      <c r="G9874" s="14"/>
      <c r="H9874" s="15">
        <f>HYPERLINK("https://docs.wto.org/imrd/directdoc.asp?DDFDocuments/q/G/SPS/NAUS199R1.pdf","EN")</f>
      </c>
      <c r="I9874" s="15">
        <f>HYPERLINK("https://docs.wto.org/imrd/directdoc.asp?DDFDocuments/r/G/SPS/NAUS199R1.pdf","FR")</f>
      </c>
      <c r="J9874" s="15">
        <f>HYPERLINK("https://docs.wto.org/imrd/directdoc.asp?DDFDocuments/s/G/SPS/NAUS199R1.pdf","ES")</f>
      </c>
    </row>
    <row r="9875">
      <c r="A9875" s="10" t="s">
        <v>16908</v>
      </c>
      <c r="B9875" s="11" t="s">
        <v>188</v>
      </c>
      <c r="C9875" s="10" t="s">
        <v>18</v>
      </c>
      <c r="D9875" s="12">
        <v>39055</v>
      </c>
      <c r="E9875" s="13" t="s">
        <v>16909</v>
      </c>
      <c r="F9875" s="13" t="s">
        <v>158</v>
      </c>
      <c r="G9875" s="14" t="s">
        <v>195</v>
      </c>
      <c r="H9875" s="15">
        <f>HYPERLINK("https://docs.wto.org/imrd/directdoc.asp?DDFDocuments/t/G/SPS/NAUS205.doc","EN")</f>
      </c>
      <c r="I9875" s="15">
        <f>HYPERLINK("https://docs.wto.org/imrd/directdoc.asp?DDFDocuments/u/G/SPS/NAUS205.doc","FR")</f>
      </c>
      <c r="J9875" s="15">
        <f>HYPERLINK("https://docs.wto.org/imrd/directdoc.asp?DDFDocuments/v/G/SPS/NAUS205.doc","ES")</f>
      </c>
    </row>
    <row r="9876">
      <c r="A9876" s="10" t="s">
        <v>16910</v>
      </c>
      <c r="B9876" s="11" t="s">
        <v>188</v>
      </c>
      <c r="C9876" s="10" t="s">
        <v>18</v>
      </c>
      <c r="D9876" s="12">
        <v>39052</v>
      </c>
      <c r="E9876" s="13" t="s">
        <v>16363</v>
      </c>
      <c r="F9876" s="13" t="s">
        <v>1282</v>
      </c>
      <c r="G9876" s="14"/>
      <c r="H9876" s="15">
        <f>HYPERLINK("https://docs.wto.org/imrd/directdoc.asp?DDFDocuments/q/G/SPS/NAUS204.pdf","EN")</f>
      </c>
      <c r="I9876" s="15">
        <f>HYPERLINK("https://docs.wto.org/imrd/directdoc.asp?DDFDocuments/r/G/SPS/NAUS204.pdf","FR")</f>
      </c>
      <c r="J9876" s="15">
        <f>HYPERLINK("https://docs.wto.org/imrd/directdoc.asp?DDFDocuments/s/G/SPS/NAUS204.pdf","ES")</f>
      </c>
    </row>
    <row r="9877">
      <c r="A9877" s="10" t="s">
        <v>16911</v>
      </c>
      <c r="B9877" s="11" t="s">
        <v>65</v>
      </c>
      <c r="C9877" s="10" t="s">
        <v>18</v>
      </c>
      <c r="D9877" s="12">
        <v>39051</v>
      </c>
      <c r="E9877" s="13" t="s">
        <v>3278</v>
      </c>
      <c r="F9877" s="13" t="s">
        <v>144</v>
      </c>
      <c r="G9877" s="14"/>
      <c r="H9877" s="15">
        <f>HYPERLINK("https://docs.wto.org/imrd/directdoc.asp?DDFDocuments/t/G/SPS/NCHE63.doc","EN")</f>
      </c>
      <c r="I9877" s="15">
        <f>HYPERLINK("https://docs.wto.org/imrd/directdoc.asp?DDFDocuments/u/G/SPS/NCHE63.doc","FR")</f>
      </c>
      <c r="J9877" s="15">
        <f>HYPERLINK("https://docs.wto.org/imrd/directdoc.asp?DDFDocuments/v/G/SPS/NCHE63.doc","ES")</f>
      </c>
    </row>
    <row r="9878">
      <c r="A9878" s="10" t="s">
        <v>16912</v>
      </c>
      <c r="B9878" s="11" t="s">
        <v>2054</v>
      </c>
      <c r="C9878" s="10" t="s">
        <v>18</v>
      </c>
      <c r="D9878" s="12">
        <v>39051</v>
      </c>
      <c r="E9878" s="13" t="s">
        <v>16913</v>
      </c>
      <c r="F9878" s="13" t="s">
        <v>24</v>
      </c>
      <c r="G9878" s="14"/>
      <c r="H9878" s="15">
        <f>HYPERLINK("https://docs.wto.org/imrd/directdoc.asp?DDFDocuments/q/G/SPS/NNPL3.pdf","EN")</f>
      </c>
      <c r="I9878" s="15">
        <f>HYPERLINK("https://docs.wto.org/imrd/directdoc.asp?DDFDocuments/r/G/SPS/NNPL3.pdf","FR")</f>
      </c>
      <c r="J9878" s="15">
        <f>HYPERLINK("https://docs.wto.org/imrd/directdoc.asp?DDFDocuments/s/G/SPS/NNPL3.pdf","ES")</f>
      </c>
    </row>
    <row r="9879">
      <c r="A9879" s="10" t="s">
        <v>16914</v>
      </c>
      <c r="B9879" s="11" t="s">
        <v>2054</v>
      </c>
      <c r="C9879" s="10" t="s">
        <v>18</v>
      </c>
      <c r="D9879" s="12">
        <v>39051</v>
      </c>
      <c r="E9879" s="13" t="s">
        <v>6240</v>
      </c>
      <c r="F9879" s="13" t="s">
        <v>70</v>
      </c>
      <c r="G9879" s="14"/>
      <c r="H9879" s="15">
        <f>HYPERLINK("https://docs.wto.org/imrd/directdoc.asp?DDFDocuments/t/G/SPS/NNPL4.DOC","EN")</f>
      </c>
      <c r="I9879" s="15">
        <f>HYPERLINK("https://docs.wto.org/imrd/directdoc.asp?DDFDocuments/u/G/SPS/NNPL4.DOC","FR")</f>
      </c>
      <c r="J9879" s="15">
        <f>HYPERLINK("https://docs.wto.org/imrd/directdoc.asp?DDFDocuments/v/G/SPS/NNPL4.DOC","ES")</f>
      </c>
    </row>
    <row r="9880">
      <c r="A9880" s="10" t="s">
        <v>16915</v>
      </c>
      <c r="B9880" s="11" t="s">
        <v>43</v>
      </c>
      <c r="C9880" s="10" t="s">
        <v>18</v>
      </c>
      <c r="D9880" s="12">
        <v>39051</v>
      </c>
      <c r="E9880" s="13" t="s">
        <v>16916</v>
      </c>
      <c r="F9880" s="13" t="s">
        <v>1282</v>
      </c>
      <c r="G9880" s="14"/>
      <c r="H9880" s="15">
        <f>HYPERLINK("https://docs.wto.org/imrd/directdoc.asp?DDFDocuments/t/G/SPS/NROU22.doc","EN")</f>
      </c>
      <c r="I9880" s="15">
        <f>HYPERLINK("https://docs.wto.org/imrd/directdoc.asp?DDFDocuments/u/G/SPS/NROU22.doc","FR")</f>
      </c>
      <c r="J9880" s="15">
        <f>HYPERLINK("https://docs.wto.org/imrd/directdoc.asp?DDFDocuments/v/G/SPS/NROU22.doc","ES")</f>
      </c>
    </row>
    <row r="9881">
      <c r="A9881" s="10" t="s">
        <v>16917</v>
      </c>
      <c r="B9881" s="11" t="s">
        <v>43</v>
      </c>
      <c r="C9881" s="10" t="s">
        <v>18</v>
      </c>
      <c r="D9881" s="12">
        <v>39051</v>
      </c>
      <c r="E9881" s="13" t="s">
        <v>16918</v>
      </c>
      <c r="F9881" s="13" t="s">
        <v>1282</v>
      </c>
      <c r="G9881" s="14"/>
      <c r="H9881" s="15">
        <f>HYPERLINK("https://docs.wto.org/imrd/directdoc.asp?DDFDocuments/q/G/SPS/NROU23.pdf","EN")</f>
      </c>
      <c r="I9881" s="15">
        <f>HYPERLINK("https://docs.wto.org/imrd/directdoc.asp?DDFDocuments/r/G/SPS/NROU23.pdf","FR")</f>
      </c>
      <c r="J9881" s="15">
        <f>HYPERLINK("https://docs.wto.org/imrd/directdoc.asp?DDFDocuments/s/G/SPS/NROU23.pdf","ES")</f>
      </c>
    </row>
    <row r="9882">
      <c r="A9882" s="10" t="s">
        <v>16919</v>
      </c>
      <c r="B9882" s="11" t="s">
        <v>82</v>
      </c>
      <c r="C9882" s="10" t="s">
        <v>40</v>
      </c>
      <c r="D9882" s="12">
        <v>39050</v>
      </c>
      <c r="E9882" s="13" t="s">
        <v>19</v>
      </c>
      <c r="F9882" s="13" t="s">
        <v>15517</v>
      </c>
      <c r="G9882" s="14"/>
      <c r="H9882" s="15">
        <f>HYPERLINK("https://docs.wto.org/imrd/directdoc.asp?DDFDocuments/t/G/SPS/NEEC103A16.DOC","EN")</f>
      </c>
      <c r="I9882" s="15">
        <f>HYPERLINK("https://docs.wto.org/imrd/directdoc.asp?DDFDocuments/u/G/SPS/NEEC103A16.DOC","FR")</f>
      </c>
      <c r="J9882" s="15">
        <f>HYPERLINK("https://docs.wto.org/imrd/directdoc.asp?DDFDocuments/v/G/SPS/NEEC103A16.DOC","ES")</f>
      </c>
    </row>
    <row r="9883">
      <c r="A9883" s="10" t="s">
        <v>16920</v>
      </c>
      <c r="B9883" s="11" t="s">
        <v>95</v>
      </c>
      <c r="C9883" s="10" t="s">
        <v>40</v>
      </c>
      <c r="D9883" s="12">
        <v>39049</v>
      </c>
      <c r="E9883" s="13" t="s">
        <v>19</v>
      </c>
      <c r="F9883" s="13" t="s">
        <v>5150</v>
      </c>
      <c r="G9883" s="14"/>
      <c r="H9883" s="15">
        <f>HYPERLINK("https://docs.wto.org/imrd/directdoc.asp?DDFDocuments/t/G/SPS/NBRA115A4.DOC","EN")</f>
      </c>
      <c r="I9883" s="15">
        <f>HYPERLINK("https://docs.wto.org/imrd/directdoc.asp?DDFDocuments/u/G/SPS/NBRA115A4.DOC","FR")</f>
      </c>
      <c r="J9883" s="15">
        <f>HYPERLINK("https://docs.wto.org/imrd/directdoc.asp?DDFDocuments/v/G/SPS/NBRA115A4.DOC","ES")</f>
      </c>
    </row>
    <row r="9884">
      <c r="A9884" s="10" t="s">
        <v>16921</v>
      </c>
      <c r="B9884" s="11" t="s">
        <v>95</v>
      </c>
      <c r="C9884" s="10" t="s">
        <v>40</v>
      </c>
      <c r="D9884" s="12">
        <v>39049</v>
      </c>
      <c r="E9884" s="13" t="s">
        <v>19</v>
      </c>
      <c r="F9884" s="13" t="s">
        <v>5150</v>
      </c>
      <c r="G9884" s="14"/>
      <c r="H9884" s="15">
        <f>HYPERLINK("https://docs.wto.org/imrd/directdoc.asp?DDFDocuments/t/G/SPS/NBRA115A5.DOC","EN")</f>
      </c>
      <c r="I9884" s="15">
        <f>HYPERLINK("https://docs.wto.org/imrd/directdoc.asp?DDFDocuments/u/G/SPS/NBRA115A5.DOC","FR")</f>
      </c>
      <c r="J9884" s="15">
        <f>HYPERLINK("https://docs.wto.org/imrd/directdoc.asp?DDFDocuments/v/G/SPS/NBRA115A5.DOC","ES")</f>
      </c>
    </row>
    <row r="9885">
      <c r="A9885" s="10" t="s">
        <v>16922</v>
      </c>
      <c r="B9885" s="11" t="s">
        <v>95</v>
      </c>
      <c r="C9885" s="10" t="s">
        <v>40</v>
      </c>
      <c r="D9885" s="12">
        <v>39049</v>
      </c>
      <c r="E9885" s="13" t="s">
        <v>19</v>
      </c>
      <c r="F9885" s="13" t="s">
        <v>199</v>
      </c>
      <c r="G9885" s="14"/>
      <c r="H9885" s="15">
        <f>HYPERLINK("https://docs.wto.org/imrd/directdoc.asp?DDFDocuments/t/G/SPS/NBRA144A1.DOC","EN")</f>
      </c>
      <c r="I9885" s="15">
        <f>HYPERLINK("https://docs.wto.org/imrd/directdoc.asp?DDFDocuments/u/G/SPS/NBRA144A1.DOC","FR")</f>
      </c>
      <c r="J9885" s="15">
        <f>HYPERLINK("https://docs.wto.org/imrd/directdoc.asp?DDFDocuments/v/G/SPS/NBRA144A1.DOC","ES")</f>
      </c>
    </row>
    <row r="9886">
      <c r="A9886" s="10" t="s">
        <v>16923</v>
      </c>
      <c r="B9886" s="11" t="s">
        <v>95</v>
      </c>
      <c r="C9886" s="10" t="s">
        <v>18</v>
      </c>
      <c r="D9886" s="12">
        <v>39049</v>
      </c>
      <c r="E9886" s="13" t="s">
        <v>16924</v>
      </c>
      <c r="F9886" s="13" t="s">
        <v>9162</v>
      </c>
      <c r="G9886" s="14"/>
      <c r="H9886" s="15">
        <f>HYPERLINK("https://docs.wto.org/imrd/directdoc.asp?DDFDocuments/t/G/SPS/NBRA244.DOC","EN")</f>
      </c>
      <c r="I9886" s="15">
        <f>HYPERLINK("https://docs.wto.org/imrd/directdoc.asp?DDFDocuments/u/G/SPS/NBRA244.DOC","FR")</f>
      </c>
      <c r="J9886" s="15">
        <f>HYPERLINK("https://docs.wto.org/imrd/directdoc.asp?DDFDocuments/v/G/SPS/NBRA244.DOC","ES")</f>
      </c>
    </row>
    <row r="9887">
      <c r="A9887" s="10" t="s">
        <v>16925</v>
      </c>
      <c r="B9887" s="11" t="s">
        <v>95</v>
      </c>
      <c r="C9887" s="10" t="s">
        <v>18</v>
      </c>
      <c r="D9887" s="12">
        <v>39049</v>
      </c>
      <c r="E9887" s="13" t="s">
        <v>16926</v>
      </c>
      <c r="F9887" s="13" t="s">
        <v>1550</v>
      </c>
      <c r="G9887" s="14"/>
      <c r="H9887" s="15">
        <f>HYPERLINK("https://docs.wto.org/imrd/directdoc.asp?DDFDocuments/t/G/SPS/NBRA245.DOC","EN")</f>
      </c>
      <c r="I9887" s="15">
        <f>HYPERLINK("https://docs.wto.org/imrd/directdoc.asp?DDFDocuments/u/G/SPS/NBRA245.DOC","FR")</f>
      </c>
      <c r="J9887" s="15">
        <f>HYPERLINK("https://docs.wto.org/imrd/directdoc.asp?DDFDocuments/v/G/SPS/NBRA245.DOC","ES")</f>
      </c>
    </row>
    <row r="9888">
      <c r="A9888" s="10" t="s">
        <v>16927</v>
      </c>
      <c r="B9888" s="11" t="s">
        <v>365</v>
      </c>
      <c r="C9888" s="10" t="s">
        <v>18</v>
      </c>
      <c r="D9888" s="12">
        <v>39048</v>
      </c>
      <c r="E9888" s="13" t="s">
        <v>16928</v>
      </c>
      <c r="F9888" s="13" t="s">
        <v>1089</v>
      </c>
      <c r="G9888" s="14" t="s">
        <v>14219</v>
      </c>
      <c r="H9888" s="15">
        <f>HYPERLINK("https://docs.wto.org/imrd/directdoc.asp?DDFDocuments/q/G/SPS/NCHL244.pdf","EN")</f>
      </c>
      <c r="I9888" s="15">
        <f>HYPERLINK("https://docs.wto.org/imrd/directdoc.asp?DDFDocuments/r/G/SPS/NCHL244.pdf","FR")</f>
      </c>
      <c r="J9888" s="15">
        <f>HYPERLINK("https://docs.wto.org/imrd/directdoc.asp?DDFDocuments/s/G/SPS/NCHL244.pdf","ES")</f>
      </c>
    </row>
    <row r="9889">
      <c r="A9889" s="10" t="s">
        <v>16929</v>
      </c>
      <c r="B9889" s="11" t="s">
        <v>365</v>
      </c>
      <c r="C9889" s="10" t="s">
        <v>18</v>
      </c>
      <c r="D9889" s="12">
        <v>39048</v>
      </c>
      <c r="E9889" s="13" t="s">
        <v>16930</v>
      </c>
      <c r="F9889" s="13" t="s">
        <v>24</v>
      </c>
      <c r="G9889" s="14"/>
      <c r="H9889" s="15">
        <f>HYPERLINK("https://docs.wto.org/imrd/directdoc.asp?DDFDocuments/t/G/SPS/NCHL245.doc","EN")</f>
      </c>
      <c r="I9889" s="15">
        <f>HYPERLINK("https://docs.wto.org/imrd/directdoc.asp?DDFDocuments/u/G/SPS/NCHL245.doc","FR")</f>
      </c>
      <c r="J9889" s="15">
        <f>HYPERLINK("https://docs.wto.org/imrd/directdoc.asp?DDFDocuments/v/G/SPS/NCHL245.doc","ES")</f>
      </c>
    </row>
    <row r="9890">
      <c r="A9890" s="10" t="s">
        <v>16931</v>
      </c>
      <c r="B9890" s="11" t="s">
        <v>195</v>
      </c>
      <c r="C9890" s="10" t="s">
        <v>18</v>
      </c>
      <c r="D9890" s="12">
        <v>39048</v>
      </c>
      <c r="E9890" s="13" t="s">
        <v>16932</v>
      </c>
      <c r="F9890" s="13" t="s">
        <v>24</v>
      </c>
      <c r="G9890" s="14"/>
      <c r="H9890" s="15">
        <f>HYPERLINK("https://docs.wto.org/imrd/directdoc.asp?DDFDocuments/t/G/SPS/NNZL361.doc","EN")</f>
      </c>
      <c r="I9890" s="15">
        <f>HYPERLINK("https://docs.wto.org/imrd/directdoc.asp?DDFDocuments/u/G/SPS/NNZL361.doc","FR")</f>
      </c>
      <c r="J9890" s="15">
        <f>HYPERLINK("https://docs.wto.org/imrd/directdoc.asp?DDFDocuments/v/G/SPS/NNZL361.doc","ES")</f>
      </c>
    </row>
    <row r="9891">
      <c r="A9891" s="10" t="s">
        <v>16933</v>
      </c>
      <c r="B9891" s="11" t="s">
        <v>183</v>
      </c>
      <c r="C9891" s="10" t="s">
        <v>18</v>
      </c>
      <c r="D9891" s="12">
        <v>39044</v>
      </c>
      <c r="E9891" s="13" t="s">
        <v>16934</v>
      </c>
      <c r="F9891" s="13" t="s">
        <v>476</v>
      </c>
      <c r="G9891" s="14"/>
      <c r="H9891" s="15">
        <f>HYPERLINK("https://docs.wto.org/imrd/directdoc.asp?DDFDocuments/t/G/SPS/NARG100.doc","EN")</f>
      </c>
      <c r="I9891" s="15">
        <f>HYPERLINK("https://docs.wto.org/imrd/directdoc.asp?DDFDocuments/u/G/SPS/NARG100.doc","FR")</f>
      </c>
      <c r="J9891" s="15">
        <f>HYPERLINK("https://docs.wto.org/imrd/directdoc.asp?DDFDocuments/v/G/SPS/NARG100.doc","ES")</f>
      </c>
    </row>
    <row r="9892">
      <c r="A9892" s="10" t="s">
        <v>16935</v>
      </c>
      <c r="B9892" s="11" t="s">
        <v>183</v>
      </c>
      <c r="C9892" s="10" t="s">
        <v>18</v>
      </c>
      <c r="D9892" s="12">
        <v>39044</v>
      </c>
      <c r="E9892" s="13" t="s">
        <v>16936</v>
      </c>
      <c r="F9892" s="13" t="s">
        <v>476</v>
      </c>
      <c r="G9892" s="14"/>
      <c r="H9892" s="15">
        <f>HYPERLINK("https://docs.wto.org/imrd/directdoc.asp?DDFDocuments/t/G/SPS/NARG98.doc","EN")</f>
      </c>
      <c r="I9892" s="15">
        <f>HYPERLINK("https://docs.wto.org/imrd/directdoc.asp?DDFDocuments/u/G/SPS/NARG98.doc","FR")</f>
      </c>
      <c r="J9892" s="15">
        <f>HYPERLINK("https://docs.wto.org/imrd/directdoc.asp?DDFDocuments/v/G/SPS/NARG98.doc","ES")</f>
      </c>
    </row>
    <row r="9893">
      <c r="A9893" s="10" t="s">
        <v>16937</v>
      </c>
      <c r="B9893" s="11" t="s">
        <v>183</v>
      </c>
      <c r="C9893" s="10" t="s">
        <v>18</v>
      </c>
      <c r="D9893" s="12">
        <v>39044</v>
      </c>
      <c r="E9893" s="13" t="s">
        <v>16938</v>
      </c>
      <c r="F9893" s="13" t="s">
        <v>476</v>
      </c>
      <c r="G9893" s="14"/>
      <c r="H9893" s="15">
        <f>HYPERLINK("https://docs.wto.org/imrd/directdoc.asp?DDFDocuments/t/G/SPS/NARG99.DOC","EN")</f>
      </c>
      <c r="I9893" s="15">
        <f>HYPERLINK("https://docs.wto.org/imrd/directdoc.asp?DDFDocuments/u/G/SPS/NARG99.DOC","FR")</f>
      </c>
      <c r="J9893" s="15">
        <f>HYPERLINK("https://docs.wto.org/imrd/directdoc.asp?DDFDocuments/v/G/SPS/NARG99.DOC","ES")</f>
      </c>
    </row>
    <row r="9894">
      <c r="A9894" s="10" t="s">
        <v>16939</v>
      </c>
      <c r="B9894" s="11" t="s">
        <v>3715</v>
      </c>
      <c r="C9894" s="10" t="s">
        <v>18</v>
      </c>
      <c r="D9894" s="12">
        <v>39044</v>
      </c>
      <c r="E9894" s="13" t="s">
        <v>16940</v>
      </c>
      <c r="F9894" s="13" t="s">
        <v>1146</v>
      </c>
      <c r="G9894" s="14"/>
      <c r="H9894" s="15">
        <f>HYPERLINK("https://docs.wto.org/imrd/directdoc.asp?DDFDocuments/t/G/SPS/NARM3.doc","EN")</f>
      </c>
      <c r="I9894" s="15">
        <f>HYPERLINK("https://docs.wto.org/imrd/directdoc.asp?DDFDocuments/u/G/SPS/NARM3.doc","FR")</f>
      </c>
      <c r="J9894" s="15">
        <f>HYPERLINK("https://docs.wto.org/imrd/directdoc.asp?DDFDocuments/v/G/SPS/NARM3.doc","ES")</f>
      </c>
    </row>
    <row r="9895">
      <c r="A9895" s="10" t="s">
        <v>16941</v>
      </c>
      <c r="B9895" s="11" t="s">
        <v>95</v>
      </c>
      <c r="C9895" s="10" t="s">
        <v>40</v>
      </c>
      <c r="D9895" s="12">
        <v>39044</v>
      </c>
      <c r="E9895" s="13" t="s">
        <v>16942</v>
      </c>
      <c r="F9895" s="13" t="s">
        <v>925</v>
      </c>
      <c r="G9895" s="14" t="s">
        <v>16943</v>
      </c>
      <c r="H9895" s="15">
        <f>HYPERLINK("https://docs.wto.org/imrd/directdoc.asp?DDFDocuments/t/G/SPS/NBRA157A2.DOC","EN")</f>
      </c>
      <c r="I9895" s="15">
        <f>HYPERLINK("https://docs.wto.org/imrd/directdoc.asp?DDFDocuments/u/G/SPS/NBRA157A2.DOC","FR")</f>
      </c>
      <c r="J9895" s="15">
        <f>HYPERLINK("https://docs.wto.org/imrd/directdoc.asp?DDFDocuments/v/G/SPS/NBRA157A2.DOC","ES")</f>
      </c>
    </row>
    <row r="9896">
      <c r="A9896" s="10" t="s">
        <v>16944</v>
      </c>
      <c r="B9896" s="11" t="s">
        <v>95</v>
      </c>
      <c r="C9896" s="10" t="s">
        <v>18</v>
      </c>
      <c r="D9896" s="12">
        <v>39044</v>
      </c>
      <c r="E9896" s="13" t="s">
        <v>16945</v>
      </c>
      <c r="F9896" s="13" t="s">
        <v>864</v>
      </c>
      <c r="G9896" s="14" t="s">
        <v>16535</v>
      </c>
      <c r="H9896" s="15">
        <f>HYPERLINK("https://docs.wto.org/imrd/directdoc.asp?DDFDocuments/t/G/SPS/NBRA219.DOC","EN")</f>
      </c>
      <c r="I9896" s="15">
        <f>HYPERLINK("https://docs.wto.org/imrd/directdoc.asp?DDFDocuments/u/G/SPS/NBRA219.DOC","FR")</f>
      </c>
      <c r="J9896" s="15">
        <f>HYPERLINK("https://docs.wto.org/imrd/directdoc.asp?DDFDocuments/v/G/SPS/NBRA219.DOC","ES")</f>
      </c>
    </row>
    <row r="9897">
      <c r="A9897" s="10" t="s">
        <v>16946</v>
      </c>
      <c r="B9897" s="11" t="s">
        <v>95</v>
      </c>
      <c r="C9897" s="10" t="s">
        <v>18</v>
      </c>
      <c r="D9897" s="12">
        <v>39044</v>
      </c>
      <c r="E9897" s="13" t="s">
        <v>16947</v>
      </c>
      <c r="F9897" s="13" t="s">
        <v>368</v>
      </c>
      <c r="G9897" s="14" t="s">
        <v>3481</v>
      </c>
      <c r="H9897" s="15">
        <f>HYPERLINK("https://docs.wto.org/imrd/directdoc.asp?DDFDocuments/q/G/SPS/NBRA220.pdf","EN")</f>
      </c>
      <c r="I9897" s="15">
        <f>HYPERLINK("https://docs.wto.org/imrd/directdoc.asp?DDFDocuments/r/G/SPS/NBRA220.pdf","FR")</f>
      </c>
      <c r="J9897" s="15">
        <f>HYPERLINK("https://docs.wto.org/imrd/directdoc.asp?DDFDocuments/s/G/SPS/NBRA220.pdf","ES")</f>
      </c>
    </row>
    <row r="9898">
      <c r="A9898" s="10" t="s">
        <v>16948</v>
      </c>
      <c r="B9898" s="11" t="s">
        <v>95</v>
      </c>
      <c r="C9898" s="10" t="s">
        <v>18</v>
      </c>
      <c r="D9898" s="12">
        <v>39044</v>
      </c>
      <c r="E9898" s="13" t="s">
        <v>16949</v>
      </c>
      <c r="F9898" s="13" t="s">
        <v>24</v>
      </c>
      <c r="G9898" s="14"/>
      <c r="H9898" s="15">
        <f>HYPERLINK("https://docs.wto.org/imrd/directdoc.asp?DDFDocuments/t/G/SPS/NBRA221.doc","EN")</f>
      </c>
      <c r="I9898" s="15">
        <f>HYPERLINK("https://docs.wto.org/imrd/directdoc.asp?DDFDocuments/u/G/SPS/NBRA221.doc","FR")</f>
      </c>
      <c r="J9898" s="15">
        <f>HYPERLINK("https://docs.wto.org/imrd/directdoc.asp?DDFDocuments/v/G/SPS/NBRA221.doc","ES")</f>
      </c>
    </row>
    <row r="9899">
      <c r="A9899" s="10" t="s">
        <v>16950</v>
      </c>
      <c r="B9899" s="11" t="s">
        <v>95</v>
      </c>
      <c r="C9899" s="10" t="s">
        <v>18</v>
      </c>
      <c r="D9899" s="12">
        <v>39044</v>
      </c>
      <c r="E9899" s="13" t="s">
        <v>16951</v>
      </c>
      <c r="F9899" s="13" t="s">
        <v>24</v>
      </c>
      <c r="G9899" s="14"/>
      <c r="H9899" s="15">
        <f>HYPERLINK("https://docs.wto.org/imrd/directdoc.asp?DDFDocuments/t/G/SPS/NBRA222.doc","EN")</f>
      </c>
      <c r="I9899" s="15">
        <f>HYPERLINK("https://docs.wto.org/imrd/directdoc.asp?DDFDocuments/u/G/SPS/NBRA222.doc","FR")</f>
      </c>
      <c r="J9899" s="15">
        <f>HYPERLINK("https://docs.wto.org/imrd/directdoc.asp?DDFDocuments/v/G/SPS/NBRA222.doc","ES")</f>
      </c>
    </row>
    <row r="9900">
      <c r="A9900" s="10" t="s">
        <v>16952</v>
      </c>
      <c r="B9900" s="11" t="s">
        <v>95</v>
      </c>
      <c r="C9900" s="10" t="s">
        <v>18</v>
      </c>
      <c r="D9900" s="12">
        <v>39044</v>
      </c>
      <c r="E9900" s="13" t="s">
        <v>16953</v>
      </c>
      <c r="F9900" s="13" t="s">
        <v>1282</v>
      </c>
      <c r="G9900" s="14"/>
      <c r="H9900" s="15">
        <f>HYPERLINK("https://docs.wto.org/imrd/directdoc.asp?DDFDocuments/t/G/SPS/NBRA223.doc","EN")</f>
      </c>
      <c r="I9900" s="15">
        <f>HYPERLINK("https://docs.wto.org/imrd/directdoc.asp?DDFDocuments/u/G/SPS/NBRA223.doc","FR")</f>
      </c>
      <c r="J9900" s="15">
        <f>HYPERLINK("https://docs.wto.org/imrd/directdoc.asp?DDFDocuments/v/G/SPS/NBRA223.doc","ES")</f>
      </c>
    </row>
    <row r="9901">
      <c r="A9901" s="10" t="s">
        <v>16954</v>
      </c>
      <c r="B9901" s="11" t="s">
        <v>95</v>
      </c>
      <c r="C9901" s="10" t="s">
        <v>18</v>
      </c>
      <c r="D9901" s="12">
        <v>39044</v>
      </c>
      <c r="E9901" s="13" t="s">
        <v>7733</v>
      </c>
      <c r="F9901" s="13" t="s">
        <v>20</v>
      </c>
      <c r="G9901" s="14"/>
      <c r="H9901" s="15">
        <f>HYPERLINK("https://docs.wto.org/imrd/directdoc.asp?DDFDocuments/t/G/SPS/NBRA224.DOC","EN")</f>
      </c>
      <c r="I9901" s="15">
        <f>HYPERLINK("https://docs.wto.org/imrd/directdoc.asp?DDFDocuments/u/G/SPS/NBRA224.DOC","FR")</f>
      </c>
      <c r="J9901" s="15">
        <f>HYPERLINK("https://docs.wto.org/imrd/directdoc.asp?DDFDocuments/v/G/SPS/NBRA224.DOC","ES")</f>
      </c>
    </row>
    <row r="9902">
      <c r="A9902" s="10" t="s">
        <v>16955</v>
      </c>
      <c r="B9902" s="11" t="s">
        <v>95</v>
      </c>
      <c r="C9902" s="10" t="s">
        <v>18</v>
      </c>
      <c r="D9902" s="12">
        <v>39044</v>
      </c>
      <c r="E9902" s="13" t="s">
        <v>16956</v>
      </c>
      <c r="F9902" s="13" t="s">
        <v>1515</v>
      </c>
      <c r="G9902" s="14"/>
      <c r="H9902" s="15">
        <f>HYPERLINK("https://docs.wto.org/imrd/directdoc.asp?DDFDocuments/t/G/SPS/NBRA227.DOC","EN")</f>
      </c>
      <c r="I9902" s="15">
        <f>HYPERLINK("https://docs.wto.org/imrd/directdoc.asp?DDFDocuments/u/G/SPS/NBRA227.DOC","FR")</f>
      </c>
      <c r="J9902" s="15">
        <f>HYPERLINK("https://docs.wto.org/imrd/directdoc.asp?DDFDocuments/v/G/SPS/NBRA227.DOC","ES")</f>
      </c>
    </row>
    <row r="9903">
      <c r="A9903" s="10" t="s">
        <v>16957</v>
      </c>
      <c r="B9903" s="11" t="s">
        <v>95</v>
      </c>
      <c r="C9903" s="10" t="s">
        <v>18</v>
      </c>
      <c r="D9903" s="12">
        <v>39044</v>
      </c>
      <c r="E9903" s="13" t="s">
        <v>1159</v>
      </c>
      <c r="F9903" s="13" t="s">
        <v>32</v>
      </c>
      <c r="G9903" s="14"/>
      <c r="H9903" s="15">
        <f>HYPERLINK("https://docs.wto.org/imrd/directdoc.asp?DDFDocuments/t/G/SPS/NBRA228.DOC","EN")</f>
      </c>
      <c r="I9903" s="15">
        <f>HYPERLINK("https://docs.wto.org/imrd/directdoc.asp?DDFDocuments/u/G/SPS/NBRA228.DOC","FR")</f>
      </c>
      <c r="J9903" s="15">
        <f>HYPERLINK("https://docs.wto.org/imrd/directdoc.asp?DDFDocuments/v/G/SPS/NBRA228.DOC","ES")</f>
      </c>
    </row>
    <row r="9904">
      <c r="A9904" s="10" t="s">
        <v>16958</v>
      </c>
      <c r="B9904" s="11" t="s">
        <v>95</v>
      </c>
      <c r="C9904" s="10" t="s">
        <v>18</v>
      </c>
      <c r="D9904" s="12">
        <v>39044</v>
      </c>
      <c r="E9904" s="13" t="s">
        <v>1159</v>
      </c>
      <c r="F9904" s="13" t="s">
        <v>368</v>
      </c>
      <c r="G9904" s="14"/>
      <c r="H9904" s="15">
        <f>HYPERLINK("https://docs.wto.org/imrd/directdoc.asp?DDFDocuments/t/G/SPS/NBRA229.DOC","EN")</f>
      </c>
      <c r="I9904" s="15">
        <f>HYPERLINK("https://docs.wto.org/imrd/directdoc.asp?DDFDocuments/u/G/SPS/NBRA229.DOC","FR")</f>
      </c>
      <c r="J9904" s="15">
        <f>HYPERLINK("https://docs.wto.org/imrd/directdoc.asp?DDFDocuments/v/G/SPS/NBRA229.DOC","ES")</f>
      </c>
    </row>
    <row r="9905">
      <c r="A9905" s="10" t="s">
        <v>16959</v>
      </c>
      <c r="B9905" s="11" t="s">
        <v>95</v>
      </c>
      <c r="C9905" s="10" t="s">
        <v>18</v>
      </c>
      <c r="D9905" s="12">
        <v>39044</v>
      </c>
      <c r="E9905" s="13" t="s">
        <v>16960</v>
      </c>
      <c r="F9905" s="13" t="s">
        <v>10040</v>
      </c>
      <c r="G9905" s="14"/>
      <c r="H9905" s="15">
        <f>HYPERLINK("https://docs.wto.org/imrd/directdoc.asp?DDFDocuments/t/G/SPS/NBRA230.doc","EN")</f>
      </c>
      <c r="I9905" s="15">
        <f>HYPERLINK("https://docs.wto.org/imrd/directdoc.asp?DDFDocuments/u/G/SPS/NBRA230.doc","FR")</f>
      </c>
      <c r="J9905" s="15">
        <f>HYPERLINK("https://docs.wto.org/imrd/directdoc.asp?DDFDocuments/v/G/SPS/NBRA230.doc","ES")</f>
      </c>
    </row>
    <row r="9906">
      <c r="A9906" s="10" t="s">
        <v>16961</v>
      </c>
      <c r="B9906" s="11" t="s">
        <v>95</v>
      </c>
      <c r="C9906" s="10" t="s">
        <v>18</v>
      </c>
      <c r="D9906" s="12">
        <v>39044</v>
      </c>
      <c r="E9906" s="13" t="s">
        <v>16962</v>
      </c>
      <c r="F9906" s="13" t="s">
        <v>10040</v>
      </c>
      <c r="G9906" s="14"/>
      <c r="H9906" s="15">
        <f>HYPERLINK("https://docs.wto.org/imrd/directdoc.asp?DDFDocuments/t/G/SPS/NBRA231.doc","EN")</f>
      </c>
      <c r="I9906" s="15">
        <f>HYPERLINK("https://docs.wto.org/imrd/directdoc.asp?DDFDocuments/u/G/SPS/NBRA231.doc","FR")</f>
      </c>
      <c r="J9906" s="15">
        <f>HYPERLINK("https://docs.wto.org/imrd/directdoc.asp?DDFDocuments/v/G/SPS/NBRA231.doc","ES")</f>
      </c>
    </row>
    <row r="9907">
      <c r="A9907" s="10" t="s">
        <v>16963</v>
      </c>
      <c r="B9907" s="11" t="s">
        <v>95</v>
      </c>
      <c r="C9907" s="10" t="s">
        <v>18</v>
      </c>
      <c r="D9907" s="12">
        <v>39044</v>
      </c>
      <c r="E9907" s="13" t="s">
        <v>15631</v>
      </c>
      <c r="F9907" s="13" t="s">
        <v>10040</v>
      </c>
      <c r="G9907" s="14"/>
      <c r="H9907" s="15">
        <f>HYPERLINK("https://docs.wto.org/imrd/directdoc.asp?DDFDocuments/t/G/SPS/NBRA232.doc","EN")</f>
      </c>
      <c r="I9907" s="15">
        <f>HYPERLINK("https://docs.wto.org/imrd/directdoc.asp?DDFDocuments/u/G/SPS/NBRA232.doc","FR")</f>
      </c>
      <c r="J9907" s="15">
        <f>HYPERLINK("https://docs.wto.org/imrd/directdoc.asp?DDFDocuments/v/G/SPS/NBRA232.doc","ES")</f>
      </c>
    </row>
    <row r="9908">
      <c r="A9908" s="10" t="s">
        <v>16964</v>
      </c>
      <c r="B9908" s="11" t="s">
        <v>95</v>
      </c>
      <c r="C9908" s="10" t="s">
        <v>18</v>
      </c>
      <c r="D9908" s="12">
        <v>39044</v>
      </c>
      <c r="E9908" s="13" t="s">
        <v>16965</v>
      </c>
      <c r="F9908" s="13" t="s">
        <v>24</v>
      </c>
      <c r="G9908" s="14"/>
      <c r="H9908" s="15">
        <f>HYPERLINK("https://docs.wto.org/imrd/directdoc.asp?DDFDocuments/t/G/SPS/NBRA233.doc","EN")</f>
      </c>
      <c r="I9908" s="15">
        <f>HYPERLINK("https://docs.wto.org/imrd/directdoc.asp?DDFDocuments/u/G/SPS/NBRA233.doc","FR")</f>
      </c>
      <c r="J9908" s="15">
        <f>HYPERLINK("https://docs.wto.org/imrd/directdoc.asp?DDFDocuments/v/G/SPS/NBRA233.doc","ES")</f>
      </c>
    </row>
    <row r="9909">
      <c r="A9909" s="10" t="s">
        <v>16966</v>
      </c>
      <c r="B9909" s="11" t="s">
        <v>95</v>
      </c>
      <c r="C9909" s="10" t="s">
        <v>18</v>
      </c>
      <c r="D9909" s="12">
        <v>39044</v>
      </c>
      <c r="E9909" s="13" t="s">
        <v>16967</v>
      </c>
      <c r="F9909" s="13" t="s">
        <v>1282</v>
      </c>
      <c r="G9909" s="14"/>
      <c r="H9909" s="15">
        <f>HYPERLINK("https://docs.wto.org/imrd/directdoc.asp?DDFDocuments/t/G/SPS/NBRA234.doc","EN")</f>
      </c>
      <c r="I9909" s="15">
        <f>HYPERLINK("https://docs.wto.org/imrd/directdoc.asp?DDFDocuments/u/G/SPS/NBRA234.doc","FR")</f>
      </c>
      <c r="J9909" s="15">
        <f>HYPERLINK("https://docs.wto.org/imrd/directdoc.asp?DDFDocuments/v/G/SPS/NBRA234.doc","ES")</f>
      </c>
    </row>
    <row r="9910">
      <c r="A9910" s="10" t="s">
        <v>16968</v>
      </c>
      <c r="B9910" s="11" t="s">
        <v>95</v>
      </c>
      <c r="C9910" s="10" t="s">
        <v>18</v>
      </c>
      <c r="D9910" s="12">
        <v>39044</v>
      </c>
      <c r="E9910" s="13" t="s">
        <v>16969</v>
      </c>
      <c r="F9910" s="13" t="s">
        <v>144</v>
      </c>
      <c r="G9910" s="14"/>
      <c r="H9910" s="15">
        <f>HYPERLINK("https://docs.wto.org/imrd/directdoc.asp?DDFDocuments/t/G/SPS/NBRA235.doc","EN")</f>
      </c>
      <c r="I9910" s="15">
        <f>HYPERLINK("https://docs.wto.org/imrd/directdoc.asp?DDFDocuments/u/G/SPS/NBRA235.doc","FR")</f>
      </c>
      <c r="J9910" s="15">
        <f>HYPERLINK("https://docs.wto.org/imrd/directdoc.asp?DDFDocuments/v/G/SPS/NBRA235.doc","ES")</f>
      </c>
    </row>
    <row r="9911">
      <c r="A9911" s="10" t="s">
        <v>16970</v>
      </c>
      <c r="B9911" s="11" t="s">
        <v>95</v>
      </c>
      <c r="C9911" s="10" t="s">
        <v>18</v>
      </c>
      <c r="D9911" s="12">
        <v>39044</v>
      </c>
      <c r="E9911" s="13" t="s">
        <v>14500</v>
      </c>
      <c r="F9911" s="13" t="s">
        <v>10040</v>
      </c>
      <c r="G9911" s="14"/>
      <c r="H9911" s="15">
        <f>HYPERLINK("https://docs.wto.org/imrd/directdoc.asp?DDFDocuments/t/G/SPS/NBRA236.doc","EN")</f>
      </c>
      <c r="I9911" s="15">
        <f>HYPERLINK("https://docs.wto.org/imrd/directdoc.asp?DDFDocuments/u/G/SPS/NBRA236.doc","FR")</f>
      </c>
      <c r="J9911" s="15">
        <f>HYPERLINK("https://docs.wto.org/imrd/directdoc.asp?DDFDocuments/v/G/SPS/NBRA236.doc","ES")</f>
      </c>
    </row>
    <row r="9912">
      <c r="A9912" s="10" t="s">
        <v>16971</v>
      </c>
      <c r="B9912" s="11" t="s">
        <v>95</v>
      </c>
      <c r="C9912" s="10" t="s">
        <v>18</v>
      </c>
      <c r="D9912" s="12">
        <v>39044</v>
      </c>
      <c r="E9912" s="13" t="s">
        <v>16972</v>
      </c>
      <c r="F9912" s="13" t="s">
        <v>32</v>
      </c>
      <c r="G9912" s="14"/>
      <c r="H9912" s="15">
        <f>HYPERLINK("https://docs.wto.org/imrd/directdoc.asp?DDFDocuments/t/G/SPS/NBRA237.doc","EN")</f>
      </c>
      <c r="I9912" s="15">
        <f>HYPERLINK("https://docs.wto.org/imrd/directdoc.asp?DDFDocuments/u/G/SPS/NBRA237.doc","FR")</f>
      </c>
      <c r="J9912" s="15">
        <f>HYPERLINK("https://docs.wto.org/imrd/directdoc.asp?DDFDocuments/v/G/SPS/NBRA237.doc","ES")</f>
      </c>
    </row>
    <row r="9913">
      <c r="A9913" s="10" t="s">
        <v>16973</v>
      </c>
      <c r="B9913" s="11" t="s">
        <v>79</v>
      </c>
      <c r="C9913" s="10" t="s">
        <v>18</v>
      </c>
      <c r="D9913" s="12">
        <v>39044</v>
      </c>
      <c r="E9913" s="13" t="s">
        <v>16974</v>
      </c>
      <c r="F9913" s="13" t="s">
        <v>229</v>
      </c>
      <c r="G9913" s="14"/>
      <c r="H9913" s="15">
        <f>HYPERLINK("https://docs.wto.org/imrd/directdoc.asp?DDFDocuments/t/G/SPS/NCOL122.DOC","EN")</f>
      </c>
      <c r="I9913" s="15">
        <f>HYPERLINK("https://docs.wto.org/imrd/directdoc.asp?DDFDocuments/u/G/SPS/NCOL122.DOC","FR")</f>
      </c>
      <c r="J9913" s="15">
        <f>HYPERLINK("https://docs.wto.org/imrd/directdoc.asp?DDFDocuments/v/G/SPS/NCOL122.DOC","ES")</f>
      </c>
    </row>
    <row r="9914">
      <c r="A9914" s="10" t="s">
        <v>16975</v>
      </c>
      <c r="B9914" s="11" t="s">
        <v>72</v>
      </c>
      <c r="C9914" s="10" t="s">
        <v>18</v>
      </c>
      <c r="D9914" s="12">
        <v>39043</v>
      </c>
      <c r="E9914" s="13" t="s">
        <v>19</v>
      </c>
      <c r="F9914" s="13" t="s">
        <v>15131</v>
      </c>
      <c r="G9914" s="14" t="s">
        <v>16976</v>
      </c>
      <c r="H9914" s="15">
        <f>HYPERLINK("https://docs.wto.org/imrd/directdoc.asp?DDFDocuments/t/G/SPS/NCAN157R17.DOC","EN")</f>
      </c>
      <c r="I9914" s="15">
        <f>HYPERLINK("https://docs.wto.org/imrd/directdoc.asp?DDFDocuments/u/G/SPS/NCAN157R17.DOC","FR")</f>
      </c>
      <c r="J9914" s="15">
        <f>HYPERLINK("https://docs.wto.org/imrd/directdoc.asp?DDFDocuments/v/G/SPS/NCAN157R17.DOC","ES")</f>
      </c>
    </row>
    <row r="9915">
      <c r="A9915" s="10" t="s">
        <v>16977</v>
      </c>
      <c r="B9915" s="11" t="s">
        <v>145</v>
      </c>
      <c r="C9915" s="10" t="s">
        <v>54</v>
      </c>
      <c r="D9915" s="12">
        <v>39043</v>
      </c>
      <c r="E9915" s="13" t="s">
        <v>19</v>
      </c>
      <c r="F9915" s="13" t="s">
        <v>925</v>
      </c>
      <c r="G9915" s="14" t="s">
        <v>1093</v>
      </c>
      <c r="H9915" s="15">
        <f>HYPERLINK("https://docs.wto.org/imrd/directdoc.asp?DDFDocuments/t/G/SPS/NPHL110A1.DOC","EN")</f>
      </c>
      <c r="I9915" s="15">
        <f>HYPERLINK("https://docs.wto.org/imrd/directdoc.asp?DDFDocuments/u/G/SPS/NPHL110A1.DOC","FR")</f>
      </c>
      <c r="J9915" s="15">
        <f>HYPERLINK("https://docs.wto.org/imrd/directdoc.asp?DDFDocuments/v/G/SPS/NPHL110A1.DOC","ES")</f>
      </c>
    </row>
    <row r="9916">
      <c r="A9916" s="10" t="s">
        <v>16978</v>
      </c>
      <c r="B9916" s="11" t="s">
        <v>145</v>
      </c>
      <c r="C9916" s="10" t="s">
        <v>54</v>
      </c>
      <c r="D9916" s="12">
        <v>39043</v>
      </c>
      <c r="E9916" s="13" t="s">
        <v>19</v>
      </c>
      <c r="F9916" s="13" t="s">
        <v>925</v>
      </c>
      <c r="G9916" s="14" t="s">
        <v>16979</v>
      </c>
      <c r="H9916" s="15">
        <f>HYPERLINK("https://docs.wto.org/imrd/directdoc.asp?DDFDocuments/t/G/SPS/NPHL25A3.DOC","EN")</f>
      </c>
      <c r="I9916" s="15">
        <f>HYPERLINK("https://docs.wto.org/imrd/directdoc.asp?DDFDocuments/u/G/SPS/NPHL25A3.DOC","FR")</f>
      </c>
      <c r="J9916" s="15">
        <f>HYPERLINK("https://docs.wto.org/imrd/directdoc.asp?DDFDocuments/v/G/SPS/NPHL25A3.DOC","ES")</f>
      </c>
    </row>
    <row r="9917">
      <c r="A9917" s="10" t="s">
        <v>16980</v>
      </c>
      <c r="B9917" s="11" t="s">
        <v>134</v>
      </c>
      <c r="C9917" s="10" t="s">
        <v>12</v>
      </c>
      <c r="D9917" s="12">
        <v>39043</v>
      </c>
      <c r="E9917" s="13" t="s">
        <v>16981</v>
      </c>
      <c r="F9917" s="13" t="s">
        <v>144</v>
      </c>
      <c r="G9917" s="14" t="s">
        <v>16982</v>
      </c>
      <c r="H9917" s="15">
        <f>HYPERLINK("https://docs.wto.org/imrd/directdoc.asp?DDFDocuments/t/G/SPS/NTHA156.DOC","EN")</f>
      </c>
      <c r="I9917" s="15">
        <f>HYPERLINK("https://docs.wto.org/imrd/directdoc.asp?DDFDocuments/u/G/SPS/NTHA156.DOC","FR")</f>
      </c>
      <c r="J9917" s="15">
        <f>HYPERLINK("https://docs.wto.org/imrd/directdoc.asp?DDFDocuments/v/G/SPS/NTHA156.DOC","ES")</f>
      </c>
    </row>
    <row r="9918">
      <c r="A9918" s="10" t="s">
        <v>16983</v>
      </c>
      <c r="B9918" s="11" t="s">
        <v>161</v>
      </c>
      <c r="C9918" s="10" t="s">
        <v>18</v>
      </c>
      <c r="D9918" s="12">
        <v>39043</v>
      </c>
      <c r="E9918" s="13" t="s">
        <v>16984</v>
      </c>
      <c r="F9918" s="13" t="s">
        <v>122</v>
      </c>
      <c r="G9918" s="14"/>
      <c r="H9918" s="15">
        <f>HYPERLINK("https://docs.wto.org/imrd/directdoc.asp?DDFDocuments/t/G/SPS/NUSA1464.doc","EN")</f>
      </c>
      <c r="I9918" s="15">
        <f>HYPERLINK("https://docs.wto.org/imrd/directdoc.asp?DDFDocuments/u/G/SPS/NUSA1464.doc","FR")</f>
      </c>
      <c r="J9918" s="15">
        <f>HYPERLINK("https://docs.wto.org/imrd/directdoc.asp?DDFDocuments/v/G/SPS/NUSA1464.doc","ES")</f>
      </c>
    </row>
    <row r="9919">
      <c r="A9919" s="10" t="s">
        <v>16985</v>
      </c>
      <c r="B9919" s="11" t="s">
        <v>204</v>
      </c>
      <c r="C9919" s="10" t="s">
        <v>40</v>
      </c>
      <c r="D9919" s="12">
        <v>39037</v>
      </c>
      <c r="E9919" s="13" t="s">
        <v>19</v>
      </c>
      <c r="F9919" s="13" t="s">
        <v>24</v>
      </c>
      <c r="G9919" s="14" t="s">
        <v>72</v>
      </c>
      <c r="H9919" s="15">
        <f>HYPERLINK("https://docs.wto.org/imrd/directdoc.asp?DDFDocuments/t/G/SPS/NEGY14A1.doc","EN")</f>
      </c>
      <c r="I9919" s="15">
        <f>HYPERLINK("https://docs.wto.org/imrd/directdoc.asp?DDFDocuments/u/G/SPS/NEGY14A1.doc","FR")</f>
      </c>
      <c r="J9919" s="15">
        <f>HYPERLINK("https://docs.wto.org/imrd/directdoc.asp?DDFDocuments/v/G/SPS/NEGY14A1.doc","ES")</f>
      </c>
    </row>
    <row r="9920">
      <c r="A9920" s="10" t="s">
        <v>16986</v>
      </c>
      <c r="B9920" s="11" t="s">
        <v>204</v>
      </c>
      <c r="C9920" s="10" t="s">
        <v>12</v>
      </c>
      <c r="D9920" s="12">
        <v>39037</v>
      </c>
      <c r="E9920" s="13" t="s">
        <v>16987</v>
      </c>
      <c r="F9920" s="13" t="s">
        <v>138</v>
      </c>
      <c r="G9920" s="14"/>
      <c r="H9920" s="15">
        <f>HYPERLINK("https://docs.wto.org/imrd/directdoc.asp?DDFDocuments/q/G/SPS/NEGY21.pdf","EN")</f>
      </c>
      <c r="I9920" s="15">
        <f>HYPERLINK("https://docs.wto.org/imrd/directdoc.asp?DDFDocuments/r/G/SPS/NEGY21.pdf","FR")</f>
      </c>
      <c r="J9920" s="15">
        <f>HYPERLINK("https://docs.wto.org/imrd/directdoc.asp?DDFDocuments/s/G/SPS/NEGY21.pdf","ES")</f>
      </c>
    </row>
    <row r="9921">
      <c r="A9921" s="10" t="s">
        <v>16988</v>
      </c>
      <c r="B9921" s="11" t="s">
        <v>204</v>
      </c>
      <c r="C9921" s="10" t="s">
        <v>12</v>
      </c>
      <c r="D9921" s="12">
        <v>39037</v>
      </c>
      <c r="E9921" s="13" t="s">
        <v>16989</v>
      </c>
      <c r="F9921" s="13" t="s">
        <v>24</v>
      </c>
      <c r="G9921" s="14"/>
      <c r="H9921" s="15">
        <f>HYPERLINK("https://docs.wto.org/imrd/directdoc.asp?DDFDocuments/t/G/SPS/NEGY22.doc","EN")</f>
      </c>
      <c r="I9921" s="15">
        <f>HYPERLINK("https://docs.wto.org/imrd/directdoc.asp?DDFDocuments/u/G/SPS/NEGY22.doc","FR")</f>
      </c>
      <c r="J9921" s="15">
        <f>HYPERLINK("https://docs.wto.org/imrd/directdoc.asp?DDFDocuments/v/G/SPS/NEGY22.doc","ES")</f>
      </c>
    </row>
    <row r="9922">
      <c r="A9922" s="10" t="s">
        <v>16990</v>
      </c>
      <c r="B9922" s="11" t="s">
        <v>204</v>
      </c>
      <c r="C9922" s="10" t="s">
        <v>12</v>
      </c>
      <c r="D9922" s="12">
        <v>39037</v>
      </c>
      <c r="E9922" s="13" t="s">
        <v>16991</v>
      </c>
      <c r="F9922" s="13" t="s">
        <v>10040</v>
      </c>
      <c r="G9922" s="14" t="s">
        <v>141</v>
      </c>
      <c r="H9922" s="15">
        <f>HYPERLINK("https://docs.wto.org/imrd/directdoc.asp?DDFDocuments/t/G/SPS/NEGY23.DOC","EN")</f>
      </c>
      <c r="I9922" s="15">
        <f>HYPERLINK("https://docs.wto.org/imrd/directdoc.asp?DDFDocuments/u/G/SPS/NEGY23.DOC","FR")</f>
      </c>
      <c r="J9922" s="15">
        <f>HYPERLINK("https://docs.wto.org/imrd/directdoc.asp?DDFDocuments/v/G/SPS/NEGY23.DOC","ES")</f>
      </c>
    </row>
    <row r="9923">
      <c r="A9923" s="10" t="s">
        <v>16992</v>
      </c>
      <c r="B9923" s="11" t="s">
        <v>204</v>
      </c>
      <c r="C9923" s="10" t="s">
        <v>40</v>
      </c>
      <c r="D9923" s="12">
        <v>39037</v>
      </c>
      <c r="E9923" s="13" t="s">
        <v>19</v>
      </c>
      <c r="F9923" s="13" t="s">
        <v>24</v>
      </c>
      <c r="G9923" s="14"/>
      <c r="H9923" s="15">
        <f>HYPERLINK("https://docs.wto.org/imrd/directdoc.asp?DDFDocuments/t/G/SPS/NEGY5A2.doc","EN")</f>
      </c>
      <c r="I9923" s="15">
        <f>HYPERLINK("https://docs.wto.org/imrd/directdoc.asp?DDFDocuments/u/G/SPS/NEGY5A2.doc","FR")</f>
      </c>
      <c r="J9923" s="15">
        <f>HYPERLINK("https://docs.wto.org/imrd/directdoc.asp?DDFDocuments/v/G/SPS/NEGY5A2.doc","ES")</f>
      </c>
    </row>
    <row r="9924">
      <c r="A9924" s="10" t="s">
        <v>16993</v>
      </c>
      <c r="B9924" s="11" t="s">
        <v>365</v>
      </c>
      <c r="C9924" s="10" t="s">
        <v>18</v>
      </c>
      <c r="D9924" s="12">
        <v>39035</v>
      </c>
      <c r="E9924" s="13" t="s">
        <v>16994</v>
      </c>
      <c r="F9924" s="13" t="s">
        <v>992</v>
      </c>
      <c r="G9924" s="14" t="s">
        <v>779</v>
      </c>
      <c r="H9924" s="15">
        <f>HYPERLINK("https://docs.wto.org/imrd/directdoc.asp?DDFDocuments/t/G/SPS/NCHL241.doc","EN")</f>
      </c>
      <c r="I9924" s="15">
        <f>HYPERLINK("https://docs.wto.org/imrd/directdoc.asp?DDFDocuments/u/G/SPS/NCHL241.doc","FR")</f>
      </c>
      <c r="J9924" s="15">
        <f>HYPERLINK("https://docs.wto.org/imrd/directdoc.asp?DDFDocuments/v/G/SPS/NCHL241.doc","ES")</f>
      </c>
    </row>
    <row r="9925">
      <c r="A9925" s="10" t="s">
        <v>16995</v>
      </c>
      <c r="B9925" s="11" t="s">
        <v>365</v>
      </c>
      <c r="C9925" s="10" t="s">
        <v>18</v>
      </c>
      <c r="D9925" s="12">
        <v>39035</v>
      </c>
      <c r="E9925" s="13" t="s">
        <v>16996</v>
      </c>
      <c r="F9925" s="13" t="s">
        <v>1282</v>
      </c>
      <c r="G9925" s="14"/>
      <c r="H9925" s="15">
        <f>HYPERLINK("https://docs.wto.org/imrd/directdoc.asp?DDFDocuments/t/G/SPS/NCHL242.doc","EN")</f>
      </c>
      <c r="I9925" s="15">
        <f>HYPERLINK("https://docs.wto.org/imrd/directdoc.asp?DDFDocuments/u/G/SPS/NCHL242.doc","FR")</f>
      </c>
      <c r="J9925" s="15">
        <f>HYPERLINK("https://docs.wto.org/imrd/directdoc.asp?DDFDocuments/v/G/SPS/NCHL242.doc","ES")</f>
      </c>
    </row>
    <row r="9926">
      <c r="A9926" s="10" t="s">
        <v>16997</v>
      </c>
      <c r="B9926" s="11" t="s">
        <v>365</v>
      </c>
      <c r="C9926" s="10" t="s">
        <v>18</v>
      </c>
      <c r="D9926" s="12">
        <v>39035</v>
      </c>
      <c r="E9926" s="13" t="s">
        <v>5216</v>
      </c>
      <c r="F9926" s="13" t="s">
        <v>992</v>
      </c>
      <c r="G9926" s="14" t="s">
        <v>59</v>
      </c>
      <c r="H9926" s="15">
        <f>HYPERLINK("https://docs.wto.org/imrd/directdoc.asp?DDFDocuments/t/G/SPS/NCHL243.doc","EN")</f>
      </c>
      <c r="I9926" s="15">
        <f>HYPERLINK("https://docs.wto.org/imrd/directdoc.asp?DDFDocuments/u/G/SPS/NCHL243.doc","FR")</f>
      </c>
      <c r="J9926" s="15">
        <f>HYPERLINK("https://docs.wto.org/imrd/directdoc.asp?DDFDocuments/v/G/SPS/NCHL243.doc","ES")</f>
      </c>
    </row>
    <row r="9927">
      <c r="A9927" s="10" t="s">
        <v>16998</v>
      </c>
      <c r="B9927" s="11" t="s">
        <v>82</v>
      </c>
      <c r="C9927" s="10" t="s">
        <v>40</v>
      </c>
      <c r="D9927" s="12">
        <v>39035</v>
      </c>
      <c r="E9927" s="13" t="s">
        <v>19</v>
      </c>
      <c r="F9927" s="13" t="s">
        <v>1282</v>
      </c>
      <c r="G9927" s="14" t="s">
        <v>5038</v>
      </c>
      <c r="H9927" s="15">
        <f>HYPERLINK("https://docs.wto.org/imrd/directdoc.asp?DDFDocuments/t/G/SPS/NEEC279A2.DOC","EN")</f>
      </c>
      <c r="I9927" s="15">
        <f>HYPERLINK("https://docs.wto.org/imrd/directdoc.asp?DDFDocuments/u/G/SPS/NEEC279A2.DOC","FR")</f>
      </c>
      <c r="J9927" s="15">
        <f>HYPERLINK("https://docs.wto.org/imrd/directdoc.asp?DDFDocuments/v/G/SPS/NEEC279A2.DOC","ES")</f>
      </c>
    </row>
    <row r="9928">
      <c r="A9928" s="10" t="s">
        <v>16999</v>
      </c>
      <c r="B9928" s="11" t="s">
        <v>43</v>
      </c>
      <c r="C9928" s="10" t="s">
        <v>18</v>
      </c>
      <c r="D9928" s="12">
        <v>39035</v>
      </c>
      <c r="E9928" s="13" t="s">
        <v>3322</v>
      </c>
      <c r="F9928" s="13" t="s">
        <v>1282</v>
      </c>
      <c r="G9928" s="14"/>
      <c r="H9928" s="15">
        <f>HYPERLINK("https://docs.wto.org/imrd/directdoc.asp?DDFDocuments/t/G/SPS/NROU19.doc","EN")</f>
      </c>
      <c r="I9928" s="15">
        <f>HYPERLINK("https://docs.wto.org/imrd/directdoc.asp?DDFDocuments/u/G/SPS/NROU19.doc","FR")</f>
      </c>
      <c r="J9928" s="15">
        <f>HYPERLINK("https://docs.wto.org/imrd/directdoc.asp?DDFDocuments/v/G/SPS/NROU19.doc","ES")</f>
      </c>
    </row>
    <row r="9929">
      <c r="A9929" s="10" t="s">
        <v>17000</v>
      </c>
      <c r="B9929" s="11" t="s">
        <v>43</v>
      </c>
      <c r="C9929" s="10" t="s">
        <v>18</v>
      </c>
      <c r="D9929" s="12">
        <v>39035</v>
      </c>
      <c r="E9929" s="13" t="s">
        <v>2877</v>
      </c>
      <c r="F9929" s="13" t="s">
        <v>1550</v>
      </c>
      <c r="G9929" s="14"/>
      <c r="H9929" s="15">
        <f>HYPERLINK("https://docs.wto.org/imrd/directdoc.asp?DDFDocuments/t/G/SPS/NROU20.DOC","EN")</f>
      </c>
      <c r="I9929" s="15">
        <f>HYPERLINK("https://docs.wto.org/imrd/directdoc.asp?DDFDocuments/u/G/SPS/NROU20.DOC","FR")</f>
      </c>
      <c r="J9929" s="15">
        <f>HYPERLINK("https://docs.wto.org/imrd/directdoc.asp?DDFDocuments/v/G/SPS/NROU20.DOC","ES")</f>
      </c>
    </row>
    <row r="9930">
      <c r="A9930" s="10" t="s">
        <v>17001</v>
      </c>
      <c r="B9930" s="11" t="s">
        <v>43</v>
      </c>
      <c r="C9930" s="10" t="s">
        <v>18</v>
      </c>
      <c r="D9930" s="12">
        <v>39035</v>
      </c>
      <c r="E9930" s="13" t="s">
        <v>17002</v>
      </c>
      <c r="F9930" s="13" t="s">
        <v>1282</v>
      </c>
      <c r="G9930" s="14"/>
      <c r="H9930" s="15">
        <f>HYPERLINK("https://docs.wto.org/imrd/directdoc.asp?DDFDocuments/t/G/SPS/NROU21.doc","EN")</f>
      </c>
      <c r="I9930" s="15">
        <f>HYPERLINK("https://docs.wto.org/imrd/directdoc.asp?DDFDocuments/u/G/SPS/NROU21.doc","FR")</f>
      </c>
      <c r="J9930" s="15">
        <f>HYPERLINK("https://docs.wto.org/imrd/directdoc.asp?DDFDocuments/v/G/SPS/NROU21.doc","ES")</f>
      </c>
    </row>
    <row r="9931">
      <c r="A9931" s="10" t="s">
        <v>17003</v>
      </c>
      <c r="B9931" s="11" t="s">
        <v>153</v>
      </c>
      <c r="C9931" s="10" t="s">
        <v>54</v>
      </c>
      <c r="D9931" s="12">
        <v>39029</v>
      </c>
      <c r="E9931" s="13" t="s">
        <v>19</v>
      </c>
      <c r="F9931" s="13" t="s">
        <v>9716</v>
      </c>
      <c r="G9931" s="14" t="s">
        <v>17004</v>
      </c>
      <c r="H9931" s="15">
        <f>HYPERLINK("https://docs.wto.org/imrd/directdoc.asp?DDFDocuments/t/G/SPS/NKOR98A14.DOC","EN")</f>
      </c>
      <c r="I9931" s="15">
        <f>HYPERLINK("https://docs.wto.org/imrd/directdoc.asp?DDFDocuments/u/G/SPS/NKOR98A14.DOC","FR")</f>
      </c>
      <c r="J9931" s="15">
        <f>HYPERLINK("https://docs.wto.org/imrd/directdoc.asp?DDFDocuments/v/G/SPS/NKOR98A14.DOC","ES")</f>
      </c>
    </row>
    <row r="9932">
      <c r="A9932" s="10" t="s">
        <v>17005</v>
      </c>
      <c r="B9932" s="11" t="s">
        <v>720</v>
      </c>
      <c r="C9932" s="10" t="s">
        <v>201</v>
      </c>
      <c r="D9932" s="12">
        <v>39029</v>
      </c>
      <c r="E9932" s="13" t="s">
        <v>19</v>
      </c>
      <c r="F9932" s="13" t="s">
        <v>144</v>
      </c>
      <c r="G9932" s="14"/>
      <c r="H9932" s="15">
        <f>HYPERLINK("https://docs.wto.org/imrd/directdoc.asp?DDFDocuments/t/G/SPS/NSLV21R1C1.doc","EN")</f>
      </c>
      <c r="I9932" s="15">
        <f>HYPERLINK("https://docs.wto.org/imrd/directdoc.asp?DDFDocuments/u/G/SPS/NSLV21R1C1.doc","FR")</f>
      </c>
      <c r="J9932" s="15">
        <f>HYPERLINK("https://docs.wto.org/imrd/directdoc.asp?DDFDocuments/v/G/SPS/NSLV21R1C1.doc","ES")</f>
      </c>
    </row>
    <row r="9933">
      <c r="A9933" s="10" t="s">
        <v>17006</v>
      </c>
      <c r="B9933" s="11" t="s">
        <v>79</v>
      </c>
      <c r="C9933" s="10" t="s">
        <v>12</v>
      </c>
      <c r="D9933" s="12">
        <v>39024</v>
      </c>
      <c r="E9933" s="13" t="s">
        <v>13152</v>
      </c>
      <c r="F9933" s="13" t="s">
        <v>2192</v>
      </c>
      <c r="G9933" s="14" t="s">
        <v>14853</v>
      </c>
      <c r="H9933" s="15">
        <f>HYPERLINK("https://docs.wto.org/imrd/directdoc.asp?DDFDocuments/t/G/SPS/NCOL121.doc","EN")</f>
      </c>
      <c r="I9933" s="15">
        <f>HYPERLINK("https://docs.wto.org/imrd/directdoc.asp?DDFDocuments/u/G/SPS/NCOL121.doc","FR")</f>
      </c>
      <c r="J9933" s="15">
        <f>HYPERLINK("https://docs.wto.org/imrd/directdoc.asp?DDFDocuments/v/G/SPS/NCOL121.doc","ES")</f>
      </c>
    </row>
    <row r="9934">
      <c r="A9934" s="10" t="s">
        <v>17007</v>
      </c>
      <c r="B9934" s="11" t="s">
        <v>3715</v>
      </c>
      <c r="C9934" s="10" t="s">
        <v>18</v>
      </c>
      <c r="D9934" s="12">
        <v>39022</v>
      </c>
      <c r="E9934" s="13" t="s">
        <v>17008</v>
      </c>
      <c r="F9934" s="13" t="s">
        <v>2120</v>
      </c>
      <c r="G9934" s="14"/>
      <c r="H9934" s="15">
        <f>HYPERLINK("https://docs.wto.org/imrd/directdoc.asp?DDFDocuments/t/G/SPS/NARM2.DOC","EN")</f>
      </c>
      <c r="I9934" s="15">
        <f>HYPERLINK("https://docs.wto.org/imrd/directdoc.asp?DDFDocuments/u/G/SPS/NARM2.DOC","FR")</f>
      </c>
      <c r="J9934" s="15">
        <f>HYPERLINK("https://docs.wto.org/imrd/directdoc.asp?DDFDocuments/v/G/SPS/NARM2.DOC","ES")</f>
      </c>
    </row>
    <row r="9935">
      <c r="A9935" s="10" t="s">
        <v>17009</v>
      </c>
      <c r="B9935" s="11" t="s">
        <v>147</v>
      </c>
      <c r="C9935" s="10" t="s">
        <v>18</v>
      </c>
      <c r="D9935" s="12">
        <v>39022</v>
      </c>
      <c r="E9935" s="13" t="s">
        <v>2329</v>
      </c>
      <c r="F9935" s="13" t="s">
        <v>368</v>
      </c>
      <c r="G9935" s="14"/>
      <c r="H9935" s="15">
        <f>HYPERLINK("https://docs.wto.org/imrd/directdoc.asp?DDFDocuments/t/G/SPS/NBGR27.DOC","EN")</f>
      </c>
      <c r="I9935" s="15">
        <f>HYPERLINK("https://docs.wto.org/imrd/directdoc.asp?DDFDocuments/u/G/SPS/NBGR27.DOC","FR")</f>
      </c>
      <c r="J9935" s="15">
        <f>HYPERLINK("https://docs.wto.org/imrd/directdoc.asp?DDFDocuments/v/G/SPS/NBGR27.DOC","ES")</f>
      </c>
    </row>
    <row r="9936">
      <c r="A9936" s="10" t="s">
        <v>17010</v>
      </c>
      <c r="B9936" s="11" t="s">
        <v>82</v>
      </c>
      <c r="C9936" s="10" t="s">
        <v>18</v>
      </c>
      <c r="D9936" s="12">
        <v>39020</v>
      </c>
      <c r="E9936" s="13" t="s">
        <v>16512</v>
      </c>
      <c r="F9936" s="13" t="s">
        <v>787</v>
      </c>
      <c r="G9936" s="14"/>
      <c r="H9936" s="15">
        <f>HYPERLINK("https://docs.wto.org/imrd/directdoc.asp?DDFDocuments/t/G/SPS/NEEC299.doc","EN")</f>
      </c>
      <c r="I9936" s="15">
        <f>HYPERLINK("https://docs.wto.org/imrd/directdoc.asp?DDFDocuments/u/G/SPS/NEEC299.doc","FR")</f>
      </c>
      <c r="J9936" s="15">
        <f>HYPERLINK("https://docs.wto.org/imrd/directdoc.asp?DDFDocuments/v/G/SPS/NEEC299.doc","ES")</f>
      </c>
    </row>
    <row r="9937">
      <c r="A9937" s="10" t="s">
        <v>17011</v>
      </c>
      <c r="B9937" s="11" t="s">
        <v>188</v>
      </c>
      <c r="C9937" s="10" t="s">
        <v>18</v>
      </c>
      <c r="D9937" s="12">
        <v>39017</v>
      </c>
      <c r="E9937" s="13" t="s">
        <v>17012</v>
      </c>
      <c r="F9937" s="13" t="s">
        <v>17013</v>
      </c>
      <c r="G9937" s="14"/>
      <c r="H9937" s="15">
        <f>HYPERLINK("https://docs.wto.org/imrd/directdoc.asp?DDFDocuments/t/G/SPS/NAUS203.DOC","EN")</f>
      </c>
      <c r="I9937" s="15">
        <f>HYPERLINK("https://docs.wto.org/imrd/directdoc.asp?DDFDocuments/u/G/SPS/NAUS203.DOC","FR")</f>
      </c>
      <c r="J9937" s="15">
        <f>HYPERLINK("https://docs.wto.org/imrd/directdoc.asp?DDFDocuments/v/G/SPS/NAUS203.DOC","ES")</f>
      </c>
    </row>
    <row r="9938">
      <c r="A9938" s="10" t="s">
        <v>17014</v>
      </c>
      <c r="B9938" s="11" t="s">
        <v>153</v>
      </c>
      <c r="C9938" s="10" t="s">
        <v>18</v>
      </c>
      <c r="D9938" s="12">
        <v>39017</v>
      </c>
      <c r="E9938" s="13" t="s">
        <v>17015</v>
      </c>
      <c r="F9938" s="13" t="s">
        <v>8690</v>
      </c>
      <c r="G9938" s="14"/>
      <c r="H9938" s="15">
        <f>HYPERLINK("https://docs.wto.org/imrd/directdoc.asp?DDFDocuments/t/G/SPS/NKOR220.doc","EN")</f>
      </c>
      <c r="I9938" s="15">
        <f>HYPERLINK("https://docs.wto.org/imrd/directdoc.asp?DDFDocuments/u/G/SPS/NKOR220.doc","FR")</f>
      </c>
      <c r="J9938" s="15">
        <f>HYPERLINK("https://docs.wto.org/imrd/directdoc.asp?DDFDocuments/v/G/SPS/NKOR220.doc","ES")</f>
      </c>
    </row>
    <row r="9939">
      <c r="A9939" s="10" t="s">
        <v>17016</v>
      </c>
      <c r="B9939" s="11" t="s">
        <v>720</v>
      </c>
      <c r="C9939" s="10" t="s">
        <v>18</v>
      </c>
      <c r="D9939" s="12">
        <v>39017</v>
      </c>
      <c r="E9939" s="13" t="s">
        <v>19</v>
      </c>
      <c r="F9939" s="13" t="s">
        <v>144</v>
      </c>
      <c r="G9939" s="14"/>
      <c r="H9939" s="15">
        <f>HYPERLINK("https://docs.wto.org/imrd/directdoc.asp?DDFDocuments/t/G/SPS/NSLV21R1.doc","EN")</f>
      </c>
      <c r="I9939" s="15">
        <f>HYPERLINK("https://docs.wto.org/imrd/directdoc.asp?DDFDocuments/u/G/SPS/NSLV21R1.doc","FR")</f>
      </c>
      <c r="J9939" s="15">
        <f>HYPERLINK("https://docs.wto.org/imrd/directdoc.asp?DDFDocuments/v/G/SPS/NSLV21R1.doc","ES")</f>
      </c>
    </row>
    <row r="9940">
      <c r="A9940" s="10" t="s">
        <v>17017</v>
      </c>
      <c r="B9940" s="11" t="s">
        <v>365</v>
      </c>
      <c r="C9940" s="10" t="s">
        <v>18</v>
      </c>
      <c r="D9940" s="12">
        <v>39015</v>
      </c>
      <c r="E9940" s="13" t="s">
        <v>17018</v>
      </c>
      <c r="F9940" s="13" t="s">
        <v>992</v>
      </c>
      <c r="G9940" s="14" t="s">
        <v>233</v>
      </c>
      <c r="H9940" s="15">
        <f>HYPERLINK("https://docs.wto.org/imrd/directdoc.asp?DDFDocuments/q/G/SPS/NCHL240.pdf","EN")</f>
      </c>
      <c r="I9940" s="15">
        <f>HYPERLINK("https://docs.wto.org/imrd/directdoc.asp?DDFDocuments/r/G/SPS/NCHL240.pdf","FR")</f>
      </c>
      <c r="J9940" s="15">
        <f>HYPERLINK("https://docs.wto.org/imrd/directdoc.asp?DDFDocuments/s/G/SPS/NCHL240.pdf","ES")</f>
      </c>
    </row>
    <row r="9941">
      <c r="A9941" s="10" t="s">
        <v>17019</v>
      </c>
      <c r="B9941" s="11" t="s">
        <v>134</v>
      </c>
      <c r="C9941" s="10" t="s">
        <v>40</v>
      </c>
      <c r="D9941" s="12">
        <v>39015</v>
      </c>
      <c r="E9941" s="13" t="s">
        <v>19</v>
      </c>
      <c r="F9941" s="13" t="s">
        <v>5163</v>
      </c>
      <c r="G9941" s="14"/>
      <c r="H9941" s="15">
        <f>HYPERLINK("https://docs.wto.org/imrd/directdoc.asp?DDFDocuments/t/G/SPS/NTHA151A1.DOC","EN")</f>
      </c>
      <c r="I9941" s="15">
        <f>HYPERLINK("https://docs.wto.org/imrd/directdoc.asp?DDFDocuments/u/G/SPS/NTHA151A1.DOC","FR")</f>
      </c>
      <c r="J9941" s="15">
        <f>HYPERLINK("https://docs.wto.org/imrd/directdoc.asp?DDFDocuments/v/G/SPS/NTHA151A1.DOC","ES")</f>
      </c>
    </row>
    <row r="9942">
      <c r="A9942" s="10" t="s">
        <v>17020</v>
      </c>
      <c r="B9942" s="11" t="s">
        <v>134</v>
      </c>
      <c r="C9942" s="10" t="s">
        <v>40</v>
      </c>
      <c r="D9942" s="12">
        <v>39015</v>
      </c>
      <c r="E9942" s="13" t="s">
        <v>19</v>
      </c>
      <c r="F9942" s="13" t="s">
        <v>5163</v>
      </c>
      <c r="G9942" s="14"/>
      <c r="H9942" s="15">
        <f>HYPERLINK("https://docs.wto.org/imrd/directdoc.asp?DDFDocuments/t/G/SPS/NTHA152A1.DOC","EN")</f>
      </c>
      <c r="I9942" s="15">
        <f>HYPERLINK("https://docs.wto.org/imrd/directdoc.asp?DDFDocuments/u/G/SPS/NTHA152A1.DOC","FR")</f>
      </c>
      <c r="J9942" s="15">
        <f>HYPERLINK("https://docs.wto.org/imrd/directdoc.asp?DDFDocuments/v/G/SPS/NTHA152A1.DOC","ES")</f>
      </c>
    </row>
    <row r="9943">
      <c r="A9943" s="10" t="s">
        <v>17021</v>
      </c>
      <c r="B9943" s="11" t="s">
        <v>134</v>
      </c>
      <c r="C9943" s="10" t="s">
        <v>40</v>
      </c>
      <c r="D9943" s="12">
        <v>39015</v>
      </c>
      <c r="E9943" s="13" t="s">
        <v>19</v>
      </c>
      <c r="F9943" s="13" t="s">
        <v>5163</v>
      </c>
      <c r="G9943" s="14"/>
      <c r="H9943" s="15">
        <f>HYPERLINK("https://docs.wto.org/imrd/directdoc.asp?DDFDocuments/t/G/SPS/NTHA153A1.DOC","EN")</f>
      </c>
      <c r="I9943" s="15">
        <f>HYPERLINK("https://docs.wto.org/imrd/directdoc.asp?DDFDocuments/u/G/SPS/NTHA153A1.DOC","FR")</f>
      </c>
      <c r="J9943" s="15">
        <f>HYPERLINK("https://docs.wto.org/imrd/directdoc.asp?DDFDocuments/v/G/SPS/NTHA153A1.DOC","ES")</f>
      </c>
    </row>
    <row r="9944">
      <c r="A9944" s="10" t="s">
        <v>17022</v>
      </c>
      <c r="B9944" s="11" t="s">
        <v>161</v>
      </c>
      <c r="C9944" s="10" t="s">
        <v>40</v>
      </c>
      <c r="D9944" s="12">
        <v>39015</v>
      </c>
      <c r="E9944" s="13" t="s">
        <v>19</v>
      </c>
      <c r="F9944" s="13" t="s">
        <v>24</v>
      </c>
      <c r="G9944" s="14"/>
      <c r="H9944" s="15">
        <f>HYPERLINK("https://docs.wto.org/imrd/directdoc.asp?DDFDocuments/t/G/SPS/NUSA934A2.DOC","EN")</f>
      </c>
      <c r="I9944" s="15">
        <f>HYPERLINK("https://docs.wto.org/imrd/directdoc.asp?DDFDocuments/u/G/SPS/NUSA934A2.DOC","FR")</f>
      </c>
      <c r="J9944" s="15">
        <f>HYPERLINK("https://docs.wto.org/imrd/directdoc.asp?DDFDocuments/v/G/SPS/NUSA934A2.DOC","ES")</f>
      </c>
    </row>
    <row r="9945">
      <c r="A9945" s="10" t="s">
        <v>17023</v>
      </c>
      <c r="B9945" s="11" t="s">
        <v>195</v>
      </c>
      <c r="C9945" s="10" t="s">
        <v>40</v>
      </c>
      <c r="D9945" s="12">
        <v>39010</v>
      </c>
      <c r="E9945" s="13" t="s">
        <v>19</v>
      </c>
      <c r="F9945" s="13" t="s">
        <v>992</v>
      </c>
      <c r="G9945" s="14" t="s">
        <v>17024</v>
      </c>
      <c r="H9945" s="15">
        <f>HYPERLINK("https://docs.wto.org/imrd/directdoc.asp?DDFDocuments/q/G/SPS/NNZL359A1.pdf","EN")</f>
      </c>
      <c r="I9945" s="15">
        <f>HYPERLINK("https://docs.wto.org/imrd/directdoc.asp?DDFDocuments/r/G/SPS/NNZL359A1.pdf","FR")</f>
      </c>
      <c r="J9945" s="15">
        <f>HYPERLINK("https://docs.wto.org/imrd/directdoc.asp?DDFDocuments/s/G/SPS/NNZL359A1.pdf","ES")</f>
      </c>
    </row>
    <row r="9946">
      <c r="A9946" s="10" t="s">
        <v>17025</v>
      </c>
      <c r="B9946" s="11" t="s">
        <v>145</v>
      </c>
      <c r="C9946" s="10" t="s">
        <v>54</v>
      </c>
      <c r="D9946" s="12">
        <v>39009</v>
      </c>
      <c r="E9946" s="13" t="s">
        <v>19</v>
      </c>
      <c r="F9946" s="13" t="s">
        <v>925</v>
      </c>
      <c r="G9946" s="14" t="s">
        <v>17026</v>
      </c>
      <c r="H9946" s="15">
        <f>HYPERLINK("https://docs.wto.org/imrd/directdoc.asp?DDFDocuments/q/G/SPS/NPHL104A1.pdf","EN")</f>
      </c>
      <c r="I9946" s="15">
        <f>HYPERLINK("https://docs.wto.org/imrd/directdoc.asp?DDFDocuments/r/G/SPS/NPHL104A1.pdf","FR")</f>
      </c>
      <c r="J9946" s="15">
        <f>HYPERLINK("https://docs.wto.org/imrd/directdoc.asp?DDFDocuments/s/G/SPS/NPHL104A1.pdf","ES")</f>
      </c>
    </row>
    <row r="9947">
      <c r="A9947" s="10" t="s">
        <v>17027</v>
      </c>
      <c r="B9947" s="11" t="s">
        <v>72</v>
      </c>
      <c r="C9947" s="10" t="s">
        <v>18</v>
      </c>
      <c r="D9947" s="12">
        <v>39007</v>
      </c>
      <c r="E9947" s="13" t="s">
        <v>19</v>
      </c>
      <c r="F9947" s="13" t="s">
        <v>15131</v>
      </c>
      <c r="G9947" s="14" t="s">
        <v>16976</v>
      </c>
      <c r="H9947" s="15">
        <f>HYPERLINK("https://docs.wto.org/imrd/directdoc.asp?DDFDocuments/t/G/SPS/NCAN157R16.DOC","EN")</f>
      </c>
      <c r="I9947" s="15">
        <f>HYPERLINK("https://docs.wto.org/imrd/directdoc.asp?DDFDocuments/u/G/SPS/NCAN157R16.DOC","FR")</f>
      </c>
      <c r="J9947" s="15">
        <f>HYPERLINK("https://docs.wto.org/imrd/directdoc.asp?DDFDocuments/v/G/SPS/NCAN157R16.DOC","ES")</f>
      </c>
    </row>
    <row r="9948">
      <c r="A9948" s="10" t="s">
        <v>17028</v>
      </c>
      <c r="B9948" s="11" t="s">
        <v>365</v>
      </c>
      <c r="C9948" s="10" t="s">
        <v>18</v>
      </c>
      <c r="D9948" s="12">
        <v>39007</v>
      </c>
      <c r="E9948" s="13" t="s">
        <v>8689</v>
      </c>
      <c r="F9948" s="13" t="s">
        <v>1282</v>
      </c>
      <c r="G9948" s="14"/>
      <c r="H9948" s="15">
        <f>HYPERLINK("https://docs.wto.org/imrd/directdoc.asp?DDFDocuments/t/G/SPS/NCHL233.doc","EN")</f>
      </c>
      <c r="I9948" s="15">
        <f>HYPERLINK("https://docs.wto.org/imrd/directdoc.asp?DDFDocuments/u/G/SPS/NCHL233.doc","FR")</f>
      </c>
      <c r="J9948" s="15">
        <f>HYPERLINK("https://docs.wto.org/imrd/directdoc.asp?DDFDocuments/v/G/SPS/NCHL233.doc","ES")</f>
      </c>
    </row>
    <row r="9949">
      <c r="A9949" s="10" t="s">
        <v>17029</v>
      </c>
      <c r="B9949" s="11" t="s">
        <v>365</v>
      </c>
      <c r="C9949" s="10" t="s">
        <v>18</v>
      </c>
      <c r="D9949" s="12">
        <v>39007</v>
      </c>
      <c r="E9949" s="13" t="s">
        <v>17030</v>
      </c>
      <c r="F9949" s="13" t="s">
        <v>992</v>
      </c>
      <c r="G9949" s="14" t="s">
        <v>183</v>
      </c>
      <c r="H9949" s="15">
        <f>HYPERLINK("https://docs.wto.org/imrd/directdoc.asp?DDFDocuments/t/G/SPS/NCHL234.DOC","EN")</f>
      </c>
      <c r="I9949" s="15">
        <f>HYPERLINK("https://docs.wto.org/imrd/directdoc.asp?DDFDocuments/u/G/SPS/NCHL234.DOC","FR")</f>
      </c>
      <c r="J9949" s="15">
        <f>HYPERLINK("https://docs.wto.org/imrd/directdoc.asp?DDFDocuments/v/G/SPS/NCHL234.DOC","ES")</f>
      </c>
    </row>
    <row r="9950">
      <c r="A9950" s="10" t="s">
        <v>17031</v>
      </c>
      <c r="B9950" s="11" t="s">
        <v>365</v>
      </c>
      <c r="C9950" s="10" t="s">
        <v>18</v>
      </c>
      <c r="D9950" s="12">
        <v>39007</v>
      </c>
      <c r="E9950" s="13" t="s">
        <v>17032</v>
      </c>
      <c r="F9950" s="13" t="s">
        <v>992</v>
      </c>
      <c r="G9950" s="14" t="s">
        <v>16535</v>
      </c>
      <c r="H9950" s="15">
        <f>HYPERLINK("https://docs.wto.org/imrd/directdoc.asp?DDFDocuments/t/G/SPS/NCHL235.DOC","EN")</f>
      </c>
      <c r="I9950" s="15">
        <f>HYPERLINK("https://docs.wto.org/imrd/directdoc.asp?DDFDocuments/u/G/SPS/NCHL235.DOC","FR")</f>
      </c>
      <c r="J9950" s="15">
        <f>HYPERLINK("https://docs.wto.org/imrd/directdoc.asp?DDFDocuments/v/G/SPS/NCHL235.DOC","ES")</f>
      </c>
    </row>
    <row r="9951">
      <c r="A9951" s="10" t="s">
        <v>17033</v>
      </c>
      <c r="B9951" s="11" t="s">
        <v>365</v>
      </c>
      <c r="C9951" s="10" t="s">
        <v>18</v>
      </c>
      <c r="D9951" s="12">
        <v>39007</v>
      </c>
      <c r="E9951" s="13" t="s">
        <v>17034</v>
      </c>
      <c r="F9951" s="13" t="s">
        <v>992</v>
      </c>
      <c r="G9951" s="14" t="s">
        <v>183</v>
      </c>
      <c r="H9951" s="15">
        <f>HYPERLINK("https://docs.wto.org/imrd/directdoc.asp?DDFDocuments/t/G/SPS/NCHL236.DOC","EN")</f>
      </c>
      <c r="I9951" s="15">
        <f>HYPERLINK("https://docs.wto.org/imrd/directdoc.asp?DDFDocuments/u/G/SPS/NCHL236.DOC","FR")</f>
      </c>
      <c r="J9951" s="15">
        <f>HYPERLINK("https://docs.wto.org/imrd/directdoc.asp?DDFDocuments/v/G/SPS/NCHL236.DOC","ES")</f>
      </c>
    </row>
    <row r="9952">
      <c r="A9952" s="10" t="s">
        <v>17035</v>
      </c>
      <c r="B9952" s="11" t="s">
        <v>365</v>
      </c>
      <c r="C9952" s="10" t="s">
        <v>18</v>
      </c>
      <c r="D9952" s="12">
        <v>39007</v>
      </c>
      <c r="E9952" s="13" t="s">
        <v>17036</v>
      </c>
      <c r="F9952" s="13" t="s">
        <v>992</v>
      </c>
      <c r="G9952" s="14" t="s">
        <v>183</v>
      </c>
      <c r="H9952" s="15">
        <f>HYPERLINK("https://docs.wto.org/imrd/directdoc.asp?DDFDocuments/t/G/SPS/NCHL237.doc","EN")</f>
      </c>
      <c r="I9952" s="15">
        <f>HYPERLINK("https://docs.wto.org/imrd/directdoc.asp?DDFDocuments/u/G/SPS/NCHL237.doc","FR")</f>
      </c>
      <c r="J9952" s="15">
        <f>HYPERLINK("https://docs.wto.org/imrd/directdoc.asp?DDFDocuments/v/G/SPS/NCHL237.doc","ES")</f>
      </c>
    </row>
    <row r="9953">
      <c r="A9953" s="10" t="s">
        <v>17037</v>
      </c>
      <c r="B9953" s="11" t="s">
        <v>365</v>
      </c>
      <c r="C9953" s="10" t="s">
        <v>18</v>
      </c>
      <c r="D9953" s="12">
        <v>39007</v>
      </c>
      <c r="E9953" s="13" t="s">
        <v>17038</v>
      </c>
      <c r="F9953" s="13" t="s">
        <v>992</v>
      </c>
      <c r="G9953" s="14" t="s">
        <v>183</v>
      </c>
      <c r="H9953" s="15">
        <f>HYPERLINK("https://docs.wto.org/imrd/directdoc.asp?DDFDocuments/t/G/SPS/NCHL238.doc","EN")</f>
      </c>
      <c r="I9953" s="15">
        <f>HYPERLINK("https://docs.wto.org/imrd/directdoc.asp?DDFDocuments/u/G/SPS/NCHL238.doc","FR")</f>
      </c>
      <c r="J9953" s="15">
        <f>HYPERLINK("https://docs.wto.org/imrd/directdoc.asp?DDFDocuments/v/G/SPS/NCHL238.doc","ES")</f>
      </c>
    </row>
    <row r="9954">
      <c r="A9954" s="10" t="s">
        <v>17039</v>
      </c>
      <c r="B9954" s="11" t="s">
        <v>365</v>
      </c>
      <c r="C9954" s="10" t="s">
        <v>18</v>
      </c>
      <c r="D9954" s="12">
        <v>39007</v>
      </c>
      <c r="E9954" s="13" t="s">
        <v>17036</v>
      </c>
      <c r="F9954" s="13" t="s">
        <v>992</v>
      </c>
      <c r="G9954" s="14" t="s">
        <v>233</v>
      </c>
      <c r="H9954" s="15">
        <f>HYPERLINK("https://docs.wto.org/imrd/directdoc.asp?DDFDocuments/t/G/SPS/NCHL239.doc","EN")</f>
      </c>
      <c r="I9954" s="15">
        <f>HYPERLINK("https://docs.wto.org/imrd/directdoc.asp?DDFDocuments/u/G/SPS/NCHL239.doc","FR")</f>
      </c>
      <c r="J9954" s="15">
        <f>HYPERLINK("https://docs.wto.org/imrd/directdoc.asp?DDFDocuments/v/G/SPS/NCHL239.doc","ES")</f>
      </c>
    </row>
    <row r="9955">
      <c r="A9955" s="10" t="s">
        <v>17040</v>
      </c>
      <c r="B9955" s="11" t="s">
        <v>153</v>
      </c>
      <c r="C9955" s="10" t="s">
        <v>40</v>
      </c>
      <c r="D9955" s="12">
        <v>39007</v>
      </c>
      <c r="E9955" s="13" t="s">
        <v>19</v>
      </c>
      <c r="F9955" s="13" t="s">
        <v>4616</v>
      </c>
      <c r="G9955" s="14"/>
      <c r="H9955" s="15">
        <f>HYPERLINK("https://docs.wto.org/imrd/directdoc.asp?DDFDocuments/t/G/SPS/NKOR199A1.DOC","EN")</f>
      </c>
      <c r="I9955" s="15">
        <f>HYPERLINK("https://docs.wto.org/imrd/directdoc.asp?DDFDocuments/u/G/SPS/NKOR199A1.DOC","FR")</f>
      </c>
      <c r="J9955" s="15">
        <f>HYPERLINK("https://docs.wto.org/imrd/directdoc.asp?DDFDocuments/v/G/SPS/NKOR199A1.DOC","ES")</f>
      </c>
    </row>
    <row r="9956">
      <c r="A9956" s="10" t="s">
        <v>17041</v>
      </c>
      <c r="B9956" s="11" t="s">
        <v>153</v>
      </c>
      <c r="C9956" s="10" t="s">
        <v>18</v>
      </c>
      <c r="D9956" s="12">
        <v>39007</v>
      </c>
      <c r="E9956" s="13" t="s">
        <v>11929</v>
      </c>
      <c r="F9956" s="13" t="s">
        <v>166</v>
      </c>
      <c r="G9956" s="14"/>
      <c r="H9956" s="15">
        <f>HYPERLINK("https://docs.wto.org/imrd/directdoc.asp?DDFDocuments/t/G/SPS/NKOR218.DOC","EN")</f>
      </c>
      <c r="I9956" s="15">
        <f>HYPERLINK("https://docs.wto.org/imrd/directdoc.asp?DDFDocuments/u/G/SPS/NKOR218.DOC","FR")</f>
      </c>
      <c r="J9956" s="15">
        <f>HYPERLINK("https://docs.wto.org/imrd/directdoc.asp?DDFDocuments/v/G/SPS/NKOR218.DOC","ES")</f>
      </c>
    </row>
    <row r="9957">
      <c r="A9957" s="10" t="s">
        <v>17042</v>
      </c>
      <c r="B9957" s="11" t="s">
        <v>365</v>
      </c>
      <c r="C9957" s="10" t="s">
        <v>18</v>
      </c>
      <c r="D9957" s="12">
        <v>39002</v>
      </c>
      <c r="E9957" s="13" t="s">
        <v>17043</v>
      </c>
      <c r="F9957" s="13" t="s">
        <v>1282</v>
      </c>
      <c r="G9957" s="14"/>
      <c r="H9957" s="15">
        <f>HYPERLINK("https://docs.wto.org/imrd/directdoc.asp?DDFDocuments/t/G/SPS/NCHL228.doc","EN")</f>
      </c>
      <c r="I9957" s="15">
        <f>HYPERLINK("https://docs.wto.org/imrd/directdoc.asp?DDFDocuments/u/G/SPS/NCHL228.doc","FR")</f>
      </c>
      <c r="J9957" s="15">
        <f>HYPERLINK("https://docs.wto.org/imrd/directdoc.asp?DDFDocuments/v/G/SPS/NCHL228.doc","ES")</f>
      </c>
    </row>
    <row r="9958">
      <c r="A9958" s="10" t="s">
        <v>17044</v>
      </c>
      <c r="B9958" s="11" t="s">
        <v>365</v>
      </c>
      <c r="C9958" s="10" t="s">
        <v>18</v>
      </c>
      <c r="D9958" s="12">
        <v>39002</v>
      </c>
      <c r="E9958" s="13" t="s">
        <v>17045</v>
      </c>
      <c r="F9958" s="13" t="s">
        <v>992</v>
      </c>
      <c r="G9958" s="14" t="s">
        <v>3481</v>
      </c>
      <c r="H9958" s="15">
        <f>HYPERLINK("https://docs.wto.org/imrd/directdoc.asp?DDFDocuments/q/G/SPS/NCHL229.pdf","EN")</f>
      </c>
      <c r="I9958" s="15">
        <f>HYPERLINK("https://docs.wto.org/imrd/directdoc.asp?DDFDocuments/r/G/SPS/NCHL229.pdf","FR")</f>
      </c>
      <c r="J9958" s="15">
        <f>HYPERLINK("https://docs.wto.org/imrd/directdoc.asp?DDFDocuments/s/G/SPS/NCHL229.pdf","ES")</f>
      </c>
    </row>
    <row r="9959">
      <c r="A9959" s="10" t="s">
        <v>17046</v>
      </c>
      <c r="B9959" s="11" t="s">
        <v>365</v>
      </c>
      <c r="C9959" s="10" t="s">
        <v>18</v>
      </c>
      <c r="D9959" s="12">
        <v>39002</v>
      </c>
      <c r="E9959" s="13" t="s">
        <v>17047</v>
      </c>
      <c r="F9959" s="13" t="s">
        <v>992</v>
      </c>
      <c r="G9959" s="14" t="s">
        <v>188</v>
      </c>
      <c r="H9959" s="15">
        <f>HYPERLINK("https://docs.wto.org/imrd/directdoc.asp?DDFDocuments/q/G/SPS/NCHL230.pdf","EN")</f>
      </c>
      <c r="I9959" s="15">
        <f>HYPERLINK("https://docs.wto.org/imrd/directdoc.asp?DDFDocuments/r/G/SPS/NCHL230.pdf","FR")</f>
      </c>
      <c r="J9959" s="15">
        <f>HYPERLINK("https://docs.wto.org/imrd/directdoc.asp?DDFDocuments/s/G/SPS/NCHL230.pdf","ES")</f>
      </c>
    </row>
    <row r="9960">
      <c r="A9960" s="10" t="s">
        <v>17048</v>
      </c>
      <c r="B9960" s="11" t="s">
        <v>365</v>
      </c>
      <c r="C9960" s="10" t="s">
        <v>18</v>
      </c>
      <c r="D9960" s="12">
        <v>39002</v>
      </c>
      <c r="E9960" s="13" t="s">
        <v>17049</v>
      </c>
      <c r="F9960" s="13" t="s">
        <v>992</v>
      </c>
      <c r="G9960" s="14" t="s">
        <v>14219</v>
      </c>
      <c r="H9960" s="15">
        <f>HYPERLINK("https://docs.wto.org/imrd/directdoc.asp?DDFDocuments/q/G/SPS/NCHL231.pdf","EN")</f>
      </c>
      <c r="I9960" s="15">
        <f>HYPERLINK("https://docs.wto.org/imrd/directdoc.asp?DDFDocuments/r/G/SPS/NCHL231.pdf","FR")</f>
      </c>
      <c r="J9960" s="15">
        <f>HYPERLINK("https://docs.wto.org/imrd/directdoc.asp?DDFDocuments/s/G/SPS/NCHL231.pdf","ES")</f>
      </c>
    </row>
    <row r="9961">
      <c r="A9961" s="10" t="s">
        <v>17050</v>
      </c>
      <c r="B9961" s="11" t="s">
        <v>365</v>
      </c>
      <c r="C9961" s="10" t="s">
        <v>18</v>
      </c>
      <c r="D9961" s="12">
        <v>39002</v>
      </c>
      <c r="E9961" s="13" t="s">
        <v>17051</v>
      </c>
      <c r="F9961" s="13" t="s">
        <v>4877</v>
      </c>
      <c r="G9961" s="14"/>
      <c r="H9961" s="15">
        <f>HYPERLINK("https://docs.wto.org/imrd/directdoc.asp?DDFDocuments/t/G/SPS/NCHL232.DOC","EN")</f>
      </c>
      <c r="I9961" s="15">
        <f>HYPERLINK("https://docs.wto.org/imrd/directdoc.asp?DDFDocuments/u/G/SPS/NCHL232.DOC","FR")</f>
      </c>
      <c r="J9961" s="15">
        <f>HYPERLINK("https://docs.wto.org/imrd/directdoc.asp?DDFDocuments/v/G/SPS/NCHL232.DOC","ES")</f>
      </c>
    </row>
    <row r="9962">
      <c r="A9962" s="10" t="s">
        <v>17052</v>
      </c>
      <c r="B9962" s="11" t="s">
        <v>161</v>
      </c>
      <c r="C9962" s="10" t="s">
        <v>18</v>
      </c>
      <c r="D9962" s="12">
        <v>39002</v>
      </c>
      <c r="E9962" s="13" t="s">
        <v>17053</v>
      </c>
      <c r="F9962" s="13" t="s">
        <v>17054</v>
      </c>
      <c r="G9962" s="14"/>
      <c r="H9962" s="15">
        <f>HYPERLINK("https://docs.wto.org/imrd/directdoc.asp?DDFDocuments/q/G/SPS/NUSA1441.pdf","EN")</f>
      </c>
      <c r="I9962" s="15">
        <f>HYPERLINK("https://docs.wto.org/imrd/directdoc.asp?DDFDocuments/r/G/SPS/NUSA1441.pdf","FR")</f>
      </c>
      <c r="J9962" s="15">
        <f>HYPERLINK("https://docs.wto.org/imrd/directdoc.asp?DDFDocuments/s/G/SPS/NUSA1441.pdf","ES")</f>
      </c>
    </row>
    <row r="9963">
      <c r="A9963" s="10" t="s">
        <v>17055</v>
      </c>
      <c r="B9963" s="11" t="s">
        <v>72</v>
      </c>
      <c r="C9963" s="10" t="s">
        <v>18</v>
      </c>
      <c r="D9963" s="12">
        <v>38999</v>
      </c>
      <c r="E9963" s="13" t="s">
        <v>17056</v>
      </c>
      <c r="F9963" s="13" t="s">
        <v>10859</v>
      </c>
      <c r="G9963" s="14"/>
      <c r="H9963" s="15">
        <f>HYPERLINK("https://docs.wto.org/imrd/directdoc.asp?DDFDocuments/q/G/SPS/NCAN275.pdf","EN")</f>
      </c>
      <c r="I9963" s="15">
        <f>HYPERLINK("https://docs.wto.org/imrd/directdoc.asp?DDFDocuments/r/G/SPS/NCAN275.pdf","FR")</f>
      </c>
      <c r="J9963" s="15">
        <f>HYPERLINK("https://docs.wto.org/imrd/directdoc.asp?DDFDocuments/s/G/SPS/NCAN275.pdf","ES")</f>
      </c>
    </row>
    <row r="9964">
      <c r="A9964" s="10" t="s">
        <v>17057</v>
      </c>
      <c r="B9964" s="11" t="s">
        <v>43</v>
      </c>
      <c r="C9964" s="10" t="s">
        <v>12</v>
      </c>
      <c r="D9964" s="12">
        <v>38996</v>
      </c>
      <c r="E9964" s="13" t="s">
        <v>17058</v>
      </c>
      <c r="F9964" s="13" t="s">
        <v>1282</v>
      </c>
      <c r="G9964" s="14"/>
      <c r="H9964" s="15">
        <f>HYPERLINK("https://docs.wto.org/imrd/directdoc.asp?DDFDocuments/t/G/SPS/NROU16.doc","EN")</f>
      </c>
      <c r="I9964" s="15">
        <f>HYPERLINK("https://docs.wto.org/imrd/directdoc.asp?DDFDocuments/u/G/SPS/NROU16.doc","FR")</f>
      </c>
      <c r="J9964" s="15">
        <f>HYPERLINK("https://docs.wto.org/imrd/directdoc.asp?DDFDocuments/v/G/SPS/NROU16.doc","ES")</f>
      </c>
    </row>
    <row r="9965">
      <c r="A9965" s="10" t="s">
        <v>17059</v>
      </c>
      <c r="B9965" s="11" t="s">
        <v>43</v>
      </c>
      <c r="C9965" s="10" t="s">
        <v>12</v>
      </c>
      <c r="D9965" s="12">
        <v>38996</v>
      </c>
      <c r="E9965" s="13" t="s">
        <v>17060</v>
      </c>
      <c r="F9965" s="13" t="s">
        <v>1282</v>
      </c>
      <c r="G9965" s="14"/>
      <c r="H9965" s="15">
        <f>HYPERLINK("https://docs.wto.org/imrd/directdoc.asp?DDFDocuments/t/G/SPS/NROU17.doc","EN")</f>
      </c>
      <c r="I9965" s="15">
        <f>HYPERLINK("https://docs.wto.org/imrd/directdoc.asp?DDFDocuments/u/G/SPS/NROU17.doc","FR")</f>
      </c>
      <c r="J9965" s="15">
        <f>HYPERLINK("https://docs.wto.org/imrd/directdoc.asp?DDFDocuments/v/G/SPS/NROU17.doc","ES")</f>
      </c>
    </row>
    <row r="9966">
      <c r="A9966" s="10" t="s">
        <v>17061</v>
      </c>
      <c r="B9966" s="11" t="s">
        <v>349</v>
      </c>
      <c r="C9966" s="10" t="s">
        <v>18</v>
      </c>
      <c r="D9966" s="12">
        <v>38995</v>
      </c>
      <c r="E9966" s="13" t="s">
        <v>17062</v>
      </c>
      <c r="F9966" s="13" t="s">
        <v>5891</v>
      </c>
      <c r="G9966" s="14" t="s">
        <v>95</v>
      </c>
      <c r="H9966" s="15">
        <f>HYPERLINK("https://docs.wto.org/imrd/directdoc.asp?DDFDocuments/t/G/SPS/NECU15.DOC","EN")</f>
      </c>
      <c r="I9966" s="15">
        <f>HYPERLINK("https://docs.wto.org/imrd/directdoc.asp?DDFDocuments/u/G/SPS/NECU15.DOC","FR")</f>
      </c>
      <c r="J9966" s="15">
        <f>HYPERLINK("https://docs.wto.org/imrd/directdoc.asp?DDFDocuments/v/G/SPS/NECU15.DOC","ES")</f>
      </c>
    </row>
    <row r="9967">
      <c r="A9967" s="10" t="s">
        <v>17063</v>
      </c>
      <c r="B9967" s="11" t="s">
        <v>124</v>
      </c>
      <c r="C9967" s="10" t="s">
        <v>18</v>
      </c>
      <c r="D9967" s="12">
        <v>38995</v>
      </c>
      <c r="E9967" s="13" t="s">
        <v>17064</v>
      </c>
      <c r="F9967" s="13" t="s">
        <v>368</v>
      </c>
      <c r="G9967" s="14"/>
      <c r="H9967" s="15">
        <f>HYPERLINK("https://docs.wto.org/imrd/directdoc.asp?DDFDocuments/t/G/SPS/NIDN31.DOC","EN")</f>
      </c>
      <c r="I9967" s="15">
        <f>HYPERLINK("https://docs.wto.org/imrd/directdoc.asp?DDFDocuments/u/G/SPS/NIDN31.DOC","FR")</f>
      </c>
      <c r="J9967" s="15">
        <f>HYPERLINK("https://docs.wto.org/imrd/directdoc.asp?DDFDocuments/v/G/SPS/NIDN31.DOC","ES")</f>
      </c>
    </row>
    <row r="9968">
      <c r="A9968" s="10" t="s">
        <v>17065</v>
      </c>
      <c r="B9968" s="11" t="s">
        <v>147</v>
      </c>
      <c r="C9968" s="10" t="s">
        <v>18</v>
      </c>
      <c r="D9968" s="12">
        <v>38994</v>
      </c>
      <c r="E9968" s="13" t="s">
        <v>17066</v>
      </c>
      <c r="F9968" s="13" t="s">
        <v>1550</v>
      </c>
      <c r="G9968" s="14"/>
      <c r="H9968" s="15">
        <f>HYPERLINK("https://docs.wto.org/imrd/directdoc.asp?DDFDocuments/t/G/SPS/NBGR25.DOC","EN")</f>
      </c>
      <c r="I9968" s="15">
        <f>HYPERLINK("https://docs.wto.org/imrd/directdoc.asp?DDFDocuments/u/G/SPS/NBGR25.DOC","FR")</f>
      </c>
      <c r="J9968" s="15">
        <f>HYPERLINK("https://docs.wto.org/imrd/directdoc.asp?DDFDocuments/v/G/SPS/NBGR25.DOC","ES")</f>
      </c>
    </row>
    <row r="9969">
      <c r="A9969" s="10" t="s">
        <v>17067</v>
      </c>
      <c r="B9969" s="11" t="s">
        <v>147</v>
      </c>
      <c r="C9969" s="10" t="s">
        <v>18</v>
      </c>
      <c r="D9969" s="12">
        <v>38994</v>
      </c>
      <c r="E9969" s="13" t="s">
        <v>17068</v>
      </c>
      <c r="F9969" s="13" t="s">
        <v>1550</v>
      </c>
      <c r="G9969" s="14"/>
      <c r="H9969" s="15">
        <f>HYPERLINK("https://docs.wto.org/imrd/directdoc.asp?DDFDocuments/t/G/SPS/NBGR26.DOC","EN")</f>
      </c>
      <c r="I9969" s="15">
        <f>HYPERLINK("https://docs.wto.org/imrd/directdoc.asp?DDFDocuments/u/G/SPS/NBGR26.DOC","FR")</f>
      </c>
      <c r="J9969" s="15">
        <f>HYPERLINK("https://docs.wto.org/imrd/directdoc.asp?DDFDocuments/v/G/SPS/NBGR26.DOC","ES")</f>
      </c>
    </row>
    <row r="9970">
      <c r="A9970" s="10" t="s">
        <v>17069</v>
      </c>
      <c r="B9970" s="11" t="s">
        <v>79</v>
      </c>
      <c r="C9970" s="10" t="s">
        <v>54</v>
      </c>
      <c r="D9970" s="12">
        <v>38994</v>
      </c>
      <c r="E9970" s="13" t="s">
        <v>19</v>
      </c>
      <c r="F9970" s="13" t="s">
        <v>3997</v>
      </c>
      <c r="G9970" s="14" t="s">
        <v>349</v>
      </c>
      <c r="H9970" s="15">
        <f>HYPERLINK("https://docs.wto.org/imrd/directdoc.asp?DDFDocuments/t/G/SPS/NCOL107A1.DOC","EN")</f>
      </c>
      <c r="I9970" s="15">
        <f>HYPERLINK("https://docs.wto.org/imrd/directdoc.asp?DDFDocuments/u/G/SPS/NCOL107A1.DOC","FR")</f>
      </c>
      <c r="J9970" s="15">
        <f>HYPERLINK("https://docs.wto.org/imrd/directdoc.asp?DDFDocuments/v/G/SPS/NCOL107A1.DOC","ES")</f>
      </c>
    </row>
    <row r="9971">
      <c r="A9971" s="10" t="s">
        <v>17070</v>
      </c>
      <c r="B9971" s="11" t="s">
        <v>79</v>
      </c>
      <c r="C9971" s="10" t="s">
        <v>10311</v>
      </c>
      <c r="D9971" s="12">
        <v>38993</v>
      </c>
      <c r="E9971" s="13" t="s">
        <v>19</v>
      </c>
      <c r="F9971" s="13" t="s">
        <v>19</v>
      </c>
      <c r="G9971" s="14"/>
      <c r="H9971" s="15">
        <f>HYPERLINK("https://docs.wto.org/imrd/directdoc.asp?DDFDocuments/t/G/SPS/NCOL118S1.doc","EN")</f>
      </c>
      <c r="I9971" s="15">
        <f>HYPERLINK("https://docs.wto.org/imrd/directdoc.asp?DDFDocuments/u/G/SPS/NCOL118S1.doc","FR")</f>
      </c>
      <c r="J9971" s="15">
        <f>HYPERLINK("https://docs.wto.org/imrd/directdoc.asp?DDFDocuments/v/G/SPS/NCOL118S1.doc","ES")</f>
      </c>
    </row>
    <row r="9972">
      <c r="A9972" s="10" t="s">
        <v>17071</v>
      </c>
      <c r="B9972" s="11" t="s">
        <v>82</v>
      </c>
      <c r="C9972" s="10" t="s">
        <v>18</v>
      </c>
      <c r="D9972" s="12">
        <v>38993</v>
      </c>
      <c r="E9972" s="13" t="s">
        <v>17072</v>
      </c>
      <c r="F9972" s="13" t="s">
        <v>122</v>
      </c>
      <c r="G9972" s="14"/>
      <c r="H9972" s="15">
        <f>HYPERLINK("https://docs.wto.org/imrd/directdoc.asp?DDFDocuments/t/G/SPS/NEEC296.DOC","EN")</f>
      </c>
      <c r="I9972" s="15">
        <f>HYPERLINK("https://docs.wto.org/imrd/directdoc.asp?DDFDocuments/u/G/SPS/NEEC296.DOC","FR")</f>
      </c>
      <c r="J9972" s="15">
        <f>HYPERLINK("https://docs.wto.org/imrd/directdoc.asp?DDFDocuments/v/G/SPS/NEEC296.DOC","ES")</f>
      </c>
    </row>
    <row r="9973">
      <c r="A9973" s="10" t="s">
        <v>17073</v>
      </c>
      <c r="B9973" s="11" t="s">
        <v>65</v>
      </c>
      <c r="C9973" s="10" t="s">
        <v>40</v>
      </c>
      <c r="D9973" s="12">
        <v>38992</v>
      </c>
      <c r="E9973" s="13" t="s">
        <v>19</v>
      </c>
      <c r="F9973" s="13" t="s">
        <v>1550</v>
      </c>
      <c r="G9973" s="14"/>
      <c r="H9973" s="15">
        <f>HYPERLINK("https://docs.wto.org/imrd/directdoc.asp?DDFDocuments/t/G/SPS/NCHE52A1.doc","EN")</f>
      </c>
      <c r="I9973" s="15">
        <f>HYPERLINK("https://docs.wto.org/imrd/directdoc.asp?DDFDocuments/u/G/SPS/NCHE52A1.doc","FR")</f>
      </c>
      <c r="J9973" s="15">
        <f>HYPERLINK("https://docs.wto.org/imrd/directdoc.asp?DDFDocuments/v/G/SPS/NCHE52A1.doc","ES")</f>
      </c>
    </row>
    <row r="9974">
      <c r="A9974" s="10" t="s">
        <v>17074</v>
      </c>
      <c r="B9974" s="11" t="s">
        <v>153</v>
      </c>
      <c r="C9974" s="10" t="s">
        <v>18</v>
      </c>
      <c r="D9974" s="12">
        <v>38992</v>
      </c>
      <c r="E9974" s="13" t="s">
        <v>17075</v>
      </c>
      <c r="F9974" s="13" t="s">
        <v>3339</v>
      </c>
      <c r="G9974" s="14"/>
      <c r="H9974" s="15">
        <f>HYPERLINK("https://docs.wto.org/imrd/directdoc.asp?DDFDocuments/q/G/SPS/NKOR217.pdf","EN")</f>
      </c>
      <c r="I9974" s="15">
        <f>HYPERLINK("https://docs.wto.org/imrd/directdoc.asp?DDFDocuments/r/G/SPS/NKOR217.pdf","FR")</f>
      </c>
      <c r="J9974" s="15">
        <f>HYPERLINK("https://docs.wto.org/imrd/directdoc.asp?DDFDocuments/s/G/SPS/NKOR217.pdf","ES")</f>
      </c>
    </row>
    <row r="9975">
      <c r="A9975" s="10" t="s">
        <v>17076</v>
      </c>
      <c r="B9975" s="11" t="s">
        <v>233</v>
      </c>
      <c r="C9975" s="10" t="s">
        <v>18</v>
      </c>
      <c r="D9975" s="12">
        <v>38992</v>
      </c>
      <c r="E9975" s="13" t="s">
        <v>17077</v>
      </c>
      <c r="F9975" s="13" t="s">
        <v>992</v>
      </c>
      <c r="G9975" s="14" t="s">
        <v>183</v>
      </c>
      <c r="H9975" s="15">
        <f>HYPERLINK("https://docs.wto.org/imrd/directdoc.asp?DDFDocuments/t/G/SPS/NPER134.DOC","EN")</f>
      </c>
      <c r="I9975" s="15">
        <f>HYPERLINK("https://docs.wto.org/imrd/directdoc.asp?DDFDocuments/u/G/SPS/NPER134.DOC","FR")</f>
      </c>
      <c r="J9975" s="15">
        <f>HYPERLINK("https://docs.wto.org/imrd/directdoc.asp?DDFDocuments/v/G/SPS/NPER134.DOC","ES")</f>
      </c>
    </row>
    <row r="9976">
      <c r="A9976" s="10" t="s">
        <v>17078</v>
      </c>
      <c r="B9976" s="11" t="s">
        <v>233</v>
      </c>
      <c r="C9976" s="10" t="s">
        <v>18</v>
      </c>
      <c r="D9976" s="12">
        <v>38992</v>
      </c>
      <c r="E9976" s="13" t="s">
        <v>17079</v>
      </c>
      <c r="F9976" s="13" t="s">
        <v>1089</v>
      </c>
      <c r="G9976" s="14" t="s">
        <v>379</v>
      </c>
      <c r="H9976" s="15">
        <f>HYPERLINK("https://docs.wto.org/imrd/directdoc.asp?DDFDocuments/t/G/SPS/NPER135.doc","EN")</f>
      </c>
      <c r="I9976" s="15">
        <f>HYPERLINK("https://docs.wto.org/imrd/directdoc.asp?DDFDocuments/u/G/SPS/NPER135.doc","FR")</f>
      </c>
      <c r="J9976" s="15">
        <f>HYPERLINK("https://docs.wto.org/imrd/directdoc.asp?DDFDocuments/v/G/SPS/NPER135.doc","ES")</f>
      </c>
    </row>
    <row r="9977">
      <c r="A9977" s="10" t="s">
        <v>17080</v>
      </c>
      <c r="B9977" s="11" t="s">
        <v>233</v>
      </c>
      <c r="C9977" s="10" t="s">
        <v>18</v>
      </c>
      <c r="D9977" s="12">
        <v>38992</v>
      </c>
      <c r="E9977" s="13" t="s">
        <v>17081</v>
      </c>
      <c r="F9977" s="13" t="s">
        <v>1089</v>
      </c>
      <c r="G9977" s="14" t="s">
        <v>379</v>
      </c>
      <c r="H9977" s="15">
        <f>HYPERLINK("https://docs.wto.org/imrd/directdoc.asp?DDFDocuments/t/G/SPS/NPER136.DOC","EN")</f>
      </c>
      <c r="I9977" s="15">
        <f>HYPERLINK("https://docs.wto.org/imrd/directdoc.asp?DDFDocuments/u/G/SPS/NPER136.DOC","FR")</f>
      </c>
      <c r="J9977" s="15">
        <f>HYPERLINK("https://docs.wto.org/imrd/directdoc.asp?DDFDocuments/v/G/SPS/NPER136.DOC","ES")</f>
      </c>
    </row>
    <row r="9978">
      <c r="A9978" s="10" t="s">
        <v>17082</v>
      </c>
      <c r="B9978" s="11" t="s">
        <v>233</v>
      </c>
      <c r="C9978" s="10" t="s">
        <v>18</v>
      </c>
      <c r="D9978" s="12">
        <v>38992</v>
      </c>
      <c r="E9978" s="13" t="s">
        <v>17083</v>
      </c>
      <c r="F9978" s="13" t="s">
        <v>1089</v>
      </c>
      <c r="G9978" s="14" t="s">
        <v>183</v>
      </c>
      <c r="H9978" s="15">
        <f>HYPERLINK("https://docs.wto.org/imrd/directdoc.asp?DDFDocuments/q/G/SPS/NPER137.pdf","EN")</f>
      </c>
      <c r="I9978" s="15">
        <f>HYPERLINK("https://docs.wto.org/imrd/directdoc.asp?DDFDocuments/r/G/SPS/NPER137.pdf","FR")</f>
      </c>
      <c r="J9978" s="15">
        <f>HYPERLINK("https://docs.wto.org/imrd/directdoc.asp?DDFDocuments/s/G/SPS/NPER137.pdf","ES")</f>
      </c>
    </row>
    <row r="9979">
      <c r="A9979" s="10" t="s">
        <v>17084</v>
      </c>
      <c r="B9979" s="11" t="s">
        <v>233</v>
      </c>
      <c r="C9979" s="10" t="s">
        <v>18</v>
      </c>
      <c r="D9979" s="12">
        <v>38992</v>
      </c>
      <c r="E9979" s="13" t="s">
        <v>16793</v>
      </c>
      <c r="F9979" s="13" t="s">
        <v>1089</v>
      </c>
      <c r="G9979" s="14" t="s">
        <v>95</v>
      </c>
      <c r="H9979" s="15">
        <f>HYPERLINK("https://docs.wto.org/imrd/directdoc.asp?DDFDocuments/q/G/SPS/NPER138.pdf","EN")</f>
      </c>
      <c r="I9979" s="15">
        <f>HYPERLINK("https://docs.wto.org/imrd/directdoc.asp?DDFDocuments/r/G/SPS/NPER138.pdf","FR")</f>
      </c>
      <c r="J9979" s="15">
        <f>HYPERLINK("https://docs.wto.org/imrd/directdoc.asp?DDFDocuments/s/G/SPS/NPER138.pdf","ES")</f>
      </c>
    </row>
    <row r="9980">
      <c r="A9980" s="10" t="s">
        <v>17085</v>
      </c>
      <c r="B9980" s="11" t="s">
        <v>233</v>
      </c>
      <c r="C9980" s="10" t="s">
        <v>18</v>
      </c>
      <c r="D9980" s="12">
        <v>38992</v>
      </c>
      <c r="E9980" s="13" t="s">
        <v>16835</v>
      </c>
      <c r="F9980" s="13" t="s">
        <v>992</v>
      </c>
      <c r="G9980" s="14" t="s">
        <v>365</v>
      </c>
      <c r="H9980" s="15">
        <f>HYPERLINK("https://docs.wto.org/imrd/directdoc.asp?DDFDocuments/t/G/SPS/NPER139.doc","EN")</f>
      </c>
      <c r="I9980" s="15">
        <f>HYPERLINK("https://docs.wto.org/imrd/directdoc.asp?DDFDocuments/u/G/SPS/NPER139.doc","FR")</f>
      </c>
      <c r="J9980" s="15">
        <f>HYPERLINK("https://docs.wto.org/imrd/directdoc.asp?DDFDocuments/v/G/SPS/NPER139.doc","ES")</f>
      </c>
    </row>
    <row r="9981">
      <c r="A9981" s="10" t="s">
        <v>17086</v>
      </c>
      <c r="B9981" s="11" t="s">
        <v>27</v>
      </c>
      <c r="C9981" s="10" t="s">
        <v>18</v>
      </c>
      <c r="D9981" s="12">
        <v>38989</v>
      </c>
      <c r="E9981" s="13" t="s">
        <v>13732</v>
      </c>
      <c r="F9981" s="13" t="s">
        <v>992</v>
      </c>
      <c r="G9981" s="14"/>
      <c r="H9981" s="15">
        <f>HYPERLINK("https://docs.wto.org/imrd/directdoc.asp?DDFDocuments/t/G/SPS/NCRI50.DOC","EN")</f>
      </c>
      <c r="I9981" s="15">
        <f>HYPERLINK("https://docs.wto.org/imrd/directdoc.asp?DDFDocuments/u/G/SPS/NCRI50.DOC","FR")</f>
      </c>
      <c r="J9981" s="15">
        <f>HYPERLINK("https://docs.wto.org/imrd/directdoc.asp?DDFDocuments/v/G/SPS/NCRI50.DOC","ES")</f>
      </c>
    </row>
    <row r="9982">
      <c r="A9982" s="10" t="s">
        <v>17087</v>
      </c>
      <c r="B9982" s="11" t="s">
        <v>145</v>
      </c>
      <c r="C9982" s="10" t="s">
        <v>40</v>
      </c>
      <c r="D9982" s="12">
        <v>38989</v>
      </c>
      <c r="E9982" s="13" t="s">
        <v>19</v>
      </c>
      <c r="F9982" s="13" t="s">
        <v>17088</v>
      </c>
      <c r="G9982" s="14" t="s">
        <v>34</v>
      </c>
      <c r="H9982" s="15">
        <f>HYPERLINK("https://docs.wto.org/imrd/directdoc.asp?DDFDocuments/t/G/SPS/NPHL33A1.DOC","EN")</f>
      </c>
      <c r="I9982" s="15">
        <f>HYPERLINK("https://docs.wto.org/imrd/directdoc.asp?DDFDocuments/u/G/SPS/NPHL33A1.DOC","FR")</f>
      </c>
      <c r="J9982" s="15">
        <f>HYPERLINK("https://docs.wto.org/imrd/directdoc.asp?DDFDocuments/v/G/SPS/NPHL33A1.DOC","ES")</f>
      </c>
    </row>
    <row r="9983">
      <c r="A9983" s="10" t="s">
        <v>17089</v>
      </c>
      <c r="B9983" s="11" t="s">
        <v>145</v>
      </c>
      <c r="C9983" s="10" t="s">
        <v>54</v>
      </c>
      <c r="D9983" s="12">
        <v>38988</v>
      </c>
      <c r="E9983" s="13" t="s">
        <v>19</v>
      </c>
      <c r="F9983" s="13" t="s">
        <v>925</v>
      </c>
      <c r="G9983" s="14" t="s">
        <v>34</v>
      </c>
      <c r="H9983" s="15">
        <f>HYPERLINK("https://docs.wto.org/imrd/directdoc.asp?DDFDocuments/t/G/SPS/NPHL82A1.DOC","EN")</f>
      </c>
      <c r="I9983" s="15">
        <f>HYPERLINK("https://docs.wto.org/imrd/directdoc.asp?DDFDocuments/u/G/SPS/NPHL82A1.DOC","FR")</f>
      </c>
      <c r="J9983" s="15">
        <f>HYPERLINK("https://docs.wto.org/imrd/directdoc.asp?DDFDocuments/v/G/SPS/NPHL82A1.DOC","ES")</f>
      </c>
    </row>
    <row r="9984">
      <c r="A9984" s="10" t="s">
        <v>17090</v>
      </c>
      <c r="B9984" s="11" t="s">
        <v>145</v>
      </c>
      <c r="C9984" s="10" t="s">
        <v>2295</v>
      </c>
      <c r="D9984" s="12">
        <v>38987</v>
      </c>
      <c r="E9984" s="13" t="s">
        <v>19</v>
      </c>
      <c r="F9984" s="13" t="s">
        <v>229</v>
      </c>
      <c r="G9984" s="14" t="s">
        <v>1412</v>
      </c>
      <c r="H9984" s="15">
        <f>HYPERLINK("https://docs.wto.org/imrd/directdoc.asp?DDFDocuments/t/G/SPS/NPHL73A2C1.DOC","EN")</f>
      </c>
      <c r="I9984" s="15">
        <f>HYPERLINK("https://docs.wto.org/imrd/directdoc.asp?DDFDocuments/u/G/SPS/NPHL73A2C1.DOC","FR")</f>
      </c>
      <c r="J9984" s="15">
        <f>HYPERLINK("https://docs.wto.org/imrd/directdoc.asp?DDFDocuments/v/G/SPS/NPHL73A2C1.DOC","ES")</f>
      </c>
    </row>
    <row r="9985">
      <c r="A9985" s="10" t="s">
        <v>17091</v>
      </c>
      <c r="B9985" s="11" t="s">
        <v>95</v>
      </c>
      <c r="C9985" s="10" t="s">
        <v>40</v>
      </c>
      <c r="D9985" s="12">
        <v>38982</v>
      </c>
      <c r="E9985" s="13" t="s">
        <v>19</v>
      </c>
      <c r="F9985" s="13" t="s">
        <v>5150</v>
      </c>
      <c r="G9985" s="14"/>
      <c r="H9985" s="15">
        <f>HYPERLINK("https://docs.wto.org/imrd/directdoc.asp?DDFDocuments/t/G/SPS/NBRA115A3R1.DOC","EN")</f>
      </c>
      <c r="I9985" s="15">
        <f>HYPERLINK("https://docs.wto.org/imrd/directdoc.asp?DDFDocuments/u/G/SPS/NBRA115A3R1.DOC","FR")</f>
      </c>
      <c r="J9985" s="15">
        <f>HYPERLINK("https://docs.wto.org/imrd/directdoc.asp?DDFDocuments/v/G/SPS/NBRA115A3R1.DOC","ES")</f>
      </c>
    </row>
    <row r="9986">
      <c r="A9986" s="10" t="s">
        <v>17092</v>
      </c>
      <c r="B9986" s="11" t="s">
        <v>95</v>
      </c>
      <c r="C9986" s="10" t="s">
        <v>40</v>
      </c>
      <c r="D9986" s="12">
        <v>38982</v>
      </c>
      <c r="E9986" s="13" t="s">
        <v>19</v>
      </c>
      <c r="F9986" s="13" t="s">
        <v>368</v>
      </c>
      <c r="G9986" s="14"/>
      <c r="H9986" s="15">
        <f>HYPERLINK("https://docs.wto.org/imrd/directdoc.asp?DDFDocuments/t/G/SPS/NBRA187A1.DOC","EN")</f>
      </c>
      <c r="I9986" s="15">
        <f>HYPERLINK("https://docs.wto.org/imrd/directdoc.asp?DDFDocuments/u/G/SPS/NBRA187A1.DOC","FR")</f>
      </c>
      <c r="J9986" s="15">
        <f>HYPERLINK("https://docs.wto.org/imrd/directdoc.asp?DDFDocuments/v/G/SPS/NBRA187A1.DOC","ES")</f>
      </c>
    </row>
    <row r="9987">
      <c r="A9987" s="10" t="s">
        <v>17093</v>
      </c>
      <c r="B9987" s="11" t="s">
        <v>95</v>
      </c>
      <c r="C9987" s="10" t="s">
        <v>40</v>
      </c>
      <c r="D9987" s="12">
        <v>38982</v>
      </c>
      <c r="E9987" s="13" t="s">
        <v>19</v>
      </c>
      <c r="F9987" s="13" t="s">
        <v>24</v>
      </c>
      <c r="G9987" s="14"/>
      <c r="H9987" s="15">
        <f>HYPERLINK("https://docs.wto.org/imrd/directdoc.asp?DDFDocuments/q/G/SPS/NBRA189A1.pdf","EN")</f>
      </c>
      <c r="I9987" s="15">
        <f>HYPERLINK("https://docs.wto.org/imrd/directdoc.asp?DDFDocuments/r/G/SPS/NBRA189A1.pdf","FR")</f>
      </c>
      <c r="J9987" s="15">
        <f>HYPERLINK("https://docs.wto.org/imrd/directdoc.asp?DDFDocuments/s/G/SPS/NBRA189A1.pdf","ES")</f>
      </c>
    </row>
    <row r="9988">
      <c r="A9988" s="10" t="s">
        <v>17094</v>
      </c>
      <c r="B9988" s="11" t="s">
        <v>95</v>
      </c>
      <c r="C9988" s="10" t="s">
        <v>40</v>
      </c>
      <c r="D9988" s="12">
        <v>38982</v>
      </c>
      <c r="E9988" s="13" t="s">
        <v>19</v>
      </c>
      <c r="F9988" s="13" t="s">
        <v>5150</v>
      </c>
      <c r="G9988" s="14"/>
      <c r="H9988" s="15">
        <f>HYPERLINK("https://docs.wto.org/imrd/directdoc.asp?DDFDocuments/q/G/SPS/NBRA193A1.pdf","EN")</f>
      </c>
      <c r="I9988" s="15">
        <f>HYPERLINK("https://docs.wto.org/imrd/directdoc.asp?DDFDocuments/r/G/SPS/NBRA193A1.pdf","FR")</f>
      </c>
      <c r="J9988" s="15">
        <f>HYPERLINK("https://docs.wto.org/imrd/directdoc.asp?DDFDocuments/s/G/SPS/NBRA193A1.pdf","ES")</f>
      </c>
    </row>
    <row r="9989">
      <c r="A9989" s="10" t="s">
        <v>17095</v>
      </c>
      <c r="B9989" s="11" t="s">
        <v>95</v>
      </c>
      <c r="C9989" s="10" t="s">
        <v>18</v>
      </c>
      <c r="D9989" s="12">
        <v>38982</v>
      </c>
      <c r="E9989" s="13" t="s">
        <v>17096</v>
      </c>
      <c r="F9989" s="13" t="s">
        <v>368</v>
      </c>
      <c r="G9989" s="14" t="s">
        <v>779</v>
      </c>
      <c r="H9989" s="15">
        <f>HYPERLINK("https://docs.wto.org/imrd/directdoc.asp?DDFDocuments/q/G/SPS/NBRA206.pdf","EN")</f>
      </c>
      <c r="I9989" s="15">
        <f>HYPERLINK("https://docs.wto.org/imrd/directdoc.asp?DDFDocuments/r/G/SPS/NBRA206.pdf","FR")</f>
      </c>
      <c r="J9989" s="15">
        <f>HYPERLINK("https://docs.wto.org/imrd/directdoc.asp?DDFDocuments/s/G/SPS/NBRA206.pdf","ES")</f>
      </c>
    </row>
    <row r="9990">
      <c r="A9990" s="10" t="s">
        <v>17097</v>
      </c>
      <c r="B9990" s="11" t="s">
        <v>95</v>
      </c>
      <c r="C9990" s="10" t="s">
        <v>18</v>
      </c>
      <c r="D9990" s="12">
        <v>38982</v>
      </c>
      <c r="E9990" s="13" t="s">
        <v>7122</v>
      </c>
      <c r="F9990" s="13" t="s">
        <v>32</v>
      </c>
      <c r="G9990" s="14"/>
      <c r="H9990" s="15">
        <f>HYPERLINK("https://docs.wto.org/imrd/directdoc.asp?DDFDocuments/q/G/SPS/NBRA207.pdf","EN")</f>
      </c>
      <c r="I9990" s="15">
        <f>HYPERLINK("https://docs.wto.org/imrd/directdoc.asp?DDFDocuments/r/G/SPS/NBRA207.pdf","FR")</f>
      </c>
      <c r="J9990" s="15">
        <f>HYPERLINK("https://docs.wto.org/imrd/directdoc.asp?DDFDocuments/s/G/SPS/NBRA207.pdf","ES")</f>
      </c>
    </row>
    <row r="9991">
      <c r="A9991" s="10" t="s">
        <v>17098</v>
      </c>
      <c r="B9991" s="11" t="s">
        <v>95</v>
      </c>
      <c r="C9991" s="10" t="s">
        <v>18</v>
      </c>
      <c r="D9991" s="12">
        <v>38982</v>
      </c>
      <c r="E9991" s="13" t="s">
        <v>6663</v>
      </c>
      <c r="F9991" s="13" t="s">
        <v>32</v>
      </c>
      <c r="G9991" s="14"/>
      <c r="H9991" s="15">
        <f>HYPERLINK("https://docs.wto.org/imrd/directdoc.asp?DDFDocuments/q/G/SPS/NBRA208.pdf","EN")</f>
      </c>
      <c r="I9991" s="15">
        <f>HYPERLINK("https://docs.wto.org/imrd/directdoc.asp?DDFDocuments/r/G/SPS/NBRA208.pdf","FR")</f>
      </c>
      <c r="J9991" s="15">
        <f>HYPERLINK("https://docs.wto.org/imrd/directdoc.asp?DDFDocuments/s/G/SPS/NBRA208.pdf","ES")</f>
      </c>
    </row>
    <row r="9992">
      <c r="A9992" s="10" t="s">
        <v>17099</v>
      </c>
      <c r="B9992" s="11" t="s">
        <v>95</v>
      </c>
      <c r="C9992" s="10" t="s">
        <v>18</v>
      </c>
      <c r="D9992" s="12">
        <v>38982</v>
      </c>
      <c r="E9992" s="13" t="s">
        <v>17100</v>
      </c>
      <c r="F9992" s="13" t="s">
        <v>199</v>
      </c>
      <c r="G9992" s="14"/>
      <c r="H9992" s="15">
        <f>HYPERLINK("https://docs.wto.org/imrd/directdoc.asp?DDFDocuments/t/G/SPS/NBRA209.DOC","EN")</f>
      </c>
      <c r="I9992" s="15">
        <f>HYPERLINK("https://docs.wto.org/imrd/directdoc.asp?DDFDocuments/u/G/SPS/NBRA209.DOC","FR")</f>
      </c>
      <c r="J9992" s="15">
        <f>HYPERLINK("https://docs.wto.org/imrd/directdoc.asp?DDFDocuments/v/G/SPS/NBRA209.DOC","ES")</f>
      </c>
    </row>
    <row r="9993">
      <c r="A9993" s="10" t="s">
        <v>17101</v>
      </c>
      <c r="B9993" s="11" t="s">
        <v>95</v>
      </c>
      <c r="C9993" s="10" t="s">
        <v>18</v>
      </c>
      <c r="D9993" s="12">
        <v>38982</v>
      </c>
      <c r="E9993" s="13" t="s">
        <v>17102</v>
      </c>
      <c r="F9993" s="13" t="s">
        <v>1282</v>
      </c>
      <c r="G9993" s="14"/>
      <c r="H9993" s="15">
        <f>HYPERLINK("https://docs.wto.org/imrd/directdoc.asp?DDFDocuments/t/G/SPS/NBRA210.doc","EN")</f>
      </c>
      <c r="I9993" s="15">
        <f>HYPERLINK("https://docs.wto.org/imrd/directdoc.asp?DDFDocuments/u/G/SPS/NBRA210.doc","FR")</f>
      </c>
      <c r="J9993" s="15">
        <f>HYPERLINK("https://docs.wto.org/imrd/directdoc.asp?DDFDocuments/v/G/SPS/NBRA210.doc","ES")</f>
      </c>
    </row>
    <row r="9994">
      <c r="A9994" s="10" t="s">
        <v>17103</v>
      </c>
      <c r="B9994" s="11" t="s">
        <v>95</v>
      </c>
      <c r="C9994" s="10" t="s">
        <v>18</v>
      </c>
      <c r="D9994" s="12">
        <v>38982</v>
      </c>
      <c r="E9994" s="13" t="s">
        <v>9165</v>
      </c>
      <c r="F9994" s="13" t="s">
        <v>88</v>
      </c>
      <c r="G9994" s="14"/>
      <c r="H9994" s="15">
        <f>HYPERLINK("https://docs.wto.org/imrd/directdoc.asp?DDFDocuments/q/G/SPS/NBRA211.pdf","EN")</f>
      </c>
      <c r="I9994" s="15">
        <f>HYPERLINK("https://docs.wto.org/imrd/directdoc.asp?DDFDocuments/r/G/SPS/NBRA211.pdf","FR")</f>
      </c>
      <c r="J9994" s="15">
        <f>HYPERLINK("https://docs.wto.org/imrd/directdoc.asp?DDFDocuments/s/G/SPS/NBRA211.pdf","ES")</f>
      </c>
    </row>
    <row r="9995">
      <c r="A9995" s="10" t="s">
        <v>17104</v>
      </c>
      <c r="B9995" s="11" t="s">
        <v>95</v>
      </c>
      <c r="C9995" s="10" t="s">
        <v>18</v>
      </c>
      <c r="D9995" s="12">
        <v>38982</v>
      </c>
      <c r="E9995" s="13" t="s">
        <v>9165</v>
      </c>
      <c r="F9995" s="13" t="s">
        <v>14619</v>
      </c>
      <c r="G9995" s="14"/>
      <c r="H9995" s="15">
        <f>HYPERLINK("https://docs.wto.org/imrd/directdoc.asp?DDFDocuments/t/G/SPS/NBRA212.DOC","EN")</f>
      </c>
      <c r="I9995" s="15">
        <f>HYPERLINK("https://docs.wto.org/imrd/directdoc.asp?DDFDocuments/u/G/SPS/NBRA212.DOC","FR")</f>
      </c>
      <c r="J9995" s="15">
        <f>HYPERLINK("https://docs.wto.org/imrd/directdoc.asp?DDFDocuments/v/G/SPS/NBRA212.DOC","ES")</f>
      </c>
    </row>
    <row r="9996">
      <c r="A9996" s="10" t="s">
        <v>17105</v>
      </c>
      <c r="B9996" s="11" t="s">
        <v>95</v>
      </c>
      <c r="C9996" s="10" t="s">
        <v>18</v>
      </c>
      <c r="D9996" s="12">
        <v>38982</v>
      </c>
      <c r="E9996" s="13" t="s">
        <v>10532</v>
      </c>
      <c r="F9996" s="13" t="s">
        <v>368</v>
      </c>
      <c r="G9996" s="14"/>
      <c r="H9996" s="15">
        <f>HYPERLINK("https://docs.wto.org/imrd/directdoc.asp?DDFDocuments/t/G/SPS/NBRA213.doc","EN")</f>
      </c>
      <c r="I9996" s="15">
        <f>HYPERLINK("https://docs.wto.org/imrd/directdoc.asp?DDFDocuments/u/G/SPS/NBRA213.doc","FR")</f>
      </c>
      <c r="J9996" s="15">
        <f>HYPERLINK("https://docs.wto.org/imrd/directdoc.asp?DDFDocuments/v/G/SPS/NBRA213.doc","ES")</f>
      </c>
    </row>
    <row r="9997">
      <c r="A9997" s="10" t="s">
        <v>17106</v>
      </c>
      <c r="B9997" s="11" t="s">
        <v>95</v>
      </c>
      <c r="C9997" s="10" t="s">
        <v>18</v>
      </c>
      <c r="D9997" s="12">
        <v>38982</v>
      </c>
      <c r="E9997" s="13" t="s">
        <v>12293</v>
      </c>
      <c r="F9997" s="13" t="s">
        <v>32</v>
      </c>
      <c r="G9997" s="14"/>
      <c r="H9997" s="15">
        <f>HYPERLINK("https://docs.wto.org/imrd/directdoc.asp?DDFDocuments/t/G/SPS/NBRA214.doc","EN")</f>
      </c>
      <c r="I9997" s="15">
        <f>HYPERLINK("https://docs.wto.org/imrd/directdoc.asp?DDFDocuments/u/G/SPS/NBRA214.doc","FR")</f>
      </c>
      <c r="J9997" s="15">
        <f>HYPERLINK("https://docs.wto.org/imrd/directdoc.asp?DDFDocuments/v/G/SPS/NBRA214.doc","ES")</f>
      </c>
    </row>
    <row r="9998">
      <c r="A9998" s="10" t="s">
        <v>17107</v>
      </c>
      <c r="B9998" s="11" t="s">
        <v>95</v>
      </c>
      <c r="C9998" s="10" t="s">
        <v>18</v>
      </c>
      <c r="D9998" s="12">
        <v>38982</v>
      </c>
      <c r="E9998" s="13" t="s">
        <v>17108</v>
      </c>
      <c r="F9998" s="13" t="s">
        <v>32</v>
      </c>
      <c r="G9998" s="14"/>
      <c r="H9998" s="15">
        <f>HYPERLINK("https://docs.wto.org/imrd/directdoc.asp?DDFDocuments/q/G/SPS/NBRA215.pdf","EN")</f>
      </c>
      <c r="I9998" s="15">
        <f>HYPERLINK("https://docs.wto.org/imrd/directdoc.asp?DDFDocuments/r/G/SPS/NBRA215.pdf","FR")</f>
      </c>
      <c r="J9998" s="15">
        <f>HYPERLINK("https://docs.wto.org/imrd/directdoc.asp?DDFDocuments/s/G/SPS/NBRA215.pdf","ES")</f>
      </c>
    </row>
    <row r="9999">
      <c r="A9999" s="10" t="s">
        <v>17109</v>
      </c>
      <c r="B9999" s="11" t="s">
        <v>95</v>
      </c>
      <c r="C9999" s="10" t="s">
        <v>18</v>
      </c>
      <c r="D9999" s="12">
        <v>38982</v>
      </c>
      <c r="E9999" s="13" t="s">
        <v>17110</v>
      </c>
      <c r="F9999" s="13" t="s">
        <v>32</v>
      </c>
      <c r="G9999" s="14"/>
      <c r="H9999" s="15">
        <f>HYPERLINK("https://docs.wto.org/imrd/directdoc.asp?DDFDocuments/q/G/SPS/NBRA216.pdf","EN")</f>
      </c>
      <c r="I9999" s="15">
        <f>HYPERLINK("https://docs.wto.org/imrd/directdoc.asp?DDFDocuments/r/G/SPS/NBRA216.pdf","FR")</f>
      </c>
      <c r="J9999" s="15">
        <f>HYPERLINK("https://docs.wto.org/imrd/directdoc.asp?DDFDocuments/s/G/SPS/NBRA216.pdf","ES")</f>
      </c>
    </row>
    <row r="10000">
      <c r="A10000" s="10" t="s">
        <v>17111</v>
      </c>
      <c r="B10000" s="11" t="s">
        <v>95</v>
      </c>
      <c r="C10000" s="10" t="s">
        <v>18</v>
      </c>
      <c r="D10000" s="12">
        <v>38982</v>
      </c>
      <c r="E10000" s="13" t="s">
        <v>17102</v>
      </c>
      <c r="F10000" s="13" t="s">
        <v>1282</v>
      </c>
      <c r="G10000" s="14"/>
      <c r="H10000" s="15">
        <f>HYPERLINK("https://docs.wto.org/imrd/directdoc.asp?DDFDocuments/t/G/SPS/NBRA217.doc","EN")</f>
      </c>
      <c r="I10000" s="15">
        <f>HYPERLINK("https://docs.wto.org/imrd/directdoc.asp?DDFDocuments/u/G/SPS/NBRA217.doc","FR")</f>
      </c>
      <c r="J10000" s="15">
        <f>HYPERLINK("https://docs.wto.org/imrd/directdoc.asp?DDFDocuments/v/G/SPS/NBRA217.doc","ES")</f>
      </c>
    </row>
    <row r="10001">
      <c r="A10001" s="10" t="s">
        <v>17112</v>
      </c>
      <c r="B10001" s="11" t="s">
        <v>95</v>
      </c>
      <c r="C10001" s="10" t="s">
        <v>18</v>
      </c>
      <c r="D10001" s="12">
        <v>38982</v>
      </c>
      <c r="E10001" s="13" t="s">
        <v>7372</v>
      </c>
      <c r="F10001" s="13" t="s">
        <v>32</v>
      </c>
      <c r="G10001" s="14"/>
      <c r="H10001" s="15">
        <f>HYPERLINK("https://docs.wto.org/imrd/directdoc.asp?DDFDocuments/q/G/SPS/NBRA218.pdf","EN")</f>
      </c>
      <c r="I10001" s="15">
        <f>HYPERLINK("https://docs.wto.org/imrd/directdoc.asp?DDFDocuments/r/G/SPS/NBRA218.pdf","FR")</f>
      </c>
      <c r="J10001" s="15">
        <f>HYPERLINK("https://docs.wto.org/imrd/directdoc.asp?DDFDocuments/s/G/SPS/NBRA218.pdf","ES")</f>
      </c>
    </row>
    <row r="10002">
      <c r="A10002" s="10" t="s">
        <v>17113</v>
      </c>
      <c r="B10002" s="11" t="s">
        <v>72</v>
      </c>
      <c r="C10002" s="10" t="s">
        <v>18</v>
      </c>
      <c r="D10002" s="12">
        <v>38982</v>
      </c>
      <c r="E10002" s="13" t="s">
        <v>17114</v>
      </c>
      <c r="F10002" s="13" t="s">
        <v>32</v>
      </c>
      <c r="G10002" s="14" t="s">
        <v>3481</v>
      </c>
      <c r="H10002" s="15">
        <f>HYPERLINK("https://docs.wto.org/imrd/directdoc.asp?DDFDocuments/q/G/SPS/NCAN274.pdf","EN")</f>
      </c>
      <c r="I10002" s="15">
        <f>HYPERLINK("https://docs.wto.org/imrd/directdoc.asp?DDFDocuments/r/G/SPS/NCAN274.pdf","FR")</f>
      </c>
      <c r="J10002" s="15">
        <f>HYPERLINK("https://docs.wto.org/imrd/directdoc.asp?DDFDocuments/s/G/SPS/NCAN274.pdf","ES")</f>
      </c>
    </row>
    <row r="10003">
      <c r="A10003" s="10" t="s">
        <v>17115</v>
      </c>
      <c r="B10003" s="11" t="s">
        <v>79</v>
      </c>
      <c r="C10003" s="10" t="s">
        <v>40</v>
      </c>
      <c r="D10003" s="12">
        <v>38982</v>
      </c>
      <c r="E10003" s="13" t="s">
        <v>19</v>
      </c>
      <c r="F10003" s="13" t="s">
        <v>5150</v>
      </c>
      <c r="G10003" s="14"/>
      <c r="H10003" s="15">
        <f>HYPERLINK("https://docs.wto.org/imrd/directdoc.asp?DDFDocuments/t/G/SPS/NCOL95A2.DOC","EN")</f>
      </c>
      <c r="I10003" s="15">
        <f>HYPERLINK("https://docs.wto.org/imrd/directdoc.asp?DDFDocuments/u/G/SPS/NCOL95A2.DOC","FR")</f>
      </c>
      <c r="J10003" s="15">
        <f>HYPERLINK("https://docs.wto.org/imrd/directdoc.asp?DDFDocuments/v/G/SPS/NCOL95A2.DOC","ES")</f>
      </c>
    </row>
    <row r="10004">
      <c r="A10004" s="10" t="s">
        <v>17116</v>
      </c>
      <c r="B10004" s="11" t="s">
        <v>204</v>
      </c>
      <c r="C10004" s="10" t="s">
        <v>18</v>
      </c>
      <c r="D10004" s="12">
        <v>38982</v>
      </c>
      <c r="E10004" s="13" t="s">
        <v>17117</v>
      </c>
      <c r="F10004" s="13" t="s">
        <v>1515</v>
      </c>
      <c r="G10004" s="14"/>
      <c r="H10004" s="15">
        <f>HYPERLINK("https://docs.wto.org/imrd/directdoc.asp?DDFDocuments/t/G/SPS/NEGY20.DOC","EN")</f>
      </c>
      <c r="I10004" s="15">
        <f>HYPERLINK("https://docs.wto.org/imrd/directdoc.asp?DDFDocuments/u/G/SPS/NEGY20.DOC","FR")</f>
      </c>
      <c r="J10004" s="15">
        <f>HYPERLINK("https://docs.wto.org/imrd/directdoc.asp?DDFDocuments/v/G/SPS/NEGY20.DOC","ES")</f>
      </c>
    </row>
    <row r="10005">
      <c r="A10005" s="10" t="s">
        <v>17118</v>
      </c>
      <c r="B10005" s="11" t="s">
        <v>145</v>
      </c>
      <c r="C10005" s="10" t="s">
        <v>54</v>
      </c>
      <c r="D10005" s="12">
        <v>38982</v>
      </c>
      <c r="E10005" s="13" t="s">
        <v>19</v>
      </c>
      <c r="F10005" s="13" t="s">
        <v>925</v>
      </c>
      <c r="G10005" s="14" t="s">
        <v>17119</v>
      </c>
      <c r="H10005" s="15">
        <f>HYPERLINK("https://docs.wto.org/imrd/directdoc.asp?DDFDocuments/t/G/SPS/NPHL101A1.DOC","EN")</f>
      </c>
      <c r="I10005" s="15">
        <f>HYPERLINK("https://docs.wto.org/imrd/directdoc.asp?DDFDocuments/u/G/SPS/NPHL101A1.DOC","FR")</f>
      </c>
      <c r="J10005" s="15">
        <f>HYPERLINK("https://docs.wto.org/imrd/directdoc.asp?DDFDocuments/v/G/SPS/NPHL101A1.DOC","ES")</f>
      </c>
    </row>
    <row r="10006">
      <c r="A10006" s="10" t="s">
        <v>17120</v>
      </c>
      <c r="B10006" s="11" t="s">
        <v>145</v>
      </c>
      <c r="C10006" s="10" t="s">
        <v>54</v>
      </c>
      <c r="D10006" s="12">
        <v>38982</v>
      </c>
      <c r="E10006" s="13" t="s">
        <v>19</v>
      </c>
      <c r="F10006" s="13" t="s">
        <v>925</v>
      </c>
      <c r="G10006" s="14" t="s">
        <v>520</v>
      </c>
      <c r="H10006" s="15">
        <f>HYPERLINK("https://docs.wto.org/imrd/directdoc.asp?DDFDocuments/t/G/SPS/NPHL107A1.DOC","EN")</f>
      </c>
      <c r="I10006" s="15">
        <f>HYPERLINK("https://docs.wto.org/imrd/directdoc.asp?DDFDocuments/u/G/SPS/NPHL107A1.DOC","FR")</f>
      </c>
      <c r="J10006" s="15">
        <f>HYPERLINK("https://docs.wto.org/imrd/directdoc.asp?DDFDocuments/v/G/SPS/NPHL107A1.DOC","ES")</f>
      </c>
    </row>
    <row r="10007">
      <c r="A10007" s="10" t="s">
        <v>17121</v>
      </c>
      <c r="B10007" s="11" t="s">
        <v>59</v>
      </c>
      <c r="C10007" s="10" t="s">
        <v>18</v>
      </c>
      <c r="D10007" s="12">
        <v>38982</v>
      </c>
      <c r="E10007" s="13" t="s">
        <v>3069</v>
      </c>
      <c r="F10007" s="13" t="s">
        <v>229</v>
      </c>
      <c r="G10007" s="14"/>
      <c r="H10007" s="15">
        <f>HYPERLINK("https://docs.wto.org/imrd/directdoc.asp?DDFDocuments/q/G/SPS/NTPKM92.pdf","EN")</f>
      </c>
      <c r="I10007" s="15">
        <f>HYPERLINK("https://docs.wto.org/imrd/directdoc.asp?DDFDocuments/r/G/SPS/NTPKM92.pdf","FR")</f>
      </c>
      <c r="J10007" s="15">
        <f>HYPERLINK("https://docs.wto.org/imrd/directdoc.asp?DDFDocuments/s/G/SPS/NTPKM92.pdf","ES")</f>
      </c>
    </row>
    <row r="10008">
      <c r="A10008" s="10" t="s">
        <v>17122</v>
      </c>
      <c r="B10008" s="11" t="s">
        <v>2519</v>
      </c>
      <c r="C10008" s="10" t="s">
        <v>12</v>
      </c>
      <c r="D10008" s="12">
        <v>38981</v>
      </c>
      <c r="E10008" s="13" t="s">
        <v>17123</v>
      </c>
      <c r="F10008" s="13" t="s">
        <v>4877</v>
      </c>
      <c r="G10008" s="14" t="s">
        <v>3481</v>
      </c>
      <c r="H10008" s="15">
        <f>HYPERLINK("https://docs.wto.org/imrd/directdoc.asp?DDFDocuments/t/G/SPS/NNOR21.DOC","EN")</f>
      </c>
      <c r="I10008" s="15">
        <f>HYPERLINK("https://docs.wto.org/imrd/directdoc.asp?DDFDocuments/u/G/SPS/NNOR21.DOC","FR")</f>
      </c>
      <c r="J10008" s="15">
        <f>HYPERLINK("https://docs.wto.org/imrd/directdoc.asp?DDFDocuments/v/G/SPS/NNOR21.DOC","ES")</f>
      </c>
    </row>
    <row r="10009">
      <c r="A10009" s="10" t="s">
        <v>17124</v>
      </c>
      <c r="B10009" s="11" t="s">
        <v>183</v>
      </c>
      <c r="C10009" s="10" t="s">
        <v>18</v>
      </c>
      <c r="D10009" s="12">
        <v>38973</v>
      </c>
      <c r="E10009" s="13" t="s">
        <v>17125</v>
      </c>
      <c r="F10009" s="13" t="s">
        <v>992</v>
      </c>
      <c r="G10009" s="14" t="s">
        <v>17126</v>
      </c>
      <c r="H10009" s="15">
        <f>HYPERLINK("https://docs.wto.org/imrd/directdoc.asp?DDFDocuments/t/G/SPS/NARG93.DOC","EN")</f>
      </c>
      <c r="I10009" s="15">
        <f>HYPERLINK("https://docs.wto.org/imrd/directdoc.asp?DDFDocuments/u/G/SPS/NARG93.DOC","FR")</f>
      </c>
      <c r="J10009" s="15">
        <f>HYPERLINK("https://docs.wto.org/imrd/directdoc.asp?DDFDocuments/v/G/SPS/NARG93.DOC","ES")</f>
      </c>
    </row>
    <row r="10010">
      <c r="A10010" s="10" t="s">
        <v>17127</v>
      </c>
      <c r="B10010" s="11" t="s">
        <v>183</v>
      </c>
      <c r="C10010" s="10" t="s">
        <v>18</v>
      </c>
      <c r="D10010" s="12">
        <v>38973</v>
      </c>
      <c r="E10010" s="13" t="s">
        <v>17128</v>
      </c>
      <c r="F10010" s="13" t="s">
        <v>17129</v>
      </c>
      <c r="G10010" s="14"/>
      <c r="H10010" s="15">
        <f>HYPERLINK("https://docs.wto.org/imrd/directdoc.asp?DDFDocuments/t/G/SPS/NARG94.DOC","EN")</f>
      </c>
      <c r="I10010" s="15">
        <f>HYPERLINK("https://docs.wto.org/imrd/directdoc.asp?DDFDocuments/u/G/SPS/NARG94.DOC","FR")</f>
      </c>
      <c r="J10010" s="15">
        <f>HYPERLINK("https://docs.wto.org/imrd/directdoc.asp?DDFDocuments/v/G/SPS/NARG94.DOC","ES")</f>
      </c>
    </row>
    <row r="10011">
      <c r="A10011" s="10" t="s">
        <v>17130</v>
      </c>
      <c r="B10011" s="11" t="s">
        <v>79</v>
      </c>
      <c r="C10011" s="10" t="s">
        <v>18</v>
      </c>
      <c r="D10011" s="12">
        <v>38973</v>
      </c>
      <c r="E10011" s="13" t="s">
        <v>17131</v>
      </c>
      <c r="F10011" s="13" t="s">
        <v>24</v>
      </c>
      <c r="G10011" s="14"/>
      <c r="H10011" s="15">
        <f>HYPERLINK("https://docs.wto.org/imrd/directdoc.asp?DDFDocuments/t/G/SPS/NCOL118.doc","EN")</f>
      </c>
      <c r="I10011" s="15">
        <f>HYPERLINK("https://docs.wto.org/imrd/directdoc.asp?DDFDocuments/u/G/SPS/NCOL118.doc","FR")</f>
      </c>
      <c r="J10011" s="15">
        <f>HYPERLINK("https://docs.wto.org/imrd/directdoc.asp?DDFDocuments/v/G/SPS/NCOL118.doc","ES")</f>
      </c>
    </row>
    <row r="10012">
      <c r="A10012" s="10" t="s">
        <v>17132</v>
      </c>
      <c r="B10012" s="11" t="s">
        <v>79</v>
      </c>
      <c r="C10012" s="10" t="s">
        <v>18</v>
      </c>
      <c r="D10012" s="12">
        <v>38973</v>
      </c>
      <c r="E10012" s="13" t="s">
        <v>17133</v>
      </c>
      <c r="F10012" s="13" t="s">
        <v>24</v>
      </c>
      <c r="G10012" s="14" t="s">
        <v>3481</v>
      </c>
      <c r="H10012" s="15">
        <f>HYPERLINK("https://docs.wto.org/imrd/directdoc.asp?DDFDocuments/t/G/SPS/NCOL119.doc","EN")</f>
      </c>
      <c r="I10012" s="15">
        <f>HYPERLINK("https://docs.wto.org/imrd/directdoc.asp?DDFDocuments/u/G/SPS/NCOL119.doc","FR")</f>
      </c>
      <c r="J10012" s="15">
        <f>HYPERLINK("https://docs.wto.org/imrd/directdoc.asp?DDFDocuments/v/G/SPS/NCOL119.doc","ES")</f>
      </c>
    </row>
    <row r="10013">
      <c r="A10013" s="10" t="s">
        <v>17134</v>
      </c>
      <c r="B10013" s="11" t="s">
        <v>127</v>
      </c>
      <c r="C10013" s="10" t="s">
        <v>18</v>
      </c>
      <c r="D10013" s="12">
        <v>38973</v>
      </c>
      <c r="E10013" s="13" t="s">
        <v>17135</v>
      </c>
      <c r="F10013" s="13" t="s">
        <v>166</v>
      </c>
      <c r="G10013" s="14"/>
      <c r="H10013" s="15">
        <f>HYPERLINK("https://docs.wto.org/imrd/directdoc.asp?DDFDocuments/t/G/SPS/NHKG23.doc","EN")</f>
      </c>
      <c r="I10013" s="15">
        <f>HYPERLINK("https://docs.wto.org/imrd/directdoc.asp?DDFDocuments/u/G/SPS/NHKG23.doc","FR")</f>
      </c>
      <c r="J10013" s="15">
        <f>HYPERLINK("https://docs.wto.org/imrd/directdoc.asp?DDFDocuments/v/G/SPS/NHKG23.doc","ES")</f>
      </c>
    </row>
    <row r="10014">
      <c r="A10014" s="10" t="s">
        <v>17136</v>
      </c>
      <c r="B10014" s="11" t="s">
        <v>79</v>
      </c>
      <c r="C10014" s="10" t="s">
        <v>18</v>
      </c>
      <c r="D10014" s="12">
        <v>38972</v>
      </c>
      <c r="E10014" s="13" t="s">
        <v>17137</v>
      </c>
      <c r="F10014" s="13" t="s">
        <v>5891</v>
      </c>
      <c r="G10014" s="14" t="s">
        <v>95</v>
      </c>
      <c r="H10014" s="15">
        <f>HYPERLINK("https://docs.wto.org/imrd/directdoc.asp?DDFDocuments/t/G/SPS/NCOL117.DOC","EN")</f>
      </c>
      <c r="I10014" s="15">
        <f>HYPERLINK("https://docs.wto.org/imrd/directdoc.asp?DDFDocuments/u/G/SPS/NCOL117.DOC","FR")</f>
      </c>
      <c r="J10014" s="15">
        <f>HYPERLINK("https://docs.wto.org/imrd/directdoc.asp?DDFDocuments/v/G/SPS/NCOL117.DOC","ES")</f>
      </c>
    </row>
    <row r="10015">
      <c r="A10015" s="10" t="s">
        <v>17138</v>
      </c>
      <c r="B10015" s="11" t="s">
        <v>27</v>
      </c>
      <c r="C10015" s="10" t="s">
        <v>18</v>
      </c>
      <c r="D10015" s="12">
        <v>38972</v>
      </c>
      <c r="E10015" s="13" t="s">
        <v>17139</v>
      </c>
      <c r="F10015" s="13" t="s">
        <v>13129</v>
      </c>
      <c r="G10015" s="14"/>
      <c r="H10015" s="15">
        <f>HYPERLINK("https://docs.wto.org/imrd/directdoc.asp?DDFDocuments/t/G/SPS/NCRI49.DOC","EN")</f>
      </c>
      <c r="I10015" s="15">
        <f>HYPERLINK("https://docs.wto.org/imrd/directdoc.asp?DDFDocuments/u/G/SPS/NCRI49.DOC","FR")</f>
      </c>
      <c r="J10015" s="15">
        <f>HYPERLINK("https://docs.wto.org/imrd/directdoc.asp?DDFDocuments/v/G/SPS/NCRI49.DOC","ES")</f>
      </c>
    </row>
    <row r="10016">
      <c r="A10016" s="10" t="s">
        <v>17140</v>
      </c>
      <c r="B10016" s="11" t="s">
        <v>153</v>
      </c>
      <c r="C10016" s="10" t="s">
        <v>18</v>
      </c>
      <c r="D10016" s="12">
        <v>38972</v>
      </c>
      <c r="E10016" s="13" t="s">
        <v>62</v>
      </c>
      <c r="F10016" s="13" t="s">
        <v>17141</v>
      </c>
      <c r="G10016" s="14"/>
      <c r="H10016" s="15">
        <f>HYPERLINK("https://docs.wto.org/imrd/directdoc.asp?DDFDocuments/t/G/SPS/NKOR214.doc","EN")</f>
      </c>
      <c r="I10016" s="15">
        <f>HYPERLINK("https://docs.wto.org/imrd/directdoc.asp?DDFDocuments/u/G/SPS/NKOR214.doc","FR")</f>
      </c>
      <c r="J10016" s="15">
        <f>HYPERLINK("https://docs.wto.org/imrd/directdoc.asp?DDFDocuments/v/G/SPS/NKOR214.doc","ES")</f>
      </c>
    </row>
    <row r="10017">
      <c r="A10017" s="10" t="s">
        <v>17142</v>
      </c>
      <c r="B10017" s="11" t="s">
        <v>145</v>
      </c>
      <c r="C10017" s="10" t="s">
        <v>12</v>
      </c>
      <c r="D10017" s="12">
        <v>38972</v>
      </c>
      <c r="E10017" s="13" t="s">
        <v>16861</v>
      </c>
      <c r="F10017" s="13" t="s">
        <v>229</v>
      </c>
      <c r="G10017" s="14" t="s">
        <v>1093</v>
      </c>
      <c r="H10017" s="15">
        <f>HYPERLINK("https://docs.wto.org/imrd/directdoc.asp?DDFDocuments/t/G/SPS/NPHL110.DOC","EN")</f>
      </c>
      <c r="I10017" s="15">
        <f>HYPERLINK("https://docs.wto.org/imrd/directdoc.asp?DDFDocuments/u/G/SPS/NPHL110.DOC","FR")</f>
      </c>
      <c r="J10017" s="15">
        <f>HYPERLINK("https://docs.wto.org/imrd/directdoc.asp?DDFDocuments/v/G/SPS/NPHL110.DOC","ES")</f>
      </c>
    </row>
    <row r="10018">
      <c r="A10018" s="10" t="s">
        <v>17143</v>
      </c>
      <c r="B10018" s="11" t="s">
        <v>145</v>
      </c>
      <c r="C10018" s="10" t="s">
        <v>54</v>
      </c>
      <c r="D10018" s="12">
        <v>38972</v>
      </c>
      <c r="E10018" s="13" t="s">
        <v>19</v>
      </c>
      <c r="F10018" s="13" t="s">
        <v>925</v>
      </c>
      <c r="G10018" s="14" t="s">
        <v>226</v>
      </c>
      <c r="H10018" s="15">
        <f>HYPERLINK("https://docs.wto.org/imrd/directdoc.asp?DDFDocuments/t/G/SPS/NPHL99A1.DOC","EN")</f>
      </c>
      <c r="I10018" s="15">
        <f>HYPERLINK("https://docs.wto.org/imrd/directdoc.asp?DDFDocuments/u/G/SPS/NPHL99A1.DOC","FR")</f>
      </c>
      <c r="J10018" s="15">
        <f>HYPERLINK("https://docs.wto.org/imrd/directdoc.asp?DDFDocuments/v/G/SPS/NPHL99A1.DOC","ES")</f>
      </c>
    </row>
    <row r="10019">
      <c r="A10019" s="10" t="s">
        <v>17144</v>
      </c>
      <c r="B10019" s="11" t="s">
        <v>139</v>
      </c>
      <c r="C10019" s="10" t="s">
        <v>18</v>
      </c>
      <c r="D10019" s="12">
        <v>38964</v>
      </c>
      <c r="E10019" s="13" t="s">
        <v>17145</v>
      </c>
      <c r="F10019" s="13" t="s">
        <v>32</v>
      </c>
      <c r="G10019" s="14"/>
      <c r="H10019" s="15">
        <f>HYPERLINK("https://docs.wto.org/imrd/directdoc.asp?DDFDocuments/q/G/SPS/NIND47.pdf","EN")</f>
      </c>
      <c r="I10019" s="15">
        <f>HYPERLINK("https://docs.wto.org/imrd/directdoc.asp?DDFDocuments/r/G/SPS/NIND47.pdf","FR")</f>
      </c>
      <c r="J10019" s="15">
        <f>HYPERLINK("https://docs.wto.org/imrd/directdoc.asp?DDFDocuments/s/G/SPS/NIND47.pdf","ES")</f>
      </c>
    </row>
    <row r="10020">
      <c r="A10020" s="10" t="s">
        <v>17146</v>
      </c>
      <c r="B10020" s="11" t="s">
        <v>161</v>
      </c>
      <c r="C10020" s="10" t="s">
        <v>18</v>
      </c>
      <c r="D10020" s="12">
        <v>38964</v>
      </c>
      <c r="E10020" s="13" t="s">
        <v>17147</v>
      </c>
      <c r="F10020" s="13" t="s">
        <v>122</v>
      </c>
      <c r="G10020" s="14"/>
      <c r="H10020" s="15">
        <f>HYPERLINK("https://docs.wto.org/imrd/directdoc.asp?DDFDocuments/t/G/SPS/NUSA1413.DOC","EN")</f>
      </c>
      <c r="I10020" s="15">
        <f>HYPERLINK("https://docs.wto.org/imrd/directdoc.asp?DDFDocuments/u/G/SPS/NUSA1413.DOC","FR")</f>
      </c>
      <c r="J10020" s="15">
        <f>HYPERLINK("https://docs.wto.org/imrd/directdoc.asp?DDFDocuments/v/G/SPS/NUSA1413.DOC","ES")</f>
      </c>
    </row>
    <row r="10021">
      <c r="A10021" s="10" t="s">
        <v>17148</v>
      </c>
      <c r="B10021" s="11" t="s">
        <v>72</v>
      </c>
      <c r="C10021" s="10" t="s">
        <v>18</v>
      </c>
      <c r="D10021" s="12">
        <v>38960</v>
      </c>
      <c r="E10021" s="13" t="s">
        <v>19</v>
      </c>
      <c r="F10021" s="13" t="s">
        <v>15131</v>
      </c>
      <c r="G10021" s="14" t="s">
        <v>16976</v>
      </c>
      <c r="H10021" s="15">
        <f>HYPERLINK("https://docs.wto.org/imrd/directdoc.asp?DDFDocuments/t/G/SPS/NCAN157R15.DOC","EN")</f>
      </c>
      <c r="I10021" s="15">
        <f>HYPERLINK("https://docs.wto.org/imrd/directdoc.asp?DDFDocuments/u/G/SPS/NCAN157R15.DOC","FR")</f>
      </c>
      <c r="J10021" s="15">
        <f>HYPERLINK("https://docs.wto.org/imrd/directdoc.asp?DDFDocuments/v/G/SPS/NCAN157R15.DOC","ES")</f>
      </c>
    </row>
    <row r="10022">
      <c r="A10022" s="10" t="s">
        <v>17149</v>
      </c>
      <c r="B10022" s="11" t="s">
        <v>72</v>
      </c>
      <c r="C10022" s="10" t="s">
        <v>40</v>
      </c>
      <c r="D10022" s="12">
        <v>38960</v>
      </c>
      <c r="E10022" s="13" t="s">
        <v>19</v>
      </c>
      <c r="F10022" s="13" t="s">
        <v>5150</v>
      </c>
      <c r="G10022" s="14"/>
      <c r="H10022" s="15">
        <f>HYPERLINK("https://docs.wto.org/imrd/directdoc.asp?DDFDocuments/q/G/SPS/NCAN236A1.pdf","EN")</f>
      </c>
      <c r="I10022" s="15">
        <f>HYPERLINK("https://docs.wto.org/imrd/directdoc.asp?DDFDocuments/r/G/SPS/NCAN236A1.pdf","FR")</f>
      </c>
      <c r="J10022" s="15">
        <f>HYPERLINK("https://docs.wto.org/imrd/directdoc.asp?DDFDocuments/s/G/SPS/NCAN236A1.pdf","ES")</f>
      </c>
    </row>
    <row r="10023">
      <c r="A10023" s="10" t="s">
        <v>17150</v>
      </c>
      <c r="B10023" s="11" t="s">
        <v>95</v>
      </c>
      <c r="C10023" s="10" t="s">
        <v>40</v>
      </c>
      <c r="D10023" s="12">
        <v>38958</v>
      </c>
      <c r="E10023" s="13" t="s">
        <v>19</v>
      </c>
      <c r="F10023" s="13" t="s">
        <v>5150</v>
      </c>
      <c r="G10023" s="14"/>
      <c r="H10023" s="15">
        <f>HYPERLINK("https://docs.wto.org/imrd/directdoc.asp?DDFDocuments/t/G/SPS/NBRA115A2.DOC","EN")</f>
      </c>
      <c r="I10023" s="15">
        <f>HYPERLINK("https://docs.wto.org/imrd/directdoc.asp?DDFDocuments/u/G/SPS/NBRA115A2.DOC","FR")</f>
      </c>
      <c r="J10023" s="15">
        <f>HYPERLINK("https://docs.wto.org/imrd/directdoc.asp?DDFDocuments/v/G/SPS/NBRA115A2.DOC","ES")</f>
      </c>
    </row>
    <row r="10024">
      <c r="A10024" s="10" t="s">
        <v>17151</v>
      </c>
      <c r="B10024" s="11" t="s">
        <v>95</v>
      </c>
      <c r="C10024" s="10" t="s">
        <v>40</v>
      </c>
      <c r="D10024" s="12">
        <v>38958</v>
      </c>
      <c r="E10024" s="13" t="s">
        <v>19</v>
      </c>
      <c r="F10024" s="13" t="s">
        <v>5150</v>
      </c>
      <c r="G10024" s="14"/>
      <c r="H10024" s="15">
        <f>HYPERLINK("https://docs.wto.org/imrd/directdoc.asp?DDFDocuments/t/G/SPS/NBRA115A3.DOC","EN")</f>
      </c>
      <c r="I10024" s="15">
        <f>HYPERLINK("https://docs.wto.org/imrd/directdoc.asp?DDFDocuments/u/G/SPS/NBRA115A3.DOC","FR")</f>
      </c>
      <c r="J10024" s="15">
        <f>HYPERLINK("https://docs.wto.org/imrd/directdoc.asp?DDFDocuments/v/G/SPS/NBRA115A3.DOC","ES")</f>
      </c>
    </row>
    <row r="10025">
      <c r="A10025" s="10" t="s">
        <v>17152</v>
      </c>
      <c r="B10025" s="11" t="s">
        <v>95</v>
      </c>
      <c r="C10025" s="10" t="s">
        <v>40</v>
      </c>
      <c r="D10025" s="12">
        <v>38958</v>
      </c>
      <c r="E10025" s="13" t="s">
        <v>19</v>
      </c>
      <c r="F10025" s="13" t="s">
        <v>5150</v>
      </c>
      <c r="G10025" s="14"/>
      <c r="H10025" s="15">
        <f>HYPERLINK("https://docs.wto.org/imrd/directdoc.asp?DDFDocuments/t/G/SPS/NBRA166A1.DOC","EN")</f>
      </c>
      <c r="I10025" s="15">
        <f>HYPERLINK("https://docs.wto.org/imrd/directdoc.asp?DDFDocuments/u/G/SPS/NBRA166A1.DOC","FR")</f>
      </c>
      <c r="J10025" s="15">
        <f>HYPERLINK("https://docs.wto.org/imrd/directdoc.asp?DDFDocuments/v/G/SPS/NBRA166A1.DOC","ES")</f>
      </c>
    </row>
    <row r="10026">
      <c r="A10026" s="10" t="s">
        <v>17153</v>
      </c>
      <c r="B10026" s="11" t="s">
        <v>95</v>
      </c>
      <c r="C10026" s="10" t="s">
        <v>40</v>
      </c>
      <c r="D10026" s="12">
        <v>38958</v>
      </c>
      <c r="E10026" s="13" t="s">
        <v>19</v>
      </c>
      <c r="F10026" s="13" t="s">
        <v>2192</v>
      </c>
      <c r="G10026" s="14"/>
      <c r="H10026" s="15">
        <f>HYPERLINK("https://docs.wto.org/imrd/directdoc.asp?DDFDocuments/t/G/SPS/NBRA172A1.DOC","EN")</f>
      </c>
      <c r="I10026" s="15">
        <f>HYPERLINK("https://docs.wto.org/imrd/directdoc.asp?DDFDocuments/u/G/SPS/NBRA172A1.DOC","FR")</f>
      </c>
      <c r="J10026" s="15">
        <f>HYPERLINK("https://docs.wto.org/imrd/directdoc.asp?DDFDocuments/v/G/SPS/NBRA172A1.DOC","ES")</f>
      </c>
    </row>
    <row r="10027">
      <c r="A10027" s="10" t="s">
        <v>17154</v>
      </c>
      <c r="B10027" s="11" t="s">
        <v>95</v>
      </c>
      <c r="C10027" s="10" t="s">
        <v>18</v>
      </c>
      <c r="D10027" s="12">
        <v>38958</v>
      </c>
      <c r="E10027" s="13" t="s">
        <v>17155</v>
      </c>
      <c r="F10027" s="13" t="s">
        <v>117</v>
      </c>
      <c r="G10027" s="14" t="s">
        <v>365</v>
      </c>
      <c r="H10027" s="15">
        <f>HYPERLINK("https://docs.wto.org/imrd/directdoc.asp?DDFDocuments/q/G/SPS/NBRA197.pdf","EN")</f>
      </c>
      <c r="I10027" s="15">
        <f>HYPERLINK("https://docs.wto.org/imrd/directdoc.asp?DDFDocuments/r/G/SPS/NBRA197.pdf","FR")</f>
      </c>
      <c r="J10027" s="15">
        <f>HYPERLINK("https://docs.wto.org/imrd/directdoc.asp?DDFDocuments/s/G/SPS/NBRA197.pdf","ES")</f>
      </c>
    </row>
    <row r="10028">
      <c r="A10028" s="10" t="s">
        <v>17156</v>
      </c>
      <c r="B10028" s="11" t="s">
        <v>95</v>
      </c>
      <c r="C10028" s="10" t="s">
        <v>18</v>
      </c>
      <c r="D10028" s="12">
        <v>38958</v>
      </c>
      <c r="E10028" s="13" t="s">
        <v>17157</v>
      </c>
      <c r="F10028" s="13" t="s">
        <v>14819</v>
      </c>
      <c r="G10028" s="14"/>
      <c r="H10028" s="15">
        <f>HYPERLINK("https://docs.wto.org/imrd/directdoc.asp?DDFDocuments/t/G/SPS/NBRA198.doc","EN")</f>
      </c>
      <c r="I10028" s="15">
        <f>HYPERLINK("https://docs.wto.org/imrd/directdoc.asp?DDFDocuments/u/G/SPS/NBRA198.doc","FR")</f>
      </c>
      <c r="J10028" s="15">
        <f>HYPERLINK("https://docs.wto.org/imrd/directdoc.asp?DDFDocuments/v/G/SPS/NBRA198.doc","ES")</f>
      </c>
    </row>
    <row r="10029">
      <c r="A10029" s="10" t="s">
        <v>17158</v>
      </c>
      <c r="B10029" s="11" t="s">
        <v>95</v>
      </c>
      <c r="C10029" s="10" t="s">
        <v>18</v>
      </c>
      <c r="D10029" s="12">
        <v>38958</v>
      </c>
      <c r="E10029" s="13" t="s">
        <v>17159</v>
      </c>
      <c r="F10029" s="13" t="s">
        <v>1515</v>
      </c>
      <c r="G10029" s="14" t="s">
        <v>365</v>
      </c>
      <c r="H10029" s="15">
        <f>HYPERLINK("https://docs.wto.org/imrd/directdoc.asp?DDFDocuments/t/G/SPS/NBRA199.DOC","EN")</f>
      </c>
      <c r="I10029" s="15">
        <f>HYPERLINK("https://docs.wto.org/imrd/directdoc.asp?DDFDocuments/u/G/SPS/NBRA199.DOC","FR")</f>
      </c>
      <c r="J10029" s="15">
        <f>HYPERLINK("https://docs.wto.org/imrd/directdoc.asp?DDFDocuments/v/G/SPS/NBRA199.DOC","ES")</f>
      </c>
    </row>
    <row r="10030">
      <c r="A10030" s="10" t="s">
        <v>17160</v>
      </c>
      <c r="B10030" s="11" t="s">
        <v>65</v>
      </c>
      <c r="C10030" s="10" t="s">
        <v>18</v>
      </c>
      <c r="D10030" s="12">
        <v>38958</v>
      </c>
      <c r="E10030" s="13" t="s">
        <v>16179</v>
      </c>
      <c r="F10030" s="13" t="s">
        <v>24</v>
      </c>
      <c r="G10030" s="14"/>
      <c r="H10030" s="15">
        <f>HYPERLINK("https://docs.wto.org/imrd/directdoc.asp?DDFDocuments/t/G/SPS/NCHE59.DOC","EN")</f>
      </c>
      <c r="I10030" s="15">
        <f>HYPERLINK("https://docs.wto.org/imrd/directdoc.asp?DDFDocuments/u/G/SPS/NCHE59.DOC","FR")</f>
      </c>
      <c r="J10030" s="15">
        <f>HYPERLINK("https://docs.wto.org/imrd/directdoc.asp?DDFDocuments/v/G/SPS/NCHE59.DOC","ES")</f>
      </c>
    </row>
    <row r="10031">
      <c r="A10031" s="10" t="s">
        <v>17161</v>
      </c>
      <c r="B10031" s="11" t="s">
        <v>195</v>
      </c>
      <c r="C10031" s="10" t="s">
        <v>18</v>
      </c>
      <c r="D10031" s="12">
        <v>38958</v>
      </c>
      <c r="E10031" s="13" t="s">
        <v>17162</v>
      </c>
      <c r="F10031" s="13" t="s">
        <v>992</v>
      </c>
      <c r="G10031" s="14" t="s">
        <v>17024</v>
      </c>
      <c r="H10031" s="15">
        <f>HYPERLINK("https://docs.wto.org/imrd/directdoc.asp?DDFDocuments/q/G/SPS/NNZL359.pdf","EN")</f>
      </c>
      <c r="I10031" s="15">
        <f>HYPERLINK("https://docs.wto.org/imrd/directdoc.asp?DDFDocuments/r/G/SPS/NNZL359.pdf","FR")</f>
      </c>
      <c r="J10031" s="15">
        <f>HYPERLINK("https://docs.wto.org/imrd/directdoc.asp?DDFDocuments/s/G/SPS/NNZL359.pdf","ES")</f>
      </c>
    </row>
    <row r="10032">
      <c r="A10032" s="10" t="s">
        <v>17163</v>
      </c>
      <c r="B10032" s="11" t="s">
        <v>161</v>
      </c>
      <c r="C10032" s="10" t="s">
        <v>40</v>
      </c>
      <c r="D10032" s="12">
        <v>38958</v>
      </c>
      <c r="E10032" s="13" t="s">
        <v>19</v>
      </c>
      <c r="F10032" s="13" t="s">
        <v>24</v>
      </c>
      <c r="G10032" s="14"/>
      <c r="H10032" s="15">
        <f>HYPERLINK("https://docs.wto.org/imrd/directdoc.asp?DDFDocuments/t/G/SPS/NUSA961A1.DOC","EN")</f>
      </c>
      <c r="I10032" s="15">
        <f>HYPERLINK("https://docs.wto.org/imrd/directdoc.asp?DDFDocuments/u/G/SPS/NUSA961A1.DOC","FR")</f>
      </c>
      <c r="J10032" s="15">
        <f>HYPERLINK("https://docs.wto.org/imrd/directdoc.asp?DDFDocuments/v/G/SPS/NUSA961A1.DOC","ES")</f>
      </c>
    </row>
    <row r="10033">
      <c r="A10033" s="10" t="s">
        <v>17164</v>
      </c>
      <c r="B10033" s="11" t="s">
        <v>188</v>
      </c>
      <c r="C10033" s="10" t="s">
        <v>40</v>
      </c>
      <c r="D10033" s="12">
        <v>38957</v>
      </c>
      <c r="E10033" s="13" t="s">
        <v>19</v>
      </c>
      <c r="F10033" s="13" t="s">
        <v>1282</v>
      </c>
      <c r="G10033" s="14"/>
      <c r="H10033" s="15">
        <f>HYPERLINK("https://docs.wto.org/imrd/directdoc.asp?DDFDocuments/t/G/SPS/NAUS198A1.doc","EN")</f>
      </c>
      <c r="I10033" s="15">
        <f>HYPERLINK("https://docs.wto.org/imrd/directdoc.asp?DDFDocuments/u/G/SPS/NAUS198A1.doc","FR")</f>
      </c>
      <c r="J10033" s="15">
        <f>HYPERLINK("https://docs.wto.org/imrd/directdoc.asp?DDFDocuments/v/G/SPS/NAUS198A1.doc","ES")</f>
      </c>
    </row>
    <row r="10034">
      <c r="A10034" s="10" t="s">
        <v>17165</v>
      </c>
      <c r="B10034" s="11" t="s">
        <v>65</v>
      </c>
      <c r="C10034" s="10" t="s">
        <v>18</v>
      </c>
      <c r="D10034" s="12">
        <v>38957</v>
      </c>
      <c r="E10034" s="13" t="s">
        <v>8404</v>
      </c>
      <c r="F10034" s="13" t="s">
        <v>980</v>
      </c>
      <c r="G10034" s="14"/>
      <c r="H10034" s="15">
        <f>HYPERLINK("https://docs.wto.org/imrd/directdoc.asp?DDFDocuments/t/G/SPS/NCHE54.DOC","EN")</f>
      </c>
      <c r="I10034" s="15">
        <f>HYPERLINK("https://docs.wto.org/imrd/directdoc.asp?DDFDocuments/u/G/SPS/NCHE54.DOC","FR")</f>
      </c>
      <c r="J10034" s="15">
        <f>HYPERLINK("https://docs.wto.org/imrd/directdoc.asp?DDFDocuments/v/G/SPS/NCHE54.DOC","ES")</f>
      </c>
    </row>
    <row r="10035">
      <c r="A10035" s="10" t="s">
        <v>17166</v>
      </c>
      <c r="B10035" s="11" t="s">
        <v>65</v>
      </c>
      <c r="C10035" s="10" t="s">
        <v>18</v>
      </c>
      <c r="D10035" s="12">
        <v>38957</v>
      </c>
      <c r="E10035" s="13" t="s">
        <v>16182</v>
      </c>
      <c r="F10035" s="13" t="s">
        <v>24</v>
      </c>
      <c r="G10035" s="14"/>
      <c r="H10035" s="15">
        <f>HYPERLINK("https://docs.wto.org/imrd/directdoc.asp?DDFDocuments/t/G/SPS/NCHE56.doc","EN")</f>
      </c>
      <c r="I10035" s="15">
        <f>HYPERLINK("https://docs.wto.org/imrd/directdoc.asp?DDFDocuments/u/G/SPS/NCHE56.doc","FR")</f>
      </c>
      <c r="J10035" s="15">
        <f>HYPERLINK("https://docs.wto.org/imrd/directdoc.asp?DDFDocuments/v/G/SPS/NCHE56.doc","ES")</f>
      </c>
    </row>
    <row r="10036">
      <c r="A10036" s="10" t="s">
        <v>17167</v>
      </c>
      <c r="B10036" s="11" t="s">
        <v>365</v>
      </c>
      <c r="C10036" s="10" t="s">
        <v>18</v>
      </c>
      <c r="D10036" s="12">
        <v>38957</v>
      </c>
      <c r="E10036" s="13" t="s">
        <v>17168</v>
      </c>
      <c r="F10036" s="13" t="s">
        <v>992</v>
      </c>
      <c r="G10036" s="14" t="s">
        <v>3481</v>
      </c>
      <c r="H10036" s="15">
        <f>HYPERLINK("https://docs.wto.org/imrd/directdoc.asp?DDFDocuments/q/G/SPS/NCHL226.pdf","EN")</f>
      </c>
      <c r="I10036" s="15">
        <f>HYPERLINK("https://docs.wto.org/imrd/directdoc.asp?DDFDocuments/r/G/SPS/NCHL226.pdf","FR")</f>
      </c>
      <c r="J10036" s="15">
        <f>HYPERLINK("https://docs.wto.org/imrd/directdoc.asp?DDFDocuments/s/G/SPS/NCHL226.pdf","ES")</f>
      </c>
    </row>
    <row r="10037">
      <c r="A10037" s="10" t="s">
        <v>17169</v>
      </c>
      <c r="B10037" s="11" t="s">
        <v>365</v>
      </c>
      <c r="C10037" s="10" t="s">
        <v>18</v>
      </c>
      <c r="D10037" s="12">
        <v>38957</v>
      </c>
      <c r="E10037" s="13" t="s">
        <v>17170</v>
      </c>
      <c r="F10037" s="13" t="s">
        <v>992</v>
      </c>
      <c r="G10037" s="14" t="s">
        <v>16535</v>
      </c>
      <c r="H10037" s="15">
        <f>HYPERLINK("https://docs.wto.org/imrd/directdoc.asp?DDFDocuments/q/G/SPS/NCHL227.pdf","EN")</f>
      </c>
      <c r="I10037" s="15">
        <f>HYPERLINK("https://docs.wto.org/imrd/directdoc.asp?DDFDocuments/r/G/SPS/NCHL227.pdf","FR")</f>
      </c>
      <c r="J10037" s="15">
        <f>HYPERLINK("https://docs.wto.org/imrd/directdoc.asp?DDFDocuments/s/G/SPS/NCHL227.pdf","ES")</f>
      </c>
    </row>
    <row r="10038">
      <c r="A10038" s="10" t="s">
        <v>17171</v>
      </c>
      <c r="B10038" s="11" t="s">
        <v>124</v>
      </c>
      <c r="C10038" s="10" t="s">
        <v>18</v>
      </c>
      <c r="D10038" s="12">
        <v>38957</v>
      </c>
      <c r="E10038" s="13" t="s">
        <v>14733</v>
      </c>
      <c r="F10038" s="13" t="s">
        <v>17172</v>
      </c>
      <c r="G10038" s="14"/>
      <c r="H10038" s="15">
        <f>HYPERLINK("https://docs.wto.org/imrd/directdoc.asp?DDFDocuments/t/G/SPS/NIDN30.doc","EN")</f>
      </c>
      <c r="I10038" s="15">
        <f>HYPERLINK("https://docs.wto.org/imrd/directdoc.asp?DDFDocuments/u/G/SPS/NIDN30.doc","FR")</f>
      </c>
      <c r="J10038" s="15">
        <f>HYPERLINK("https://docs.wto.org/imrd/directdoc.asp?DDFDocuments/v/G/SPS/NIDN30.doc","ES")</f>
      </c>
    </row>
    <row r="10039">
      <c r="A10039" s="10" t="s">
        <v>17173</v>
      </c>
      <c r="B10039" s="11" t="s">
        <v>134</v>
      </c>
      <c r="C10039" s="10" t="s">
        <v>54</v>
      </c>
      <c r="D10039" s="12">
        <v>38957</v>
      </c>
      <c r="E10039" s="13" t="s">
        <v>19</v>
      </c>
      <c r="F10039" s="13" t="s">
        <v>925</v>
      </c>
      <c r="G10039" s="14" t="s">
        <v>17174</v>
      </c>
      <c r="H10039" s="15">
        <f>HYPERLINK("https://docs.wto.org/imrd/directdoc.asp?DDFDocuments/t/G/SPS/NTHA141A1.DOC","EN")</f>
      </c>
      <c r="I10039" s="15">
        <f>HYPERLINK("https://docs.wto.org/imrd/directdoc.asp?DDFDocuments/u/G/SPS/NTHA141A1.DOC","FR")</f>
      </c>
      <c r="J10039" s="15">
        <f>HYPERLINK("https://docs.wto.org/imrd/directdoc.asp?DDFDocuments/v/G/SPS/NTHA141A1.DOC","ES")</f>
      </c>
    </row>
    <row r="10040">
      <c r="A10040" s="10" t="s">
        <v>17175</v>
      </c>
      <c r="B10040" s="11" t="s">
        <v>153</v>
      </c>
      <c r="C10040" s="10" t="s">
        <v>40</v>
      </c>
      <c r="D10040" s="12">
        <v>38954</v>
      </c>
      <c r="E10040" s="13" t="s">
        <v>19</v>
      </c>
      <c r="F10040" s="13" t="s">
        <v>17176</v>
      </c>
      <c r="G10040" s="14"/>
      <c r="H10040" s="15">
        <f>HYPERLINK("https://docs.wto.org/imrd/directdoc.asp?DDFDocuments/q/G/SPS/NKOR168A1.pdf","EN")</f>
      </c>
      <c r="I10040" s="15">
        <f>HYPERLINK("https://docs.wto.org/imrd/directdoc.asp?DDFDocuments/r/G/SPS/NKOR168A1.pdf","FR")</f>
      </c>
      <c r="J10040" s="15">
        <f>HYPERLINK("https://docs.wto.org/imrd/directdoc.asp?DDFDocuments/s/G/SPS/NKOR168A1.pdf","ES")</f>
      </c>
    </row>
    <row r="10041">
      <c r="A10041" s="10" t="s">
        <v>17177</v>
      </c>
      <c r="B10041" s="11" t="s">
        <v>145</v>
      </c>
      <c r="C10041" s="10" t="s">
        <v>40</v>
      </c>
      <c r="D10041" s="12">
        <v>38954</v>
      </c>
      <c r="E10041" s="13" t="s">
        <v>19</v>
      </c>
      <c r="F10041" s="13" t="s">
        <v>1550</v>
      </c>
      <c r="G10041" s="14"/>
      <c r="H10041" s="15">
        <f>HYPERLINK("https://docs.wto.org/imrd/directdoc.asp?DDFDocuments/t/G/SPS/NPHL106A1.doc","EN")</f>
      </c>
      <c r="I10041" s="15">
        <f>HYPERLINK("https://docs.wto.org/imrd/directdoc.asp?DDFDocuments/u/G/SPS/NPHL106A1.doc","FR")</f>
      </c>
      <c r="J10041" s="15">
        <f>HYPERLINK("https://docs.wto.org/imrd/directdoc.asp?DDFDocuments/v/G/SPS/NPHL106A1.doc","ES")</f>
      </c>
    </row>
    <row r="10042">
      <c r="A10042" s="10" t="s">
        <v>17178</v>
      </c>
      <c r="B10042" s="11" t="s">
        <v>9156</v>
      </c>
      <c r="C10042" s="10" t="s">
        <v>54</v>
      </c>
      <c r="D10042" s="12">
        <v>38947</v>
      </c>
      <c r="E10042" s="13" t="s">
        <v>19</v>
      </c>
      <c r="F10042" s="13" t="s">
        <v>3261</v>
      </c>
      <c r="G10042" s="14"/>
      <c r="H10042" s="15">
        <f>HYPERLINK("https://docs.wto.org/imrd/directdoc.asp?DDFDocuments/t/G/SPS/NJAM8A1.DOC","EN")</f>
      </c>
      <c r="I10042" s="15">
        <f>HYPERLINK("https://docs.wto.org/imrd/directdoc.asp?DDFDocuments/u/G/SPS/NJAM8A1.DOC","FR")</f>
      </c>
      <c r="J10042" s="15">
        <f>HYPERLINK("https://docs.wto.org/imrd/directdoc.asp?DDFDocuments/v/G/SPS/NJAM8A1.DOC","ES")</f>
      </c>
    </row>
    <row r="10043">
      <c r="A10043" s="10" t="s">
        <v>17179</v>
      </c>
      <c r="B10043" s="11" t="s">
        <v>720</v>
      </c>
      <c r="C10043" s="10" t="s">
        <v>18</v>
      </c>
      <c r="D10043" s="12">
        <v>38947</v>
      </c>
      <c r="E10043" s="13" t="s">
        <v>17180</v>
      </c>
      <c r="F10043" s="13" t="s">
        <v>17181</v>
      </c>
      <c r="G10043" s="14"/>
      <c r="H10043" s="15">
        <f>HYPERLINK("https://docs.wto.org/imrd/directdoc.asp?DDFDocuments/t/G/SPS/NSLV73.DOC","EN")</f>
      </c>
      <c r="I10043" s="15">
        <f>HYPERLINK("https://docs.wto.org/imrd/directdoc.asp?DDFDocuments/u/G/SPS/NSLV73.DOC","FR")</f>
      </c>
      <c r="J10043" s="15">
        <f>HYPERLINK("https://docs.wto.org/imrd/directdoc.asp?DDFDocuments/v/G/SPS/NSLV73.DOC","ES")</f>
      </c>
    </row>
    <row r="10044">
      <c r="A10044" s="10" t="s">
        <v>17182</v>
      </c>
      <c r="B10044" s="11" t="s">
        <v>183</v>
      </c>
      <c r="C10044" s="10" t="s">
        <v>18</v>
      </c>
      <c r="D10044" s="12">
        <v>38946</v>
      </c>
      <c r="E10044" s="13" t="s">
        <v>17183</v>
      </c>
      <c r="F10044" s="13" t="s">
        <v>158</v>
      </c>
      <c r="G10044" s="14" t="s">
        <v>79</v>
      </c>
      <c r="H10044" s="15">
        <f>HYPERLINK("https://docs.wto.org/imrd/directdoc.asp?DDFDocuments/t/G/SPS/NARG92.DOC","EN")</f>
      </c>
      <c r="I10044" s="15">
        <f>HYPERLINK("https://docs.wto.org/imrd/directdoc.asp?DDFDocuments/u/G/SPS/NARG92.DOC","FR")</f>
      </c>
      <c r="J10044" s="15">
        <f>HYPERLINK("https://docs.wto.org/imrd/directdoc.asp?DDFDocuments/v/G/SPS/NARG92.DOC","ES")</f>
      </c>
    </row>
    <row r="10045">
      <c r="A10045" s="10" t="s">
        <v>17184</v>
      </c>
      <c r="B10045" s="11" t="s">
        <v>65</v>
      </c>
      <c r="C10045" s="10" t="s">
        <v>18</v>
      </c>
      <c r="D10045" s="12">
        <v>38946</v>
      </c>
      <c r="E10045" s="13" t="s">
        <v>17185</v>
      </c>
      <c r="F10045" s="13" t="s">
        <v>10859</v>
      </c>
      <c r="G10045" s="14"/>
      <c r="H10045" s="15">
        <f>HYPERLINK("https://docs.wto.org/imrd/directdoc.asp?DDFDocuments/q/G/SPS/NCHE51.pdf","EN")</f>
      </c>
      <c r="I10045" s="15">
        <f>HYPERLINK("https://docs.wto.org/imrd/directdoc.asp?DDFDocuments/r/G/SPS/NCHE51.pdf","FR")</f>
      </c>
      <c r="J10045" s="15">
        <f>HYPERLINK("https://docs.wto.org/imrd/directdoc.asp?DDFDocuments/s/G/SPS/NCHE51.pdf","ES")</f>
      </c>
    </row>
    <row r="10046">
      <c r="A10046" s="10" t="s">
        <v>17186</v>
      </c>
      <c r="B10046" s="11" t="s">
        <v>65</v>
      </c>
      <c r="C10046" s="10" t="s">
        <v>18</v>
      </c>
      <c r="D10046" s="12">
        <v>38946</v>
      </c>
      <c r="E10046" s="13" t="s">
        <v>17187</v>
      </c>
      <c r="F10046" s="13" t="s">
        <v>1550</v>
      </c>
      <c r="G10046" s="14"/>
      <c r="H10046" s="15">
        <f>HYPERLINK("https://docs.wto.org/imrd/directdoc.asp?DDFDocuments/t/G/SPS/NCHE52.doc","EN")</f>
      </c>
      <c r="I10046" s="15">
        <f>HYPERLINK("https://docs.wto.org/imrd/directdoc.asp?DDFDocuments/u/G/SPS/NCHE52.doc","FR")</f>
      </c>
      <c r="J10046" s="15">
        <f>HYPERLINK("https://docs.wto.org/imrd/directdoc.asp?DDFDocuments/v/G/SPS/NCHE52.doc","ES")</f>
      </c>
    </row>
    <row r="10047">
      <c r="A10047" s="10" t="s">
        <v>17188</v>
      </c>
      <c r="B10047" s="11" t="s">
        <v>349</v>
      </c>
      <c r="C10047" s="10" t="s">
        <v>18</v>
      </c>
      <c r="D10047" s="12">
        <v>38946</v>
      </c>
      <c r="E10047" s="13" t="s">
        <v>17189</v>
      </c>
      <c r="F10047" s="13" t="s">
        <v>992</v>
      </c>
      <c r="G10047" s="14"/>
      <c r="H10047" s="15">
        <f>HYPERLINK("https://docs.wto.org/imrd/directdoc.asp?DDFDocuments/t/G/SPS/NECU14.DOC","EN")</f>
      </c>
      <c r="I10047" s="15">
        <f>HYPERLINK("https://docs.wto.org/imrd/directdoc.asp?DDFDocuments/u/G/SPS/NECU14.DOC","FR")</f>
      </c>
      <c r="J10047" s="15">
        <f>HYPERLINK("https://docs.wto.org/imrd/directdoc.asp?DDFDocuments/v/G/SPS/NECU14.DOC","ES")</f>
      </c>
    </row>
    <row r="10048">
      <c r="A10048" s="10" t="s">
        <v>17190</v>
      </c>
      <c r="B10048" s="11" t="s">
        <v>351</v>
      </c>
      <c r="C10048" s="10" t="s">
        <v>18</v>
      </c>
      <c r="D10048" s="12">
        <v>38946</v>
      </c>
      <c r="E10048" s="13" t="s">
        <v>17191</v>
      </c>
      <c r="F10048" s="13" t="s">
        <v>17192</v>
      </c>
      <c r="G10048" s="14" t="s">
        <v>17193</v>
      </c>
      <c r="H10048" s="15">
        <f>HYPERLINK("https://docs.wto.org/imrd/directdoc.asp?DDFDocuments/t/G/SPS/NJOR18.DOC","EN")</f>
      </c>
      <c r="I10048" s="15">
        <f>HYPERLINK("https://docs.wto.org/imrd/directdoc.asp?DDFDocuments/u/G/SPS/NJOR18.DOC","FR")</f>
      </c>
      <c r="J10048" s="15">
        <f>HYPERLINK("https://docs.wto.org/imrd/directdoc.asp?DDFDocuments/v/G/SPS/NJOR18.DOC","ES")</f>
      </c>
    </row>
    <row r="10049">
      <c r="A10049" s="10" t="s">
        <v>17194</v>
      </c>
      <c r="B10049" s="11" t="s">
        <v>233</v>
      </c>
      <c r="C10049" s="10" t="s">
        <v>12</v>
      </c>
      <c r="D10049" s="12">
        <v>38946</v>
      </c>
      <c r="E10049" s="13" t="s">
        <v>4111</v>
      </c>
      <c r="F10049" s="13" t="s">
        <v>6327</v>
      </c>
      <c r="G10049" s="14" t="s">
        <v>95</v>
      </c>
      <c r="H10049" s="15">
        <f>HYPERLINK("https://docs.wto.org/imrd/directdoc.asp?DDFDocuments/t/G/SPS/NPER133.DOC","EN")</f>
      </c>
      <c r="I10049" s="15">
        <f>HYPERLINK("https://docs.wto.org/imrd/directdoc.asp?DDFDocuments/u/G/SPS/NPER133.DOC","FR")</f>
      </c>
      <c r="J10049" s="15">
        <f>HYPERLINK("https://docs.wto.org/imrd/directdoc.asp?DDFDocuments/v/G/SPS/NPER133.DOC","ES")</f>
      </c>
    </row>
    <row r="10050">
      <c r="A10050" s="10" t="s">
        <v>17195</v>
      </c>
      <c r="B10050" s="11" t="s">
        <v>134</v>
      </c>
      <c r="C10050" s="10" t="s">
        <v>18</v>
      </c>
      <c r="D10050" s="12">
        <v>38946</v>
      </c>
      <c r="E10050" s="13" t="s">
        <v>15726</v>
      </c>
      <c r="F10050" s="13" t="s">
        <v>158</v>
      </c>
      <c r="G10050" s="14"/>
      <c r="H10050" s="15">
        <f>HYPERLINK("https://docs.wto.org/imrd/directdoc.asp?DDFDocuments/t/G/SPS/NTHA151.DOC","EN")</f>
      </c>
      <c r="I10050" s="15">
        <f>HYPERLINK("https://docs.wto.org/imrd/directdoc.asp?DDFDocuments/u/G/SPS/NTHA151.DOC","FR")</f>
      </c>
      <c r="J10050" s="15">
        <f>HYPERLINK("https://docs.wto.org/imrd/directdoc.asp?DDFDocuments/v/G/SPS/NTHA151.DOC","ES")</f>
      </c>
    </row>
    <row r="10051">
      <c r="A10051" s="10" t="s">
        <v>17196</v>
      </c>
      <c r="B10051" s="11" t="s">
        <v>134</v>
      </c>
      <c r="C10051" s="10" t="s">
        <v>18</v>
      </c>
      <c r="D10051" s="12">
        <v>38946</v>
      </c>
      <c r="E10051" s="13" t="s">
        <v>15726</v>
      </c>
      <c r="F10051" s="13" t="s">
        <v>158</v>
      </c>
      <c r="G10051" s="14"/>
      <c r="H10051" s="15">
        <f>HYPERLINK("https://docs.wto.org/imrd/directdoc.asp?DDFDocuments/t/G/SPS/NTHA152.DOC","EN")</f>
      </c>
      <c r="I10051" s="15">
        <f>HYPERLINK("https://docs.wto.org/imrd/directdoc.asp?DDFDocuments/u/G/SPS/NTHA152.DOC","FR")</f>
      </c>
      <c r="J10051" s="15">
        <f>HYPERLINK("https://docs.wto.org/imrd/directdoc.asp?DDFDocuments/v/G/SPS/NTHA152.DOC","ES")</f>
      </c>
    </row>
    <row r="10052">
      <c r="A10052" s="10" t="s">
        <v>17197</v>
      </c>
      <c r="B10052" s="11" t="s">
        <v>134</v>
      </c>
      <c r="C10052" s="10" t="s">
        <v>18</v>
      </c>
      <c r="D10052" s="12">
        <v>38946</v>
      </c>
      <c r="E10052" s="13" t="s">
        <v>15726</v>
      </c>
      <c r="F10052" s="13" t="s">
        <v>158</v>
      </c>
      <c r="G10052" s="14"/>
      <c r="H10052" s="15">
        <f>HYPERLINK("https://docs.wto.org/imrd/directdoc.asp?DDFDocuments/t/G/SPS/NTHA153.DOC","EN")</f>
      </c>
      <c r="I10052" s="15">
        <f>HYPERLINK("https://docs.wto.org/imrd/directdoc.asp?DDFDocuments/u/G/SPS/NTHA153.DOC","FR")</f>
      </c>
      <c r="J10052" s="15">
        <f>HYPERLINK("https://docs.wto.org/imrd/directdoc.asp?DDFDocuments/v/G/SPS/NTHA153.DOC","ES")</f>
      </c>
    </row>
    <row r="10053">
      <c r="A10053" s="10" t="s">
        <v>17198</v>
      </c>
      <c r="B10053" s="11" t="s">
        <v>161</v>
      </c>
      <c r="C10053" s="10" t="s">
        <v>18</v>
      </c>
      <c r="D10053" s="12">
        <v>38946</v>
      </c>
      <c r="E10053" s="13" t="s">
        <v>13768</v>
      </c>
      <c r="F10053" s="13" t="s">
        <v>5891</v>
      </c>
      <c r="G10053" s="14"/>
      <c r="H10053" s="15">
        <f>HYPERLINK("https://docs.wto.org/imrd/directdoc.asp?DDFDocuments/t/G/SPS/NUSA1383.DOC","EN")</f>
      </c>
      <c r="I10053" s="15">
        <f>HYPERLINK("https://docs.wto.org/imrd/directdoc.asp?DDFDocuments/u/G/SPS/NUSA1383.DOC","FR")</f>
      </c>
      <c r="J10053" s="15">
        <f>HYPERLINK("https://docs.wto.org/imrd/directdoc.asp?DDFDocuments/v/G/SPS/NUSA1383.DOC","ES")</f>
      </c>
    </row>
    <row r="10054">
      <c r="A10054" s="10" t="s">
        <v>17199</v>
      </c>
      <c r="B10054" s="11" t="s">
        <v>79</v>
      </c>
      <c r="C10054" s="10" t="s">
        <v>40</v>
      </c>
      <c r="D10054" s="12">
        <v>38945</v>
      </c>
      <c r="E10054" s="13" t="s">
        <v>19</v>
      </c>
      <c r="F10054" s="13" t="s">
        <v>4385</v>
      </c>
      <c r="G10054" s="14"/>
      <c r="H10054" s="15">
        <f>HYPERLINK("https://docs.wto.org/imrd/directdoc.asp?DDFDocuments/t/G/SPS/NCOL94A4.doc","EN")</f>
      </c>
      <c r="I10054" s="15">
        <f>HYPERLINK("https://docs.wto.org/imrd/directdoc.asp?DDFDocuments/u/G/SPS/NCOL94A4.doc","FR")</f>
      </c>
      <c r="J10054" s="15">
        <f>HYPERLINK("https://docs.wto.org/imrd/directdoc.asp?DDFDocuments/v/G/SPS/NCOL94A4.doc","ES")</f>
      </c>
    </row>
    <row r="10055">
      <c r="A10055" s="10" t="s">
        <v>17200</v>
      </c>
      <c r="B10055" s="11" t="s">
        <v>161</v>
      </c>
      <c r="C10055" s="10" t="s">
        <v>18</v>
      </c>
      <c r="D10055" s="12">
        <v>38945</v>
      </c>
      <c r="E10055" s="13" t="s">
        <v>17201</v>
      </c>
      <c r="F10055" s="13" t="s">
        <v>3252</v>
      </c>
      <c r="G10055" s="14" t="s">
        <v>134</v>
      </c>
      <c r="H10055" s="15">
        <f>HYPERLINK("https://docs.wto.org/imrd/directdoc.asp?DDFDocuments/t/G/SPS/NUSA1382.DOC","EN")</f>
      </c>
      <c r="I10055" s="15">
        <f>HYPERLINK("https://docs.wto.org/imrd/directdoc.asp?DDFDocuments/u/G/SPS/NUSA1382.DOC","FR")</f>
      </c>
      <c r="J10055" s="15">
        <f>HYPERLINK("https://docs.wto.org/imrd/directdoc.asp?DDFDocuments/v/G/SPS/NUSA1382.DOC","ES")</f>
      </c>
    </row>
    <row r="10056">
      <c r="A10056" s="10" t="s">
        <v>17202</v>
      </c>
      <c r="B10056" s="11" t="s">
        <v>195</v>
      </c>
      <c r="C10056" s="10" t="s">
        <v>18</v>
      </c>
      <c r="D10056" s="12">
        <v>38944</v>
      </c>
      <c r="E10056" s="13" t="s">
        <v>17203</v>
      </c>
      <c r="F10056" s="13" t="s">
        <v>4385</v>
      </c>
      <c r="G10056" s="14"/>
      <c r="H10056" s="15">
        <f>HYPERLINK("https://docs.wto.org/imrd/directdoc.asp?DDFDocuments/t/G/SPS/NNZL358.doc","EN")</f>
      </c>
      <c r="I10056" s="15">
        <f>HYPERLINK("https://docs.wto.org/imrd/directdoc.asp?DDFDocuments/u/G/SPS/NNZL358.doc","FR")</f>
      </c>
      <c r="J10056" s="15">
        <f>HYPERLINK("https://docs.wto.org/imrd/directdoc.asp?DDFDocuments/v/G/SPS/NNZL358.doc","ES")</f>
      </c>
    </row>
    <row r="10057">
      <c r="A10057" s="10" t="s">
        <v>17204</v>
      </c>
      <c r="B10057" s="11" t="s">
        <v>145</v>
      </c>
      <c r="C10057" s="10" t="s">
        <v>18</v>
      </c>
      <c r="D10057" s="12">
        <v>38943</v>
      </c>
      <c r="E10057" s="13" t="s">
        <v>17205</v>
      </c>
      <c r="F10057" s="13" t="s">
        <v>24</v>
      </c>
      <c r="G10057" s="14"/>
      <c r="H10057" s="15">
        <f>HYPERLINK("https://docs.wto.org/imrd/directdoc.asp?DDFDocuments/q/G/SPS/NPHL109.pdf","EN")</f>
      </c>
      <c r="I10057" s="15">
        <f>HYPERLINK("https://docs.wto.org/imrd/directdoc.asp?DDFDocuments/r/G/SPS/NPHL109.pdf","FR")</f>
      </c>
      <c r="J10057" s="15">
        <f>HYPERLINK("https://docs.wto.org/imrd/directdoc.asp?DDFDocuments/s/G/SPS/NPHL109.pdf","ES")</f>
      </c>
    </row>
    <row r="10058">
      <c r="A10058" s="10" t="s">
        <v>17206</v>
      </c>
      <c r="B10058" s="11" t="s">
        <v>145</v>
      </c>
      <c r="C10058" s="10" t="s">
        <v>54</v>
      </c>
      <c r="D10058" s="12">
        <v>38943</v>
      </c>
      <c r="E10058" s="13" t="s">
        <v>19</v>
      </c>
      <c r="F10058" s="13" t="s">
        <v>925</v>
      </c>
      <c r="G10058" s="14" t="s">
        <v>1412</v>
      </c>
      <c r="H10058" s="15"/>
      <c r="I10058" s="15"/>
      <c r="J10058" s="15"/>
    </row>
    <row r="10059">
      <c r="A10059" s="10" t="s">
        <v>17207</v>
      </c>
      <c r="B10059" s="11" t="s">
        <v>139</v>
      </c>
      <c r="C10059" s="10" t="s">
        <v>18</v>
      </c>
      <c r="D10059" s="12">
        <v>38940</v>
      </c>
      <c r="E10059" s="13" t="s">
        <v>17208</v>
      </c>
      <c r="F10059" s="13" t="s">
        <v>138</v>
      </c>
      <c r="G10059" s="14"/>
      <c r="H10059" s="15">
        <f>HYPERLINK("https://docs.wto.org/imrd/directdoc.asp?DDFDocuments/t/G/SPS/NIND46.DOC","EN")</f>
      </c>
      <c r="I10059" s="15">
        <f>HYPERLINK("https://docs.wto.org/imrd/directdoc.asp?DDFDocuments/u/G/SPS/NIND46.DOC","FR")</f>
      </c>
      <c r="J10059" s="15">
        <f>HYPERLINK("https://docs.wto.org/imrd/directdoc.asp?DDFDocuments/v/G/SPS/NIND46.DOC","ES")</f>
      </c>
    </row>
    <row r="10060">
      <c r="A10060" s="10" t="s">
        <v>17209</v>
      </c>
      <c r="B10060" s="11" t="s">
        <v>34</v>
      </c>
      <c r="C10060" s="10" t="s">
        <v>18</v>
      </c>
      <c r="D10060" s="12">
        <v>38940</v>
      </c>
      <c r="E10060" s="13" t="s">
        <v>17210</v>
      </c>
      <c r="F10060" s="13" t="s">
        <v>733</v>
      </c>
      <c r="G10060" s="14"/>
      <c r="H10060" s="15">
        <f>HYPERLINK("https://docs.wto.org/imrd/directdoc.asp?DDFDocuments/t/G/SPS/NJPN166.DOC","EN")</f>
      </c>
      <c r="I10060" s="15">
        <f>HYPERLINK("https://docs.wto.org/imrd/directdoc.asp?DDFDocuments/u/G/SPS/NJPN166.DOC","FR")</f>
      </c>
      <c r="J10060" s="15">
        <f>HYPERLINK("https://docs.wto.org/imrd/directdoc.asp?DDFDocuments/v/G/SPS/NJPN166.DOC","ES")</f>
      </c>
    </row>
    <row r="10061">
      <c r="A10061" s="10" t="s">
        <v>17211</v>
      </c>
      <c r="B10061" s="11" t="s">
        <v>34</v>
      </c>
      <c r="C10061" s="10" t="s">
        <v>18</v>
      </c>
      <c r="D10061" s="12">
        <v>38940</v>
      </c>
      <c r="E10061" s="13" t="s">
        <v>17212</v>
      </c>
      <c r="F10061" s="13" t="s">
        <v>74</v>
      </c>
      <c r="G10061" s="14"/>
      <c r="H10061" s="15">
        <f>HYPERLINK("https://docs.wto.org/imrd/directdoc.asp?DDFDocuments/q/G/SPS/NJPN167.pdf","EN")</f>
      </c>
      <c r="I10061" s="15">
        <f>HYPERLINK("https://docs.wto.org/imrd/directdoc.asp?DDFDocuments/r/G/SPS/NJPN167.pdf","FR")</f>
      </c>
      <c r="J10061" s="15">
        <f>HYPERLINK("https://docs.wto.org/imrd/directdoc.asp?DDFDocuments/s/G/SPS/NJPN167.pdf","ES")</f>
      </c>
    </row>
    <row r="10062">
      <c r="A10062" s="10" t="s">
        <v>17213</v>
      </c>
      <c r="B10062" s="11" t="s">
        <v>82</v>
      </c>
      <c r="C10062" s="10" t="s">
        <v>18</v>
      </c>
      <c r="D10062" s="12">
        <v>38939</v>
      </c>
      <c r="E10062" s="13" t="s">
        <v>17214</v>
      </c>
      <c r="F10062" s="13" t="s">
        <v>122</v>
      </c>
      <c r="G10062" s="14"/>
      <c r="H10062" s="15">
        <f>HYPERLINK("https://docs.wto.org/imrd/directdoc.asp?DDFDocuments/t/G/SPS/NEEC293.doc","EN")</f>
      </c>
      <c r="I10062" s="15">
        <f>HYPERLINK("https://docs.wto.org/imrd/directdoc.asp?DDFDocuments/u/G/SPS/NEEC293.doc","FR")</f>
      </c>
      <c r="J10062" s="15">
        <f>HYPERLINK("https://docs.wto.org/imrd/directdoc.asp?DDFDocuments/v/G/SPS/NEEC293.doc","ES")</f>
      </c>
    </row>
    <row r="10063">
      <c r="A10063" s="10" t="s">
        <v>17215</v>
      </c>
      <c r="B10063" s="11" t="s">
        <v>82</v>
      </c>
      <c r="C10063" s="10" t="s">
        <v>18</v>
      </c>
      <c r="D10063" s="12">
        <v>38939</v>
      </c>
      <c r="E10063" s="13" t="s">
        <v>17216</v>
      </c>
      <c r="F10063" s="13" t="s">
        <v>122</v>
      </c>
      <c r="G10063" s="14"/>
      <c r="H10063" s="15">
        <f>HYPERLINK("https://docs.wto.org/imrd/directdoc.asp?DDFDocuments/t/G/SPS/NEEC294.DOC","EN")</f>
      </c>
      <c r="I10063" s="15">
        <f>HYPERLINK("https://docs.wto.org/imrd/directdoc.asp?DDFDocuments/u/G/SPS/NEEC294.DOC","FR")</f>
      </c>
      <c r="J10063" s="15">
        <f>HYPERLINK("https://docs.wto.org/imrd/directdoc.asp?DDFDocuments/v/G/SPS/NEEC294.DOC","ES")</f>
      </c>
    </row>
    <row r="10064">
      <c r="A10064" s="10" t="s">
        <v>17217</v>
      </c>
      <c r="B10064" s="11" t="s">
        <v>139</v>
      </c>
      <c r="C10064" s="10" t="s">
        <v>18</v>
      </c>
      <c r="D10064" s="12">
        <v>38939</v>
      </c>
      <c r="E10064" s="13" t="s">
        <v>17145</v>
      </c>
      <c r="F10064" s="13" t="s">
        <v>4894</v>
      </c>
      <c r="G10064" s="14"/>
      <c r="H10064" s="15">
        <f>HYPERLINK("https://docs.wto.org/imrd/directdoc.asp?DDFDocuments/t/G/SPS/NIND43.DOC","EN")</f>
      </c>
      <c r="I10064" s="15">
        <f>HYPERLINK("https://docs.wto.org/imrd/directdoc.asp?DDFDocuments/u/G/SPS/NIND43.DOC","FR")</f>
      </c>
      <c r="J10064" s="15">
        <f>HYPERLINK("https://docs.wto.org/imrd/directdoc.asp?DDFDocuments/v/G/SPS/NIND43.DOC","ES")</f>
      </c>
    </row>
    <row r="10065">
      <c r="A10065" s="10" t="s">
        <v>17218</v>
      </c>
      <c r="B10065" s="11" t="s">
        <v>153</v>
      </c>
      <c r="C10065" s="10" t="s">
        <v>54</v>
      </c>
      <c r="D10065" s="12">
        <v>38939</v>
      </c>
      <c r="E10065" s="13" t="s">
        <v>19</v>
      </c>
      <c r="F10065" s="13" t="s">
        <v>9716</v>
      </c>
      <c r="G10065" s="14" t="s">
        <v>17004</v>
      </c>
      <c r="H10065" s="15">
        <f>HYPERLINK("https://docs.wto.org/imrd/directdoc.asp?DDFDocuments/t/G/SPS/NKOR98A13.DOC","EN")</f>
      </c>
      <c r="I10065" s="15">
        <f>HYPERLINK("https://docs.wto.org/imrd/directdoc.asp?DDFDocuments/u/G/SPS/NKOR98A13.DOC","FR")</f>
      </c>
      <c r="J10065" s="15">
        <f>HYPERLINK("https://docs.wto.org/imrd/directdoc.asp?DDFDocuments/v/G/SPS/NKOR98A13.DOC","ES")</f>
      </c>
    </row>
    <row r="10066">
      <c r="A10066" s="10" t="s">
        <v>17219</v>
      </c>
      <c r="B10066" s="11" t="s">
        <v>59</v>
      </c>
      <c r="C10066" s="10" t="s">
        <v>18</v>
      </c>
      <c r="D10066" s="12">
        <v>38939</v>
      </c>
      <c r="E10066" s="13" t="s">
        <v>971</v>
      </c>
      <c r="F10066" s="13" t="s">
        <v>144</v>
      </c>
      <c r="G10066" s="14"/>
      <c r="H10066" s="15">
        <f>HYPERLINK("https://docs.wto.org/imrd/directdoc.asp?DDFDocuments/t/G/SPS/NTPKM90.doc","EN")</f>
      </c>
      <c r="I10066" s="15">
        <f>HYPERLINK("https://docs.wto.org/imrd/directdoc.asp?DDFDocuments/u/G/SPS/NTPKM90.doc","FR")</f>
      </c>
      <c r="J10066" s="15">
        <f>HYPERLINK("https://docs.wto.org/imrd/directdoc.asp?DDFDocuments/v/G/SPS/NTPKM90.doc","ES")</f>
      </c>
    </row>
    <row r="10067">
      <c r="A10067" s="10" t="s">
        <v>17220</v>
      </c>
      <c r="B10067" s="11" t="s">
        <v>161</v>
      </c>
      <c r="C10067" s="10" t="s">
        <v>40</v>
      </c>
      <c r="D10067" s="12">
        <v>38939</v>
      </c>
      <c r="E10067" s="13" t="s">
        <v>19</v>
      </c>
      <c r="F10067" s="13" t="s">
        <v>5163</v>
      </c>
      <c r="G10067" s="14"/>
      <c r="H10067" s="15">
        <f>HYPERLINK("https://docs.wto.org/imrd/directdoc.asp?DDFDocuments/t/G/SPS/NUSA1307A1.DOC","EN")</f>
      </c>
      <c r="I10067" s="15">
        <f>HYPERLINK("https://docs.wto.org/imrd/directdoc.asp?DDFDocuments/u/G/SPS/NUSA1307A1.DOC","FR")</f>
      </c>
      <c r="J10067" s="15">
        <f>HYPERLINK("https://docs.wto.org/imrd/directdoc.asp?DDFDocuments/v/G/SPS/NUSA1307A1.DOC","ES")</f>
      </c>
    </row>
    <row r="10068">
      <c r="A10068" s="10" t="s">
        <v>17221</v>
      </c>
      <c r="B10068" s="11" t="s">
        <v>82</v>
      </c>
      <c r="C10068" s="10" t="s">
        <v>40</v>
      </c>
      <c r="D10068" s="12">
        <v>38936</v>
      </c>
      <c r="E10068" s="13" t="s">
        <v>19</v>
      </c>
      <c r="F10068" s="13" t="s">
        <v>787</v>
      </c>
      <c r="G10068" s="14"/>
      <c r="H10068" s="15">
        <f>HYPERLINK("https://docs.wto.org/imrd/directdoc.asp?DDFDocuments/t/G/SPS/NEEC275A1.doc","EN")</f>
      </c>
      <c r="I10068" s="15">
        <f>HYPERLINK("https://docs.wto.org/imrd/directdoc.asp?DDFDocuments/u/G/SPS/NEEC275A1.doc","FR")</f>
      </c>
      <c r="J10068" s="15">
        <f>HYPERLINK("https://docs.wto.org/imrd/directdoc.asp?DDFDocuments/v/G/SPS/NEEC275A1.doc","ES")</f>
      </c>
    </row>
    <row r="10069">
      <c r="A10069" s="10" t="s">
        <v>17222</v>
      </c>
      <c r="B10069" s="11" t="s">
        <v>82</v>
      </c>
      <c r="C10069" s="10" t="s">
        <v>40</v>
      </c>
      <c r="D10069" s="12">
        <v>38936</v>
      </c>
      <c r="E10069" s="13" t="s">
        <v>19</v>
      </c>
      <c r="F10069" s="13" t="s">
        <v>787</v>
      </c>
      <c r="G10069" s="14"/>
      <c r="H10069" s="15">
        <f>HYPERLINK("https://docs.wto.org/imrd/directdoc.asp?DDFDocuments/t/G/SPS/NEEC276A1.doc","EN")</f>
      </c>
      <c r="I10069" s="15">
        <f>HYPERLINK("https://docs.wto.org/imrd/directdoc.asp?DDFDocuments/u/G/SPS/NEEC276A1.doc","FR")</f>
      </c>
      <c r="J10069" s="15">
        <f>HYPERLINK("https://docs.wto.org/imrd/directdoc.asp?DDFDocuments/v/G/SPS/NEEC276A1.doc","ES")</f>
      </c>
    </row>
    <row r="10070">
      <c r="A10070" s="10" t="s">
        <v>17223</v>
      </c>
      <c r="B10070" s="11" t="s">
        <v>82</v>
      </c>
      <c r="C10070" s="10" t="s">
        <v>40</v>
      </c>
      <c r="D10070" s="12">
        <v>38936</v>
      </c>
      <c r="E10070" s="13" t="s">
        <v>19</v>
      </c>
      <c r="F10070" s="13" t="s">
        <v>74</v>
      </c>
      <c r="G10070" s="14"/>
      <c r="H10070" s="15">
        <f>HYPERLINK("https://docs.wto.org/imrd/directdoc.asp?DDFDocuments/t/G/SPS/NEEC280A2.doc","EN")</f>
      </c>
      <c r="I10070" s="15">
        <f>HYPERLINK("https://docs.wto.org/imrd/directdoc.asp?DDFDocuments/u/G/SPS/NEEC280A2.doc","FR")</f>
      </c>
      <c r="J10070" s="15">
        <f>HYPERLINK("https://docs.wto.org/imrd/directdoc.asp?DDFDocuments/v/G/SPS/NEEC280A2.doc","ES")</f>
      </c>
    </row>
    <row r="10071">
      <c r="A10071" s="10" t="s">
        <v>17224</v>
      </c>
      <c r="B10071" s="11" t="s">
        <v>82</v>
      </c>
      <c r="C10071" s="10" t="s">
        <v>40</v>
      </c>
      <c r="D10071" s="12">
        <v>38933</v>
      </c>
      <c r="E10071" s="13" t="s">
        <v>19</v>
      </c>
      <c r="F10071" s="13" t="s">
        <v>17225</v>
      </c>
      <c r="G10071" s="14"/>
      <c r="H10071" s="15">
        <f>HYPERLINK("https://docs.wto.org/imrd/directdoc.asp?DDFDocuments/t/G/SPS/NEEC267A1.doc","EN")</f>
      </c>
      <c r="I10071" s="15">
        <f>HYPERLINK("https://docs.wto.org/imrd/directdoc.asp?DDFDocuments/u/G/SPS/NEEC267A1.doc","FR")</f>
      </c>
      <c r="J10071" s="15">
        <f>HYPERLINK("https://docs.wto.org/imrd/directdoc.asp?DDFDocuments/v/G/SPS/NEEC267A1.doc","ES")</f>
      </c>
    </row>
    <row r="10072">
      <c r="A10072" s="10" t="s">
        <v>17226</v>
      </c>
      <c r="B10072" s="11" t="s">
        <v>195</v>
      </c>
      <c r="C10072" s="10" t="s">
        <v>18</v>
      </c>
      <c r="D10072" s="12">
        <v>38932</v>
      </c>
      <c r="E10072" s="13" t="s">
        <v>3925</v>
      </c>
      <c r="F10072" s="13" t="s">
        <v>1282</v>
      </c>
      <c r="G10072" s="14" t="s">
        <v>183</v>
      </c>
      <c r="H10072" s="15">
        <f>HYPERLINK("https://docs.wto.org/imrd/directdoc.asp?DDFDocuments/t/G/SPS/NNZL355.DOC","EN")</f>
      </c>
      <c r="I10072" s="15">
        <f>HYPERLINK("https://docs.wto.org/imrd/directdoc.asp?DDFDocuments/u/G/SPS/NNZL355.DOC","FR")</f>
      </c>
      <c r="J10072" s="15">
        <f>HYPERLINK("https://docs.wto.org/imrd/directdoc.asp?DDFDocuments/v/G/SPS/NNZL355.DOC","ES")</f>
      </c>
    </row>
    <row r="10073">
      <c r="A10073" s="10" t="s">
        <v>17227</v>
      </c>
      <c r="B10073" s="11" t="s">
        <v>195</v>
      </c>
      <c r="C10073" s="10" t="s">
        <v>18</v>
      </c>
      <c r="D10073" s="12">
        <v>38932</v>
      </c>
      <c r="E10073" s="13" t="s">
        <v>17228</v>
      </c>
      <c r="F10073" s="13" t="s">
        <v>4877</v>
      </c>
      <c r="G10073" s="14"/>
      <c r="H10073" s="15">
        <f>HYPERLINK("https://docs.wto.org/imrd/directdoc.asp?DDFDocuments/q/G/SPS/NNZL356.pdf","EN")</f>
      </c>
      <c r="I10073" s="15">
        <f>HYPERLINK("https://docs.wto.org/imrd/directdoc.asp?DDFDocuments/r/G/SPS/NNZL356.pdf","FR")</f>
      </c>
      <c r="J10073" s="15">
        <f>HYPERLINK("https://docs.wto.org/imrd/directdoc.asp?DDFDocuments/s/G/SPS/NNZL356.pdf","ES")</f>
      </c>
    </row>
    <row r="10074">
      <c r="A10074" s="10" t="s">
        <v>17229</v>
      </c>
      <c r="B10074" s="11" t="s">
        <v>195</v>
      </c>
      <c r="C10074" s="10" t="s">
        <v>18</v>
      </c>
      <c r="D10074" s="12">
        <v>38932</v>
      </c>
      <c r="E10074" s="13" t="s">
        <v>16506</v>
      </c>
      <c r="F10074" s="13" t="s">
        <v>14368</v>
      </c>
      <c r="G10074" s="14"/>
      <c r="H10074" s="15">
        <f>HYPERLINK("https://docs.wto.org/imrd/directdoc.asp?DDFDocuments/t/G/SPS/NNZL357.DOC","EN")</f>
      </c>
      <c r="I10074" s="15">
        <f>HYPERLINK("https://docs.wto.org/imrd/directdoc.asp?DDFDocuments/u/G/SPS/NNZL357.DOC","FR")</f>
      </c>
      <c r="J10074" s="15">
        <f>HYPERLINK("https://docs.wto.org/imrd/directdoc.asp?DDFDocuments/v/G/SPS/NNZL357.DOC","ES")</f>
      </c>
    </row>
    <row r="10075">
      <c r="A10075" s="10" t="s">
        <v>17230</v>
      </c>
      <c r="B10075" s="11" t="s">
        <v>43</v>
      </c>
      <c r="C10075" s="10" t="s">
        <v>12</v>
      </c>
      <c r="D10075" s="12">
        <v>38932</v>
      </c>
      <c r="E10075" s="13" t="s">
        <v>17231</v>
      </c>
      <c r="F10075" s="13" t="s">
        <v>1550</v>
      </c>
      <c r="G10075" s="14"/>
      <c r="H10075" s="15">
        <f>HYPERLINK("https://docs.wto.org/imrd/directdoc.asp?DDFDocuments/t/G/SPS/NROU15.DOC","EN")</f>
      </c>
      <c r="I10075" s="15">
        <f>HYPERLINK("https://docs.wto.org/imrd/directdoc.asp?DDFDocuments/u/G/SPS/NROU15.DOC","FR")</f>
      </c>
      <c r="J10075" s="15">
        <f>HYPERLINK("https://docs.wto.org/imrd/directdoc.asp?DDFDocuments/v/G/SPS/NROU15.DOC","ES")</f>
      </c>
    </row>
    <row r="10076">
      <c r="A10076" s="10" t="s">
        <v>17232</v>
      </c>
      <c r="B10076" s="11" t="s">
        <v>95</v>
      </c>
      <c r="C10076" s="10" t="s">
        <v>18</v>
      </c>
      <c r="D10076" s="12">
        <v>38931</v>
      </c>
      <c r="E10076" s="13" t="s">
        <v>17233</v>
      </c>
      <c r="F10076" s="13" t="s">
        <v>24</v>
      </c>
      <c r="G10076" s="14"/>
      <c r="H10076" s="15">
        <f>HYPERLINK("https://docs.wto.org/imrd/directdoc.asp?DDFDocuments/q/G/SPS/NBRA193.pdf","EN")</f>
      </c>
      <c r="I10076" s="15">
        <f>HYPERLINK("https://docs.wto.org/imrd/directdoc.asp?DDFDocuments/r/G/SPS/NBRA193.pdf","FR")</f>
      </c>
      <c r="J10076" s="15">
        <f>HYPERLINK("https://docs.wto.org/imrd/directdoc.asp?DDFDocuments/s/G/SPS/NBRA193.pdf","ES")</f>
      </c>
    </row>
    <row r="10077">
      <c r="A10077" s="10" t="s">
        <v>17234</v>
      </c>
      <c r="B10077" s="11" t="s">
        <v>95</v>
      </c>
      <c r="C10077" s="10" t="s">
        <v>18</v>
      </c>
      <c r="D10077" s="12">
        <v>38931</v>
      </c>
      <c r="E10077" s="13" t="s">
        <v>13758</v>
      </c>
      <c r="F10077" s="13" t="s">
        <v>17235</v>
      </c>
      <c r="G10077" s="14"/>
      <c r="H10077" s="15">
        <f>HYPERLINK("https://docs.wto.org/imrd/directdoc.asp?DDFDocuments/t/G/SPS/NBRA194.DOC","EN")</f>
      </c>
      <c r="I10077" s="15">
        <f>HYPERLINK("https://docs.wto.org/imrd/directdoc.asp?DDFDocuments/u/G/SPS/NBRA194.DOC","FR")</f>
      </c>
      <c r="J10077" s="15">
        <f>HYPERLINK("https://docs.wto.org/imrd/directdoc.asp?DDFDocuments/v/G/SPS/NBRA194.DOC","ES")</f>
      </c>
    </row>
    <row r="10078">
      <c r="A10078" s="10" t="s">
        <v>17236</v>
      </c>
      <c r="B10078" s="11" t="s">
        <v>95</v>
      </c>
      <c r="C10078" s="10" t="s">
        <v>18</v>
      </c>
      <c r="D10078" s="12">
        <v>38931</v>
      </c>
      <c r="E10078" s="13" t="s">
        <v>16802</v>
      </c>
      <c r="F10078" s="13" t="s">
        <v>24</v>
      </c>
      <c r="G10078" s="14"/>
      <c r="H10078" s="15">
        <f>HYPERLINK("https://docs.wto.org/imrd/directdoc.asp?DDFDocuments/t/G/SPS/NBRA195.doc","EN")</f>
      </c>
      <c r="I10078" s="15">
        <f>HYPERLINK("https://docs.wto.org/imrd/directdoc.asp?DDFDocuments/u/G/SPS/NBRA195.doc","FR")</f>
      </c>
      <c r="J10078" s="15">
        <f>HYPERLINK("https://docs.wto.org/imrd/directdoc.asp?DDFDocuments/v/G/SPS/NBRA195.doc","ES")</f>
      </c>
    </row>
    <row r="10079">
      <c r="A10079" s="10" t="s">
        <v>17237</v>
      </c>
      <c r="B10079" s="11" t="s">
        <v>204</v>
      </c>
      <c r="C10079" s="10" t="s">
        <v>12</v>
      </c>
      <c r="D10079" s="12">
        <v>38931</v>
      </c>
      <c r="E10079" s="13" t="s">
        <v>17238</v>
      </c>
      <c r="F10079" s="13" t="s">
        <v>138</v>
      </c>
      <c r="G10079" s="14"/>
      <c r="H10079" s="15">
        <f>HYPERLINK("https://docs.wto.org/imrd/directdoc.asp?DDFDocuments/q/G/SPS/NEGY17.pdf","EN")</f>
      </c>
      <c r="I10079" s="15">
        <f>HYPERLINK("https://docs.wto.org/imrd/directdoc.asp?DDFDocuments/r/G/SPS/NEGY17.pdf","FR")</f>
      </c>
      <c r="J10079" s="15">
        <f>HYPERLINK("https://docs.wto.org/imrd/directdoc.asp?DDFDocuments/s/G/SPS/NEGY17.pdf","ES")</f>
      </c>
    </row>
    <row r="10080">
      <c r="A10080" s="10" t="s">
        <v>17239</v>
      </c>
      <c r="B10080" s="11" t="s">
        <v>204</v>
      </c>
      <c r="C10080" s="10" t="s">
        <v>12</v>
      </c>
      <c r="D10080" s="12">
        <v>38931</v>
      </c>
      <c r="E10080" s="13" t="s">
        <v>17240</v>
      </c>
      <c r="F10080" s="13" t="s">
        <v>1550</v>
      </c>
      <c r="G10080" s="14"/>
      <c r="H10080" s="15">
        <f>HYPERLINK("https://docs.wto.org/imrd/directdoc.asp?DDFDocuments/t/G/SPS/NEGY19.doc","EN")</f>
      </c>
      <c r="I10080" s="15">
        <f>HYPERLINK("https://docs.wto.org/imrd/directdoc.asp?DDFDocuments/u/G/SPS/NEGY19.doc","FR")</f>
      </c>
      <c r="J10080" s="15">
        <f>HYPERLINK("https://docs.wto.org/imrd/directdoc.asp?DDFDocuments/v/G/SPS/NEGY19.doc","ES")</f>
      </c>
    </row>
    <row r="10081">
      <c r="A10081" s="10" t="s">
        <v>17241</v>
      </c>
      <c r="B10081" s="11" t="s">
        <v>204</v>
      </c>
      <c r="C10081" s="10" t="s">
        <v>40</v>
      </c>
      <c r="D10081" s="12">
        <v>38931</v>
      </c>
      <c r="E10081" s="13" t="s">
        <v>19</v>
      </c>
      <c r="F10081" s="13" t="s">
        <v>3256</v>
      </c>
      <c r="G10081" s="14" t="s">
        <v>139</v>
      </c>
      <c r="H10081" s="15">
        <f>HYPERLINK("https://docs.wto.org/imrd/directdoc.asp?DDFDocuments/t/G/SPS/NEGY8A1.DOC","EN")</f>
      </c>
      <c r="I10081" s="15">
        <f>HYPERLINK("https://docs.wto.org/imrd/directdoc.asp?DDFDocuments/u/G/SPS/NEGY8A1.DOC","FR")</f>
      </c>
      <c r="J10081" s="15">
        <f>HYPERLINK("https://docs.wto.org/imrd/directdoc.asp?DDFDocuments/v/G/SPS/NEGY8A1.DOC","ES")</f>
      </c>
    </row>
    <row r="10082">
      <c r="A10082" s="10" t="s">
        <v>17242</v>
      </c>
      <c r="B10082" s="11" t="s">
        <v>59</v>
      </c>
      <c r="C10082" s="10" t="s">
        <v>40</v>
      </c>
      <c r="D10082" s="12">
        <v>38931</v>
      </c>
      <c r="E10082" s="13" t="s">
        <v>19</v>
      </c>
      <c r="F10082" s="13" t="s">
        <v>158</v>
      </c>
      <c r="G10082" s="14" t="s">
        <v>17243</v>
      </c>
      <c r="H10082" s="15">
        <f>HYPERLINK("https://docs.wto.org/imrd/directdoc.asp?DDFDocuments/t/G/SPS/NTPKM81A2.DOC","EN")</f>
      </c>
      <c r="I10082" s="15">
        <f>HYPERLINK("https://docs.wto.org/imrd/directdoc.asp?DDFDocuments/u/G/SPS/NTPKM81A2.DOC","FR")</f>
      </c>
      <c r="J10082" s="15">
        <f>HYPERLINK("https://docs.wto.org/imrd/directdoc.asp?DDFDocuments/v/G/SPS/NTPKM81A2.DOC","ES")</f>
      </c>
    </row>
    <row r="10083">
      <c r="A10083" s="10" t="s">
        <v>17244</v>
      </c>
      <c r="B10083" s="11" t="s">
        <v>343</v>
      </c>
      <c r="C10083" s="10" t="s">
        <v>18</v>
      </c>
      <c r="D10083" s="12">
        <v>38929</v>
      </c>
      <c r="E10083" s="13" t="s">
        <v>17245</v>
      </c>
      <c r="F10083" s="13" t="s">
        <v>24</v>
      </c>
      <c r="G10083" s="14"/>
      <c r="H10083" s="15">
        <f>HYPERLINK("https://docs.wto.org/imrd/directdoc.asp?DDFDocuments/t/G/SPS/NMDA1.doc","EN")</f>
      </c>
      <c r="I10083" s="15">
        <f>HYPERLINK("https://docs.wto.org/imrd/directdoc.asp?DDFDocuments/u/G/SPS/NMDA1.doc","FR")</f>
      </c>
      <c r="J10083" s="15">
        <f>HYPERLINK("https://docs.wto.org/imrd/directdoc.asp?DDFDocuments/v/G/SPS/NMDA1.doc","ES")</f>
      </c>
    </row>
    <row r="10084">
      <c r="A10084" s="10" t="s">
        <v>17246</v>
      </c>
      <c r="B10084" s="11" t="s">
        <v>145</v>
      </c>
      <c r="C10084" s="10" t="s">
        <v>54</v>
      </c>
      <c r="D10084" s="12">
        <v>38929</v>
      </c>
      <c r="E10084" s="13" t="s">
        <v>19</v>
      </c>
      <c r="F10084" s="13" t="s">
        <v>925</v>
      </c>
      <c r="G10084" s="14" t="s">
        <v>1064</v>
      </c>
      <c r="H10084" s="15">
        <f>HYPERLINK("https://docs.wto.org/imrd/directdoc.asp?DDFDocuments/q/G/SPS/NPHL100A1.pdf","EN")</f>
      </c>
      <c r="I10084" s="15">
        <f>HYPERLINK("https://docs.wto.org/imrd/directdoc.asp?DDFDocuments/r/G/SPS/NPHL100A1.pdf","FR")</f>
      </c>
      <c r="J10084" s="15">
        <f>HYPERLINK("https://docs.wto.org/imrd/directdoc.asp?DDFDocuments/s/G/SPS/NPHL100A1.pdf","ES")</f>
      </c>
    </row>
    <row r="10085">
      <c r="A10085" s="10" t="s">
        <v>17247</v>
      </c>
      <c r="B10085" s="11" t="s">
        <v>161</v>
      </c>
      <c r="C10085" s="10" t="s">
        <v>40</v>
      </c>
      <c r="D10085" s="12">
        <v>38929</v>
      </c>
      <c r="E10085" s="13" t="s">
        <v>19</v>
      </c>
      <c r="F10085" s="13" t="s">
        <v>17248</v>
      </c>
      <c r="G10085" s="14"/>
      <c r="H10085" s="15">
        <f>HYPERLINK("https://docs.wto.org/imrd/directdoc.asp?DDFDocuments/t/G/SPS/NUSA1323A1.DOC","EN")</f>
      </c>
      <c r="I10085" s="15">
        <f>HYPERLINK("https://docs.wto.org/imrd/directdoc.asp?DDFDocuments/u/G/SPS/NUSA1323A1.DOC","FR")</f>
      </c>
      <c r="J10085" s="15">
        <f>HYPERLINK("https://docs.wto.org/imrd/directdoc.asp?DDFDocuments/v/G/SPS/NUSA1323A1.DOC","ES")</f>
      </c>
    </row>
    <row r="10086">
      <c r="A10086" s="10" t="s">
        <v>17249</v>
      </c>
      <c r="B10086" s="11" t="s">
        <v>161</v>
      </c>
      <c r="C10086" s="10" t="s">
        <v>40</v>
      </c>
      <c r="D10086" s="12">
        <v>38929</v>
      </c>
      <c r="E10086" s="13" t="s">
        <v>19</v>
      </c>
      <c r="F10086" s="13" t="s">
        <v>17248</v>
      </c>
      <c r="G10086" s="14"/>
      <c r="H10086" s="15">
        <f>HYPERLINK("https://docs.wto.org/imrd/directdoc.asp?DDFDocuments/t/G/SPS/NUSA1324A1.DOC","EN")</f>
      </c>
      <c r="I10086" s="15">
        <f>HYPERLINK("https://docs.wto.org/imrd/directdoc.asp?DDFDocuments/u/G/SPS/NUSA1324A1.DOC","FR")</f>
      </c>
      <c r="J10086" s="15">
        <f>HYPERLINK("https://docs.wto.org/imrd/directdoc.asp?DDFDocuments/v/G/SPS/NUSA1324A1.DOC","ES")</f>
      </c>
    </row>
    <row r="10087">
      <c r="A10087" s="10" t="s">
        <v>17250</v>
      </c>
      <c r="B10087" s="11" t="s">
        <v>188</v>
      </c>
      <c r="C10087" s="10" t="s">
        <v>40</v>
      </c>
      <c r="D10087" s="12">
        <v>38926</v>
      </c>
      <c r="E10087" s="13" t="s">
        <v>19</v>
      </c>
      <c r="F10087" s="13" t="s">
        <v>158</v>
      </c>
      <c r="G10087" s="14"/>
      <c r="H10087" s="15">
        <f>HYPERLINK("https://docs.wto.org/imrd/directdoc.asp?DDFDocuments/t/G/SPS/NAUS182A2.doc","EN")</f>
      </c>
      <c r="I10087" s="15">
        <f>HYPERLINK("https://docs.wto.org/imrd/directdoc.asp?DDFDocuments/u/G/SPS/NAUS182A2.doc","FR")</f>
      </c>
      <c r="J10087" s="15">
        <f>HYPERLINK("https://docs.wto.org/imrd/directdoc.asp?DDFDocuments/v/G/SPS/NAUS182A2.doc","ES")</f>
      </c>
    </row>
    <row r="10088">
      <c r="A10088" s="10" t="s">
        <v>17251</v>
      </c>
      <c r="B10088" s="11" t="s">
        <v>12238</v>
      </c>
      <c r="C10088" s="10" t="s">
        <v>12</v>
      </c>
      <c r="D10088" s="12">
        <v>38926</v>
      </c>
      <c r="E10088" s="13" t="s">
        <v>17252</v>
      </c>
      <c r="F10088" s="13" t="s">
        <v>8072</v>
      </c>
      <c r="G10088" s="14"/>
      <c r="H10088" s="15">
        <f>HYPERLINK("https://docs.wto.org/imrd/directdoc.asp?DDFDocuments/q/G/SPS/NBEN5.pdf","EN")</f>
      </c>
      <c r="I10088" s="15">
        <f>HYPERLINK("https://docs.wto.org/imrd/directdoc.asp?DDFDocuments/r/G/SPS/NBEN5.pdf","FR")</f>
      </c>
      <c r="J10088" s="15">
        <f>HYPERLINK("https://docs.wto.org/imrd/directdoc.asp?DDFDocuments/s/G/SPS/NBEN5.pdf","ES")</f>
      </c>
    </row>
    <row r="10089">
      <c r="A10089" s="10" t="s">
        <v>17253</v>
      </c>
      <c r="B10089" s="11" t="s">
        <v>183</v>
      </c>
      <c r="C10089" s="10" t="s">
        <v>18</v>
      </c>
      <c r="D10089" s="12">
        <v>38924</v>
      </c>
      <c r="E10089" s="13" t="s">
        <v>17254</v>
      </c>
      <c r="F10089" s="13" t="s">
        <v>7603</v>
      </c>
      <c r="G10089" s="14"/>
      <c r="H10089" s="15">
        <f>HYPERLINK("https://docs.wto.org/imrd/directdoc.asp?DDFDocuments/t/G/SPS/NARG91.DOC","EN")</f>
      </c>
      <c r="I10089" s="15">
        <f>HYPERLINK("https://docs.wto.org/imrd/directdoc.asp?DDFDocuments/u/G/SPS/NARG91.DOC","FR")</f>
      </c>
      <c r="J10089" s="15">
        <f>HYPERLINK("https://docs.wto.org/imrd/directdoc.asp?DDFDocuments/v/G/SPS/NARG91.DOC","ES")</f>
      </c>
    </row>
    <row r="10090">
      <c r="A10090" s="10" t="s">
        <v>17255</v>
      </c>
      <c r="B10090" s="11" t="s">
        <v>82</v>
      </c>
      <c r="C10090" s="10" t="s">
        <v>40</v>
      </c>
      <c r="D10090" s="12">
        <v>38924</v>
      </c>
      <c r="E10090" s="13" t="s">
        <v>19</v>
      </c>
      <c r="F10090" s="13" t="s">
        <v>1282</v>
      </c>
      <c r="G10090" s="14" t="s">
        <v>5038</v>
      </c>
      <c r="H10090" s="15">
        <f>HYPERLINK("https://docs.wto.org/imrd/directdoc.asp?DDFDocuments/t/G/SPS/NEEC279A1.DOC","EN")</f>
      </c>
      <c r="I10090" s="15">
        <f>HYPERLINK("https://docs.wto.org/imrd/directdoc.asp?DDFDocuments/u/G/SPS/NEEC279A1.DOC","FR")</f>
      </c>
      <c r="J10090" s="15">
        <f>HYPERLINK("https://docs.wto.org/imrd/directdoc.asp?DDFDocuments/v/G/SPS/NEEC279A1.DOC","ES")</f>
      </c>
    </row>
    <row r="10091">
      <c r="A10091" s="10" t="s">
        <v>17256</v>
      </c>
      <c r="B10091" s="11" t="s">
        <v>27</v>
      </c>
      <c r="C10091" s="10" t="s">
        <v>12</v>
      </c>
      <c r="D10091" s="12">
        <v>38919</v>
      </c>
      <c r="E10091" s="13" t="s">
        <v>11572</v>
      </c>
      <c r="F10091" s="13" t="s">
        <v>32</v>
      </c>
      <c r="G10091" s="14" t="s">
        <v>379</v>
      </c>
      <c r="H10091" s="15">
        <f>HYPERLINK("https://docs.wto.org/imrd/directdoc.asp?DDFDocuments/t/G/SPS/NCRI47.doc","EN")</f>
      </c>
      <c r="I10091" s="15">
        <f>HYPERLINK("https://docs.wto.org/imrd/directdoc.asp?DDFDocuments/u/G/SPS/NCRI47.doc","FR")</f>
      </c>
      <c r="J10091" s="15">
        <f>HYPERLINK("https://docs.wto.org/imrd/directdoc.asp?DDFDocuments/v/G/SPS/NCRI47.doc","ES")</f>
      </c>
    </row>
    <row r="10092">
      <c r="A10092" s="10" t="s">
        <v>17257</v>
      </c>
      <c r="B10092" s="11" t="s">
        <v>72</v>
      </c>
      <c r="C10092" s="10" t="s">
        <v>40</v>
      </c>
      <c r="D10092" s="12">
        <v>38918</v>
      </c>
      <c r="E10092" s="13" t="s">
        <v>19</v>
      </c>
      <c r="F10092" s="13" t="s">
        <v>310</v>
      </c>
      <c r="G10092" s="14" t="s">
        <v>3481</v>
      </c>
      <c r="H10092" s="15">
        <f>HYPERLINK("https://docs.wto.org/imrd/directdoc.asp?DDFDocuments/t/G/SPS/NCAN238A2.DOC","EN")</f>
      </c>
      <c r="I10092" s="15">
        <f>HYPERLINK("https://docs.wto.org/imrd/directdoc.asp?DDFDocuments/u/G/SPS/NCAN238A2.DOC","FR")</f>
      </c>
      <c r="J10092" s="15">
        <f>HYPERLINK("https://docs.wto.org/imrd/directdoc.asp?DDFDocuments/v/G/SPS/NCAN238A2.DOC","ES")</f>
      </c>
    </row>
    <row r="10093">
      <c r="A10093" s="10" t="s">
        <v>17258</v>
      </c>
      <c r="B10093" s="11" t="s">
        <v>82</v>
      </c>
      <c r="C10093" s="10" t="s">
        <v>18</v>
      </c>
      <c r="D10093" s="12">
        <v>38918</v>
      </c>
      <c r="E10093" s="13" t="s">
        <v>16512</v>
      </c>
      <c r="F10093" s="13" t="s">
        <v>787</v>
      </c>
      <c r="G10093" s="14"/>
      <c r="H10093" s="15">
        <f>HYPERLINK("https://docs.wto.org/imrd/directdoc.asp?DDFDocuments/t/G/SPS/NEEC287.doc","EN")</f>
      </c>
      <c r="I10093" s="15">
        <f>HYPERLINK("https://docs.wto.org/imrd/directdoc.asp?DDFDocuments/u/G/SPS/NEEC287.doc","FR")</f>
      </c>
      <c r="J10093" s="15">
        <f>HYPERLINK("https://docs.wto.org/imrd/directdoc.asp?DDFDocuments/v/G/SPS/NEEC287.doc","ES")</f>
      </c>
    </row>
    <row r="10094">
      <c r="A10094" s="10" t="s">
        <v>17259</v>
      </c>
      <c r="B10094" s="11" t="s">
        <v>82</v>
      </c>
      <c r="C10094" s="10" t="s">
        <v>18</v>
      </c>
      <c r="D10094" s="12">
        <v>38918</v>
      </c>
      <c r="E10094" s="13" t="s">
        <v>16512</v>
      </c>
      <c r="F10094" s="13" t="s">
        <v>787</v>
      </c>
      <c r="G10094" s="14"/>
      <c r="H10094" s="15">
        <f>HYPERLINK("https://docs.wto.org/imrd/directdoc.asp?DDFDocuments/t/G/SPS/NEEC288.doc","EN")</f>
      </c>
      <c r="I10094" s="15">
        <f>HYPERLINK("https://docs.wto.org/imrd/directdoc.asp?DDFDocuments/u/G/SPS/NEEC288.doc","FR")</f>
      </c>
      <c r="J10094" s="15">
        <f>HYPERLINK("https://docs.wto.org/imrd/directdoc.asp?DDFDocuments/v/G/SPS/NEEC288.doc","ES")</f>
      </c>
    </row>
    <row r="10095">
      <c r="A10095" s="10" t="s">
        <v>17260</v>
      </c>
      <c r="B10095" s="11" t="s">
        <v>2519</v>
      </c>
      <c r="C10095" s="10" t="s">
        <v>18</v>
      </c>
      <c r="D10095" s="12">
        <v>38918</v>
      </c>
      <c r="E10095" s="13" t="s">
        <v>17261</v>
      </c>
      <c r="F10095" s="13" t="s">
        <v>17262</v>
      </c>
      <c r="G10095" s="14"/>
      <c r="H10095" s="15">
        <f>HYPERLINK("https://docs.wto.org/imrd/directdoc.asp?DDFDocuments/t/G/SPS/NNOR16.DOC","EN")</f>
      </c>
      <c r="I10095" s="15">
        <f>HYPERLINK("https://docs.wto.org/imrd/directdoc.asp?DDFDocuments/u/G/SPS/NNOR16.DOC","FR")</f>
      </c>
      <c r="J10095" s="15">
        <f>HYPERLINK("https://docs.wto.org/imrd/directdoc.asp?DDFDocuments/v/G/SPS/NNOR16.DOC","ES")</f>
      </c>
    </row>
    <row r="10096">
      <c r="A10096" s="10" t="s">
        <v>17263</v>
      </c>
      <c r="B10096" s="11" t="s">
        <v>95</v>
      </c>
      <c r="C10096" s="10" t="s">
        <v>40</v>
      </c>
      <c r="D10096" s="12">
        <v>38916</v>
      </c>
      <c r="E10096" s="13" t="s">
        <v>19</v>
      </c>
      <c r="F10096" s="13" t="s">
        <v>5150</v>
      </c>
      <c r="G10096" s="14"/>
      <c r="H10096" s="15">
        <f>HYPERLINK("https://docs.wto.org/imrd/directdoc.asp?DDFDocuments/t/G/SPS/NBRA145A1.DOC","EN")</f>
      </c>
      <c r="I10096" s="15">
        <f>HYPERLINK("https://docs.wto.org/imrd/directdoc.asp?DDFDocuments/u/G/SPS/NBRA145A1.DOC","FR")</f>
      </c>
      <c r="J10096" s="15">
        <f>HYPERLINK("https://docs.wto.org/imrd/directdoc.asp?DDFDocuments/v/G/SPS/NBRA145A1.DOC","ES")</f>
      </c>
    </row>
    <row r="10097">
      <c r="A10097" s="10" t="s">
        <v>17264</v>
      </c>
      <c r="B10097" s="11" t="s">
        <v>95</v>
      </c>
      <c r="C10097" s="10" t="s">
        <v>40</v>
      </c>
      <c r="D10097" s="12">
        <v>38916</v>
      </c>
      <c r="E10097" s="13" t="s">
        <v>19</v>
      </c>
      <c r="F10097" s="13" t="s">
        <v>5150</v>
      </c>
      <c r="G10097" s="14"/>
      <c r="H10097" s="15">
        <f>HYPERLINK("https://docs.wto.org/imrd/directdoc.asp?DDFDocuments/t/G/SPS/NBRA155A1.DOC","EN")</f>
      </c>
      <c r="I10097" s="15">
        <f>HYPERLINK("https://docs.wto.org/imrd/directdoc.asp?DDFDocuments/u/G/SPS/NBRA155A1.DOC","FR")</f>
      </c>
      <c r="J10097" s="15">
        <f>HYPERLINK("https://docs.wto.org/imrd/directdoc.asp?DDFDocuments/v/G/SPS/NBRA155A1.DOC","ES")</f>
      </c>
    </row>
    <row r="10098">
      <c r="A10098" s="10" t="s">
        <v>17265</v>
      </c>
      <c r="B10098" s="11" t="s">
        <v>95</v>
      </c>
      <c r="C10098" s="10" t="s">
        <v>18</v>
      </c>
      <c r="D10098" s="12">
        <v>38916</v>
      </c>
      <c r="E10098" s="13" t="s">
        <v>17266</v>
      </c>
      <c r="F10098" s="13" t="s">
        <v>1550</v>
      </c>
      <c r="G10098" s="14"/>
      <c r="H10098" s="15">
        <f>HYPERLINK("https://docs.wto.org/imrd/directdoc.asp?DDFDocuments/t/G/SPS/NBRA188.doc","EN")</f>
      </c>
      <c r="I10098" s="15">
        <f>HYPERLINK("https://docs.wto.org/imrd/directdoc.asp?DDFDocuments/u/G/SPS/NBRA188.doc","FR")</f>
      </c>
      <c r="J10098" s="15">
        <f>HYPERLINK("https://docs.wto.org/imrd/directdoc.asp?DDFDocuments/v/G/SPS/NBRA188.doc","ES")</f>
      </c>
    </row>
    <row r="10099">
      <c r="A10099" s="10" t="s">
        <v>17267</v>
      </c>
      <c r="B10099" s="11" t="s">
        <v>95</v>
      </c>
      <c r="C10099" s="10" t="s">
        <v>18</v>
      </c>
      <c r="D10099" s="12">
        <v>38916</v>
      </c>
      <c r="E10099" s="13" t="s">
        <v>17268</v>
      </c>
      <c r="F10099" s="13" t="s">
        <v>24</v>
      </c>
      <c r="G10099" s="14"/>
      <c r="H10099" s="15">
        <f>HYPERLINK("https://docs.wto.org/imrd/directdoc.asp?DDFDocuments/q/G/SPS/NBRA189.pdf","EN")</f>
      </c>
      <c r="I10099" s="15">
        <f>HYPERLINK("https://docs.wto.org/imrd/directdoc.asp?DDFDocuments/r/G/SPS/NBRA189.pdf","FR")</f>
      </c>
      <c r="J10099" s="15">
        <f>HYPERLINK("https://docs.wto.org/imrd/directdoc.asp?DDFDocuments/s/G/SPS/NBRA189.pdf","ES")</f>
      </c>
    </row>
    <row r="10100">
      <c r="A10100" s="10" t="s">
        <v>17269</v>
      </c>
      <c r="B10100" s="11" t="s">
        <v>95</v>
      </c>
      <c r="C10100" s="10" t="s">
        <v>18</v>
      </c>
      <c r="D10100" s="12">
        <v>38916</v>
      </c>
      <c r="E10100" s="13" t="s">
        <v>15757</v>
      </c>
      <c r="F10100" s="13" t="s">
        <v>368</v>
      </c>
      <c r="G10100" s="14"/>
      <c r="H10100" s="15">
        <f>HYPERLINK("https://docs.wto.org/imrd/directdoc.asp?DDFDocuments/t/G/SPS/NBRA190.doc","EN")</f>
      </c>
      <c r="I10100" s="15">
        <f>HYPERLINK("https://docs.wto.org/imrd/directdoc.asp?DDFDocuments/u/G/SPS/NBRA190.doc","FR")</f>
      </c>
      <c r="J10100" s="15">
        <f>HYPERLINK("https://docs.wto.org/imrd/directdoc.asp?DDFDocuments/v/G/SPS/NBRA190.doc","ES")</f>
      </c>
    </row>
    <row r="10101">
      <c r="A10101" s="10" t="s">
        <v>17270</v>
      </c>
      <c r="B10101" s="11" t="s">
        <v>72</v>
      </c>
      <c r="C10101" s="10" t="s">
        <v>18</v>
      </c>
      <c r="D10101" s="12">
        <v>38916</v>
      </c>
      <c r="E10101" s="13" t="s">
        <v>17271</v>
      </c>
      <c r="F10101" s="13" t="s">
        <v>992</v>
      </c>
      <c r="G10101" s="14"/>
      <c r="H10101" s="15">
        <f>HYPERLINK("https://docs.wto.org/imrd/directdoc.asp?DDFDocuments/q/G/SPS/NCAN267.pdf","EN")</f>
      </c>
      <c r="I10101" s="15">
        <f>HYPERLINK("https://docs.wto.org/imrd/directdoc.asp?DDFDocuments/r/G/SPS/NCAN267.pdf","FR")</f>
      </c>
      <c r="J10101" s="15">
        <f>HYPERLINK("https://docs.wto.org/imrd/directdoc.asp?DDFDocuments/s/G/SPS/NCAN267.pdf","ES")</f>
      </c>
    </row>
    <row r="10102">
      <c r="A10102" s="10" t="s">
        <v>17272</v>
      </c>
      <c r="B10102" s="11" t="s">
        <v>139</v>
      </c>
      <c r="C10102" s="10" t="s">
        <v>18</v>
      </c>
      <c r="D10102" s="12">
        <v>38916</v>
      </c>
      <c r="E10102" s="13" t="s">
        <v>17273</v>
      </c>
      <c r="F10102" s="13" t="s">
        <v>17274</v>
      </c>
      <c r="G10102" s="14"/>
      <c r="H10102" s="15">
        <f>HYPERLINK("https://docs.wto.org/imrd/directdoc.asp?DDFDocuments/t/G/SPS/NIND41.DOC","EN")</f>
      </c>
      <c r="I10102" s="15">
        <f>HYPERLINK("https://docs.wto.org/imrd/directdoc.asp?DDFDocuments/u/G/SPS/NIND41.DOC","FR")</f>
      </c>
      <c r="J10102" s="15">
        <f>HYPERLINK("https://docs.wto.org/imrd/directdoc.asp?DDFDocuments/v/G/SPS/NIND41.DOC","ES")</f>
      </c>
    </row>
    <row r="10103">
      <c r="A10103" s="10" t="s">
        <v>17275</v>
      </c>
      <c r="B10103" s="11" t="s">
        <v>204</v>
      </c>
      <c r="C10103" s="10" t="s">
        <v>12</v>
      </c>
      <c r="D10103" s="12">
        <v>38911</v>
      </c>
      <c r="E10103" s="13" t="s">
        <v>17276</v>
      </c>
      <c r="F10103" s="13" t="s">
        <v>10074</v>
      </c>
      <c r="G10103" s="14"/>
      <c r="H10103" s="15">
        <f>HYPERLINK("https://docs.wto.org/imrd/directdoc.asp?DDFDocuments/q/G/SPS/NEGY16.pdf","EN")</f>
      </c>
      <c r="I10103" s="15">
        <f>HYPERLINK("https://docs.wto.org/imrd/directdoc.asp?DDFDocuments/r/G/SPS/NEGY16.pdf","FR")</f>
      </c>
      <c r="J10103" s="15">
        <f>HYPERLINK("https://docs.wto.org/imrd/directdoc.asp?DDFDocuments/s/G/SPS/NEGY16.pdf","ES")</f>
      </c>
    </row>
    <row r="10104">
      <c r="A10104" s="10" t="s">
        <v>17277</v>
      </c>
      <c r="B10104" s="11" t="s">
        <v>623</v>
      </c>
      <c r="C10104" s="10" t="s">
        <v>18</v>
      </c>
      <c r="D10104" s="12">
        <v>38910</v>
      </c>
      <c r="E10104" s="13" t="s">
        <v>17278</v>
      </c>
      <c r="F10104" s="13" t="s">
        <v>992</v>
      </c>
      <c r="G10104" s="14"/>
      <c r="H10104" s="15">
        <f>HYPERLINK("https://docs.wto.org/imrd/directdoc.asp?DDFDocuments/t/G/SPS/NOMN7.DOC","EN")</f>
      </c>
      <c r="I10104" s="15">
        <f>HYPERLINK("https://docs.wto.org/imrd/directdoc.asp?DDFDocuments/u/G/SPS/NOMN7.DOC","FR")</f>
      </c>
      <c r="J10104" s="15">
        <f>HYPERLINK("https://docs.wto.org/imrd/directdoc.asp?DDFDocuments/v/G/SPS/NOMN7.DOC","ES")</f>
      </c>
    </row>
    <row r="10105">
      <c r="A10105" s="10" t="s">
        <v>17279</v>
      </c>
      <c r="B10105" s="11" t="s">
        <v>188</v>
      </c>
      <c r="C10105" s="10" t="s">
        <v>12</v>
      </c>
      <c r="D10105" s="12">
        <v>38909</v>
      </c>
      <c r="E10105" s="13" t="s">
        <v>17280</v>
      </c>
      <c r="F10105" s="13" t="s">
        <v>717</v>
      </c>
      <c r="G10105" s="14"/>
      <c r="H10105" s="15">
        <f>HYPERLINK("https://docs.wto.org/imrd/directdoc.asp?DDFDocuments/q/G/SPS/NAUS199.pdf","EN")</f>
      </c>
      <c r="I10105" s="15">
        <f>HYPERLINK("https://docs.wto.org/imrd/directdoc.asp?DDFDocuments/r/G/SPS/NAUS199.pdf","FR")</f>
      </c>
      <c r="J10105" s="15">
        <f>HYPERLINK("https://docs.wto.org/imrd/directdoc.asp?DDFDocuments/s/G/SPS/NAUS199.pdf","ES")</f>
      </c>
    </row>
    <row r="10106">
      <c r="A10106" s="10" t="s">
        <v>17281</v>
      </c>
      <c r="B10106" s="11" t="s">
        <v>188</v>
      </c>
      <c r="C10106" s="10" t="s">
        <v>18</v>
      </c>
      <c r="D10106" s="12">
        <v>38905</v>
      </c>
      <c r="E10106" s="13" t="s">
        <v>14583</v>
      </c>
      <c r="F10106" s="13" t="s">
        <v>1282</v>
      </c>
      <c r="G10106" s="14"/>
      <c r="H10106" s="15">
        <f>HYPERLINK("https://docs.wto.org/imrd/directdoc.asp?DDFDocuments/t/G/SPS/NAUS198.doc","EN")</f>
      </c>
      <c r="I10106" s="15">
        <f>HYPERLINK("https://docs.wto.org/imrd/directdoc.asp?DDFDocuments/u/G/SPS/NAUS198.doc","FR")</f>
      </c>
      <c r="J10106" s="15">
        <f>HYPERLINK("https://docs.wto.org/imrd/directdoc.asp?DDFDocuments/v/G/SPS/NAUS198.doc","ES")</f>
      </c>
    </row>
    <row r="10107">
      <c r="A10107" s="10" t="s">
        <v>17282</v>
      </c>
      <c r="B10107" s="11" t="s">
        <v>1389</v>
      </c>
      <c r="C10107" s="10" t="s">
        <v>18</v>
      </c>
      <c r="D10107" s="12">
        <v>38905</v>
      </c>
      <c r="E10107" s="13" t="s">
        <v>2329</v>
      </c>
      <c r="F10107" s="13" t="s">
        <v>368</v>
      </c>
      <c r="G10107" s="14"/>
      <c r="H10107" s="15">
        <f>HYPERLINK("https://docs.wto.org/imrd/directdoc.asp?DDFDocuments/t/G/SPS/NDOM3.DOC","EN")</f>
      </c>
      <c r="I10107" s="15">
        <f>HYPERLINK("https://docs.wto.org/imrd/directdoc.asp?DDFDocuments/u/G/SPS/NDOM3.DOC","FR")</f>
      </c>
      <c r="J10107" s="15">
        <f>HYPERLINK("https://docs.wto.org/imrd/directdoc.asp?DDFDocuments/v/G/SPS/NDOM3.DOC","ES")</f>
      </c>
    </row>
    <row r="10108">
      <c r="A10108" s="10" t="s">
        <v>17283</v>
      </c>
      <c r="B10108" s="11" t="s">
        <v>82</v>
      </c>
      <c r="C10108" s="10" t="s">
        <v>18</v>
      </c>
      <c r="D10108" s="12">
        <v>38905</v>
      </c>
      <c r="E10108" s="13" t="s">
        <v>17284</v>
      </c>
      <c r="F10108" s="13" t="s">
        <v>16696</v>
      </c>
      <c r="G10108" s="14"/>
      <c r="H10108" s="15">
        <f>HYPERLINK("https://docs.wto.org/imrd/directdoc.asp?DDFDocuments/t/G/SPS/NEEC286.DOC","EN")</f>
      </c>
      <c r="I10108" s="15">
        <f>HYPERLINK("https://docs.wto.org/imrd/directdoc.asp?DDFDocuments/u/G/SPS/NEEC286.DOC","FR")</f>
      </c>
      <c r="J10108" s="15">
        <f>HYPERLINK("https://docs.wto.org/imrd/directdoc.asp?DDFDocuments/v/G/SPS/NEEC286.DOC","ES")</f>
      </c>
    </row>
    <row r="10109">
      <c r="A10109" s="10" t="s">
        <v>17285</v>
      </c>
      <c r="B10109" s="11" t="s">
        <v>34</v>
      </c>
      <c r="C10109" s="10" t="s">
        <v>18</v>
      </c>
      <c r="D10109" s="12">
        <v>38905</v>
      </c>
      <c r="E10109" s="13" t="s">
        <v>17286</v>
      </c>
      <c r="F10109" s="13" t="s">
        <v>733</v>
      </c>
      <c r="G10109" s="14"/>
      <c r="H10109" s="15">
        <f>HYPERLINK("https://docs.wto.org/imrd/directdoc.asp?DDFDocuments/t/G/SPS/NJPN165.DOC","EN")</f>
      </c>
      <c r="I10109" s="15">
        <f>HYPERLINK("https://docs.wto.org/imrd/directdoc.asp?DDFDocuments/u/G/SPS/NJPN165.DOC","FR")</f>
      </c>
      <c r="J10109" s="15">
        <f>HYPERLINK("https://docs.wto.org/imrd/directdoc.asp?DDFDocuments/v/G/SPS/NJPN165.DOC","ES")</f>
      </c>
    </row>
    <row r="10110">
      <c r="A10110" s="10" t="s">
        <v>17287</v>
      </c>
      <c r="B10110" s="11" t="s">
        <v>82</v>
      </c>
      <c r="C10110" s="10" t="s">
        <v>40</v>
      </c>
      <c r="D10110" s="12">
        <v>38904</v>
      </c>
      <c r="E10110" s="13" t="s">
        <v>19</v>
      </c>
      <c r="F10110" s="13" t="s">
        <v>15517</v>
      </c>
      <c r="G10110" s="14"/>
      <c r="H10110" s="15">
        <f>HYPERLINK("https://docs.wto.org/imrd/directdoc.asp?DDFDocuments/t/G/SPS/NEEC103A15.DOC","EN")</f>
      </c>
      <c r="I10110" s="15">
        <f>HYPERLINK("https://docs.wto.org/imrd/directdoc.asp?DDFDocuments/u/G/SPS/NEEC103A15.DOC","FR")</f>
      </c>
      <c r="J10110" s="15">
        <f>HYPERLINK("https://docs.wto.org/imrd/directdoc.asp?DDFDocuments/v/G/SPS/NEEC103A15.DOC","ES")</f>
      </c>
    </row>
    <row r="10111">
      <c r="A10111" s="10" t="s">
        <v>17288</v>
      </c>
      <c r="B10111" s="11" t="s">
        <v>153</v>
      </c>
      <c r="C10111" s="10" t="s">
        <v>18</v>
      </c>
      <c r="D10111" s="12">
        <v>38904</v>
      </c>
      <c r="E10111" s="13" t="s">
        <v>185</v>
      </c>
      <c r="F10111" s="13" t="s">
        <v>186</v>
      </c>
      <c r="G10111" s="14"/>
      <c r="H10111" s="15">
        <f>HYPERLINK("https://docs.wto.org/imrd/directdoc.asp?DDFDocuments/q/G/SPS/NKOR212.pdf","EN")</f>
      </c>
      <c r="I10111" s="15">
        <f>HYPERLINK("https://docs.wto.org/imrd/directdoc.asp?DDFDocuments/r/G/SPS/NKOR212.pdf","FR")</f>
      </c>
      <c r="J10111" s="15">
        <f>HYPERLINK("https://docs.wto.org/imrd/directdoc.asp?DDFDocuments/s/G/SPS/NKOR212.pdf","ES")</f>
      </c>
    </row>
    <row r="10112">
      <c r="A10112" s="10" t="s">
        <v>17289</v>
      </c>
      <c r="B10112" s="11" t="s">
        <v>17</v>
      </c>
      <c r="C10112" s="10" t="s">
        <v>18</v>
      </c>
      <c r="D10112" s="12">
        <v>38903</v>
      </c>
      <c r="E10112" s="13" t="s">
        <v>17290</v>
      </c>
      <c r="F10112" s="13" t="s">
        <v>144</v>
      </c>
      <c r="G10112" s="14"/>
      <c r="H10112" s="15">
        <f>HYPERLINK("https://docs.wto.org/imrd/directdoc.asp?DDFDocuments/t/G/SPS/NNIC34.DOC","EN")</f>
      </c>
      <c r="I10112" s="15">
        <f>HYPERLINK("https://docs.wto.org/imrd/directdoc.asp?DDFDocuments/u/G/SPS/NNIC34.DOC","FR")</f>
      </c>
      <c r="J10112" s="15">
        <f>HYPERLINK("https://docs.wto.org/imrd/directdoc.asp?DDFDocuments/v/G/SPS/NNIC34.DOC","ES")</f>
      </c>
    </row>
    <row r="10113">
      <c r="A10113" s="10" t="s">
        <v>17291</v>
      </c>
      <c r="B10113" s="11" t="s">
        <v>17</v>
      </c>
      <c r="C10113" s="10" t="s">
        <v>18</v>
      </c>
      <c r="D10113" s="12">
        <v>38903</v>
      </c>
      <c r="E10113" s="13" t="s">
        <v>17290</v>
      </c>
      <c r="F10113" s="13" t="s">
        <v>3926</v>
      </c>
      <c r="G10113" s="14"/>
      <c r="H10113" s="15">
        <f>HYPERLINK("https://docs.wto.org/imrd/directdoc.asp?DDFDocuments/t/G/SPS/NNIC35.DOC","EN")</f>
      </c>
      <c r="I10113" s="15">
        <f>HYPERLINK("https://docs.wto.org/imrd/directdoc.asp?DDFDocuments/u/G/SPS/NNIC35.DOC","FR")</f>
      </c>
      <c r="J10113" s="15">
        <f>HYPERLINK("https://docs.wto.org/imrd/directdoc.asp?DDFDocuments/v/G/SPS/NNIC35.DOC","ES")</f>
      </c>
    </row>
    <row r="10114">
      <c r="A10114" s="10" t="s">
        <v>17292</v>
      </c>
      <c r="B10114" s="11" t="s">
        <v>17</v>
      </c>
      <c r="C10114" s="10" t="s">
        <v>18</v>
      </c>
      <c r="D10114" s="12">
        <v>38903</v>
      </c>
      <c r="E10114" s="13" t="s">
        <v>17293</v>
      </c>
      <c r="F10114" s="13" t="s">
        <v>3926</v>
      </c>
      <c r="G10114" s="14"/>
      <c r="H10114" s="15">
        <f>HYPERLINK("https://docs.wto.org/imrd/directdoc.asp?DDFDocuments/t/G/SPS/NNIC36.doc","EN")</f>
      </c>
      <c r="I10114" s="15">
        <f>HYPERLINK("https://docs.wto.org/imrd/directdoc.asp?DDFDocuments/u/G/SPS/NNIC36.doc","FR")</f>
      </c>
      <c r="J10114" s="15">
        <f>HYPERLINK("https://docs.wto.org/imrd/directdoc.asp?DDFDocuments/v/G/SPS/NNIC36.doc","ES")</f>
      </c>
    </row>
    <row r="10115">
      <c r="A10115" s="10" t="s">
        <v>17294</v>
      </c>
      <c r="B10115" s="11" t="s">
        <v>161</v>
      </c>
      <c r="C10115" s="10" t="s">
        <v>18</v>
      </c>
      <c r="D10115" s="12">
        <v>38903</v>
      </c>
      <c r="E10115" s="13" t="s">
        <v>17295</v>
      </c>
      <c r="F10115" s="13" t="s">
        <v>158</v>
      </c>
      <c r="G10115" s="14" t="s">
        <v>17296</v>
      </c>
      <c r="H10115" s="15">
        <f>HYPERLINK("https://docs.wto.org/imrd/directdoc.asp?DDFDocuments/t/G/SPS/NUSA1353.doc","EN")</f>
      </c>
      <c r="I10115" s="15">
        <f>HYPERLINK("https://docs.wto.org/imrd/directdoc.asp?DDFDocuments/u/G/SPS/NUSA1353.doc","FR")</f>
      </c>
      <c r="J10115" s="15">
        <f>HYPERLINK("https://docs.wto.org/imrd/directdoc.asp?DDFDocuments/v/G/SPS/NUSA1353.doc","ES")</f>
      </c>
    </row>
    <row r="10116">
      <c r="A10116" s="10" t="s">
        <v>17297</v>
      </c>
      <c r="B10116" s="11" t="s">
        <v>161</v>
      </c>
      <c r="C10116" s="10" t="s">
        <v>18</v>
      </c>
      <c r="D10116" s="12">
        <v>38902</v>
      </c>
      <c r="E10116" s="13" t="s">
        <v>17298</v>
      </c>
      <c r="F10116" s="13" t="s">
        <v>2671</v>
      </c>
      <c r="G10116" s="14"/>
      <c r="H10116" s="15">
        <f>HYPERLINK("https://docs.wto.org/imrd/directdoc.asp?DDFDocuments/t/G/SPS/NUSA1351.doc","EN")</f>
      </c>
      <c r="I10116" s="15">
        <f>HYPERLINK("https://docs.wto.org/imrd/directdoc.asp?DDFDocuments/u/G/SPS/NUSA1351.doc","FR")</f>
      </c>
      <c r="J10116" s="15">
        <f>HYPERLINK("https://docs.wto.org/imrd/directdoc.asp?DDFDocuments/v/G/SPS/NUSA1351.doc","ES")</f>
      </c>
    </row>
    <row r="10117">
      <c r="A10117" s="10" t="s">
        <v>17299</v>
      </c>
      <c r="B10117" s="11" t="s">
        <v>183</v>
      </c>
      <c r="C10117" s="10" t="s">
        <v>18</v>
      </c>
      <c r="D10117" s="12">
        <v>38901</v>
      </c>
      <c r="E10117" s="13" t="s">
        <v>17300</v>
      </c>
      <c r="F10117" s="13" t="s">
        <v>223</v>
      </c>
      <c r="G10117" s="14" t="s">
        <v>147</v>
      </c>
      <c r="H10117" s="15">
        <f>HYPERLINK("https://docs.wto.org/imrd/directdoc.asp?DDFDocuments/q/G/SPS/NARG90.pdf","EN")</f>
      </c>
      <c r="I10117" s="15">
        <f>HYPERLINK("https://docs.wto.org/imrd/directdoc.asp?DDFDocuments/r/G/SPS/NARG90.pdf","FR")</f>
      </c>
      <c r="J10117" s="15">
        <f>HYPERLINK("https://docs.wto.org/imrd/directdoc.asp?DDFDocuments/s/G/SPS/NARG90.pdf","ES")</f>
      </c>
    </row>
    <row r="10118">
      <c r="A10118" s="10" t="s">
        <v>17301</v>
      </c>
      <c r="B10118" s="11" t="s">
        <v>95</v>
      </c>
      <c r="C10118" s="10" t="s">
        <v>18</v>
      </c>
      <c r="D10118" s="12">
        <v>38901</v>
      </c>
      <c r="E10118" s="13" t="s">
        <v>17302</v>
      </c>
      <c r="F10118" s="13" t="s">
        <v>1550</v>
      </c>
      <c r="G10118" s="14"/>
      <c r="H10118" s="15">
        <f>HYPERLINK("https://docs.wto.org/imrd/directdoc.asp?DDFDocuments/t/G/SPS/NBRA186.doc","EN")</f>
      </c>
      <c r="I10118" s="15">
        <f>HYPERLINK("https://docs.wto.org/imrd/directdoc.asp?DDFDocuments/u/G/SPS/NBRA186.doc","FR")</f>
      </c>
      <c r="J10118" s="15">
        <f>HYPERLINK("https://docs.wto.org/imrd/directdoc.asp?DDFDocuments/v/G/SPS/NBRA186.doc","ES")</f>
      </c>
    </row>
    <row r="10119">
      <c r="A10119" s="10" t="s">
        <v>17303</v>
      </c>
      <c r="B10119" s="11" t="s">
        <v>95</v>
      </c>
      <c r="C10119" s="10" t="s">
        <v>18</v>
      </c>
      <c r="D10119" s="12">
        <v>38901</v>
      </c>
      <c r="E10119" s="13" t="s">
        <v>1159</v>
      </c>
      <c r="F10119" s="13" t="s">
        <v>368</v>
      </c>
      <c r="G10119" s="14"/>
      <c r="H10119" s="15">
        <f>HYPERLINK("https://docs.wto.org/imrd/directdoc.asp?DDFDocuments/t/G/SPS/NBRA187.DOC","EN")</f>
      </c>
      <c r="I10119" s="15">
        <f>HYPERLINK("https://docs.wto.org/imrd/directdoc.asp?DDFDocuments/u/G/SPS/NBRA187.DOC","FR")</f>
      </c>
      <c r="J10119" s="15">
        <f>HYPERLINK("https://docs.wto.org/imrd/directdoc.asp?DDFDocuments/v/G/SPS/NBRA187.DOC","ES")</f>
      </c>
    </row>
    <row r="10120">
      <c r="A10120" s="10" t="s">
        <v>17304</v>
      </c>
      <c r="B10120" s="11" t="s">
        <v>204</v>
      </c>
      <c r="C10120" s="10" t="s">
        <v>40</v>
      </c>
      <c r="D10120" s="12">
        <v>38901</v>
      </c>
      <c r="E10120" s="13" t="s">
        <v>19</v>
      </c>
      <c r="F10120" s="13" t="s">
        <v>992</v>
      </c>
      <c r="G10120" s="14"/>
      <c r="H10120" s="15">
        <f>HYPERLINK("https://docs.wto.org/imrd/directdoc.asp?DDFDocuments/t/G/SPS/NEGY11A1.DOC","EN")</f>
      </c>
      <c r="I10120" s="15">
        <f>HYPERLINK("https://docs.wto.org/imrd/directdoc.asp?DDFDocuments/u/G/SPS/NEGY11A1.DOC","FR")</f>
      </c>
      <c r="J10120" s="15">
        <f>HYPERLINK("https://docs.wto.org/imrd/directdoc.asp?DDFDocuments/v/G/SPS/NEGY11A1.DOC","ES")</f>
      </c>
    </row>
    <row r="10121">
      <c r="A10121" s="10" t="s">
        <v>17305</v>
      </c>
      <c r="B10121" s="11" t="s">
        <v>204</v>
      </c>
      <c r="C10121" s="10" t="s">
        <v>18</v>
      </c>
      <c r="D10121" s="12">
        <v>38901</v>
      </c>
      <c r="E10121" s="13" t="s">
        <v>17306</v>
      </c>
      <c r="F10121" s="13" t="s">
        <v>24</v>
      </c>
      <c r="G10121" s="14" t="s">
        <v>72</v>
      </c>
      <c r="H10121" s="15">
        <f>HYPERLINK("https://docs.wto.org/imrd/directdoc.asp?DDFDocuments/t/G/SPS/NEGY14.doc","EN")</f>
      </c>
      <c r="I10121" s="15">
        <f>HYPERLINK("https://docs.wto.org/imrd/directdoc.asp?DDFDocuments/u/G/SPS/NEGY14.doc","FR")</f>
      </c>
      <c r="J10121" s="15">
        <f>HYPERLINK("https://docs.wto.org/imrd/directdoc.asp?DDFDocuments/v/G/SPS/NEGY14.doc","ES")</f>
      </c>
    </row>
    <row r="10122">
      <c r="A10122" s="10" t="s">
        <v>17307</v>
      </c>
      <c r="B10122" s="11" t="s">
        <v>204</v>
      </c>
      <c r="C10122" s="10" t="s">
        <v>12</v>
      </c>
      <c r="D10122" s="12">
        <v>38901</v>
      </c>
      <c r="E10122" s="13" t="s">
        <v>17306</v>
      </c>
      <c r="F10122" s="13" t="s">
        <v>7603</v>
      </c>
      <c r="G10122" s="14" t="s">
        <v>72</v>
      </c>
      <c r="H10122" s="15">
        <f>HYPERLINK("https://docs.wto.org/imrd/directdoc.asp?DDFDocuments/t/G/SPS/NEGY15.DOC","EN")</f>
      </c>
      <c r="I10122" s="15">
        <f>HYPERLINK("https://docs.wto.org/imrd/directdoc.asp?DDFDocuments/u/G/SPS/NEGY15.DOC","FR")</f>
      </c>
      <c r="J10122" s="15">
        <f>HYPERLINK("https://docs.wto.org/imrd/directdoc.asp?DDFDocuments/v/G/SPS/NEGY15.DOC","ES")</f>
      </c>
    </row>
    <row r="10123">
      <c r="A10123" s="10" t="s">
        <v>17308</v>
      </c>
      <c r="B10123" s="11" t="s">
        <v>1274</v>
      </c>
      <c r="C10123" s="10" t="s">
        <v>12</v>
      </c>
      <c r="D10123" s="12">
        <v>38901</v>
      </c>
      <c r="E10123" s="13" t="s">
        <v>17309</v>
      </c>
      <c r="F10123" s="13" t="s">
        <v>5697</v>
      </c>
      <c r="G10123" s="14"/>
      <c r="H10123" s="15">
        <f>HYPERLINK("https://docs.wto.org/imrd/directdoc.asp?DDFDocuments/t/G/SPS/NESP4.DOC","EN")</f>
      </c>
      <c r="I10123" s="15">
        <f>HYPERLINK("https://docs.wto.org/imrd/directdoc.asp?DDFDocuments/u/G/SPS/NESP4.DOC","FR")</f>
      </c>
      <c r="J10123" s="15">
        <f>HYPERLINK("https://docs.wto.org/imrd/directdoc.asp?DDFDocuments/v/G/SPS/NESP4.DOC","ES")</f>
      </c>
    </row>
    <row r="10124">
      <c r="A10124" s="10" t="s">
        <v>17310</v>
      </c>
      <c r="B10124" s="11" t="s">
        <v>43</v>
      </c>
      <c r="C10124" s="10" t="s">
        <v>12</v>
      </c>
      <c r="D10124" s="12">
        <v>38891</v>
      </c>
      <c r="E10124" s="13" t="s">
        <v>17311</v>
      </c>
      <c r="F10124" s="13" t="s">
        <v>3688</v>
      </c>
      <c r="G10124" s="14" t="s">
        <v>2113</v>
      </c>
      <c r="H10124" s="15">
        <f>HYPERLINK("https://docs.wto.org/imrd/directdoc.asp?DDFDocuments/t/G/SPS/NROU10.doc","EN")</f>
      </c>
      <c r="I10124" s="15">
        <f>HYPERLINK("https://docs.wto.org/imrd/directdoc.asp?DDFDocuments/u/G/SPS/NROU10.doc","FR")</f>
      </c>
      <c r="J10124" s="15">
        <f>HYPERLINK("https://docs.wto.org/imrd/directdoc.asp?DDFDocuments/v/G/SPS/NROU10.doc","ES")</f>
      </c>
    </row>
    <row r="10125">
      <c r="A10125" s="10" t="s">
        <v>17312</v>
      </c>
      <c r="B10125" s="11" t="s">
        <v>43</v>
      </c>
      <c r="C10125" s="10" t="s">
        <v>12</v>
      </c>
      <c r="D10125" s="12">
        <v>38891</v>
      </c>
      <c r="E10125" s="13" t="s">
        <v>17313</v>
      </c>
      <c r="F10125" s="13" t="s">
        <v>868</v>
      </c>
      <c r="G10125" s="14"/>
      <c r="H10125" s="15">
        <f>HYPERLINK("https://docs.wto.org/imrd/directdoc.asp?DDFDocuments/q/G/SPS/NROU11.pdf","EN")</f>
      </c>
      <c r="I10125" s="15">
        <f>HYPERLINK("https://docs.wto.org/imrd/directdoc.asp?DDFDocuments/r/G/SPS/NROU11.pdf","FR")</f>
      </c>
      <c r="J10125" s="15">
        <f>HYPERLINK("https://docs.wto.org/imrd/directdoc.asp?DDFDocuments/s/G/SPS/NROU11.pdf","ES")</f>
      </c>
    </row>
    <row r="10126">
      <c r="A10126" s="10" t="s">
        <v>17314</v>
      </c>
      <c r="B10126" s="11" t="s">
        <v>214</v>
      </c>
      <c r="C10126" s="10" t="s">
        <v>12</v>
      </c>
      <c r="D10126" s="12">
        <v>38890</v>
      </c>
      <c r="E10126" s="13" t="s">
        <v>17315</v>
      </c>
      <c r="F10126" s="13" t="s">
        <v>138</v>
      </c>
      <c r="G10126" s="14" t="s">
        <v>1120</v>
      </c>
      <c r="H10126" s="15">
        <f>HYPERLINK("https://docs.wto.org/imrd/directdoc.asp?DDFDocuments/q/G/SPS/NARE21.pdf","EN")</f>
      </c>
      <c r="I10126" s="15">
        <f>HYPERLINK("https://docs.wto.org/imrd/directdoc.asp?DDFDocuments/r/G/SPS/NARE21.pdf","FR")</f>
      </c>
      <c r="J10126" s="15">
        <f>HYPERLINK("https://docs.wto.org/imrd/directdoc.asp?DDFDocuments/s/G/SPS/NARE21.pdf","ES")</f>
      </c>
    </row>
    <row r="10127">
      <c r="A10127" s="10" t="s">
        <v>17316</v>
      </c>
      <c r="B10127" s="11" t="s">
        <v>59</v>
      </c>
      <c r="C10127" s="10" t="s">
        <v>18</v>
      </c>
      <c r="D10127" s="12">
        <v>38890</v>
      </c>
      <c r="E10127" s="13" t="s">
        <v>17317</v>
      </c>
      <c r="F10127" s="13" t="s">
        <v>158</v>
      </c>
      <c r="G10127" s="14" t="s">
        <v>183</v>
      </c>
      <c r="H10127" s="15">
        <f>HYPERLINK("https://docs.wto.org/imrd/directdoc.asp?DDFDocuments/t/G/SPS/NTPKM87.DOC","EN")</f>
      </c>
      <c r="I10127" s="15">
        <f>HYPERLINK("https://docs.wto.org/imrd/directdoc.asp?DDFDocuments/u/G/SPS/NTPKM87.DOC","FR")</f>
      </c>
      <c r="J10127" s="15">
        <f>HYPERLINK("https://docs.wto.org/imrd/directdoc.asp?DDFDocuments/v/G/SPS/NTPKM87.DOC","ES")</f>
      </c>
    </row>
    <row r="10128">
      <c r="A10128" s="10" t="s">
        <v>17318</v>
      </c>
      <c r="B10128" s="11" t="s">
        <v>79</v>
      </c>
      <c r="C10128" s="10" t="s">
        <v>54</v>
      </c>
      <c r="D10128" s="12">
        <v>38888</v>
      </c>
      <c r="E10128" s="13" t="s">
        <v>19</v>
      </c>
      <c r="F10128" s="13" t="s">
        <v>2192</v>
      </c>
      <c r="G10128" s="14" t="s">
        <v>183</v>
      </c>
      <c r="H10128" s="15">
        <f>HYPERLINK("https://docs.wto.org/imrd/directdoc.asp?DDFDocuments/t/G/SPS/NCOL106A1.doc","EN")</f>
      </c>
      <c r="I10128" s="15">
        <f>HYPERLINK("https://docs.wto.org/imrd/directdoc.asp?DDFDocuments/u/G/SPS/NCOL106A1.doc","FR")</f>
      </c>
      <c r="J10128" s="15">
        <f>HYPERLINK("https://docs.wto.org/imrd/directdoc.asp?DDFDocuments/v/G/SPS/NCOL106A1.doc","ES")</f>
      </c>
    </row>
    <row r="10129">
      <c r="A10129" s="10" t="s">
        <v>17319</v>
      </c>
      <c r="B10129" s="11" t="s">
        <v>124</v>
      </c>
      <c r="C10129" s="10" t="s">
        <v>18</v>
      </c>
      <c r="D10129" s="12">
        <v>38888</v>
      </c>
      <c r="E10129" s="13" t="s">
        <v>17320</v>
      </c>
      <c r="F10129" s="13" t="s">
        <v>817</v>
      </c>
      <c r="G10129" s="14"/>
      <c r="H10129" s="15">
        <f>HYPERLINK("https://docs.wto.org/imrd/directdoc.asp?DDFDocuments/t/G/SPS/NIDN28.DOC","EN")</f>
      </c>
      <c r="I10129" s="15">
        <f>HYPERLINK("https://docs.wto.org/imrd/directdoc.asp?DDFDocuments/u/G/SPS/NIDN28.DOC","FR")</f>
      </c>
      <c r="J10129" s="15">
        <f>HYPERLINK("https://docs.wto.org/imrd/directdoc.asp?DDFDocuments/v/G/SPS/NIDN28.DOC","ES")</f>
      </c>
    </row>
    <row r="10130">
      <c r="A10130" s="10" t="s">
        <v>17321</v>
      </c>
      <c r="B10130" s="11" t="s">
        <v>351</v>
      </c>
      <c r="C10130" s="10" t="s">
        <v>12</v>
      </c>
      <c r="D10130" s="12">
        <v>38888</v>
      </c>
      <c r="E10130" s="13" t="s">
        <v>17322</v>
      </c>
      <c r="F10130" s="13" t="s">
        <v>138</v>
      </c>
      <c r="G10130" s="14"/>
      <c r="H10130" s="15">
        <f>HYPERLINK("https://docs.wto.org/imrd/directdoc.asp?DDFDocuments/t/G/SPS/NJOR17.DOC","EN")</f>
      </c>
      <c r="I10130" s="15">
        <f>HYPERLINK("https://docs.wto.org/imrd/directdoc.asp?DDFDocuments/u/G/SPS/NJOR17.DOC","FR")</f>
      </c>
      <c r="J10130" s="15">
        <f>HYPERLINK("https://docs.wto.org/imrd/directdoc.asp?DDFDocuments/v/G/SPS/NJOR17.DOC","ES")</f>
      </c>
    </row>
    <row r="10131">
      <c r="A10131" s="10" t="s">
        <v>17323</v>
      </c>
      <c r="B10131" s="11" t="s">
        <v>59</v>
      </c>
      <c r="C10131" s="10" t="s">
        <v>18</v>
      </c>
      <c r="D10131" s="12">
        <v>38888</v>
      </c>
      <c r="E10131" s="13" t="s">
        <v>17324</v>
      </c>
      <c r="F10131" s="13" t="s">
        <v>2192</v>
      </c>
      <c r="G10131" s="14"/>
      <c r="H10131" s="15">
        <f>HYPERLINK("https://docs.wto.org/imrd/directdoc.asp?DDFDocuments/t/G/SPS/NTPKM86.doc","EN")</f>
      </c>
      <c r="I10131" s="15">
        <f>HYPERLINK("https://docs.wto.org/imrd/directdoc.asp?DDFDocuments/u/G/SPS/NTPKM86.doc","FR")</f>
      </c>
      <c r="J10131" s="15">
        <f>HYPERLINK("https://docs.wto.org/imrd/directdoc.asp?DDFDocuments/v/G/SPS/NTPKM86.doc","ES")</f>
      </c>
    </row>
    <row r="10132">
      <c r="A10132" s="10" t="s">
        <v>17325</v>
      </c>
      <c r="B10132" s="11" t="s">
        <v>195</v>
      </c>
      <c r="C10132" s="10" t="s">
        <v>18</v>
      </c>
      <c r="D10132" s="12">
        <v>38884</v>
      </c>
      <c r="E10132" s="13" t="s">
        <v>14264</v>
      </c>
      <c r="F10132" s="13" t="s">
        <v>17013</v>
      </c>
      <c r="G10132" s="14"/>
      <c r="H10132" s="15">
        <f>HYPERLINK("https://docs.wto.org/imrd/directdoc.asp?DDFDocuments/t/G/SPS/NNZL354.DOC","EN")</f>
      </c>
      <c r="I10132" s="15">
        <f>HYPERLINK("https://docs.wto.org/imrd/directdoc.asp?DDFDocuments/u/G/SPS/NNZL354.DOC","FR")</f>
      </c>
      <c r="J10132" s="15">
        <f>HYPERLINK("https://docs.wto.org/imrd/directdoc.asp?DDFDocuments/v/G/SPS/NNZL354.DOC","ES")</f>
      </c>
    </row>
    <row r="10133">
      <c r="A10133" s="10" t="s">
        <v>17326</v>
      </c>
      <c r="B10133" s="11" t="s">
        <v>79</v>
      </c>
      <c r="C10133" s="10" t="s">
        <v>18</v>
      </c>
      <c r="D10133" s="12">
        <v>38883</v>
      </c>
      <c r="E10133" s="13" t="s">
        <v>17327</v>
      </c>
      <c r="F10133" s="13" t="s">
        <v>7603</v>
      </c>
      <c r="G10133" s="14"/>
      <c r="H10133" s="15">
        <f>HYPERLINK("https://docs.wto.org/imrd/directdoc.asp?DDFDocuments/t/G/SPS/NCOL116.DOC","EN")</f>
      </c>
      <c r="I10133" s="15">
        <f>HYPERLINK("https://docs.wto.org/imrd/directdoc.asp?DDFDocuments/u/G/SPS/NCOL116.DOC","FR")</f>
      </c>
      <c r="J10133" s="15">
        <f>HYPERLINK("https://docs.wto.org/imrd/directdoc.asp?DDFDocuments/v/G/SPS/NCOL116.DOC","ES")</f>
      </c>
    </row>
    <row r="10134">
      <c r="A10134" s="10" t="s">
        <v>17328</v>
      </c>
      <c r="B10134" s="11" t="s">
        <v>9156</v>
      </c>
      <c r="C10134" s="10" t="s">
        <v>54</v>
      </c>
      <c r="D10134" s="12">
        <v>38883</v>
      </c>
      <c r="E10134" s="13" t="s">
        <v>19</v>
      </c>
      <c r="F10134" s="13" t="s">
        <v>925</v>
      </c>
      <c r="G10134" s="14" t="s">
        <v>3481</v>
      </c>
      <c r="H10134" s="15">
        <f>HYPERLINK("https://docs.wto.org/imrd/directdoc.asp?DDFDocuments/t/G/SPS/NJAM7A1.DOC","EN")</f>
      </c>
      <c r="I10134" s="15">
        <f>HYPERLINK("https://docs.wto.org/imrd/directdoc.asp?DDFDocuments/u/G/SPS/NJAM7A1.DOC","FR")</f>
      </c>
      <c r="J10134" s="15">
        <f>HYPERLINK("https://docs.wto.org/imrd/directdoc.asp?DDFDocuments/v/G/SPS/NJAM7A1.DOC","ES")</f>
      </c>
    </row>
    <row r="10135">
      <c r="A10135" s="10" t="s">
        <v>17329</v>
      </c>
      <c r="B10135" s="11" t="s">
        <v>183</v>
      </c>
      <c r="C10135" s="10" t="s">
        <v>18</v>
      </c>
      <c r="D10135" s="12">
        <v>38882</v>
      </c>
      <c r="E10135" s="13" t="s">
        <v>17300</v>
      </c>
      <c r="F10135" s="13" t="s">
        <v>5697</v>
      </c>
      <c r="G10135" s="14" t="s">
        <v>1331</v>
      </c>
      <c r="H10135" s="15">
        <f>HYPERLINK("https://docs.wto.org/imrd/directdoc.asp?DDFDocuments/q/G/SPS/NARG89.pdf","EN")</f>
      </c>
      <c r="I10135" s="15">
        <f>HYPERLINK("https://docs.wto.org/imrd/directdoc.asp?DDFDocuments/r/G/SPS/NARG89.pdf","FR")</f>
      </c>
      <c r="J10135" s="15">
        <f>HYPERLINK("https://docs.wto.org/imrd/directdoc.asp?DDFDocuments/s/G/SPS/NARG89.pdf","ES")</f>
      </c>
    </row>
    <row r="10136">
      <c r="A10136" s="10" t="s">
        <v>17330</v>
      </c>
      <c r="B10136" s="11" t="s">
        <v>161</v>
      </c>
      <c r="C10136" s="10" t="s">
        <v>40</v>
      </c>
      <c r="D10136" s="12">
        <v>38882</v>
      </c>
      <c r="E10136" s="13" t="s">
        <v>19</v>
      </c>
      <c r="F10136" s="13" t="s">
        <v>158</v>
      </c>
      <c r="G10136" s="14" t="s">
        <v>14757</v>
      </c>
      <c r="H10136" s="15">
        <f>HYPERLINK("https://docs.wto.org/imrd/directdoc.asp?DDFDocuments/q/G/SPS/NUSA1208A1.pdf","EN")</f>
      </c>
      <c r="I10136" s="15">
        <f>HYPERLINK("https://docs.wto.org/imrd/directdoc.asp?DDFDocuments/r/G/SPS/NUSA1208A1.pdf","FR")</f>
      </c>
      <c r="J10136" s="15">
        <f>HYPERLINK("https://docs.wto.org/imrd/directdoc.asp?DDFDocuments/s/G/SPS/NUSA1208A1.pdf","ES")</f>
      </c>
    </row>
    <row r="10137">
      <c r="A10137" s="10" t="s">
        <v>17331</v>
      </c>
      <c r="B10137" s="11" t="s">
        <v>161</v>
      </c>
      <c r="C10137" s="10" t="s">
        <v>18</v>
      </c>
      <c r="D10137" s="12">
        <v>38882</v>
      </c>
      <c r="E10137" s="13" t="s">
        <v>1013</v>
      </c>
      <c r="F10137" s="13" t="s">
        <v>158</v>
      </c>
      <c r="G10137" s="14"/>
      <c r="H10137" s="15">
        <f>HYPERLINK("https://docs.wto.org/imrd/directdoc.asp?DDFDocuments/t/G/SPS/NUSA1328.doc","EN")</f>
      </c>
      <c r="I10137" s="15">
        <f>HYPERLINK("https://docs.wto.org/imrd/directdoc.asp?DDFDocuments/u/G/SPS/NUSA1328.doc","FR")</f>
      </c>
      <c r="J10137" s="15">
        <f>HYPERLINK("https://docs.wto.org/imrd/directdoc.asp?DDFDocuments/v/G/SPS/NUSA1328.doc","ES")</f>
      </c>
    </row>
    <row r="10138">
      <c r="A10138" s="10" t="s">
        <v>17332</v>
      </c>
      <c r="B10138" s="11" t="s">
        <v>866</v>
      </c>
      <c r="C10138" s="10" t="s">
        <v>10311</v>
      </c>
      <c r="D10138" s="12">
        <v>38881</v>
      </c>
      <c r="E10138" s="13" t="s">
        <v>19</v>
      </c>
      <c r="F10138" s="13" t="s">
        <v>19</v>
      </c>
      <c r="G10138" s="14"/>
      <c r="H10138" s="15">
        <f>HYPERLINK("https://docs.wto.org/imrd/directdoc.asp?DDFDocuments/t/G/SPS/NBOL16S1.DOC","EN")</f>
      </c>
      <c r="I10138" s="15">
        <f>HYPERLINK("https://docs.wto.org/imrd/directdoc.asp?DDFDocuments/u/G/SPS/NBOL16S1.DOC","FR")</f>
      </c>
      <c r="J10138" s="15">
        <f>HYPERLINK("https://docs.wto.org/imrd/directdoc.asp?DDFDocuments/v/G/SPS/NBOL16S1.DOC","ES")</f>
      </c>
    </row>
    <row r="10139">
      <c r="A10139" s="10" t="s">
        <v>17333</v>
      </c>
      <c r="B10139" s="11" t="s">
        <v>95</v>
      </c>
      <c r="C10139" s="10" t="s">
        <v>18</v>
      </c>
      <c r="D10139" s="12">
        <v>38881</v>
      </c>
      <c r="E10139" s="13" t="s">
        <v>8988</v>
      </c>
      <c r="F10139" s="13" t="s">
        <v>122</v>
      </c>
      <c r="G10139" s="14"/>
      <c r="H10139" s="15">
        <f>HYPERLINK("https://docs.wto.org/imrd/directdoc.asp?DDFDocuments/t/G/SPS/NBRA184.DOC","EN")</f>
      </c>
      <c r="I10139" s="15">
        <f>HYPERLINK("https://docs.wto.org/imrd/directdoc.asp?DDFDocuments/u/G/SPS/NBRA184.DOC","FR")</f>
      </c>
      <c r="J10139" s="15">
        <f>HYPERLINK("https://docs.wto.org/imrd/directdoc.asp?DDFDocuments/v/G/SPS/NBRA184.DOC","ES")</f>
      </c>
    </row>
    <row r="10140">
      <c r="A10140" s="10" t="s">
        <v>17334</v>
      </c>
      <c r="B10140" s="11" t="s">
        <v>365</v>
      </c>
      <c r="C10140" s="10" t="s">
        <v>18</v>
      </c>
      <c r="D10140" s="12">
        <v>38877</v>
      </c>
      <c r="E10140" s="13" t="s">
        <v>17335</v>
      </c>
      <c r="F10140" s="13" t="s">
        <v>992</v>
      </c>
      <c r="G10140" s="14"/>
      <c r="H10140" s="15">
        <f>HYPERLINK("https://docs.wto.org/imrd/directdoc.asp?DDFDocuments/t/G/SPS/NCHL225.doc","EN")</f>
      </c>
      <c r="I10140" s="15">
        <f>HYPERLINK("https://docs.wto.org/imrd/directdoc.asp?DDFDocuments/u/G/SPS/NCHL225.doc","FR")</f>
      </c>
      <c r="J10140" s="15">
        <f>HYPERLINK("https://docs.wto.org/imrd/directdoc.asp?DDFDocuments/v/G/SPS/NCHL225.doc","ES")</f>
      </c>
    </row>
    <row r="10141">
      <c r="A10141" s="10" t="s">
        <v>17336</v>
      </c>
      <c r="B10141" s="11" t="s">
        <v>149</v>
      </c>
      <c r="C10141" s="10" t="s">
        <v>18</v>
      </c>
      <c r="D10141" s="12">
        <v>38877</v>
      </c>
      <c r="E10141" s="13" t="s">
        <v>60</v>
      </c>
      <c r="F10141" s="13" t="s">
        <v>3997</v>
      </c>
      <c r="G10141" s="14"/>
      <c r="H10141" s="15">
        <f>HYPERLINK("https://docs.wto.org/imrd/directdoc.asp?DDFDocuments/t/G/SPS/NCHN97.DOC","EN")</f>
      </c>
      <c r="I10141" s="15">
        <f>HYPERLINK("https://docs.wto.org/imrd/directdoc.asp?DDFDocuments/u/G/SPS/NCHN97.DOC","FR")</f>
      </c>
      <c r="J10141" s="15">
        <f>HYPERLINK("https://docs.wto.org/imrd/directdoc.asp?DDFDocuments/v/G/SPS/NCHN97.DOC","ES")</f>
      </c>
    </row>
    <row r="10142">
      <c r="A10142" s="10" t="s">
        <v>17337</v>
      </c>
      <c r="B10142" s="11" t="s">
        <v>139</v>
      </c>
      <c r="C10142" s="10" t="s">
        <v>18</v>
      </c>
      <c r="D10142" s="12">
        <v>38877</v>
      </c>
      <c r="E10142" s="13" t="s">
        <v>17338</v>
      </c>
      <c r="F10142" s="13" t="s">
        <v>16576</v>
      </c>
      <c r="G10142" s="14"/>
      <c r="H10142" s="15">
        <f>HYPERLINK("https://docs.wto.org/imrd/directdoc.asp?DDFDocuments/q/G/SPS/NIND40.pdf","EN")</f>
      </c>
      <c r="I10142" s="15">
        <f>HYPERLINK("https://docs.wto.org/imrd/directdoc.asp?DDFDocuments/r/G/SPS/NIND40.pdf","FR")</f>
      </c>
      <c r="J10142" s="15">
        <f>HYPERLINK("https://docs.wto.org/imrd/directdoc.asp?DDFDocuments/s/G/SPS/NIND40.pdf","ES")</f>
      </c>
    </row>
    <row r="10143">
      <c r="A10143" s="10" t="s">
        <v>17339</v>
      </c>
      <c r="B10143" s="11" t="s">
        <v>34</v>
      </c>
      <c r="C10143" s="10" t="s">
        <v>18</v>
      </c>
      <c r="D10143" s="12">
        <v>38875</v>
      </c>
      <c r="E10143" s="13" t="s">
        <v>17340</v>
      </c>
      <c r="F10143" s="13" t="s">
        <v>74</v>
      </c>
      <c r="G10143" s="14"/>
      <c r="H10143" s="15">
        <f>HYPERLINK("https://docs.wto.org/imrd/directdoc.asp?DDFDocuments/t/G/SPS/NJPN163.doc","EN")</f>
      </c>
      <c r="I10143" s="15">
        <f>HYPERLINK("https://docs.wto.org/imrd/directdoc.asp?DDFDocuments/u/G/SPS/NJPN163.doc","FR")</f>
      </c>
      <c r="J10143" s="15">
        <f>HYPERLINK("https://docs.wto.org/imrd/directdoc.asp?DDFDocuments/v/G/SPS/NJPN163.doc","ES")</f>
      </c>
    </row>
    <row r="10144">
      <c r="A10144" s="10" t="s">
        <v>17341</v>
      </c>
      <c r="B10144" s="11" t="s">
        <v>134</v>
      </c>
      <c r="C10144" s="10" t="s">
        <v>18</v>
      </c>
      <c r="D10144" s="12">
        <v>38875</v>
      </c>
      <c r="E10144" s="13" t="s">
        <v>17342</v>
      </c>
      <c r="F10144" s="13" t="s">
        <v>24</v>
      </c>
      <c r="G10144" s="14"/>
      <c r="H10144" s="15">
        <f>HYPERLINK("https://docs.wto.org/imrd/directdoc.asp?DDFDocuments/t/G/SPS/NTHA150.DOC","EN")</f>
      </c>
      <c r="I10144" s="15">
        <f>HYPERLINK("https://docs.wto.org/imrd/directdoc.asp?DDFDocuments/u/G/SPS/NTHA150.DOC","FR")</f>
      </c>
      <c r="J10144" s="15">
        <f>HYPERLINK("https://docs.wto.org/imrd/directdoc.asp?DDFDocuments/v/G/SPS/NTHA150.DOC","ES")</f>
      </c>
    </row>
    <row r="10145">
      <c r="A10145" s="10" t="s">
        <v>17343</v>
      </c>
      <c r="B10145" s="11" t="s">
        <v>79</v>
      </c>
      <c r="C10145" s="10" t="s">
        <v>18</v>
      </c>
      <c r="D10145" s="12">
        <v>38874</v>
      </c>
      <c r="E10145" s="13" t="s">
        <v>17344</v>
      </c>
      <c r="F10145" s="13" t="s">
        <v>24</v>
      </c>
      <c r="G10145" s="14"/>
      <c r="H10145" s="15">
        <f>HYPERLINK("https://docs.wto.org/imrd/directdoc.asp?DDFDocuments/q/G/SPS/NCOL114.pdf","EN")</f>
      </c>
      <c r="I10145" s="15">
        <f>HYPERLINK("https://docs.wto.org/imrd/directdoc.asp?DDFDocuments/r/G/SPS/NCOL114.pdf","FR")</f>
      </c>
      <c r="J10145" s="15">
        <f>HYPERLINK("https://docs.wto.org/imrd/directdoc.asp?DDFDocuments/s/G/SPS/NCOL114.pdf","ES")</f>
      </c>
    </row>
    <row r="10146">
      <c r="A10146" s="10" t="s">
        <v>17345</v>
      </c>
      <c r="B10146" s="11" t="s">
        <v>79</v>
      </c>
      <c r="C10146" s="10" t="s">
        <v>18</v>
      </c>
      <c r="D10146" s="12">
        <v>38874</v>
      </c>
      <c r="E10146" s="13" t="s">
        <v>14588</v>
      </c>
      <c r="F10146" s="13" t="s">
        <v>1282</v>
      </c>
      <c r="G10146" s="14"/>
      <c r="H10146" s="15">
        <f>HYPERLINK("https://docs.wto.org/imrd/directdoc.asp?DDFDocuments/t/G/SPS/NCOL115.doc","EN")</f>
      </c>
      <c r="I10146" s="15">
        <f>HYPERLINK("https://docs.wto.org/imrd/directdoc.asp?DDFDocuments/u/G/SPS/NCOL115.doc","FR")</f>
      </c>
      <c r="J10146" s="15">
        <f>HYPERLINK("https://docs.wto.org/imrd/directdoc.asp?DDFDocuments/v/G/SPS/NCOL115.doc","ES")</f>
      </c>
    </row>
    <row r="10147">
      <c r="A10147" s="10" t="s">
        <v>17346</v>
      </c>
      <c r="B10147" s="11" t="s">
        <v>195</v>
      </c>
      <c r="C10147" s="10" t="s">
        <v>18</v>
      </c>
      <c r="D10147" s="12">
        <v>38874</v>
      </c>
      <c r="E10147" s="13" t="s">
        <v>17347</v>
      </c>
      <c r="F10147" s="13" t="s">
        <v>186</v>
      </c>
      <c r="G10147" s="14" t="s">
        <v>188</v>
      </c>
      <c r="H10147" s="15">
        <f>HYPERLINK("https://docs.wto.org/imrd/directdoc.asp?DDFDocuments/q/G/SPS/NNZL353.pdf","EN")</f>
      </c>
      <c r="I10147" s="15">
        <f>HYPERLINK("https://docs.wto.org/imrd/directdoc.asp?DDFDocuments/r/G/SPS/NNZL353.pdf","FR")</f>
      </c>
      <c r="J10147" s="15">
        <f>HYPERLINK("https://docs.wto.org/imrd/directdoc.asp?DDFDocuments/s/G/SPS/NNZL353.pdf","ES")</f>
      </c>
    </row>
    <row r="10148">
      <c r="A10148" s="10" t="s">
        <v>17348</v>
      </c>
      <c r="B10148" s="11" t="s">
        <v>72</v>
      </c>
      <c r="C10148" s="10" t="s">
        <v>18</v>
      </c>
      <c r="D10148" s="12">
        <v>38870</v>
      </c>
      <c r="E10148" s="13" t="s">
        <v>19</v>
      </c>
      <c r="F10148" s="13" t="s">
        <v>15131</v>
      </c>
      <c r="G10148" s="14" t="s">
        <v>16976</v>
      </c>
      <c r="H10148" s="15">
        <f>HYPERLINK("https://docs.wto.org/imrd/directdoc.asp?DDFDocuments/t/G/SPS/NCAN157R14.DOC","EN")</f>
      </c>
      <c r="I10148" s="15">
        <f>HYPERLINK("https://docs.wto.org/imrd/directdoc.asp?DDFDocuments/u/G/SPS/NCAN157R14.DOC","FR")</f>
      </c>
      <c r="J10148" s="15">
        <f>HYPERLINK("https://docs.wto.org/imrd/directdoc.asp?DDFDocuments/v/G/SPS/NCAN157R14.DOC","ES")</f>
      </c>
    </row>
    <row r="10149">
      <c r="A10149" s="10" t="s">
        <v>17349</v>
      </c>
      <c r="B10149" s="11" t="s">
        <v>195</v>
      </c>
      <c r="C10149" s="10" t="s">
        <v>18</v>
      </c>
      <c r="D10149" s="12">
        <v>38870</v>
      </c>
      <c r="E10149" s="13" t="s">
        <v>17350</v>
      </c>
      <c r="F10149" s="13" t="s">
        <v>186</v>
      </c>
      <c r="G10149" s="14" t="s">
        <v>17351</v>
      </c>
      <c r="H10149" s="15">
        <f>HYPERLINK("https://docs.wto.org/imrd/directdoc.asp?DDFDocuments/t/G/SPS/NNZL352.doc","EN")</f>
      </c>
      <c r="I10149" s="15">
        <f>HYPERLINK("https://docs.wto.org/imrd/directdoc.asp?DDFDocuments/u/G/SPS/NNZL352.doc","FR")</f>
      </c>
      <c r="J10149" s="15">
        <f>HYPERLINK("https://docs.wto.org/imrd/directdoc.asp?DDFDocuments/v/G/SPS/NNZL352.doc","ES")</f>
      </c>
    </row>
    <row r="10150">
      <c r="A10150" s="10" t="s">
        <v>17352</v>
      </c>
      <c r="B10150" s="11" t="s">
        <v>145</v>
      </c>
      <c r="C10150" s="10" t="s">
        <v>12</v>
      </c>
      <c r="D10150" s="12">
        <v>38870</v>
      </c>
      <c r="E10150" s="13" t="s">
        <v>17353</v>
      </c>
      <c r="F10150" s="13" t="s">
        <v>229</v>
      </c>
      <c r="G10150" s="14" t="s">
        <v>1064</v>
      </c>
      <c r="H10150" s="15">
        <f>HYPERLINK("https://docs.wto.org/imrd/directdoc.asp?DDFDocuments/t/G/SPS/NPHL108.DOC","EN")</f>
      </c>
      <c r="I10150" s="15">
        <f>HYPERLINK("https://docs.wto.org/imrd/directdoc.asp?DDFDocuments/u/G/SPS/NPHL108.DOC","FR")</f>
      </c>
      <c r="J10150" s="15">
        <f>HYPERLINK("https://docs.wto.org/imrd/directdoc.asp?DDFDocuments/v/G/SPS/NPHL108.DOC","ES")</f>
      </c>
    </row>
    <row r="10151">
      <c r="A10151" s="10" t="s">
        <v>17354</v>
      </c>
      <c r="B10151" s="11" t="s">
        <v>145</v>
      </c>
      <c r="C10151" s="10" t="s">
        <v>54</v>
      </c>
      <c r="D10151" s="12">
        <v>38870</v>
      </c>
      <c r="E10151" s="13" t="s">
        <v>19</v>
      </c>
      <c r="F10151" s="13" t="s">
        <v>925</v>
      </c>
      <c r="G10151" s="14" t="s">
        <v>72</v>
      </c>
      <c r="H10151" s="15">
        <f>HYPERLINK("https://docs.wto.org/imrd/directdoc.asp?DDFDocuments/t/G/SPS/NPHL91A1.DOC","EN")</f>
      </c>
      <c r="I10151" s="15">
        <f>HYPERLINK("https://docs.wto.org/imrd/directdoc.asp?DDFDocuments/u/G/SPS/NPHL91A1.DOC","FR")</f>
      </c>
      <c r="J10151" s="15">
        <f>HYPERLINK("https://docs.wto.org/imrd/directdoc.asp?DDFDocuments/v/G/SPS/NPHL91A1.DOC","ES")</f>
      </c>
    </row>
    <row r="10152">
      <c r="A10152" s="10" t="s">
        <v>17355</v>
      </c>
      <c r="B10152" s="11" t="s">
        <v>79</v>
      </c>
      <c r="C10152" s="10" t="s">
        <v>40</v>
      </c>
      <c r="D10152" s="12">
        <v>38869</v>
      </c>
      <c r="E10152" s="13" t="s">
        <v>19</v>
      </c>
      <c r="F10152" s="13" t="s">
        <v>138</v>
      </c>
      <c r="G10152" s="14" t="s">
        <v>3481</v>
      </c>
      <c r="H10152" s="15">
        <f>HYPERLINK("https://docs.wto.org/imrd/directdoc.asp?DDFDocuments/q/G/SPS/NCOL113A1.pdf","EN")</f>
      </c>
      <c r="I10152" s="15">
        <f>HYPERLINK("https://docs.wto.org/imrd/directdoc.asp?DDFDocuments/r/G/SPS/NCOL113A1.pdf","FR")</f>
      </c>
      <c r="J10152" s="15">
        <f>HYPERLINK("https://docs.wto.org/imrd/directdoc.asp?DDFDocuments/s/G/SPS/NCOL113A1.pdf","ES")</f>
      </c>
    </row>
    <row r="10153">
      <c r="A10153" s="10" t="s">
        <v>17356</v>
      </c>
      <c r="B10153" s="11" t="s">
        <v>27</v>
      </c>
      <c r="C10153" s="10" t="s">
        <v>18</v>
      </c>
      <c r="D10153" s="12">
        <v>38869</v>
      </c>
      <c r="E10153" s="13" t="s">
        <v>17357</v>
      </c>
      <c r="F10153" s="13" t="s">
        <v>1550</v>
      </c>
      <c r="G10153" s="14"/>
      <c r="H10153" s="15">
        <f>HYPERLINK("https://docs.wto.org/imrd/directdoc.asp?DDFDocuments/t/G/SPS/NCRI45.doc","EN")</f>
      </c>
      <c r="I10153" s="15">
        <f>HYPERLINK("https://docs.wto.org/imrd/directdoc.asp?DDFDocuments/u/G/SPS/NCRI45.doc","FR")</f>
      </c>
      <c r="J10153" s="15">
        <f>HYPERLINK("https://docs.wto.org/imrd/directdoc.asp?DDFDocuments/v/G/SPS/NCRI45.doc","ES")</f>
      </c>
    </row>
    <row r="10154">
      <c r="A10154" s="10" t="s">
        <v>17358</v>
      </c>
      <c r="B10154" s="11" t="s">
        <v>188</v>
      </c>
      <c r="C10154" s="10" t="s">
        <v>40</v>
      </c>
      <c r="D10154" s="12">
        <v>38868</v>
      </c>
      <c r="E10154" s="13" t="s">
        <v>19</v>
      </c>
      <c r="F10154" s="13" t="s">
        <v>158</v>
      </c>
      <c r="G10154" s="14"/>
      <c r="H10154" s="15">
        <f>HYPERLINK("https://docs.wto.org/imrd/directdoc.asp?DDFDocuments/t/G/SPS/NAUS182A1.doc","EN")</f>
      </c>
      <c r="I10154" s="15">
        <f>HYPERLINK("https://docs.wto.org/imrd/directdoc.asp?DDFDocuments/u/G/SPS/NAUS182A1.doc","FR")</f>
      </c>
      <c r="J10154" s="15">
        <f>HYPERLINK("https://docs.wto.org/imrd/directdoc.asp?DDFDocuments/v/G/SPS/NAUS182A1.doc","ES")</f>
      </c>
    </row>
    <row r="10155">
      <c r="A10155" s="10" t="s">
        <v>17359</v>
      </c>
      <c r="B10155" s="11" t="s">
        <v>720</v>
      </c>
      <c r="C10155" s="10" t="s">
        <v>12</v>
      </c>
      <c r="D10155" s="12">
        <v>38868</v>
      </c>
      <c r="E10155" s="13" t="s">
        <v>17360</v>
      </c>
      <c r="F10155" s="13" t="s">
        <v>32</v>
      </c>
      <c r="G10155" s="14"/>
      <c r="H10155" s="15">
        <f>HYPERLINK("https://docs.wto.org/imrd/directdoc.asp?DDFDocuments/t/G/SPS/NSLV72.DOC","EN")</f>
      </c>
      <c r="I10155" s="15">
        <f>HYPERLINK("https://docs.wto.org/imrd/directdoc.asp?DDFDocuments/u/G/SPS/NSLV72.DOC","FR")</f>
      </c>
      <c r="J10155" s="15">
        <f>HYPERLINK("https://docs.wto.org/imrd/directdoc.asp?DDFDocuments/v/G/SPS/NSLV72.DOC","ES")</f>
      </c>
    </row>
    <row r="10156">
      <c r="A10156" s="10" t="s">
        <v>17361</v>
      </c>
      <c r="B10156" s="11" t="s">
        <v>34</v>
      </c>
      <c r="C10156" s="10" t="s">
        <v>18</v>
      </c>
      <c r="D10156" s="12">
        <v>38867</v>
      </c>
      <c r="E10156" s="13" t="s">
        <v>17362</v>
      </c>
      <c r="F10156" s="13" t="s">
        <v>4638</v>
      </c>
      <c r="G10156" s="14"/>
      <c r="H10156" s="15">
        <f>HYPERLINK("https://docs.wto.org/imrd/directdoc.asp?DDFDocuments/q/G/SPS/NJPN162.pdf","EN")</f>
      </c>
      <c r="I10156" s="15">
        <f>HYPERLINK("https://docs.wto.org/imrd/directdoc.asp?DDFDocuments/r/G/SPS/NJPN162.pdf","FR")</f>
      </c>
      <c r="J10156" s="15">
        <f>HYPERLINK("https://docs.wto.org/imrd/directdoc.asp?DDFDocuments/s/G/SPS/NJPN162.pdf","ES")</f>
      </c>
    </row>
    <row r="10157">
      <c r="A10157" s="10" t="s">
        <v>17363</v>
      </c>
      <c r="B10157" s="11" t="s">
        <v>95</v>
      </c>
      <c r="C10157" s="10" t="s">
        <v>40</v>
      </c>
      <c r="D10157" s="12">
        <v>38866</v>
      </c>
      <c r="E10157" s="13" t="s">
        <v>19</v>
      </c>
      <c r="F10157" s="13" t="s">
        <v>5150</v>
      </c>
      <c r="G10157" s="14"/>
      <c r="H10157" s="15">
        <f>HYPERLINK("https://docs.wto.org/imrd/directdoc.asp?DDFDocuments/q/G/SPS/NBRA143A1.pdf","EN")</f>
      </c>
      <c r="I10157" s="15">
        <f>HYPERLINK("https://docs.wto.org/imrd/directdoc.asp?DDFDocuments/r/G/SPS/NBRA143A1.pdf","FR")</f>
      </c>
      <c r="J10157" s="15">
        <f>HYPERLINK("https://docs.wto.org/imrd/directdoc.asp?DDFDocuments/s/G/SPS/NBRA143A1.pdf","ES")</f>
      </c>
    </row>
    <row r="10158">
      <c r="A10158" s="10" t="s">
        <v>17364</v>
      </c>
      <c r="B10158" s="11" t="s">
        <v>95</v>
      </c>
      <c r="C10158" s="10" t="s">
        <v>18</v>
      </c>
      <c r="D10158" s="12">
        <v>38866</v>
      </c>
      <c r="E10158" s="13" t="s">
        <v>17365</v>
      </c>
      <c r="F10158" s="13" t="s">
        <v>32</v>
      </c>
      <c r="G10158" s="14"/>
      <c r="H10158" s="15">
        <f>HYPERLINK("https://docs.wto.org/imrd/directdoc.asp?DDFDocuments/t/G/SPS/NBRA174.doc","EN")</f>
      </c>
      <c r="I10158" s="15">
        <f>HYPERLINK("https://docs.wto.org/imrd/directdoc.asp?DDFDocuments/u/G/SPS/NBRA174.doc","FR")</f>
      </c>
      <c r="J10158" s="15">
        <f>HYPERLINK("https://docs.wto.org/imrd/directdoc.asp?DDFDocuments/v/G/SPS/NBRA174.doc","ES")</f>
      </c>
    </row>
    <row r="10159">
      <c r="A10159" s="10" t="s">
        <v>17366</v>
      </c>
      <c r="B10159" s="11" t="s">
        <v>95</v>
      </c>
      <c r="C10159" s="10" t="s">
        <v>18</v>
      </c>
      <c r="D10159" s="12">
        <v>38866</v>
      </c>
      <c r="E10159" s="13" t="s">
        <v>17367</v>
      </c>
      <c r="F10159" s="13" t="s">
        <v>32</v>
      </c>
      <c r="G10159" s="14"/>
      <c r="H10159" s="15">
        <f>HYPERLINK("https://docs.wto.org/imrd/directdoc.asp?DDFDocuments/t/G/SPS/NBRA175.DOC","EN")</f>
      </c>
      <c r="I10159" s="15">
        <f>HYPERLINK("https://docs.wto.org/imrd/directdoc.asp?DDFDocuments/u/G/SPS/NBRA175.DOC","FR")</f>
      </c>
      <c r="J10159" s="15">
        <f>HYPERLINK("https://docs.wto.org/imrd/directdoc.asp?DDFDocuments/v/G/SPS/NBRA175.DOC","ES")</f>
      </c>
    </row>
    <row r="10160">
      <c r="A10160" s="10" t="s">
        <v>17368</v>
      </c>
      <c r="B10160" s="11" t="s">
        <v>95</v>
      </c>
      <c r="C10160" s="10" t="s">
        <v>18</v>
      </c>
      <c r="D10160" s="12">
        <v>38866</v>
      </c>
      <c r="E10160" s="13" t="s">
        <v>3530</v>
      </c>
      <c r="F10160" s="13" t="s">
        <v>1515</v>
      </c>
      <c r="G10160" s="14"/>
      <c r="H10160" s="15">
        <f>HYPERLINK("https://docs.wto.org/imrd/directdoc.asp?DDFDocuments/t/G/SPS/NBRA176.DOC","EN")</f>
      </c>
      <c r="I10160" s="15">
        <f>HYPERLINK("https://docs.wto.org/imrd/directdoc.asp?DDFDocuments/u/G/SPS/NBRA176.DOC","FR")</f>
      </c>
      <c r="J10160" s="15">
        <f>HYPERLINK("https://docs.wto.org/imrd/directdoc.asp?DDFDocuments/v/G/SPS/NBRA176.DOC","ES")</f>
      </c>
    </row>
    <row r="10161">
      <c r="A10161" s="10" t="s">
        <v>17369</v>
      </c>
      <c r="B10161" s="11" t="s">
        <v>95</v>
      </c>
      <c r="C10161" s="10" t="s">
        <v>18</v>
      </c>
      <c r="D10161" s="12">
        <v>38866</v>
      </c>
      <c r="E10161" s="13" t="s">
        <v>17365</v>
      </c>
      <c r="F10161" s="13" t="s">
        <v>158</v>
      </c>
      <c r="G10161" s="14"/>
      <c r="H10161" s="15">
        <f>HYPERLINK("https://docs.wto.org/imrd/directdoc.asp?DDFDocuments/t/G/SPS/NBRA178.doc","EN")</f>
      </c>
      <c r="I10161" s="15">
        <f>HYPERLINK("https://docs.wto.org/imrd/directdoc.asp?DDFDocuments/u/G/SPS/NBRA178.doc","FR")</f>
      </c>
      <c r="J10161" s="15">
        <f>HYPERLINK("https://docs.wto.org/imrd/directdoc.asp?DDFDocuments/v/G/SPS/NBRA178.doc","ES")</f>
      </c>
    </row>
    <row r="10162">
      <c r="A10162" s="10" t="s">
        <v>17370</v>
      </c>
      <c r="B10162" s="11" t="s">
        <v>95</v>
      </c>
      <c r="C10162" s="10" t="s">
        <v>18</v>
      </c>
      <c r="D10162" s="12">
        <v>38866</v>
      </c>
      <c r="E10162" s="13" t="s">
        <v>17371</v>
      </c>
      <c r="F10162" s="13" t="s">
        <v>32</v>
      </c>
      <c r="G10162" s="14"/>
      <c r="H10162" s="15">
        <f>HYPERLINK("https://docs.wto.org/imrd/directdoc.asp?DDFDocuments/t/G/SPS/NBRA179.DOC","EN")</f>
      </c>
      <c r="I10162" s="15">
        <f>HYPERLINK("https://docs.wto.org/imrd/directdoc.asp?DDFDocuments/u/G/SPS/NBRA179.DOC","FR")</f>
      </c>
      <c r="J10162" s="15">
        <f>HYPERLINK("https://docs.wto.org/imrd/directdoc.asp?DDFDocuments/v/G/SPS/NBRA179.DOC","ES")</f>
      </c>
    </row>
    <row r="10163">
      <c r="A10163" s="10" t="s">
        <v>17372</v>
      </c>
      <c r="B10163" s="11" t="s">
        <v>365</v>
      </c>
      <c r="C10163" s="10" t="s">
        <v>18</v>
      </c>
      <c r="D10163" s="12">
        <v>38866</v>
      </c>
      <c r="E10163" s="13" t="s">
        <v>17373</v>
      </c>
      <c r="F10163" s="13" t="s">
        <v>992</v>
      </c>
      <c r="G10163" s="14"/>
      <c r="H10163" s="15">
        <f>HYPERLINK("https://docs.wto.org/imrd/directdoc.asp?DDFDocuments/t/G/SPS/NCHL222.DOC","EN")</f>
      </c>
      <c r="I10163" s="15">
        <f>HYPERLINK("https://docs.wto.org/imrd/directdoc.asp?DDFDocuments/u/G/SPS/NCHL222.DOC","FR")</f>
      </c>
      <c r="J10163" s="15">
        <f>HYPERLINK("https://docs.wto.org/imrd/directdoc.asp?DDFDocuments/v/G/SPS/NCHL222.DOC","ES")</f>
      </c>
    </row>
    <row r="10164">
      <c r="A10164" s="10" t="s">
        <v>17374</v>
      </c>
      <c r="B10164" s="11" t="s">
        <v>365</v>
      </c>
      <c r="C10164" s="10" t="s">
        <v>12</v>
      </c>
      <c r="D10164" s="12">
        <v>38866</v>
      </c>
      <c r="E10164" s="13" t="s">
        <v>17375</v>
      </c>
      <c r="F10164" s="13" t="s">
        <v>229</v>
      </c>
      <c r="G10164" s="14"/>
      <c r="H10164" s="15">
        <f>HYPERLINK("https://docs.wto.org/imrd/directdoc.asp?DDFDocuments/t/G/SPS/NCHL224.DOC","EN")</f>
      </c>
      <c r="I10164" s="15">
        <f>HYPERLINK("https://docs.wto.org/imrd/directdoc.asp?DDFDocuments/u/G/SPS/NCHL224.DOC","FR")</f>
      </c>
      <c r="J10164" s="15">
        <f>HYPERLINK("https://docs.wto.org/imrd/directdoc.asp?DDFDocuments/v/G/SPS/NCHL224.DOC","ES")</f>
      </c>
    </row>
    <row r="10165">
      <c r="A10165" s="10" t="s">
        <v>17376</v>
      </c>
      <c r="B10165" s="11" t="s">
        <v>79</v>
      </c>
      <c r="C10165" s="10" t="s">
        <v>18</v>
      </c>
      <c r="D10165" s="12">
        <v>38866</v>
      </c>
      <c r="E10165" s="13" t="s">
        <v>17377</v>
      </c>
      <c r="F10165" s="13" t="s">
        <v>138</v>
      </c>
      <c r="G10165" s="14" t="s">
        <v>3481</v>
      </c>
      <c r="H10165" s="15">
        <f>HYPERLINK("https://docs.wto.org/imrd/directdoc.asp?DDFDocuments/q/G/SPS/NCOL113.pdf","EN")</f>
      </c>
      <c r="I10165" s="15">
        <f>HYPERLINK("https://docs.wto.org/imrd/directdoc.asp?DDFDocuments/r/G/SPS/NCOL113.pdf","FR")</f>
      </c>
      <c r="J10165" s="15">
        <f>HYPERLINK("https://docs.wto.org/imrd/directdoc.asp?DDFDocuments/s/G/SPS/NCOL113.pdf","ES")</f>
      </c>
    </row>
    <row r="10166">
      <c r="A10166" s="10" t="s">
        <v>17378</v>
      </c>
      <c r="B10166" s="11" t="s">
        <v>161</v>
      </c>
      <c r="C10166" s="10" t="s">
        <v>40</v>
      </c>
      <c r="D10166" s="12">
        <v>38866</v>
      </c>
      <c r="E10166" s="13" t="s">
        <v>19</v>
      </c>
      <c r="F10166" s="13" t="s">
        <v>158</v>
      </c>
      <c r="G10166" s="14" t="s">
        <v>16822</v>
      </c>
      <c r="H10166" s="15">
        <f>HYPERLINK("https://docs.wto.org/imrd/directdoc.asp?DDFDocuments/q/G/SPS/NUSA1189A1.pdf","EN")</f>
      </c>
      <c r="I10166" s="15">
        <f>HYPERLINK("https://docs.wto.org/imrd/directdoc.asp?DDFDocuments/r/G/SPS/NUSA1189A1.pdf","FR")</f>
      </c>
      <c r="J10166" s="15">
        <f>HYPERLINK("https://docs.wto.org/imrd/directdoc.asp?DDFDocuments/s/G/SPS/NUSA1189A1.pdf","ES")</f>
      </c>
    </row>
    <row r="10167">
      <c r="A10167" s="10" t="s">
        <v>17379</v>
      </c>
      <c r="B10167" s="11" t="s">
        <v>161</v>
      </c>
      <c r="C10167" s="10" t="s">
        <v>40</v>
      </c>
      <c r="D10167" s="12">
        <v>38866</v>
      </c>
      <c r="E10167" s="13" t="s">
        <v>19</v>
      </c>
      <c r="F10167" s="13" t="s">
        <v>9543</v>
      </c>
      <c r="G10167" s="14" t="s">
        <v>16535</v>
      </c>
      <c r="H10167" s="15">
        <f>HYPERLINK("https://docs.wto.org/imrd/directdoc.asp?DDFDocuments/t/G/SPS/NUSA171R1A4.DOC","EN")</f>
      </c>
      <c r="I10167" s="15">
        <f>HYPERLINK("https://docs.wto.org/imrd/directdoc.asp?DDFDocuments/u/G/SPS/NUSA171R1A4.DOC","FR")</f>
      </c>
      <c r="J10167" s="15">
        <f>HYPERLINK("https://docs.wto.org/imrd/directdoc.asp?DDFDocuments/v/G/SPS/NUSA171R1A4.DOC","ES")</f>
      </c>
    </row>
    <row r="10168">
      <c r="A10168" s="10" t="s">
        <v>17380</v>
      </c>
      <c r="B10168" s="11" t="s">
        <v>233</v>
      </c>
      <c r="C10168" s="10" t="s">
        <v>40</v>
      </c>
      <c r="D10168" s="12">
        <v>38863</v>
      </c>
      <c r="E10168" s="13" t="s">
        <v>19</v>
      </c>
      <c r="F10168" s="13" t="s">
        <v>925</v>
      </c>
      <c r="G10168" s="14"/>
      <c r="H10168" s="15">
        <f>HYPERLINK("https://docs.wto.org/imrd/directdoc.asp?DDFDocuments/t/G/SPS/NPER129A1.DOC","EN")</f>
      </c>
      <c r="I10168" s="15">
        <f>HYPERLINK("https://docs.wto.org/imrd/directdoc.asp?DDFDocuments/u/G/SPS/NPER129A1.DOC","FR")</f>
      </c>
      <c r="J10168" s="15">
        <f>HYPERLINK("https://docs.wto.org/imrd/directdoc.asp?DDFDocuments/v/G/SPS/NPER129A1.DOC","ES")</f>
      </c>
    </row>
    <row r="10169">
      <c r="A10169" s="10" t="s">
        <v>17381</v>
      </c>
      <c r="B10169" s="11" t="s">
        <v>365</v>
      </c>
      <c r="C10169" s="10" t="s">
        <v>18</v>
      </c>
      <c r="D10169" s="12">
        <v>38860</v>
      </c>
      <c r="E10169" s="13" t="s">
        <v>17382</v>
      </c>
      <c r="F10169" s="13" t="s">
        <v>1550</v>
      </c>
      <c r="G10169" s="14"/>
      <c r="H10169" s="15">
        <f>HYPERLINK("https://docs.wto.org/imrd/directdoc.asp?DDFDocuments/q/G/SPS/NCHL221.pdf","EN")</f>
      </c>
      <c r="I10169" s="15">
        <f>HYPERLINK("https://docs.wto.org/imrd/directdoc.asp?DDFDocuments/r/G/SPS/NCHL221.pdf","FR")</f>
      </c>
      <c r="J10169" s="15">
        <f>HYPERLINK("https://docs.wto.org/imrd/directdoc.asp?DDFDocuments/s/G/SPS/NCHL221.pdf","ES")</f>
      </c>
    </row>
    <row r="10170">
      <c r="A10170" s="10" t="s">
        <v>17383</v>
      </c>
      <c r="B10170" s="11" t="s">
        <v>365</v>
      </c>
      <c r="C10170" s="10" t="s">
        <v>18</v>
      </c>
      <c r="D10170" s="12">
        <v>38859</v>
      </c>
      <c r="E10170" s="13" t="s">
        <v>11016</v>
      </c>
      <c r="F10170" s="13" t="s">
        <v>1089</v>
      </c>
      <c r="G10170" s="14" t="s">
        <v>3481</v>
      </c>
      <c r="H10170" s="15">
        <f>HYPERLINK("https://docs.wto.org/imrd/directdoc.asp?DDFDocuments/t/G/SPS/NCHL220.DOC","EN")</f>
      </c>
      <c r="I10170" s="15">
        <f>HYPERLINK("https://docs.wto.org/imrd/directdoc.asp?DDFDocuments/u/G/SPS/NCHL220.DOC","FR")</f>
      </c>
      <c r="J10170" s="15">
        <f>HYPERLINK("https://docs.wto.org/imrd/directdoc.asp?DDFDocuments/v/G/SPS/NCHL220.DOC","ES")</f>
      </c>
    </row>
    <row r="10171">
      <c r="A10171" s="10" t="s">
        <v>17384</v>
      </c>
      <c r="B10171" s="11" t="s">
        <v>379</v>
      </c>
      <c r="C10171" s="10" t="s">
        <v>12</v>
      </c>
      <c r="D10171" s="12">
        <v>38855</v>
      </c>
      <c r="E10171" s="13" t="s">
        <v>17385</v>
      </c>
      <c r="F10171" s="13" t="s">
        <v>10040</v>
      </c>
      <c r="G10171" s="14" t="s">
        <v>3481</v>
      </c>
      <c r="H10171" s="15">
        <f>HYPERLINK("https://docs.wto.org/imrd/directdoc.asp?DDFDocuments/t/G/SPS/NGTM41.DOC","EN")</f>
      </c>
      <c r="I10171" s="15">
        <f>HYPERLINK("https://docs.wto.org/imrd/directdoc.asp?DDFDocuments/u/G/SPS/NGTM41.DOC","FR")</f>
      </c>
      <c r="J10171" s="15">
        <f>HYPERLINK("https://docs.wto.org/imrd/directdoc.asp?DDFDocuments/v/G/SPS/NGTM41.DOC","ES")</f>
      </c>
    </row>
    <row r="10172">
      <c r="A10172" s="10" t="s">
        <v>17386</v>
      </c>
      <c r="B10172" s="11" t="s">
        <v>379</v>
      </c>
      <c r="C10172" s="10" t="s">
        <v>12</v>
      </c>
      <c r="D10172" s="12">
        <v>38855</v>
      </c>
      <c r="E10172" s="13" t="s">
        <v>17387</v>
      </c>
      <c r="F10172" s="13" t="s">
        <v>17388</v>
      </c>
      <c r="G10172" s="14"/>
      <c r="H10172" s="15">
        <f>HYPERLINK("https://docs.wto.org/imrd/directdoc.asp?DDFDocuments/q/G/SPS/NGTM42.pdf","EN")</f>
      </c>
      <c r="I10172" s="15">
        <f>HYPERLINK("https://docs.wto.org/imrd/directdoc.asp?DDFDocuments/r/G/SPS/NGTM42.pdf","FR")</f>
      </c>
      <c r="J10172" s="15">
        <f>HYPERLINK("https://docs.wto.org/imrd/directdoc.asp?DDFDocuments/s/G/SPS/NGTM42.pdf","ES")</f>
      </c>
    </row>
    <row r="10173">
      <c r="A10173" s="10" t="s">
        <v>17389</v>
      </c>
      <c r="B10173" s="11" t="s">
        <v>145</v>
      </c>
      <c r="C10173" s="10" t="s">
        <v>54</v>
      </c>
      <c r="D10173" s="12">
        <v>38855</v>
      </c>
      <c r="E10173" s="13" t="s">
        <v>19</v>
      </c>
      <c r="F10173" s="13" t="s">
        <v>925</v>
      </c>
      <c r="G10173" s="14" t="s">
        <v>16979</v>
      </c>
      <c r="H10173" s="15">
        <f>HYPERLINK("https://docs.wto.org/imrd/directdoc.asp?DDFDocuments/t/G/SPS/NPHL25A2.DOC","EN")</f>
      </c>
      <c r="I10173" s="15">
        <f>HYPERLINK("https://docs.wto.org/imrd/directdoc.asp?DDFDocuments/u/G/SPS/NPHL25A2.DOC","FR")</f>
      </c>
      <c r="J10173" s="15">
        <f>HYPERLINK("https://docs.wto.org/imrd/directdoc.asp?DDFDocuments/v/G/SPS/NPHL25A2.DOC","ES")</f>
      </c>
    </row>
    <row r="10174">
      <c r="A10174" s="10" t="s">
        <v>17390</v>
      </c>
      <c r="B10174" s="11" t="s">
        <v>379</v>
      </c>
      <c r="C10174" s="10" t="s">
        <v>40</v>
      </c>
      <c r="D10174" s="12">
        <v>38853</v>
      </c>
      <c r="E10174" s="13" t="s">
        <v>19</v>
      </c>
      <c r="F10174" s="13" t="s">
        <v>5163</v>
      </c>
      <c r="G10174" s="14" t="s">
        <v>17391</v>
      </c>
      <c r="H10174" s="15">
        <f>HYPERLINK("https://docs.wto.org/imrd/directdoc.asp?DDFDocuments/t/G/SPS/NGTM36A1.DOC","EN")</f>
      </c>
      <c r="I10174" s="15">
        <f>HYPERLINK("https://docs.wto.org/imrd/directdoc.asp?DDFDocuments/u/G/SPS/NGTM36A1.DOC","FR")</f>
      </c>
      <c r="J10174" s="15">
        <f>HYPERLINK("https://docs.wto.org/imrd/directdoc.asp?DDFDocuments/v/G/SPS/NGTM36A1.DOC","ES")</f>
      </c>
    </row>
    <row r="10175">
      <c r="A10175" s="10" t="s">
        <v>17392</v>
      </c>
      <c r="B10175" s="11" t="s">
        <v>34</v>
      </c>
      <c r="C10175" s="10" t="s">
        <v>18</v>
      </c>
      <c r="D10175" s="12">
        <v>38853</v>
      </c>
      <c r="E10175" s="13" t="s">
        <v>2329</v>
      </c>
      <c r="F10175" s="13" t="s">
        <v>158</v>
      </c>
      <c r="G10175" s="14"/>
      <c r="H10175" s="15">
        <f>HYPERLINK("https://docs.wto.org/imrd/directdoc.asp?DDFDocuments/t/G/SPS/NJPN161.DOC","EN")</f>
      </c>
      <c r="I10175" s="15">
        <f>HYPERLINK("https://docs.wto.org/imrd/directdoc.asp?DDFDocuments/u/G/SPS/NJPN161.DOC","FR")</f>
      </c>
      <c r="J10175" s="15">
        <f>HYPERLINK("https://docs.wto.org/imrd/directdoc.asp?DDFDocuments/v/G/SPS/NJPN161.DOC","ES")</f>
      </c>
    </row>
    <row r="10176">
      <c r="A10176" s="10" t="s">
        <v>17393</v>
      </c>
      <c r="B10176" s="11" t="s">
        <v>82</v>
      </c>
      <c r="C10176" s="10" t="s">
        <v>40</v>
      </c>
      <c r="D10176" s="12">
        <v>38848</v>
      </c>
      <c r="E10176" s="13" t="s">
        <v>19</v>
      </c>
      <c r="F10176" s="13" t="s">
        <v>74</v>
      </c>
      <c r="G10176" s="14"/>
      <c r="H10176" s="15">
        <f>HYPERLINK("https://docs.wto.org/imrd/directdoc.asp?DDFDocuments/t/G/SPS/NEEC251A1.doc","EN")</f>
      </c>
      <c r="I10176" s="15">
        <f>HYPERLINK("https://docs.wto.org/imrd/directdoc.asp?DDFDocuments/u/G/SPS/NEEC251A1.doc","FR")</f>
      </c>
      <c r="J10176" s="15">
        <f>HYPERLINK("https://docs.wto.org/imrd/directdoc.asp?DDFDocuments/v/G/SPS/NEEC251A1.doc","ES")</f>
      </c>
    </row>
    <row r="10177">
      <c r="A10177" s="10" t="s">
        <v>17394</v>
      </c>
      <c r="B10177" s="11" t="s">
        <v>161</v>
      </c>
      <c r="C10177" s="10" t="s">
        <v>40</v>
      </c>
      <c r="D10177" s="12">
        <v>38848</v>
      </c>
      <c r="E10177" s="13" t="s">
        <v>19</v>
      </c>
      <c r="F10177" s="13" t="s">
        <v>980</v>
      </c>
      <c r="G10177" s="14" t="s">
        <v>149</v>
      </c>
      <c r="H10177" s="15">
        <f>HYPERLINK("https://docs.wto.org/imrd/directdoc.asp?DDFDocuments/t/G/SPS/NUSA1168A1.doc","EN")</f>
      </c>
      <c r="I10177" s="15">
        <f>HYPERLINK("https://docs.wto.org/imrd/directdoc.asp?DDFDocuments/u/G/SPS/NUSA1168A1.doc","FR")</f>
      </c>
      <c r="J10177" s="15">
        <f>HYPERLINK("https://docs.wto.org/imrd/directdoc.asp?DDFDocuments/v/G/SPS/NUSA1168A1.doc","ES")</f>
      </c>
    </row>
    <row r="10178">
      <c r="A10178" s="10" t="s">
        <v>17395</v>
      </c>
      <c r="B10178" s="11" t="s">
        <v>79</v>
      </c>
      <c r="C10178" s="10" t="s">
        <v>40</v>
      </c>
      <c r="D10178" s="12">
        <v>38847</v>
      </c>
      <c r="E10178" s="13" t="s">
        <v>19</v>
      </c>
      <c r="F10178" s="13" t="s">
        <v>5150</v>
      </c>
      <c r="G10178" s="14"/>
      <c r="H10178" s="15">
        <f>HYPERLINK("https://docs.wto.org/imrd/directdoc.asp?DDFDocuments/t/G/SPS/NCOL101A2.DOC","EN")</f>
      </c>
      <c r="I10178" s="15">
        <f>HYPERLINK("https://docs.wto.org/imrd/directdoc.asp?DDFDocuments/u/G/SPS/NCOL101A2.DOC","FR")</f>
      </c>
      <c r="J10178" s="15">
        <f>HYPERLINK("https://docs.wto.org/imrd/directdoc.asp?DDFDocuments/v/G/SPS/NCOL101A2.DOC","ES")</f>
      </c>
    </row>
    <row r="10179">
      <c r="A10179" s="10" t="s">
        <v>17396</v>
      </c>
      <c r="B10179" s="11" t="s">
        <v>82</v>
      </c>
      <c r="C10179" s="10" t="s">
        <v>40</v>
      </c>
      <c r="D10179" s="12">
        <v>38847</v>
      </c>
      <c r="E10179" s="13" t="s">
        <v>19</v>
      </c>
      <c r="F10179" s="13" t="s">
        <v>74</v>
      </c>
      <c r="G10179" s="14"/>
      <c r="H10179" s="15">
        <f>HYPERLINK("https://docs.wto.org/imrd/directdoc.asp?DDFDocuments/t/G/SPS/NEEC259A1.doc","EN")</f>
      </c>
      <c r="I10179" s="15">
        <f>HYPERLINK("https://docs.wto.org/imrd/directdoc.asp?DDFDocuments/u/G/SPS/NEEC259A1.doc","FR")</f>
      </c>
      <c r="J10179" s="15">
        <f>HYPERLINK("https://docs.wto.org/imrd/directdoc.asp?DDFDocuments/v/G/SPS/NEEC259A1.doc","ES")</f>
      </c>
    </row>
    <row r="10180">
      <c r="A10180" s="10" t="s">
        <v>17397</v>
      </c>
      <c r="B10180" s="11" t="s">
        <v>82</v>
      </c>
      <c r="C10180" s="10" t="s">
        <v>40</v>
      </c>
      <c r="D10180" s="12">
        <v>38847</v>
      </c>
      <c r="E10180" s="13" t="s">
        <v>19</v>
      </c>
      <c r="F10180" s="13" t="s">
        <v>74</v>
      </c>
      <c r="G10180" s="14"/>
      <c r="H10180" s="15">
        <f>HYPERLINK("https://docs.wto.org/imrd/directdoc.asp?DDFDocuments/t/G/SPS/NEEC270A1.doc","EN")</f>
      </c>
      <c r="I10180" s="15">
        <f>HYPERLINK("https://docs.wto.org/imrd/directdoc.asp?DDFDocuments/u/G/SPS/NEEC270A1.doc","FR")</f>
      </c>
      <c r="J10180" s="15">
        <f>HYPERLINK("https://docs.wto.org/imrd/directdoc.asp?DDFDocuments/v/G/SPS/NEEC270A1.doc","ES")</f>
      </c>
    </row>
    <row r="10181">
      <c r="A10181" s="10" t="s">
        <v>17398</v>
      </c>
      <c r="B10181" s="11" t="s">
        <v>59</v>
      </c>
      <c r="C10181" s="10" t="s">
        <v>40</v>
      </c>
      <c r="D10181" s="12">
        <v>38846</v>
      </c>
      <c r="E10181" s="13" t="s">
        <v>19</v>
      </c>
      <c r="F10181" s="13" t="s">
        <v>5163</v>
      </c>
      <c r="G10181" s="14" t="s">
        <v>17243</v>
      </c>
      <c r="H10181" s="15">
        <f>HYPERLINK("https://docs.wto.org/imrd/directdoc.asp?DDFDocuments/t/G/SPS/NTPKM81A1.DOC","EN")</f>
      </c>
      <c r="I10181" s="15">
        <f>HYPERLINK("https://docs.wto.org/imrd/directdoc.asp?DDFDocuments/u/G/SPS/NTPKM81A1.DOC","FR")</f>
      </c>
      <c r="J10181" s="15">
        <f>HYPERLINK("https://docs.wto.org/imrd/directdoc.asp?DDFDocuments/v/G/SPS/NTPKM81A1.DOC","ES")</f>
      </c>
    </row>
    <row r="10182">
      <c r="A10182" s="10" t="s">
        <v>17399</v>
      </c>
      <c r="B10182" s="11" t="s">
        <v>161</v>
      </c>
      <c r="C10182" s="10" t="s">
        <v>18</v>
      </c>
      <c r="D10182" s="12">
        <v>38846</v>
      </c>
      <c r="E10182" s="13" t="s">
        <v>1013</v>
      </c>
      <c r="F10182" s="13" t="s">
        <v>158</v>
      </c>
      <c r="G10182" s="14"/>
      <c r="H10182" s="15">
        <f>HYPERLINK("https://docs.wto.org/imrd/directdoc.asp?DDFDocuments/t/G/SPS/NUSA1307.doc","EN")</f>
      </c>
      <c r="I10182" s="15">
        <f>HYPERLINK("https://docs.wto.org/imrd/directdoc.asp?DDFDocuments/u/G/SPS/NUSA1307.doc","FR")</f>
      </c>
      <c r="J10182" s="15">
        <f>HYPERLINK("https://docs.wto.org/imrd/directdoc.asp?DDFDocuments/v/G/SPS/NUSA1307.doc","ES")</f>
      </c>
    </row>
    <row r="10183">
      <c r="A10183" s="10" t="s">
        <v>17400</v>
      </c>
      <c r="B10183" s="11" t="s">
        <v>79</v>
      </c>
      <c r="C10183" s="10" t="s">
        <v>18</v>
      </c>
      <c r="D10183" s="12">
        <v>38845</v>
      </c>
      <c r="E10183" s="13" t="s">
        <v>17401</v>
      </c>
      <c r="F10183" s="13" t="s">
        <v>13129</v>
      </c>
      <c r="G10183" s="14"/>
      <c r="H10183" s="15">
        <f>HYPERLINK("https://docs.wto.org/imrd/directdoc.asp?DDFDocuments/t/G/SPS/NCOL111.doc","EN")</f>
      </c>
      <c r="I10183" s="15">
        <f>HYPERLINK("https://docs.wto.org/imrd/directdoc.asp?DDFDocuments/u/G/SPS/NCOL111.doc","FR")</f>
      </c>
      <c r="J10183" s="15">
        <f>HYPERLINK("https://docs.wto.org/imrd/directdoc.asp?DDFDocuments/v/G/SPS/NCOL111.doc","ES")</f>
      </c>
    </row>
    <row r="10184">
      <c r="A10184" s="10" t="s">
        <v>17402</v>
      </c>
      <c r="B10184" s="11" t="s">
        <v>79</v>
      </c>
      <c r="C10184" s="10" t="s">
        <v>40</v>
      </c>
      <c r="D10184" s="12">
        <v>38845</v>
      </c>
      <c r="E10184" s="13" t="s">
        <v>19</v>
      </c>
      <c r="F10184" s="13" t="s">
        <v>13129</v>
      </c>
      <c r="G10184" s="14"/>
      <c r="H10184" s="15">
        <f>HYPERLINK("https://docs.wto.org/imrd/directdoc.asp?DDFDocuments/t/G/SPS/NCOL111A1.doc","EN")</f>
      </c>
      <c r="I10184" s="15">
        <f>HYPERLINK("https://docs.wto.org/imrd/directdoc.asp?DDFDocuments/u/G/SPS/NCOL111A1.doc","FR")</f>
      </c>
      <c r="J10184" s="15">
        <f>HYPERLINK("https://docs.wto.org/imrd/directdoc.asp?DDFDocuments/v/G/SPS/NCOL111A1.doc","ES")</f>
      </c>
    </row>
    <row r="10185">
      <c r="A10185" s="10" t="s">
        <v>17403</v>
      </c>
      <c r="B10185" s="11" t="s">
        <v>79</v>
      </c>
      <c r="C10185" s="10" t="s">
        <v>18</v>
      </c>
      <c r="D10185" s="12">
        <v>38845</v>
      </c>
      <c r="E10185" s="13" t="s">
        <v>17404</v>
      </c>
      <c r="F10185" s="13" t="s">
        <v>8132</v>
      </c>
      <c r="G10185" s="14" t="s">
        <v>3481</v>
      </c>
      <c r="H10185" s="15">
        <f>HYPERLINK("https://docs.wto.org/imrd/directdoc.asp?DDFDocuments/t/G/SPS/NCOL112.DOC","EN")</f>
      </c>
      <c r="I10185" s="15">
        <f>HYPERLINK("https://docs.wto.org/imrd/directdoc.asp?DDFDocuments/u/G/SPS/NCOL112.DOC","FR")</f>
      </c>
      <c r="J10185" s="15">
        <f>HYPERLINK("https://docs.wto.org/imrd/directdoc.asp?DDFDocuments/v/G/SPS/NCOL112.DOC","ES")</f>
      </c>
    </row>
    <row r="10186">
      <c r="A10186" s="10" t="s">
        <v>17405</v>
      </c>
      <c r="B10186" s="11" t="s">
        <v>161</v>
      </c>
      <c r="C10186" s="10" t="s">
        <v>40</v>
      </c>
      <c r="D10186" s="12">
        <v>38845</v>
      </c>
      <c r="E10186" s="13" t="s">
        <v>19</v>
      </c>
      <c r="F10186" s="13" t="s">
        <v>158</v>
      </c>
      <c r="G10186" s="14" t="s">
        <v>233</v>
      </c>
      <c r="H10186" s="15">
        <f>HYPERLINK("https://docs.wto.org/imrd/directdoc.asp?DDFDocuments/t/G/SPS/NUSA1133A1.DOC","EN")</f>
      </c>
      <c r="I10186" s="15">
        <f>HYPERLINK("https://docs.wto.org/imrd/directdoc.asp?DDFDocuments/u/G/SPS/NUSA1133A1.DOC","FR")</f>
      </c>
      <c r="J10186" s="15">
        <f>HYPERLINK("https://docs.wto.org/imrd/directdoc.asp?DDFDocuments/v/G/SPS/NUSA1133A1.DOC","ES")</f>
      </c>
    </row>
    <row r="10187">
      <c r="A10187" s="10" t="s">
        <v>17406</v>
      </c>
      <c r="B10187" s="11" t="s">
        <v>95</v>
      </c>
      <c r="C10187" s="10" t="s">
        <v>40</v>
      </c>
      <c r="D10187" s="12">
        <v>38842</v>
      </c>
      <c r="E10187" s="13" t="s">
        <v>19</v>
      </c>
      <c r="F10187" s="13" t="s">
        <v>5150</v>
      </c>
      <c r="G10187" s="14"/>
      <c r="H10187" s="15">
        <f>HYPERLINK("https://docs.wto.org/imrd/directdoc.asp?DDFDocuments/t/G/SPS/NBRA154A1.DOC","EN")</f>
      </c>
      <c r="I10187" s="15">
        <f>HYPERLINK("https://docs.wto.org/imrd/directdoc.asp?DDFDocuments/u/G/SPS/NBRA154A1.DOC","FR")</f>
      </c>
      <c r="J10187" s="15">
        <f>HYPERLINK("https://docs.wto.org/imrd/directdoc.asp?DDFDocuments/v/G/SPS/NBRA154A1.DOC","ES")</f>
      </c>
    </row>
    <row r="10188">
      <c r="A10188" s="10" t="s">
        <v>17407</v>
      </c>
      <c r="B10188" s="11" t="s">
        <v>95</v>
      </c>
      <c r="C10188" s="10" t="s">
        <v>40</v>
      </c>
      <c r="D10188" s="12">
        <v>38842</v>
      </c>
      <c r="E10188" s="13" t="s">
        <v>19</v>
      </c>
      <c r="F10188" s="13" t="s">
        <v>6521</v>
      </c>
      <c r="G10188" s="14"/>
      <c r="H10188" s="15">
        <f>HYPERLINK("https://docs.wto.org/imrd/directdoc.asp?DDFDocuments/t/G/SPS/NBRA157A1.DOC","EN")</f>
      </c>
      <c r="I10188" s="15">
        <f>HYPERLINK("https://docs.wto.org/imrd/directdoc.asp?DDFDocuments/u/G/SPS/NBRA157A1.DOC","FR")</f>
      </c>
      <c r="J10188" s="15">
        <f>HYPERLINK("https://docs.wto.org/imrd/directdoc.asp?DDFDocuments/v/G/SPS/NBRA157A1.DOC","ES")</f>
      </c>
    </row>
    <row r="10189">
      <c r="A10189" s="10" t="s">
        <v>17408</v>
      </c>
      <c r="B10189" s="11" t="s">
        <v>95</v>
      </c>
      <c r="C10189" s="10" t="s">
        <v>18</v>
      </c>
      <c r="D10189" s="12">
        <v>38842</v>
      </c>
      <c r="E10189" s="13" t="s">
        <v>17409</v>
      </c>
      <c r="F10189" s="13" t="s">
        <v>368</v>
      </c>
      <c r="G10189" s="14"/>
      <c r="H10189" s="15">
        <f>HYPERLINK("https://docs.wto.org/imrd/directdoc.asp?DDFDocuments/t/G/SPS/NBRA171.DOC","EN")</f>
      </c>
      <c r="I10189" s="15">
        <f>HYPERLINK("https://docs.wto.org/imrd/directdoc.asp?DDFDocuments/u/G/SPS/NBRA171.DOC","FR")</f>
      </c>
      <c r="J10189" s="15">
        <f>HYPERLINK("https://docs.wto.org/imrd/directdoc.asp?DDFDocuments/v/G/SPS/NBRA171.DOC","ES")</f>
      </c>
    </row>
    <row r="10190">
      <c r="A10190" s="10" t="s">
        <v>17410</v>
      </c>
      <c r="B10190" s="11" t="s">
        <v>95</v>
      </c>
      <c r="C10190" s="10" t="s">
        <v>18</v>
      </c>
      <c r="D10190" s="12">
        <v>38842</v>
      </c>
      <c r="E10190" s="13" t="s">
        <v>17411</v>
      </c>
      <c r="F10190" s="13" t="s">
        <v>2192</v>
      </c>
      <c r="G10190" s="14"/>
      <c r="H10190" s="15">
        <f>HYPERLINK("https://docs.wto.org/imrd/directdoc.asp?DDFDocuments/t/G/SPS/NBRA172.DOC","EN")</f>
      </c>
      <c r="I10190" s="15">
        <f>HYPERLINK("https://docs.wto.org/imrd/directdoc.asp?DDFDocuments/u/G/SPS/NBRA172.DOC","FR")</f>
      </c>
      <c r="J10190" s="15">
        <f>HYPERLINK("https://docs.wto.org/imrd/directdoc.asp?DDFDocuments/v/G/SPS/NBRA172.DOC","ES")</f>
      </c>
    </row>
    <row r="10191">
      <c r="A10191" s="10" t="s">
        <v>17412</v>
      </c>
      <c r="B10191" s="11" t="s">
        <v>95</v>
      </c>
      <c r="C10191" s="10" t="s">
        <v>18</v>
      </c>
      <c r="D10191" s="12">
        <v>38842</v>
      </c>
      <c r="E10191" s="13" t="s">
        <v>6772</v>
      </c>
      <c r="F10191" s="13" t="s">
        <v>17413</v>
      </c>
      <c r="G10191" s="14"/>
      <c r="H10191" s="15">
        <f>HYPERLINK("https://docs.wto.org/imrd/directdoc.asp?DDFDocuments/t/G/SPS/NBRA173.DOC","EN")</f>
      </c>
      <c r="I10191" s="15">
        <f>HYPERLINK("https://docs.wto.org/imrd/directdoc.asp?DDFDocuments/u/G/SPS/NBRA173.DOC","FR")</f>
      </c>
      <c r="J10191" s="15">
        <f>HYPERLINK("https://docs.wto.org/imrd/directdoc.asp?DDFDocuments/v/G/SPS/NBRA173.DOC","ES")</f>
      </c>
    </row>
    <row r="10192">
      <c r="A10192" s="10" t="s">
        <v>17414</v>
      </c>
      <c r="B10192" s="11" t="s">
        <v>95</v>
      </c>
      <c r="C10192" s="10" t="s">
        <v>40</v>
      </c>
      <c r="D10192" s="12">
        <v>38842</v>
      </c>
      <c r="E10192" s="13" t="s">
        <v>19</v>
      </c>
      <c r="F10192" s="13" t="s">
        <v>32</v>
      </c>
      <c r="G10192" s="14" t="s">
        <v>183</v>
      </c>
      <c r="H10192" s="15">
        <f>HYPERLINK("https://docs.wto.org/imrd/directdoc.asp?DDFDocuments/t/G/SPS/NBRA77A1.doc","EN")</f>
      </c>
      <c r="I10192" s="15">
        <f>HYPERLINK("https://docs.wto.org/imrd/directdoc.asp?DDFDocuments/u/G/SPS/NBRA77A1.doc","FR")</f>
      </c>
      <c r="J10192" s="15">
        <f>HYPERLINK("https://docs.wto.org/imrd/directdoc.asp?DDFDocuments/v/G/SPS/NBRA77A1.doc","ES")</f>
      </c>
    </row>
    <row r="10193">
      <c r="A10193" s="10" t="s">
        <v>17415</v>
      </c>
      <c r="B10193" s="11" t="s">
        <v>65</v>
      </c>
      <c r="C10193" s="10" t="s">
        <v>18</v>
      </c>
      <c r="D10193" s="12">
        <v>38842</v>
      </c>
      <c r="E10193" s="13" t="s">
        <v>17416</v>
      </c>
      <c r="F10193" s="13" t="s">
        <v>5891</v>
      </c>
      <c r="G10193" s="14"/>
      <c r="H10193" s="15">
        <f>HYPERLINK("https://docs.wto.org/imrd/directdoc.asp?DDFDocuments/t/G/SPS/NCHE50.doc","EN")</f>
      </c>
      <c r="I10193" s="15">
        <f>HYPERLINK("https://docs.wto.org/imrd/directdoc.asp?DDFDocuments/u/G/SPS/NCHE50.doc","FR")</f>
      </c>
      <c r="J10193" s="15">
        <f>HYPERLINK("https://docs.wto.org/imrd/directdoc.asp?DDFDocuments/v/G/SPS/NCHE50.doc","ES")</f>
      </c>
    </row>
    <row r="10194">
      <c r="A10194" s="10" t="s">
        <v>17417</v>
      </c>
      <c r="B10194" s="11" t="s">
        <v>34</v>
      </c>
      <c r="C10194" s="10" t="s">
        <v>18</v>
      </c>
      <c r="D10194" s="12">
        <v>38842</v>
      </c>
      <c r="E10194" s="13" t="s">
        <v>17418</v>
      </c>
      <c r="F10194" s="13" t="s">
        <v>4970</v>
      </c>
      <c r="G10194" s="14"/>
      <c r="H10194" s="15">
        <f>HYPERLINK("https://docs.wto.org/imrd/directdoc.asp?DDFDocuments/q/G/SPS/NJPN160.pdf","EN")</f>
      </c>
      <c r="I10194" s="15">
        <f>HYPERLINK("https://docs.wto.org/imrd/directdoc.asp?DDFDocuments/r/G/SPS/NJPN160.pdf","FR")</f>
      </c>
      <c r="J10194" s="15">
        <f>HYPERLINK("https://docs.wto.org/imrd/directdoc.asp?DDFDocuments/s/G/SPS/NJPN160.pdf","ES")</f>
      </c>
    </row>
    <row r="10195">
      <c r="A10195" s="10" t="s">
        <v>17419</v>
      </c>
      <c r="B10195" s="11" t="s">
        <v>72</v>
      </c>
      <c r="C10195" s="10" t="s">
        <v>18</v>
      </c>
      <c r="D10195" s="12">
        <v>38840</v>
      </c>
      <c r="E10195" s="13" t="s">
        <v>19</v>
      </c>
      <c r="F10195" s="13" t="s">
        <v>15131</v>
      </c>
      <c r="G10195" s="14" t="s">
        <v>16976</v>
      </c>
      <c r="H10195" s="15">
        <f>HYPERLINK("https://docs.wto.org/imrd/directdoc.asp?DDFDocuments/t/G/SPS/NCAN157R13.DOC","EN")</f>
      </c>
      <c r="I10195" s="15">
        <f>HYPERLINK("https://docs.wto.org/imrd/directdoc.asp?DDFDocuments/u/G/SPS/NCAN157R13.DOC","FR")</f>
      </c>
      <c r="J10195" s="15">
        <f>HYPERLINK("https://docs.wto.org/imrd/directdoc.asp?DDFDocuments/v/G/SPS/NCAN157R13.DOC","ES")</f>
      </c>
    </row>
    <row r="10196">
      <c r="A10196" s="10" t="s">
        <v>17420</v>
      </c>
      <c r="B10196" s="11" t="s">
        <v>72</v>
      </c>
      <c r="C10196" s="10" t="s">
        <v>18</v>
      </c>
      <c r="D10196" s="12">
        <v>38840</v>
      </c>
      <c r="E10196" s="13" t="s">
        <v>17421</v>
      </c>
      <c r="F10196" s="13" t="s">
        <v>229</v>
      </c>
      <c r="G10196" s="14"/>
      <c r="H10196" s="15">
        <f>HYPERLINK("https://docs.wto.org/imrd/directdoc.asp?DDFDocuments/q/G/SPS/NCAN260.pdf","EN")</f>
      </c>
      <c r="I10196" s="15">
        <f>HYPERLINK("https://docs.wto.org/imrd/directdoc.asp?DDFDocuments/r/G/SPS/NCAN260.pdf","FR")</f>
      </c>
      <c r="J10196" s="15">
        <f>HYPERLINK("https://docs.wto.org/imrd/directdoc.asp?DDFDocuments/s/G/SPS/NCAN260.pdf","ES")</f>
      </c>
    </row>
    <row r="10197">
      <c r="A10197" s="10" t="s">
        <v>17422</v>
      </c>
      <c r="B10197" s="11" t="s">
        <v>79</v>
      </c>
      <c r="C10197" s="10" t="s">
        <v>12</v>
      </c>
      <c r="D10197" s="12">
        <v>38840</v>
      </c>
      <c r="E10197" s="13" t="s">
        <v>15809</v>
      </c>
      <c r="F10197" s="13" t="s">
        <v>2192</v>
      </c>
      <c r="G10197" s="14" t="s">
        <v>349</v>
      </c>
      <c r="H10197" s="15">
        <f>HYPERLINK("https://docs.wto.org/imrd/directdoc.asp?DDFDocuments/t/G/SPS/NCOL109.doc","EN")</f>
      </c>
      <c r="I10197" s="15">
        <f>HYPERLINK("https://docs.wto.org/imrd/directdoc.asp?DDFDocuments/u/G/SPS/NCOL109.doc","FR")</f>
      </c>
      <c r="J10197" s="15">
        <f>HYPERLINK("https://docs.wto.org/imrd/directdoc.asp?DDFDocuments/v/G/SPS/NCOL109.doc","ES")</f>
      </c>
    </row>
    <row r="10198">
      <c r="A10198" s="10" t="s">
        <v>17423</v>
      </c>
      <c r="B10198" s="11" t="s">
        <v>79</v>
      </c>
      <c r="C10198" s="10" t="s">
        <v>12</v>
      </c>
      <c r="D10198" s="12">
        <v>38840</v>
      </c>
      <c r="E10198" s="13" t="s">
        <v>15809</v>
      </c>
      <c r="F10198" s="13" t="s">
        <v>2192</v>
      </c>
      <c r="G10198" s="14" t="s">
        <v>14853</v>
      </c>
      <c r="H10198" s="15">
        <f>HYPERLINK("https://docs.wto.org/imrd/directdoc.asp?DDFDocuments/t/G/SPS/NCOL110.doc","EN")</f>
      </c>
      <c r="I10198" s="15">
        <f>HYPERLINK("https://docs.wto.org/imrd/directdoc.asp?DDFDocuments/u/G/SPS/NCOL110.doc","FR")</f>
      </c>
      <c r="J10198" s="15">
        <f>HYPERLINK("https://docs.wto.org/imrd/directdoc.asp?DDFDocuments/v/G/SPS/NCOL110.doc","ES")</f>
      </c>
    </row>
    <row r="10199">
      <c r="A10199" s="10" t="s">
        <v>17424</v>
      </c>
      <c r="B10199" s="11" t="s">
        <v>139</v>
      </c>
      <c r="C10199" s="10" t="s">
        <v>18</v>
      </c>
      <c r="D10199" s="12">
        <v>38840</v>
      </c>
      <c r="E10199" s="13" t="s">
        <v>17425</v>
      </c>
      <c r="F10199" s="13" t="s">
        <v>3404</v>
      </c>
      <c r="G10199" s="14"/>
      <c r="H10199" s="15">
        <f>HYPERLINK("https://docs.wto.org/imrd/directdoc.asp?DDFDocuments/q/G/SPS/NIND38.pdf","EN")</f>
      </c>
      <c r="I10199" s="15">
        <f>HYPERLINK("https://docs.wto.org/imrd/directdoc.asp?DDFDocuments/r/G/SPS/NIND38.pdf","FR")</f>
      </c>
      <c r="J10199" s="15">
        <f>HYPERLINK("https://docs.wto.org/imrd/directdoc.asp?DDFDocuments/s/G/SPS/NIND38.pdf","ES")</f>
      </c>
    </row>
    <row r="10200">
      <c r="A10200" s="10" t="s">
        <v>17426</v>
      </c>
      <c r="B10200" s="11" t="s">
        <v>866</v>
      </c>
      <c r="C10200" s="10" t="s">
        <v>18</v>
      </c>
      <c r="D10200" s="12">
        <v>38838</v>
      </c>
      <c r="E10200" s="13" t="s">
        <v>17427</v>
      </c>
      <c r="F10200" s="13" t="s">
        <v>609</v>
      </c>
      <c r="G10200" s="14" t="s">
        <v>72</v>
      </c>
      <c r="H10200" s="15">
        <f>HYPERLINK("https://docs.wto.org/imrd/directdoc.asp?DDFDocuments/q/G/SPS/NBOL17.pdf","EN")</f>
      </c>
      <c r="I10200" s="15">
        <f>HYPERLINK("https://docs.wto.org/imrd/directdoc.asp?DDFDocuments/r/G/SPS/NBOL17.pdf","FR")</f>
      </c>
      <c r="J10200" s="15">
        <f>HYPERLINK("https://docs.wto.org/imrd/directdoc.asp?DDFDocuments/s/G/SPS/NBOL17.pdf","ES")</f>
      </c>
    </row>
    <row r="10201">
      <c r="A10201" s="10" t="s">
        <v>17428</v>
      </c>
      <c r="B10201" s="11" t="s">
        <v>866</v>
      </c>
      <c r="C10201" s="10" t="s">
        <v>18</v>
      </c>
      <c r="D10201" s="12">
        <v>38838</v>
      </c>
      <c r="E10201" s="13" t="s">
        <v>17429</v>
      </c>
      <c r="F10201" s="13" t="s">
        <v>223</v>
      </c>
      <c r="G10201" s="14" t="s">
        <v>286</v>
      </c>
      <c r="H10201" s="15">
        <f>HYPERLINK("https://docs.wto.org/imrd/directdoc.asp?DDFDocuments/q/G/SPS/NBOL18.pdf","EN")</f>
      </c>
      <c r="I10201" s="15">
        <f>HYPERLINK("https://docs.wto.org/imrd/directdoc.asp?DDFDocuments/r/G/SPS/NBOL18.pdf","FR")</f>
      </c>
      <c r="J10201" s="15">
        <f>HYPERLINK("https://docs.wto.org/imrd/directdoc.asp?DDFDocuments/s/G/SPS/NBOL18.pdf","ES")</f>
      </c>
    </row>
    <row r="10202">
      <c r="A10202" s="10" t="s">
        <v>17430</v>
      </c>
      <c r="B10202" s="11" t="s">
        <v>22</v>
      </c>
      <c r="C10202" s="10" t="s">
        <v>12</v>
      </c>
      <c r="D10202" s="12">
        <v>38838</v>
      </c>
      <c r="E10202" s="13" t="s">
        <v>17431</v>
      </c>
      <c r="F10202" s="13" t="s">
        <v>138</v>
      </c>
      <c r="G10202" s="14" t="s">
        <v>17432</v>
      </c>
      <c r="H10202" s="15">
        <f>HYPERLINK("https://docs.wto.org/imrd/directdoc.asp?DDFDocuments/t/G/SPS/NKEN28.DOC","EN")</f>
      </c>
      <c r="I10202" s="15">
        <f>HYPERLINK("https://docs.wto.org/imrd/directdoc.asp?DDFDocuments/u/G/SPS/NKEN28.DOC","FR")</f>
      </c>
      <c r="J10202" s="15">
        <f>HYPERLINK("https://docs.wto.org/imrd/directdoc.asp?DDFDocuments/v/G/SPS/NKEN28.DOC","ES")</f>
      </c>
    </row>
    <row r="10203">
      <c r="A10203" s="10" t="s">
        <v>17433</v>
      </c>
      <c r="B10203" s="11" t="s">
        <v>145</v>
      </c>
      <c r="C10203" s="10" t="s">
        <v>12</v>
      </c>
      <c r="D10203" s="12">
        <v>38838</v>
      </c>
      <c r="E10203" s="13" t="s">
        <v>6929</v>
      </c>
      <c r="F10203" s="13" t="s">
        <v>1550</v>
      </c>
      <c r="G10203" s="14"/>
      <c r="H10203" s="15">
        <f>HYPERLINK("https://docs.wto.org/imrd/directdoc.asp?DDFDocuments/t/G/SPS/NPHL106.doc","EN")</f>
      </c>
      <c r="I10203" s="15">
        <f>HYPERLINK("https://docs.wto.org/imrd/directdoc.asp?DDFDocuments/u/G/SPS/NPHL106.doc","FR")</f>
      </c>
      <c r="J10203" s="15">
        <f>HYPERLINK("https://docs.wto.org/imrd/directdoc.asp?DDFDocuments/v/G/SPS/NPHL106.doc","ES")</f>
      </c>
    </row>
    <row r="10204">
      <c r="A10204" s="10" t="s">
        <v>17434</v>
      </c>
      <c r="B10204" s="11" t="s">
        <v>145</v>
      </c>
      <c r="C10204" s="10" t="s">
        <v>12</v>
      </c>
      <c r="D10204" s="12">
        <v>38838</v>
      </c>
      <c r="E10204" s="13" t="s">
        <v>17353</v>
      </c>
      <c r="F10204" s="13" t="s">
        <v>229</v>
      </c>
      <c r="G10204" s="14" t="s">
        <v>520</v>
      </c>
      <c r="H10204" s="15">
        <f>HYPERLINK("https://docs.wto.org/imrd/directdoc.asp?DDFDocuments/t/G/SPS/NPHL107.DOC","EN")</f>
      </c>
      <c r="I10204" s="15">
        <f>HYPERLINK("https://docs.wto.org/imrd/directdoc.asp?DDFDocuments/u/G/SPS/NPHL107.DOC","FR")</f>
      </c>
      <c r="J10204" s="15">
        <f>HYPERLINK("https://docs.wto.org/imrd/directdoc.asp?DDFDocuments/v/G/SPS/NPHL107.DOC","ES")</f>
      </c>
    </row>
    <row r="10205">
      <c r="A10205" s="10" t="s">
        <v>17435</v>
      </c>
      <c r="B10205" s="11" t="s">
        <v>214</v>
      </c>
      <c r="C10205" s="10" t="s">
        <v>12</v>
      </c>
      <c r="D10205" s="12">
        <v>38835</v>
      </c>
      <c r="E10205" s="13" t="s">
        <v>17436</v>
      </c>
      <c r="F10205" s="13" t="s">
        <v>138</v>
      </c>
      <c r="G10205" s="14" t="s">
        <v>17437</v>
      </c>
      <c r="H10205" s="15">
        <f>HYPERLINK("https://docs.wto.org/imrd/directdoc.asp?DDFDocuments/t/G/SPS/NARE19.DOC","EN")</f>
      </c>
      <c r="I10205" s="15">
        <f>HYPERLINK("https://docs.wto.org/imrd/directdoc.asp?DDFDocuments/u/G/SPS/NARE19.DOC","FR")</f>
      </c>
      <c r="J10205" s="15">
        <f>HYPERLINK("https://docs.wto.org/imrd/directdoc.asp?DDFDocuments/v/G/SPS/NARE19.DOC","ES")</f>
      </c>
    </row>
    <row r="10206">
      <c r="A10206" s="10" t="s">
        <v>17438</v>
      </c>
      <c r="B10206" s="11" t="s">
        <v>214</v>
      </c>
      <c r="C10206" s="10" t="s">
        <v>12</v>
      </c>
      <c r="D10206" s="12">
        <v>38835</v>
      </c>
      <c r="E10206" s="13" t="s">
        <v>17439</v>
      </c>
      <c r="F10206" s="13" t="s">
        <v>138</v>
      </c>
      <c r="G10206" s="14" t="s">
        <v>4893</v>
      </c>
      <c r="H10206" s="15">
        <f>HYPERLINK("https://docs.wto.org/imrd/directdoc.asp?DDFDocuments/t/G/SPS/NARE20.DOC","EN")</f>
      </c>
      <c r="I10206" s="15">
        <f>HYPERLINK("https://docs.wto.org/imrd/directdoc.asp?DDFDocuments/u/G/SPS/NARE20.DOC","FR")</f>
      </c>
      <c r="J10206" s="15">
        <f>HYPERLINK("https://docs.wto.org/imrd/directdoc.asp?DDFDocuments/v/G/SPS/NARE20.DOC","ES")</f>
      </c>
    </row>
    <row r="10207">
      <c r="A10207" s="10" t="s">
        <v>17440</v>
      </c>
      <c r="B10207" s="11" t="s">
        <v>161</v>
      </c>
      <c r="C10207" s="10" t="s">
        <v>18</v>
      </c>
      <c r="D10207" s="12">
        <v>38835</v>
      </c>
      <c r="E10207" s="13" t="s">
        <v>17441</v>
      </c>
      <c r="F10207" s="13" t="s">
        <v>1089</v>
      </c>
      <c r="G10207" s="14"/>
      <c r="H10207" s="15">
        <f>HYPERLINK("https://docs.wto.org/imrd/directdoc.asp?DDFDocuments/t/G/SPS/NUSA1278.DOC","EN")</f>
      </c>
      <c r="I10207" s="15">
        <f>HYPERLINK("https://docs.wto.org/imrd/directdoc.asp?DDFDocuments/u/G/SPS/NUSA1278.DOC","FR")</f>
      </c>
      <c r="J10207" s="15">
        <f>HYPERLINK("https://docs.wto.org/imrd/directdoc.asp?DDFDocuments/v/G/SPS/NUSA1278.DOC","ES")</f>
      </c>
    </row>
    <row r="10208">
      <c r="A10208" s="10" t="s">
        <v>17442</v>
      </c>
      <c r="B10208" s="11" t="s">
        <v>204</v>
      </c>
      <c r="C10208" s="10" t="s">
        <v>18</v>
      </c>
      <c r="D10208" s="12">
        <v>38831</v>
      </c>
      <c r="E10208" s="13" t="s">
        <v>17306</v>
      </c>
      <c r="F10208" s="13" t="s">
        <v>24</v>
      </c>
      <c r="G10208" s="14" t="s">
        <v>183</v>
      </c>
      <c r="H10208" s="15">
        <f>HYPERLINK("https://docs.wto.org/imrd/directdoc.asp?DDFDocuments/t/G/SPS/NEGY13.doc","EN")</f>
      </c>
      <c r="I10208" s="15">
        <f>HYPERLINK("https://docs.wto.org/imrd/directdoc.asp?DDFDocuments/u/G/SPS/NEGY13.doc","FR")</f>
      </c>
      <c r="J10208" s="15">
        <f>HYPERLINK("https://docs.wto.org/imrd/directdoc.asp?DDFDocuments/v/G/SPS/NEGY13.doc","ES")</f>
      </c>
    </row>
    <row r="10209">
      <c r="A10209" s="10" t="s">
        <v>17443</v>
      </c>
      <c r="B10209" s="11" t="s">
        <v>351</v>
      </c>
      <c r="C10209" s="10" t="s">
        <v>12</v>
      </c>
      <c r="D10209" s="12">
        <v>38831</v>
      </c>
      <c r="E10209" s="13" t="s">
        <v>17444</v>
      </c>
      <c r="F10209" s="13" t="s">
        <v>138</v>
      </c>
      <c r="G10209" s="14"/>
      <c r="H10209" s="15">
        <f>HYPERLINK("https://docs.wto.org/imrd/directdoc.asp?DDFDocuments/t/G/SPS/NJOR16.DOC","EN")</f>
      </c>
      <c r="I10209" s="15">
        <f>HYPERLINK("https://docs.wto.org/imrd/directdoc.asp?DDFDocuments/u/G/SPS/NJOR16.DOC","FR")</f>
      </c>
      <c r="J10209" s="15">
        <f>HYPERLINK("https://docs.wto.org/imrd/directdoc.asp?DDFDocuments/v/G/SPS/NJOR16.DOC","ES")</f>
      </c>
    </row>
    <row r="10210">
      <c r="A10210" s="10" t="s">
        <v>17445</v>
      </c>
      <c r="B10210" s="11" t="s">
        <v>195</v>
      </c>
      <c r="C10210" s="10" t="s">
        <v>18</v>
      </c>
      <c r="D10210" s="12">
        <v>38828</v>
      </c>
      <c r="E10210" s="13" t="s">
        <v>17446</v>
      </c>
      <c r="F10210" s="13" t="s">
        <v>8132</v>
      </c>
      <c r="G10210" s="14"/>
      <c r="H10210" s="15">
        <f>HYPERLINK("https://docs.wto.org/imrd/directdoc.asp?DDFDocuments/t/G/SPS/NNZL348.DOC","EN")</f>
      </c>
      <c r="I10210" s="15">
        <f>HYPERLINK("https://docs.wto.org/imrd/directdoc.asp?DDFDocuments/u/G/SPS/NNZL348.DOC","FR")</f>
      </c>
      <c r="J10210" s="15">
        <f>HYPERLINK("https://docs.wto.org/imrd/directdoc.asp?DDFDocuments/v/G/SPS/NNZL348.DOC","ES")</f>
      </c>
    </row>
    <row r="10211">
      <c r="A10211" s="10" t="s">
        <v>17447</v>
      </c>
      <c r="B10211" s="11" t="s">
        <v>72</v>
      </c>
      <c r="C10211" s="10" t="s">
        <v>18</v>
      </c>
      <c r="D10211" s="12">
        <v>38827</v>
      </c>
      <c r="E10211" s="13" t="s">
        <v>19</v>
      </c>
      <c r="F10211" s="13" t="s">
        <v>15131</v>
      </c>
      <c r="G10211" s="14" t="s">
        <v>17448</v>
      </c>
      <c r="H10211" s="15">
        <f>HYPERLINK("https://docs.wto.org/imrd/directdoc.asp?DDFDocuments/t/G/SPS/NCAN157R12.DOC","EN")</f>
      </c>
      <c r="I10211" s="15">
        <f>HYPERLINK("https://docs.wto.org/imrd/directdoc.asp?DDFDocuments/u/G/SPS/NCAN157R12.DOC","FR")</f>
      </c>
      <c r="J10211" s="15">
        <f>HYPERLINK("https://docs.wto.org/imrd/directdoc.asp?DDFDocuments/v/G/SPS/NCAN157R12.DOC","ES")</f>
      </c>
    </row>
    <row r="10212">
      <c r="A10212" s="10" t="s">
        <v>17449</v>
      </c>
      <c r="B10212" s="11" t="s">
        <v>82</v>
      </c>
      <c r="C10212" s="10" t="s">
        <v>40</v>
      </c>
      <c r="D10212" s="12">
        <v>38827</v>
      </c>
      <c r="E10212" s="13" t="s">
        <v>19</v>
      </c>
      <c r="F10212" s="13" t="s">
        <v>74</v>
      </c>
      <c r="G10212" s="14"/>
      <c r="H10212" s="15">
        <f>HYPERLINK("https://docs.wto.org/imrd/directdoc.asp?DDFDocuments/t/G/SPS/NEEC280A1.doc","EN")</f>
      </c>
      <c r="I10212" s="15">
        <f>HYPERLINK("https://docs.wto.org/imrd/directdoc.asp?DDFDocuments/u/G/SPS/NEEC280A1.doc","FR")</f>
      </c>
      <c r="J10212" s="15">
        <f>HYPERLINK("https://docs.wto.org/imrd/directdoc.asp?DDFDocuments/v/G/SPS/NEEC280A1.doc","ES")</f>
      </c>
    </row>
    <row r="10213">
      <c r="A10213" s="10" t="s">
        <v>17450</v>
      </c>
      <c r="B10213" s="11" t="s">
        <v>153</v>
      </c>
      <c r="C10213" s="10" t="s">
        <v>18</v>
      </c>
      <c r="D10213" s="12">
        <v>38827</v>
      </c>
      <c r="E10213" s="13" t="s">
        <v>17451</v>
      </c>
      <c r="F10213" s="13" t="s">
        <v>1282</v>
      </c>
      <c r="G10213" s="14"/>
      <c r="H10213" s="15">
        <f>HYPERLINK("https://docs.wto.org/imrd/directdoc.asp?DDFDocuments/t/G/SPS/NKOR204.doc","EN")</f>
      </c>
      <c r="I10213" s="15">
        <f>HYPERLINK("https://docs.wto.org/imrd/directdoc.asp?DDFDocuments/u/G/SPS/NKOR204.doc","FR")</f>
      </c>
      <c r="J10213" s="15">
        <f>HYPERLINK("https://docs.wto.org/imrd/directdoc.asp?DDFDocuments/v/G/SPS/NKOR204.doc","ES")</f>
      </c>
    </row>
    <row r="10214">
      <c r="A10214" s="10" t="s">
        <v>17452</v>
      </c>
      <c r="B10214" s="11" t="s">
        <v>195</v>
      </c>
      <c r="C10214" s="10" t="s">
        <v>18</v>
      </c>
      <c r="D10214" s="12">
        <v>38827</v>
      </c>
      <c r="E10214" s="13" t="s">
        <v>17203</v>
      </c>
      <c r="F10214" s="13" t="s">
        <v>4385</v>
      </c>
      <c r="G10214" s="14"/>
      <c r="H10214" s="15">
        <f>HYPERLINK("https://docs.wto.org/imrd/directdoc.asp?DDFDocuments/t/G/SPS/NNZL349.doc","EN")</f>
      </c>
      <c r="I10214" s="15">
        <f>HYPERLINK("https://docs.wto.org/imrd/directdoc.asp?DDFDocuments/u/G/SPS/NNZL349.doc","FR")</f>
      </c>
      <c r="J10214" s="15">
        <f>HYPERLINK("https://docs.wto.org/imrd/directdoc.asp?DDFDocuments/v/G/SPS/NNZL349.doc","ES")</f>
      </c>
    </row>
    <row r="10215">
      <c r="A10215" s="10" t="s">
        <v>17453</v>
      </c>
      <c r="B10215" s="11" t="s">
        <v>233</v>
      </c>
      <c r="C10215" s="10" t="s">
        <v>12</v>
      </c>
      <c r="D10215" s="12">
        <v>38827</v>
      </c>
      <c r="E10215" s="13" t="s">
        <v>17454</v>
      </c>
      <c r="F10215" s="13" t="s">
        <v>2192</v>
      </c>
      <c r="G10215" s="14" t="s">
        <v>349</v>
      </c>
      <c r="H10215" s="15">
        <f>HYPERLINK("https://docs.wto.org/imrd/directdoc.asp?DDFDocuments/q/G/SPS/NPER132.pdf","EN")</f>
      </c>
      <c r="I10215" s="15">
        <f>HYPERLINK("https://docs.wto.org/imrd/directdoc.asp?DDFDocuments/r/G/SPS/NPER132.pdf","FR")</f>
      </c>
      <c r="J10215" s="15">
        <f>HYPERLINK("https://docs.wto.org/imrd/directdoc.asp?DDFDocuments/s/G/SPS/NPER132.pdf","ES")</f>
      </c>
    </row>
    <row r="10216">
      <c r="A10216" s="10" t="s">
        <v>17455</v>
      </c>
      <c r="B10216" s="11" t="s">
        <v>365</v>
      </c>
      <c r="C10216" s="10" t="s">
        <v>18</v>
      </c>
      <c r="D10216" s="12">
        <v>38825</v>
      </c>
      <c r="E10216" s="13" t="s">
        <v>17456</v>
      </c>
      <c r="F10216" s="13" t="s">
        <v>992</v>
      </c>
      <c r="G10216" s="14" t="s">
        <v>2110</v>
      </c>
      <c r="H10216" s="15">
        <f>HYPERLINK("https://docs.wto.org/imrd/directdoc.asp?DDFDocuments/q/G/SPS/NCHL216.pdf","EN")</f>
      </c>
      <c r="I10216" s="15">
        <f>HYPERLINK("https://docs.wto.org/imrd/directdoc.asp?DDFDocuments/r/G/SPS/NCHL216.pdf","FR")</f>
      </c>
      <c r="J10216" s="15">
        <f>HYPERLINK("https://docs.wto.org/imrd/directdoc.asp?DDFDocuments/s/G/SPS/NCHL216.pdf","ES")</f>
      </c>
    </row>
    <row r="10217">
      <c r="A10217" s="10" t="s">
        <v>17457</v>
      </c>
      <c r="B10217" s="11" t="s">
        <v>365</v>
      </c>
      <c r="C10217" s="10" t="s">
        <v>18</v>
      </c>
      <c r="D10217" s="12">
        <v>38825</v>
      </c>
      <c r="E10217" s="13" t="s">
        <v>17458</v>
      </c>
      <c r="F10217" s="13" t="s">
        <v>1089</v>
      </c>
      <c r="G10217" s="14" t="s">
        <v>16535</v>
      </c>
      <c r="H10217" s="15">
        <f>HYPERLINK("https://docs.wto.org/imrd/directdoc.asp?DDFDocuments/q/G/SPS/NCHL217.pdf","EN")</f>
      </c>
      <c r="I10217" s="15">
        <f>HYPERLINK("https://docs.wto.org/imrd/directdoc.asp?DDFDocuments/r/G/SPS/NCHL217.pdf","FR")</f>
      </c>
      <c r="J10217" s="15">
        <f>HYPERLINK("https://docs.wto.org/imrd/directdoc.asp?DDFDocuments/s/G/SPS/NCHL217.pdf","ES")</f>
      </c>
    </row>
    <row r="10218">
      <c r="A10218" s="10" t="s">
        <v>17459</v>
      </c>
      <c r="B10218" s="11" t="s">
        <v>365</v>
      </c>
      <c r="C10218" s="10" t="s">
        <v>18</v>
      </c>
      <c r="D10218" s="12">
        <v>38825</v>
      </c>
      <c r="E10218" s="13" t="s">
        <v>17460</v>
      </c>
      <c r="F10218" s="13" t="s">
        <v>229</v>
      </c>
      <c r="G10218" s="14"/>
      <c r="H10218" s="15">
        <f>HYPERLINK("https://docs.wto.org/imrd/directdoc.asp?DDFDocuments/q/G/SPS/NCHL218.pdf","EN")</f>
      </c>
      <c r="I10218" s="15">
        <f>HYPERLINK("https://docs.wto.org/imrd/directdoc.asp?DDFDocuments/r/G/SPS/NCHL218.pdf","FR")</f>
      </c>
      <c r="J10218" s="15">
        <f>HYPERLINK("https://docs.wto.org/imrd/directdoc.asp?DDFDocuments/s/G/SPS/NCHL218.pdf","ES")</f>
      </c>
    </row>
    <row r="10219">
      <c r="A10219" s="10" t="s">
        <v>17461</v>
      </c>
      <c r="B10219" s="11" t="s">
        <v>365</v>
      </c>
      <c r="C10219" s="10" t="s">
        <v>18</v>
      </c>
      <c r="D10219" s="12">
        <v>38825</v>
      </c>
      <c r="E10219" s="13" t="s">
        <v>17462</v>
      </c>
      <c r="F10219" s="13" t="s">
        <v>368</v>
      </c>
      <c r="G10219" s="14"/>
      <c r="H10219" s="15">
        <f>HYPERLINK("https://docs.wto.org/imrd/directdoc.asp?DDFDocuments/q/G/SPS/NCHL219.pdf","EN")</f>
      </c>
      <c r="I10219" s="15">
        <f>HYPERLINK("https://docs.wto.org/imrd/directdoc.asp?DDFDocuments/r/G/SPS/NCHL219.pdf","FR")</f>
      </c>
      <c r="J10219" s="15">
        <f>HYPERLINK("https://docs.wto.org/imrd/directdoc.asp?DDFDocuments/s/G/SPS/NCHL219.pdf","ES")</f>
      </c>
    </row>
    <row r="10220">
      <c r="A10220" s="10" t="s">
        <v>17463</v>
      </c>
      <c r="B10220" s="11" t="s">
        <v>34</v>
      </c>
      <c r="C10220" s="10" t="s">
        <v>18</v>
      </c>
      <c r="D10220" s="12">
        <v>38820</v>
      </c>
      <c r="E10220" s="13" t="s">
        <v>17464</v>
      </c>
      <c r="F10220" s="13" t="s">
        <v>74</v>
      </c>
      <c r="G10220" s="14"/>
      <c r="H10220" s="15">
        <f>HYPERLINK("https://docs.wto.org/imrd/directdoc.asp?DDFDocuments/t/G/SPS/NJPN159.doc","EN")</f>
      </c>
      <c r="I10220" s="15">
        <f>HYPERLINK("https://docs.wto.org/imrd/directdoc.asp?DDFDocuments/u/G/SPS/NJPN159.doc","FR")</f>
      </c>
      <c r="J10220" s="15">
        <f>HYPERLINK("https://docs.wto.org/imrd/directdoc.asp?DDFDocuments/v/G/SPS/NJPN159.doc","ES")</f>
      </c>
    </row>
    <row r="10221">
      <c r="A10221" s="10" t="s">
        <v>17465</v>
      </c>
      <c r="B10221" s="11" t="s">
        <v>365</v>
      </c>
      <c r="C10221" s="10" t="s">
        <v>40</v>
      </c>
      <c r="D10221" s="12">
        <v>38819</v>
      </c>
      <c r="E10221" s="13" t="s">
        <v>19</v>
      </c>
      <c r="F10221" s="13" t="s">
        <v>1282</v>
      </c>
      <c r="G10221" s="14"/>
      <c r="H10221" s="15">
        <f>HYPERLINK("https://docs.wto.org/imrd/directdoc.asp?DDFDocuments/t/G/SPS/NCHL209A1.doc","EN")</f>
      </c>
      <c r="I10221" s="15">
        <f>HYPERLINK("https://docs.wto.org/imrd/directdoc.asp?DDFDocuments/u/G/SPS/NCHL209A1.doc","FR")</f>
      </c>
      <c r="J10221" s="15">
        <f>HYPERLINK("https://docs.wto.org/imrd/directdoc.asp?DDFDocuments/v/G/SPS/NCHL209A1.doc","ES")</f>
      </c>
    </row>
    <row r="10222">
      <c r="A10222" s="10" t="s">
        <v>17466</v>
      </c>
      <c r="B10222" s="11" t="s">
        <v>145</v>
      </c>
      <c r="C10222" s="10" t="s">
        <v>12</v>
      </c>
      <c r="D10222" s="12">
        <v>38819</v>
      </c>
      <c r="E10222" s="13" t="s">
        <v>6656</v>
      </c>
      <c r="F10222" s="13" t="s">
        <v>36</v>
      </c>
      <c r="G10222" s="14" t="s">
        <v>17026</v>
      </c>
      <c r="H10222" s="15">
        <f>HYPERLINK("https://docs.wto.org/imrd/directdoc.asp?DDFDocuments/q/G/SPS/NPHL104.pdf","EN")</f>
      </c>
      <c r="I10222" s="15">
        <f>HYPERLINK("https://docs.wto.org/imrd/directdoc.asp?DDFDocuments/r/G/SPS/NPHL104.pdf","FR")</f>
      </c>
      <c r="J10222" s="15">
        <f>HYPERLINK("https://docs.wto.org/imrd/directdoc.asp?DDFDocuments/s/G/SPS/NPHL104.pdf","ES")</f>
      </c>
    </row>
    <row r="10223">
      <c r="A10223" s="10" t="s">
        <v>17467</v>
      </c>
      <c r="B10223" s="11" t="s">
        <v>59</v>
      </c>
      <c r="C10223" s="10" t="s">
        <v>18</v>
      </c>
      <c r="D10223" s="12">
        <v>38819</v>
      </c>
      <c r="E10223" s="13" t="s">
        <v>17468</v>
      </c>
      <c r="F10223" s="13" t="s">
        <v>186</v>
      </c>
      <c r="G10223" s="14" t="s">
        <v>134</v>
      </c>
      <c r="H10223" s="15">
        <f>HYPERLINK("https://docs.wto.org/imrd/directdoc.asp?DDFDocuments/q/G/SPS/NTPKM84.pdf","EN")</f>
      </c>
      <c r="I10223" s="15">
        <f>HYPERLINK("https://docs.wto.org/imrd/directdoc.asp?DDFDocuments/r/G/SPS/NTPKM84.pdf","FR")</f>
      </c>
      <c r="J10223" s="15">
        <f>HYPERLINK("https://docs.wto.org/imrd/directdoc.asp?DDFDocuments/s/G/SPS/NTPKM84.pdf","ES")</f>
      </c>
    </row>
    <row r="10224">
      <c r="A10224" s="10" t="s">
        <v>17469</v>
      </c>
      <c r="B10224" s="11" t="s">
        <v>214</v>
      </c>
      <c r="C10224" s="10" t="s">
        <v>2295</v>
      </c>
      <c r="D10224" s="12">
        <v>38818</v>
      </c>
      <c r="E10224" s="13" t="s">
        <v>19</v>
      </c>
      <c r="F10224" s="13" t="s">
        <v>10074</v>
      </c>
      <c r="G10224" s="14"/>
      <c r="H10224" s="15">
        <f>HYPERLINK("https://docs.wto.org/imrd/directdoc.asp?DDFDocuments/q/G/SPS/NARE14C1.pdf","EN")</f>
      </c>
      <c r="I10224" s="15">
        <f>HYPERLINK("https://docs.wto.org/imrd/directdoc.asp?DDFDocuments/r/G/SPS/NARE14C1.pdf","FR")</f>
      </c>
      <c r="J10224" s="15">
        <f>HYPERLINK("https://docs.wto.org/imrd/directdoc.asp?DDFDocuments/s/G/SPS/NARE14C1.pdf","ES")</f>
      </c>
    </row>
    <row r="10225">
      <c r="A10225" s="10" t="s">
        <v>17470</v>
      </c>
      <c r="B10225" s="11" t="s">
        <v>79</v>
      </c>
      <c r="C10225" s="10" t="s">
        <v>18</v>
      </c>
      <c r="D10225" s="12">
        <v>38818</v>
      </c>
      <c r="E10225" s="13" t="s">
        <v>17471</v>
      </c>
      <c r="F10225" s="13" t="s">
        <v>1282</v>
      </c>
      <c r="G10225" s="14"/>
      <c r="H10225" s="15">
        <f>HYPERLINK("https://docs.wto.org/imrd/directdoc.asp?DDFDocuments/t/G/SPS/NCOL108.doc","EN")</f>
      </c>
      <c r="I10225" s="15">
        <f>HYPERLINK("https://docs.wto.org/imrd/directdoc.asp?DDFDocuments/u/G/SPS/NCOL108.doc","FR")</f>
      </c>
      <c r="J10225" s="15">
        <f>HYPERLINK("https://docs.wto.org/imrd/directdoc.asp?DDFDocuments/v/G/SPS/NCOL108.doc","ES")</f>
      </c>
    </row>
    <row r="10226">
      <c r="A10226" s="10" t="s">
        <v>17472</v>
      </c>
      <c r="B10226" s="11" t="s">
        <v>82</v>
      </c>
      <c r="C10226" s="10" t="s">
        <v>40</v>
      </c>
      <c r="D10226" s="12">
        <v>38818</v>
      </c>
      <c r="E10226" s="13" t="s">
        <v>19</v>
      </c>
      <c r="F10226" s="13" t="s">
        <v>15517</v>
      </c>
      <c r="G10226" s="14"/>
      <c r="H10226" s="15">
        <f>HYPERLINK("https://docs.wto.org/imrd/directdoc.asp?DDFDocuments/t/G/SPS/NEEC103A12.DOC","EN")</f>
      </c>
      <c r="I10226" s="15">
        <f>HYPERLINK("https://docs.wto.org/imrd/directdoc.asp?DDFDocuments/u/G/SPS/NEEC103A12.DOC","FR")</f>
      </c>
      <c r="J10226" s="15">
        <f>HYPERLINK("https://docs.wto.org/imrd/directdoc.asp?DDFDocuments/v/G/SPS/NEEC103A12.DOC","ES")</f>
      </c>
    </row>
    <row r="10227">
      <c r="A10227" s="10" t="s">
        <v>17473</v>
      </c>
      <c r="B10227" s="11" t="s">
        <v>204</v>
      </c>
      <c r="C10227" s="10" t="s">
        <v>40</v>
      </c>
      <c r="D10227" s="12">
        <v>38818</v>
      </c>
      <c r="E10227" s="13" t="s">
        <v>19</v>
      </c>
      <c r="F10227" s="13" t="s">
        <v>5150</v>
      </c>
      <c r="G10227" s="14"/>
      <c r="H10227" s="15">
        <f>HYPERLINK("https://docs.wto.org/imrd/directdoc.asp?DDFDocuments/t/G/SPS/NEGY5A1.DOC","EN")</f>
      </c>
      <c r="I10227" s="15">
        <f>HYPERLINK("https://docs.wto.org/imrd/directdoc.asp?DDFDocuments/u/G/SPS/NEGY5A1.DOC","FR")</f>
      </c>
      <c r="J10227" s="15">
        <f>HYPERLINK("https://docs.wto.org/imrd/directdoc.asp?DDFDocuments/v/G/SPS/NEGY5A1.DOC","ES")</f>
      </c>
    </row>
    <row r="10228">
      <c r="A10228" s="10" t="s">
        <v>17474</v>
      </c>
      <c r="B10228" s="11" t="s">
        <v>145</v>
      </c>
      <c r="C10228" s="10" t="s">
        <v>12</v>
      </c>
      <c r="D10228" s="12">
        <v>38818</v>
      </c>
      <c r="E10228" s="13" t="s">
        <v>6656</v>
      </c>
      <c r="F10228" s="13" t="s">
        <v>36</v>
      </c>
      <c r="G10228" s="14" t="s">
        <v>17475</v>
      </c>
      <c r="H10228" s="15">
        <f>HYPERLINK("https://docs.wto.org/imrd/directdoc.asp?DDFDocuments/q/G/SPS/NPHL105.pdf","EN")</f>
      </c>
      <c r="I10228" s="15">
        <f>HYPERLINK("https://docs.wto.org/imrd/directdoc.asp?DDFDocuments/r/G/SPS/NPHL105.pdf","FR")</f>
      </c>
      <c r="J10228" s="15">
        <f>HYPERLINK("https://docs.wto.org/imrd/directdoc.asp?DDFDocuments/s/G/SPS/NPHL105.pdf","ES")</f>
      </c>
    </row>
    <row r="10229">
      <c r="A10229" s="10" t="s">
        <v>17476</v>
      </c>
      <c r="B10229" s="11" t="s">
        <v>134</v>
      </c>
      <c r="C10229" s="10" t="s">
        <v>12</v>
      </c>
      <c r="D10229" s="12">
        <v>38818</v>
      </c>
      <c r="E10229" s="13" t="s">
        <v>17477</v>
      </c>
      <c r="F10229" s="13" t="s">
        <v>36</v>
      </c>
      <c r="G10229" s="14" t="s">
        <v>2556</v>
      </c>
      <c r="H10229" s="15">
        <f>HYPERLINK("https://docs.wto.org/imrd/directdoc.asp?DDFDocuments/q/G/SPS/NTHA145.pdf","EN")</f>
      </c>
      <c r="I10229" s="15">
        <f>HYPERLINK("https://docs.wto.org/imrd/directdoc.asp?DDFDocuments/r/G/SPS/NTHA145.pdf","FR")</f>
      </c>
      <c r="J10229" s="15">
        <f>HYPERLINK("https://docs.wto.org/imrd/directdoc.asp?DDFDocuments/s/G/SPS/NTHA145.pdf","ES")</f>
      </c>
    </row>
    <row r="10230">
      <c r="A10230" s="10" t="s">
        <v>17478</v>
      </c>
      <c r="B10230" s="11" t="s">
        <v>161</v>
      </c>
      <c r="C10230" s="10" t="s">
        <v>40</v>
      </c>
      <c r="D10230" s="12">
        <v>38818</v>
      </c>
      <c r="E10230" s="13" t="s">
        <v>19</v>
      </c>
      <c r="F10230" s="13" t="s">
        <v>607</v>
      </c>
      <c r="G10230" s="14" t="s">
        <v>17479</v>
      </c>
      <c r="H10230" s="15">
        <f>HYPERLINK("https://docs.wto.org/imrd/directdoc.asp?DDFDocuments/q/G/SPS/NUSA1059A1.pdf","EN")</f>
      </c>
      <c r="I10230" s="15">
        <f>HYPERLINK("https://docs.wto.org/imrd/directdoc.asp?DDFDocuments/r/G/SPS/NUSA1059A1.pdf","FR")</f>
      </c>
      <c r="J10230" s="15">
        <f>HYPERLINK("https://docs.wto.org/imrd/directdoc.asp?DDFDocuments/s/G/SPS/NUSA1059A1.pdf","ES")</f>
      </c>
    </row>
    <row r="10231">
      <c r="A10231" s="10" t="s">
        <v>17480</v>
      </c>
      <c r="B10231" s="11" t="s">
        <v>183</v>
      </c>
      <c r="C10231" s="10" t="s">
        <v>18</v>
      </c>
      <c r="D10231" s="12">
        <v>38813</v>
      </c>
      <c r="E10231" s="13" t="s">
        <v>17481</v>
      </c>
      <c r="F10231" s="13" t="s">
        <v>992</v>
      </c>
      <c r="G10231" s="14" t="s">
        <v>79</v>
      </c>
      <c r="H10231" s="15">
        <f>HYPERLINK("https://docs.wto.org/imrd/directdoc.asp?DDFDocuments/t/G/SPS/NARG88.doc","EN")</f>
      </c>
      <c r="I10231" s="15">
        <f>HYPERLINK("https://docs.wto.org/imrd/directdoc.asp?DDFDocuments/u/G/SPS/NARG88.doc","FR")</f>
      </c>
      <c r="J10231" s="15">
        <f>HYPERLINK("https://docs.wto.org/imrd/directdoc.asp?DDFDocuments/v/G/SPS/NARG88.doc","ES")</f>
      </c>
    </row>
    <row r="10232">
      <c r="A10232" s="10" t="s">
        <v>17482</v>
      </c>
      <c r="B10232" s="11" t="s">
        <v>365</v>
      </c>
      <c r="C10232" s="10" t="s">
        <v>201</v>
      </c>
      <c r="D10232" s="12">
        <v>38812</v>
      </c>
      <c r="E10232" s="13" t="s">
        <v>19</v>
      </c>
      <c r="F10232" s="13" t="s">
        <v>1282</v>
      </c>
      <c r="G10232" s="14"/>
      <c r="H10232" s="15">
        <f>HYPERLINK("https://docs.wto.org/imrd/directdoc.asp?DDFDocuments/t/G/SPS/NCHL204A1C1.doc","EN")</f>
      </c>
      <c r="I10232" s="15">
        <f>HYPERLINK("https://docs.wto.org/imrd/directdoc.asp?DDFDocuments/u/G/SPS/NCHL204A1C1.doc","FR")</f>
      </c>
      <c r="J10232" s="15">
        <f>HYPERLINK("https://docs.wto.org/imrd/directdoc.asp?DDFDocuments/v/G/SPS/NCHL204A1C1.doc","ES")</f>
      </c>
    </row>
    <row r="10233">
      <c r="A10233" s="10" t="s">
        <v>17483</v>
      </c>
      <c r="B10233" s="11" t="s">
        <v>161</v>
      </c>
      <c r="C10233" s="10" t="s">
        <v>18</v>
      </c>
      <c r="D10233" s="12">
        <v>38812</v>
      </c>
      <c r="E10233" s="13" t="s">
        <v>17484</v>
      </c>
      <c r="F10233" s="13" t="s">
        <v>787</v>
      </c>
      <c r="G10233" s="14"/>
      <c r="H10233" s="15">
        <f>HYPERLINK("https://docs.wto.org/imrd/directdoc.asp?DDFDocuments/t/G/SPS/NUSA1266.doc","EN")</f>
      </c>
      <c r="I10233" s="15">
        <f>HYPERLINK("https://docs.wto.org/imrd/directdoc.asp?DDFDocuments/u/G/SPS/NUSA1266.doc","FR")</f>
      </c>
      <c r="J10233" s="15">
        <f>HYPERLINK("https://docs.wto.org/imrd/directdoc.asp?DDFDocuments/v/G/SPS/NUSA1266.doc","ES")</f>
      </c>
    </row>
    <row r="10234">
      <c r="A10234" s="10" t="s">
        <v>17485</v>
      </c>
      <c r="B10234" s="11" t="s">
        <v>233</v>
      </c>
      <c r="C10234" s="10" t="s">
        <v>12</v>
      </c>
      <c r="D10234" s="12">
        <v>38811</v>
      </c>
      <c r="E10234" s="13" t="s">
        <v>17486</v>
      </c>
      <c r="F10234" s="13" t="s">
        <v>6521</v>
      </c>
      <c r="G10234" s="14" t="s">
        <v>183</v>
      </c>
      <c r="H10234" s="15">
        <f>HYPERLINK("https://docs.wto.org/imrd/directdoc.asp?DDFDocuments/t/G/SPS/NPER131.DOC","EN")</f>
      </c>
      <c r="I10234" s="15">
        <f>HYPERLINK("https://docs.wto.org/imrd/directdoc.asp?DDFDocuments/u/G/SPS/NPER131.DOC","FR")</f>
      </c>
      <c r="J10234" s="15">
        <f>HYPERLINK("https://docs.wto.org/imrd/directdoc.asp?DDFDocuments/v/G/SPS/NPER131.DOC","ES")</f>
      </c>
    </row>
    <row r="10235">
      <c r="A10235" s="10" t="s">
        <v>17487</v>
      </c>
      <c r="B10235" s="11" t="s">
        <v>183</v>
      </c>
      <c r="C10235" s="10" t="s">
        <v>18</v>
      </c>
      <c r="D10235" s="12">
        <v>38810</v>
      </c>
      <c r="E10235" s="13" t="s">
        <v>17488</v>
      </c>
      <c r="F10235" s="13" t="s">
        <v>992</v>
      </c>
      <c r="G10235" s="14" t="s">
        <v>233</v>
      </c>
      <c r="H10235" s="15">
        <f>HYPERLINK("https://docs.wto.org/imrd/directdoc.asp?DDFDocuments/t/G/SPS/NARG87.doc","EN")</f>
      </c>
      <c r="I10235" s="15">
        <f>HYPERLINK("https://docs.wto.org/imrd/directdoc.asp?DDFDocuments/u/G/SPS/NARG87.doc","FR")</f>
      </c>
      <c r="J10235" s="15">
        <f>HYPERLINK("https://docs.wto.org/imrd/directdoc.asp?DDFDocuments/v/G/SPS/NARG87.doc","ES")</f>
      </c>
    </row>
    <row r="10236">
      <c r="A10236" s="10" t="s">
        <v>17489</v>
      </c>
      <c r="B10236" s="11" t="s">
        <v>95</v>
      </c>
      <c r="C10236" s="10" t="s">
        <v>18</v>
      </c>
      <c r="D10236" s="12">
        <v>38810</v>
      </c>
      <c r="E10236" s="13" t="s">
        <v>17490</v>
      </c>
      <c r="F10236" s="13" t="s">
        <v>10040</v>
      </c>
      <c r="G10236" s="14"/>
      <c r="H10236" s="15">
        <f>HYPERLINK("https://docs.wto.org/imrd/directdoc.asp?DDFDocuments/t/G/SPS/NBRA166.doc","EN")</f>
      </c>
      <c r="I10236" s="15">
        <f>HYPERLINK("https://docs.wto.org/imrd/directdoc.asp?DDFDocuments/u/G/SPS/NBRA166.doc","FR")</f>
      </c>
      <c r="J10236" s="15">
        <f>HYPERLINK("https://docs.wto.org/imrd/directdoc.asp?DDFDocuments/v/G/SPS/NBRA166.doc","ES")</f>
      </c>
    </row>
    <row r="10237">
      <c r="A10237" s="10" t="s">
        <v>17491</v>
      </c>
      <c r="B10237" s="11" t="s">
        <v>95</v>
      </c>
      <c r="C10237" s="10" t="s">
        <v>18</v>
      </c>
      <c r="D10237" s="12">
        <v>38810</v>
      </c>
      <c r="E10237" s="13" t="s">
        <v>17102</v>
      </c>
      <c r="F10237" s="13" t="s">
        <v>1282</v>
      </c>
      <c r="G10237" s="14"/>
      <c r="H10237" s="15">
        <f>HYPERLINK("https://docs.wto.org/imrd/directdoc.asp?DDFDocuments/t/G/SPS/NBRA168.DOC","EN")</f>
      </c>
      <c r="I10237" s="15">
        <f>HYPERLINK("https://docs.wto.org/imrd/directdoc.asp?DDFDocuments/u/G/SPS/NBRA168.DOC","FR")</f>
      </c>
      <c r="J10237" s="15">
        <f>HYPERLINK("https://docs.wto.org/imrd/directdoc.asp?DDFDocuments/v/G/SPS/NBRA168.DOC","ES")</f>
      </c>
    </row>
    <row r="10238">
      <c r="A10238" s="10" t="s">
        <v>17492</v>
      </c>
      <c r="B10238" s="11" t="s">
        <v>82</v>
      </c>
      <c r="C10238" s="10" t="s">
        <v>18</v>
      </c>
      <c r="D10238" s="12">
        <v>38810</v>
      </c>
      <c r="E10238" s="13" t="s">
        <v>16512</v>
      </c>
      <c r="F10238" s="13" t="s">
        <v>787</v>
      </c>
      <c r="G10238" s="14"/>
      <c r="H10238" s="15">
        <f>HYPERLINK("https://docs.wto.org/imrd/directdoc.asp?DDFDocuments/t/G/SPS/NEEC285.doc","EN")</f>
      </c>
      <c r="I10238" s="15">
        <f>HYPERLINK("https://docs.wto.org/imrd/directdoc.asp?DDFDocuments/u/G/SPS/NEEC285.doc","FR")</f>
      </c>
      <c r="J10238" s="15">
        <f>HYPERLINK("https://docs.wto.org/imrd/directdoc.asp?DDFDocuments/v/G/SPS/NEEC285.doc","ES")</f>
      </c>
    </row>
    <row r="10239">
      <c r="A10239" s="10" t="s">
        <v>17493</v>
      </c>
      <c r="B10239" s="11" t="s">
        <v>134</v>
      </c>
      <c r="C10239" s="10" t="s">
        <v>12</v>
      </c>
      <c r="D10239" s="12">
        <v>38810</v>
      </c>
      <c r="E10239" s="13" t="s">
        <v>17477</v>
      </c>
      <c r="F10239" s="13" t="s">
        <v>36</v>
      </c>
      <c r="G10239" s="14" t="s">
        <v>17494</v>
      </c>
      <c r="H10239" s="15">
        <f>HYPERLINK("https://docs.wto.org/imrd/directdoc.asp?DDFDocuments/q/G/SPS/NTHA143.pdf","EN")</f>
      </c>
      <c r="I10239" s="15">
        <f>HYPERLINK("https://docs.wto.org/imrd/directdoc.asp?DDFDocuments/r/G/SPS/NTHA143.pdf","FR")</f>
      </c>
      <c r="J10239" s="15">
        <f>HYPERLINK("https://docs.wto.org/imrd/directdoc.asp?DDFDocuments/s/G/SPS/NTHA143.pdf","ES")</f>
      </c>
    </row>
    <row r="10240">
      <c r="A10240" s="10" t="s">
        <v>17495</v>
      </c>
      <c r="B10240" s="11" t="s">
        <v>214</v>
      </c>
      <c r="C10240" s="10" t="s">
        <v>201</v>
      </c>
      <c r="D10240" s="12">
        <v>38807</v>
      </c>
      <c r="E10240" s="13" t="s">
        <v>19</v>
      </c>
      <c r="F10240" s="13" t="s">
        <v>992</v>
      </c>
      <c r="G10240" s="14"/>
      <c r="H10240" s="15">
        <f>HYPERLINK("https://docs.wto.org/imrd/directdoc.asp?DDFDocuments/q/G/SPS/NARE7C1.pdf","EN")</f>
      </c>
      <c r="I10240" s="15">
        <f>HYPERLINK("https://docs.wto.org/imrd/directdoc.asp?DDFDocuments/r/G/SPS/NARE7C1.pdf","FR")</f>
      </c>
      <c r="J10240" s="15">
        <f>HYPERLINK("https://docs.wto.org/imrd/directdoc.asp?DDFDocuments/s/G/SPS/NARE7C1.pdf","ES")</f>
      </c>
    </row>
    <row r="10241">
      <c r="A10241" s="10" t="s">
        <v>17496</v>
      </c>
      <c r="B10241" s="11" t="s">
        <v>866</v>
      </c>
      <c r="C10241" s="10" t="s">
        <v>18</v>
      </c>
      <c r="D10241" s="12">
        <v>38807</v>
      </c>
      <c r="E10241" s="13" t="s">
        <v>17497</v>
      </c>
      <c r="F10241" s="13" t="s">
        <v>1550</v>
      </c>
      <c r="G10241" s="14"/>
      <c r="H10241" s="15">
        <f>HYPERLINK("https://docs.wto.org/imrd/directdoc.asp?DDFDocuments/t/G/SPS/NBOL16.DOC","EN")</f>
      </c>
      <c r="I10241" s="15">
        <f>HYPERLINK("https://docs.wto.org/imrd/directdoc.asp?DDFDocuments/u/G/SPS/NBOL16.DOC","FR")</f>
      </c>
      <c r="J10241" s="15">
        <f>HYPERLINK("https://docs.wto.org/imrd/directdoc.asp?DDFDocuments/v/G/SPS/NBOL16.DOC","ES")</f>
      </c>
    </row>
    <row r="10242">
      <c r="A10242" s="10" t="s">
        <v>17498</v>
      </c>
      <c r="B10242" s="11" t="s">
        <v>59</v>
      </c>
      <c r="C10242" s="10" t="s">
        <v>18</v>
      </c>
      <c r="D10242" s="12">
        <v>38806</v>
      </c>
      <c r="E10242" s="13" t="s">
        <v>17499</v>
      </c>
      <c r="F10242" s="13" t="s">
        <v>733</v>
      </c>
      <c r="G10242" s="14"/>
      <c r="H10242" s="15">
        <f>HYPERLINK("https://docs.wto.org/imrd/directdoc.asp?DDFDocuments/q/G/SPS/NTPKM82.pdf","EN")</f>
      </c>
      <c r="I10242" s="15">
        <f>HYPERLINK("https://docs.wto.org/imrd/directdoc.asp?DDFDocuments/r/G/SPS/NTPKM82.pdf","FR")</f>
      </c>
      <c r="J10242" s="15">
        <f>HYPERLINK("https://docs.wto.org/imrd/directdoc.asp?DDFDocuments/s/G/SPS/NTPKM82.pdf","ES")</f>
      </c>
    </row>
    <row r="10243">
      <c r="A10243" s="10" t="s">
        <v>17500</v>
      </c>
      <c r="B10243" s="11" t="s">
        <v>214</v>
      </c>
      <c r="C10243" s="10" t="s">
        <v>12</v>
      </c>
      <c r="D10243" s="12">
        <v>38805</v>
      </c>
      <c r="E10243" s="13" t="s">
        <v>17501</v>
      </c>
      <c r="F10243" s="13" t="s">
        <v>138</v>
      </c>
      <c r="G10243" s="14" t="s">
        <v>5038</v>
      </c>
      <c r="H10243" s="15">
        <f>HYPERLINK("https://docs.wto.org/imrd/directdoc.asp?DDFDocuments/q/G/SPS/NARE17.pdf","EN")</f>
      </c>
      <c r="I10243" s="15">
        <f>HYPERLINK("https://docs.wto.org/imrd/directdoc.asp?DDFDocuments/r/G/SPS/NARE17.pdf","FR")</f>
      </c>
      <c r="J10243" s="15">
        <f>HYPERLINK("https://docs.wto.org/imrd/directdoc.asp?DDFDocuments/s/G/SPS/NARE17.pdf","ES")</f>
      </c>
    </row>
    <row r="10244">
      <c r="A10244" s="10" t="s">
        <v>17502</v>
      </c>
      <c r="B10244" s="11" t="s">
        <v>214</v>
      </c>
      <c r="C10244" s="10" t="s">
        <v>12</v>
      </c>
      <c r="D10244" s="12">
        <v>38805</v>
      </c>
      <c r="E10244" s="13" t="s">
        <v>17501</v>
      </c>
      <c r="F10244" s="13" t="s">
        <v>138</v>
      </c>
      <c r="G10244" s="14" t="s">
        <v>7942</v>
      </c>
      <c r="H10244" s="15">
        <f>HYPERLINK("https://docs.wto.org/imrd/directdoc.asp?DDFDocuments/q/G/SPS/NARE18.pdf","EN")</f>
      </c>
      <c r="I10244" s="15">
        <f>HYPERLINK("https://docs.wto.org/imrd/directdoc.asp?DDFDocuments/r/G/SPS/NARE18.pdf","FR")</f>
      </c>
      <c r="J10244" s="15">
        <f>HYPERLINK("https://docs.wto.org/imrd/directdoc.asp?DDFDocuments/s/G/SPS/NARE18.pdf","ES")</f>
      </c>
    </row>
    <row r="10245">
      <c r="A10245" s="10" t="s">
        <v>17503</v>
      </c>
      <c r="B10245" s="11" t="s">
        <v>233</v>
      </c>
      <c r="C10245" s="10" t="s">
        <v>12</v>
      </c>
      <c r="D10245" s="12">
        <v>38805</v>
      </c>
      <c r="E10245" s="13" t="s">
        <v>17504</v>
      </c>
      <c r="F10245" s="13" t="s">
        <v>229</v>
      </c>
      <c r="G10245" s="14" t="s">
        <v>1412</v>
      </c>
      <c r="H10245" s="15">
        <f>HYPERLINK("https://docs.wto.org/imrd/directdoc.asp?DDFDocuments/q/G/SPS/NPER130.pdf","EN")</f>
      </c>
      <c r="I10245" s="15">
        <f>HYPERLINK("https://docs.wto.org/imrd/directdoc.asp?DDFDocuments/r/G/SPS/NPER130.pdf","FR")</f>
      </c>
      <c r="J10245" s="15">
        <f>HYPERLINK("https://docs.wto.org/imrd/directdoc.asp?DDFDocuments/s/G/SPS/NPER130.pdf","ES")</f>
      </c>
    </row>
    <row r="10246">
      <c r="A10246" s="10" t="s">
        <v>17505</v>
      </c>
      <c r="B10246" s="11" t="s">
        <v>145</v>
      </c>
      <c r="C10246" s="10" t="s">
        <v>12</v>
      </c>
      <c r="D10246" s="12">
        <v>38805</v>
      </c>
      <c r="E10246" s="13" t="s">
        <v>17506</v>
      </c>
      <c r="F10246" s="13" t="s">
        <v>2192</v>
      </c>
      <c r="G10246" s="14" t="s">
        <v>183</v>
      </c>
      <c r="H10246" s="15">
        <f>HYPERLINK("https://docs.wto.org/imrd/directdoc.asp?DDFDocuments/t/G/SPS/NPHL103.doc","EN")</f>
      </c>
      <c r="I10246" s="15">
        <f>HYPERLINK("https://docs.wto.org/imrd/directdoc.asp?DDFDocuments/u/G/SPS/NPHL103.doc","FR")</f>
      </c>
      <c r="J10246" s="15">
        <f>HYPERLINK("https://docs.wto.org/imrd/directdoc.asp?DDFDocuments/v/G/SPS/NPHL103.doc","ES")</f>
      </c>
    </row>
    <row r="10247">
      <c r="A10247" s="10" t="s">
        <v>17507</v>
      </c>
      <c r="B10247" s="11" t="s">
        <v>59</v>
      </c>
      <c r="C10247" s="10" t="s">
        <v>18</v>
      </c>
      <c r="D10247" s="12">
        <v>38805</v>
      </c>
      <c r="E10247" s="13" t="s">
        <v>60</v>
      </c>
      <c r="F10247" s="13" t="s">
        <v>158</v>
      </c>
      <c r="G10247" s="14" t="s">
        <v>17243</v>
      </c>
      <c r="H10247" s="15">
        <f>HYPERLINK("https://docs.wto.org/imrd/directdoc.asp?DDFDocuments/t/G/SPS/NTPKM81.DOC","EN")</f>
      </c>
      <c r="I10247" s="15">
        <f>HYPERLINK("https://docs.wto.org/imrd/directdoc.asp?DDFDocuments/u/G/SPS/NTPKM81.DOC","FR")</f>
      </c>
      <c r="J10247" s="15">
        <f>HYPERLINK("https://docs.wto.org/imrd/directdoc.asp?DDFDocuments/v/G/SPS/NTPKM81.DOC","ES")</f>
      </c>
    </row>
    <row r="10248">
      <c r="A10248" s="10" t="s">
        <v>17508</v>
      </c>
      <c r="B10248" s="11" t="s">
        <v>161</v>
      </c>
      <c r="C10248" s="10" t="s">
        <v>54</v>
      </c>
      <c r="D10248" s="12">
        <v>38804</v>
      </c>
      <c r="E10248" s="13" t="s">
        <v>19</v>
      </c>
      <c r="F10248" s="13" t="s">
        <v>138</v>
      </c>
      <c r="G10248" s="14" t="s">
        <v>17509</v>
      </c>
      <c r="H10248" s="15">
        <f>HYPERLINK("https://docs.wto.org/imrd/directdoc.asp?DDFDocuments/q/G/SPS/NUSA856A3.pdf","EN")</f>
      </c>
      <c r="I10248" s="15">
        <f>HYPERLINK("https://docs.wto.org/imrd/directdoc.asp?DDFDocuments/r/G/SPS/NUSA856A3.pdf","FR")</f>
      </c>
      <c r="J10248" s="15">
        <f>HYPERLINK("https://docs.wto.org/imrd/directdoc.asp?DDFDocuments/s/G/SPS/NUSA856A3.pdf","ES")</f>
      </c>
    </row>
    <row r="10249">
      <c r="A10249" s="10" t="s">
        <v>17510</v>
      </c>
      <c r="B10249" s="11" t="s">
        <v>4883</v>
      </c>
      <c r="C10249" s="10" t="s">
        <v>12</v>
      </c>
      <c r="D10249" s="12">
        <v>38803</v>
      </c>
      <c r="E10249" s="13" t="s">
        <v>17511</v>
      </c>
      <c r="F10249" s="13" t="s">
        <v>138</v>
      </c>
      <c r="G10249" s="14"/>
      <c r="H10249" s="15">
        <f>HYPERLINK("https://docs.wto.org/imrd/directdoc.asp?DDFDocuments/t/G/SPS/NCUB15.DOC","EN")</f>
      </c>
      <c r="I10249" s="15">
        <f>HYPERLINK("https://docs.wto.org/imrd/directdoc.asp?DDFDocuments/u/G/SPS/NCUB15.DOC","FR")</f>
      </c>
      <c r="J10249" s="15">
        <f>HYPERLINK("https://docs.wto.org/imrd/directdoc.asp?DDFDocuments/v/G/SPS/NCUB15.DOC","ES")</f>
      </c>
    </row>
    <row r="10250">
      <c r="A10250" s="10" t="s">
        <v>17512</v>
      </c>
      <c r="B10250" s="11" t="s">
        <v>134</v>
      </c>
      <c r="C10250" s="10" t="s">
        <v>18</v>
      </c>
      <c r="D10250" s="12">
        <v>38803</v>
      </c>
      <c r="E10250" s="13" t="s">
        <v>17513</v>
      </c>
      <c r="F10250" s="13" t="s">
        <v>144</v>
      </c>
      <c r="G10250" s="14"/>
      <c r="H10250" s="15">
        <f>HYPERLINK("https://docs.wto.org/imrd/directdoc.asp?DDFDocuments/t/G/SPS/NTHA142.doc","EN")</f>
      </c>
      <c r="I10250" s="15">
        <f>HYPERLINK("https://docs.wto.org/imrd/directdoc.asp?DDFDocuments/u/G/SPS/NTHA142.doc","FR")</f>
      </c>
      <c r="J10250" s="15">
        <f>HYPERLINK("https://docs.wto.org/imrd/directdoc.asp?DDFDocuments/v/G/SPS/NTHA142.doc","ES")</f>
      </c>
    </row>
    <row r="10251">
      <c r="A10251" s="10" t="s">
        <v>17514</v>
      </c>
      <c r="B10251" s="11" t="s">
        <v>204</v>
      </c>
      <c r="C10251" s="10" t="s">
        <v>12</v>
      </c>
      <c r="D10251" s="12">
        <v>38800</v>
      </c>
      <c r="E10251" s="13" t="s">
        <v>17515</v>
      </c>
      <c r="F10251" s="13" t="s">
        <v>1282</v>
      </c>
      <c r="G10251" s="14" t="s">
        <v>183</v>
      </c>
      <c r="H10251" s="15">
        <f>HYPERLINK("https://docs.wto.org/imrd/directdoc.asp?DDFDocuments/t/G/SPS/NEGY12.doc","EN")</f>
      </c>
      <c r="I10251" s="15">
        <f>HYPERLINK("https://docs.wto.org/imrd/directdoc.asp?DDFDocuments/u/G/SPS/NEGY12.doc","FR")</f>
      </c>
      <c r="J10251" s="15">
        <f>HYPERLINK("https://docs.wto.org/imrd/directdoc.asp?DDFDocuments/v/G/SPS/NEGY12.doc","ES")</f>
      </c>
    </row>
    <row r="10252">
      <c r="A10252" s="10" t="s">
        <v>17516</v>
      </c>
      <c r="B10252" s="11" t="s">
        <v>188</v>
      </c>
      <c r="C10252" s="10" t="s">
        <v>18</v>
      </c>
      <c r="D10252" s="12">
        <v>38799</v>
      </c>
      <c r="E10252" s="13" t="s">
        <v>17517</v>
      </c>
      <c r="F10252" s="13" t="s">
        <v>24</v>
      </c>
      <c r="G10252" s="14"/>
      <c r="H10252" s="15">
        <f>HYPERLINK("https://docs.wto.org/imrd/directdoc.asp?DDFDocuments/t/G/SPS/NAUS195.doc","EN")</f>
      </c>
      <c r="I10252" s="15">
        <f>HYPERLINK("https://docs.wto.org/imrd/directdoc.asp?DDFDocuments/u/G/SPS/NAUS195.doc","FR")</f>
      </c>
      <c r="J10252" s="15">
        <f>HYPERLINK("https://docs.wto.org/imrd/directdoc.asp?DDFDocuments/v/G/SPS/NAUS195.doc","ES")</f>
      </c>
    </row>
    <row r="10253">
      <c r="A10253" s="10" t="s">
        <v>17518</v>
      </c>
      <c r="B10253" s="11" t="s">
        <v>95</v>
      </c>
      <c r="C10253" s="10" t="s">
        <v>18</v>
      </c>
      <c r="D10253" s="12">
        <v>38799</v>
      </c>
      <c r="E10253" s="13" t="s">
        <v>8726</v>
      </c>
      <c r="F10253" s="13" t="s">
        <v>7610</v>
      </c>
      <c r="G10253" s="14"/>
      <c r="H10253" s="15">
        <f>HYPERLINK("https://docs.wto.org/imrd/directdoc.asp?DDFDocuments/t/G/SPS/NBRA145.DOC","EN")</f>
      </c>
      <c r="I10253" s="15">
        <f>HYPERLINK("https://docs.wto.org/imrd/directdoc.asp?DDFDocuments/u/G/SPS/NBRA145.DOC","FR")</f>
      </c>
      <c r="J10253" s="15">
        <f>HYPERLINK("https://docs.wto.org/imrd/directdoc.asp?DDFDocuments/v/G/SPS/NBRA145.DOC","ES")</f>
      </c>
    </row>
    <row r="10254">
      <c r="A10254" s="10" t="s">
        <v>17519</v>
      </c>
      <c r="B10254" s="11" t="s">
        <v>95</v>
      </c>
      <c r="C10254" s="10" t="s">
        <v>18</v>
      </c>
      <c r="D10254" s="12">
        <v>38799</v>
      </c>
      <c r="E10254" s="13" t="s">
        <v>17520</v>
      </c>
      <c r="F10254" s="13" t="s">
        <v>1089</v>
      </c>
      <c r="G10254" s="14" t="s">
        <v>3481</v>
      </c>
      <c r="H10254" s="15">
        <f>HYPERLINK("https://docs.wto.org/imrd/directdoc.asp?DDFDocuments/t/G/SPS/NBRA149.DOC","EN")</f>
      </c>
      <c r="I10254" s="15">
        <f>HYPERLINK("https://docs.wto.org/imrd/directdoc.asp?DDFDocuments/u/G/SPS/NBRA149.DOC","FR")</f>
      </c>
      <c r="J10254" s="15">
        <f>HYPERLINK("https://docs.wto.org/imrd/directdoc.asp?DDFDocuments/v/G/SPS/NBRA149.DOC","ES")</f>
      </c>
    </row>
    <row r="10255">
      <c r="A10255" s="10" t="s">
        <v>17521</v>
      </c>
      <c r="B10255" s="11" t="s">
        <v>95</v>
      </c>
      <c r="C10255" s="10" t="s">
        <v>18</v>
      </c>
      <c r="D10255" s="12">
        <v>38799</v>
      </c>
      <c r="E10255" s="13" t="s">
        <v>10529</v>
      </c>
      <c r="F10255" s="13" t="s">
        <v>1282</v>
      </c>
      <c r="G10255" s="14" t="s">
        <v>139</v>
      </c>
      <c r="H10255" s="15">
        <f>HYPERLINK("https://docs.wto.org/imrd/directdoc.asp?DDFDocuments/t/G/SPS/NBRA151.DOC","EN")</f>
      </c>
      <c r="I10255" s="15">
        <f>HYPERLINK("https://docs.wto.org/imrd/directdoc.asp?DDFDocuments/u/G/SPS/NBRA151.DOC","FR")</f>
      </c>
      <c r="J10255" s="15">
        <f>HYPERLINK("https://docs.wto.org/imrd/directdoc.asp?DDFDocuments/v/G/SPS/NBRA151.DOC","ES")</f>
      </c>
    </row>
    <row r="10256">
      <c r="A10256" s="10" t="s">
        <v>17522</v>
      </c>
      <c r="B10256" s="11" t="s">
        <v>95</v>
      </c>
      <c r="C10256" s="10" t="s">
        <v>18</v>
      </c>
      <c r="D10256" s="12">
        <v>38799</v>
      </c>
      <c r="E10256" s="13" t="s">
        <v>17523</v>
      </c>
      <c r="F10256" s="13" t="s">
        <v>24</v>
      </c>
      <c r="G10256" s="14"/>
      <c r="H10256" s="15">
        <f>HYPERLINK("https://docs.wto.org/imrd/directdoc.asp?DDFDocuments/t/G/SPS/NBRA153.DOC","EN")</f>
      </c>
      <c r="I10256" s="15">
        <f>HYPERLINK("https://docs.wto.org/imrd/directdoc.asp?DDFDocuments/u/G/SPS/NBRA153.DOC","FR")</f>
      </c>
      <c r="J10256" s="15">
        <f>HYPERLINK("https://docs.wto.org/imrd/directdoc.asp?DDFDocuments/v/G/SPS/NBRA153.DOC","ES")</f>
      </c>
    </row>
    <row r="10257">
      <c r="A10257" s="10" t="s">
        <v>17524</v>
      </c>
      <c r="B10257" s="11" t="s">
        <v>95</v>
      </c>
      <c r="C10257" s="10" t="s">
        <v>18</v>
      </c>
      <c r="D10257" s="12">
        <v>38799</v>
      </c>
      <c r="E10257" s="13" t="s">
        <v>17525</v>
      </c>
      <c r="F10257" s="13" t="s">
        <v>17526</v>
      </c>
      <c r="G10257" s="14"/>
      <c r="H10257" s="15">
        <f>HYPERLINK("https://docs.wto.org/imrd/directdoc.asp?DDFDocuments/t/G/SPS/NBRA154.DOC","EN")</f>
      </c>
      <c r="I10257" s="15">
        <f>HYPERLINK("https://docs.wto.org/imrd/directdoc.asp?DDFDocuments/u/G/SPS/NBRA154.DOC","FR")</f>
      </c>
      <c r="J10257" s="15">
        <f>HYPERLINK("https://docs.wto.org/imrd/directdoc.asp?DDFDocuments/v/G/SPS/NBRA154.DOC","ES")</f>
      </c>
    </row>
    <row r="10258">
      <c r="A10258" s="10" t="s">
        <v>17527</v>
      </c>
      <c r="B10258" s="11" t="s">
        <v>95</v>
      </c>
      <c r="C10258" s="10" t="s">
        <v>18</v>
      </c>
      <c r="D10258" s="12">
        <v>38799</v>
      </c>
      <c r="E10258" s="13" t="s">
        <v>17528</v>
      </c>
      <c r="F10258" s="13" t="s">
        <v>2192</v>
      </c>
      <c r="G10258" s="14"/>
      <c r="H10258" s="15">
        <f>HYPERLINK("https://docs.wto.org/imrd/directdoc.asp?DDFDocuments/t/G/SPS/NBRA155.DOC","EN")</f>
      </c>
      <c r="I10258" s="15">
        <f>HYPERLINK("https://docs.wto.org/imrd/directdoc.asp?DDFDocuments/u/G/SPS/NBRA155.DOC","FR")</f>
      </c>
      <c r="J10258" s="15">
        <f>HYPERLINK("https://docs.wto.org/imrd/directdoc.asp?DDFDocuments/v/G/SPS/NBRA155.DOC","ES")</f>
      </c>
    </row>
    <row r="10259">
      <c r="A10259" s="10" t="s">
        <v>17529</v>
      </c>
      <c r="B10259" s="11" t="s">
        <v>95</v>
      </c>
      <c r="C10259" s="10" t="s">
        <v>18</v>
      </c>
      <c r="D10259" s="12">
        <v>38799</v>
      </c>
      <c r="E10259" s="13" t="s">
        <v>17530</v>
      </c>
      <c r="F10259" s="13" t="s">
        <v>24</v>
      </c>
      <c r="G10259" s="14"/>
      <c r="H10259" s="15">
        <f>HYPERLINK("https://docs.wto.org/imrd/directdoc.asp?DDFDocuments/t/G/SPS/NBRA156.DOC","EN")</f>
      </c>
      <c r="I10259" s="15">
        <f>HYPERLINK("https://docs.wto.org/imrd/directdoc.asp?DDFDocuments/u/G/SPS/NBRA156.DOC","FR")</f>
      </c>
      <c r="J10259" s="15">
        <f>HYPERLINK("https://docs.wto.org/imrd/directdoc.asp?DDFDocuments/v/G/SPS/NBRA156.DOC","ES")</f>
      </c>
    </row>
    <row r="10260">
      <c r="A10260" s="10" t="s">
        <v>17531</v>
      </c>
      <c r="B10260" s="11" t="s">
        <v>95</v>
      </c>
      <c r="C10260" s="10" t="s">
        <v>18</v>
      </c>
      <c r="D10260" s="12">
        <v>38799</v>
      </c>
      <c r="E10260" s="13" t="s">
        <v>15824</v>
      </c>
      <c r="F10260" s="13" t="s">
        <v>6521</v>
      </c>
      <c r="G10260" s="14"/>
      <c r="H10260" s="15">
        <f>HYPERLINK("https://docs.wto.org/imrd/directdoc.asp?DDFDocuments/t/G/SPS/NBRA157.DOC","EN")</f>
      </c>
      <c r="I10260" s="15">
        <f>HYPERLINK("https://docs.wto.org/imrd/directdoc.asp?DDFDocuments/u/G/SPS/NBRA157.DOC","FR")</f>
      </c>
      <c r="J10260" s="15">
        <f>HYPERLINK("https://docs.wto.org/imrd/directdoc.asp?DDFDocuments/v/G/SPS/NBRA157.DOC","ES")</f>
      </c>
    </row>
    <row r="10261">
      <c r="A10261" s="10" t="s">
        <v>17532</v>
      </c>
      <c r="B10261" s="11" t="s">
        <v>95</v>
      </c>
      <c r="C10261" s="10" t="s">
        <v>18</v>
      </c>
      <c r="D10261" s="12">
        <v>38799</v>
      </c>
      <c r="E10261" s="13" t="s">
        <v>17533</v>
      </c>
      <c r="F10261" s="13" t="s">
        <v>368</v>
      </c>
      <c r="G10261" s="14" t="s">
        <v>164</v>
      </c>
      <c r="H10261" s="15">
        <f>HYPERLINK("https://docs.wto.org/imrd/directdoc.asp?DDFDocuments/t/G/SPS/NBRA158.doc","EN")</f>
      </c>
      <c r="I10261" s="15">
        <f>HYPERLINK("https://docs.wto.org/imrd/directdoc.asp?DDFDocuments/u/G/SPS/NBRA158.doc","FR")</f>
      </c>
      <c r="J10261" s="15">
        <f>HYPERLINK("https://docs.wto.org/imrd/directdoc.asp?DDFDocuments/v/G/SPS/NBRA158.doc","ES")</f>
      </c>
    </row>
    <row r="10262">
      <c r="A10262" s="10" t="s">
        <v>17534</v>
      </c>
      <c r="B10262" s="11" t="s">
        <v>95</v>
      </c>
      <c r="C10262" s="10" t="s">
        <v>40</v>
      </c>
      <c r="D10262" s="12">
        <v>38799</v>
      </c>
      <c r="E10262" s="13" t="s">
        <v>19</v>
      </c>
      <c r="F10262" s="13" t="s">
        <v>17535</v>
      </c>
      <c r="G10262" s="14"/>
      <c r="H10262" s="15">
        <f>HYPERLINK("https://docs.wto.org/imrd/directdoc.asp?DDFDocuments/t/G/SPS/NBRA90A1.DOC","EN")</f>
      </c>
      <c r="I10262" s="15">
        <f>HYPERLINK("https://docs.wto.org/imrd/directdoc.asp?DDFDocuments/u/G/SPS/NBRA90A1.DOC","FR")</f>
      </c>
      <c r="J10262" s="15">
        <f>HYPERLINK("https://docs.wto.org/imrd/directdoc.asp?DDFDocuments/v/G/SPS/NBRA90A1.DOC","ES")</f>
      </c>
    </row>
    <row r="10263">
      <c r="A10263" s="10" t="s">
        <v>17536</v>
      </c>
      <c r="B10263" s="11" t="s">
        <v>195</v>
      </c>
      <c r="C10263" s="10" t="s">
        <v>40</v>
      </c>
      <c r="D10263" s="12">
        <v>38799</v>
      </c>
      <c r="E10263" s="13" t="s">
        <v>19</v>
      </c>
      <c r="F10263" s="13" t="s">
        <v>186</v>
      </c>
      <c r="G10263" s="14" t="s">
        <v>17351</v>
      </c>
      <c r="H10263" s="15">
        <f>HYPERLINK("https://docs.wto.org/imrd/directdoc.asp?DDFDocuments/t/G/SPS/NNZL317A1.doc","EN")</f>
      </c>
      <c r="I10263" s="15">
        <f>HYPERLINK("https://docs.wto.org/imrd/directdoc.asp?DDFDocuments/u/G/SPS/NNZL317A1.doc","FR")</f>
      </c>
      <c r="J10263" s="15">
        <f>HYPERLINK("https://docs.wto.org/imrd/directdoc.asp?DDFDocuments/v/G/SPS/NNZL317A1.doc","ES")</f>
      </c>
    </row>
    <row r="10264">
      <c r="A10264" s="10" t="s">
        <v>17537</v>
      </c>
      <c r="B10264" s="11" t="s">
        <v>195</v>
      </c>
      <c r="C10264" s="10" t="s">
        <v>18</v>
      </c>
      <c r="D10264" s="12">
        <v>38799</v>
      </c>
      <c r="E10264" s="13" t="s">
        <v>17538</v>
      </c>
      <c r="F10264" s="13" t="s">
        <v>4877</v>
      </c>
      <c r="G10264" s="14"/>
      <c r="H10264" s="15">
        <f>HYPERLINK("https://docs.wto.org/imrd/directdoc.asp?DDFDocuments/q/G/SPS/NNZL347.pdf","EN")</f>
      </c>
      <c r="I10264" s="15">
        <f>HYPERLINK("https://docs.wto.org/imrd/directdoc.asp?DDFDocuments/r/G/SPS/NNZL347.pdf","FR")</f>
      </c>
      <c r="J10264" s="15">
        <f>HYPERLINK("https://docs.wto.org/imrd/directdoc.asp?DDFDocuments/s/G/SPS/NNZL347.pdf","ES")</f>
      </c>
    </row>
    <row r="10265">
      <c r="A10265" s="10" t="s">
        <v>17539</v>
      </c>
      <c r="B10265" s="11" t="s">
        <v>145</v>
      </c>
      <c r="C10265" s="10" t="s">
        <v>12</v>
      </c>
      <c r="D10265" s="12">
        <v>38799</v>
      </c>
      <c r="E10265" s="13" t="s">
        <v>6656</v>
      </c>
      <c r="F10265" s="13" t="s">
        <v>36</v>
      </c>
      <c r="G10265" s="14" t="s">
        <v>17119</v>
      </c>
      <c r="H10265" s="15">
        <f>HYPERLINK("https://docs.wto.org/imrd/directdoc.asp?DDFDocuments/q/G/SPS/NPHL101.pdf","EN")</f>
      </c>
      <c r="I10265" s="15">
        <f>HYPERLINK("https://docs.wto.org/imrd/directdoc.asp?DDFDocuments/r/G/SPS/NPHL101.pdf","FR")</f>
      </c>
      <c r="J10265" s="15">
        <f>HYPERLINK("https://docs.wto.org/imrd/directdoc.asp?DDFDocuments/s/G/SPS/NPHL101.pdf","ES")</f>
      </c>
    </row>
    <row r="10266">
      <c r="A10266" s="10" t="s">
        <v>17540</v>
      </c>
      <c r="B10266" s="11" t="s">
        <v>145</v>
      </c>
      <c r="C10266" s="10" t="s">
        <v>12</v>
      </c>
      <c r="D10266" s="12">
        <v>38799</v>
      </c>
      <c r="E10266" s="13" t="s">
        <v>17506</v>
      </c>
      <c r="F10266" s="13" t="s">
        <v>2192</v>
      </c>
      <c r="G10266" s="14" t="s">
        <v>17541</v>
      </c>
      <c r="H10266" s="15">
        <f>HYPERLINK("https://docs.wto.org/imrd/directdoc.asp?DDFDocuments/t/G/SPS/NPHL102.doc","EN")</f>
      </c>
      <c r="I10266" s="15">
        <f>HYPERLINK("https://docs.wto.org/imrd/directdoc.asp?DDFDocuments/u/G/SPS/NPHL102.doc","FR")</f>
      </c>
      <c r="J10266" s="15">
        <f>HYPERLINK("https://docs.wto.org/imrd/directdoc.asp?DDFDocuments/v/G/SPS/NPHL102.doc","ES")</f>
      </c>
    </row>
    <row r="10267">
      <c r="A10267" s="10" t="s">
        <v>17542</v>
      </c>
      <c r="B10267" s="11" t="s">
        <v>161</v>
      </c>
      <c r="C10267" s="10" t="s">
        <v>18</v>
      </c>
      <c r="D10267" s="12">
        <v>38799</v>
      </c>
      <c r="E10267" s="13" t="s">
        <v>17543</v>
      </c>
      <c r="F10267" s="13" t="s">
        <v>122</v>
      </c>
      <c r="G10267" s="14"/>
      <c r="H10267" s="15">
        <f>HYPERLINK("https://docs.wto.org/imrd/directdoc.asp?DDFDocuments/q/G/SPS/NUSA1254.pdf","EN")</f>
      </c>
      <c r="I10267" s="15">
        <f>HYPERLINK("https://docs.wto.org/imrd/directdoc.asp?DDFDocuments/r/G/SPS/NUSA1254.pdf","FR")</f>
      </c>
      <c r="J10267" s="15">
        <f>HYPERLINK("https://docs.wto.org/imrd/directdoc.asp?DDFDocuments/s/G/SPS/NUSA1254.pdf","ES")</f>
      </c>
    </row>
    <row r="10268">
      <c r="A10268" s="10" t="s">
        <v>17544</v>
      </c>
      <c r="B10268" s="11" t="s">
        <v>2065</v>
      </c>
      <c r="C10268" s="10" t="s">
        <v>12</v>
      </c>
      <c r="D10268" s="12">
        <v>38796</v>
      </c>
      <c r="E10268" s="13" t="s">
        <v>516</v>
      </c>
      <c r="F10268" s="13" t="s">
        <v>8132</v>
      </c>
      <c r="G10268" s="14" t="s">
        <v>3481</v>
      </c>
      <c r="H10268" s="15">
        <f>HYPERLINK("https://docs.wto.org/imrd/directdoc.asp?DDFDocuments/t/G/SPS/NMAC9.DOC","EN")</f>
      </c>
      <c r="I10268" s="15">
        <f>HYPERLINK("https://docs.wto.org/imrd/directdoc.asp?DDFDocuments/u/G/SPS/NMAC9.DOC","FR")</f>
      </c>
      <c r="J10268" s="15">
        <f>HYPERLINK("https://docs.wto.org/imrd/directdoc.asp?DDFDocuments/v/G/SPS/NMAC9.DOC","ES")</f>
      </c>
    </row>
    <row r="10269">
      <c r="A10269" s="10" t="s">
        <v>17545</v>
      </c>
      <c r="B10269" s="11" t="s">
        <v>2054</v>
      </c>
      <c r="C10269" s="10" t="s">
        <v>12</v>
      </c>
      <c r="D10269" s="12">
        <v>38796</v>
      </c>
      <c r="E10269" s="13" t="s">
        <v>17546</v>
      </c>
      <c r="F10269" s="13" t="s">
        <v>138</v>
      </c>
      <c r="G10269" s="14"/>
      <c r="H10269" s="15">
        <f>HYPERLINK("https://docs.wto.org/imrd/directdoc.asp?DDFDocuments/t/G/SPS/NNPL2.DOC","EN")</f>
      </c>
      <c r="I10269" s="15">
        <f>HYPERLINK("https://docs.wto.org/imrd/directdoc.asp?DDFDocuments/u/G/SPS/NNPL2.DOC","FR")</f>
      </c>
      <c r="J10269" s="15">
        <f>HYPERLINK("https://docs.wto.org/imrd/directdoc.asp?DDFDocuments/v/G/SPS/NNPL2.DOC","ES")</f>
      </c>
    </row>
    <row r="10270">
      <c r="A10270" s="10" t="s">
        <v>17547</v>
      </c>
      <c r="B10270" s="11" t="s">
        <v>161</v>
      </c>
      <c r="C10270" s="10" t="s">
        <v>40</v>
      </c>
      <c r="D10270" s="12">
        <v>38796</v>
      </c>
      <c r="E10270" s="13" t="s">
        <v>19</v>
      </c>
      <c r="F10270" s="13" t="s">
        <v>7603</v>
      </c>
      <c r="G10270" s="14" t="s">
        <v>72</v>
      </c>
      <c r="H10270" s="15">
        <f>HYPERLINK("https://docs.wto.org/imrd/directdoc.asp?DDFDocuments/t/G/SPS/NUSA828A4.DOC","EN")</f>
      </c>
      <c r="I10270" s="15">
        <f>HYPERLINK("https://docs.wto.org/imrd/directdoc.asp?DDFDocuments/u/G/SPS/NUSA828A4.DOC","FR")</f>
      </c>
      <c r="J10270" s="15">
        <f>HYPERLINK("https://docs.wto.org/imrd/directdoc.asp?DDFDocuments/v/G/SPS/NUSA828A4.DOC","ES")</f>
      </c>
    </row>
    <row r="10271">
      <c r="A10271" s="10" t="s">
        <v>17548</v>
      </c>
      <c r="B10271" s="11" t="s">
        <v>82</v>
      </c>
      <c r="C10271" s="10" t="s">
        <v>40</v>
      </c>
      <c r="D10271" s="12">
        <v>38793</v>
      </c>
      <c r="E10271" s="13" t="s">
        <v>19</v>
      </c>
      <c r="F10271" s="13" t="s">
        <v>17549</v>
      </c>
      <c r="G10271" s="14"/>
      <c r="H10271" s="15">
        <f>HYPERLINK("https://docs.wto.org/imrd/directdoc.asp?DDFDocuments/t/G/SPS/NEEC103A11.DOC","EN")</f>
      </c>
      <c r="I10271" s="15">
        <f>HYPERLINK("https://docs.wto.org/imrd/directdoc.asp?DDFDocuments/u/G/SPS/NEEC103A11.DOC","FR")</f>
      </c>
      <c r="J10271" s="15">
        <f>HYPERLINK("https://docs.wto.org/imrd/directdoc.asp?DDFDocuments/v/G/SPS/NEEC103A11.DOC","ES")</f>
      </c>
    </row>
    <row r="10272">
      <c r="A10272" s="10" t="s">
        <v>17550</v>
      </c>
      <c r="B10272" s="11" t="s">
        <v>1129</v>
      </c>
      <c r="C10272" s="10" t="s">
        <v>54</v>
      </c>
      <c r="D10272" s="12">
        <v>38793</v>
      </c>
      <c r="E10272" s="13" t="s">
        <v>19</v>
      </c>
      <c r="F10272" s="13" t="s">
        <v>925</v>
      </c>
      <c r="G10272" s="14" t="s">
        <v>3481</v>
      </c>
      <c r="H10272" s="15">
        <f>HYPERLINK("https://docs.wto.org/imrd/directdoc.asp?DDFDocuments/t/G/SPS/NMYS16A1.DOC","EN")</f>
      </c>
      <c r="I10272" s="15">
        <f>HYPERLINK("https://docs.wto.org/imrd/directdoc.asp?DDFDocuments/u/G/SPS/NMYS16A1.DOC","FR")</f>
      </c>
      <c r="J10272" s="15">
        <f>HYPERLINK("https://docs.wto.org/imrd/directdoc.asp?DDFDocuments/v/G/SPS/NMYS16A1.DOC","ES")</f>
      </c>
    </row>
    <row r="10273">
      <c r="A10273" s="10" t="s">
        <v>17551</v>
      </c>
      <c r="B10273" s="11" t="s">
        <v>365</v>
      </c>
      <c r="C10273" s="10" t="s">
        <v>18</v>
      </c>
      <c r="D10273" s="12">
        <v>38792</v>
      </c>
      <c r="E10273" s="13" t="s">
        <v>17552</v>
      </c>
      <c r="F10273" s="13" t="s">
        <v>158</v>
      </c>
      <c r="G10273" s="14" t="s">
        <v>16535</v>
      </c>
      <c r="H10273" s="15">
        <f>HYPERLINK("https://docs.wto.org/imrd/directdoc.asp?DDFDocuments/t/G/SPS/NCHL211.DOC","EN")</f>
      </c>
      <c r="I10273" s="15">
        <f>HYPERLINK("https://docs.wto.org/imrd/directdoc.asp?DDFDocuments/u/G/SPS/NCHL211.DOC","FR")</f>
      </c>
      <c r="J10273" s="15">
        <f>HYPERLINK("https://docs.wto.org/imrd/directdoc.asp?DDFDocuments/v/G/SPS/NCHL211.DOC","ES")</f>
      </c>
    </row>
    <row r="10274">
      <c r="A10274" s="10" t="s">
        <v>17553</v>
      </c>
      <c r="B10274" s="11" t="s">
        <v>365</v>
      </c>
      <c r="C10274" s="10" t="s">
        <v>18</v>
      </c>
      <c r="D10274" s="12">
        <v>38792</v>
      </c>
      <c r="E10274" s="13" t="s">
        <v>17554</v>
      </c>
      <c r="F10274" s="13" t="s">
        <v>607</v>
      </c>
      <c r="G10274" s="14" t="s">
        <v>3481</v>
      </c>
      <c r="H10274" s="15">
        <f>HYPERLINK("https://docs.wto.org/imrd/directdoc.asp?DDFDocuments/t/G/SPS/NCHL212.DOC","EN")</f>
      </c>
      <c r="I10274" s="15">
        <f>HYPERLINK("https://docs.wto.org/imrd/directdoc.asp?DDFDocuments/u/G/SPS/NCHL212.DOC","FR")</f>
      </c>
      <c r="J10274" s="15">
        <f>HYPERLINK("https://docs.wto.org/imrd/directdoc.asp?DDFDocuments/v/G/SPS/NCHL212.DOC","ES")</f>
      </c>
    </row>
    <row r="10275">
      <c r="A10275" s="10" t="s">
        <v>17555</v>
      </c>
      <c r="B10275" s="11" t="s">
        <v>365</v>
      </c>
      <c r="C10275" s="10" t="s">
        <v>18</v>
      </c>
      <c r="D10275" s="12">
        <v>38792</v>
      </c>
      <c r="E10275" s="13" t="s">
        <v>17556</v>
      </c>
      <c r="F10275" s="13" t="s">
        <v>992</v>
      </c>
      <c r="G10275" s="14"/>
      <c r="H10275" s="15">
        <f>HYPERLINK("https://docs.wto.org/imrd/directdoc.asp?DDFDocuments/t/G/SPS/NCHL213.doc","EN")</f>
      </c>
      <c r="I10275" s="15">
        <f>HYPERLINK("https://docs.wto.org/imrd/directdoc.asp?DDFDocuments/u/G/SPS/NCHL213.doc","FR")</f>
      </c>
      <c r="J10275" s="15">
        <f>HYPERLINK("https://docs.wto.org/imrd/directdoc.asp?DDFDocuments/v/G/SPS/NCHL213.doc","ES")</f>
      </c>
    </row>
    <row r="10276">
      <c r="A10276" s="10" t="s">
        <v>17557</v>
      </c>
      <c r="B10276" s="11" t="s">
        <v>59</v>
      </c>
      <c r="C10276" s="10" t="s">
        <v>18</v>
      </c>
      <c r="D10276" s="12">
        <v>38791</v>
      </c>
      <c r="E10276" s="13" t="s">
        <v>17558</v>
      </c>
      <c r="F10276" s="13" t="s">
        <v>4616</v>
      </c>
      <c r="G10276" s="14" t="s">
        <v>188</v>
      </c>
      <c r="H10276" s="15">
        <f>HYPERLINK("https://docs.wto.org/imrd/directdoc.asp?DDFDocuments/t/G/SPS/NTPKM79.DOC","EN")</f>
      </c>
      <c r="I10276" s="15">
        <f>HYPERLINK("https://docs.wto.org/imrd/directdoc.asp?DDFDocuments/u/G/SPS/NTPKM79.DOC","FR")</f>
      </c>
      <c r="J10276" s="15">
        <f>HYPERLINK("https://docs.wto.org/imrd/directdoc.asp?DDFDocuments/v/G/SPS/NTPKM79.DOC","ES")</f>
      </c>
    </row>
    <row r="10277">
      <c r="A10277" s="10" t="s">
        <v>17559</v>
      </c>
      <c r="B10277" s="11" t="s">
        <v>153</v>
      </c>
      <c r="C10277" s="10" t="s">
        <v>18</v>
      </c>
      <c r="D10277" s="12">
        <v>38790</v>
      </c>
      <c r="E10277" s="13" t="s">
        <v>17560</v>
      </c>
      <c r="F10277" s="13" t="s">
        <v>17561</v>
      </c>
      <c r="G10277" s="14" t="s">
        <v>17024</v>
      </c>
      <c r="H10277" s="15">
        <f>HYPERLINK("https://docs.wto.org/imrd/directdoc.asp?DDFDocuments/q/G/SPS/NKOR202.pdf","EN")</f>
      </c>
      <c r="I10277" s="15">
        <f>HYPERLINK("https://docs.wto.org/imrd/directdoc.asp?DDFDocuments/r/G/SPS/NKOR202.pdf","FR")</f>
      </c>
      <c r="J10277" s="15">
        <f>HYPERLINK("https://docs.wto.org/imrd/directdoc.asp?DDFDocuments/s/G/SPS/NKOR202.pdf","ES")</f>
      </c>
    </row>
    <row r="10278">
      <c r="A10278" s="10" t="s">
        <v>17562</v>
      </c>
      <c r="B10278" s="11" t="s">
        <v>153</v>
      </c>
      <c r="C10278" s="10" t="s">
        <v>18</v>
      </c>
      <c r="D10278" s="12">
        <v>38790</v>
      </c>
      <c r="E10278" s="13" t="s">
        <v>17563</v>
      </c>
      <c r="F10278" s="13" t="s">
        <v>4616</v>
      </c>
      <c r="G10278" s="14" t="s">
        <v>87</v>
      </c>
      <c r="H10278" s="15">
        <f>HYPERLINK("https://docs.wto.org/imrd/directdoc.asp?DDFDocuments/t/G/SPS/NKOR203.DOC","EN")</f>
      </c>
      <c r="I10278" s="15">
        <f>HYPERLINK("https://docs.wto.org/imrd/directdoc.asp?DDFDocuments/u/G/SPS/NKOR203.DOC","FR")</f>
      </c>
      <c r="J10278" s="15">
        <f>HYPERLINK("https://docs.wto.org/imrd/directdoc.asp?DDFDocuments/v/G/SPS/NKOR203.DOC","ES")</f>
      </c>
    </row>
    <row r="10279">
      <c r="A10279" s="10" t="s">
        <v>17564</v>
      </c>
      <c r="B10279" s="11" t="s">
        <v>17</v>
      </c>
      <c r="C10279" s="10" t="s">
        <v>18</v>
      </c>
      <c r="D10279" s="12">
        <v>38790</v>
      </c>
      <c r="E10279" s="13" t="s">
        <v>17565</v>
      </c>
      <c r="F10279" s="13" t="s">
        <v>3389</v>
      </c>
      <c r="G10279" s="14"/>
      <c r="H10279" s="15">
        <f>HYPERLINK("https://docs.wto.org/imrd/directdoc.asp?DDFDocuments/t/G/SPS/NNIC31.DOC","EN")</f>
      </c>
      <c r="I10279" s="15">
        <f>HYPERLINK("https://docs.wto.org/imrd/directdoc.asp?DDFDocuments/u/G/SPS/NNIC31.DOC","FR")</f>
      </c>
      <c r="J10279" s="15">
        <f>HYPERLINK("https://docs.wto.org/imrd/directdoc.asp?DDFDocuments/v/G/SPS/NNIC31.DOC","ES")</f>
      </c>
    </row>
    <row r="10280">
      <c r="A10280" s="10" t="s">
        <v>17566</v>
      </c>
      <c r="B10280" s="11" t="s">
        <v>145</v>
      </c>
      <c r="C10280" s="10" t="s">
        <v>12</v>
      </c>
      <c r="D10280" s="12">
        <v>38790</v>
      </c>
      <c r="E10280" s="13" t="s">
        <v>6656</v>
      </c>
      <c r="F10280" s="13" t="s">
        <v>36</v>
      </c>
      <c r="G10280" s="14" t="s">
        <v>1412</v>
      </c>
      <c r="H10280" s="15">
        <f>HYPERLINK("https://docs.wto.org/imrd/directdoc.asp?DDFDocuments/q/G/SPS/NPHL100.pdf","EN")</f>
      </c>
      <c r="I10280" s="15">
        <f>HYPERLINK("https://docs.wto.org/imrd/directdoc.asp?DDFDocuments/r/G/SPS/NPHL100.pdf","FR")</f>
      </c>
      <c r="J10280" s="15">
        <f>HYPERLINK("https://docs.wto.org/imrd/directdoc.asp?DDFDocuments/s/G/SPS/NPHL100.pdf","ES")</f>
      </c>
    </row>
    <row r="10281">
      <c r="A10281" s="10" t="s">
        <v>17567</v>
      </c>
      <c r="B10281" s="11" t="s">
        <v>145</v>
      </c>
      <c r="C10281" s="10" t="s">
        <v>12</v>
      </c>
      <c r="D10281" s="12">
        <v>38790</v>
      </c>
      <c r="E10281" s="13" t="s">
        <v>6656</v>
      </c>
      <c r="F10281" s="13" t="s">
        <v>36</v>
      </c>
      <c r="G10281" s="14" t="s">
        <v>226</v>
      </c>
      <c r="H10281" s="15">
        <f>HYPERLINK("https://docs.wto.org/imrd/directdoc.asp?DDFDocuments/q/G/SPS/NPHL99.pdf","EN")</f>
      </c>
      <c r="I10281" s="15">
        <f>HYPERLINK("https://docs.wto.org/imrd/directdoc.asp?DDFDocuments/r/G/SPS/NPHL99.pdf","FR")</f>
      </c>
      <c r="J10281" s="15">
        <f>HYPERLINK("https://docs.wto.org/imrd/directdoc.asp?DDFDocuments/s/G/SPS/NPHL99.pdf","ES")</f>
      </c>
    </row>
    <row r="10282">
      <c r="A10282" s="10" t="s">
        <v>17568</v>
      </c>
      <c r="B10282" s="11" t="s">
        <v>161</v>
      </c>
      <c r="C10282" s="10" t="s">
        <v>40</v>
      </c>
      <c r="D10282" s="12">
        <v>38790</v>
      </c>
      <c r="E10282" s="13" t="s">
        <v>19</v>
      </c>
      <c r="F10282" s="13" t="s">
        <v>158</v>
      </c>
      <c r="G10282" s="14" t="s">
        <v>17569</v>
      </c>
      <c r="H10282" s="15">
        <f>HYPERLINK("https://docs.wto.org/imrd/directdoc.asp?DDFDocuments/q/G/SPS/NUSA1138A1.pdf","EN")</f>
      </c>
      <c r="I10282" s="15">
        <f>HYPERLINK("https://docs.wto.org/imrd/directdoc.asp?DDFDocuments/r/G/SPS/NUSA1138A1.pdf","FR")</f>
      </c>
      <c r="J10282" s="15">
        <f>HYPERLINK("https://docs.wto.org/imrd/directdoc.asp?DDFDocuments/s/G/SPS/NUSA1138A1.pdf","ES")</f>
      </c>
    </row>
    <row r="10283">
      <c r="A10283" s="10" t="s">
        <v>17570</v>
      </c>
      <c r="B10283" s="11" t="s">
        <v>161</v>
      </c>
      <c r="C10283" s="10" t="s">
        <v>40</v>
      </c>
      <c r="D10283" s="12">
        <v>38790</v>
      </c>
      <c r="E10283" s="13" t="s">
        <v>19</v>
      </c>
      <c r="F10283" s="13" t="s">
        <v>5163</v>
      </c>
      <c r="G10283" s="14" t="s">
        <v>15440</v>
      </c>
      <c r="H10283" s="15">
        <f>HYPERLINK("https://docs.wto.org/imrd/directdoc.asp?DDFDocuments/t/G/SPS/NUSA1187A1.DOC","EN")</f>
      </c>
      <c r="I10283" s="15">
        <f>HYPERLINK("https://docs.wto.org/imrd/directdoc.asp?DDFDocuments/u/G/SPS/NUSA1187A1.DOC","FR")</f>
      </c>
      <c r="J10283" s="15">
        <f>HYPERLINK("https://docs.wto.org/imrd/directdoc.asp?DDFDocuments/v/G/SPS/NUSA1187A1.DOC","ES")</f>
      </c>
    </row>
    <row r="10284">
      <c r="A10284" s="10" t="s">
        <v>17571</v>
      </c>
      <c r="B10284" s="11" t="s">
        <v>134</v>
      </c>
      <c r="C10284" s="10" t="s">
        <v>12</v>
      </c>
      <c r="D10284" s="12">
        <v>38789</v>
      </c>
      <c r="E10284" s="13" t="s">
        <v>16727</v>
      </c>
      <c r="F10284" s="13" t="s">
        <v>36</v>
      </c>
      <c r="G10284" s="14" t="s">
        <v>17174</v>
      </c>
      <c r="H10284" s="15">
        <f>HYPERLINK("https://docs.wto.org/imrd/directdoc.asp?DDFDocuments/t/G/SPS/NTHA141.DOC","EN")</f>
      </c>
      <c r="I10284" s="15">
        <f>HYPERLINK("https://docs.wto.org/imrd/directdoc.asp?DDFDocuments/u/G/SPS/NTHA141.DOC","FR")</f>
      </c>
      <c r="J10284" s="15">
        <f>HYPERLINK("https://docs.wto.org/imrd/directdoc.asp?DDFDocuments/v/G/SPS/NTHA141.DOC","ES")</f>
      </c>
    </row>
    <row r="10285">
      <c r="A10285" s="10" t="s">
        <v>17572</v>
      </c>
      <c r="B10285" s="11" t="s">
        <v>233</v>
      </c>
      <c r="C10285" s="10" t="s">
        <v>18</v>
      </c>
      <c r="D10285" s="12">
        <v>38786</v>
      </c>
      <c r="E10285" s="13" t="s">
        <v>17573</v>
      </c>
      <c r="F10285" s="13" t="s">
        <v>24</v>
      </c>
      <c r="G10285" s="14"/>
      <c r="H10285" s="15">
        <f>HYPERLINK("https://docs.wto.org/imrd/directdoc.asp?DDFDocuments/t/G/SPS/NPER129.doc","EN")</f>
      </c>
      <c r="I10285" s="15">
        <f>HYPERLINK("https://docs.wto.org/imrd/directdoc.asp?DDFDocuments/u/G/SPS/NPER129.doc","FR")</f>
      </c>
      <c r="J10285" s="15">
        <f>HYPERLINK("https://docs.wto.org/imrd/directdoc.asp?DDFDocuments/v/G/SPS/NPER129.doc","ES")</f>
      </c>
    </row>
    <row r="10286">
      <c r="A10286" s="10" t="s">
        <v>17574</v>
      </c>
      <c r="B10286" s="11" t="s">
        <v>204</v>
      </c>
      <c r="C10286" s="10" t="s">
        <v>18</v>
      </c>
      <c r="D10286" s="12">
        <v>38785</v>
      </c>
      <c r="E10286" s="13" t="s">
        <v>17575</v>
      </c>
      <c r="F10286" s="13" t="s">
        <v>17576</v>
      </c>
      <c r="G10286" s="14"/>
      <c r="H10286" s="15">
        <f>HYPERLINK("https://docs.wto.org/imrd/directdoc.asp?DDFDocuments/t/G/SPS/NEGY10.doc","EN")</f>
      </c>
      <c r="I10286" s="15">
        <f>HYPERLINK("https://docs.wto.org/imrd/directdoc.asp?DDFDocuments/u/G/SPS/NEGY10.doc","FR")</f>
      </c>
      <c r="J10286" s="15">
        <f>HYPERLINK("https://docs.wto.org/imrd/directdoc.asp?DDFDocuments/v/G/SPS/NEGY10.doc","ES")</f>
      </c>
    </row>
    <row r="10287">
      <c r="A10287" s="10" t="s">
        <v>17577</v>
      </c>
      <c r="B10287" s="11" t="s">
        <v>204</v>
      </c>
      <c r="C10287" s="10" t="s">
        <v>18</v>
      </c>
      <c r="D10287" s="12">
        <v>38785</v>
      </c>
      <c r="E10287" s="13" t="s">
        <v>17578</v>
      </c>
      <c r="F10287" s="13" t="s">
        <v>992</v>
      </c>
      <c r="G10287" s="14"/>
      <c r="H10287" s="15">
        <f>HYPERLINK("https://docs.wto.org/imrd/directdoc.asp?DDFDocuments/t/G/SPS/NEGY11.DOC","EN")</f>
      </c>
      <c r="I10287" s="15">
        <f>HYPERLINK("https://docs.wto.org/imrd/directdoc.asp?DDFDocuments/u/G/SPS/NEGY11.DOC","FR")</f>
      </c>
      <c r="J10287" s="15">
        <f>HYPERLINK("https://docs.wto.org/imrd/directdoc.asp?DDFDocuments/v/G/SPS/NEGY11.DOC","ES")</f>
      </c>
    </row>
    <row r="10288">
      <c r="A10288" s="10" t="s">
        <v>17579</v>
      </c>
      <c r="B10288" s="11" t="s">
        <v>637</v>
      </c>
      <c r="C10288" s="10" t="s">
        <v>12</v>
      </c>
      <c r="D10288" s="12">
        <v>38785</v>
      </c>
      <c r="E10288" s="13" t="s">
        <v>17580</v>
      </c>
      <c r="F10288" s="13" t="s">
        <v>5633</v>
      </c>
      <c r="G10288" s="14"/>
      <c r="H10288" s="15">
        <f>HYPERLINK("https://docs.wto.org/imrd/directdoc.asp?DDFDocuments/t/G/SPS/NLKA4.DOC","EN")</f>
      </c>
      <c r="I10288" s="15">
        <f>HYPERLINK("https://docs.wto.org/imrd/directdoc.asp?DDFDocuments/u/G/SPS/NLKA4.DOC","FR")</f>
      </c>
      <c r="J10288" s="15">
        <f>HYPERLINK("https://docs.wto.org/imrd/directdoc.asp?DDFDocuments/v/G/SPS/NLKA4.DOC","ES")</f>
      </c>
    </row>
    <row r="10289">
      <c r="A10289" s="10" t="s">
        <v>17581</v>
      </c>
      <c r="B10289" s="11" t="s">
        <v>233</v>
      </c>
      <c r="C10289" s="10" t="s">
        <v>12</v>
      </c>
      <c r="D10289" s="12">
        <v>38785</v>
      </c>
      <c r="E10289" s="13" t="s">
        <v>17460</v>
      </c>
      <c r="F10289" s="13" t="s">
        <v>229</v>
      </c>
      <c r="G10289" s="14" t="s">
        <v>17582</v>
      </c>
      <c r="H10289" s="15">
        <f>HYPERLINK("https://docs.wto.org/imrd/directdoc.asp?DDFDocuments/t/G/SPS/NPER128.DOC","EN")</f>
      </c>
      <c r="I10289" s="15">
        <f>HYPERLINK("https://docs.wto.org/imrd/directdoc.asp?DDFDocuments/u/G/SPS/NPER128.DOC","FR")</f>
      </c>
      <c r="J10289" s="15">
        <f>HYPERLINK("https://docs.wto.org/imrd/directdoc.asp?DDFDocuments/v/G/SPS/NPER128.DOC","ES")</f>
      </c>
    </row>
    <row r="10290">
      <c r="A10290" s="10" t="s">
        <v>17583</v>
      </c>
      <c r="B10290" s="11" t="s">
        <v>34</v>
      </c>
      <c r="C10290" s="10" t="s">
        <v>18</v>
      </c>
      <c r="D10290" s="12">
        <v>38784</v>
      </c>
      <c r="E10290" s="13" t="s">
        <v>17584</v>
      </c>
      <c r="F10290" s="13" t="s">
        <v>17585</v>
      </c>
      <c r="G10290" s="14"/>
      <c r="H10290" s="15">
        <f>HYPERLINK("https://docs.wto.org/imrd/directdoc.asp?DDFDocuments/t/G/SPS/NJPN158.DOC","EN")</f>
      </c>
      <c r="I10290" s="15">
        <f>HYPERLINK("https://docs.wto.org/imrd/directdoc.asp?DDFDocuments/u/G/SPS/NJPN158.DOC","FR")</f>
      </c>
      <c r="J10290" s="15">
        <f>HYPERLINK("https://docs.wto.org/imrd/directdoc.asp?DDFDocuments/v/G/SPS/NJPN158.DOC","ES")</f>
      </c>
    </row>
    <row r="10291">
      <c r="A10291" s="10" t="s">
        <v>17586</v>
      </c>
      <c r="B10291" s="11" t="s">
        <v>22</v>
      </c>
      <c r="C10291" s="10" t="s">
        <v>12</v>
      </c>
      <c r="D10291" s="12">
        <v>38784</v>
      </c>
      <c r="E10291" s="13" t="s">
        <v>17587</v>
      </c>
      <c r="F10291" s="13" t="s">
        <v>56</v>
      </c>
      <c r="G10291" s="14" t="s">
        <v>691</v>
      </c>
      <c r="H10291" s="15">
        <f>HYPERLINK("https://docs.wto.org/imrd/directdoc.asp?DDFDocuments/t/G/SPS/NKEN27.DOC","EN")</f>
      </c>
      <c r="I10291" s="15">
        <f>HYPERLINK("https://docs.wto.org/imrd/directdoc.asp?DDFDocuments/u/G/SPS/NKEN27.DOC","FR")</f>
      </c>
      <c r="J10291" s="15">
        <f>HYPERLINK("https://docs.wto.org/imrd/directdoc.asp?DDFDocuments/v/G/SPS/NKEN27.DOC","ES")</f>
      </c>
    </row>
    <row r="10292">
      <c r="A10292" s="10" t="s">
        <v>17588</v>
      </c>
      <c r="B10292" s="11" t="s">
        <v>153</v>
      </c>
      <c r="C10292" s="10" t="s">
        <v>54</v>
      </c>
      <c r="D10292" s="12">
        <v>38784</v>
      </c>
      <c r="E10292" s="13" t="s">
        <v>19</v>
      </c>
      <c r="F10292" s="13" t="s">
        <v>9716</v>
      </c>
      <c r="G10292" s="14" t="s">
        <v>17589</v>
      </c>
      <c r="H10292" s="15">
        <f>HYPERLINK("https://docs.wto.org/imrd/directdoc.asp?DDFDocuments/t/G/SPS/NKOR98A12.DOC","EN")</f>
      </c>
      <c r="I10292" s="15">
        <f>HYPERLINK("https://docs.wto.org/imrd/directdoc.asp?DDFDocuments/u/G/SPS/NKOR98A12.DOC","FR")</f>
      </c>
      <c r="J10292" s="15">
        <f>HYPERLINK("https://docs.wto.org/imrd/directdoc.asp?DDFDocuments/v/G/SPS/NKOR98A12.DOC","ES")</f>
      </c>
    </row>
    <row r="10293">
      <c r="A10293" s="10" t="s">
        <v>17590</v>
      </c>
      <c r="B10293" s="11" t="s">
        <v>195</v>
      </c>
      <c r="C10293" s="10" t="s">
        <v>18</v>
      </c>
      <c r="D10293" s="12">
        <v>38784</v>
      </c>
      <c r="E10293" s="13" t="s">
        <v>17591</v>
      </c>
      <c r="F10293" s="13" t="s">
        <v>158</v>
      </c>
      <c r="G10293" s="14"/>
      <c r="H10293" s="15">
        <f>HYPERLINK("https://docs.wto.org/imrd/directdoc.asp?DDFDocuments/t/G/SPS/NNZL346.DOC","EN")</f>
      </c>
      <c r="I10293" s="15">
        <f>HYPERLINK("https://docs.wto.org/imrd/directdoc.asp?DDFDocuments/u/G/SPS/NNZL346.DOC","FR")</f>
      </c>
      <c r="J10293" s="15">
        <f>HYPERLINK("https://docs.wto.org/imrd/directdoc.asp?DDFDocuments/v/G/SPS/NNZL346.DOC","ES")</f>
      </c>
    </row>
    <row r="10294">
      <c r="A10294" s="10" t="s">
        <v>17592</v>
      </c>
      <c r="B10294" s="11" t="s">
        <v>145</v>
      </c>
      <c r="C10294" s="10" t="s">
        <v>12</v>
      </c>
      <c r="D10294" s="12">
        <v>38784</v>
      </c>
      <c r="E10294" s="13" t="s">
        <v>17593</v>
      </c>
      <c r="F10294" s="13" t="s">
        <v>229</v>
      </c>
      <c r="G10294" s="14" t="s">
        <v>17594</v>
      </c>
      <c r="H10294" s="15">
        <f>HYPERLINK("https://docs.wto.org/imrd/directdoc.asp?DDFDocuments/q/G/SPS/NPHL96.pdf","EN")</f>
      </c>
      <c r="I10294" s="15">
        <f>HYPERLINK("https://docs.wto.org/imrd/directdoc.asp?DDFDocuments/r/G/SPS/NPHL96.pdf","FR")</f>
      </c>
      <c r="J10294" s="15">
        <f>HYPERLINK("https://docs.wto.org/imrd/directdoc.asp?DDFDocuments/s/G/SPS/NPHL96.pdf","ES")</f>
      </c>
    </row>
    <row r="10295">
      <c r="A10295" s="10" t="s">
        <v>17595</v>
      </c>
      <c r="B10295" s="11" t="s">
        <v>145</v>
      </c>
      <c r="C10295" s="10" t="s">
        <v>12</v>
      </c>
      <c r="D10295" s="12">
        <v>38784</v>
      </c>
      <c r="E10295" s="13" t="s">
        <v>17593</v>
      </c>
      <c r="F10295" s="13" t="s">
        <v>36</v>
      </c>
      <c r="G10295" s="14" t="s">
        <v>17596</v>
      </c>
      <c r="H10295" s="15">
        <f>HYPERLINK("https://docs.wto.org/imrd/directdoc.asp?DDFDocuments/q/G/SPS/NPHL97.pdf","EN")</f>
      </c>
      <c r="I10295" s="15">
        <f>HYPERLINK("https://docs.wto.org/imrd/directdoc.asp?DDFDocuments/r/G/SPS/NPHL97.pdf","FR")</f>
      </c>
      <c r="J10295" s="15">
        <f>HYPERLINK("https://docs.wto.org/imrd/directdoc.asp?DDFDocuments/s/G/SPS/NPHL97.pdf","ES")</f>
      </c>
    </row>
    <row r="10296">
      <c r="A10296" s="10" t="s">
        <v>17597</v>
      </c>
      <c r="B10296" s="11" t="s">
        <v>145</v>
      </c>
      <c r="C10296" s="10" t="s">
        <v>12</v>
      </c>
      <c r="D10296" s="12">
        <v>38784</v>
      </c>
      <c r="E10296" s="13" t="s">
        <v>17593</v>
      </c>
      <c r="F10296" s="13" t="s">
        <v>36</v>
      </c>
      <c r="G10296" s="14" t="s">
        <v>17598</v>
      </c>
      <c r="H10296" s="15">
        <f>HYPERLINK("https://docs.wto.org/imrd/directdoc.asp?DDFDocuments/q/G/SPS/NPHL98.pdf","EN")</f>
      </c>
      <c r="I10296" s="15">
        <f>HYPERLINK("https://docs.wto.org/imrd/directdoc.asp?DDFDocuments/r/G/SPS/NPHL98.pdf","FR")</f>
      </c>
      <c r="J10296" s="15">
        <f>HYPERLINK("https://docs.wto.org/imrd/directdoc.asp?DDFDocuments/s/G/SPS/NPHL98.pdf","ES")</f>
      </c>
    </row>
    <row r="10297">
      <c r="A10297" s="10" t="s">
        <v>17599</v>
      </c>
      <c r="B10297" s="11" t="s">
        <v>79</v>
      </c>
      <c r="C10297" s="10" t="s">
        <v>12</v>
      </c>
      <c r="D10297" s="12">
        <v>38782</v>
      </c>
      <c r="E10297" s="13" t="s">
        <v>5226</v>
      </c>
      <c r="F10297" s="13" t="s">
        <v>3997</v>
      </c>
      <c r="G10297" s="14" t="s">
        <v>349</v>
      </c>
      <c r="H10297" s="15">
        <f>HYPERLINK("https://docs.wto.org/imrd/directdoc.asp?DDFDocuments/t/G/SPS/NCOL107.DOC","EN")</f>
      </c>
      <c r="I10297" s="15">
        <f>HYPERLINK("https://docs.wto.org/imrd/directdoc.asp?DDFDocuments/u/G/SPS/NCOL107.DOC","FR")</f>
      </c>
      <c r="J10297" s="15">
        <f>HYPERLINK("https://docs.wto.org/imrd/directdoc.asp?DDFDocuments/v/G/SPS/NCOL107.DOC","ES")</f>
      </c>
    </row>
    <row r="10298">
      <c r="A10298" s="10" t="s">
        <v>17600</v>
      </c>
      <c r="B10298" s="11" t="s">
        <v>82</v>
      </c>
      <c r="C10298" s="10" t="s">
        <v>18</v>
      </c>
      <c r="D10298" s="12">
        <v>38782</v>
      </c>
      <c r="E10298" s="13" t="s">
        <v>16512</v>
      </c>
      <c r="F10298" s="13" t="s">
        <v>787</v>
      </c>
      <c r="G10298" s="14"/>
      <c r="H10298" s="15">
        <f>HYPERLINK("https://docs.wto.org/imrd/directdoc.asp?DDFDocuments/t/G/SPS/NEEC283.doc","EN")</f>
      </c>
      <c r="I10298" s="15">
        <f>HYPERLINK("https://docs.wto.org/imrd/directdoc.asp?DDFDocuments/u/G/SPS/NEEC283.doc","FR")</f>
      </c>
      <c r="J10298" s="15">
        <f>HYPERLINK("https://docs.wto.org/imrd/directdoc.asp?DDFDocuments/v/G/SPS/NEEC283.doc","ES")</f>
      </c>
    </row>
    <row r="10299">
      <c r="A10299" s="10" t="s">
        <v>17601</v>
      </c>
      <c r="B10299" s="11" t="s">
        <v>82</v>
      </c>
      <c r="C10299" s="10" t="s">
        <v>18</v>
      </c>
      <c r="D10299" s="12">
        <v>38782</v>
      </c>
      <c r="E10299" s="13" t="s">
        <v>16512</v>
      </c>
      <c r="F10299" s="13" t="s">
        <v>787</v>
      </c>
      <c r="G10299" s="14"/>
      <c r="H10299" s="15">
        <f>HYPERLINK("https://docs.wto.org/imrd/directdoc.asp?DDFDocuments/t/G/SPS/NEEC284.doc","EN")</f>
      </c>
      <c r="I10299" s="15">
        <f>HYPERLINK("https://docs.wto.org/imrd/directdoc.asp?DDFDocuments/u/G/SPS/NEEC284.doc","FR")</f>
      </c>
      <c r="J10299" s="15">
        <f>HYPERLINK("https://docs.wto.org/imrd/directdoc.asp?DDFDocuments/v/G/SPS/NEEC284.doc","ES")</f>
      </c>
    </row>
    <row r="10300">
      <c r="A10300" s="10" t="s">
        <v>17602</v>
      </c>
      <c r="B10300" s="11" t="s">
        <v>22</v>
      </c>
      <c r="C10300" s="10" t="s">
        <v>12</v>
      </c>
      <c r="D10300" s="12">
        <v>38782</v>
      </c>
      <c r="E10300" s="13" t="s">
        <v>17431</v>
      </c>
      <c r="F10300" s="13" t="s">
        <v>138</v>
      </c>
      <c r="G10300" s="14" t="s">
        <v>139</v>
      </c>
      <c r="H10300" s="15">
        <f>HYPERLINK("https://docs.wto.org/imrd/directdoc.asp?DDFDocuments/t/G/SPS/NKEN22.DOC","EN")</f>
      </c>
      <c r="I10300" s="15">
        <f>HYPERLINK("https://docs.wto.org/imrd/directdoc.asp?DDFDocuments/u/G/SPS/NKEN22.DOC","FR")</f>
      </c>
      <c r="J10300" s="15">
        <f>HYPERLINK("https://docs.wto.org/imrd/directdoc.asp?DDFDocuments/v/G/SPS/NKEN22.DOC","ES")</f>
      </c>
    </row>
    <row r="10301">
      <c r="A10301" s="10" t="s">
        <v>17603</v>
      </c>
      <c r="B10301" s="11" t="s">
        <v>22</v>
      </c>
      <c r="C10301" s="10" t="s">
        <v>12</v>
      </c>
      <c r="D10301" s="12">
        <v>38782</v>
      </c>
      <c r="E10301" s="13" t="s">
        <v>17431</v>
      </c>
      <c r="F10301" s="13" t="s">
        <v>56</v>
      </c>
      <c r="G10301" s="14" t="s">
        <v>17604</v>
      </c>
      <c r="H10301" s="15">
        <f>HYPERLINK("https://docs.wto.org/imrd/directdoc.asp?DDFDocuments/t/G/SPS/NKEN23.DOC","EN")</f>
      </c>
      <c r="I10301" s="15">
        <f>HYPERLINK("https://docs.wto.org/imrd/directdoc.asp?DDFDocuments/u/G/SPS/NKEN23.DOC","FR")</f>
      </c>
      <c r="J10301" s="15">
        <f>HYPERLINK("https://docs.wto.org/imrd/directdoc.asp?DDFDocuments/v/G/SPS/NKEN23.DOC","ES")</f>
      </c>
    </row>
    <row r="10302">
      <c r="A10302" s="10" t="s">
        <v>17605</v>
      </c>
      <c r="B10302" s="11" t="s">
        <v>22</v>
      </c>
      <c r="C10302" s="10" t="s">
        <v>12</v>
      </c>
      <c r="D10302" s="12">
        <v>38782</v>
      </c>
      <c r="E10302" s="13" t="s">
        <v>17431</v>
      </c>
      <c r="F10302" s="13" t="s">
        <v>56</v>
      </c>
      <c r="G10302" s="14" t="s">
        <v>17606</v>
      </c>
      <c r="H10302" s="15">
        <f>HYPERLINK("https://docs.wto.org/imrd/directdoc.asp?DDFDocuments/t/G/SPS/NKEN24.DOC","EN")</f>
      </c>
      <c r="I10302" s="15">
        <f>HYPERLINK("https://docs.wto.org/imrd/directdoc.asp?DDFDocuments/u/G/SPS/NKEN24.DOC","FR")</f>
      </c>
      <c r="J10302" s="15">
        <f>HYPERLINK("https://docs.wto.org/imrd/directdoc.asp?DDFDocuments/v/G/SPS/NKEN24.DOC","ES")</f>
      </c>
    </row>
    <row r="10303">
      <c r="A10303" s="10" t="s">
        <v>17607</v>
      </c>
      <c r="B10303" s="11" t="s">
        <v>22</v>
      </c>
      <c r="C10303" s="10" t="s">
        <v>12</v>
      </c>
      <c r="D10303" s="12">
        <v>38782</v>
      </c>
      <c r="E10303" s="13" t="s">
        <v>17431</v>
      </c>
      <c r="F10303" s="13" t="s">
        <v>138</v>
      </c>
      <c r="G10303" s="14" t="s">
        <v>204</v>
      </c>
      <c r="H10303" s="15">
        <f>HYPERLINK("https://docs.wto.org/imrd/directdoc.asp?DDFDocuments/t/G/SPS/NKEN25.DOC","EN")</f>
      </c>
      <c r="I10303" s="15">
        <f>HYPERLINK("https://docs.wto.org/imrd/directdoc.asp?DDFDocuments/u/G/SPS/NKEN25.DOC","FR")</f>
      </c>
      <c r="J10303" s="15">
        <f>HYPERLINK("https://docs.wto.org/imrd/directdoc.asp?DDFDocuments/v/G/SPS/NKEN25.DOC","ES")</f>
      </c>
    </row>
    <row r="10304">
      <c r="A10304" s="10" t="s">
        <v>17608</v>
      </c>
      <c r="B10304" s="11" t="s">
        <v>22</v>
      </c>
      <c r="C10304" s="10" t="s">
        <v>12</v>
      </c>
      <c r="D10304" s="12">
        <v>38782</v>
      </c>
      <c r="E10304" s="13" t="s">
        <v>17431</v>
      </c>
      <c r="F10304" s="13" t="s">
        <v>138</v>
      </c>
      <c r="G10304" s="14" t="s">
        <v>8417</v>
      </c>
      <c r="H10304" s="15">
        <f>HYPERLINK("https://docs.wto.org/imrd/directdoc.asp?DDFDocuments/t/G/SPS/NKEN26.DOC","EN")</f>
      </c>
      <c r="I10304" s="15">
        <f>HYPERLINK("https://docs.wto.org/imrd/directdoc.asp?DDFDocuments/u/G/SPS/NKEN26.DOC","FR")</f>
      </c>
      <c r="J10304" s="15">
        <f>HYPERLINK("https://docs.wto.org/imrd/directdoc.asp?DDFDocuments/v/G/SPS/NKEN26.DOC","ES")</f>
      </c>
    </row>
    <row r="10305">
      <c r="A10305" s="10" t="s">
        <v>17609</v>
      </c>
      <c r="B10305" s="11" t="s">
        <v>195</v>
      </c>
      <c r="C10305" s="10" t="s">
        <v>40</v>
      </c>
      <c r="D10305" s="12">
        <v>38782</v>
      </c>
      <c r="E10305" s="13" t="s">
        <v>19</v>
      </c>
      <c r="F10305" s="13" t="s">
        <v>992</v>
      </c>
      <c r="G10305" s="14" t="s">
        <v>134</v>
      </c>
      <c r="H10305" s="15">
        <f>HYPERLINK("https://docs.wto.org/imrd/directdoc.asp?DDFDocuments/q/G/SPS/NNZL338A1.pdf","EN")</f>
      </c>
      <c r="I10305" s="15">
        <f>HYPERLINK("https://docs.wto.org/imrd/directdoc.asp?DDFDocuments/r/G/SPS/NNZL338A1.pdf","FR")</f>
      </c>
      <c r="J10305" s="15">
        <f>HYPERLINK("https://docs.wto.org/imrd/directdoc.asp?DDFDocuments/s/G/SPS/NNZL338A1.pdf","ES")</f>
      </c>
    </row>
    <row r="10306">
      <c r="A10306" s="10" t="s">
        <v>17610</v>
      </c>
      <c r="B10306" s="11" t="s">
        <v>145</v>
      </c>
      <c r="C10306" s="10" t="s">
        <v>12</v>
      </c>
      <c r="D10306" s="12">
        <v>38782</v>
      </c>
      <c r="E10306" s="13" t="s">
        <v>17593</v>
      </c>
      <c r="F10306" s="13" t="s">
        <v>229</v>
      </c>
      <c r="G10306" s="14" t="s">
        <v>3383</v>
      </c>
      <c r="H10306" s="15">
        <f>HYPERLINK("https://docs.wto.org/imrd/directdoc.asp?DDFDocuments/q/G/SPS/NPHL95.pdf","EN")</f>
      </c>
      <c r="I10306" s="15">
        <f>HYPERLINK("https://docs.wto.org/imrd/directdoc.asp?DDFDocuments/r/G/SPS/NPHL95.pdf","FR")</f>
      </c>
      <c r="J10306" s="15">
        <f>HYPERLINK("https://docs.wto.org/imrd/directdoc.asp?DDFDocuments/s/G/SPS/NPHL95.pdf","ES")</f>
      </c>
    </row>
    <row r="10307">
      <c r="A10307" s="10" t="s">
        <v>17611</v>
      </c>
      <c r="B10307" s="11" t="s">
        <v>59</v>
      </c>
      <c r="C10307" s="10" t="s">
        <v>18</v>
      </c>
      <c r="D10307" s="12">
        <v>38782</v>
      </c>
      <c r="E10307" s="13" t="s">
        <v>17612</v>
      </c>
      <c r="F10307" s="13" t="s">
        <v>32</v>
      </c>
      <c r="G10307" s="14" t="s">
        <v>16822</v>
      </c>
      <c r="H10307" s="15">
        <f>HYPERLINK("https://docs.wto.org/imrd/directdoc.asp?DDFDocuments/t/G/SPS/NTPKM78.doc","EN")</f>
      </c>
      <c r="I10307" s="15">
        <f>HYPERLINK("https://docs.wto.org/imrd/directdoc.asp?DDFDocuments/u/G/SPS/NTPKM78.doc","FR")</f>
      </c>
      <c r="J10307" s="15">
        <f>HYPERLINK("https://docs.wto.org/imrd/directdoc.asp?DDFDocuments/v/G/SPS/NTPKM78.doc","ES")</f>
      </c>
    </row>
    <row r="10308">
      <c r="A10308" s="10" t="s">
        <v>17613</v>
      </c>
      <c r="B10308" s="11" t="s">
        <v>214</v>
      </c>
      <c r="C10308" s="10" t="s">
        <v>12</v>
      </c>
      <c r="D10308" s="12">
        <v>38776</v>
      </c>
      <c r="E10308" s="13" t="s">
        <v>17614</v>
      </c>
      <c r="F10308" s="13" t="s">
        <v>138</v>
      </c>
      <c r="G10308" s="14" t="s">
        <v>3383</v>
      </c>
      <c r="H10308" s="15">
        <f>HYPERLINK("https://docs.wto.org/imrd/directdoc.asp?DDFDocuments/q/G/SPS/NARE15.pdf","EN")</f>
      </c>
      <c r="I10308" s="15">
        <f>HYPERLINK("https://docs.wto.org/imrd/directdoc.asp?DDFDocuments/r/G/SPS/NARE15.pdf","FR")</f>
      </c>
      <c r="J10308" s="15">
        <f>HYPERLINK("https://docs.wto.org/imrd/directdoc.asp?DDFDocuments/s/G/SPS/NARE15.pdf","ES")</f>
      </c>
    </row>
    <row r="10309">
      <c r="A10309" s="10" t="s">
        <v>17615</v>
      </c>
      <c r="B10309" s="11" t="s">
        <v>214</v>
      </c>
      <c r="C10309" s="10" t="s">
        <v>12</v>
      </c>
      <c r="D10309" s="12">
        <v>38776</v>
      </c>
      <c r="E10309" s="13" t="s">
        <v>17616</v>
      </c>
      <c r="F10309" s="13" t="s">
        <v>17192</v>
      </c>
      <c r="G10309" s="14" t="s">
        <v>183</v>
      </c>
      <c r="H10309" s="15">
        <f>HYPERLINK("https://docs.wto.org/imrd/directdoc.asp?DDFDocuments/t/G/SPS/NARE16.DOC","EN")</f>
      </c>
      <c r="I10309" s="15">
        <f>HYPERLINK("https://docs.wto.org/imrd/directdoc.asp?DDFDocuments/u/G/SPS/NARE16.DOC","FR")</f>
      </c>
      <c r="J10309" s="15">
        <f>HYPERLINK("https://docs.wto.org/imrd/directdoc.asp?DDFDocuments/v/G/SPS/NARE16.DOC","ES")</f>
      </c>
    </row>
    <row r="10310">
      <c r="A10310" s="10" t="s">
        <v>17617</v>
      </c>
      <c r="B10310" s="11" t="s">
        <v>183</v>
      </c>
      <c r="C10310" s="10" t="s">
        <v>12</v>
      </c>
      <c r="D10310" s="12">
        <v>38776</v>
      </c>
      <c r="E10310" s="13" t="s">
        <v>17618</v>
      </c>
      <c r="F10310" s="13" t="s">
        <v>2192</v>
      </c>
      <c r="G10310" s="14"/>
      <c r="H10310" s="15">
        <f>HYPERLINK("https://docs.wto.org/imrd/directdoc.asp?DDFDocuments/t/G/SPS/NARG86.DOC","EN")</f>
      </c>
      <c r="I10310" s="15">
        <f>HYPERLINK("https://docs.wto.org/imrd/directdoc.asp?DDFDocuments/u/G/SPS/NARG86.DOC","FR")</f>
      </c>
      <c r="J10310" s="15">
        <f>HYPERLINK("https://docs.wto.org/imrd/directdoc.asp?DDFDocuments/v/G/SPS/NARG86.DOC","ES")</f>
      </c>
    </row>
    <row r="10311">
      <c r="A10311" s="10" t="s">
        <v>17619</v>
      </c>
      <c r="B10311" s="11" t="s">
        <v>349</v>
      </c>
      <c r="C10311" s="10" t="s">
        <v>12</v>
      </c>
      <c r="D10311" s="12">
        <v>38776</v>
      </c>
      <c r="E10311" s="13" t="s">
        <v>17620</v>
      </c>
      <c r="F10311" s="13" t="s">
        <v>10074</v>
      </c>
      <c r="G10311" s="14" t="s">
        <v>17621</v>
      </c>
      <c r="H10311" s="15">
        <f>HYPERLINK("https://docs.wto.org/imrd/directdoc.asp?DDFDocuments/t/G/SPS/NECU10.doc","EN")</f>
      </c>
      <c r="I10311" s="15">
        <f>HYPERLINK("https://docs.wto.org/imrd/directdoc.asp?DDFDocuments/u/G/SPS/NECU10.doc","FR")</f>
      </c>
      <c r="J10311" s="15">
        <f>HYPERLINK("https://docs.wto.org/imrd/directdoc.asp?DDFDocuments/v/G/SPS/NECU10.doc","ES")</f>
      </c>
    </row>
    <row r="10312">
      <c r="A10312" s="10" t="s">
        <v>17622</v>
      </c>
      <c r="B10312" s="11" t="s">
        <v>349</v>
      </c>
      <c r="C10312" s="10" t="s">
        <v>12</v>
      </c>
      <c r="D10312" s="12">
        <v>38776</v>
      </c>
      <c r="E10312" s="13" t="s">
        <v>17623</v>
      </c>
      <c r="F10312" s="13" t="s">
        <v>2192</v>
      </c>
      <c r="G10312" s="14" t="s">
        <v>183</v>
      </c>
      <c r="H10312" s="15">
        <f>HYPERLINK("https://docs.wto.org/imrd/directdoc.asp?DDFDocuments/t/G/SPS/NECU11.doc","EN")</f>
      </c>
      <c r="I10312" s="15">
        <f>HYPERLINK("https://docs.wto.org/imrd/directdoc.asp?DDFDocuments/u/G/SPS/NECU11.doc","FR")</f>
      </c>
      <c r="J10312" s="15">
        <f>HYPERLINK("https://docs.wto.org/imrd/directdoc.asp?DDFDocuments/v/G/SPS/NECU11.doc","ES")</f>
      </c>
    </row>
    <row r="10313">
      <c r="A10313" s="10" t="s">
        <v>17624</v>
      </c>
      <c r="B10313" s="11" t="s">
        <v>349</v>
      </c>
      <c r="C10313" s="10" t="s">
        <v>40</v>
      </c>
      <c r="D10313" s="12">
        <v>38776</v>
      </c>
      <c r="E10313" s="13" t="s">
        <v>19</v>
      </c>
      <c r="F10313" s="13" t="s">
        <v>17625</v>
      </c>
      <c r="G10313" s="14"/>
      <c r="H10313" s="15">
        <f>HYPERLINK("https://docs.wto.org/imrd/directdoc.asp?DDFDocuments/t/G/SPS/NECU3A1.DOC","EN")</f>
      </c>
      <c r="I10313" s="15">
        <f>HYPERLINK("https://docs.wto.org/imrd/directdoc.asp?DDFDocuments/u/G/SPS/NECU3A1.DOC","FR")</f>
      </c>
      <c r="J10313" s="15">
        <f>HYPERLINK("https://docs.wto.org/imrd/directdoc.asp?DDFDocuments/v/G/SPS/NECU3A1.DOC","ES")</f>
      </c>
    </row>
    <row r="10314">
      <c r="A10314" s="10" t="s">
        <v>17626</v>
      </c>
      <c r="B10314" s="11" t="s">
        <v>349</v>
      </c>
      <c r="C10314" s="10" t="s">
        <v>12</v>
      </c>
      <c r="D10314" s="12">
        <v>38776</v>
      </c>
      <c r="E10314" s="13" t="s">
        <v>17627</v>
      </c>
      <c r="F10314" s="13" t="s">
        <v>992</v>
      </c>
      <c r="G10314" s="14"/>
      <c r="H10314" s="15">
        <f>HYPERLINK("https://docs.wto.org/imrd/directdoc.asp?DDFDocuments/t/G/SPS/NECU9.DOC","EN")</f>
      </c>
      <c r="I10314" s="15">
        <f>HYPERLINK("https://docs.wto.org/imrd/directdoc.asp?DDFDocuments/u/G/SPS/NECU9.DOC","FR")</f>
      </c>
      <c r="J10314" s="15">
        <f>HYPERLINK("https://docs.wto.org/imrd/directdoc.asp?DDFDocuments/v/G/SPS/NECU9.DOC","ES")</f>
      </c>
    </row>
    <row r="10315">
      <c r="A10315" s="10" t="s">
        <v>17628</v>
      </c>
      <c r="B10315" s="11" t="s">
        <v>59</v>
      </c>
      <c r="C10315" s="10" t="s">
        <v>40</v>
      </c>
      <c r="D10315" s="12">
        <v>38775</v>
      </c>
      <c r="E10315" s="13" t="s">
        <v>19</v>
      </c>
      <c r="F10315" s="13" t="s">
        <v>186</v>
      </c>
      <c r="G10315" s="14" t="s">
        <v>188</v>
      </c>
      <c r="H10315" s="15">
        <f>HYPERLINK("https://docs.wto.org/imrd/directdoc.asp?DDFDocuments/t/G/SPS/NTPKM19R9A2.DOC","EN")</f>
      </c>
      <c r="I10315" s="15">
        <f>HYPERLINK("https://docs.wto.org/imrd/directdoc.asp?DDFDocuments/u/G/SPS/NTPKM19R9A2.DOC","FR")</f>
      </c>
      <c r="J10315" s="15">
        <f>HYPERLINK("https://docs.wto.org/imrd/directdoc.asp?DDFDocuments/v/G/SPS/NTPKM19R9A2.DOC","ES")</f>
      </c>
    </row>
    <row r="10316">
      <c r="A10316" s="10" t="s">
        <v>17629</v>
      </c>
      <c r="B10316" s="11" t="s">
        <v>4883</v>
      </c>
      <c r="C10316" s="10" t="s">
        <v>18</v>
      </c>
      <c r="D10316" s="12">
        <v>38772</v>
      </c>
      <c r="E10316" s="13" t="s">
        <v>17630</v>
      </c>
      <c r="F10316" s="13" t="s">
        <v>7603</v>
      </c>
      <c r="G10316" s="14" t="s">
        <v>72</v>
      </c>
      <c r="H10316" s="15">
        <f>HYPERLINK("https://docs.wto.org/imrd/directdoc.asp?DDFDocuments/t/G/SPS/NCUB12.DOC","EN")</f>
      </c>
      <c r="I10316" s="15">
        <f>HYPERLINK("https://docs.wto.org/imrd/directdoc.asp?DDFDocuments/u/G/SPS/NCUB12.DOC","FR")</f>
      </c>
      <c r="J10316" s="15">
        <f>HYPERLINK("https://docs.wto.org/imrd/directdoc.asp?DDFDocuments/v/G/SPS/NCUB12.DOC","ES")</f>
      </c>
    </row>
    <row r="10317">
      <c r="A10317" s="10" t="s">
        <v>17631</v>
      </c>
      <c r="B10317" s="11" t="s">
        <v>4883</v>
      </c>
      <c r="C10317" s="10" t="s">
        <v>18</v>
      </c>
      <c r="D10317" s="12">
        <v>38772</v>
      </c>
      <c r="E10317" s="13" t="s">
        <v>2734</v>
      </c>
      <c r="F10317" s="13" t="s">
        <v>13129</v>
      </c>
      <c r="G10317" s="14" t="s">
        <v>72</v>
      </c>
      <c r="H10317" s="15">
        <f>HYPERLINK("https://docs.wto.org/imrd/directdoc.asp?DDFDocuments/t/G/SPS/NCUB13.DOC","EN")</f>
      </c>
      <c r="I10317" s="15">
        <f>HYPERLINK("https://docs.wto.org/imrd/directdoc.asp?DDFDocuments/u/G/SPS/NCUB13.DOC","FR")</f>
      </c>
      <c r="J10317" s="15">
        <f>HYPERLINK("https://docs.wto.org/imrd/directdoc.asp?DDFDocuments/v/G/SPS/NCUB13.DOC","ES")</f>
      </c>
    </row>
    <row r="10318">
      <c r="A10318" s="10" t="s">
        <v>17632</v>
      </c>
      <c r="B10318" s="11" t="s">
        <v>4883</v>
      </c>
      <c r="C10318" s="10" t="s">
        <v>18</v>
      </c>
      <c r="D10318" s="12">
        <v>38772</v>
      </c>
      <c r="E10318" s="13" t="s">
        <v>17633</v>
      </c>
      <c r="F10318" s="13" t="s">
        <v>138</v>
      </c>
      <c r="G10318" s="14"/>
      <c r="H10318" s="15">
        <f>HYPERLINK("https://docs.wto.org/imrd/directdoc.asp?DDFDocuments/t/G/SPS/NCUB14.DOC","EN")</f>
      </c>
      <c r="I10318" s="15">
        <f>HYPERLINK("https://docs.wto.org/imrd/directdoc.asp?DDFDocuments/u/G/SPS/NCUB14.DOC","FR")</f>
      </c>
      <c r="J10318" s="15">
        <f>HYPERLINK("https://docs.wto.org/imrd/directdoc.asp?DDFDocuments/v/G/SPS/NCUB14.DOC","ES")</f>
      </c>
    </row>
    <row r="10319">
      <c r="A10319" s="10" t="s">
        <v>17634</v>
      </c>
      <c r="B10319" s="11" t="s">
        <v>379</v>
      </c>
      <c r="C10319" s="10" t="s">
        <v>18</v>
      </c>
      <c r="D10319" s="12">
        <v>38772</v>
      </c>
      <c r="E10319" s="13" t="s">
        <v>17635</v>
      </c>
      <c r="F10319" s="13" t="s">
        <v>24</v>
      </c>
      <c r="G10319" s="14"/>
      <c r="H10319" s="15">
        <f>HYPERLINK("https://docs.wto.org/imrd/directdoc.asp?DDFDocuments/t/G/SPS/NGTM38.doc","EN")</f>
      </c>
      <c r="I10319" s="15">
        <f>HYPERLINK("https://docs.wto.org/imrd/directdoc.asp?DDFDocuments/u/G/SPS/NGTM38.doc","FR")</f>
      </c>
      <c r="J10319" s="15">
        <f>HYPERLINK("https://docs.wto.org/imrd/directdoc.asp?DDFDocuments/v/G/SPS/NGTM38.doc","ES")</f>
      </c>
    </row>
    <row r="10320">
      <c r="A10320" s="10" t="s">
        <v>17636</v>
      </c>
      <c r="B10320" s="11" t="s">
        <v>379</v>
      </c>
      <c r="C10320" s="10" t="s">
        <v>18</v>
      </c>
      <c r="D10320" s="12">
        <v>38772</v>
      </c>
      <c r="E10320" s="13" t="s">
        <v>17637</v>
      </c>
      <c r="F10320" s="13" t="s">
        <v>32</v>
      </c>
      <c r="G10320" s="14"/>
      <c r="H10320" s="15">
        <f>HYPERLINK("https://docs.wto.org/imrd/directdoc.asp?DDFDocuments/t/G/SPS/NGTM39.DOC","EN")</f>
      </c>
      <c r="I10320" s="15">
        <f>HYPERLINK("https://docs.wto.org/imrd/directdoc.asp?DDFDocuments/u/G/SPS/NGTM39.DOC","FR")</f>
      </c>
      <c r="J10320" s="15">
        <f>HYPERLINK("https://docs.wto.org/imrd/directdoc.asp?DDFDocuments/v/G/SPS/NGTM39.DOC","ES")</f>
      </c>
    </row>
    <row r="10321">
      <c r="A10321" s="10" t="s">
        <v>17638</v>
      </c>
      <c r="B10321" s="11" t="s">
        <v>34</v>
      </c>
      <c r="C10321" s="10" t="s">
        <v>18</v>
      </c>
      <c r="D10321" s="12">
        <v>38772</v>
      </c>
      <c r="E10321" s="13" t="s">
        <v>17639</v>
      </c>
      <c r="F10321" s="13" t="s">
        <v>74</v>
      </c>
      <c r="G10321" s="14"/>
      <c r="H10321" s="15">
        <f>HYPERLINK("https://docs.wto.org/imrd/directdoc.asp?DDFDocuments/t/G/SPS/NJPN156.doc","EN")</f>
      </c>
      <c r="I10321" s="15">
        <f>HYPERLINK("https://docs.wto.org/imrd/directdoc.asp?DDFDocuments/u/G/SPS/NJPN156.doc","FR")</f>
      </c>
      <c r="J10321" s="15">
        <f>HYPERLINK("https://docs.wto.org/imrd/directdoc.asp?DDFDocuments/v/G/SPS/NJPN156.doc","ES")</f>
      </c>
    </row>
    <row r="10322">
      <c r="A10322" s="10" t="s">
        <v>17640</v>
      </c>
      <c r="B10322" s="11" t="s">
        <v>22</v>
      </c>
      <c r="C10322" s="10" t="s">
        <v>12</v>
      </c>
      <c r="D10322" s="12">
        <v>38772</v>
      </c>
      <c r="E10322" s="13" t="s">
        <v>17431</v>
      </c>
      <c r="F10322" s="13" t="s">
        <v>56</v>
      </c>
      <c r="G10322" s="14" t="s">
        <v>17641</v>
      </c>
      <c r="H10322" s="15">
        <f>HYPERLINK("https://docs.wto.org/imrd/directdoc.asp?DDFDocuments/t/G/SPS/NKEN21.DOC","EN")</f>
      </c>
      <c r="I10322" s="15">
        <f>HYPERLINK("https://docs.wto.org/imrd/directdoc.asp?DDFDocuments/u/G/SPS/NKEN21.DOC","FR")</f>
      </c>
      <c r="J10322" s="15">
        <f>HYPERLINK("https://docs.wto.org/imrd/directdoc.asp?DDFDocuments/v/G/SPS/NKEN21.DOC","ES")</f>
      </c>
    </row>
    <row r="10323">
      <c r="A10323" s="10" t="s">
        <v>17642</v>
      </c>
      <c r="B10323" s="11" t="s">
        <v>195</v>
      </c>
      <c r="C10323" s="10" t="s">
        <v>40</v>
      </c>
      <c r="D10323" s="12">
        <v>38772</v>
      </c>
      <c r="E10323" s="13" t="s">
        <v>19</v>
      </c>
      <c r="F10323" s="13" t="s">
        <v>992</v>
      </c>
      <c r="G10323" s="14" t="s">
        <v>134</v>
      </c>
      <c r="H10323" s="15">
        <f>HYPERLINK("https://docs.wto.org/imrd/directdoc.asp?DDFDocuments/t/G/SPS/NNZL337A1.DOC","EN")</f>
      </c>
      <c r="I10323" s="15">
        <f>HYPERLINK("https://docs.wto.org/imrd/directdoc.asp?DDFDocuments/u/G/SPS/NNZL337A1.DOC","FR")</f>
      </c>
      <c r="J10323" s="15">
        <f>HYPERLINK("https://docs.wto.org/imrd/directdoc.asp?DDFDocuments/v/G/SPS/NNZL337A1.DOC","ES")</f>
      </c>
    </row>
    <row r="10324">
      <c r="A10324" s="10" t="s">
        <v>17643</v>
      </c>
      <c r="B10324" s="11" t="s">
        <v>195</v>
      </c>
      <c r="C10324" s="10" t="s">
        <v>40</v>
      </c>
      <c r="D10324" s="12">
        <v>38772</v>
      </c>
      <c r="E10324" s="13" t="s">
        <v>19</v>
      </c>
      <c r="F10324" s="13" t="s">
        <v>992</v>
      </c>
      <c r="G10324" s="14" t="s">
        <v>17644</v>
      </c>
      <c r="H10324" s="15">
        <f>HYPERLINK("https://docs.wto.org/imrd/directdoc.asp?DDFDocuments/q/G/SPS/NNZL339A1.pdf","EN")</f>
      </c>
      <c r="I10324" s="15">
        <f>HYPERLINK("https://docs.wto.org/imrd/directdoc.asp?DDFDocuments/r/G/SPS/NNZL339A1.pdf","FR")</f>
      </c>
      <c r="J10324" s="15">
        <f>HYPERLINK("https://docs.wto.org/imrd/directdoc.asp?DDFDocuments/s/G/SPS/NNZL339A1.pdf","ES")</f>
      </c>
    </row>
    <row r="10325">
      <c r="A10325" s="10" t="s">
        <v>17645</v>
      </c>
      <c r="B10325" s="11" t="s">
        <v>195</v>
      </c>
      <c r="C10325" s="10" t="s">
        <v>18</v>
      </c>
      <c r="D10325" s="12">
        <v>38772</v>
      </c>
      <c r="E10325" s="13" t="s">
        <v>17646</v>
      </c>
      <c r="F10325" s="13" t="s">
        <v>158</v>
      </c>
      <c r="G10325" s="14" t="s">
        <v>149</v>
      </c>
      <c r="H10325" s="15">
        <f>HYPERLINK("https://docs.wto.org/imrd/directdoc.asp?DDFDocuments/t/G/SPS/NNZL345.DOC","EN")</f>
      </c>
      <c r="I10325" s="15">
        <f>HYPERLINK("https://docs.wto.org/imrd/directdoc.asp?DDFDocuments/u/G/SPS/NNZL345.DOC","FR")</f>
      </c>
      <c r="J10325" s="15">
        <f>HYPERLINK("https://docs.wto.org/imrd/directdoc.asp?DDFDocuments/v/G/SPS/NNZL345.DOC","ES")</f>
      </c>
    </row>
    <row r="10326">
      <c r="A10326" s="10" t="s">
        <v>17647</v>
      </c>
      <c r="B10326" s="11" t="s">
        <v>233</v>
      </c>
      <c r="C10326" s="10" t="s">
        <v>12</v>
      </c>
      <c r="D10326" s="12">
        <v>38772</v>
      </c>
      <c r="E10326" s="13" t="s">
        <v>17648</v>
      </c>
      <c r="F10326" s="13" t="s">
        <v>2192</v>
      </c>
      <c r="G10326" s="14" t="s">
        <v>183</v>
      </c>
      <c r="H10326" s="15">
        <f>HYPERLINK("https://docs.wto.org/imrd/directdoc.asp?DDFDocuments/t/G/SPS/NPER127.doc","EN")</f>
      </c>
      <c r="I10326" s="15">
        <f>HYPERLINK("https://docs.wto.org/imrd/directdoc.asp?DDFDocuments/u/G/SPS/NPER127.doc","FR")</f>
      </c>
      <c r="J10326" s="15">
        <f>HYPERLINK("https://docs.wto.org/imrd/directdoc.asp?DDFDocuments/v/G/SPS/NPER127.doc","ES")</f>
      </c>
    </row>
    <row r="10327">
      <c r="A10327" s="10" t="s">
        <v>17649</v>
      </c>
      <c r="B10327" s="11" t="s">
        <v>134</v>
      </c>
      <c r="C10327" s="10" t="s">
        <v>54</v>
      </c>
      <c r="D10327" s="12">
        <v>38772</v>
      </c>
      <c r="E10327" s="13" t="s">
        <v>19</v>
      </c>
      <c r="F10327" s="13" t="s">
        <v>5891</v>
      </c>
      <c r="G10327" s="14" t="s">
        <v>2110</v>
      </c>
      <c r="H10327" s="15">
        <f>HYPERLINK("https://docs.wto.org/imrd/directdoc.asp?DDFDocuments/t/G/SPS/NTHA138A1.doc","EN")</f>
      </c>
      <c r="I10327" s="15">
        <f>HYPERLINK("https://docs.wto.org/imrd/directdoc.asp?DDFDocuments/u/G/SPS/NTHA138A1.doc","FR")</f>
      </c>
      <c r="J10327" s="15">
        <f>HYPERLINK("https://docs.wto.org/imrd/directdoc.asp?DDFDocuments/v/G/SPS/NTHA138A1.doc","ES")</f>
      </c>
    </row>
    <row r="10328">
      <c r="A10328" s="10" t="s">
        <v>17650</v>
      </c>
      <c r="B10328" s="11" t="s">
        <v>82</v>
      </c>
      <c r="C10328" s="10" t="s">
        <v>40</v>
      </c>
      <c r="D10328" s="12">
        <v>38770</v>
      </c>
      <c r="E10328" s="13" t="s">
        <v>19</v>
      </c>
      <c r="F10328" s="13" t="s">
        <v>17651</v>
      </c>
      <c r="G10328" s="14"/>
      <c r="H10328" s="15">
        <f>HYPERLINK("https://docs.wto.org/imrd/directdoc.asp?DDFDocuments/t/G/SPS/NEEC263A1.DOC","EN")</f>
      </c>
      <c r="I10328" s="15">
        <f>HYPERLINK("https://docs.wto.org/imrd/directdoc.asp?DDFDocuments/u/G/SPS/NEEC263A1.DOC","FR")</f>
      </c>
      <c r="J10328" s="15">
        <f>HYPERLINK("https://docs.wto.org/imrd/directdoc.asp?DDFDocuments/v/G/SPS/NEEC263A1.DOC","ES")</f>
      </c>
    </row>
    <row r="10329">
      <c r="A10329" s="10" t="s">
        <v>17652</v>
      </c>
      <c r="B10329" s="11" t="s">
        <v>79</v>
      </c>
      <c r="C10329" s="10" t="s">
        <v>12</v>
      </c>
      <c r="D10329" s="12">
        <v>38769</v>
      </c>
      <c r="E10329" s="13" t="s">
        <v>17653</v>
      </c>
      <c r="F10329" s="13" t="s">
        <v>2192</v>
      </c>
      <c r="G10329" s="14" t="s">
        <v>183</v>
      </c>
      <c r="H10329" s="15">
        <f>HYPERLINK("https://docs.wto.org/imrd/directdoc.asp?DDFDocuments/t/G/SPS/NCOL106.doc","EN")</f>
      </c>
      <c r="I10329" s="15">
        <f>HYPERLINK("https://docs.wto.org/imrd/directdoc.asp?DDFDocuments/u/G/SPS/NCOL106.doc","FR")</f>
      </c>
      <c r="J10329" s="15">
        <f>HYPERLINK("https://docs.wto.org/imrd/directdoc.asp?DDFDocuments/v/G/SPS/NCOL106.doc","ES")</f>
      </c>
    </row>
    <row r="10330">
      <c r="A10330" s="10" t="s">
        <v>17654</v>
      </c>
      <c r="B10330" s="11" t="s">
        <v>139</v>
      </c>
      <c r="C10330" s="10" t="s">
        <v>18</v>
      </c>
      <c r="D10330" s="12">
        <v>38769</v>
      </c>
      <c r="E10330" s="13" t="s">
        <v>4256</v>
      </c>
      <c r="F10330" s="13" t="s">
        <v>3404</v>
      </c>
      <c r="G10330" s="14"/>
      <c r="H10330" s="15">
        <f>HYPERLINK("https://docs.wto.org/imrd/directdoc.asp?DDFDocuments/q/G/SPS/NIND36.pdf","EN")</f>
      </c>
      <c r="I10330" s="15">
        <f>HYPERLINK("https://docs.wto.org/imrd/directdoc.asp?DDFDocuments/r/G/SPS/NIND36.pdf","FR")</f>
      </c>
      <c r="J10330" s="15">
        <f>HYPERLINK("https://docs.wto.org/imrd/directdoc.asp?DDFDocuments/s/G/SPS/NIND36.pdf","ES")</f>
      </c>
    </row>
    <row r="10331">
      <c r="A10331" s="10" t="s">
        <v>17655</v>
      </c>
      <c r="B10331" s="11" t="s">
        <v>204</v>
      </c>
      <c r="C10331" s="10" t="s">
        <v>12</v>
      </c>
      <c r="D10331" s="12">
        <v>38768</v>
      </c>
      <c r="E10331" s="13" t="s">
        <v>17656</v>
      </c>
      <c r="F10331" s="13" t="s">
        <v>229</v>
      </c>
      <c r="G10331" s="14"/>
      <c r="H10331" s="15">
        <f>HYPERLINK("https://docs.wto.org/imrd/directdoc.asp?DDFDocuments/t/G/SPS/NEGY9.DOC","EN")</f>
      </c>
      <c r="I10331" s="15">
        <f>HYPERLINK("https://docs.wto.org/imrd/directdoc.asp?DDFDocuments/u/G/SPS/NEGY9.DOC","FR")</f>
      </c>
      <c r="J10331" s="15">
        <f>HYPERLINK("https://docs.wto.org/imrd/directdoc.asp?DDFDocuments/v/G/SPS/NEGY9.DOC","ES")</f>
      </c>
    </row>
    <row r="10332">
      <c r="A10332" s="10" t="s">
        <v>17657</v>
      </c>
      <c r="B10332" s="11" t="s">
        <v>22</v>
      </c>
      <c r="C10332" s="10" t="s">
        <v>12</v>
      </c>
      <c r="D10332" s="12">
        <v>38768</v>
      </c>
      <c r="E10332" s="13" t="s">
        <v>17431</v>
      </c>
      <c r="F10332" s="13" t="s">
        <v>56</v>
      </c>
      <c r="G10332" s="14" t="s">
        <v>226</v>
      </c>
      <c r="H10332" s="15">
        <f>HYPERLINK("https://docs.wto.org/imrd/directdoc.asp?DDFDocuments/t/G/SPS/NKEN20.DOC","EN")</f>
      </c>
      <c r="I10332" s="15">
        <f>HYPERLINK("https://docs.wto.org/imrd/directdoc.asp?DDFDocuments/u/G/SPS/NKEN20.DOC","FR")</f>
      </c>
      <c r="J10332" s="15">
        <f>HYPERLINK("https://docs.wto.org/imrd/directdoc.asp?DDFDocuments/v/G/SPS/NKEN20.DOC","ES")</f>
      </c>
    </row>
    <row r="10333">
      <c r="A10333" s="10" t="s">
        <v>17658</v>
      </c>
      <c r="B10333" s="11" t="s">
        <v>214</v>
      </c>
      <c r="C10333" s="10" t="s">
        <v>12</v>
      </c>
      <c r="D10333" s="12">
        <v>38765</v>
      </c>
      <c r="E10333" s="13" t="s">
        <v>17659</v>
      </c>
      <c r="F10333" s="13" t="s">
        <v>10074</v>
      </c>
      <c r="G10333" s="14"/>
      <c r="H10333" s="15">
        <f>HYPERLINK("https://docs.wto.org/imrd/directdoc.asp?DDFDocuments/q/G/SPS/NARE14.pdf","EN")</f>
      </c>
      <c r="I10333" s="15">
        <f>HYPERLINK("https://docs.wto.org/imrd/directdoc.asp?DDFDocuments/r/G/SPS/NARE14.pdf","FR")</f>
      </c>
      <c r="J10333" s="15">
        <f>HYPERLINK("https://docs.wto.org/imrd/directdoc.asp?DDFDocuments/s/G/SPS/NARE14.pdf","ES")</f>
      </c>
    </row>
    <row r="10334">
      <c r="A10334" s="10" t="s">
        <v>17660</v>
      </c>
      <c r="B10334" s="11" t="s">
        <v>22</v>
      </c>
      <c r="C10334" s="10" t="s">
        <v>12</v>
      </c>
      <c r="D10334" s="12">
        <v>38764</v>
      </c>
      <c r="E10334" s="13" t="s">
        <v>17431</v>
      </c>
      <c r="F10334" s="13" t="s">
        <v>56</v>
      </c>
      <c r="G10334" s="14" t="s">
        <v>572</v>
      </c>
      <c r="H10334" s="15">
        <f>HYPERLINK("https://docs.wto.org/imrd/directdoc.asp?DDFDocuments/t/G/SPS/NKEN18.DOC","EN")</f>
      </c>
      <c r="I10334" s="15">
        <f>HYPERLINK("https://docs.wto.org/imrd/directdoc.asp?DDFDocuments/u/G/SPS/NKEN18.DOC","FR")</f>
      </c>
      <c r="J10334" s="15">
        <f>HYPERLINK("https://docs.wto.org/imrd/directdoc.asp?DDFDocuments/v/G/SPS/NKEN18.DOC","ES")</f>
      </c>
    </row>
    <row r="10335">
      <c r="A10335" s="10" t="s">
        <v>17661</v>
      </c>
      <c r="B10335" s="11" t="s">
        <v>22</v>
      </c>
      <c r="C10335" s="10" t="s">
        <v>12</v>
      </c>
      <c r="D10335" s="12">
        <v>38764</v>
      </c>
      <c r="E10335" s="13" t="s">
        <v>17431</v>
      </c>
      <c r="F10335" s="13" t="s">
        <v>138</v>
      </c>
      <c r="G10335" s="14" t="s">
        <v>147</v>
      </c>
      <c r="H10335" s="15">
        <f>HYPERLINK("https://docs.wto.org/imrd/directdoc.asp?DDFDocuments/t/G/SPS/NKEN19.DOC","EN")</f>
      </c>
      <c r="I10335" s="15">
        <f>HYPERLINK("https://docs.wto.org/imrd/directdoc.asp?DDFDocuments/u/G/SPS/NKEN19.DOC","FR")</f>
      </c>
      <c r="J10335" s="15">
        <f>HYPERLINK("https://docs.wto.org/imrd/directdoc.asp?DDFDocuments/v/G/SPS/NKEN19.DOC","ES")</f>
      </c>
    </row>
    <row r="10336">
      <c r="A10336" s="10" t="s">
        <v>17662</v>
      </c>
      <c r="B10336" s="11" t="s">
        <v>1096</v>
      </c>
      <c r="C10336" s="10" t="s">
        <v>12</v>
      </c>
      <c r="D10336" s="12">
        <v>38764</v>
      </c>
      <c r="E10336" s="13" t="s">
        <v>17663</v>
      </c>
      <c r="F10336" s="13" t="s">
        <v>6521</v>
      </c>
      <c r="G10336" s="14" t="s">
        <v>183</v>
      </c>
      <c r="H10336" s="15">
        <f>HYPERLINK("https://docs.wto.org/imrd/directdoc.asp?DDFDocuments/t/G/SPS/NSGP33.DOC","EN")</f>
      </c>
      <c r="I10336" s="15">
        <f>HYPERLINK("https://docs.wto.org/imrd/directdoc.asp?DDFDocuments/u/G/SPS/NSGP33.DOC","FR")</f>
      </c>
      <c r="J10336" s="15">
        <f>HYPERLINK("https://docs.wto.org/imrd/directdoc.asp?DDFDocuments/v/G/SPS/NSGP33.DOC","ES")</f>
      </c>
    </row>
    <row r="10337">
      <c r="A10337" s="10" t="s">
        <v>17664</v>
      </c>
      <c r="B10337" s="11" t="s">
        <v>59</v>
      </c>
      <c r="C10337" s="10" t="s">
        <v>18</v>
      </c>
      <c r="D10337" s="12">
        <v>38764</v>
      </c>
      <c r="E10337" s="13" t="s">
        <v>17665</v>
      </c>
      <c r="F10337" s="13" t="s">
        <v>733</v>
      </c>
      <c r="G10337" s="14"/>
      <c r="H10337" s="15">
        <f>HYPERLINK("https://docs.wto.org/imrd/directdoc.asp?DDFDocuments/t/G/SPS/NTPKM75.DOC","EN")</f>
      </c>
      <c r="I10337" s="15">
        <f>HYPERLINK("https://docs.wto.org/imrd/directdoc.asp?DDFDocuments/u/G/SPS/NTPKM75.DOC","FR")</f>
      </c>
      <c r="J10337" s="15">
        <f>HYPERLINK("https://docs.wto.org/imrd/directdoc.asp?DDFDocuments/v/G/SPS/NTPKM75.DOC","ES")</f>
      </c>
    </row>
    <row r="10338">
      <c r="A10338" s="10" t="s">
        <v>17666</v>
      </c>
      <c r="B10338" s="11" t="s">
        <v>161</v>
      </c>
      <c r="C10338" s="10" t="s">
        <v>12</v>
      </c>
      <c r="D10338" s="12">
        <v>38764</v>
      </c>
      <c r="E10338" s="13" t="s">
        <v>4111</v>
      </c>
      <c r="F10338" s="13" t="s">
        <v>229</v>
      </c>
      <c r="G10338" s="14" t="s">
        <v>17667</v>
      </c>
      <c r="H10338" s="15">
        <f>HYPERLINK("https://docs.wto.org/imrd/directdoc.asp?DDFDocuments/t/G/SPS/NUSA1231.doc","EN")</f>
      </c>
      <c r="I10338" s="15">
        <f>HYPERLINK("https://docs.wto.org/imrd/directdoc.asp?DDFDocuments/u/G/SPS/NUSA1231.doc","FR")</f>
      </c>
      <c r="J10338" s="15">
        <f>HYPERLINK("https://docs.wto.org/imrd/directdoc.asp?DDFDocuments/v/G/SPS/NUSA1231.doc","ES")</f>
      </c>
    </row>
    <row r="10339">
      <c r="A10339" s="10" t="s">
        <v>17668</v>
      </c>
      <c r="B10339" s="11" t="s">
        <v>365</v>
      </c>
      <c r="C10339" s="10" t="s">
        <v>18</v>
      </c>
      <c r="D10339" s="12">
        <v>38763</v>
      </c>
      <c r="E10339" s="13" t="s">
        <v>17669</v>
      </c>
      <c r="F10339" s="13" t="s">
        <v>992</v>
      </c>
      <c r="G10339" s="14" t="s">
        <v>16535</v>
      </c>
      <c r="H10339" s="15">
        <f>HYPERLINK("https://docs.wto.org/imrd/directdoc.asp?DDFDocuments/t/G/SPS/NCHL210.doc","EN")</f>
      </c>
      <c r="I10339" s="15">
        <f>HYPERLINK("https://docs.wto.org/imrd/directdoc.asp?DDFDocuments/u/G/SPS/NCHL210.doc","FR")</f>
      </c>
      <c r="J10339" s="15">
        <f>HYPERLINK("https://docs.wto.org/imrd/directdoc.asp?DDFDocuments/v/G/SPS/NCHL210.doc","ES")</f>
      </c>
    </row>
    <row r="10340">
      <c r="A10340" s="10" t="s">
        <v>17670</v>
      </c>
      <c r="B10340" s="11" t="s">
        <v>379</v>
      </c>
      <c r="C10340" s="10" t="s">
        <v>12</v>
      </c>
      <c r="D10340" s="12">
        <v>38763</v>
      </c>
      <c r="E10340" s="13" t="s">
        <v>17671</v>
      </c>
      <c r="F10340" s="13" t="s">
        <v>17672</v>
      </c>
      <c r="G10340" s="14"/>
      <c r="H10340" s="15">
        <f>HYPERLINK("https://docs.wto.org/imrd/directdoc.asp?DDFDocuments/q/G/SPS/NGTM37.pdf","EN")</f>
      </c>
      <c r="I10340" s="15">
        <f>HYPERLINK("https://docs.wto.org/imrd/directdoc.asp?DDFDocuments/r/G/SPS/NGTM37.pdf","FR")</f>
      </c>
      <c r="J10340" s="15">
        <f>HYPERLINK("https://docs.wto.org/imrd/directdoc.asp?DDFDocuments/s/G/SPS/NGTM37.pdf","ES")</f>
      </c>
    </row>
    <row r="10341">
      <c r="A10341" s="10" t="s">
        <v>17673</v>
      </c>
      <c r="B10341" s="11" t="s">
        <v>43</v>
      </c>
      <c r="C10341" s="10" t="s">
        <v>18</v>
      </c>
      <c r="D10341" s="12">
        <v>38763</v>
      </c>
      <c r="E10341" s="13" t="s">
        <v>17674</v>
      </c>
      <c r="F10341" s="13" t="s">
        <v>24</v>
      </c>
      <c r="G10341" s="14"/>
      <c r="H10341" s="15">
        <f>HYPERLINK("https://docs.wto.org/imrd/directdoc.asp?DDFDocuments/t/G/SPS/NROU8.doc","EN")</f>
      </c>
      <c r="I10341" s="15">
        <f>HYPERLINK("https://docs.wto.org/imrd/directdoc.asp?DDFDocuments/u/G/SPS/NROU8.doc","FR")</f>
      </c>
      <c r="J10341" s="15">
        <f>HYPERLINK("https://docs.wto.org/imrd/directdoc.asp?DDFDocuments/v/G/SPS/NROU8.doc","ES")</f>
      </c>
    </row>
    <row r="10342">
      <c r="A10342" s="10" t="s">
        <v>17675</v>
      </c>
      <c r="B10342" s="11" t="s">
        <v>43</v>
      </c>
      <c r="C10342" s="10" t="s">
        <v>18</v>
      </c>
      <c r="D10342" s="12">
        <v>38763</v>
      </c>
      <c r="E10342" s="13" t="s">
        <v>17674</v>
      </c>
      <c r="F10342" s="13" t="s">
        <v>17141</v>
      </c>
      <c r="G10342" s="14"/>
      <c r="H10342" s="15">
        <f>HYPERLINK("https://docs.wto.org/imrd/directdoc.asp?DDFDocuments/t/G/SPS/NROU9.DOC","EN")</f>
      </c>
      <c r="I10342" s="15">
        <f>HYPERLINK("https://docs.wto.org/imrd/directdoc.asp?DDFDocuments/u/G/SPS/NROU9.DOC","FR")</f>
      </c>
      <c r="J10342" s="15">
        <f>HYPERLINK("https://docs.wto.org/imrd/directdoc.asp?DDFDocuments/v/G/SPS/NROU9.DOC","ES")</f>
      </c>
    </row>
    <row r="10343">
      <c r="A10343" s="10" t="s">
        <v>17676</v>
      </c>
      <c r="B10343" s="11" t="s">
        <v>139</v>
      </c>
      <c r="C10343" s="10" t="s">
        <v>18</v>
      </c>
      <c r="D10343" s="12">
        <v>38762</v>
      </c>
      <c r="E10343" s="13" t="s">
        <v>4256</v>
      </c>
      <c r="F10343" s="13" t="s">
        <v>3404</v>
      </c>
      <c r="G10343" s="14"/>
      <c r="H10343" s="15">
        <f>HYPERLINK("https://docs.wto.org/imrd/directdoc.asp?DDFDocuments/q/G/SPS/NIND35.pdf","EN")</f>
      </c>
      <c r="I10343" s="15">
        <f>HYPERLINK("https://docs.wto.org/imrd/directdoc.asp?DDFDocuments/r/G/SPS/NIND35.pdf","FR")</f>
      </c>
      <c r="J10343" s="15">
        <f>HYPERLINK("https://docs.wto.org/imrd/directdoc.asp?DDFDocuments/s/G/SPS/NIND35.pdf","ES")</f>
      </c>
    </row>
    <row r="10344">
      <c r="A10344" s="10" t="s">
        <v>17677</v>
      </c>
      <c r="B10344" s="11" t="s">
        <v>22</v>
      </c>
      <c r="C10344" s="10" t="s">
        <v>12</v>
      </c>
      <c r="D10344" s="12">
        <v>38762</v>
      </c>
      <c r="E10344" s="13" t="s">
        <v>17678</v>
      </c>
      <c r="F10344" s="13" t="s">
        <v>138</v>
      </c>
      <c r="G10344" s="14" t="s">
        <v>17679</v>
      </c>
      <c r="H10344" s="15">
        <f>HYPERLINK("https://docs.wto.org/imrd/directdoc.asp?DDFDocuments/t/G/SPS/NKEN17.DOC","EN")</f>
      </c>
      <c r="I10344" s="15">
        <f>HYPERLINK("https://docs.wto.org/imrd/directdoc.asp?DDFDocuments/u/G/SPS/NKEN17.DOC","FR")</f>
      </c>
      <c r="J10344" s="15">
        <f>HYPERLINK("https://docs.wto.org/imrd/directdoc.asp?DDFDocuments/v/G/SPS/NKEN17.DOC","ES")</f>
      </c>
    </row>
    <row r="10345">
      <c r="A10345" s="10" t="s">
        <v>17680</v>
      </c>
      <c r="B10345" s="11" t="s">
        <v>43</v>
      </c>
      <c r="C10345" s="10" t="s">
        <v>2295</v>
      </c>
      <c r="D10345" s="12">
        <v>38762</v>
      </c>
      <c r="E10345" s="13" t="s">
        <v>19</v>
      </c>
      <c r="F10345" s="13" t="s">
        <v>1550</v>
      </c>
      <c r="G10345" s="14"/>
      <c r="H10345" s="15">
        <f>HYPERLINK("https://docs.wto.org/imrd/directdoc.asp?DDFDocuments/t/G/SPS/NROU7C1.DOC","EN")</f>
      </c>
      <c r="I10345" s="15">
        <f>HYPERLINK("https://docs.wto.org/imrd/directdoc.asp?DDFDocuments/u/G/SPS/NROU7C1.DOC","FR")</f>
      </c>
      <c r="J10345" s="15">
        <f>HYPERLINK("https://docs.wto.org/imrd/directdoc.asp?DDFDocuments/v/G/SPS/NROU7C1.DOC","ES")</f>
      </c>
    </row>
    <row r="10346">
      <c r="A10346" s="10" t="s">
        <v>17681</v>
      </c>
      <c r="B10346" s="11" t="s">
        <v>22</v>
      </c>
      <c r="C10346" s="10" t="s">
        <v>12</v>
      </c>
      <c r="D10346" s="12">
        <v>38761</v>
      </c>
      <c r="E10346" s="13" t="s">
        <v>17587</v>
      </c>
      <c r="F10346" s="13" t="s">
        <v>138</v>
      </c>
      <c r="G10346" s="14" t="s">
        <v>3383</v>
      </c>
      <c r="H10346" s="15">
        <f>HYPERLINK("https://docs.wto.org/imrd/directdoc.asp?DDFDocuments/t/G/SPS/NKEN16.DOC","EN")</f>
      </c>
      <c r="I10346" s="15">
        <f>HYPERLINK("https://docs.wto.org/imrd/directdoc.asp?DDFDocuments/u/G/SPS/NKEN16.DOC","FR")</f>
      </c>
      <c r="J10346" s="15">
        <f>HYPERLINK("https://docs.wto.org/imrd/directdoc.asp?DDFDocuments/v/G/SPS/NKEN16.DOC","ES")</f>
      </c>
    </row>
    <row r="10347">
      <c r="A10347" s="10" t="s">
        <v>17682</v>
      </c>
      <c r="B10347" s="11" t="s">
        <v>72</v>
      </c>
      <c r="C10347" s="10" t="s">
        <v>18</v>
      </c>
      <c r="D10347" s="12">
        <v>38757</v>
      </c>
      <c r="E10347" s="13" t="s">
        <v>19</v>
      </c>
      <c r="F10347" s="13" t="s">
        <v>15131</v>
      </c>
      <c r="G10347" s="14" t="s">
        <v>17448</v>
      </c>
      <c r="H10347" s="15">
        <f>HYPERLINK("https://docs.wto.org/imrd/directdoc.asp?DDFDocuments/t/G/SPS/NCAN157R11.DOC","EN")</f>
      </c>
      <c r="I10347" s="15">
        <f>HYPERLINK("https://docs.wto.org/imrd/directdoc.asp?DDFDocuments/u/G/SPS/NCAN157R11.DOC","FR")</f>
      </c>
      <c r="J10347" s="15">
        <f>HYPERLINK("https://docs.wto.org/imrd/directdoc.asp?DDFDocuments/v/G/SPS/NCAN157R11.DOC","ES")</f>
      </c>
    </row>
    <row r="10348">
      <c r="A10348" s="10" t="s">
        <v>17683</v>
      </c>
      <c r="B10348" s="11" t="s">
        <v>79</v>
      </c>
      <c r="C10348" s="10" t="s">
        <v>40</v>
      </c>
      <c r="D10348" s="12">
        <v>38757</v>
      </c>
      <c r="E10348" s="13" t="s">
        <v>19</v>
      </c>
      <c r="F10348" s="13" t="s">
        <v>199</v>
      </c>
      <c r="G10348" s="14"/>
      <c r="H10348" s="15">
        <f>HYPERLINK("https://docs.wto.org/imrd/directdoc.asp?DDFDocuments/t/G/SPS/NCOL91A1.DOC","EN")</f>
      </c>
      <c r="I10348" s="15">
        <f>HYPERLINK("https://docs.wto.org/imrd/directdoc.asp?DDFDocuments/u/G/SPS/NCOL91A1.DOC","FR")</f>
      </c>
      <c r="J10348" s="15">
        <f>HYPERLINK("https://docs.wto.org/imrd/directdoc.asp?DDFDocuments/v/G/SPS/NCOL91A1.DOC","ES")</f>
      </c>
    </row>
    <row r="10349">
      <c r="A10349" s="10" t="s">
        <v>17684</v>
      </c>
      <c r="B10349" s="11" t="s">
        <v>379</v>
      </c>
      <c r="C10349" s="10" t="s">
        <v>18</v>
      </c>
      <c r="D10349" s="12">
        <v>38757</v>
      </c>
      <c r="E10349" s="13" t="s">
        <v>17685</v>
      </c>
      <c r="F10349" s="13" t="s">
        <v>3997</v>
      </c>
      <c r="G10349" s="14" t="s">
        <v>17391</v>
      </c>
      <c r="H10349" s="15">
        <f>HYPERLINK("https://docs.wto.org/imrd/directdoc.asp?DDFDocuments/q/G/SPS/NGTM36.pdf","EN")</f>
      </c>
      <c r="I10349" s="15">
        <f>HYPERLINK("https://docs.wto.org/imrd/directdoc.asp?DDFDocuments/r/G/SPS/NGTM36.pdf","FR")</f>
      </c>
      <c r="J10349" s="15">
        <f>HYPERLINK("https://docs.wto.org/imrd/directdoc.asp?DDFDocuments/s/G/SPS/NGTM36.pdf","ES")</f>
      </c>
    </row>
    <row r="10350">
      <c r="A10350" s="10" t="s">
        <v>17686</v>
      </c>
      <c r="B10350" s="11" t="s">
        <v>161</v>
      </c>
      <c r="C10350" s="10" t="s">
        <v>18</v>
      </c>
      <c r="D10350" s="12">
        <v>38757</v>
      </c>
      <c r="E10350" s="13" t="s">
        <v>6283</v>
      </c>
      <c r="F10350" s="13" t="s">
        <v>158</v>
      </c>
      <c r="G10350" s="14" t="s">
        <v>17687</v>
      </c>
      <c r="H10350" s="15">
        <f>HYPERLINK("https://docs.wto.org/imrd/directdoc.asp?DDFDocuments/t/G/SPS/NUSA1228.doc","EN")</f>
      </c>
      <c r="I10350" s="15">
        <f>HYPERLINK("https://docs.wto.org/imrd/directdoc.asp?DDFDocuments/u/G/SPS/NUSA1228.doc","FR")</f>
      </c>
      <c r="J10350" s="15">
        <f>HYPERLINK("https://docs.wto.org/imrd/directdoc.asp?DDFDocuments/v/G/SPS/NUSA1228.doc","ES")</f>
      </c>
    </row>
    <row r="10351">
      <c r="A10351" s="10" t="s">
        <v>17688</v>
      </c>
      <c r="B10351" s="11" t="s">
        <v>1274</v>
      </c>
      <c r="C10351" s="10" t="s">
        <v>12</v>
      </c>
      <c r="D10351" s="12">
        <v>38756</v>
      </c>
      <c r="E10351" s="13" t="s">
        <v>17689</v>
      </c>
      <c r="F10351" s="13" t="s">
        <v>158</v>
      </c>
      <c r="G10351" s="14"/>
      <c r="H10351" s="15">
        <f>HYPERLINK("https://docs.wto.org/imrd/directdoc.asp?DDFDocuments/q/G/SPS/NESP3.pdf","EN")</f>
      </c>
      <c r="I10351" s="15">
        <f>HYPERLINK("https://docs.wto.org/imrd/directdoc.asp?DDFDocuments/r/G/SPS/NESP3.pdf","FR")</f>
      </c>
      <c r="J10351" s="15">
        <f>HYPERLINK("https://docs.wto.org/imrd/directdoc.asp?DDFDocuments/s/G/SPS/NESP3.pdf","ES")</f>
      </c>
    </row>
    <row r="10352">
      <c r="A10352" s="10" t="s">
        <v>17690</v>
      </c>
      <c r="B10352" s="11" t="s">
        <v>134</v>
      </c>
      <c r="C10352" s="10" t="s">
        <v>18</v>
      </c>
      <c r="D10352" s="12">
        <v>38756</v>
      </c>
      <c r="E10352" s="13" t="s">
        <v>17691</v>
      </c>
      <c r="F10352" s="13" t="s">
        <v>7603</v>
      </c>
      <c r="G10352" s="14" t="s">
        <v>17692</v>
      </c>
      <c r="H10352" s="15">
        <f>HYPERLINK("https://docs.wto.org/imrd/directdoc.asp?DDFDocuments/t/G/SPS/NTHA140.DOC","EN")</f>
      </c>
      <c r="I10352" s="15">
        <f>HYPERLINK("https://docs.wto.org/imrd/directdoc.asp?DDFDocuments/u/G/SPS/NTHA140.DOC","FR")</f>
      </c>
      <c r="J10352" s="15">
        <f>HYPERLINK("https://docs.wto.org/imrd/directdoc.asp?DDFDocuments/v/G/SPS/NTHA140.DOC","ES")</f>
      </c>
    </row>
    <row r="10353">
      <c r="A10353" s="10" t="s">
        <v>17693</v>
      </c>
      <c r="B10353" s="11" t="s">
        <v>365</v>
      </c>
      <c r="C10353" s="10" t="s">
        <v>40</v>
      </c>
      <c r="D10353" s="12">
        <v>38751</v>
      </c>
      <c r="E10353" s="13" t="s">
        <v>19</v>
      </c>
      <c r="F10353" s="13" t="s">
        <v>1282</v>
      </c>
      <c r="G10353" s="14"/>
      <c r="H10353" s="15">
        <f>HYPERLINK("https://docs.wto.org/imrd/directdoc.asp?DDFDocuments/t/G/SPS/NCHL204A1.doc","EN")</f>
      </c>
      <c r="I10353" s="15">
        <f>HYPERLINK("https://docs.wto.org/imrd/directdoc.asp?DDFDocuments/u/G/SPS/NCHL204A1.doc","FR")</f>
      </c>
      <c r="J10353" s="15">
        <f>HYPERLINK("https://docs.wto.org/imrd/directdoc.asp?DDFDocuments/v/G/SPS/NCHL204A1.doc","ES")</f>
      </c>
    </row>
    <row r="10354">
      <c r="A10354" s="10" t="s">
        <v>17694</v>
      </c>
      <c r="B10354" s="11" t="s">
        <v>365</v>
      </c>
      <c r="C10354" s="10" t="s">
        <v>18</v>
      </c>
      <c r="D10354" s="12">
        <v>38751</v>
      </c>
      <c r="E10354" s="13" t="s">
        <v>17695</v>
      </c>
      <c r="F10354" s="13" t="s">
        <v>1550</v>
      </c>
      <c r="G10354" s="14"/>
      <c r="H10354" s="15">
        <f>HYPERLINK("https://docs.wto.org/imrd/directdoc.asp?DDFDocuments/t/G/SPS/NCHL209.doc","EN")</f>
      </c>
      <c r="I10354" s="15">
        <f>HYPERLINK("https://docs.wto.org/imrd/directdoc.asp?DDFDocuments/u/G/SPS/NCHL209.doc","FR")</f>
      </c>
      <c r="J10354" s="15">
        <f>HYPERLINK("https://docs.wto.org/imrd/directdoc.asp?DDFDocuments/v/G/SPS/NCHL209.doc","ES")</f>
      </c>
    </row>
    <row r="10355">
      <c r="A10355" s="10" t="s">
        <v>17696</v>
      </c>
      <c r="B10355" s="11" t="s">
        <v>195</v>
      </c>
      <c r="C10355" s="10" t="s">
        <v>18</v>
      </c>
      <c r="D10355" s="12">
        <v>38751</v>
      </c>
      <c r="E10355" s="13" t="s">
        <v>17697</v>
      </c>
      <c r="F10355" s="13" t="s">
        <v>12792</v>
      </c>
      <c r="G10355" s="14"/>
      <c r="H10355" s="15">
        <f>HYPERLINK("https://docs.wto.org/imrd/directdoc.asp?DDFDocuments/t/G/SPS/NNZL343.DOC","EN")</f>
      </c>
      <c r="I10355" s="15">
        <f>HYPERLINK("https://docs.wto.org/imrd/directdoc.asp?DDFDocuments/u/G/SPS/NNZL343.DOC","FR")</f>
      </c>
      <c r="J10355" s="15">
        <f>HYPERLINK("https://docs.wto.org/imrd/directdoc.asp?DDFDocuments/v/G/SPS/NNZL343.DOC","ES")</f>
      </c>
    </row>
    <row r="10356">
      <c r="A10356" s="10" t="s">
        <v>17698</v>
      </c>
      <c r="B10356" s="11" t="s">
        <v>161</v>
      </c>
      <c r="C10356" s="10" t="s">
        <v>40</v>
      </c>
      <c r="D10356" s="12">
        <v>38751</v>
      </c>
      <c r="E10356" s="13" t="s">
        <v>19</v>
      </c>
      <c r="F10356" s="13" t="s">
        <v>6176</v>
      </c>
      <c r="G10356" s="14" t="s">
        <v>3481</v>
      </c>
      <c r="H10356" s="15">
        <f>HYPERLINK("https://docs.wto.org/imrd/directdoc.asp?DDFDocuments/t/G/SPS/NUSA1087A1.DOC","EN")</f>
      </c>
      <c r="I10356" s="15">
        <f>HYPERLINK("https://docs.wto.org/imrd/directdoc.asp?DDFDocuments/u/G/SPS/NUSA1087A1.DOC","FR")</f>
      </c>
      <c r="J10356" s="15">
        <f>HYPERLINK("https://docs.wto.org/imrd/directdoc.asp?DDFDocuments/v/G/SPS/NUSA1087A1.DOC","ES")</f>
      </c>
    </row>
    <row r="10357">
      <c r="A10357" s="10" t="s">
        <v>17699</v>
      </c>
      <c r="B10357" s="11" t="s">
        <v>161</v>
      </c>
      <c r="C10357" s="10" t="s">
        <v>40</v>
      </c>
      <c r="D10357" s="12">
        <v>38751</v>
      </c>
      <c r="E10357" s="13" t="s">
        <v>19</v>
      </c>
      <c r="F10357" s="13" t="s">
        <v>6327</v>
      </c>
      <c r="G10357" s="14" t="s">
        <v>183</v>
      </c>
      <c r="H10357" s="15">
        <f>HYPERLINK("https://docs.wto.org/imrd/directdoc.asp?DDFDocuments/t/G/SPS/NUSA1117A1.DOC","EN")</f>
      </c>
      <c r="I10357" s="15">
        <f>HYPERLINK("https://docs.wto.org/imrd/directdoc.asp?DDFDocuments/u/G/SPS/NUSA1117A1.DOC","FR")</f>
      </c>
      <c r="J10357" s="15">
        <f>HYPERLINK("https://docs.wto.org/imrd/directdoc.asp?DDFDocuments/v/G/SPS/NUSA1117A1.DOC","ES")</f>
      </c>
    </row>
    <row r="10358">
      <c r="A10358" s="10" t="s">
        <v>17700</v>
      </c>
      <c r="B10358" s="11" t="s">
        <v>79</v>
      </c>
      <c r="C10358" s="10" t="s">
        <v>54</v>
      </c>
      <c r="D10358" s="12">
        <v>38744</v>
      </c>
      <c r="E10358" s="13" t="s">
        <v>19</v>
      </c>
      <c r="F10358" s="13" t="s">
        <v>2192</v>
      </c>
      <c r="G10358" s="14" t="s">
        <v>95</v>
      </c>
      <c r="H10358" s="15">
        <f>HYPERLINK("https://docs.wto.org/imrd/directdoc.asp?DDFDocuments/t/G/SPS/NCOL104A1.DOC","EN")</f>
      </c>
      <c r="I10358" s="15">
        <f>HYPERLINK("https://docs.wto.org/imrd/directdoc.asp?DDFDocuments/u/G/SPS/NCOL104A1.DOC","FR")</f>
      </c>
      <c r="J10358" s="15">
        <f>HYPERLINK("https://docs.wto.org/imrd/directdoc.asp?DDFDocuments/v/G/SPS/NCOL104A1.DOC","ES")</f>
      </c>
    </row>
    <row r="10359">
      <c r="A10359" s="10" t="s">
        <v>17701</v>
      </c>
      <c r="B10359" s="11" t="s">
        <v>79</v>
      </c>
      <c r="C10359" s="10" t="s">
        <v>18</v>
      </c>
      <c r="D10359" s="12">
        <v>38744</v>
      </c>
      <c r="E10359" s="13" t="s">
        <v>17702</v>
      </c>
      <c r="F10359" s="13" t="s">
        <v>24</v>
      </c>
      <c r="G10359" s="14"/>
      <c r="H10359" s="15">
        <f>HYPERLINK("https://docs.wto.org/imrd/directdoc.asp?DDFDocuments/t/G/SPS/NCOL105.DOC","EN")</f>
      </c>
      <c r="I10359" s="15">
        <f>HYPERLINK("https://docs.wto.org/imrd/directdoc.asp?DDFDocuments/u/G/SPS/NCOL105.DOC","FR")</f>
      </c>
      <c r="J10359" s="15">
        <f>HYPERLINK("https://docs.wto.org/imrd/directdoc.asp?DDFDocuments/v/G/SPS/NCOL105.DOC","ES")</f>
      </c>
    </row>
    <row r="10360">
      <c r="A10360" s="10" t="s">
        <v>17703</v>
      </c>
      <c r="B10360" s="11" t="s">
        <v>204</v>
      </c>
      <c r="C10360" s="10" t="s">
        <v>18</v>
      </c>
      <c r="D10360" s="12">
        <v>38744</v>
      </c>
      <c r="E10360" s="13" t="s">
        <v>2896</v>
      </c>
      <c r="F10360" s="13" t="s">
        <v>1550</v>
      </c>
      <c r="G10360" s="14" t="s">
        <v>779</v>
      </c>
      <c r="H10360" s="15">
        <f>HYPERLINK("https://docs.wto.org/imrd/directdoc.asp?DDFDocuments/t/G/SPS/NEGY7.doc","EN")</f>
      </c>
      <c r="I10360" s="15">
        <f>HYPERLINK("https://docs.wto.org/imrd/directdoc.asp?DDFDocuments/u/G/SPS/NEGY7.doc","FR")</f>
      </c>
      <c r="J10360" s="15">
        <f>HYPERLINK("https://docs.wto.org/imrd/directdoc.asp?DDFDocuments/v/G/SPS/NEGY7.doc","ES")</f>
      </c>
    </row>
    <row r="10361">
      <c r="A10361" s="10" t="s">
        <v>17704</v>
      </c>
      <c r="B10361" s="11" t="s">
        <v>204</v>
      </c>
      <c r="C10361" s="10" t="s">
        <v>18</v>
      </c>
      <c r="D10361" s="12">
        <v>38744</v>
      </c>
      <c r="E10361" s="13" t="s">
        <v>16631</v>
      </c>
      <c r="F10361" s="13" t="s">
        <v>3256</v>
      </c>
      <c r="G10361" s="14" t="s">
        <v>139</v>
      </c>
      <c r="H10361" s="15">
        <f>HYPERLINK("https://docs.wto.org/imrd/directdoc.asp?DDFDocuments/t/G/SPS/NEGY8.DOC","EN")</f>
      </c>
      <c r="I10361" s="15">
        <f>HYPERLINK("https://docs.wto.org/imrd/directdoc.asp?DDFDocuments/u/G/SPS/NEGY8.DOC","FR")</f>
      </c>
      <c r="J10361" s="15">
        <f>HYPERLINK("https://docs.wto.org/imrd/directdoc.asp?DDFDocuments/v/G/SPS/NEGY8.DOC","ES")</f>
      </c>
    </row>
    <row r="10362">
      <c r="A10362" s="10" t="s">
        <v>17705</v>
      </c>
      <c r="B10362" s="11" t="s">
        <v>233</v>
      </c>
      <c r="C10362" s="10" t="s">
        <v>18</v>
      </c>
      <c r="D10362" s="12">
        <v>38744</v>
      </c>
      <c r="E10362" s="13" t="s">
        <v>17706</v>
      </c>
      <c r="F10362" s="13" t="s">
        <v>1550</v>
      </c>
      <c r="G10362" s="14" t="s">
        <v>95</v>
      </c>
      <c r="H10362" s="15">
        <f>HYPERLINK("https://docs.wto.org/imrd/directdoc.asp?DDFDocuments/t/G/SPS/NPER126.DOC","EN")</f>
      </c>
      <c r="I10362" s="15">
        <f>HYPERLINK("https://docs.wto.org/imrd/directdoc.asp?DDFDocuments/u/G/SPS/NPER126.DOC","FR")</f>
      </c>
      <c r="J10362" s="15">
        <f>HYPERLINK("https://docs.wto.org/imrd/directdoc.asp?DDFDocuments/v/G/SPS/NPER126.DOC","ES")</f>
      </c>
    </row>
    <row r="10363">
      <c r="A10363" s="10" t="s">
        <v>17707</v>
      </c>
      <c r="B10363" s="11" t="s">
        <v>204</v>
      </c>
      <c r="C10363" s="10" t="s">
        <v>18</v>
      </c>
      <c r="D10363" s="12">
        <v>38742</v>
      </c>
      <c r="E10363" s="13" t="s">
        <v>17708</v>
      </c>
      <c r="F10363" s="13" t="s">
        <v>24</v>
      </c>
      <c r="G10363" s="14" t="s">
        <v>3481</v>
      </c>
      <c r="H10363" s="15">
        <f>HYPERLINK("https://docs.wto.org/imrd/directdoc.asp?DDFDocuments/t/G/SPS/NEGY6.doc","EN")</f>
      </c>
      <c r="I10363" s="15">
        <f>HYPERLINK("https://docs.wto.org/imrd/directdoc.asp?DDFDocuments/u/G/SPS/NEGY6.doc","FR")</f>
      </c>
      <c r="J10363" s="15">
        <f>HYPERLINK("https://docs.wto.org/imrd/directdoc.asp?DDFDocuments/v/G/SPS/NEGY6.doc","ES")</f>
      </c>
    </row>
    <row r="10364">
      <c r="A10364" s="10" t="s">
        <v>17709</v>
      </c>
      <c r="B10364" s="11" t="s">
        <v>351</v>
      </c>
      <c r="C10364" s="10" t="s">
        <v>12</v>
      </c>
      <c r="D10364" s="12">
        <v>38741</v>
      </c>
      <c r="E10364" s="13" t="s">
        <v>17710</v>
      </c>
      <c r="F10364" s="13" t="s">
        <v>2192</v>
      </c>
      <c r="G10364" s="14" t="s">
        <v>17711</v>
      </c>
      <c r="H10364" s="15">
        <f>HYPERLINK("https://docs.wto.org/imrd/directdoc.asp?DDFDocuments/t/G/SPS/NJOR15.doc","EN")</f>
      </c>
      <c r="I10364" s="15">
        <f>HYPERLINK("https://docs.wto.org/imrd/directdoc.asp?DDFDocuments/u/G/SPS/NJOR15.doc","FR")</f>
      </c>
      <c r="J10364" s="15">
        <f>HYPERLINK("https://docs.wto.org/imrd/directdoc.asp?DDFDocuments/v/G/SPS/NJOR15.doc","ES")</f>
      </c>
    </row>
    <row r="10365">
      <c r="A10365" s="10" t="s">
        <v>17712</v>
      </c>
      <c r="B10365" s="11" t="s">
        <v>214</v>
      </c>
      <c r="C10365" s="10" t="s">
        <v>18</v>
      </c>
      <c r="D10365" s="12">
        <v>38737</v>
      </c>
      <c r="E10365" s="13" t="s">
        <v>17713</v>
      </c>
      <c r="F10365" s="13" t="s">
        <v>138</v>
      </c>
      <c r="G10365" s="14"/>
      <c r="H10365" s="15">
        <f>HYPERLINK("https://docs.wto.org/imrd/directdoc.asp?DDFDocuments/q/G/SPS/NARE13.pdf","EN")</f>
      </c>
      <c r="I10365" s="15">
        <f>HYPERLINK("https://docs.wto.org/imrd/directdoc.asp?DDFDocuments/r/G/SPS/NARE13.pdf","FR")</f>
      </c>
      <c r="J10365" s="15">
        <f>HYPERLINK("https://docs.wto.org/imrd/directdoc.asp?DDFDocuments/s/G/SPS/NARE13.pdf","ES")</f>
      </c>
    </row>
    <row r="10366">
      <c r="A10366" s="10" t="s">
        <v>17714</v>
      </c>
      <c r="B10366" s="11" t="s">
        <v>183</v>
      </c>
      <c r="C10366" s="10" t="s">
        <v>18</v>
      </c>
      <c r="D10366" s="12">
        <v>38737</v>
      </c>
      <c r="E10366" s="13" t="s">
        <v>17715</v>
      </c>
      <c r="F10366" s="13" t="s">
        <v>992</v>
      </c>
      <c r="G10366" s="14" t="s">
        <v>3481</v>
      </c>
      <c r="H10366" s="15">
        <f>HYPERLINK("https://docs.wto.org/imrd/directdoc.asp?DDFDocuments/t/G/SPS/NARG85.DOC","EN")</f>
      </c>
      <c r="I10366" s="15">
        <f>HYPERLINK("https://docs.wto.org/imrd/directdoc.asp?DDFDocuments/u/G/SPS/NARG85.DOC","FR")</f>
      </c>
      <c r="J10366" s="15">
        <f>HYPERLINK("https://docs.wto.org/imrd/directdoc.asp?DDFDocuments/v/G/SPS/NARG85.DOC","ES")</f>
      </c>
    </row>
    <row r="10367">
      <c r="A10367" s="10" t="s">
        <v>17716</v>
      </c>
      <c r="B10367" s="11" t="s">
        <v>195</v>
      </c>
      <c r="C10367" s="10" t="s">
        <v>18</v>
      </c>
      <c r="D10367" s="12">
        <v>38737</v>
      </c>
      <c r="E10367" s="13" t="s">
        <v>17717</v>
      </c>
      <c r="F10367" s="13" t="s">
        <v>992</v>
      </c>
      <c r="G10367" s="14" t="s">
        <v>134</v>
      </c>
      <c r="H10367" s="15">
        <f>HYPERLINK("https://docs.wto.org/imrd/directdoc.asp?DDFDocuments/t/G/SPS/NNZL337.DOC","EN")</f>
      </c>
      <c r="I10367" s="15">
        <f>HYPERLINK("https://docs.wto.org/imrd/directdoc.asp?DDFDocuments/u/G/SPS/NNZL337.DOC","FR")</f>
      </c>
      <c r="J10367" s="15">
        <f>HYPERLINK("https://docs.wto.org/imrd/directdoc.asp?DDFDocuments/v/G/SPS/NNZL337.DOC","ES")</f>
      </c>
    </row>
    <row r="10368">
      <c r="A10368" s="10" t="s">
        <v>17718</v>
      </c>
      <c r="B10368" s="11" t="s">
        <v>195</v>
      </c>
      <c r="C10368" s="10" t="s">
        <v>18</v>
      </c>
      <c r="D10368" s="12">
        <v>38737</v>
      </c>
      <c r="E10368" s="13" t="s">
        <v>17719</v>
      </c>
      <c r="F10368" s="13" t="s">
        <v>992</v>
      </c>
      <c r="G10368" s="14" t="s">
        <v>134</v>
      </c>
      <c r="H10368" s="15">
        <f>HYPERLINK("https://docs.wto.org/imrd/directdoc.asp?DDFDocuments/q/G/SPS/NNZL338.pdf","EN")</f>
      </c>
      <c r="I10368" s="15">
        <f>HYPERLINK("https://docs.wto.org/imrd/directdoc.asp?DDFDocuments/r/G/SPS/NNZL338.pdf","FR")</f>
      </c>
      <c r="J10368" s="15">
        <f>HYPERLINK("https://docs.wto.org/imrd/directdoc.asp?DDFDocuments/s/G/SPS/NNZL338.pdf","ES")</f>
      </c>
    </row>
    <row r="10369">
      <c r="A10369" s="10" t="s">
        <v>17720</v>
      </c>
      <c r="B10369" s="11" t="s">
        <v>195</v>
      </c>
      <c r="C10369" s="10" t="s">
        <v>18</v>
      </c>
      <c r="D10369" s="12">
        <v>38737</v>
      </c>
      <c r="E10369" s="13" t="s">
        <v>17719</v>
      </c>
      <c r="F10369" s="13" t="s">
        <v>992</v>
      </c>
      <c r="G10369" s="14" t="s">
        <v>17644</v>
      </c>
      <c r="H10369" s="15">
        <f>HYPERLINK("https://docs.wto.org/imrd/directdoc.asp?DDFDocuments/q/G/SPS/NNZL339.pdf","EN")</f>
      </c>
      <c r="I10369" s="15">
        <f>HYPERLINK("https://docs.wto.org/imrd/directdoc.asp?DDFDocuments/r/G/SPS/NNZL339.pdf","FR")</f>
      </c>
      <c r="J10369" s="15">
        <f>HYPERLINK("https://docs.wto.org/imrd/directdoc.asp?DDFDocuments/s/G/SPS/NNZL339.pdf","ES")</f>
      </c>
    </row>
    <row r="10370">
      <c r="A10370" s="10" t="s">
        <v>17721</v>
      </c>
      <c r="B10370" s="11" t="s">
        <v>195</v>
      </c>
      <c r="C10370" s="10" t="s">
        <v>18</v>
      </c>
      <c r="D10370" s="12">
        <v>38737</v>
      </c>
      <c r="E10370" s="13" t="s">
        <v>17722</v>
      </c>
      <c r="F10370" s="13" t="s">
        <v>186</v>
      </c>
      <c r="G10370" s="14" t="s">
        <v>149</v>
      </c>
      <c r="H10370" s="15">
        <f>HYPERLINK("https://docs.wto.org/imrd/directdoc.asp?DDFDocuments/t/G/SPS/NNZL340.DOC","EN")</f>
      </c>
      <c r="I10370" s="15">
        <f>HYPERLINK("https://docs.wto.org/imrd/directdoc.asp?DDFDocuments/u/G/SPS/NNZL340.DOC","FR")</f>
      </c>
      <c r="J10370" s="15">
        <f>HYPERLINK("https://docs.wto.org/imrd/directdoc.asp?DDFDocuments/v/G/SPS/NNZL340.DOC","ES")</f>
      </c>
    </row>
    <row r="10371">
      <c r="A10371" s="10" t="s">
        <v>17723</v>
      </c>
      <c r="B10371" s="11" t="s">
        <v>195</v>
      </c>
      <c r="C10371" s="10" t="s">
        <v>18</v>
      </c>
      <c r="D10371" s="12">
        <v>38737</v>
      </c>
      <c r="E10371" s="13" t="s">
        <v>17724</v>
      </c>
      <c r="F10371" s="13" t="s">
        <v>158</v>
      </c>
      <c r="G10371" s="14" t="s">
        <v>188</v>
      </c>
      <c r="H10371" s="15">
        <f>HYPERLINK("https://docs.wto.org/imrd/directdoc.asp?DDFDocuments/t/G/SPS/NNZL341.DOC","EN")</f>
      </c>
      <c r="I10371" s="15">
        <f>HYPERLINK("https://docs.wto.org/imrd/directdoc.asp?DDFDocuments/u/G/SPS/NNZL341.DOC","FR")</f>
      </c>
      <c r="J10371" s="15">
        <f>HYPERLINK("https://docs.wto.org/imrd/directdoc.asp?DDFDocuments/v/G/SPS/NNZL341.DOC","ES")</f>
      </c>
    </row>
    <row r="10372">
      <c r="A10372" s="10" t="s">
        <v>17725</v>
      </c>
      <c r="B10372" s="11" t="s">
        <v>195</v>
      </c>
      <c r="C10372" s="10" t="s">
        <v>18</v>
      </c>
      <c r="D10372" s="12">
        <v>38737</v>
      </c>
      <c r="E10372" s="13" t="s">
        <v>17724</v>
      </c>
      <c r="F10372" s="13" t="s">
        <v>4616</v>
      </c>
      <c r="G10372" s="14" t="s">
        <v>3481</v>
      </c>
      <c r="H10372" s="15">
        <f>HYPERLINK("https://docs.wto.org/imrd/directdoc.asp?DDFDocuments/t/G/SPS/NNZL342.DOC","EN")</f>
      </c>
      <c r="I10372" s="15">
        <f>HYPERLINK("https://docs.wto.org/imrd/directdoc.asp?DDFDocuments/u/G/SPS/NNZL342.DOC","FR")</f>
      </c>
      <c r="J10372" s="15">
        <f>HYPERLINK("https://docs.wto.org/imrd/directdoc.asp?DDFDocuments/v/G/SPS/NNZL342.DOC","ES")</f>
      </c>
    </row>
    <row r="10373">
      <c r="A10373" s="10" t="s">
        <v>17726</v>
      </c>
      <c r="B10373" s="11" t="s">
        <v>95</v>
      </c>
      <c r="C10373" s="10" t="s">
        <v>40</v>
      </c>
      <c r="D10373" s="12">
        <v>38734</v>
      </c>
      <c r="E10373" s="13" t="s">
        <v>19</v>
      </c>
      <c r="F10373" s="13" t="s">
        <v>5150</v>
      </c>
      <c r="G10373" s="14"/>
      <c r="H10373" s="15">
        <f>HYPERLINK("https://docs.wto.org/imrd/directdoc.asp?DDFDocuments/t/G/SPS/NBRA115A1.DOC","EN")</f>
      </c>
      <c r="I10373" s="15">
        <f>HYPERLINK("https://docs.wto.org/imrd/directdoc.asp?DDFDocuments/u/G/SPS/NBRA115A1.DOC","FR")</f>
      </c>
      <c r="J10373" s="15">
        <f>HYPERLINK("https://docs.wto.org/imrd/directdoc.asp?DDFDocuments/v/G/SPS/NBRA115A1.DOC","ES")</f>
      </c>
    </row>
    <row r="10374">
      <c r="A10374" s="10" t="s">
        <v>17727</v>
      </c>
      <c r="B10374" s="11" t="s">
        <v>95</v>
      </c>
      <c r="C10374" s="10" t="s">
        <v>18</v>
      </c>
      <c r="D10374" s="12">
        <v>38734</v>
      </c>
      <c r="E10374" s="13" t="s">
        <v>13708</v>
      </c>
      <c r="F10374" s="13" t="s">
        <v>992</v>
      </c>
      <c r="G10374" s="14"/>
      <c r="H10374" s="15">
        <f>HYPERLINK("https://docs.wto.org/imrd/directdoc.asp?DDFDocuments/q/G/SPS/NBRA141.pdf","EN")</f>
      </c>
      <c r="I10374" s="15">
        <f>HYPERLINK("https://docs.wto.org/imrd/directdoc.asp?DDFDocuments/r/G/SPS/NBRA141.pdf","FR")</f>
      </c>
      <c r="J10374" s="15">
        <f>HYPERLINK("https://docs.wto.org/imrd/directdoc.asp?DDFDocuments/s/G/SPS/NBRA141.pdf","ES")</f>
      </c>
    </row>
    <row r="10375">
      <c r="A10375" s="10" t="s">
        <v>17728</v>
      </c>
      <c r="B10375" s="11" t="s">
        <v>95</v>
      </c>
      <c r="C10375" s="10" t="s">
        <v>18</v>
      </c>
      <c r="D10375" s="12">
        <v>38734</v>
      </c>
      <c r="E10375" s="13" t="s">
        <v>3530</v>
      </c>
      <c r="F10375" s="13" t="s">
        <v>1089</v>
      </c>
      <c r="G10375" s="14"/>
      <c r="H10375" s="15">
        <f>HYPERLINK("https://docs.wto.org/imrd/directdoc.asp?DDFDocuments/t/G/SPS/NBRA142.DOC","EN")</f>
      </c>
      <c r="I10375" s="15">
        <f>HYPERLINK("https://docs.wto.org/imrd/directdoc.asp?DDFDocuments/u/G/SPS/NBRA142.DOC","FR")</f>
      </c>
      <c r="J10375" s="15">
        <f>HYPERLINK("https://docs.wto.org/imrd/directdoc.asp?DDFDocuments/v/G/SPS/NBRA142.DOC","ES")</f>
      </c>
    </row>
    <row r="10376">
      <c r="A10376" s="10" t="s">
        <v>17729</v>
      </c>
      <c r="B10376" s="11" t="s">
        <v>95</v>
      </c>
      <c r="C10376" s="10" t="s">
        <v>18</v>
      </c>
      <c r="D10376" s="12">
        <v>38734</v>
      </c>
      <c r="E10376" s="13" t="s">
        <v>17730</v>
      </c>
      <c r="F10376" s="13" t="s">
        <v>24</v>
      </c>
      <c r="G10376" s="14"/>
      <c r="H10376" s="15">
        <f>HYPERLINK("https://docs.wto.org/imrd/directdoc.asp?DDFDocuments/q/G/SPS/NBRA143.pdf","EN")</f>
      </c>
      <c r="I10376" s="15">
        <f>HYPERLINK("https://docs.wto.org/imrd/directdoc.asp?DDFDocuments/r/G/SPS/NBRA143.pdf","FR")</f>
      </c>
      <c r="J10376" s="15">
        <f>HYPERLINK("https://docs.wto.org/imrd/directdoc.asp?DDFDocuments/s/G/SPS/NBRA143.pdf","ES")</f>
      </c>
    </row>
    <row r="10377">
      <c r="A10377" s="10" t="s">
        <v>17731</v>
      </c>
      <c r="B10377" s="11" t="s">
        <v>95</v>
      </c>
      <c r="C10377" s="10" t="s">
        <v>18</v>
      </c>
      <c r="D10377" s="12">
        <v>38734</v>
      </c>
      <c r="E10377" s="13" t="s">
        <v>11145</v>
      </c>
      <c r="F10377" s="13" t="s">
        <v>199</v>
      </c>
      <c r="G10377" s="14"/>
      <c r="H10377" s="15">
        <f>HYPERLINK("https://docs.wto.org/imrd/directdoc.asp?DDFDocuments/t/G/SPS/NBRA144.DOC","EN")</f>
      </c>
      <c r="I10377" s="15">
        <f>HYPERLINK("https://docs.wto.org/imrd/directdoc.asp?DDFDocuments/u/G/SPS/NBRA144.DOC","FR")</f>
      </c>
      <c r="J10377" s="15">
        <f>HYPERLINK("https://docs.wto.org/imrd/directdoc.asp?DDFDocuments/v/G/SPS/NBRA144.DOC","ES")</f>
      </c>
    </row>
    <row r="10378">
      <c r="A10378" s="10" t="s">
        <v>17732</v>
      </c>
      <c r="B10378" s="11" t="s">
        <v>149</v>
      </c>
      <c r="C10378" s="10" t="s">
        <v>18</v>
      </c>
      <c r="D10378" s="12">
        <v>38734</v>
      </c>
      <c r="E10378" s="13" t="s">
        <v>17733</v>
      </c>
      <c r="F10378" s="13" t="s">
        <v>3997</v>
      </c>
      <c r="G10378" s="14"/>
      <c r="H10378" s="15">
        <f>HYPERLINK("https://docs.wto.org/imrd/directdoc.asp?DDFDocuments/t/G/SPS/NCHN96.DOC","EN")</f>
      </c>
      <c r="I10378" s="15">
        <f>HYPERLINK("https://docs.wto.org/imrd/directdoc.asp?DDFDocuments/u/G/SPS/NCHN96.DOC","FR")</f>
      </c>
      <c r="J10378" s="15">
        <f>HYPERLINK("https://docs.wto.org/imrd/directdoc.asp?DDFDocuments/v/G/SPS/NCHN96.DOC","ES")</f>
      </c>
    </row>
    <row r="10379">
      <c r="A10379" s="10" t="s">
        <v>17734</v>
      </c>
      <c r="B10379" s="11" t="s">
        <v>161</v>
      </c>
      <c r="C10379" s="10" t="s">
        <v>18</v>
      </c>
      <c r="D10379" s="12">
        <v>38734</v>
      </c>
      <c r="E10379" s="13" t="s">
        <v>17735</v>
      </c>
      <c r="F10379" s="13" t="s">
        <v>158</v>
      </c>
      <c r="G10379" s="14" t="s">
        <v>14757</v>
      </c>
      <c r="H10379" s="15">
        <f>HYPERLINK("https://docs.wto.org/imrd/directdoc.asp?DDFDocuments/q/G/SPS/NUSA1208.pdf","EN")</f>
      </c>
      <c r="I10379" s="15">
        <f>HYPERLINK("https://docs.wto.org/imrd/directdoc.asp?DDFDocuments/r/G/SPS/NUSA1208.pdf","FR")</f>
      </c>
      <c r="J10379" s="15">
        <f>HYPERLINK("https://docs.wto.org/imrd/directdoc.asp?DDFDocuments/s/G/SPS/NUSA1208.pdf","ES")</f>
      </c>
    </row>
    <row r="10380">
      <c r="A10380" s="10" t="s">
        <v>17736</v>
      </c>
      <c r="B10380" s="11" t="s">
        <v>34</v>
      </c>
      <c r="C10380" s="10" t="s">
        <v>18</v>
      </c>
      <c r="D10380" s="12">
        <v>38730</v>
      </c>
      <c r="E10380" s="13" t="s">
        <v>17737</v>
      </c>
      <c r="F10380" s="13" t="s">
        <v>4970</v>
      </c>
      <c r="G10380" s="14"/>
      <c r="H10380" s="15">
        <f>HYPERLINK("https://docs.wto.org/imrd/directdoc.asp?DDFDocuments/q/G/SPS/NJPN154.pdf","EN")</f>
      </c>
      <c r="I10380" s="15">
        <f>HYPERLINK("https://docs.wto.org/imrd/directdoc.asp?DDFDocuments/r/G/SPS/NJPN154.pdf","FR")</f>
      </c>
      <c r="J10380" s="15">
        <f>HYPERLINK("https://docs.wto.org/imrd/directdoc.asp?DDFDocuments/s/G/SPS/NJPN154.pdf","ES")</f>
      </c>
    </row>
    <row r="10381">
      <c r="A10381" s="10" t="s">
        <v>17738</v>
      </c>
      <c r="B10381" s="11" t="s">
        <v>145</v>
      </c>
      <c r="C10381" s="10" t="s">
        <v>12</v>
      </c>
      <c r="D10381" s="12">
        <v>38730</v>
      </c>
      <c r="E10381" s="13" t="s">
        <v>17739</v>
      </c>
      <c r="F10381" s="13" t="s">
        <v>2192</v>
      </c>
      <c r="G10381" s="14" t="s">
        <v>95</v>
      </c>
      <c r="H10381" s="15">
        <f>HYPERLINK("https://docs.wto.org/imrd/directdoc.asp?DDFDocuments/t/G/SPS/NPHL92.DOC","EN")</f>
      </c>
      <c r="I10381" s="15">
        <f>HYPERLINK("https://docs.wto.org/imrd/directdoc.asp?DDFDocuments/u/G/SPS/NPHL92.DOC","FR")</f>
      </c>
      <c r="J10381" s="15">
        <f>HYPERLINK("https://docs.wto.org/imrd/directdoc.asp?DDFDocuments/v/G/SPS/NPHL92.DOC","ES")</f>
      </c>
    </row>
    <row r="10382">
      <c r="A10382" s="10" t="s">
        <v>17740</v>
      </c>
      <c r="B10382" s="11" t="s">
        <v>145</v>
      </c>
      <c r="C10382" s="10" t="s">
        <v>12</v>
      </c>
      <c r="D10382" s="12">
        <v>38730</v>
      </c>
      <c r="E10382" s="13" t="s">
        <v>17741</v>
      </c>
      <c r="F10382" s="13" t="s">
        <v>229</v>
      </c>
      <c r="G10382" s="14" t="s">
        <v>17742</v>
      </c>
      <c r="H10382" s="15">
        <f>HYPERLINK("https://docs.wto.org/imrd/directdoc.asp?DDFDocuments/t/G/SPS/NPHL93.DOC","EN")</f>
      </c>
      <c r="I10382" s="15">
        <f>HYPERLINK("https://docs.wto.org/imrd/directdoc.asp?DDFDocuments/u/G/SPS/NPHL93.DOC","FR")</f>
      </c>
      <c r="J10382" s="15">
        <f>HYPERLINK("https://docs.wto.org/imrd/directdoc.asp?DDFDocuments/v/G/SPS/NPHL93.DOC","ES")</f>
      </c>
    </row>
    <row r="10383">
      <c r="A10383" s="10" t="s">
        <v>17743</v>
      </c>
      <c r="B10383" s="11" t="s">
        <v>145</v>
      </c>
      <c r="C10383" s="10" t="s">
        <v>12</v>
      </c>
      <c r="D10383" s="12">
        <v>38730</v>
      </c>
      <c r="E10383" s="13" t="s">
        <v>17741</v>
      </c>
      <c r="F10383" s="13" t="s">
        <v>19</v>
      </c>
      <c r="G10383" s="14" t="s">
        <v>164</v>
      </c>
      <c r="H10383" s="15">
        <f>HYPERLINK("https://docs.wto.org/imrd/directdoc.asp?DDFDocuments/t/G/SPS/NPHL94.DOC","EN")</f>
      </c>
      <c r="I10383" s="15">
        <f>HYPERLINK("https://docs.wto.org/imrd/directdoc.asp?DDFDocuments/u/G/SPS/NPHL94.DOC","FR")</f>
      </c>
      <c r="J10383" s="15">
        <f>HYPERLINK("https://docs.wto.org/imrd/directdoc.asp?DDFDocuments/v/G/SPS/NPHL94.DOC","ES")</f>
      </c>
    </row>
    <row r="10384">
      <c r="A10384" s="10" t="s">
        <v>17744</v>
      </c>
      <c r="B10384" s="11" t="s">
        <v>365</v>
      </c>
      <c r="C10384" s="10" t="s">
        <v>18</v>
      </c>
      <c r="D10384" s="12">
        <v>38729</v>
      </c>
      <c r="E10384" s="13" t="s">
        <v>971</v>
      </c>
      <c r="F10384" s="13" t="s">
        <v>1282</v>
      </c>
      <c r="G10384" s="14"/>
      <c r="H10384" s="15">
        <f>HYPERLINK("https://docs.wto.org/imrd/directdoc.asp?DDFDocuments/t/G/SPS/NCHL204.doc","EN")</f>
      </c>
      <c r="I10384" s="15">
        <f>HYPERLINK("https://docs.wto.org/imrd/directdoc.asp?DDFDocuments/u/G/SPS/NCHL204.doc","FR")</f>
      </c>
      <c r="J10384" s="15">
        <f>HYPERLINK("https://docs.wto.org/imrd/directdoc.asp?DDFDocuments/v/G/SPS/NCHL204.doc","ES")</f>
      </c>
    </row>
    <row r="10385">
      <c r="A10385" s="10" t="s">
        <v>17745</v>
      </c>
      <c r="B10385" s="11" t="s">
        <v>365</v>
      </c>
      <c r="C10385" s="10" t="s">
        <v>18</v>
      </c>
      <c r="D10385" s="12">
        <v>38729</v>
      </c>
      <c r="E10385" s="13" t="s">
        <v>17746</v>
      </c>
      <c r="F10385" s="13" t="s">
        <v>607</v>
      </c>
      <c r="G10385" s="14" t="s">
        <v>87</v>
      </c>
      <c r="H10385" s="15">
        <f>HYPERLINK("https://docs.wto.org/imrd/directdoc.asp?DDFDocuments/t/G/SPS/NCHL205.DOC","EN")</f>
      </c>
      <c r="I10385" s="15">
        <f>HYPERLINK("https://docs.wto.org/imrd/directdoc.asp?DDFDocuments/u/G/SPS/NCHL205.DOC","FR")</f>
      </c>
      <c r="J10385" s="15">
        <f>HYPERLINK("https://docs.wto.org/imrd/directdoc.asp?DDFDocuments/v/G/SPS/NCHL205.DOC","ES")</f>
      </c>
    </row>
    <row r="10386">
      <c r="A10386" s="10" t="s">
        <v>17747</v>
      </c>
      <c r="B10386" s="11" t="s">
        <v>365</v>
      </c>
      <c r="C10386" s="10" t="s">
        <v>18</v>
      </c>
      <c r="D10386" s="12">
        <v>38729</v>
      </c>
      <c r="E10386" s="13" t="s">
        <v>17748</v>
      </c>
      <c r="F10386" s="13" t="s">
        <v>992</v>
      </c>
      <c r="G10386" s="14" t="s">
        <v>233</v>
      </c>
      <c r="H10386" s="15">
        <f>HYPERLINK("https://docs.wto.org/imrd/directdoc.asp?DDFDocuments/t/G/SPS/NCHL206.doc","EN")</f>
      </c>
      <c r="I10386" s="15">
        <f>HYPERLINK("https://docs.wto.org/imrd/directdoc.asp?DDFDocuments/u/G/SPS/NCHL206.doc","FR")</f>
      </c>
      <c r="J10386" s="15">
        <f>HYPERLINK("https://docs.wto.org/imrd/directdoc.asp?DDFDocuments/v/G/SPS/NCHL206.doc","ES")</f>
      </c>
    </row>
    <row r="10387">
      <c r="A10387" s="10" t="s">
        <v>17749</v>
      </c>
      <c r="B10387" s="11" t="s">
        <v>365</v>
      </c>
      <c r="C10387" s="10" t="s">
        <v>18</v>
      </c>
      <c r="D10387" s="12">
        <v>38729</v>
      </c>
      <c r="E10387" s="13" t="s">
        <v>17750</v>
      </c>
      <c r="F10387" s="13" t="s">
        <v>992</v>
      </c>
      <c r="G10387" s="14" t="s">
        <v>59</v>
      </c>
      <c r="H10387" s="15">
        <f>HYPERLINK("https://docs.wto.org/imrd/directdoc.asp?DDFDocuments/t/G/SPS/NCHL207.DOC","EN")</f>
      </c>
      <c r="I10387" s="15">
        <f>HYPERLINK("https://docs.wto.org/imrd/directdoc.asp?DDFDocuments/u/G/SPS/NCHL207.DOC","FR")</f>
      </c>
      <c r="J10387" s="15">
        <f>HYPERLINK("https://docs.wto.org/imrd/directdoc.asp?DDFDocuments/v/G/SPS/NCHL207.DOC","ES")</f>
      </c>
    </row>
    <row r="10388">
      <c r="A10388" s="10" t="s">
        <v>17751</v>
      </c>
      <c r="B10388" s="11" t="s">
        <v>365</v>
      </c>
      <c r="C10388" s="10" t="s">
        <v>18</v>
      </c>
      <c r="D10388" s="12">
        <v>38729</v>
      </c>
      <c r="E10388" s="13" t="s">
        <v>17752</v>
      </c>
      <c r="F10388" s="13" t="s">
        <v>992</v>
      </c>
      <c r="G10388" s="14" t="s">
        <v>233</v>
      </c>
      <c r="H10388" s="15">
        <f>HYPERLINK("https://docs.wto.org/imrd/directdoc.asp?DDFDocuments/q/G/SPS/NCHL208.pdf","EN")</f>
      </c>
      <c r="I10388" s="15">
        <f>HYPERLINK("https://docs.wto.org/imrd/directdoc.asp?DDFDocuments/r/G/SPS/NCHL208.pdf","FR")</f>
      </c>
      <c r="J10388" s="15">
        <f>HYPERLINK("https://docs.wto.org/imrd/directdoc.asp?DDFDocuments/s/G/SPS/NCHL208.pdf","ES")</f>
      </c>
    </row>
    <row r="10389">
      <c r="A10389" s="10" t="s">
        <v>17753</v>
      </c>
      <c r="B10389" s="11" t="s">
        <v>134</v>
      </c>
      <c r="C10389" s="10" t="s">
        <v>12</v>
      </c>
      <c r="D10389" s="12">
        <v>38729</v>
      </c>
      <c r="E10389" s="13" t="s">
        <v>17477</v>
      </c>
      <c r="F10389" s="13" t="s">
        <v>5891</v>
      </c>
      <c r="G10389" s="14" t="s">
        <v>2110</v>
      </c>
      <c r="H10389" s="15">
        <f>HYPERLINK("https://docs.wto.org/imrd/directdoc.asp?DDFDocuments/t/G/SPS/NTHA138.doc","EN")</f>
      </c>
      <c r="I10389" s="15">
        <f>HYPERLINK("https://docs.wto.org/imrd/directdoc.asp?DDFDocuments/u/G/SPS/NTHA138.doc","FR")</f>
      </c>
      <c r="J10389" s="15">
        <f>HYPERLINK("https://docs.wto.org/imrd/directdoc.asp?DDFDocuments/v/G/SPS/NTHA138.doc","ES")</f>
      </c>
    </row>
    <row r="10390">
      <c r="A10390" s="10" t="s">
        <v>17754</v>
      </c>
      <c r="B10390" s="11" t="s">
        <v>188</v>
      </c>
      <c r="C10390" s="10" t="s">
        <v>40</v>
      </c>
      <c r="D10390" s="12">
        <v>38727</v>
      </c>
      <c r="E10390" s="13" t="s">
        <v>19</v>
      </c>
      <c r="F10390" s="13" t="s">
        <v>8777</v>
      </c>
      <c r="G10390" s="14" t="s">
        <v>365</v>
      </c>
      <c r="H10390" s="15">
        <f>HYPERLINK("https://docs.wto.org/imrd/directdoc.asp?DDFDocuments/t/G/SPS/NAUS148A3.DOC","EN")</f>
      </c>
      <c r="I10390" s="15">
        <f>HYPERLINK("https://docs.wto.org/imrd/directdoc.asp?DDFDocuments/u/G/SPS/NAUS148A3.DOC","FR")</f>
      </c>
      <c r="J10390" s="15">
        <f>HYPERLINK("https://docs.wto.org/imrd/directdoc.asp?DDFDocuments/v/G/SPS/NAUS148A3.DOC","ES")</f>
      </c>
    </row>
    <row r="10391">
      <c r="A10391" s="10" t="s">
        <v>17755</v>
      </c>
      <c r="B10391" s="11" t="s">
        <v>95</v>
      </c>
      <c r="C10391" s="10" t="s">
        <v>201</v>
      </c>
      <c r="D10391" s="12">
        <v>38727</v>
      </c>
      <c r="E10391" s="13" t="s">
        <v>19</v>
      </c>
      <c r="F10391" s="13" t="s">
        <v>15847</v>
      </c>
      <c r="G10391" s="14"/>
      <c r="H10391" s="15">
        <f>HYPERLINK("https://docs.wto.org/imrd/directdoc.asp?DDFDocuments/t/G/SPS/NBRA129C1.DOC","EN")</f>
      </c>
      <c r="I10391" s="15">
        <f>HYPERLINK("https://docs.wto.org/imrd/directdoc.asp?DDFDocuments/u/G/SPS/NBRA129C1.DOC","FR")</f>
      </c>
      <c r="J10391" s="15">
        <f>HYPERLINK("https://docs.wto.org/imrd/directdoc.asp?DDFDocuments/v/G/SPS/NBRA129C1.DOC","ES")</f>
      </c>
    </row>
    <row r="10392">
      <c r="A10392" s="10" t="s">
        <v>17756</v>
      </c>
      <c r="B10392" s="11" t="s">
        <v>153</v>
      </c>
      <c r="C10392" s="10" t="s">
        <v>18</v>
      </c>
      <c r="D10392" s="12">
        <v>38727</v>
      </c>
      <c r="E10392" s="13" t="s">
        <v>2329</v>
      </c>
      <c r="F10392" s="13" t="s">
        <v>4616</v>
      </c>
      <c r="G10392" s="14"/>
      <c r="H10392" s="15">
        <f>HYPERLINK("https://docs.wto.org/imrd/directdoc.asp?DDFDocuments/t/G/SPS/NKOR199.DOC","EN")</f>
      </c>
      <c r="I10392" s="15">
        <f>HYPERLINK("https://docs.wto.org/imrd/directdoc.asp?DDFDocuments/u/G/SPS/NKOR199.DOC","FR")</f>
      </c>
      <c r="J10392" s="15">
        <f>HYPERLINK("https://docs.wto.org/imrd/directdoc.asp?DDFDocuments/v/G/SPS/NKOR199.DOC","ES")</f>
      </c>
    </row>
    <row r="10393">
      <c r="A10393" s="10" t="s">
        <v>17757</v>
      </c>
      <c r="B10393" s="11" t="s">
        <v>1096</v>
      </c>
      <c r="C10393" s="10" t="s">
        <v>12</v>
      </c>
      <c r="D10393" s="12">
        <v>38727</v>
      </c>
      <c r="E10393" s="13" t="s">
        <v>17758</v>
      </c>
      <c r="F10393" s="13" t="s">
        <v>2192</v>
      </c>
      <c r="G10393" s="14" t="s">
        <v>95</v>
      </c>
      <c r="H10393" s="15">
        <f>HYPERLINK("https://docs.wto.org/imrd/directdoc.asp?DDFDocuments/t/G/SPS/NSGP32.doc","EN")</f>
      </c>
      <c r="I10393" s="15">
        <f>HYPERLINK("https://docs.wto.org/imrd/directdoc.asp?DDFDocuments/u/G/SPS/NSGP32.doc","FR")</f>
      </c>
      <c r="J10393" s="15">
        <f>HYPERLINK("https://docs.wto.org/imrd/directdoc.asp?DDFDocuments/v/G/SPS/NSGP32.doc","ES")</f>
      </c>
    </row>
    <row r="10394">
      <c r="A10394" s="10" t="s">
        <v>17759</v>
      </c>
      <c r="B10394" s="11" t="s">
        <v>59</v>
      </c>
      <c r="C10394" s="10" t="s">
        <v>18</v>
      </c>
      <c r="D10394" s="12">
        <v>38727</v>
      </c>
      <c r="E10394" s="13" t="s">
        <v>17760</v>
      </c>
      <c r="F10394" s="13" t="s">
        <v>4116</v>
      </c>
      <c r="G10394" s="14"/>
      <c r="H10394" s="15">
        <f>HYPERLINK("https://docs.wto.org/imrd/directdoc.asp?DDFDocuments/t/G/SPS/NTPKM69.DOC","EN")</f>
      </c>
      <c r="I10394" s="15">
        <f>HYPERLINK("https://docs.wto.org/imrd/directdoc.asp?DDFDocuments/u/G/SPS/NTPKM69.DOC","FR")</f>
      </c>
      <c r="J10394" s="15">
        <f>HYPERLINK("https://docs.wto.org/imrd/directdoc.asp?DDFDocuments/v/G/SPS/NTPKM69.DOC","ES")</f>
      </c>
    </row>
    <row r="10395">
      <c r="A10395" s="10" t="s">
        <v>17761</v>
      </c>
      <c r="B10395" s="11" t="s">
        <v>161</v>
      </c>
      <c r="C10395" s="10" t="s">
        <v>18</v>
      </c>
      <c r="D10395" s="12">
        <v>38727</v>
      </c>
      <c r="E10395" s="13" t="s">
        <v>1794</v>
      </c>
      <c r="F10395" s="13" t="s">
        <v>992</v>
      </c>
      <c r="G10395" s="14" t="s">
        <v>16822</v>
      </c>
      <c r="H10395" s="15">
        <f>HYPERLINK("https://docs.wto.org/imrd/directdoc.asp?DDFDocuments/q/G/SPS/NUSA1189.pdf","EN")</f>
      </c>
      <c r="I10395" s="15">
        <f>HYPERLINK("https://docs.wto.org/imrd/directdoc.asp?DDFDocuments/r/G/SPS/NUSA1189.pdf","FR")</f>
      </c>
      <c r="J10395" s="15">
        <f>HYPERLINK("https://docs.wto.org/imrd/directdoc.asp?DDFDocuments/s/G/SPS/NUSA1189.pdf","ES")</f>
      </c>
    </row>
    <row r="10396">
      <c r="A10396" s="10" t="s">
        <v>17762</v>
      </c>
      <c r="B10396" s="11" t="s">
        <v>95</v>
      </c>
      <c r="C10396" s="10" t="s">
        <v>40</v>
      </c>
      <c r="D10396" s="12">
        <v>38726</v>
      </c>
      <c r="E10396" s="13" t="s">
        <v>19</v>
      </c>
      <c r="F10396" s="13" t="s">
        <v>4877</v>
      </c>
      <c r="G10396" s="14"/>
      <c r="H10396" s="15">
        <f>HYPERLINK("https://docs.wto.org/imrd/directdoc.asp?DDFDocuments/t/G/SPS/NBRA103A1.DOC","EN")</f>
      </c>
      <c r="I10396" s="15">
        <f>HYPERLINK("https://docs.wto.org/imrd/directdoc.asp?DDFDocuments/u/G/SPS/NBRA103A1.DOC","FR")</f>
      </c>
      <c r="J10396" s="15">
        <f>HYPERLINK("https://docs.wto.org/imrd/directdoc.asp?DDFDocuments/v/G/SPS/NBRA103A1.DOC","ES")</f>
      </c>
    </row>
    <row r="10397">
      <c r="A10397" s="10" t="s">
        <v>17763</v>
      </c>
      <c r="B10397" s="11" t="s">
        <v>95</v>
      </c>
      <c r="C10397" s="10" t="s">
        <v>18</v>
      </c>
      <c r="D10397" s="12">
        <v>38726</v>
      </c>
      <c r="E10397" s="13" t="s">
        <v>17764</v>
      </c>
      <c r="F10397" s="13" t="s">
        <v>166</v>
      </c>
      <c r="G10397" s="14"/>
      <c r="H10397" s="15">
        <f>HYPERLINK("https://docs.wto.org/imrd/directdoc.asp?DDFDocuments/t/G/SPS/NBRA138.DOC","EN")</f>
      </c>
      <c r="I10397" s="15">
        <f>HYPERLINK("https://docs.wto.org/imrd/directdoc.asp?DDFDocuments/u/G/SPS/NBRA138.DOC","FR")</f>
      </c>
      <c r="J10397" s="15">
        <f>HYPERLINK("https://docs.wto.org/imrd/directdoc.asp?DDFDocuments/v/G/SPS/NBRA138.DOC","ES")</f>
      </c>
    </row>
    <row r="10398">
      <c r="A10398" s="10" t="s">
        <v>17765</v>
      </c>
      <c r="B10398" s="11" t="s">
        <v>188</v>
      </c>
      <c r="C10398" s="10" t="s">
        <v>18</v>
      </c>
      <c r="D10398" s="12">
        <v>38723</v>
      </c>
      <c r="E10398" s="13" t="s">
        <v>17766</v>
      </c>
      <c r="F10398" s="13" t="s">
        <v>17767</v>
      </c>
      <c r="G10398" s="14" t="s">
        <v>59</v>
      </c>
      <c r="H10398" s="15">
        <f>HYPERLINK("https://docs.wto.org/imrd/directdoc.asp?DDFDocuments/t/G/SPS/NAUS194.doc","EN")</f>
      </c>
      <c r="I10398" s="15">
        <f>HYPERLINK("https://docs.wto.org/imrd/directdoc.asp?DDFDocuments/u/G/SPS/NAUS194.doc","FR")</f>
      </c>
      <c r="J10398" s="15">
        <f>HYPERLINK("https://docs.wto.org/imrd/directdoc.asp?DDFDocuments/v/G/SPS/NAUS194.doc","ES")</f>
      </c>
    </row>
    <row r="10399">
      <c r="A10399" s="10" t="s">
        <v>17768</v>
      </c>
      <c r="B10399" s="11" t="s">
        <v>233</v>
      </c>
      <c r="C10399" s="10" t="s">
        <v>18</v>
      </c>
      <c r="D10399" s="12">
        <v>38723</v>
      </c>
      <c r="E10399" s="13" t="s">
        <v>17769</v>
      </c>
      <c r="F10399" s="13" t="s">
        <v>1151</v>
      </c>
      <c r="G10399" s="14" t="s">
        <v>432</v>
      </c>
      <c r="H10399" s="15">
        <f>HYPERLINK("https://docs.wto.org/imrd/directdoc.asp?DDFDocuments/t/G/SPS/NPER125.DOC","EN")</f>
      </c>
      <c r="I10399" s="15">
        <f>HYPERLINK("https://docs.wto.org/imrd/directdoc.asp?DDFDocuments/u/G/SPS/NPER125.DOC","FR")</f>
      </c>
      <c r="J10399" s="15">
        <f>HYPERLINK("https://docs.wto.org/imrd/directdoc.asp?DDFDocuments/v/G/SPS/NPER125.DOC","ES")</f>
      </c>
    </row>
    <row r="10400">
      <c r="A10400" s="10" t="s">
        <v>17770</v>
      </c>
      <c r="B10400" s="11" t="s">
        <v>4883</v>
      </c>
      <c r="C10400" s="10" t="s">
        <v>18</v>
      </c>
      <c r="D10400" s="12">
        <v>38722</v>
      </c>
      <c r="E10400" s="13" t="s">
        <v>17771</v>
      </c>
      <c r="F10400" s="13" t="s">
        <v>7037</v>
      </c>
      <c r="G10400" s="14"/>
      <c r="H10400" s="15">
        <f>HYPERLINK("https://docs.wto.org/imrd/directdoc.asp?DDFDocuments/t/G/SPS/NCUB11.DOC","EN")</f>
      </c>
      <c r="I10400" s="15">
        <f>HYPERLINK("https://docs.wto.org/imrd/directdoc.asp?DDFDocuments/u/G/SPS/NCUB11.DOC","FR")</f>
      </c>
      <c r="J10400" s="15">
        <f>HYPERLINK("https://docs.wto.org/imrd/directdoc.asp?DDFDocuments/v/G/SPS/NCUB11.DOC","ES")</f>
      </c>
    </row>
    <row r="10401">
      <c r="A10401" s="10" t="s">
        <v>17772</v>
      </c>
      <c r="B10401" s="11" t="s">
        <v>82</v>
      </c>
      <c r="C10401" s="10" t="s">
        <v>18</v>
      </c>
      <c r="D10401" s="12">
        <v>38720</v>
      </c>
      <c r="E10401" s="13" t="s">
        <v>15739</v>
      </c>
      <c r="F10401" s="13" t="s">
        <v>74</v>
      </c>
      <c r="G10401" s="14"/>
      <c r="H10401" s="15">
        <f>HYPERLINK("https://docs.wto.org/imrd/directdoc.asp?DDFDocuments/t/G/SPS/NEEC280.doc","EN")</f>
      </c>
      <c r="I10401" s="15">
        <f>HYPERLINK("https://docs.wto.org/imrd/directdoc.asp?DDFDocuments/u/G/SPS/NEEC280.doc","FR")</f>
      </c>
      <c r="J10401" s="15">
        <f>HYPERLINK("https://docs.wto.org/imrd/directdoc.asp?DDFDocuments/v/G/SPS/NEEC280.doc","ES")</f>
      </c>
    </row>
    <row r="10402">
      <c r="A10402" s="10" t="s">
        <v>17773</v>
      </c>
      <c r="B10402" s="11" t="s">
        <v>72</v>
      </c>
      <c r="C10402" s="10" t="s">
        <v>40</v>
      </c>
      <c r="D10402" s="12">
        <v>38707</v>
      </c>
      <c r="E10402" s="13" t="s">
        <v>19</v>
      </c>
      <c r="F10402" s="13" t="s">
        <v>122</v>
      </c>
      <c r="G10402" s="14"/>
      <c r="H10402" s="15">
        <f>HYPERLINK("https://docs.wto.org/imrd/directdoc.asp?DDFDocuments/q/G/SPS/NCAN204A1.pdf","EN")</f>
      </c>
      <c r="I10402" s="15">
        <f>HYPERLINK("https://docs.wto.org/imrd/directdoc.asp?DDFDocuments/r/G/SPS/NCAN204A1.pdf","FR")</f>
      </c>
      <c r="J10402" s="15">
        <f>HYPERLINK("https://docs.wto.org/imrd/directdoc.asp?DDFDocuments/s/G/SPS/NCAN204A1.pdf","ES")</f>
      </c>
    </row>
    <row r="10403">
      <c r="A10403" s="10" t="s">
        <v>17774</v>
      </c>
      <c r="B10403" s="11" t="s">
        <v>79</v>
      </c>
      <c r="C10403" s="10" t="s">
        <v>40</v>
      </c>
      <c r="D10403" s="12">
        <v>38707</v>
      </c>
      <c r="E10403" s="13" t="s">
        <v>19</v>
      </c>
      <c r="F10403" s="13" t="s">
        <v>4385</v>
      </c>
      <c r="G10403" s="14"/>
      <c r="H10403" s="15">
        <f>HYPERLINK("https://docs.wto.org/imrd/directdoc.asp?DDFDocuments/t/G/SPS/NCOL94A3.doc","EN")</f>
      </c>
      <c r="I10403" s="15">
        <f>HYPERLINK("https://docs.wto.org/imrd/directdoc.asp?DDFDocuments/u/G/SPS/NCOL94A3.doc","FR")</f>
      </c>
      <c r="J10403" s="15">
        <f>HYPERLINK("https://docs.wto.org/imrd/directdoc.asp?DDFDocuments/v/G/SPS/NCOL94A3.doc","ES")</f>
      </c>
    </row>
    <row r="10404">
      <c r="A10404" s="10" t="s">
        <v>17775</v>
      </c>
      <c r="B10404" s="11" t="s">
        <v>161</v>
      </c>
      <c r="C10404" s="10" t="s">
        <v>40</v>
      </c>
      <c r="D10404" s="12">
        <v>38707</v>
      </c>
      <c r="E10404" s="13" t="s">
        <v>19</v>
      </c>
      <c r="F10404" s="13" t="s">
        <v>1282</v>
      </c>
      <c r="G10404" s="14" t="s">
        <v>34</v>
      </c>
      <c r="H10404" s="15">
        <f>HYPERLINK("https://docs.wto.org/imrd/directdoc.asp?DDFDocuments/t/G/SPS/NUSA1106A1.doc","EN")</f>
      </c>
      <c r="I10404" s="15">
        <f>HYPERLINK("https://docs.wto.org/imrd/directdoc.asp?DDFDocuments/u/G/SPS/NUSA1106A1.doc","FR")</f>
      </c>
      <c r="J10404" s="15">
        <f>HYPERLINK("https://docs.wto.org/imrd/directdoc.asp?DDFDocuments/v/G/SPS/NUSA1106A1.doc","ES")</f>
      </c>
    </row>
    <row r="10405">
      <c r="A10405" s="10" t="s">
        <v>17776</v>
      </c>
      <c r="B10405" s="11" t="s">
        <v>161</v>
      </c>
      <c r="C10405" s="10" t="s">
        <v>18</v>
      </c>
      <c r="D10405" s="12">
        <v>38707</v>
      </c>
      <c r="E10405" s="13" t="s">
        <v>2243</v>
      </c>
      <c r="F10405" s="13" t="s">
        <v>607</v>
      </c>
      <c r="G10405" s="14" t="s">
        <v>15440</v>
      </c>
      <c r="H10405" s="15">
        <f>HYPERLINK("https://docs.wto.org/imrd/directdoc.asp?DDFDocuments/t/G/SPS/NUSA1187.DOC","EN")</f>
      </c>
      <c r="I10405" s="15">
        <f>HYPERLINK("https://docs.wto.org/imrd/directdoc.asp?DDFDocuments/u/G/SPS/NUSA1187.DOC","FR")</f>
      </c>
      <c r="J10405" s="15">
        <f>HYPERLINK("https://docs.wto.org/imrd/directdoc.asp?DDFDocuments/v/G/SPS/NUSA1187.DOC","ES")</f>
      </c>
    </row>
    <row r="10406">
      <c r="A10406" s="10" t="s">
        <v>17777</v>
      </c>
      <c r="B10406" s="11" t="s">
        <v>349</v>
      </c>
      <c r="C10406" s="10" t="s">
        <v>201</v>
      </c>
      <c r="D10406" s="12">
        <v>38706</v>
      </c>
      <c r="E10406" s="13" t="s">
        <v>19</v>
      </c>
      <c r="F10406" s="13" t="s">
        <v>17625</v>
      </c>
      <c r="G10406" s="14"/>
      <c r="H10406" s="15">
        <f>HYPERLINK("https://docs.wto.org/imrd/directdoc.asp?DDFDocuments/t/G/SPS/NECU3C1.DOC","EN")</f>
      </c>
      <c r="I10406" s="15">
        <f>HYPERLINK("https://docs.wto.org/imrd/directdoc.asp?DDFDocuments/u/G/SPS/NECU3C1.DOC","FR")</f>
      </c>
      <c r="J10406" s="15">
        <f>HYPERLINK("https://docs.wto.org/imrd/directdoc.asp?DDFDocuments/v/G/SPS/NECU3C1.DOC","ES")</f>
      </c>
    </row>
    <row r="10407">
      <c r="A10407" s="10" t="s">
        <v>17778</v>
      </c>
      <c r="B10407" s="11" t="s">
        <v>349</v>
      </c>
      <c r="C10407" s="10" t="s">
        <v>201</v>
      </c>
      <c r="D10407" s="12">
        <v>38706</v>
      </c>
      <c r="E10407" s="13" t="s">
        <v>19</v>
      </c>
      <c r="F10407" s="13" t="s">
        <v>17779</v>
      </c>
      <c r="G10407" s="14" t="s">
        <v>17692</v>
      </c>
      <c r="H10407" s="15">
        <f>HYPERLINK("https://docs.wto.org/imrd/directdoc.asp?DDFDocuments/t/G/SPS/NECU4C1.DOC","EN")</f>
      </c>
      <c r="I10407" s="15">
        <f>HYPERLINK("https://docs.wto.org/imrd/directdoc.asp?DDFDocuments/u/G/SPS/NECU4C1.DOC","FR")</f>
      </c>
      <c r="J10407" s="15">
        <f>HYPERLINK("https://docs.wto.org/imrd/directdoc.asp?DDFDocuments/v/G/SPS/NECU4C1.DOC","ES")</f>
      </c>
    </row>
    <row r="10408">
      <c r="A10408" s="10" t="s">
        <v>17780</v>
      </c>
      <c r="B10408" s="11" t="s">
        <v>82</v>
      </c>
      <c r="C10408" s="10" t="s">
        <v>18</v>
      </c>
      <c r="D10408" s="12">
        <v>38706</v>
      </c>
      <c r="E10408" s="13" t="s">
        <v>17781</v>
      </c>
      <c r="F10408" s="13" t="s">
        <v>1282</v>
      </c>
      <c r="G10408" s="14" t="s">
        <v>5038</v>
      </c>
      <c r="H10408" s="15">
        <f>HYPERLINK("https://docs.wto.org/imrd/directdoc.asp?DDFDocuments/t/G/SPS/NEEC279.DOC","EN")</f>
      </c>
      <c r="I10408" s="15">
        <f>HYPERLINK("https://docs.wto.org/imrd/directdoc.asp?DDFDocuments/u/G/SPS/NEEC279.DOC","FR")</f>
      </c>
      <c r="J10408" s="15">
        <f>HYPERLINK("https://docs.wto.org/imrd/directdoc.asp?DDFDocuments/v/G/SPS/NEEC279.DOC","ES")</f>
      </c>
    </row>
    <row r="10409">
      <c r="A10409" s="10" t="s">
        <v>17782</v>
      </c>
      <c r="B10409" s="11" t="s">
        <v>153</v>
      </c>
      <c r="C10409" s="10" t="s">
        <v>18</v>
      </c>
      <c r="D10409" s="12">
        <v>38706</v>
      </c>
      <c r="E10409" s="13" t="s">
        <v>17783</v>
      </c>
      <c r="F10409" s="13" t="s">
        <v>3339</v>
      </c>
      <c r="G10409" s="14"/>
      <c r="H10409" s="15">
        <f>HYPERLINK("https://docs.wto.org/imrd/directdoc.asp?DDFDocuments/t/G/SPS/NKOR197.DOC","EN")</f>
      </c>
      <c r="I10409" s="15">
        <f>HYPERLINK("https://docs.wto.org/imrd/directdoc.asp?DDFDocuments/u/G/SPS/NKOR197.DOC","FR")</f>
      </c>
      <c r="J10409" s="15">
        <f>HYPERLINK("https://docs.wto.org/imrd/directdoc.asp?DDFDocuments/v/G/SPS/NKOR197.DOC","ES")</f>
      </c>
    </row>
    <row r="10410">
      <c r="A10410" s="10" t="s">
        <v>17784</v>
      </c>
      <c r="B10410" s="11" t="s">
        <v>188</v>
      </c>
      <c r="C10410" s="10" t="s">
        <v>40</v>
      </c>
      <c r="D10410" s="12">
        <v>38702</v>
      </c>
      <c r="E10410" s="13" t="s">
        <v>19</v>
      </c>
      <c r="F10410" s="13" t="s">
        <v>5163</v>
      </c>
      <c r="G10410" s="14" t="s">
        <v>195</v>
      </c>
      <c r="H10410" s="15">
        <f>HYPERLINK("https://docs.wto.org/imrd/directdoc.asp?DDFDocuments/t/G/SPS/NAUS122A3.DOC","EN")</f>
      </c>
      <c r="I10410" s="15">
        <f>HYPERLINK("https://docs.wto.org/imrd/directdoc.asp?DDFDocuments/u/G/SPS/NAUS122A3.DOC","FR")</f>
      </c>
      <c r="J10410" s="15">
        <f>HYPERLINK("https://docs.wto.org/imrd/directdoc.asp?DDFDocuments/v/G/SPS/NAUS122A3.DOC","ES")</f>
      </c>
    </row>
    <row r="10411">
      <c r="A10411" s="10" t="s">
        <v>17785</v>
      </c>
      <c r="B10411" s="11" t="s">
        <v>349</v>
      </c>
      <c r="C10411" s="10" t="s">
        <v>12</v>
      </c>
      <c r="D10411" s="12">
        <v>38702</v>
      </c>
      <c r="E10411" s="13" t="s">
        <v>17786</v>
      </c>
      <c r="F10411" s="13" t="s">
        <v>56</v>
      </c>
      <c r="G10411" s="14" t="s">
        <v>17787</v>
      </c>
      <c r="H10411" s="15">
        <f>HYPERLINK("https://docs.wto.org/imrd/directdoc.asp?DDFDocuments/t/G/SPS/NECU8.DOC","EN")</f>
      </c>
      <c r="I10411" s="15">
        <f>HYPERLINK("https://docs.wto.org/imrd/directdoc.asp?DDFDocuments/u/G/SPS/NECU8.DOC","FR")</f>
      </c>
      <c r="J10411" s="15">
        <f>HYPERLINK("https://docs.wto.org/imrd/directdoc.asp?DDFDocuments/v/G/SPS/NECU8.DOC","ES")</f>
      </c>
    </row>
    <row r="10412">
      <c r="A10412" s="10" t="s">
        <v>17788</v>
      </c>
      <c r="B10412" s="11" t="s">
        <v>161</v>
      </c>
      <c r="C10412" s="10" t="s">
        <v>40</v>
      </c>
      <c r="D10412" s="12">
        <v>38702</v>
      </c>
      <c r="E10412" s="13" t="s">
        <v>19</v>
      </c>
      <c r="F10412" s="13" t="s">
        <v>992</v>
      </c>
      <c r="G10412" s="14"/>
      <c r="H10412" s="15">
        <f>HYPERLINK("https://docs.wto.org/imrd/directdoc.asp?DDFDocuments/t/G/SPS/NUSA1050A1.doc","EN")</f>
      </c>
      <c r="I10412" s="15">
        <f>HYPERLINK("https://docs.wto.org/imrd/directdoc.asp?DDFDocuments/u/G/SPS/NUSA1050A1.doc","FR")</f>
      </c>
      <c r="J10412" s="15">
        <f>HYPERLINK("https://docs.wto.org/imrd/directdoc.asp?DDFDocuments/v/G/SPS/NUSA1050A1.doc","ES")</f>
      </c>
    </row>
    <row r="10413">
      <c r="A10413" s="10" t="s">
        <v>17789</v>
      </c>
      <c r="B10413" s="11" t="s">
        <v>72</v>
      </c>
      <c r="C10413" s="10" t="s">
        <v>40</v>
      </c>
      <c r="D10413" s="12">
        <v>38701</v>
      </c>
      <c r="E10413" s="13" t="s">
        <v>19</v>
      </c>
      <c r="F10413" s="13" t="s">
        <v>17790</v>
      </c>
      <c r="G10413" s="14"/>
      <c r="H10413" s="15">
        <f>HYPERLINK("https://docs.wto.org/imrd/directdoc.asp?DDFDocuments/t/G/SPS/NCAN244A1.DOC","EN")</f>
      </c>
      <c r="I10413" s="15">
        <f>HYPERLINK("https://docs.wto.org/imrd/directdoc.asp?DDFDocuments/u/G/SPS/NCAN244A1.DOC","FR")</f>
      </c>
      <c r="J10413" s="15">
        <f>HYPERLINK("https://docs.wto.org/imrd/directdoc.asp?DDFDocuments/v/G/SPS/NCAN244A1.DOC","ES")</f>
      </c>
    </row>
    <row r="10414">
      <c r="A10414" s="10" t="s">
        <v>17791</v>
      </c>
      <c r="B10414" s="11" t="s">
        <v>153</v>
      </c>
      <c r="C10414" s="10" t="s">
        <v>18</v>
      </c>
      <c r="D10414" s="12">
        <v>38700</v>
      </c>
      <c r="E10414" s="13" t="s">
        <v>17792</v>
      </c>
      <c r="F10414" s="13" t="s">
        <v>4116</v>
      </c>
      <c r="G10414" s="14"/>
      <c r="H10414" s="15">
        <f>HYPERLINK("https://docs.wto.org/imrd/directdoc.asp?DDFDocuments/t/G/SPS/NKOR196.doc","EN")</f>
      </c>
      <c r="I10414" s="15">
        <f>HYPERLINK("https://docs.wto.org/imrd/directdoc.asp?DDFDocuments/u/G/SPS/NKOR196.doc","FR")</f>
      </c>
      <c r="J10414" s="15">
        <f>HYPERLINK("https://docs.wto.org/imrd/directdoc.asp?DDFDocuments/v/G/SPS/NKOR196.doc","ES")</f>
      </c>
    </row>
    <row r="10415">
      <c r="A10415" s="10" t="s">
        <v>17793</v>
      </c>
      <c r="B10415" s="11" t="s">
        <v>145</v>
      </c>
      <c r="C10415" s="10" t="s">
        <v>54</v>
      </c>
      <c r="D10415" s="12">
        <v>38699</v>
      </c>
      <c r="E10415" s="13" t="s">
        <v>19</v>
      </c>
      <c r="F10415" s="13" t="s">
        <v>925</v>
      </c>
      <c r="G10415" s="14" t="s">
        <v>168</v>
      </c>
      <c r="H10415" s="15">
        <f>HYPERLINK("https://docs.wto.org/imrd/directdoc.asp?DDFDocuments/q/G/SPS/NPHL74A1.pdf","EN")</f>
      </c>
      <c r="I10415" s="15">
        <f>HYPERLINK("https://docs.wto.org/imrd/directdoc.asp?DDFDocuments/r/G/SPS/NPHL74A1.pdf","FR")</f>
      </c>
      <c r="J10415" s="15">
        <f>HYPERLINK("https://docs.wto.org/imrd/directdoc.asp?DDFDocuments/s/G/SPS/NPHL74A1.pdf","ES")</f>
      </c>
    </row>
    <row r="10416">
      <c r="A10416" s="10" t="s">
        <v>17794</v>
      </c>
      <c r="B10416" s="11" t="s">
        <v>145</v>
      </c>
      <c r="C10416" s="10" t="s">
        <v>12</v>
      </c>
      <c r="D10416" s="12">
        <v>38699</v>
      </c>
      <c r="E10416" s="13" t="s">
        <v>17795</v>
      </c>
      <c r="F10416" s="13" t="s">
        <v>229</v>
      </c>
      <c r="G10416" s="14" t="s">
        <v>7023</v>
      </c>
      <c r="H10416" s="15">
        <f>HYPERLINK("https://docs.wto.org/imrd/directdoc.asp?DDFDocuments/t/G/SPS/NPHL89.DOC","EN")</f>
      </c>
      <c r="I10416" s="15">
        <f>HYPERLINK("https://docs.wto.org/imrd/directdoc.asp?DDFDocuments/u/G/SPS/NPHL89.DOC","FR")</f>
      </c>
      <c r="J10416" s="15">
        <f>HYPERLINK("https://docs.wto.org/imrd/directdoc.asp?DDFDocuments/v/G/SPS/NPHL89.DOC","ES")</f>
      </c>
    </row>
    <row r="10417">
      <c r="A10417" s="10" t="s">
        <v>17796</v>
      </c>
      <c r="B10417" s="11" t="s">
        <v>145</v>
      </c>
      <c r="C10417" s="10" t="s">
        <v>12</v>
      </c>
      <c r="D10417" s="12">
        <v>38699</v>
      </c>
      <c r="E10417" s="13" t="s">
        <v>14839</v>
      </c>
      <c r="F10417" s="13" t="s">
        <v>6521</v>
      </c>
      <c r="G10417" s="14" t="s">
        <v>95</v>
      </c>
      <c r="H10417" s="15">
        <f>HYPERLINK("https://docs.wto.org/imrd/directdoc.asp?DDFDocuments/t/G/SPS/NPHL90.DOC","EN")</f>
      </c>
      <c r="I10417" s="15">
        <f>HYPERLINK("https://docs.wto.org/imrd/directdoc.asp?DDFDocuments/u/G/SPS/NPHL90.DOC","FR")</f>
      </c>
      <c r="J10417" s="15">
        <f>HYPERLINK("https://docs.wto.org/imrd/directdoc.asp?DDFDocuments/v/G/SPS/NPHL90.DOC","ES")</f>
      </c>
    </row>
    <row r="10418">
      <c r="A10418" s="10" t="s">
        <v>17797</v>
      </c>
      <c r="B10418" s="11" t="s">
        <v>145</v>
      </c>
      <c r="C10418" s="10" t="s">
        <v>12</v>
      </c>
      <c r="D10418" s="12">
        <v>38699</v>
      </c>
      <c r="E10418" s="13" t="s">
        <v>17795</v>
      </c>
      <c r="F10418" s="13" t="s">
        <v>36</v>
      </c>
      <c r="G10418" s="14" t="s">
        <v>72</v>
      </c>
      <c r="H10418" s="15">
        <f>HYPERLINK("https://docs.wto.org/imrd/directdoc.asp?DDFDocuments/t/G/SPS/NPHL91.DOC","EN")</f>
      </c>
      <c r="I10418" s="15">
        <f>HYPERLINK("https://docs.wto.org/imrd/directdoc.asp?DDFDocuments/u/G/SPS/NPHL91.DOC","FR")</f>
      </c>
      <c r="J10418" s="15">
        <f>HYPERLINK("https://docs.wto.org/imrd/directdoc.asp?DDFDocuments/v/G/SPS/NPHL91.DOC","ES")</f>
      </c>
    </row>
    <row r="10419">
      <c r="A10419" s="10" t="s">
        <v>17798</v>
      </c>
      <c r="B10419" s="11" t="s">
        <v>161</v>
      </c>
      <c r="C10419" s="10" t="s">
        <v>40</v>
      </c>
      <c r="D10419" s="12">
        <v>38699</v>
      </c>
      <c r="E10419" s="13" t="s">
        <v>19</v>
      </c>
      <c r="F10419" s="13" t="s">
        <v>7603</v>
      </c>
      <c r="G10419" s="14" t="s">
        <v>72</v>
      </c>
      <c r="H10419" s="15">
        <f>HYPERLINK("https://docs.wto.org/imrd/directdoc.asp?DDFDocuments/t/G/SPS/NUSA828A3.DOC","EN")</f>
      </c>
      <c r="I10419" s="15">
        <f>HYPERLINK("https://docs.wto.org/imrd/directdoc.asp?DDFDocuments/u/G/SPS/NUSA828A3.DOC","FR")</f>
      </c>
      <c r="J10419" s="15">
        <f>HYPERLINK("https://docs.wto.org/imrd/directdoc.asp?DDFDocuments/v/G/SPS/NUSA828A3.DOC","ES")</f>
      </c>
    </row>
    <row r="10420">
      <c r="A10420" s="10" t="s">
        <v>17799</v>
      </c>
      <c r="B10420" s="11" t="s">
        <v>188</v>
      </c>
      <c r="C10420" s="10" t="s">
        <v>2295</v>
      </c>
      <c r="D10420" s="12">
        <v>38695</v>
      </c>
      <c r="E10420" s="13" t="s">
        <v>19</v>
      </c>
      <c r="F10420" s="13" t="s">
        <v>8059</v>
      </c>
      <c r="G10420" s="14" t="s">
        <v>17800</v>
      </c>
      <c r="H10420" s="15">
        <f>HYPERLINK("https://docs.wto.org/imrd/directdoc.asp?DDFDocuments/t/G/SPS/NAUS192C1.DOC","EN")</f>
      </c>
      <c r="I10420" s="15">
        <f>HYPERLINK("https://docs.wto.org/imrd/directdoc.asp?DDFDocuments/u/G/SPS/NAUS192C1.DOC","FR")</f>
      </c>
      <c r="J10420" s="15">
        <f>HYPERLINK("https://docs.wto.org/imrd/directdoc.asp?DDFDocuments/v/G/SPS/NAUS192C1.DOC","ES")</f>
      </c>
    </row>
    <row r="10421">
      <c r="A10421" s="10" t="s">
        <v>17801</v>
      </c>
      <c r="B10421" s="11" t="s">
        <v>134</v>
      </c>
      <c r="C10421" s="10" t="s">
        <v>12</v>
      </c>
      <c r="D10421" s="12">
        <v>38692</v>
      </c>
      <c r="E10421" s="13" t="s">
        <v>17802</v>
      </c>
      <c r="F10421" s="13" t="s">
        <v>2192</v>
      </c>
      <c r="G10421" s="14" t="s">
        <v>95</v>
      </c>
      <c r="H10421" s="15">
        <f>HYPERLINK("https://docs.wto.org/imrd/directdoc.asp?DDFDocuments/t/G/SPS/NTHA136.DOC","EN")</f>
      </c>
      <c r="I10421" s="15">
        <f>HYPERLINK("https://docs.wto.org/imrd/directdoc.asp?DDFDocuments/u/G/SPS/NTHA136.DOC","FR")</f>
      </c>
      <c r="J10421" s="15">
        <f>HYPERLINK("https://docs.wto.org/imrd/directdoc.asp?DDFDocuments/v/G/SPS/NTHA136.DOC","ES")</f>
      </c>
    </row>
    <row r="10422">
      <c r="A10422" s="10" t="s">
        <v>17803</v>
      </c>
      <c r="B10422" s="11" t="s">
        <v>134</v>
      </c>
      <c r="C10422" s="10" t="s">
        <v>12</v>
      </c>
      <c r="D10422" s="12">
        <v>38692</v>
      </c>
      <c r="E10422" s="13" t="s">
        <v>17477</v>
      </c>
      <c r="F10422" s="13" t="s">
        <v>5891</v>
      </c>
      <c r="G10422" s="14" t="s">
        <v>17804</v>
      </c>
      <c r="H10422" s="15">
        <f>HYPERLINK("https://docs.wto.org/imrd/directdoc.asp?DDFDocuments/t/G/SPS/NTHA137.doc","EN")</f>
      </c>
      <c r="I10422" s="15">
        <f>HYPERLINK("https://docs.wto.org/imrd/directdoc.asp?DDFDocuments/u/G/SPS/NTHA137.doc","FR")</f>
      </c>
      <c r="J10422" s="15">
        <f>HYPERLINK("https://docs.wto.org/imrd/directdoc.asp?DDFDocuments/v/G/SPS/NTHA137.doc","ES")</f>
      </c>
    </row>
    <row r="10423">
      <c r="A10423" s="10" t="s">
        <v>17805</v>
      </c>
      <c r="B10423" s="11" t="s">
        <v>27</v>
      </c>
      <c r="C10423" s="10" t="s">
        <v>18</v>
      </c>
      <c r="D10423" s="12">
        <v>38687</v>
      </c>
      <c r="E10423" s="13" t="s">
        <v>17806</v>
      </c>
      <c r="F10423" s="13" t="s">
        <v>158</v>
      </c>
      <c r="G10423" s="14" t="s">
        <v>17</v>
      </c>
      <c r="H10423" s="15">
        <f>HYPERLINK("https://docs.wto.org/imrd/directdoc.asp?DDFDocuments/t/G/SPS/NCRI43.doc","EN")</f>
      </c>
      <c r="I10423" s="15">
        <f>HYPERLINK("https://docs.wto.org/imrd/directdoc.asp?DDFDocuments/u/G/SPS/NCRI43.doc","FR")</f>
      </c>
      <c r="J10423" s="15">
        <f>HYPERLINK("https://docs.wto.org/imrd/directdoc.asp?DDFDocuments/v/G/SPS/NCRI43.doc","ES")</f>
      </c>
    </row>
    <row r="10424">
      <c r="A10424" s="10" t="s">
        <v>17807</v>
      </c>
      <c r="B10424" s="11" t="s">
        <v>82</v>
      </c>
      <c r="C10424" s="10" t="s">
        <v>18</v>
      </c>
      <c r="D10424" s="12">
        <v>38687</v>
      </c>
      <c r="E10424" s="13" t="s">
        <v>16512</v>
      </c>
      <c r="F10424" s="13" t="s">
        <v>787</v>
      </c>
      <c r="G10424" s="14"/>
      <c r="H10424" s="15">
        <f>HYPERLINK("https://docs.wto.org/imrd/directdoc.asp?DDFDocuments/t/G/SPS/NEEC275.doc","EN")</f>
      </c>
      <c r="I10424" s="15">
        <f>HYPERLINK("https://docs.wto.org/imrd/directdoc.asp?DDFDocuments/u/G/SPS/NEEC275.doc","FR")</f>
      </c>
      <c r="J10424" s="15">
        <f>HYPERLINK("https://docs.wto.org/imrd/directdoc.asp?DDFDocuments/v/G/SPS/NEEC275.doc","ES")</f>
      </c>
    </row>
    <row r="10425">
      <c r="A10425" s="10" t="s">
        <v>17808</v>
      </c>
      <c r="B10425" s="11" t="s">
        <v>82</v>
      </c>
      <c r="C10425" s="10" t="s">
        <v>18</v>
      </c>
      <c r="D10425" s="12">
        <v>38687</v>
      </c>
      <c r="E10425" s="13" t="s">
        <v>16512</v>
      </c>
      <c r="F10425" s="13" t="s">
        <v>17809</v>
      </c>
      <c r="G10425" s="14"/>
      <c r="H10425" s="15">
        <f>HYPERLINK("https://docs.wto.org/imrd/directdoc.asp?DDFDocuments/t/G/SPS/NEEC276.doc","EN")</f>
      </c>
      <c r="I10425" s="15">
        <f>HYPERLINK("https://docs.wto.org/imrd/directdoc.asp?DDFDocuments/u/G/SPS/NEEC276.doc","FR")</f>
      </c>
      <c r="J10425" s="15">
        <f>HYPERLINK("https://docs.wto.org/imrd/directdoc.asp?DDFDocuments/v/G/SPS/NEEC276.doc","ES")</f>
      </c>
    </row>
    <row r="10426">
      <c r="A10426" s="10" t="s">
        <v>17810</v>
      </c>
      <c r="B10426" s="11" t="s">
        <v>2519</v>
      </c>
      <c r="C10426" s="10" t="s">
        <v>18</v>
      </c>
      <c r="D10426" s="12">
        <v>38687</v>
      </c>
      <c r="E10426" s="13" t="s">
        <v>17811</v>
      </c>
      <c r="F10426" s="13" t="s">
        <v>158</v>
      </c>
      <c r="G10426" s="14"/>
      <c r="H10426" s="15">
        <f>HYPERLINK("https://docs.wto.org/imrd/directdoc.asp?DDFDocuments/t/G/SPS/NNOR15.DOC","EN")</f>
      </c>
      <c r="I10426" s="15">
        <f>HYPERLINK("https://docs.wto.org/imrd/directdoc.asp?DDFDocuments/u/G/SPS/NNOR15.DOC","FR")</f>
      </c>
      <c r="J10426" s="15">
        <f>HYPERLINK("https://docs.wto.org/imrd/directdoc.asp?DDFDocuments/v/G/SPS/NNOR15.DOC","ES")</f>
      </c>
    </row>
    <row r="10427">
      <c r="A10427" s="10" t="s">
        <v>17812</v>
      </c>
      <c r="B10427" s="11" t="s">
        <v>623</v>
      </c>
      <c r="C10427" s="10" t="s">
        <v>54</v>
      </c>
      <c r="D10427" s="12">
        <v>38687</v>
      </c>
      <c r="E10427" s="13" t="s">
        <v>17813</v>
      </c>
      <c r="F10427" s="13" t="s">
        <v>216</v>
      </c>
      <c r="G10427" s="14" t="s">
        <v>7023</v>
      </c>
      <c r="H10427" s="15">
        <f>HYPERLINK("https://docs.wto.org/imrd/directdoc.asp?DDFDocuments/t/G/SPS/NOMN2.DOC","EN")</f>
      </c>
      <c r="I10427" s="15">
        <f>HYPERLINK("https://docs.wto.org/imrd/directdoc.asp?DDFDocuments/u/G/SPS/NOMN2.DOC","FR")</f>
      </c>
      <c r="J10427" s="15">
        <f>HYPERLINK("https://docs.wto.org/imrd/directdoc.asp?DDFDocuments/v/G/SPS/NOMN2.DOC","ES")</f>
      </c>
    </row>
    <row r="10428">
      <c r="A10428" s="10" t="s">
        <v>17814</v>
      </c>
      <c r="B10428" s="11" t="s">
        <v>623</v>
      </c>
      <c r="C10428" s="10" t="s">
        <v>12</v>
      </c>
      <c r="D10428" s="12">
        <v>38687</v>
      </c>
      <c r="E10428" s="13" t="s">
        <v>17815</v>
      </c>
      <c r="F10428" s="13" t="s">
        <v>56</v>
      </c>
      <c r="G10428" s="14" t="s">
        <v>17816</v>
      </c>
      <c r="H10428" s="15">
        <f>HYPERLINK("https://docs.wto.org/imrd/directdoc.asp?DDFDocuments/t/G/SPS/NOMN3.DOC","EN")</f>
      </c>
      <c r="I10428" s="15">
        <f>HYPERLINK("https://docs.wto.org/imrd/directdoc.asp?DDFDocuments/u/G/SPS/NOMN3.DOC","FR")</f>
      </c>
      <c r="J10428" s="15">
        <f>HYPERLINK("https://docs.wto.org/imrd/directdoc.asp?DDFDocuments/v/G/SPS/NOMN3.DOC","ES")</f>
      </c>
    </row>
    <row r="10429">
      <c r="A10429" s="10" t="s">
        <v>17817</v>
      </c>
      <c r="B10429" s="11" t="s">
        <v>623</v>
      </c>
      <c r="C10429" s="10" t="s">
        <v>12</v>
      </c>
      <c r="D10429" s="12">
        <v>38687</v>
      </c>
      <c r="E10429" s="13" t="s">
        <v>17818</v>
      </c>
      <c r="F10429" s="13" t="s">
        <v>138</v>
      </c>
      <c r="G10429" s="14" t="s">
        <v>43</v>
      </c>
      <c r="H10429" s="15">
        <f>HYPERLINK("https://docs.wto.org/imrd/directdoc.asp?DDFDocuments/t/G/SPS/NOMN4.DOC","EN")</f>
      </c>
      <c r="I10429" s="15">
        <f>HYPERLINK("https://docs.wto.org/imrd/directdoc.asp?DDFDocuments/u/G/SPS/NOMN4.DOC","FR")</f>
      </c>
      <c r="J10429" s="15">
        <f>HYPERLINK("https://docs.wto.org/imrd/directdoc.asp?DDFDocuments/v/G/SPS/NOMN4.DOC","ES")</f>
      </c>
    </row>
    <row r="10430">
      <c r="A10430" s="10" t="s">
        <v>17819</v>
      </c>
      <c r="B10430" s="11" t="s">
        <v>188</v>
      </c>
      <c r="C10430" s="10" t="s">
        <v>12</v>
      </c>
      <c r="D10430" s="12">
        <v>38686</v>
      </c>
      <c r="E10430" s="13" t="s">
        <v>17820</v>
      </c>
      <c r="F10430" s="13" t="s">
        <v>8059</v>
      </c>
      <c r="G10430" s="14" t="s">
        <v>17800</v>
      </c>
      <c r="H10430" s="15">
        <f>HYPERLINK("https://docs.wto.org/imrd/directdoc.asp?DDFDocuments/t/G/SPS/NAUS192.DOC","EN")</f>
      </c>
      <c r="I10430" s="15">
        <f>HYPERLINK("https://docs.wto.org/imrd/directdoc.asp?DDFDocuments/u/G/SPS/NAUS192.DOC","FR")</f>
      </c>
      <c r="J10430" s="15">
        <f>HYPERLINK("https://docs.wto.org/imrd/directdoc.asp?DDFDocuments/v/G/SPS/NAUS192.DOC","ES")</f>
      </c>
    </row>
    <row r="10431">
      <c r="A10431" s="10" t="s">
        <v>17821</v>
      </c>
      <c r="B10431" s="11" t="s">
        <v>161</v>
      </c>
      <c r="C10431" s="10" t="s">
        <v>40</v>
      </c>
      <c r="D10431" s="12">
        <v>38686</v>
      </c>
      <c r="E10431" s="13" t="s">
        <v>19</v>
      </c>
      <c r="F10431" s="13" t="s">
        <v>24</v>
      </c>
      <c r="G10431" s="14" t="s">
        <v>365</v>
      </c>
      <c r="H10431" s="15">
        <f>HYPERLINK("https://docs.wto.org/imrd/directdoc.asp?DDFDocuments/t/G/SPS/NUSA1072A1.DOC","EN")</f>
      </c>
      <c r="I10431" s="15">
        <f>HYPERLINK("https://docs.wto.org/imrd/directdoc.asp?DDFDocuments/u/G/SPS/NUSA1072A1.DOC","FR")</f>
      </c>
      <c r="J10431" s="15">
        <f>HYPERLINK("https://docs.wto.org/imrd/directdoc.asp?DDFDocuments/v/G/SPS/NUSA1072A1.DOC","ES")</f>
      </c>
    </row>
    <row r="10432">
      <c r="A10432" s="10" t="s">
        <v>17822</v>
      </c>
      <c r="B10432" s="11" t="s">
        <v>161</v>
      </c>
      <c r="C10432" s="10" t="s">
        <v>18</v>
      </c>
      <c r="D10432" s="12">
        <v>38686</v>
      </c>
      <c r="E10432" s="13" t="s">
        <v>17823</v>
      </c>
      <c r="F10432" s="13" t="s">
        <v>980</v>
      </c>
      <c r="G10432" s="14" t="s">
        <v>149</v>
      </c>
      <c r="H10432" s="15">
        <f>HYPERLINK("https://docs.wto.org/imrd/directdoc.asp?DDFDocuments/t/G/SPS/NUSA1168.doc","EN")</f>
      </c>
      <c r="I10432" s="15">
        <f>HYPERLINK("https://docs.wto.org/imrd/directdoc.asp?DDFDocuments/u/G/SPS/NUSA1168.doc","FR")</f>
      </c>
      <c r="J10432" s="15">
        <f>HYPERLINK("https://docs.wto.org/imrd/directdoc.asp?DDFDocuments/v/G/SPS/NUSA1168.doc","ES")</f>
      </c>
    </row>
    <row r="10433">
      <c r="A10433" s="10" t="s">
        <v>17824</v>
      </c>
      <c r="B10433" s="11" t="s">
        <v>59</v>
      </c>
      <c r="C10433" s="10" t="s">
        <v>40</v>
      </c>
      <c r="D10433" s="12">
        <v>38680</v>
      </c>
      <c r="E10433" s="13" t="s">
        <v>19</v>
      </c>
      <c r="F10433" s="13" t="s">
        <v>158</v>
      </c>
      <c r="G10433" s="14" t="s">
        <v>149</v>
      </c>
      <c r="H10433" s="15">
        <f>HYPERLINK("https://docs.wto.org/imrd/directdoc.asp?DDFDocuments/t/G/SPS/NTPKM19R9A1.DOC","EN")</f>
      </c>
      <c r="I10433" s="15">
        <f>HYPERLINK("https://docs.wto.org/imrd/directdoc.asp?DDFDocuments/u/G/SPS/NTPKM19R9A1.DOC","FR")</f>
      </c>
      <c r="J10433" s="15">
        <f>HYPERLINK("https://docs.wto.org/imrd/directdoc.asp?DDFDocuments/v/G/SPS/NTPKM19R9A1.DOC","ES")</f>
      </c>
    </row>
    <row r="10434">
      <c r="A10434" s="10" t="s">
        <v>17825</v>
      </c>
      <c r="B10434" s="11" t="s">
        <v>59</v>
      </c>
      <c r="C10434" s="10" t="s">
        <v>18</v>
      </c>
      <c r="D10434" s="12">
        <v>38679</v>
      </c>
      <c r="E10434" s="13" t="s">
        <v>19</v>
      </c>
      <c r="F10434" s="13" t="s">
        <v>17826</v>
      </c>
      <c r="G10434" s="14" t="s">
        <v>188</v>
      </c>
      <c r="H10434" s="15">
        <f>HYPERLINK("https://docs.wto.org/imrd/directdoc.asp?DDFDocuments/t/G/SPS/NTPKM19R9.DOC","EN")</f>
      </c>
      <c r="I10434" s="15">
        <f>HYPERLINK("https://docs.wto.org/imrd/directdoc.asp?DDFDocuments/u/G/SPS/NTPKM19R9.DOC","FR")</f>
      </c>
      <c r="J10434" s="15">
        <f>HYPERLINK("https://docs.wto.org/imrd/directdoc.asp?DDFDocuments/v/G/SPS/NTPKM19R9.DOC","ES")</f>
      </c>
    </row>
    <row r="10435">
      <c r="A10435" s="10" t="s">
        <v>17827</v>
      </c>
      <c r="B10435" s="11" t="s">
        <v>153</v>
      </c>
      <c r="C10435" s="10" t="s">
        <v>54</v>
      </c>
      <c r="D10435" s="12">
        <v>38677</v>
      </c>
      <c r="E10435" s="13" t="s">
        <v>19</v>
      </c>
      <c r="F10435" s="13" t="s">
        <v>9716</v>
      </c>
      <c r="G10435" s="14" t="s">
        <v>17589</v>
      </c>
      <c r="H10435" s="15">
        <f>HYPERLINK("https://docs.wto.org/imrd/directdoc.asp?DDFDocuments/t/G/SPS/NKOR98A11.DOC","EN")</f>
      </c>
      <c r="I10435" s="15">
        <f>HYPERLINK("https://docs.wto.org/imrd/directdoc.asp?DDFDocuments/u/G/SPS/NKOR98A11.DOC","FR")</f>
      </c>
      <c r="J10435" s="15">
        <f>HYPERLINK("https://docs.wto.org/imrd/directdoc.asp?DDFDocuments/v/G/SPS/NKOR98A11.DOC","ES")</f>
      </c>
    </row>
    <row r="10436">
      <c r="A10436" s="10" t="s">
        <v>17828</v>
      </c>
      <c r="B10436" s="11" t="s">
        <v>161</v>
      </c>
      <c r="C10436" s="10" t="s">
        <v>40</v>
      </c>
      <c r="D10436" s="12">
        <v>38677</v>
      </c>
      <c r="E10436" s="13" t="s">
        <v>19</v>
      </c>
      <c r="F10436" s="13" t="s">
        <v>24</v>
      </c>
      <c r="G10436" s="14"/>
      <c r="H10436" s="15">
        <f>HYPERLINK("https://docs.wto.org/imrd/directdoc.asp?DDFDocuments/q/G/SPS/NUSA984A1.pdf","EN")</f>
      </c>
      <c r="I10436" s="15">
        <f>HYPERLINK("https://docs.wto.org/imrd/directdoc.asp?DDFDocuments/r/G/SPS/NUSA984A1.pdf","FR")</f>
      </c>
      <c r="J10436" s="15">
        <f>HYPERLINK("https://docs.wto.org/imrd/directdoc.asp?DDFDocuments/s/G/SPS/NUSA984A1.pdf","ES")</f>
      </c>
    </row>
    <row r="10437">
      <c r="A10437" s="10" t="s">
        <v>17829</v>
      </c>
      <c r="B10437" s="11" t="s">
        <v>233</v>
      </c>
      <c r="C10437" s="10" t="s">
        <v>12</v>
      </c>
      <c r="D10437" s="12">
        <v>38674</v>
      </c>
      <c r="E10437" s="13" t="s">
        <v>17830</v>
      </c>
      <c r="F10437" s="13" t="s">
        <v>229</v>
      </c>
      <c r="G10437" s="14" t="s">
        <v>79</v>
      </c>
      <c r="H10437" s="15">
        <f>HYPERLINK("https://docs.wto.org/imrd/directdoc.asp?DDFDocuments/t/G/SPS/NPER123.DOC","EN")</f>
      </c>
      <c r="I10437" s="15">
        <f>HYPERLINK("https://docs.wto.org/imrd/directdoc.asp?DDFDocuments/u/G/SPS/NPER123.DOC","FR")</f>
      </c>
      <c r="J10437" s="15">
        <f>HYPERLINK("https://docs.wto.org/imrd/directdoc.asp?DDFDocuments/v/G/SPS/NPER123.DOC","ES")</f>
      </c>
    </row>
    <row r="10438">
      <c r="A10438" s="10" t="s">
        <v>17831</v>
      </c>
      <c r="B10438" s="11" t="s">
        <v>233</v>
      </c>
      <c r="C10438" s="10" t="s">
        <v>12</v>
      </c>
      <c r="D10438" s="12">
        <v>38674</v>
      </c>
      <c r="E10438" s="13" t="s">
        <v>17648</v>
      </c>
      <c r="F10438" s="13" t="s">
        <v>2192</v>
      </c>
      <c r="G10438" s="14" t="s">
        <v>95</v>
      </c>
      <c r="H10438" s="15">
        <f>HYPERLINK("https://docs.wto.org/imrd/directdoc.asp?DDFDocuments/t/G/SPS/NPER124.doc","EN")</f>
      </c>
      <c r="I10438" s="15">
        <f>HYPERLINK("https://docs.wto.org/imrd/directdoc.asp?DDFDocuments/u/G/SPS/NPER124.doc","FR")</f>
      </c>
      <c r="J10438" s="15">
        <f>HYPERLINK("https://docs.wto.org/imrd/directdoc.asp?DDFDocuments/v/G/SPS/NPER124.doc","ES")</f>
      </c>
    </row>
    <row r="10439">
      <c r="A10439" s="10" t="s">
        <v>17832</v>
      </c>
      <c r="B10439" s="11" t="s">
        <v>214</v>
      </c>
      <c r="C10439" s="10" t="s">
        <v>12</v>
      </c>
      <c r="D10439" s="12">
        <v>38673</v>
      </c>
      <c r="E10439" s="13" t="s">
        <v>17833</v>
      </c>
      <c r="F10439" s="13" t="s">
        <v>2192</v>
      </c>
      <c r="G10439" s="14" t="s">
        <v>95</v>
      </c>
      <c r="H10439" s="15">
        <f>HYPERLINK("https://docs.wto.org/imrd/directdoc.asp?DDFDocuments/t/G/SPS/NARE11.DOC","EN")</f>
      </c>
      <c r="I10439" s="15">
        <f>HYPERLINK("https://docs.wto.org/imrd/directdoc.asp?DDFDocuments/u/G/SPS/NARE11.DOC","FR")</f>
      </c>
      <c r="J10439" s="15">
        <f>HYPERLINK("https://docs.wto.org/imrd/directdoc.asp?DDFDocuments/v/G/SPS/NARE11.DOC","ES")</f>
      </c>
    </row>
    <row r="10440">
      <c r="A10440" s="10" t="s">
        <v>17834</v>
      </c>
      <c r="B10440" s="11" t="s">
        <v>214</v>
      </c>
      <c r="C10440" s="10" t="s">
        <v>12</v>
      </c>
      <c r="D10440" s="12">
        <v>38673</v>
      </c>
      <c r="E10440" s="13" t="s">
        <v>17835</v>
      </c>
      <c r="F10440" s="13" t="s">
        <v>138</v>
      </c>
      <c r="G10440" s="14" t="s">
        <v>684</v>
      </c>
      <c r="H10440" s="15">
        <f>HYPERLINK("https://docs.wto.org/imrd/directdoc.asp?DDFDocuments/t/G/SPS/NARE12.DOC","EN")</f>
      </c>
      <c r="I10440" s="15">
        <f>HYPERLINK("https://docs.wto.org/imrd/directdoc.asp?DDFDocuments/u/G/SPS/NARE12.DOC","FR")</f>
      </c>
      <c r="J10440" s="15">
        <f>HYPERLINK("https://docs.wto.org/imrd/directdoc.asp?DDFDocuments/v/G/SPS/NARE12.DOC","ES")</f>
      </c>
    </row>
    <row r="10441">
      <c r="A10441" s="10" t="s">
        <v>17836</v>
      </c>
      <c r="B10441" s="11" t="s">
        <v>188</v>
      </c>
      <c r="C10441" s="10" t="s">
        <v>12</v>
      </c>
      <c r="D10441" s="12">
        <v>38673</v>
      </c>
      <c r="E10441" s="13" t="s">
        <v>17837</v>
      </c>
      <c r="F10441" s="13" t="s">
        <v>10074</v>
      </c>
      <c r="G10441" s="14" t="s">
        <v>17800</v>
      </c>
      <c r="H10441" s="15">
        <f>HYPERLINK("https://docs.wto.org/imrd/directdoc.asp?DDFDocuments/t/G/SPS/NAUS191.DOC","EN")</f>
      </c>
      <c r="I10441" s="15">
        <f>HYPERLINK("https://docs.wto.org/imrd/directdoc.asp?DDFDocuments/u/G/SPS/NAUS191.DOC","FR")</f>
      </c>
      <c r="J10441" s="15">
        <f>HYPERLINK("https://docs.wto.org/imrd/directdoc.asp?DDFDocuments/v/G/SPS/NAUS191.DOC","ES")</f>
      </c>
    </row>
    <row r="10442">
      <c r="A10442" s="10" t="s">
        <v>17838</v>
      </c>
      <c r="B10442" s="11" t="s">
        <v>65</v>
      </c>
      <c r="C10442" s="10" t="s">
        <v>18</v>
      </c>
      <c r="D10442" s="12">
        <v>38673</v>
      </c>
      <c r="E10442" s="13" t="s">
        <v>17839</v>
      </c>
      <c r="F10442" s="13" t="s">
        <v>1282</v>
      </c>
      <c r="G10442" s="14"/>
      <c r="H10442" s="15">
        <f>HYPERLINK("https://docs.wto.org/imrd/directdoc.asp?DDFDocuments/t/G/SPS/NCHE48.doc","EN")</f>
      </c>
      <c r="I10442" s="15">
        <f>HYPERLINK("https://docs.wto.org/imrd/directdoc.asp?DDFDocuments/u/G/SPS/NCHE48.doc","FR")</f>
      </c>
      <c r="J10442" s="15">
        <f>HYPERLINK("https://docs.wto.org/imrd/directdoc.asp?DDFDocuments/v/G/SPS/NCHE48.doc","ES")</f>
      </c>
    </row>
    <row r="10443">
      <c r="A10443" s="10" t="s">
        <v>17840</v>
      </c>
      <c r="B10443" s="11" t="s">
        <v>145</v>
      </c>
      <c r="C10443" s="10" t="s">
        <v>12</v>
      </c>
      <c r="D10443" s="12">
        <v>38673</v>
      </c>
      <c r="E10443" s="13" t="s">
        <v>17841</v>
      </c>
      <c r="F10443" s="13" t="s">
        <v>2192</v>
      </c>
      <c r="G10443" s="14" t="s">
        <v>2102</v>
      </c>
      <c r="H10443" s="15">
        <f>HYPERLINK("https://docs.wto.org/imrd/directdoc.asp?DDFDocuments/t/G/SPS/NPHL86.doc","EN")</f>
      </c>
      <c r="I10443" s="15">
        <f>HYPERLINK("https://docs.wto.org/imrd/directdoc.asp?DDFDocuments/u/G/SPS/NPHL86.doc","FR")</f>
      </c>
      <c r="J10443" s="15">
        <f>HYPERLINK("https://docs.wto.org/imrd/directdoc.asp?DDFDocuments/v/G/SPS/NPHL86.doc","ES")</f>
      </c>
    </row>
    <row r="10444">
      <c r="A10444" s="10" t="s">
        <v>17842</v>
      </c>
      <c r="B10444" s="11" t="s">
        <v>145</v>
      </c>
      <c r="C10444" s="10" t="s">
        <v>12</v>
      </c>
      <c r="D10444" s="12">
        <v>38673</v>
      </c>
      <c r="E10444" s="13" t="s">
        <v>17795</v>
      </c>
      <c r="F10444" s="13" t="s">
        <v>229</v>
      </c>
      <c r="G10444" s="14" t="s">
        <v>17843</v>
      </c>
      <c r="H10444" s="15">
        <f>HYPERLINK("https://docs.wto.org/imrd/directdoc.asp?DDFDocuments/t/G/SPS/NPHL87.DOC","EN")</f>
      </c>
      <c r="I10444" s="15">
        <f>HYPERLINK("https://docs.wto.org/imrd/directdoc.asp?DDFDocuments/u/G/SPS/NPHL87.DOC","FR")</f>
      </c>
      <c r="J10444" s="15">
        <f>HYPERLINK("https://docs.wto.org/imrd/directdoc.asp?DDFDocuments/v/G/SPS/NPHL87.DOC","ES")</f>
      </c>
    </row>
    <row r="10445">
      <c r="A10445" s="10" t="s">
        <v>17844</v>
      </c>
      <c r="B10445" s="11" t="s">
        <v>145</v>
      </c>
      <c r="C10445" s="10" t="s">
        <v>18</v>
      </c>
      <c r="D10445" s="12">
        <v>38673</v>
      </c>
      <c r="E10445" s="13" t="s">
        <v>17845</v>
      </c>
      <c r="F10445" s="13" t="s">
        <v>1550</v>
      </c>
      <c r="G10445" s="14"/>
      <c r="H10445" s="15">
        <f>HYPERLINK("https://docs.wto.org/imrd/directdoc.asp?DDFDocuments/t/G/SPS/NPHL88.doc","EN")</f>
      </c>
      <c r="I10445" s="15">
        <f>HYPERLINK("https://docs.wto.org/imrd/directdoc.asp?DDFDocuments/u/G/SPS/NPHL88.doc","FR")</f>
      </c>
      <c r="J10445" s="15">
        <f>HYPERLINK("https://docs.wto.org/imrd/directdoc.asp?DDFDocuments/v/G/SPS/NPHL88.doc","ES")</f>
      </c>
    </row>
    <row r="10446">
      <c r="A10446" s="10" t="s">
        <v>17846</v>
      </c>
      <c r="B10446" s="11" t="s">
        <v>183</v>
      </c>
      <c r="C10446" s="10" t="s">
        <v>12</v>
      </c>
      <c r="D10446" s="12">
        <v>38672</v>
      </c>
      <c r="E10446" s="13" t="s">
        <v>17847</v>
      </c>
      <c r="F10446" s="13" t="s">
        <v>138</v>
      </c>
      <c r="G10446" s="14"/>
      <c r="H10446" s="15">
        <f>HYPERLINK("https://docs.wto.org/imrd/directdoc.asp?DDFDocuments/t/G/SPS/NARG83.DOC","EN")</f>
      </c>
      <c r="I10446" s="15">
        <f>HYPERLINK("https://docs.wto.org/imrd/directdoc.asp?DDFDocuments/u/G/SPS/NARG83.DOC","FR")</f>
      </c>
      <c r="J10446" s="15">
        <f>HYPERLINK("https://docs.wto.org/imrd/directdoc.asp?DDFDocuments/v/G/SPS/NARG83.DOC","ES")</f>
      </c>
    </row>
    <row r="10447">
      <c r="A10447" s="10" t="s">
        <v>17848</v>
      </c>
      <c r="B10447" s="11" t="s">
        <v>95</v>
      </c>
      <c r="C10447" s="10" t="s">
        <v>18</v>
      </c>
      <c r="D10447" s="12">
        <v>38672</v>
      </c>
      <c r="E10447" s="13" t="s">
        <v>17849</v>
      </c>
      <c r="F10447" s="13" t="s">
        <v>17850</v>
      </c>
      <c r="G10447" s="14"/>
      <c r="H10447" s="15">
        <f>HYPERLINK("https://docs.wto.org/imrd/directdoc.asp?DDFDocuments/q/G/SPS/NBRA126.pdf","EN")</f>
      </c>
      <c r="I10447" s="15">
        <f>HYPERLINK("https://docs.wto.org/imrd/directdoc.asp?DDFDocuments/r/G/SPS/NBRA126.pdf","FR")</f>
      </c>
      <c r="J10447" s="15">
        <f>HYPERLINK("https://docs.wto.org/imrd/directdoc.asp?DDFDocuments/s/G/SPS/NBRA126.pdf","ES")</f>
      </c>
    </row>
    <row r="10448">
      <c r="A10448" s="10" t="s">
        <v>17851</v>
      </c>
      <c r="B10448" s="11" t="s">
        <v>95</v>
      </c>
      <c r="C10448" s="10" t="s">
        <v>18</v>
      </c>
      <c r="D10448" s="12">
        <v>38672</v>
      </c>
      <c r="E10448" s="13" t="s">
        <v>17852</v>
      </c>
      <c r="F10448" s="13" t="s">
        <v>1282</v>
      </c>
      <c r="G10448" s="14"/>
      <c r="H10448" s="15">
        <f>HYPERLINK("https://docs.wto.org/imrd/directdoc.asp?DDFDocuments/t/G/SPS/NBRA127.doc","EN")</f>
      </c>
      <c r="I10448" s="15">
        <f>HYPERLINK("https://docs.wto.org/imrd/directdoc.asp?DDFDocuments/u/G/SPS/NBRA127.doc","FR")</f>
      </c>
      <c r="J10448" s="15">
        <f>HYPERLINK("https://docs.wto.org/imrd/directdoc.asp?DDFDocuments/v/G/SPS/NBRA127.doc","ES")</f>
      </c>
    </row>
    <row r="10449">
      <c r="A10449" s="10" t="s">
        <v>17853</v>
      </c>
      <c r="B10449" s="11" t="s">
        <v>95</v>
      </c>
      <c r="C10449" s="10" t="s">
        <v>18</v>
      </c>
      <c r="D10449" s="12">
        <v>38672</v>
      </c>
      <c r="E10449" s="13" t="s">
        <v>17854</v>
      </c>
      <c r="F10449" s="13" t="s">
        <v>15847</v>
      </c>
      <c r="G10449" s="14"/>
      <c r="H10449" s="15">
        <f>HYPERLINK("https://docs.wto.org/imrd/directdoc.asp?DDFDocuments/t/G/SPS/NBRA129.DOC","EN")</f>
      </c>
      <c r="I10449" s="15">
        <f>HYPERLINK("https://docs.wto.org/imrd/directdoc.asp?DDFDocuments/u/G/SPS/NBRA129.DOC","FR")</f>
      </c>
      <c r="J10449" s="15">
        <f>HYPERLINK("https://docs.wto.org/imrd/directdoc.asp?DDFDocuments/v/G/SPS/NBRA129.DOC","ES")</f>
      </c>
    </row>
    <row r="10450">
      <c r="A10450" s="10" t="s">
        <v>17855</v>
      </c>
      <c r="B10450" s="11" t="s">
        <v>95</v>
      </c>
      <c r="C10450" s="10" t="s">
        <v>18</v>
      </c>
      <c r="D10450" s="12">
        <v>38672</v>
      </c>
      <c r="E10450" s="13" t="s">
        <v>14536</v>
      </c>
      <c r="F10450" s="13" t="s">
        <v>368</v>
      </c>
      <c r="G10450" s="14" t="s">
        <v>11</v>
      </c>
      <c r="H10450" s="15">
        <f>HYPERLINK("https://docs.wto.org/imrd/directdoc.asp?DDFDocuments/t/G/SPS/NBRA130.doc","EN")</f>
      </c>
      <c r="I10450" s="15">
        <f>HYPERLINK("https://docs.wto.org/imrd/directdoc.asp?DDFDocuments/u/G/SPS/NBRA130.doc","FR")</f>
      </c>
      <c r="J10450" s="15">
        <f>HYPERLINK("https://docs.wto.org/imrd/directdoc.asp?DDFDocuments/v/G/SPS/NBRA130.doc","ES")</f>
      </c>
    </row>
    <row r="10451">
      <c r="A10451" s="10" t="s">
        <v>17856</v>
      </c>
      <c r="B10451" s="11" t="s">
        <v>233</v>
      </c>
      <c r="C10451" s="10" t="s">
        <v>18</v>
      </c>
      <c r="D10451" s="12">
        <v>38672</v>
      </c>
      <c r="E10451" s="13" t="s">
        <v>17857</v>
      </c>
      <c r="F10451" s="13" t="s">
        <v>992</v>
      </c>
      <c r="G10451" s="14" t="s">
        <v>149</v>
      </c>
      <c r="H10451" s="15">
        <f>HYPERLINK("https://docs.wto.org/imrd/directdoc.asp?DDFDocuments/t/G/SPS/NPER118.doc","EN")</f>
      </c>
      <c r="I10451" s="15">
        <f>HYPERLINK("https://docs.wto.org/imrd/directdoc.asp?DDFDocuments/u/G/SPS/NPER118.doc","FR")</f>
      </c>
      <c r="J10451" s="15">
        <f>HYPERLINK("https://docs.wto.org/imrd/directdoc.asp?DDFDocuments/v/G/SPS/NPER118.doc","ES")</f>
      </c>
    </row>
    <row r="10452">
      <c r="A10452" s="10" t="s">
        <v>17858</v>
      </c>
      <c r="B10452" s="11" t="s">
        <v>233</v>
      </c>
      <c r="C10452" s="10" t="s">
        <v>18</v>
      </c>
      <c r="D10452" s="12">
        <v>38672</v>
      </c>
      <c r="E10452" s="13" t="s">
        <v>13433</v>
      </c>
      <c r="F10452" s="13" t="s">
        <v>158</v>
      </c>
      <c r="G10452" s="14"/>
      <c r="H10452" s="15">
        <f>HYPERLINK("https://docs.wto.org/imrd/directdoc.asp?DDFDocuments/t/G/SPS/NPER119.DOC","EN")</f>
      </c>
      <c r="I10452" s="15">
        <f>HYPERLINK("https://docs.wto.org/imrd/directdoc.asp?DDFDocuments/u/G/SPS/NPER119.DOC","FR")</f>
      </c>
      <c r="J10452" s="15">
        <f>HYPERLINK("https://docs.wto.org/imrd/directdoc.asp?DDFDocuments/v/G/SPS/NPER119.DOC","ES")</f>
      </c>
    </row>
    <row r="10453">
      <c r="A10453" s="10" t="s">
        <v>17859</v>
      </c>
      <c r="B10453" s="11" t="s">
        <v>233</v>
      </c>
      <c r="C10453" s="10" t="s">
        <v>18</v>
      </c>
      <c r="D10453" s="12">
        <v>38672</v>
      </c>
      <c r="E10453" s="13" t="s">
        <v>17860</v>
      </c>
      <c r="F10453" s="13" t="s">
        <v>992</v>
      </c>
      <c r="G10453" s="14" t="s">
        <v>95</v>
      </c>
      <c r="H10453" s="15">
        <f>HYPERLINK("https://docs.wto.org/imrd/directdoc.asp?DDFDocuments/t/G/SPS/NPER120.DOC","EN")</f>
      </c>
      <c r="I10453" s="15">
        <f>HYPERLINK("https://docs.wto.org/imrd/directdoc.asp?DDFDocuments/u/G/SPS/NPER120.DOC","FR")</f>
      </c>
      <c r="J10453" s="15">
        <f>HYPERLINK("https://docs.wto.org/imrd/directdoc.asp?DDFDocuments/v/G/SPS/NPER120.DOC","ES")</f>
      </c>
    </row>
    <row r="10454">
      <c r="A10454" s="10" t="s">
        <v>17861</v>
      </c>
      <c r="B10454" s="11" t="s">
        <v>233</v>
      </c>
      <c r="C10454" s="10" t="s">
        <v>18</v>
      </c>
      <c r="D10454" s="12">
        <v>38672</v>
      </c>
      <c r="E10454" s="13" t="s">
        <v>17862</v>
      </c>
      <c r="F10454" s="13" t="s">
        <v>158</v>
      </c>
      <c r="G10454" s="14" t="s">
        <v>87</v>
      </c>
      <c r="H10454" s="15">
        <f>HYPERLINK("https://docs.wto.org/imrd/directdoc.asp?DDFDocuments/q/G/SPS/NPER121.pdf","EN")</f>
      </c>
      <c r="I10454" s="15">
        <f>HYPERLINK("https://docs.wto.org/imrd/directdoc.asp?DDFDocuments/r/G/SPS/NPER121.pdf","FR")</f>
      </c>
      <c r="J10454" s="15">
        <f>HYPERLINK("https://docs.wto.org/imrd/directdoc.asp?DDFDocuments/s/G/SPS/NPER121.pdf","ES")</f>
      </c>
    </row>
    <row r="10455">
      <c r="A10455" s="10" t="s">
        <v>17863</v>
      </c>
      <c r="B10455" s="11" t="s">
        <v>233</v>
      </c>
      <c r="C10455" s="10" t="s">
        <v>18</v>
      </c>
      <c r="D10455" s="12">
        <v>38672</v>
      </c>
      <c r="E10455" s="13" t="s">
        <v>17864</v>
      </c>
      <c r="F10455" s="13" t="s">
        <v>992</v>
      </c>
      <c r="G10455" s="14" t="s">
        <v>365</v>
      </c>
      <c r="H10455" s="15">
        <f>HYPERLINK("https://docs.wto.org/imrd/directdoc.asp?DDFDocuments/q/G/SPS/NPER122.pdf","EN")</f>
      </c>
      <c r="I10455" s="15">
        <f>HYPERLINK("https://docs.wto.org/imrd/directdoc.asp?DDFDocuments/r/G/SPS/NPER122.pdf","FR")</f>
      </c>
      <c r="J10455" s="15">
        <f>HYPERLINK("https://docs.wto.org/imrd/directdoc.asp?DDFDocuments/s/G/SPS/NPER122.pdf","ES")</f>
      </c>
    </row>
    <row r="10456">
      <c r="A10456" s="10" t="s">
        <v>17865</v>
      </c>
      <c r="B10456" s="11" t="s">
        <v>365</v>
      </c>
      <c r="C10456" s="10" t="s">
        <v>18</v>
      </c>
      <c r="D10456" s="12">
        <v>38671</v>
      </c>
      <c r="E10456" s="13" t="s">
        <v>17866</v>
      </c>
      <c r="F10456" s="13" t="s">
        <v>992</v>
      </c>
      <c r="G10456" s="14" t="s">
        <v>16535</v>
      </c>
      <c r="H10456" s="15">
        <f>HYPERLINK("https://docs.wto.org/imrd/directdoc.asp?DDFDocuments/q/G/SPS/NCHL202.pdf","EN")</f>
      </c>
      <c r="I10456" s="15">
        <f>HYPERLINK("https://docs.wto.org/imrd/directdoc.asp?DDFDocuments/r/G/SPS/NCHL202.pdf","FR")</f>
      </c>
      <c r="J10456" s="15">
        <f>HYPERLINK("https://docs.wto.org/imrd/directdoc.asp?DDFDocuments/s/G/SPS/NCHL202.pdf","ES")</f>
      </c>
    </row>
    <row r="10457">
      <c r="A10457" s="10" t="s">
        <v>17867</v>
      </c>
      <c r="B10457" s="11" t="s">
        <v>161</v>
      </c>
      <c r="C10457" s="10" t="s">
        <v>18</v>
      </c>
      <c r="D10457" s="12">
        <v>38670</v>
      </c>
      <c r="E10457" s="13" t="s">
        <v>2734</v>
      </c>
      <c r="F10457" s="13" t="s">
        <v>144</v>
      </c>
      <c r="G10457" s="14" t="s">
        <v>87</v>
      </c>
      <c r="H10457" s="15">
        <f>HYPERLINK("https://docs.wto.org/imrd/directdoc.asp?DDFDocuments/t/G/SPS/NUSA1155.DOC","EN")</f>
      </c>
      <c r="I10457" s="15">
        <f>HYPERLINK("https://docs.wto.org/imrd/directdoc.asp?DDFDocuments/u/G/SPS/NUSA1155.DOC","FR")</f>
      </c>
      <c r="J10457" s="15">
        <f>HYPERLINK("https://docs.wto.org/imrd/directdoc.asp?DDFDocuments/v/G/SPS/NUSA1155.DOC","ES")</f>
      </c>
    </row>
    <row r="10458">
      <c r="A10458" s="10" t="s">
        <v>17868</v>
      </c>
      <c r="B10458" s="11" t="s">
        <v>188</v>
      </c>
      <c r="C10458" s="10" t="s">
        <v>12</v>
      </c>
      <c r="D10458" s="12">
        <v>38667</v>
      </c>
      <c r="E10458" s="13" t="s">
        <v>17869</v>
      </c>
      <c r="F10458" s="13" t="s">
        <v>229</v>
      </c>
      <c r="G10458" s="14" t="s">
        <v>17870</v>
      </c>
      <c r="H10458" s="15">
        <f>HYPERLINK("https://docs.wto.org/imrd/directdoc.asp?DDFDocuments/t/G/SPS/NAUS190.DOC","EN")</f>
      </c>
      <c r="I10458" s="15">
        <f>HYPERLINK("https://docs.wto.org/imrd/directdoc.asp?DDFDocuments/u/G/SPS/NAUS190.DOC","FR")</f>
      </c>
      <c r="J10458" s="15">
        <f>HYPERLINK("https://docs.wto.org/imrd/directdoc.asp?DDFDocuments/v/G/SPS/NAUS190.DOC","ES")</f>
      </c>
    </row>
    <row r="10459">
      <c r="A10459" s="10" t="s">
        <v>17871</v>
      </c>
      <c r="B10459" s="11" t="s">
        <v>204</v>
      </c>
      <c r="C10459" s="10" t="s">
        <v>18</v>
      </c>
      <c r="D10459" s="12">
        <v>38667</v>
      </c>
      <c r="E10459" s="13" t="s">
        <v>17872</v>
      </c>
      <c r="F10459" s="13" t="s">
        <v>3442</v>
      </c>
      <c r="G10459" s="14"/>
      <c r="H10459" s="15">
        <f>HYPERLINK("https://docs.wto.org/imrd/directdoc.asp?DDFDocuments/q/G/SPS/NEGY4.pdf","EN")</f>
      </c>
      <c r="I10459" s="15">
        <f>HYPERLINK("https://docs.wto.org/imrd/directdoc.asp?DDFDocuments/r/G/SPS/NEGY4.pdf","FR")</f>
      </c>
      <c r="J10459" s="15">
        <f>HYPERLINK("https://docs.wto.org/imrd/directdoc.asp?DDFDocuments/s/G/SPS/NEGY4.pdf","ES")</f>
      </c>
    </row>
    <row r="10460">
      <c r="A10460" s="10" t="s">
        <v>17873</v>
      </c>
      <c r="B10460" s="11" t="s">
        <v>204</v>
      </c>
      <c r="C10460" s="10" t="s">
        <v>18</v>
      </c>
      <c r="D10460" s="12">
        <v>38667</v>
      </c>
      <c r="E10460" s="13" t="s">
        <v>17874</v>
      </c>
      <c r="F10460" s="13" t="s">
        <v>24</v>
      </c>
      <c r="G10460" s="14"/>
      <c r="H10460" s="15">
        <f>HYPERLINK("https://docs.wto.org/imrd/directdoc.asp?DDFDocuments/t/G/SPS/NEGY5.doc","EN")</f>
      </c>
      <c r="I10460" s="15">
        <f>HYPERLINK("https://docs.wto.org/imrd/directdoc.asp?DDFDocuments/u/G/SPS/NEGY5.doc","FR")</f>
      </c>
      <c r="J10460" s="15">
        <f>HYPERLINK("https://docs.wto.org/imrd/directdoc.asp?DDFDocuments/v/G/SPS/NEGY5.doc","ES")</f>
      </c>
    </row>
    <row r="10461">
      <c r="A10461" s="10" t="s">
        <v>17875</v>
      </c>
      <c r="B10461" s="11" t="s">
        <v>622</v>
      </c>
      <c r="C10461" s="10" t="s">
        <v>18</v>
      </c>
      <c r="D10461" s="12">
        <v>38663</v>
      </c>
      <c r="E10461" s="13" t="s">
        <v>17876</v>
      </c>
      <c r="F10461" s="13" t="s">
        <v>24</v>
      </c>
      <c r="G10461" s="14"/>
      <c r="H10461" s="15">
        <f>HYPERLINK("https://docs.wto.org/imrd/directdoc.asp?DDFDocuments/q/G/SPS/NBHR5.pdf","EN")</f>
      </c>
      <c r="I10461" s="15">
        <f>HYPERLINK("https://docs.wto.org/imrd/directdoc.asp?DDFDocuments/r/G/SPS/NBHR5.pdf","FR")</f>
      </c>
      <c r="J10461" s="15">
        <f>HYPERLINK("https://docs.wto.org/imrd/directdoc.asp?DDFDocuments/s/G/SPS/NBHR5.pdf","ES")</f>
      </c>
    </row>
    <row r="10462">
      <c r="A10462" s="10" t="s">
        <v>17877</v>
      </c>
      <c r="B10462" s="11" t="s">
        <v>214</v>
      </c>
      <c r="C10462" s="10" t="s">
        <v>12</v>
      </c>
      <c r="D10462" s="12">
        <v>38659</v>
      </c>
      <c r="E10462" s="13" t="s">
        <v>17878</v>
      </c>
      <c r="F10462" s="13" t="s">
        <v>138</v>
      </c>
      <c r="G10462" s="14" t="s">
        <v>17879</v>
      </c>
      <c r="H10462" s="15">
        <f>HYPERLINK("https://docs.wto.org/imrd/directdoc.asp?DDFDocuments/t/G/SPS/NARE10.DOC","EN")</f>
      </c>
      <c r="I10462" s="15">
        <f>HYPERLINK("https://docs.wto.org/imrd/directdoc.asp?DDFDocuments/u/G/SPS/NARE10.DOC","FR")</f>
      </c>
      <c r="J10462" s="15">
        <f>HYPERLINK("https://docs.wto.org/imrd/directdoc.asp?DDFDocuments/v/G/SPS/NARE10.DOC","ES")</f>
      </c>
    </row>
    <row r="10463">
      <c r="A10463" s="10" t="s">
        <v>17880</v>
      </c>
      <c r="B10463" s="11" t="s">
        <v>214</v>
      </c>
      <c r="C10463" s="10" t="s">
        <v>12</v>
      </c>
      <c r="D10463" s="12">
        <v>38659</v>
      </c>
      <c r="E10463" s="13" t="s">
        <v>17881</v>
      </c>
      <c r="F10463" s="13" t="s">
        <v>138</v>
      </c>
      <c r="G10463" s="14" t="s">
        <v>523</v>
      </c>
      <c r="H10463" s="15">
        <f>HYPERLINK("https://docs.wto.org/imrd/directdoc.asp?DDFDocuments/t/G/SPS/NARE8.DOC","EN")</f>
      </c>
      <c r="I10463" s="15">
        <f>HYPERLINK("https://docs.wto.org/imrd/directdoc.asp?DDFDocuments/u/G/SPS/NARE8.DOC","FR")</f>
      </c>
      <c r="J10463" s="15">
        <f>HYPERLINK("https://docs.wto.org/imrd/directdoc.asp?DDFDocuments/v/G/SPS/NARE8.DOC","ES")</f>
      </c>
    </row>
    <row r="10464">
      <c r="A10464" s="10" t="s">
        <v>17882</v>
      </c>
      <c r="B10464" s="11" t="s">
        <v>214</v>
      </c>
      <c r="C10464" s="10" t="s">
        <v>12</v>
      </c>
      <c r="D10464" s="12">
        <v>38659</v>
      </c>
      <c r="E10464" s="13" t="s">
        <v>17883</v>
      </c>
      <c r="F10464" s="13" t="s">
        <v>138</v>
      </c>
      <c r="G10464" s="14" t="s">
        <v>43</v>
      </c>
      <c r="H10464" s="15">
        <f>HYPERLINK("https://docs.wto.org/imrd/directdoc.asp?DDFDocuments/t/G/SPS/NARE9.DOC","EN")</f>
      </c>
      <c r="I10464" s="15">
        <f>HYPERLINK("https://docs.wto.org/imrd/directdoc.asp?DDFDocuments/u/G/SPS/NARE9.DOC","FR")</f>
      </c>
      <c r="J10464" s="15">
        <f>HYPERLINK("https://docs.wto.org/imrd/directdoc.asp?DDFDocuments/v/G/SPS/NARE9.DOC","ES")</f>
      </c>
    </row>
    <row r="10465">
      <c r="A10465" s="10" t="s">
        <v>17884</v>
      </c>
      <c r="B10465" s="11" t="s">
        <v>65</v>
      </c>
      <c r="C10465" s="10" t="s">
        <v>12</v>
      </c>
      <c r="D10465" s="12">
        <v>38659</v>
      </c>
      <c r="E10465" s="13" t="s">
        <v>19</v>
      </c>
      <c r="F10465" s="13" t="s">
        <v>229</v>
      </c>
      <c r="G10465" s="14"/>
      <c r="H10465" s="15">
        <f>HYPERLINK("https://docs.wto.org/imrd/directdoc.asp?DDFDocuments/t/G/SPS/NCHE47R1.DOC","EN")</f>
      </c>
      <c r="I10465" s="15">
        <f>HYPERLINK("https://docs.wto.org/imrd/directdoc.asp?DDFDocuments/u/G/SPS/NCHE47R1.DOC","FR")</f>
      </c>
      <c r="J10465" s="15">
        <f>HYPERLINK("https://docs.wto.org/imrd/directdoc.asp?DDFDocuments/v/G/SPS/NCHE47R1.DOC","ES")</f>
      </c>
    </row>
    <row r="10466">
      <c r="A10466" s="10" t="s">
        <v>17885</v>
      </c>
      <c r="B10466" s="11" t="s">
        <v>134</v>
      </c>
      <c r="C10466" s="10" t="s">
        <v>18</v>
      </c>
      <c r="D10466" s="12">
        <v>38659</v>
      </c>
      <c r="E10466" s="13" t="s">
        <v>17886</v>
      </c>
      <c r="F10466" s="13" t="s">
        <v>122</v>
      </c>
      <c r="G10466" s="14"/>
      <c r="H10466" s="15">
        <f>HYPERLINK("https://docs.wto.org/imrd/directdoc.asp?DDFDocuments/t/G/SPS/NTHA133.DOC","EN")</f>
      </c>
      <c r="I10466" s="15">
        <f>HYPERLINK("https://docs.wto.org/imrd/directdoc.asp?DDFDocuments/u/G/SPS/NTHA133.DOC","FR")</f>
      </c>
      <c r="J10466" s="15">
        <f>HYPERLINK("https://docs.wto.org/imrd/directdoc.asp?DDFDocuments/v/G/SPS/NTHA133.DOC","ES")</f>
      </c>
    </row>
    <row r="10467">
      <c r="A10467" s="10" t="s">
        <v>17887</v>
      </c>
      <c r="B10467" s="11" t="s">
        <v>134</v>
      </c>
      <c r="C10467" s="10" t="s">
        <v>18</v>
      </c>
      <c r="D10467" s="12">
        <v>38659</v>
      </c>
      <c r="E10467" s="13" t="s">
        <v>17888</v>
      </c>
      <c r="F10467" s="13" t="s">
        <v>24</v>
      </c>
      <c r="G10467" s="14"/>
      <c r="H10467" s="15">
        <f>HYPERLINK("https://docs.wto.org/imrd/directdoc.asp?DDFDocuments/q/G/SPS/NTHA134.pdf","EN")</f>
      </c>
      <c r="I10467" s="15">
        <f>HYPERLINK("https://docs.wto.org/imrd/directdoc.asp?DDFDocuments/r/G/SPS/NTHA134.pdf","FR")</f>
      </c>
      <c r="J10467" s="15">
        <f>HYPERLINK("https://docs.wto.org/imrd/directdoc.asp?DDFDocuments/s/G/SPS/NTHA134.pdf","ES")</f>
      </c>
    </row>
    <row r="10468">
      <c r="A10468" s="10" t="s">
        <v>17889</v>
      </c>
      <c r="B10468" s="11" t="s">
        <v>95</v>
      </c>
      <c r="C10468" s="10" t="s">
        <v>18</v>
      </c>
      <c r="D10468" s="12">
        <v>38658</v>
      </c>
      <c r="E10468" s="13" t="s">
        <v>17890</v>
      </c>
      <c r="F10468" s="13" t="s">
        <v>24</v>
      </c>
      <c r="G10468" s="14"/>
      <c r="H10468" s="15">
        <f>HYPERLINK("https://docs.wto.org/imrd/directdoc.asp?DDFDocuments/t/G/SPS/NBRA125.doc","EN")</f>
      </c>
      <c r="I10468" s="15">
        <f>HYPERLINK("https://docs.wto.org/imrd/directdoc.asp?DDFDocuments/u/G/SPS/NBRA125.doc","FR")</f>
      </c>
      <c r="J10468" s="15">
        <f>HYPERLINK("https://docs.wto.org/imrd/directdoc.asp?DDFDocuments/v/G/SPS/NBRA125.doc","ES")</f>
      </c>
    </row>
    <row r="10469">
      <c r="A10469" s="10" t="s">
        <v>17891</v>
      </c>
      <c r="B10469" s="11" t="s">
        <v>204</v>
      </c>
      <c r="C10469" s="10" t="s">
        <v>12</v>
      </c>
      <c r="D10469" s="12">
        <v>38658</v>
      </c>
      <c r="E10469" s="13" t="s">
        <v>17892</v>
      </c>
      <c r="F10469" s="13" t="s">
        <v>138</v>
      </c>
      <c r="G10469" s="14"/>
      <c r="H10469" s="15">
        <f>HYPERLINK("https://docs.wto.org/imrd/directdoc.asp?DDFDocuments/t/G/SPS/NEGY3.DOC","EN")</f>
      </c>
      <c r="I10469" s="15">
        <f>HYPERLINK("https://docs.wto.org/imrd/directdoc.asp?DDFDocuments/u/G/SPS/NEGY3.DOC","FR")</f>
      </c>
      <c r="J10469" s="15">
        <f>HYPERLINK("https://docs.wto.org/imrd/directdoc.asp?DDFDocuments/v/G/SPS/NEGY3.DOC","ES")</f>
      </c>
    </row>
    <row r="10470">
      <c r="A10470" s="10" t="s">
        <v>17893</v>
      </c>
      <c r="B10470" s="11" t="s">
        <v>153</v>
      </c>
      <c r="C10470" s="10" t="s">
        <v>18</v>
      </c>
      <c r="D10470" s="12">
        <v>38658</v>
      </c>
      <c r="E10470" s="13" t="s">
        <v>17894</v>
      </c>
      <c r="F10470" s="13" t="s">
        <v>17895</v>
      </c>
      <c r="G10470" s="14"/>
      <c r="H10470" s="15">
        <f>HYPERLINK("https://docs.wto.org/imrd/directdoc.asp?DDFDocuments/t/G/SPS/NKOR193.DOC","EN")</f>
      </c>
      <c r="I10470" s="15">
        <f>HYPERLINK("https://docs.wto.org/imrd/directdoc.asp?DDFDocuments/u/G/SPS/NKOR193.DOC","FR")</f>
      </c>
      <c r="J10470" s="15">
        <f>HYPERLINK("https://docs.wto.org/imrd/directdoc.asp?DDFDocuments/v/G/SPS/NKOR193.DOC","ES")</f>
      </c>
    </row>
    <row r="10471">
      <c r="A10471" s="10" t="s">
        <v>17896</v>
      </c>
      <c r="B10471" s="11" t="s">
        <v>43</v>
      </c>
      <c r="C10471" s="10" t="s">
        <v>12</v>
      </c>
      <c r="D10471" s="12">
        <v>38658</v>
      </c>
      <c r="E10471" s="13" t="s">
        <v>17897</v>
      </c>
      <c r="F10471" s="13" t="s">
        <v>1550</v>
      </c>
      <c r="G10471" s="14"/>
      <c r="H10471" s="15">
        <f>HYPERLINK("https://docs.wto.org/imrd/directdoc.asp?DDFDocuments/t/G/SPS/NROU7.DOC","EN")</f>
      </c>
      <c r="I10471" s="15">
        <f>HYPERLINK("https://docs.wto.org/imrd/directdoc.asp?DDFDocuments/u/G/SPS/NROU7.DOC","FR")</f>
      </c>
      <c r="J10471" s="15">
        <f>HYPERLINK("https://docs.wto.org/imrd/directdoc.asp?DDFDocuments/v/G/SPS/NROU7.DOC","ES")</f>
      </c>
    </row>
    <row r="10472">
      <c r="A10472" s="10" t="s">
        <v>17898</v>
      </c>
      <c r="B10472" s="11" t="s">
        <v>79</v>
      </c>
      <c r="C10472" s="10" t="s">
        <v>12</v>
      </c>
      <c r="D10472" s="12">
        <v>38657</v>
      </c>
      <c r="E10472" s="13" t="s">
        <v>17899</v>
      </c>
      <c r="F10472" s="13" t="s">
        <v>2192</v>
      </c>
      <c r="G10472" s="14" t="s">
        <v>95</v>
      </c>
      <c r="H10472" s="15">
        <f>HYPERLINK("https://docs.wto.org/imrd/directdoc.asp?DDFDocuments/t/G/SPS/NCOL104.doc","EN")</f>
      </c>
      <c r="I10472" s="15">
        <f>HYPERLINK("https://docs.wto.org/imrd/directdoc.asp?DDFDocuments/u/G/SPS/NCOL104.doc","FR")</f>
      </c>
      <c r="J10472" s="15">
        <f>HYPERLINK("https://docs.wto.org/imrd/directdoc.asp?DDFDocuments/v/G/SPS/NCOL104.doc","ES")</f>
      </c>
    </row>
    <row r="10473">
      <c r="A10473" s="10" t="s">
        <v>17900</v>
      </c>
      <c r="B10473" s="11" t="s">
        <v>866</v>
      </c>
      <c r="C10473" s="10" t="s">
        <v>12</v>
      </c>
      <c r="D10473" s="12">
        <v>38656</v>
      </c>
      <c r="E10473" s="13" t="s">
        <v>17901</v>
      </c>
      <c r="F10473" s="13" t="s">
        <v>2192</v>
      </c>
      <c r="G10473" s="14" t="s">
        <v>95</v>
      </c>
      <c r="H10473" s="15">
        <f>HYPERLINK("https://docs.wto.org/imrd/directdoc.asp?DDFDocuments/t/G/SPS/NBOL10.DOC","EN")</f>
      </c>
      <c r="I10473" s="15">
        <f>HYPERLINK("https://docs.wto.org/imrd/directdoc.asp?DDFDocuments/u/G/SPS/NBOL10.DOC","FR")</f>
      </c>
      <c r="J10473" s="15">
        <f>HYPERLINK("https://docs.wto.org/imrd/directdoc.asp?DDFDocuments/v/G/SPS/NBOL10.DOC","ES")</f>
      </c>
    </row>
    <row r="10474">
      <c r="A10474" s="10" t="s">
        <v>17902</v>
      </c>
      <c r="B10474" s="11" t="s">
        <v>866</v>
      </c>
      <c r="C10474" s="10" t="s">
        <v>12</v>
      </c>
      <c r="D10474" s="12">
        <v>38656</v>
      </c>
      <c r="E10474" s="13" t="s">
        <v>17903</v>
      </c>
      <c r="F10474" s="13" t="s">
        <v>229</v>
      </c>
      <c r="G10474" s="14" t="s">
        <v>79</v>
      </c>
      <c r="H10474" s="15">
        <f>HYPERLINK("https://docs.wto.org/imrd/directdoc.asp?DDFDocuments/t/G/SPS/NBOL11.DOC","EN")</f>
      </c>
      <c r="I10474" s="15">
        <f>HYPERLINK("https://docs.wto.org/imrd/directdoc.asp?DDFDocuments/u/G/SPS/NBOL11.DOC","FR")</f>
      </c>
      <c r="J10474" s="15">
        <f>HYPERLINK("https://docs.wto.org/imrd/directdoc.asp?DDFDocuments/v/G/SPS/NBOL11.DOC","ES")</f>
      </c>
    </row>
    <row r="10475">
      <c r="A10475" s="10" t="s">
        <v>17904</v>
      </c>
      <c r="B10475" s="11" t="s">
        <v>72</v>
      </c>
      <c r="C10475" s="10" t="s">
        <v>18</v>
      </c>
      <c r="D10475" s="12">
        <v>38656</v>
      </c>
      <c r="E10475" s="13" t="s">
        <v>19</v>
      </c>
      <c r="F10475" s="13" t="s">
        <v>15131</v>
      </c>
      <c r="G10475" s="14" t="s">
        <v>17448</v>
      </c>
      <c r="H10475" s="15">
        <f>HYPERLINK("https://docs.wto.org/imrd/directdoc.asp?DDFDocuments/t/G/SPS/NCAN157R10.DOC","EN")</f>
      </c>
      <c r="I10475" s="15">
        <f>HYPERLINK("https://docs.wto.org/imrd/directdoc.asp?DDFDocuments/u/G/SPS/NCAN157R10.DOC","FR")</f>
      </c>
      <c r="J10475" s="15">
        <f>HYPERLINK("https://docs.wto.org/imrd/directdoc.asp?DDFDocuments/v/G/SPS/NCAN157R10.DOC","ES")</f>
      </c>
    </row>
    <row r="10476">
      <c r="A10476" s="10" t="s">
        <v>17905</v>
      </c>
      <c r="B10476" s="11" t="s">
        <v>79</v>
      </c>
      <c r="C10476" s="10" t="s">
        <v>40</v>
      </c>
      <c r="D10476" s="12">
        <v>38656</v>
      </c>
      <c r="E10476" s="13" t="s">
        <v>19</v>
      </c>
      <c r="F10476" s="13" t="s">
        <v>17906</v>
      </c>
      <c r="G10476" s="14"/>
      <c r="H10476" s="15">
        <f>HYPERLINK("https://docs.wto.org/imrd/directdoc.asp?DDFDocuments/t/G/SPS/NCOL101A1.DOC","EN")</f>
      </c>
      <c r="I10476" s="15">
        <f>HYPERLINK("https://docs.wto.org/imrd/directdoc.asp?DDFDocuments/u/G/SPS/NCOL101A1.DOC","FR")</f>
      </c>
      <c r="J10476" s="15">
        <f>HYPERLINK("https://docs.wto.org/imrd/directdoc.asp?DDFDocuments/v/G/SPS/NCOL101A1.DOC","ES")</f>
      </c>
    </row>
    <row r="10477">
      <c r="A10477" s="10" t="s">
        <v>17907</v>
      </c>
      <c r="B10477" s="11" t="s">
        <v>27</v>
      </c>
      <c r="C10477" s="10" t="s">
        <v>18</v>
      </c>
      <c r="D10477" s="12">
        <v>38656</v>
      </c>
      <c r="E10477" s="13" t="s">
        <v>17908</v>
      </c>
      <c r="F10477" s="13" t="s">
        <v>14734</v>
      </c>
      <c r="G10477" s="14"/>
      <c r="H10477" s="15">
        <f>HYPERLINK("https://docs.wto.org/imrd/directdoc.asp?DDFDocuments/t/G/SPS/NCRI42.DOC","EN")</f>
      </c>
      <c r="I10477" s="15">
        <f>HYPERLINK("https://docs.wto.org/imrd/directdoc.asp?DDFDocuments/u/G/SPS/NCRI42.DOC","FR")</f>
      </c>
      <c r="J10477" s="15">
        <f>HYPERLINK("https://docs.wto.org/imrd/directdoc.asp?DDFDocuments/v/G/SPS/NCRI42.DOC","ES")</f>
      </c>
    </row>
    <row r="10478">
      <c r="A10478" s="10" t="s">
        <v>17909</v>
      </c>
      <c r="B10478" s="11" t="s">
        <v>124</v>
      </c>
      <c r="C10478" s="10" t="s">
        <v>12</v>
      </c>
      <c r="D10478" s="12">
        <v>38656</v>
      </c>
      <c r="E10478" s="13" t="s">
        <v>17910</v>
      </c>
      <c r="F10478" s="13" t="s">
        <v>4395</v>
      </c>
      <c r="G10478" s="14" t="s">
        <v>95</v>
      </c>
      <c r="H10478" s="15">
        <f>HYPERLINK("https://docs.wto.org/imrd/directdoc.asp?DDFDocuments/q/G/SPS/NIDN26.pdf","EN")</f>
      </c>
      <c r="I10478" s="15">
        <f>HYPERLINK("https://docs.wto.org/imrd/directdoc.asp?DDFDocuments/r/G/SPS/NIDN26.pdf","FR")</f>
      </c>
      <c r="J10478" s="15">
        <f>HYPERLINK("https://docs.wto.org/imrd/directdoc.asp?DDFDocuments/s/G/SPS/NIDN26.pdf","ES")</f>
      </c>
    </row>
    <row r="10479">
      <c r="A10479" s="10" t="s">
        <v>17911</v>
      </c>
      <c r="B10479" s="11" t="s">
        <v>1944</v>
      </c>
      <c r="C10479" s="10" t="s">
        <v>18</v>
      </c>
      <c r="D10479" s="12">
        <v>38656</v>
      </c>
      <c r="E10479" s="13" t="s">
        <v>17912</v>
      </c>
      <c r="F10479" s="13" t="s">
        <v>262</v>
      </c>
      <c r="G10479" s="14" t="s">
        <v>3481</v>
      </c>
      <c r="H10479" s="15">
        <f>HYPERLINK("https://docs.wto.org/imrd/directdoc.asp?DDFDocuments/q/G/SPS/NPAN46.pdf","EN")</f>
      </c>
      <c r="I10479" s="15">
        <f>HYPERLINK("https://docs.wto.org/imrd/directdoc.asp?DDFDocuments/r/G/SPS/NPAN46.pdf","FR")</f>
      </c>
      <c r="J10479" s="15">
        <f>HYPERLINK("https://docs.wto.org/imrd/directdoc.asp?DDFDocuments/s/G/SPS/NPAN46.pdf","ES")</f>
      </c>
    </row>
    <row r="10480">
      <c r="A10480" s="10" t="s">
        <v>17913</v>
      </c>
      <c r="B10480" s="11" t="s">
        <v>161</v>
      </c>
      <c r="C10480" s="10" t="s">
        <v>18</v>
      </c>
      <c r="D10480" s="12">
        <v>38656</v>
      </c>
      <c r="E10480" s="13" t="s">
        <v>1526</v>
      </c>
      <c r="F10480" s="13" t="s">
        <v>2192</v>
      </c>
      <c r="G10480" s="14"/>
      <c r="H10480" s="15">
        <f>HYPERLINK("https://docs.wto.org/imrd/directdoc.asp?DDFDocuments/t/G/SPS/NUSA1146.doc","EN")</f>
      </c>
      <c r="I10480" s="15">
        <f>HYPERLINK("https://docs.wto.org/imrd/directdoc.asp?DDFDocuments/u/G/SPS/NUSA1146.doc","FR")</f>
      </c>
      <c r="J10480" s="15">
        <f>HYPERLINK("https://docs.wto.org/imrd/directdoc.asp?DDFDocuments/v/G/SPS/NUSA1146.doc","ES")</f>
      </c>
    </row>
    <row r="10481">
      <c r="A10481" s="10" t="s">
        <v>17914</v>
      </c>
      <c r="B10481" s="11" t="s">
        <v>82</v>
      </c>
      <c r="C10481" s="10" t="s">
        <v>18</v>
      </c>
      <c r="D10481" s="12">
        <v>38652</v>
      </c>
      <c r="E10481" s="13" t="s">
        <v>17915</v>
      </c>
      <c r="F10481" s="13" t="s">
        <v>7603</v>
      </c>
      <c r="G10481" s="14" t="s">
        <v>17916</v>
      </c>
      <c r="H10481" s="15">
        <f>HYPERLINK("https://docs.wto.org/imrd/directdoc.asp?DDFDocuments/t/G/SPS/NEEC271.doc","EN")</f>
      </c>
      <c r="I10481" s="15">
        <f>HYPERLINK("https://docs.wto.org/imrd/directdoc.asp?DDFDocuments/u/G/SPS/NEEC271.doc","FR")</f>
      </c>
      <c r="J10481" s="15">
        <f>HYPERLINK("https://docs.wto.org/imrd/directdoc.asp?DDFDocuments/v/G/SPS/NEEC271.doc","ES")</f>
      </c>
    </row>
    <row r="10482">
      <c r="A10482" s="10" t="s">
        <v>17917</v>
      </c>
      <c r="B10482" s="11" t="s">
        <v>161</v>
      </c>
      <c r="C10482" s="10" t="s">
        <v>54</v>
      </c>
      <c r="D10482" s="12">
        <v>38652</v>
      </c>
      <c r="E10482" s="13" t="s">
        <v>19</v>
      </c>
      <c r="F10482" s="13" t="s">
        <v>158</v>
      </c>
      <c r="G10482" s="14"/>
      <c r="H10482" s="15">
        <f>HYPERLINK("https://docs.wto.org/imrd/directdoc.asp?DDFDocuments/q/G/SPS/NUSA722R1A1.pdf","EN")</f>
      </c>
      <c r="I10482" s="15">
        <f>HYPERLINK("https://docs.wto.org/imrd/directdoc.asp?DDFDocuments/r/G/SPS/NUSA722R1A1.pdf","FR")</f>
      </c>
      <c r="J10482" s="15">
        <f>HYPERLINK("https://docs.wto.org/imrd/directdoc.asp?DDFDocuments/s/G/SPS/NUSA722R1A1.pdf","ES")</f>
      </c>
    </row>
    <row r="10483">
      <c r="A10483" s="10" t="s">
        <v>17918</v>
      </c>
      <c r="B10483" s="11" t="s">
        <v>3715</v>
      </c>
      <c r="C10483" s="10" t="s">
        <v>12</v>
      </c>
      <c r="D10483" s="12">
        <v>38651</v>
      </c>
      <c r="E10483" s="13" t="s">
        <v>17919</v>
      </c>
      <c r="F10483" s="13" t="s">
        <v>138</v>
      </c>
      <c r="G10483" s="14" t="s">
        <v>17920</v>
      </c>
      <c r="H10483" s="15">
        <f>HYPERLINK("https://docs.wto.org/imrd/directdoc.asp?DDFDocuments/t/G/SPS/NARM1.DOC","EN")</f>
      </c>
      <c r="I10483" s="15">
        <f>HYPERLINK("https://docs.wto.org/imrd/directdoc.asp?DDFDocuments/u/G/SPS/NARM1.DOC","FR")</f>
      </c>
      <c r="J10483" s="15">
        <f>HYPERLINK("https://docs.wto.org/imrd/directdoc.asp?DDFDocuments/v/G/SPS/NARM1.DOC","ES")</f>
      </c>
    </row>
    <row r="10484">
      <c r="A10484" s="10" t="s">
        <v>17921</v>
      </c>
      <c r="B10484" s="11" t="s">
        <v>22</v>
      </c>
      <c r="C10484" s="10" t="s">
        <v>12</v>
      </c>
      <c r="D10484" s="12">
        <v>38650</v>
      </c>
      <c r="E10484" s="13" t="s">
        <v>17922</v>
      </c>
      <c r="F10484" s="13" t="s">
        <v>17923</v>
      </c>
      <c r="G10484" s="14" t="s">
        <v>17787</v>
      </c>
      <c r="H10484" s="15">
        <f>HYPERLINK("https://docs.wto.org/imrd/directdoc.asp?DDFDocuments/t/G/SPS/NKEN15.DOC","EN")</f>
      </c>
      <c r="I10484" s="15">
        <f>HYPERLINK("https://docs.wto.org/imrd/directdoc.asp?DDFDocuments/u/G/SPS/NKEN15.DOC","FR")</f>
      </c>
      <c r="J10484" s="15">
        <f>HYPERLINK("https://docs.wto.org/imrd/directdoc.asp?DDFDocuments/v/G/SPS/NKEN15.DOC","ES")</f>
      </c>
    </row>
    <row r="10485">
      <c r="A10485" s="10" t="s">
        <v>17924</v>
      </c>
      <c r="B10485" s="11" t="s">
        <v>161</v>
      </c>
      <c r="C10485" s="10" t="s">
        <v>18</v>
      </c>
      <c r="D10485" s="12">
        <v>38650</v>
      </c>
      <c r="E10485" s="13" t="s">
        <v>17925</v>
      </c>
      <c r="F10485" s="13" t="s">
        <v>7603</v>
      </c>
      <c r="G10485" s="14"/>
      <c r="H10485" s="15">
        <f>HYPERLINK("https://docs.wto.org/imrd/directdoc.asp?DDFDocuments/t/G/SPS/NUSA1141.DOC","EN")</f>
      </c>
      <c r="I10485" s="15">
        <f>HYPERLINK("https://docs.wto.org/imrd/directdoc.asp?DDFDocuments/u/G/SPS/NUSA1141.DOC","FR")</f>
      </c>
      <c r="J10485" s="15">
        <f>HYPERLINK("https://docs.wto.org/imrd/directdoc.asp?DDFDocuments/v/G/SPS/NUSA1141.DOC","ES")</f>
      </c>
    </row>
    <row r="10486">
      <c r="A10486" s="10" t="s">
        <v>17926</v>
      </c>
      <c r="B10486" s="11" t="s">
        <v>145</v>
      </c>
      <c r="C10486" s="10" t="s">
        <v>18</v>
      </c>
      <c r="D10486" s="12">
        <v>38649</v>
      </c>
      <c r="E10486" s="13" t="s">
        <v>10770</v>
      </c>
      <c r="F10486" s="13" t="s">
        <v>262</v>
      </c>
      <c r="G10486" s="14"/>
      <c r="H10486" s="15">
        <f>HYPERLINK("https://docs.wto.org/imrd/directdoc.asp?DDFDocuments/t/G/SPS/NPHL85.doc","EN")</f>
      </c>
      <c r="I10486" s="15">
        <f>HYPERLINK("https://docs.wto.org/imrd/directdoc.asp?DDFDocuments/u/G/SPS/NPHL85.doc","FR")</f>
      </c>
      <c r="J10486" s="15">
        <f>HYPERLINK("https://docs.wto.org/imrd/directdoc.asp?DDFDocuments/v/G/SPS/NPHL85.doc","ES")</f>
      </c>
    </row>
    <row r="10487">
      <c r="A10487" s="10" t="s">
        <v>17927</v>
      </c>
      <c r="B10487" s="11" t="s">
        <v>1096</v>
      </c>
      <c r="C10487" s="10" t="s">
        <v>12</v>
      </c>
      <c r="D10487" s="12">
        <v>38649</v>
      </c>
      <c r="E10487" s="13" t="s">
        <v>17758</v>
      </c>
      <c r="F10487" s="13" t="s">
        <v>6521</v>
      </c>
      <c r="G10487" s="14" t="s">
        <v>95</v>
      </c>
      <c r="H10487" s="15">
        <f>HYPERLINK("https://docs.wto.org/imrd/directdoc.asp?DDFDocuments/t/G/SPS/NSGP31.DOC","EN")</f>
      </c>
      <c r="I10487" s="15">
        <f>HYPERLINK("https://docs.wto.org/imrd/directdoc.asp?DDFDocuments/u/G/SPS/NSGP31.DOC","FR")</f>
      </c>
      <c r="J10487" s="15">
        <f>HYPERLINK("https://docs.wto.org/imrd/directdoc.asp?DDFDocuments/v/G/SPS/NSGP31.DOC","ES")</f>
      </c>
    </row>
    <row r="10488">
      <c r="A10488" s="10" t="s">
        <v>17928</v>
      </c>
      <c r="B10488" s="11" t="s">
        <v>59</v>
      </c>
      <c r="C10488" s="10" t="s">
        <v>18</v>
      </c>
      <c r="D10488" s="12">
        <v>38649</v>
      </c>
      <c r="E10488" s="13" t="s">
        <v>17929</v>
      </c>
      <c r="F10488" s="13" t="s">
        <v>229</v>
      </c>
      <c r="G10488" s="14"/>
      <c r="H10488" s="15">
        <f>HYPERLINK("https://docs.wto.org/imrd/directdoc.asp?DDFDocuments/q/G/SPS/NTPKM63.pdf","EN")</f>
      </c>
      <c r="I10488" s="15">
        <f>HYPERLINK("https://docs.wto.org/imrd/directdoc.asp?DDFDocuments/r/G/SPS/NTPKM63.pdf","FR")</f>
      </c>
      <c r="J10488" s="15">
        <f>HYPERLINK("https://docs.wto.org/imrd/directdoc.asp?DDFDocuments/s/G/SPS/NTPKM63.pdf","ES")</f>
      </c>
    </row>
    <row r="10489">
      <c r="A10489" s="10" t="s">
        <v>17930</v>
      </c>
      <c r="B10489" s="11" t="s">
        <v>65</v>
      </c>
      <c r="C10489" s="10" t="s">
        <v>12</v>
      </c>
      <c r="D10489" s="12">
        <v>38644</v>
      </c>
      <c r="E10489" s="13" t="s">
        <v>17931</v>
      </c>
      <c r="F10489" s="13" t="s">
        <v>229</v>
      </c>
      <c r="G10489" s="14" t="s">
        <v>17742</v>
      </c>
      <c r="H10489" s="15">
        <f>HYPERLINK("https://docs.wto.org/imrd/directdoc.asp?DDFDocuments/t/G/SPS/NCHE47.DOC","EN")</f>
      </c>
      <c r="I10489" s="15">
        <f>HYPERLINK("https://docs.wto.org/imrd/directdoc.asp?DDFDocuments/u/G/SPS/NCHE47.DOC","FR")</f>
      </c>
      <c r="J10489" s="15">
        <f>HYPERLINK("https://docs.wto.org/imrd/directdoc.asp?DDFDocuments/v/G/SPS/NCHE47.DOC","ES")</f>
      </c>
    </row>
    <row r="10490">
      <c r="A10490" s="10" t="s">
        <v>17932</v>
      </c>
      <c r="B10490" s="11" t="s">
        <v>365</v>
      </c>
      <c r="C10490" s="10" t="s">
        <v>40</v>
      </c>
      <c r="D10490" s="12">
        <v>38644</v>
      </c>
      <c r="E10490" s="13" t="s">
        <v>19</v>
      </c>
      <c r="F10490" s="13" t="s">
        <v>992</v>
      </c>
      <c r="G10490" s="14"/>
      <c r="H10490" s="15">
        <f>HYPERLINK("https://docs.wto.org/imrd/directdoc.asp?DDFDocuments/t/G/SPS/NCHL197A1.doc","EN")</f>
      </c>
      <c r="I10490" s="15">
        <f>HYPERLINK("https://docs.wto.org/imrd/directdoc.asp?DDFDocuments/u/G/SPS/NCHL197A1.doc","FR")</f>
      </c>
      <c r="J10490" s="15">
        <f>HYPERLINK("https://docs.wto.org/imrd/directdoc.asp?DDFDocuments/v/G/SPS/NCHL197A1.doc","ES")</f>
      </c>
    </row>
    <row r="10491">
      <c r="A10491" s="10" t="s">
        <v>17933</v>
      </c>
      <c r="B10491" s="11" t="s">
        <v>365</v>
      </c>
      <c r="C10491" s="10" t="s">
        <v>40</v>
      </c>
      <c r="D10491" s="12">
        <v>38644</v>
      </c>
      <c r="E10491" s="13" t="s">
        <v>19</v>
      </c>
      <c r="F10491" s="13" t="s">
        <v>88</v>
      </c>
      <c r="G10491" s="14"/>
      <c r="H10491" s="15">
        <f>HYPERLINK("https://docs.wto.org/imrd/directdoc.asp?DDFDocuments/t/G/SPS/NCHL198A1.DOC","EN")</f>
      </c>
      <c r="I10491" s="15">
        <f>HYPERLINK("https://docs.wto.org/imrd/directdoc.asp?DDFDocuments/u/G/SPS/NCHL198A1.DOC","FR")</f>
      </c>
      <c r="J10491" s="15">
        <f>HYPERLINK("https://docs.wto.org/imrd/directdoc.asp?DDFDocuments/v/G/SPS/NCHL198A1.DOC","ES")</f>
      </c>
    </row>
    <row r="10492">
      <c r="A10492" s="10" t="s">
        <v>17934</v>
      </c>
      <c r="B10492" s="11" t="s">
        <v>365</v>
      </c>
      <c r="C10492" s="10" t="s">
        <v>18</v>
      </c>
      <c r="D10492" s="12">
        <v>38644</v>
      </c>
      <c r="E10492" s="13" t="s">
        <v>17746</v>
      </c>
      <c r="F10492" s="13" t="s">
        <v>88</v>
      </c>
      <c r="G10492" s="14" t="s">
        <v>87</v>
      </c>
      <c r="H10492" s="15">
        <f>HYPERLINK("https://docs.wto.org/imrd/directdoc.asp?DDFDocuments/t/G/SPS/NCHL200.DOC","EN")</f>
      </c>
      <c r="I10492" s="15">
        <f>HYPERLINK("https://docs.wto.org/imrd/directdoc.asp?DDFDocuments/u/G/SPS/NCHL200.DOC","FR")</f>
      </c>
      <c r="J10492" s="15">
        <f>HYPERLINK("https://docs.wto.org/imrd/directdoc.asp?DDFDocuments/v/G/SPS/NCHL200.DOC","ES")</f>
      </c>
    </row>
    <row r="10493">
      <c r="A10493" s="10" t="s">
        <v>17935</v>
      </c>
      <c r="B10493" s="11" t="s">
        <v>365</v>
      </c>
      <c r="C10493" s="10" t="s">
        <v>18</v>
      </c>
      <c r="D10493" s="12">
        <v>38644</v>
      </c>
      <c r="E10493" s="13" t="s">
        <v>17936</v>
      </c>
      <c r="F10493" s="13" t="s">
        <v>368</v>
      </c>
      <c r="G10493" s="14" t="s">
        <v>183</v>
      </c>
      <c r="H10493" s="15">
        <f>HYPERLINK("https://docs.wto.org/imrd/directdoc.asp?DDFDocuments/t/G/SPS/NCHL201.DOC","EN")</f>
      </c>
      <c r="I10493" s="15">
        <f>HYPERLINK("https://docs.wto.org/imrd/directdoc.asp?DDFDocuments/u/G/SPS/NCHL201.DOC","FR")</f>
      </c>
      <c r="J10493" s="15">
        <f>HYPERLINK("https://docs.wto.org/imrd/directdoc.asp?DDFDocuments/v/G/SPS/NCHL201.DOC","ES")</f>
      </c>
    </row>
    <row r="10494">
      <c r="A10494" s="10" t="s">
        <v>17937</v>
      </c>
      <c r="B10494" s="11" t="s">
        <v>195</v>
      </c>
      <c r="C10494" s="10" t="s">
        <v>18</v>
      </c>
      <c r="D10494" s="12">
        <v>38644</v>
      </c>
      <c r="E10494" s="13" t="s">
        <v>17938</v>
      </c>
      <c r="F10494" s="13" t="s">
        <v>5697</v>
      </c>
      <c r="G10494" s="14"/>
      <c r="H10494" s="15">
        <f>HYPERLINK("https://docs.wto.org/imrd/directdoc.asp?DDFDocuments/t/G/SPS/NNZL335.DOC","EN")</f>
      </c>
      <c r="I10494" s="15">
        <f>HYPERLINK("https://docs.wto.org/imrd/directdoc.asp?DDFDocuments/u/G/SPS/NNZL335.DOC","FR")</f>
      </c>
      <c r="J10494" s="15">
        <f>HYPERLINK("https://docs.wto.org/imrd/directdoc.asp?DDFDocuments/v/G/SPS/NNZL335.DOC","ES")</f>
      </c>
    </row>
    <row r="10495">
      <c r="A10495" s="10" t="s">
        <v>17939</v>
      </c>
      <c r="B10495" s="11" t="s">
        <v>161</v>
      </c>
      <c r="C10495" s="10" t="s">
        <v>18</v>
      </c>
      <c r="D10495" s="12">
        <v>38644</v>
      </c>
      <c r="E10495" s="13" t="s">
        <v>1794</v>
      </c>
      <c r="F10495" s="13" t="s">
        <v>158</v>
      </c>
      <c r="G10495" s="14" t="s">
        <v>17569</v>
      </c>
      <c r="H10495" s="15">
        <f>HYPERLINK("https://docs.wto.org/imrd/directdoc.asp?DDFDocuments/q/G/SPS/NUSA1138.pdf","EN")</f>
      </c>
      <c r="I10495" s="15">
        <f>HYPERLINK("https://docs.wto.org/imrd/directdoc.asp?DDFDocuments/r/G/SPS/NUSA1138.pdf","FR")</f>
      </c>
      <c r="J10495" s="15">
        <f>HYPERLINK("https://docs.wto.org/imrd/directdoc.asp?DDFDocuments/s/G/SPS/NUSA1138.pdf","ES")</f>
      </c>
    </row>
    <row r="10496">
      <c r="A10496" s="10" t="s">
        <v>17940</v>
      </c>
      <c r="B10496" s="11" t="s">
        <v>188</v>
      </c>
      <c r="C10496" s="10" t="s">
        <v>40</v>
      </c>
      <c r="D10496" s="12">
        <v>38642</v>
      </c>
      <c r="E10496" s="13" t="s">
        <v>19</v>
      </c>
      <c r="F10496" s="13" t="s">
        <v>17941</v>
      </c>
      <c r="G10496" s="14" t="s">
        <v>572</v>
      </c>
      <c r="H10496" s="15">
        <f>HYPERLINK("https://docs.wto.org/imrd/directdoc.asp?DDFDocuments/t/G/SPS/NAUS173A1.DOC","EN")</f>
      </c>
      <c r="I10496" s="15">
        <f>HYPERLINK("https://docs.wto.org/imrd/directdoc.asp?DDFDocuments/u/G/SPS/NAUS173A1.DOC","FR")</f>
      </c>
      <c r="J10496" s="15">
        <f>HYPERLINK("https://docs.wto.org/imrd/directdoc.asp?DDFDocuments/v/G/SPS/NAUS173A1.DOC","ES")</f>
      </c>
    </row>
    <row r="10497">
      <c r="A10497" s="10" t="s">
        <v>17942</v>
      </c>
      <c r="B10497" s="11" t="s">
        <v>161</v>
      </c>
      <c r="C10497" s="10" t="s">
        <v>40</v>
      </c>
      <c r="D10497" s="12">
        <v>38642</v>
      </c>
      <c r="E10497" s="13" t="s">
        <v>19</v>
      </c>
      <c r="F10497" s="13" t="s">
        <v>24</v>
      </c>
      <c r="G10497" s="14"/>
      <c r="H10497" s="15">
        <f>HYPERLINK("https://docs.wto.org/imrd/directdoc.asp?DDFDocuments/t/G/SPS/NUSA950A1.DOC","EN")</f>
      </c>
      <c r="I10497" s="15">
        <f>HYPERLINK("https://docs.wto.org/imrd/directdoc.asp?DDFDocuments/u/G/SPS/NUSA950A1.DOC","FR")</f>
      </c>
      <c r="J10497" s="15">
        <f>HYPERLINK("https://docs.wto.org/imrd/directdoc.asp?DDFDocuments/v/G/SPS/NUSA950A1.DOC","ES")</f>
      </c>
    </row>
    <row r="10498">
      <c r="A10498" s="10" t="s">
        <v>17943</v>
      </c>
      <c r="B10498" s="11" t="s">
        <v>349</v>
      </c>
      <c r="C10498" s="10" t="s">
        <v>12</v>
      </c>
      <c r="D10498" s="12">
        <v>38639</v>
      </c>
      <c r="E10498" s="13" t="s">
        <v>17944</v>
      </c>
      <c r="F10498" s="13" t="s">
        <v>138</v>
      </c>
      <c r="G10498" s="14" t="s">
        <v>79</v>
      </c>
      <c r="H10498" s="15">
        <f>HYPERLINK("https://docs.wto.org/imrd/directdoc.asp?DDFDocuments/t/G/SPS/NECU7.doc","EN")</f>
      </c>
      <c r="I10498" s="15">
        <f>HYPERLINK("https://docs.wto.org/imrd/directdoc.asp?DDFDocuments/u/G/SPS/NECU7.doc","FR")</f>
      </c>
      <c r="J10498" s="15">
        <f>HYPERLINK("https://docs.wto.org/imrd/directdoc.asp?DDFDocuments/v/G/SPS/NECU7.doc","ES")</f>
      </c>
    </row>
    <row r="10499">
      <c r="A10499" s="10" t="s">
        <v>17945</v>
      </c>
      <c r="B10499" s="11" t="s">
        <v>195</v>
      </c>
      <c r="C10499" s="10" t="s">
        <v>18</v>
      </c>
      <c r="D10499" s="12">
        <v>38638</v>
      </c>
      <c r="E10499" s="13" t="s">
        <v>17946</v>
      </c>
      <c r="F10499" s="13" t="s">
        <v>80</v>
      </c>
      <c r="G10499" s="14" t="s">
        <v>27</v>
      </c>
      <c r="H10499" s="15">
        <f>HYPERLINK("https://docs.wto.org/imrd/directdoc.asp?DDFDocuments/t/G/SPS/NNZL334.DOC","EN")</f>
      </c>
      <c r="I10499" s="15">
        <f>HYPERLINK("https://docs.wto.org/imrd/directdoc.asp?DDFDocuments/u/G/SPS/NNZL334.DOC","FR")</f>
      </c>
      <c r="J10499" s="15">
        <f>HYPERLINK("https://docs.wto.org/imrd/directdoc.asp?DDFDocuments/v/G/SPS/NNZL334.DOC","ES")</f>
      </c>
    </row>
    <row r="10500">
      <c r="A10500" s="10" t="s">
        <v>17947</v>
      </c>
      <c r="B10500" s="11" t="s">
        <v>168</v>
      </c>
      <c r="C10500" s="10" t="s">
        <v>12</v>
      </c>
      <c r="D10500" s="12">
        <v>38638</v>
      </c>
      <c r="E10500" s="13" t="s">
        <v>17948</v>
      </c>
      <c r="F10500" s="13" t="s">
        <v>5438</v>
      </c>
      <c r="G10500" s="14"/>
      <c r="H10500" s="15">
        <f>HYPERLINK("https://docs.wto.org/imrd/directdoc.asp?DDFDocuments/t/G/SPS/NZAF22.doc","EN")</f>
      </c>
      <c r="I10500" s="15">
        <f>HYPERLINK("https://docs.wto.org/imrd/directdoc.asp?DDFDocuments/u/G/SPS/NZAF22.doc","FR")</f>
      </c>
      <c r="J10500" s="15">
        <f>HYPERLINK("https://docs.wto.org/imrd/directdoc.asp?DDFDocuments/v/G/SPS/NZAF22.doc","ES")</f>
      </c>
    </row>
    <row r="10501">
      <c r="A10501" s="10" t="s">
        <v>17949</v>
      </c>
      <c r="B10501" s="11" t="s">
        <v>168</v>
      </c>
      <c r="C10501" s="10" t="s">
        <v>12</v>
      </c>
      <c r="D10501" s="12">
        <v>38638</v>
      </c>
      <c r="E10501" s="13" t="s">
        <v>17950</v>
      </c>
      <c r="F10501" s="13" t="s">
        <v>925</v>
      </c>
      <c r="G10501" s="14"/>
      <c r="H10501" s="15">
        <f>HYPERLINK("https://docs.wto.org/imrd/directdoc.asp?DDFDocuments/t/G/SPS/NZAF23.DOC","EN")</f>
      </c>
      <c r="I10501" s="15">
        <f>HYPERLINK("https://docs.wto.org/imrd/directdoc.asp?DDFDocuments/u/G/SPS/NZAF23.DOC","FR")</f>
      </c>
      <c r="J10501" s="15">
        <f>HYPERLINK("https://docs.wto.org/imrd/directdoc.asp?DDFDocuments/v/G/SPS/NZAF23.DOC","ES")</f>
      </c>
    </row>
    <row r="10502">
      <c r="A10502" s="10" t="s">
        <v>17951</v>
      </c>
      <c r="B10502" s="11" t="s">
        <v>188</v>
      </c>
      <c r="C10502" s="10" t="s">
        <v>40</v>
      </c>
      <c r="D10502" s="12">
        <v>38637</v>
      </c>
      <c r="E10502" s="13" t="s">
        <v>19</v>
      </c>
      <c r="F10502" s="13" t="s">
        <v>158</v>
      </c>
      <c r="G10502" s="14" t="s">
        <v>149</v>
      </c>
      <c r="H10502" s="15">
        <f>HYPERLINK("https://docs.wto.org/imrd/directdoc.asp?DDFDocuments/t/G/SPS/NAUS177A1.DOC","EN")</f>
      </c>
      <c r="I10502" s="15">
        <f>HYPERLINK("https://docs.wto.org/imrd/directdoc.asp?DDFDocuments/u/G/SPS/NAUS177A1.DOC","FR")</f>
      </c>
      <c r="J10502" s="15">
        <f>HYPERLINK("https://docs.wto.org/imrd/directdoc.asp?DDFDocuments/v/G/SPS/NAUS177A1.DOC","ES")</f>
      </c>
    </row>
    <row r="10503">
      <c r="A10503" s="10" t="s">
        <v>17952</v>
      </c>
      <c r="B10503" s="11" t="s">
        <v>183</v>
      </c>
      <c r="C10503" s="10" t="s">
        <v>18</v>
      </c>
      <c r="D10503" s="12">
        <v>38635</v>
      </c>
      <c r="E10503" s="13" t="s">
        <v>17953</v>
      </c>
      <c r="F10503" s="13" t="s">
        <v>992</v>
      </c>
      <c r="G10503" s="14" t="s">
        <v>16535</v>
      </c>
      <c r="H10503" s="15">
        <f>HYPERLINK("https://docs.wto.org/imrd/directdoc.asp?DDFDocuments/t/G/SPS/NARG79.DOC","EN")</f>
      </c>
      <c r="I10503" s="15">
        <f>HYPERLINK("https://docs.wto.org/imrd/directdoc.asp?DDFDocuments/u/G/SPS/NARG79.DOC","FR")</f>
      </c>
      <c r="J10503" s="15">
        <f>HYPERLINK("https://docs.wto.org/imrd/directdoc.asp?DDFDocuments/v/G/SPS/NARG79.DOC","ES")</f>
      </c>
    </row>
    <row r="10504">
      <c r="A10504" s="10" t="s">
        <v>17954</v>
      </c>
      <c r="B10504" s="11" t="s">
        <v>183</v>
      </c>
      <c r="C10504" s="10" t="s">
        <v>18</v>
      </c>
      <c r="D10504" s="12">
        <v>38635</v>
      </c>
      <c r="E10504" s="13" t="s">
        <v>10916</v>
      </c>
      <c r="F10504" s="13" t="s">
        <v>158</v>
      </c>
      <c r="G10504" s="14" t="s">
        <v>349</v>
      </c>
      <c r="H10504" s="15">
        <f>HYPERLINK("https://docs.wto.org/imrd/directdoc.asp?DDFDocuments/t/G/SPS/NARG80.doc","EN")</f>
      </c>
      <c r="I10504" s="15">
        <f>HYPERLINK("https://docs.wto.org/imrd/directdoc.asp?DDFDocuments/u/G/SPS/NARG80.doc","FR")</f>
      </c>
      <c r="J10504" s="15">
        <f>HYPERLINK("https://docs.wto.org/imrd/directdoc.asp?DDFDocuments/v/G/SPS/NARG80.doc","ES")</f>
      </c>
    </row>
    <row r="10505">
      <c r="A10505" s="10" t="s">
        <v>17955</v>
      </c>
      <c r="B10505" s="11" t="s">
        <v>34</v>
      </c>
      <c r="C10505" s="10" t="s">
        <v>18</v>
      </c>
      <c r="D10505" s="12">
        <v>38635</v>
      </c>
      <c r="E10505" s="13" t="s">
        <v>17956</v>
      </c>
      <c r="F10505" s="13" t="s">
        <v>74</v>
      </c>
      <c r="G10505" s="14"/>
      <c r="H10505" s="15">
        <f>HYPERLINK("https://docs.wto.org/imrd/directdoc.asp?DDFDocuments/t/G/SPS/NJPN152.doc","EN")</f>
      </c>
      <c r="I10505" s="15">
        <f>HYPERLINK("https://docs.wto.org/imrd/directdoc.asp?DDFDocuments/u/G/SPS/NJPN152.doc","FR")</f>
      </c>
      <c r="J10505" s="15">
        <f>HYPERLINK("https://docs.wto.org/imrd/directdoc.asp?DDFDocuments/v/G/SPS/NJPN152.doc","ES")</f>
      </c>
    </row>
    <row r="10506">
      <c r="A10506" s="10" t="s">
        <v>17957</v>
      </c>
      <c r="B10506" s="11" t="s">
        <v>2519</v>
      </c>
      <c r="C10506" s="10" t="s">
        <v>12</v>
      </c>
      <c r="D10506" s="12">
        <v>38631</v>
      </c>
      <c r="E10506" s="13" t="s">
        <v>17958</v>
      </c>
      <c r="F10506" s="13" t="s">
        <v>4116</v>
      </c>
      <c r="G10506" s="14"/>
      <c r="H10506" s="15">
        <f>HYPERLINK("https://docs.wto.org/imrd/directdoc.asp?DDFDocuments/t/G/SPS/NNOR14.DOC","EN")</f>
      </c>
      <c r="I10506" s="15">
        <f>HYPERLINK("https://docs.wto.org/imrd/directdoc.asp?DDFDocuments/u/G/SPS/NNOR14.DOC","FR")</f>
      </c>
      <c r="J10506" s="15">
        <f>HYPERLINK("https://docs.wto.org/imrd/directdoc.asp?DDFDocuments/v/G/SPS/NNOR14.DOC","ES")</f>
      </c>
    </row>
    <row r="10507">
      <c r="A10507" s="10" t="s">
        <v>17959</v>
      </c>
      <c r="B10507" s="11" t="s">
        <v>59</v>
      </c>
      <c r="C10507" s="10" t="s">
        <v>18</v>
      </c>
      <c r="D10507" s="12">
        <v>38631</v>
      </c>
      <c r="E10507" s="13" t="s">
        <v>4568</v>
      </c>
      <c r="F10507" s="13" t="s">
        <v>2192</v>
      </c>
      <c r="G10507" s="14"/>
      <c r="H10507" s="15">
        <f>HYPERLINK("https://docs.wto.org/imrd/directdoc.asp?DDFDocuments/t/G/SPS/NTPKM60.DOC","EN")</f>
      </c>
      <c r="I10507" s="15">
        <f>HYPERLINK("https://docs.wto.org/imrd/directdoc.asp?DDFDocuments/u/G/SPS/NTPKM60.DOC","FR")</f>
      </c>
      <c r="J10507" s="15">
        <f>HYPERLINK("https://docs.wto.org/imrd/directdoc.asp?DDFDocuments/v/G/SPS/NTPKM60.DOC","ES")</f>
      </c>
    </row>
    <row r="10508">
      <c r="A10508" s="10" t="s">
        <v>17960</v>
      </c>
      <c r="B10508" s="11" t="s">
        <v>10748</v>
      </c>
      <c r="C10508" s="10" t="s">
        <v>12</v>
      </c>
      <c r="D10508" s="12">
        <v>38630</v>
      </c>
      <c r="E10508" s="13" t="s">
        <v>17961</v>
      </c>
      <c r="F10508" s="13" t="s">
        <v>138</v>
      </c>
      <c r="G10508" s="14" t="s">
        <v>17962</v>
      </c>
      <c r="H10508" s="15">
        <f>HYPERLINK("https://docs.wto.org/imrd/directdoc.asp?DDFDocuments/q/G/SPS/NISL6.pdf","EN")</f>
      </c>
      <c r="I10508" s="15">
        <f>HYPERLINK("https://docs.wto.org/imrd/directdoc.asp?DDFDocuments/r/G/SPS/NISL6.pdf","FR")</f>
      </c>
      <c r="J10508" s="15">
        <f>HYPERLINK("https://docs.wto.org/imrd/directdoc.asp?DDFDocuments/s/G/SPS/NISL6.pdf","ES")</f>
      </c>
    </row>
    <row r="10509">
      <c r="A10509" s="10" t="s">
        <v>17963</v>
      </c>
      <c r="B10509" s="11" t="s">
        <v>10748</v>
      </c>
      <c r="C10509" s="10" t="s">
        <v>12</v>
      </c>
      <c r="D10509" s="12">
        <v>38630</v>
      </c>
      <c r="E10509" s="13" t="s">
        <v>17961</v>
      </c>
      <c r="F10509" s="13" t="s">
        <v>138</v>
      </c>
      <c r="G10509" s="14" t="s">
        <v>17964</v>
      </c>
      <c r="H10509" s="15">
        <f>HYPERLINK("https://docs.wto.org/imrd/directdoc.asp?DDFDocuments/t/G/SPS/NISL7.DOC","EN")</f>
      </c>
      <c r="I10509" s="15">
        <f>HYPERLINK("https://docs.wto.org/imrd/directdoc.asp?DDFDocuments/u/G/SPS/NISL7.DOC","FR")</f>
      </c>
      <c r="J10509" s="15">
        <f>HYPERLINK("https://docs.wto.org/imrd/directdoc.asp?DDFDocuments/v/G/SPS/NISL7.DOC","ES")</f>
      </c>
    </row>
    <row r="10510">
      <c r="A10510" s="10" t="s">
        <v>17965</v>
      </c>
      <c r="B10510" s="11" t="s">
        <v>145</v>
      </c>
      <c r="C10510" s="10" t="s">
        <v>12</v>
      </c>
      <c r="D10510" s="12">
        <v>38630</v>
      </c>
      <c r="E10510" s="13" t="s">
        <v>10921</v>
      </c>
      <c r="F10510" s="13" t="s">
        <v>229</v>
      </c>
      <c r="G10510" s="14" t="s">
        <v>34</v>
      </c>
      <c r="H10510" s="15">
        <f>HYPERLINK("https://docs.wto.org/imrd/directdoc.asp?DDFDocuments/t/G/SPS/NPHL82.DOC","EN")</f>
      </c>
      <c r="I10510" s="15">
        <f>HYPERLINK("https://docs.wto.org/imrd/directdoc.asp?DDFDocuments/u/G/SPS/NPHL82.DOC","FR")</f>
      </c>
      <c r="J10510" s="15">
        <f>HYPERLINK("https://docs.wto.org/imrd/directdoc.asp?DDFDocuments/v/G/SPS/NPHL82.DOC","ES")</f>
      </c>
    </row>
    <row r="10511">
      <c r="A10511" s="10" t="s">
        <v>17966</v>
      </c>
      <c r="B10511" s="11" t="s">
        <v>145</v>
      </c>
      <c r="C10511" s="10" t="s">
        <v>18</v>
      </c>
      <c r="D10511" s="12">
        <v>38630</v>
      </c>
      <c r="E10511" s="13" t="s">
        <v>1013</v>
      </c>
      <c r="F10511" s="13" t="s">
        <v>24</v>
      </c>
      <c r="G10511" s="14"/>
      <c r="H10511" s="15">
        <f>HYPERLINK("https://docs.wto.org/imrd/directdoc.asp?DDFDocuments/t/G/SPS/NPHL83.doc","EN")</f>
      </c>
      <c r="I10511" s="15">
        <f>HYPERLINK("https://docs.wto.org/imrd/directdoc.asp?DDFDocuments/u/G/SPS/NPHL83.doc","FR")</f>
      </c>
      <c r="J10511" s="15">
        <f>HYPERLINK("https://docs.wto.org/imrd/directdoc.asp?DDFDocuments/v/G/SPS/NPHL83.doc","ES")</f>
      </c>
    </row>
    <row r="10512">
      <c r="A10512" s="10" t="s">
        <v>17967</v>
      </c>
      <c r="B10512" s="11" t="s">
        <v>720</v>
      </c>
      <c r="C10512" s="10" t="s">
        <v>18</v>
      </c>
      <c r="D10512" s="12">
        <v>38630</v>
      </c>
      <c r="E10512" s="13" t="s">
        <v>17968</v>
      </c>
      <c r="F10512" s="13" t="s">
        <v>17969</v>
      </c>
      <c r="G10512" s="14"/>
      <c r="H10512" s="15">
        <f>HYPERLINK("https://docs.wto.org/imrd/directdoc.asp?DDFDocuments/t/G/SPS/NSLV69.DOC","EN")</f>
      </c>
      <c r="I10512" s="15">
        <f>HYPERLINK("https://docs.wto.org/imrd/directdoc.asp?DDFDocuments/u/G/SPS/NSLV69.DOC","FR")</f>
      </c>
      <c r="J10512" s="15">
        <f>HYPERLINK("https://docs.wto.org/imrd/directdoc.asp?DDFDocuments/v/G/SPS/NSLV69.DOC","ES")</f>
      </c>
    </row>
    <row r="10513">
      <c r="A10513" s="10" t="s">
        <v>17970</v>
      </c>
      <c r="B10513" s="11" t="s">
        <v>720</v>
      </c>
      <c r="C10513" s="10" t="s">
        <v>18</v>
      </c>
      <c r="D10513" s="12">
        <v>38630</v>
      </c>
      <c r="E10513" s="13" t="s">
        <v>17971</v>
      </c>
      <c r="F10513" s="13" t="s">
        <v>17969</v>
      </c>
      <c r="G10513" s="14"/>
      <c r="H10513" s="15">
        <f>HYPERLINK("https://docs.wto.org/imrd/directdoc.asp?DDFDocuments/t/G/SPS/NSLV70.DOC","EN")</f>
      </c>
      <c r="I10513" s="15">
        <f>HYPERLINK("https://docs.wto.org/imrd/directdoc.asp?DDFDocuments/u/G/SPS/NSLV70.DOC","FR")</f>
      </c>
      <c r="J10513" s="15">
        <f>HYPERLINK("https://docs.wto.org/imrd/directdoc.asp?DDFDocuments/v/G/SPS/NSLV70.DOC","ES")</f>
      </c>
    </row>
    <row r="10514">
      <c r="A10514" s="10" t="s">
        <v>17972</v>
      </c>
      <c r="B10514" s="11" t="s">
        <v>161</v>
      </c>
      <c r="C10514" s="10" t="s">
        <v>18</v>
      </c>
      <c r="D10514" s="12">
        <v>38630</v>
      </c>
      <c r="E10514" s="13" t="s">
        <v>969</v>
      </c>
      <c r="F10514" s="13" t="s">
        <v>158</v>
      </c>
      <c r="G10514" s="14" t="s">
        <v>233</v>
      </c>
      <c r="H10514" s="15">
        <f>HYPERLINK("https://docs.wto.org/imrd/directdoc.asp?DDFDocuments/t/G/SPS/NUSA1133.DOC","EN")</f>
      </c>
      <c r="I10514" s="15">
        <f>HYPERLINK("https://docs.wto.org/imrd/directdoc.asp?DDFDocuments/u/G/SPS/NUSA1133.DOC","FR")</f>
      </c>
      <c r="J10514" s="15">
        <f>HYPERLINK("https://docs.wto.org/imrd/directdoc.asp?DDFDocuments/v/G/SPS/NUSA1133.DOC","ES")</f>
      </c>
    </row>
    <row r="10515">
      <c r="A10515" s="10" t="s">
        <v>17973</v>
      </c>
      <c r="B10515" s="11" t="s">
        <v>145</v>
      </c>
      <c r="C10515" s="10" t="s">
        <v>12</v>
      </c>
      <c r="D10515" s="12">
        <v>38629</v>
      </c>
      <c r="E10515" s="13" t="s">
        <v>17974</v>
      </c>
      <c r="F10515" s="13" t="s">
        <v>2192</v>
      </c>
      <c r="G10515" s="14" t="s">
        <v>180</v>
      </c>
      <c r="H10515" s="15">
        <f>HYPERLINK("https://docs.wto.org/imrd/directdoc.asp?DDFDocuments/t/G/SPS/NPHL81.doc","EN")</f>
      </c>
      <c r="I10515" s="15">
        <f>HYPERLINK("https://docs.wto.org/imrd/directdoc.asp?DDFDocuments/u/G/SPS/NPHL81.doc","FR")</f>
      </c>
      <c r="J10515" s="15">
        <f>HYPERLINK("https://docs.wto.org/imrd/directdoc.asp?DDFDocuments/v/G/SPS/NPHL81.doc","ES")</f>
      </c>
    </row>
    <row r="10516">
      <c r="A10516" s="10" t="s">
        <v>17975</v>
      </c>
      <c r="B10516" s="11" t="s">
        <v>145</v>
      </c>
      <c r="C10516" s="10" t="s">
        <v>18</v>
      </c>
      <c r="D10516" s="12">
        <v>38629</v>
      </c>
      <c r="E10516" s="13" t="s">
        <v>17976</v>
      </c>
      <c r="F10516" s="13" t="s">
        <v>158</v>
      </c>
      <c r="G10516" s="14"/>
      <c r="H10516" s="15">
        <f>HYPERLINK("https://docs.wto.org/imrd/directdoc.asp?DDFDocuments/q/G/SPS/NPHL84.pdf","EN")</f>
      </c>
      <c r="I10516" s="15">
        <f>HYPERLINK("https://docs.wto.org/imrd/directdoc.asp?DDFDocuments/r/G/SPS/NPHL84.pdf","FR")</f>
      </c>
      <c r="J10516" s="15">
        <f>HYPERLINK("https://docs.wto.org/imrd/directdoc.asp?DDFDocuments/s/G/SPS/NPHL84.pdf","ES")</f>
      </c>
    </row>
    <row r="10517">
      <c r="A10517" s="10" t="s">
        <v>17977</v>
      </c>
      <c r="B10517" s="11" t="s">
        <v>149</v>
      </c>
      <c r="C10517" s="10" t="s">
        <v>18</v>
      </c>
      <c r="D10517" s="12">
        <v>38628</v>
      </c>
      <c r="E10517" s="13" t="s">
        <v>17978</v>
      </c>
      <c r="F10517" s="13" t="s">
        <v>17979</v>
      </c>
      <c r="G10517" s="14"/>
      <c r="H10517" s="15">
        <f>HYPERLINK("https://docs.wto.org/imrd/directdoc.asp?DDFDocuments/q/G/SPS/NCHN90.pdf","EN")</f>
      </c>
      <c r="I10517" s="15">
        <f>HYPERLINK("https://docs.wto.org/imrd/directdoc.asp?DDFDocuments/r/G/SPS/NCHN90.pdf","FR")</f>
      </c>
      <c r="J10517" s="15">
        <f>HYPERLINK("https://docs.wto.org/imrd/directdoc.asp?DDFDocuments/s/G/SPS/NCHN90.pdf","ES")</f>
      </c>
    </row>
    <row r="10518">
      <c r="A10518" s="10" t="s">
        <v>17980</v>
      </c>
      <c r="B10518" s="11" t="s">
        <v>195</v>
      </c>
      <c r="C10518" s="10" t="s">
        <v>18</v>
      </c>
      <c r="D10518" s="12">
        <v>38628</v>
      </c>
      <c r="E10518" s="13" t="s">
        <v>17981</v>
      </c>
      <c r="F10518" s="13" t="s">
        <v>1089</v>
      </c>
      <c r="G10518" s="14"/>
      <c r="H10518" s="15">
        <f>HYPERLINK("https://docs.wto.org/imrd/directdoc.asp?DDFDocuments/q/G/SPS/NNZL333.pdf","EN")</f>
      </c>
      <c r="I10518" s="15">
        <f>HYPERLINK("https://docs.wto.org/imrd/directdoc.asp?DDFDocuments/r/G/SPS/NNZL333.pdf","FR")</f>
      </c>
      <c r="J10518" s="15">
        <f>HYPERLINK("https://docs.wto.org/imrd/directdoc.asp?DDFDocuments/s/G/SPS/NNZL333.pdf","ES")</f>
      </c>
    </row>
    <row r="10519">
      <c r="A10519" s="10" t="s">
        <v>17982</v>
      </c>
      <c r="B10519" s="11" t="s">
        <v>22</v>
      </c>
      <c r="C10519" s="10" t="s">
        <v>12</v>
      </c>
      <c r="D10519" s="12">
        <v>38625</v>
      </c>
      <c r="E10519" s="13" t="s">
        <v>17587</v>
      </c>
      <c r="F10519" s="13" t="s">
        <v>17923</v>
      </c>
      <c r="G10519" s="14" t="s">
        <v>11</v>
      </c>
      <c r="H10519" s="15">
        <f>HYPERLINK("https://docs.wto.org/imrd/directdoc.asp?DDFDocuments/t/G/SPS/NKEN11.DOC","EN")</f>
      </c>
      <c r="I10519" s="15">
        <f>HYPERLINK("https://docs.wto.org/imrd/directdoc.asp?DDFDocuments/u/G/SPS/NKEN11.DOC","FR")</f>
      </c>
      <c r="J10519" s="15">
        <f>HYPERLINK("https://docs.wto.org/imrd/directdoc.asp?DDFDocuments/v/G/SPS/NKEN11.DOC","ES")</f>
      </c>
    </row>
    <row r="10520">
      <c r="A10520" s="10" t="s">
        <v>17983</v>
      </c>
      <c r="B10520" s="11" t="s">
        <v>22</v>
      </c>
      <c r="C10520" s="10" t="s">
        <v>12</v>
      </c>
      <c r="D10520" s="12">
        <v>38625</v>
      </c>
      <c r="E10520" s="13" t="s">
        <v>17587</v>
      </c>
      <c r="F10520" s="13" t="s">
        <v>17984</v>
      </c>
      <c r="G10520" s="14" t="s">
        <v>2102</v>
      </c>
      <c r="H10520" s="15">
        <f>HYPERLINK("https://docs.wto.org/imrd/directdoc.asp?DDFDocuments/t/G/SPS/NKEN12.DOC","EN")</f>
      </c>
      <c r="I10520" s="15">
        <f>HYPERLINK("https://docs.wto.org/imrd/directdoc.asp?DDFDocuments/u/G/SPS/NKEN12.DOC","FR")</f>
      </c>
      <c r="J10520" s="15">
        <f>HYPERLINK("https://docs.wto.org/imrd/directdoc.asp?DDFDocuments/v/G/SPS/NKEN12.DOC","ES")</f>
      </c>
    </row>
    <row r="10521">
      <c r="A10521" s="10" t="s">
        <v>17985</v>
      </c>
      <c r="B10521" s="11" t="s">
        <v>22</v>
      </c>
      <c r="C10521" s="10" t="s">
        <v>12</v>
      </c>
      <c r="D10521" s="12">
        <v>38625</v>
      </c>
      <c r="E10521" s="13" t="s">
        <v>17587</v>
      </c>
      <c r="F10521" s="13" t="s">
        <v>17984</v>
      </c>
      <c r="G10521" s="14" t="s">
        <v>145</v>
      </c>
      <c r="H10521" s="15">
        <f>HYPERLINK("https://docs.wto.org/imrd/directdoc.asp?DDFDocuments/t/G/SPS/NKEN13.DOC","EN")</f>
      </c>
      <c r="I10521" s="15">
        <f>HYPERLINK("https://docs.wto.org/imrd/directdoc.asp?DDFDocuments/u/G/SPS/NKEN13.DOC","FR")</f>
      </c>
      <c r="J10521" s="15">
        <f>HYPERLINK("https://docs.wto.org/imrd/directdoc.asp?DDFDocuments/v/G/SPS/NKEN13.DOC","ES")</f>
      </c>
    </row>
    <row r="10522">
      <c r="A10522" s="10" t="s">
        <v>17986</v>
      </c>
      <c r="B10522" s="11" t="s">
        <v>22</v>
      </c>
      <c r="C10522" s="10" t="s">
        <v>12</v>
      </c>
      <c r="D10522" s="12">
        <v>38625</v>
      </c>
      <c r="E10522" s="13" t="s">
        <v>17587</v>
      </c>
      <c r="F10522" s="13" t="s">
        <v>17984</v>
      </c>
      <c r="G10522" s="14" t="s">
        <v>156</v>
      </c>
      <c r="H10522" s="15">
        <f>HYPERLINK("https://docs.wto.org/imrd/directdoc.asp?DDFDocuments/t/G/SPS/NKEN14.DOC","EN")</f>
      </c>
      <c r="I10522" s="15">
        <f>HYPERLINK("https://docs.wto.org/imrd/directdoc.asp?DDFDocuments/u/G/SPS/NKEN14.DOC","FR")</f>
      </c>
      <c r="J10522" s="15">
        <f>HYPERLINK("https://docs.wto.org/imrd/directdoc.asp?DDFDocuments/v/G/SPS/NKEN14.DOC","ES")</f>
      </c>
    </row>
    <row r="10523">
      <c r="A10523" s="10" t="s">
        <v>17987</v>
      </c>
      <c r="B10523" s="11" t="s">
        <v>161</v>
      </c>
      <c r="C10523" s="10" t="s">
        <v>12</v>
      </c>
      <c r="D10523" s="12">
        <v>38625</v>
      </c>
      <c r="E10523" s="13" t="s">
        <v>4111</v>
      </c>
      <c r="F10523" s="13" t="s">
        <v>6327</v>
      </c>
      <c r="G10523" s="14" t="s">
        <v>183</v>
      </c>
      <c r="H10523" s="15">
        <f>HYPERLINK("https://docs.wto.org/imrd/directdoc.asp?DDFDocuments/t/G/SPS/NUSA1117.DOC","EN")</f>
      </c>
      <c r="I10523" s="15">
        <f>HYPERLINK("https://docs.wto.org/imrd/directdoc.asp?DDFDocuments/u/G/SPS/NUSA1117.DOC","FR")</f>
      </c>
      <c r="J10523" s="15">
        <f>HYPERLINK("https://docs.wto.org/imrd/directdoc.asp?DDFDocuments/v/G/SPS/NUSA1117.DOC","ES")</f>
      </c>
    </row>
    <row r="10524">
      <c r="A10524" s="10" t="s">
        <v>17988</v>
      </c>
      <c r="B10524" s="11" t="s">
        <v>188</v>
      </c>
      <c r="C10524" s="10" t="s">
        <v>40</v>
      </c>
      <c r="D10524" s="12">
        <v>38623</v>
      </c>
      <c r="E10524" s="13" t="s">
        <v>19</v>
      </c>
      <c r="F10524" s="13" t="s">
        <v>8777</v>
      </c>
      <c r="G10524" s="14" t="s">
        <v>365</v>
      </c>
      <c r="H10524" s="15">
        <f>HYPERLINK("https://docs.wto.org/imrd/directdoc.asp?DDFDocuments/t/G/SPS/NAUS148A2.DOC","EN")</f>
      </c>
      <c r="I10524" s="15">
        <f>HYPERLINK("https://docs.wto.org/imrd/directdoc.asp?DDFDocuments/u/G/SPS/NAUS148A2.DOC","FR")</f>
      </c>
      <c r="J10524" s="15">
        <f>HYPERLINK("https://docs.wto.org/imrd/directdoc.asp?DDFDocuments/v/G/SPS/NAUS148A2.DOC","ES")</f>
      </c>
    </row>
    <row r="10525">
      <c r="A10525" s="10" t="s">
        <v>17989</v>
      </c>
      <c r="B10525" s="11" t="s">
        <v>72</v>
      </c>
      <c r="C10525" s="10" t="s">
        <v>40</v>
      </c>
      <c r="D10525" s="12">
        <v>38623</v>
      </c>
      <c r="E10525" s="13" t="s">
        <v>19</v>
      </c>
      <c r="F10525" s="13" t="s">
        <v>17990</v>
      </c>
      <c r="G10525" s="14"/>
      <c r="H10525" s="15">
        <f>HYPERLINK("https://docs.wto.org/imrd/directdoc.asp?DDFDocuments/q/G/SPS/NCAN13A1.pdf","EN")</f>
      </c>
      <c r="I10525" s="15">
        <f>HYPERLINK("https://docs.wto.org/imrd/directdoc.asp?DDFDocuments/r/G/SPS/NCAN13A1.pdf","FR")</f>
      </c>
      <c r="J10525" s="15">
        <f>HYPERLINK("https://docs.wto.org/imrd/directdoc.asp?DDFDocuments/s/G/SPS/NCAN13A1.pdf","ES")</f>
      </c>
    </row>
    <row r="10526">
      <c r="A10526" s="10" t="s">
        <v>17991</v>
      </c>
      <c r="B10526" s="11" t="s">
        <v>72</v>
      </c>
      <c r="C10526" s="10" t="s">
        <v>40</v>
      </c>
      <c r="D10526" s="12">
        <v>38623</v>
      </c>
      <c r="E10526" s="13" t="s">
        <v>19</v>
      </c>
      <c r="F10526" s="13" t="s">
        <v>17990</v>
      </c>
      <c r="G10526" s="14"/>
      <c r="H10526" s="15">
        <f>HYPERLINK("https://docs.wto.org/imrd/directdoc.asp?DDFDocuments/q/G/SPS/NCAN231A1.pdf","EN")</f>
      </c>
      <c r="I10526" s="15">
        <f>HYPERLINK("https://docs.wto.org/imrd/directdoc.asp?DDFDocuments/r/G/SPS/NCAN231A1.pdf","FR")</f>
      </c>
      <c r="J10526" s="15">
        <f>HYPERLINK("https://docs.wto.org/imrd/directdoc.asp?DDFDocuments/s/G/SPS/NCAN231A1.pdf","ES")</f>
      </c>
    </row>
    <row r="10527">
      <c r="A10527" s="10" t="s">
        <v>17992</v>
      </c>
      <c r="B10527" s="11" t="s">
        <v>195</v>
      </c>
      <c r="C10527" s="10" t="s">
        <v>18</v>
      </c>
      <c r="D10527" s="12">
        <v>38623</v>
      </c>
      <c r="E10527" s="13" t="s">
        <v>17993</v>
      </c>
      <c r="F10527" s="13" t="s">
        <v>992</v>
      </c>
      <c r="G10527" s="14"/>
      <c r="H10527" s="15">
        <f>HYPERLINK("https://docs.wto.org/imrd/directdoc.asp?DDFDocuments/t/G/SPS/NNZL332.DOC","EN")</f>
      </c>
      <c r="I10527" s="15">
        <f>HYPERLINK("https://docs.wto.org/imrd/directdoc.asp?DDFDocuments/u/G/SPS/NNZL332.DOC","FR")</f>
      </c>
      <c r="J10527" s="15">
        <f>HYPERLINK("https://docs.wto.org/imrd/directdoc.asp?DDFDocuments/v/G/SPS/NNZL332.DOC","ES")</f>
      </c>
    </row>
    <row r="10528">
      <c r="A10528" s="10" t="s">
        <v>17994</v>
      </c>
      <c r="B10528" s="11" t="s">
        <v>22</v>
      </c>
      <c r="C10528" s="10" t="s">
        <v>12</v>
      </c>
      <c r="D10528" s="12">
        <v>38616</v>
      </c>
      <c r="E10528" s="13" t="s">
        <v>17995</v>
      </c>
      <c r="F10528" s="13" t="s">
        <v>5438</v>
      </c>
      <c r="G10528" s="14" t="s">
        <v>168</v>
      </c>
      <c r="H10528" s="15">
        <f>HYPERLINK("https://docs.wto.org/imrd/directdoc.asp?DDFDocuments/t/G/SPS/NKEN10.doc","EN")</f>
      </c>
      <c r="I10528" s="15">
        <f>HYPERLINK("https://docs.wto.org/imrd/directdoc.asp?DDFDocuments/u/G/SPS/NKEN10.doc","FR")</f>
      </c>
      <c r="J10528" s="15">
        <f>HYPERLINK("https://docs.wto.org/imrd/directdoc.asp?DDFDocuments/v/G/SPS/NKEN10.doc","ES")</f>
      </c>
    </row>
    <row r="10529">
      <c r="A10529" s="10" t="s">
        <v>17996</v>
      </c>
      <c r="B10529" s="11" t="s">
        <v>161</v>
      </c>
      <c r="C10529" s="10" t="s">
        <v>40</v>
      </c>
      <c r="D10529" s="12">
        <v>38615</v>
      </c>
      <c r="E10529" s="13" t="s">
        <v>19</v>
      </c>
      <c r="F10529" s="13" t="s">
        <v>17997</v>
      </c>
      <c r="G10529" s="14"/>
      <c r="H10529" s="15">
        <f>HYPERLINK("https://docs.wto.org/imrd/directdoc.asp?DDFDocuments/t/G/SPS/NUSA844A1.DOC","EN")</f>
      </c>
      <c r="I10529" s="15">
        <f>HYPERLINK("https://docs.wto.org/imrd/directdoc.asp?DDFDocuments/u/G/SPS/NUSA844A1.DOC","FR")</f>
      </c>
      <c r="J10529" s="15">
        <f>HYPERLINK("https://docs.wto.org/imrd/directdoc.asp?DDFDocuments/v/G/SPS/NUSA844A1.DOC","ES")</f>
      </c>
    </row>
    <row r="10530">
      <c r="A10530" s="10" t="s">
        <v>17998</v>
      </c>
      <c r="B10530" s="11" t="s">
        <v>82</v>
      </c>
      <c r="C10530" s="10" t="s">
        <v>18</v>
      </c>
      <c r="D10530" s="12">
        <v>38611</v>
      </c>
      <c r="E10530" s="13" t="s">
        <v>16512</v>
      </c>
      <c r="F10530" s="13" t="s">
        <v>787</v>
      </c>
      <c r="G10530" s="14"/>
      <c r="H10530" s="15">
        <f>HYPERLINK("https://docs.wto.org/imrd/directdoc.asp?DDFDocuments/t/G/SPS/NEEC270.doc","EN")</f>
      </c>
      <c r="I10530" s="15">
        <f>HYPERLINK("https://docs.wto.org/imrd/directdoc.asp?DDFDocuments/u/G/SPS/NEEC270.doc","FR")</f>
      </c>
      <c r="J10530" s="15">
        <f>HYPERLINK("https://docs.wto.org/imrd/directdoc.asp?DDFDocuments/v/G/SPS/NEEC270.doc","ES")</f>
      </c>
    </row>
    <row r="10531">
      <c r="A10531" s="10" t="s">
        <v>17999</v>
      </c>
      <c r="B10531" s="11" t="s">
        <v>188</v>
      </c>
      <c r="C10531" s="10" t="s">
        <v>40</v>
      </c>
      <c r="D10531" s="12">
        <v>38610</v>
      </c>
      <c r="E10531" s="13" t="s">
        <v>19</v>
      </c>
      <c r="F10531" s="13" t="s">
        <v>158</v>
      </c>
      <c r="G10531" s="14" t="s">
        <v>16822</v>
      </c>
      <c r="H10531" s="15">
        <f>HYPERLINK("https://docs.wto.org/imrd/directdoc.asp?DDFDocuments/t/G/SPS/NAUS49A1.doc","EN")</f>
      </c>
      <c r="I10531" s="15">
        <f>HYPERLINK("https://docs.wto.org/imrd/directdoc.asp?DDFDocuments/u/G/SPS/NAUS49A1.doc","FR")</f>
      </c>
      <c r="J10531" s="15">
        <f>HYPERLINK("https://docs.wto.org/imrd/directdoc.asp?DDFDocuments/v/G/SPS/NAUS49A1.doc","ES")</f>
      </c>
    </row>
    <row r="10532">
      <c r="A10532" s="10" t="s">
        <v>18000</v>
      </c>
      <c r="B10532" s="11" t="s">
        <v>72</v>
      </c>
      <c r="C10532" s="10" t="s">
        <v>40</v>
      </c>
      <c r="D10532" s="12">
        <v>38610</v>
      </c>
      <c r="E10532" s="13" t="s">
        <v>19</v>
      </c>
      <c r="F10532" s="13" t="s">
        <v>6327</v>
      </c>
      <c r="G10532" s="14" t="s">
        <v>1412</v>
      </c>
      <c r="H10532" s="15">
        <f>HYPERLINK("https://docs.wto.org/imrd/directdoc.asp?DDFDocuments/t/G/SPS/NCAN249A1.DOC","EN")</f>
      </c>
      <c r="I10532" s="15">
        <f>HYPERLINK("https://docs.wto.org/imrd/directdoc.asp?DDFDocuments/u/G/SPS/NCAN249A1.DOC","FR")</f>
      </c>
      <c r="J10532" s="15">
        <f>HYPERLINK("https://docs.wto.org/imrd/directdoc.asp?DDFDocuments/v/G/SPS/NCAN249A1.DOC","ES")</f>
      </c>
    </row>
    <row r="10533">
      <c r="A10533" s="10" t="s">
        <v>18001</v>
      </c>
      <c r="B10533" s="11" t="s">
        <v>72</v>
      </c>
      <c r="C10533" s="10" t="s">
        <v>40</v>
      </c>
      <c r="D10533" s="12">
        <v>38610</v>
      </c>
      <c r="E10533" s="13" t="s">
        <v>19</v>
      </c>
      <c r="F10533" s="13" t="s">
        <v>6327</v>
      </c>
      <c r="G10533" s="14" t="s">
        <v>520</v>
      </c>
      <c r="H10533" s="15">
        <f>HYPERLINK("https://docs.wto.org/imrd/directdoc.asp?DDFDocuments/t/G/SPS/NCAN250A2.DOC","EN")</f>
      </c>
      <c r="I10533" s="15">
        <f>HYPERLINK("https://docs.wto.org/imrd/directdoc.asp?DDFDocuments/u/G/SPS/NCAN250A2.DOC","FR")</f>
      </c>
      <c r="J10533" s="15">
        <f>HYPERLINK("https://docs.wto.org/imrd/directdoc.asp?DDFDocuments/v/G/SPS/NCAN250A2.DOC","ES")</f>
      </c>
    </row>
    <row r="10534">
      <c r="A10534" s="10" t="s">
        <v>18002</v>
      </c>
      <c r="B10534" s="11" t="s">
        <v>149</v>
      </c>
      <c r="C10534" s="10" t="s">
        <v>12</v>
      </c>
      <c r="D10534" s="12">
        <v>38610</v>
      </c>
      <c r="E10534" s="13" t="s">
        <v>18003</v>
      </c>
      <c r="F10534" s="13" t="s">
        <v>607</v>
      </c>
      <c r="G10534" s="14" t="s">
        <v>18004</v>
      </c>
      <c r="H10534" s="15">
        <f>HYPERLINK("https://docs.wto.org/imrd/directdoc.asp?DDFDocuments/t/G/SPS/NCHN84.DOC","EN")</f>
      </c>
      <c r="I10534" s="15">
        <f>HYPERLINK("https://docs.wto.org/imrd/directdoc.asp?DDFDocuments/u/G/SPS/NCHN84.DOC","FR")</f>
      </c>
      <c r="J10534" s="15">
        <f>HYPERLINK("https://docs.wto.org/imrd/directdoc.asp?DDFDocuments/v/G/SPS/NCHN84.DOC","ES")</f>
      </c>
    </row>
    <row r="10535">
      <c r="A10535" s="10" t="s">
        <v>18005</v>
      </c>
      <c r="B10535" s="11" t="s">
        <v>82</v>
      </c>
      <c r="C10535" s="10" t="s">
        <v>40</v>
      </c>
      <c r="D10535" s="12">
        <v>38610</v>
      </c>
      <c r="E10535" s="13" t="s">
        <v>19</v>
      </c>
      <c r="F10535" s="13" t="s">
        <v>787</v>
      </c>
      <c r="G10535" s="14"/>
      <c r="H10535" s="15">
        <f>HYPERLINK("https://docs.wto.org/imrd/directdoc.asp?DDFDocuments/t/G/SPS/NEEC249A1.doc","EN")</f>
      </c>
      <c r="I10535" s="15">
        <f>HYPERLINK("https://docs.wto.org/imrd/directdoc.asp?DDFDocuments/u/G/SPS/NEEC249A1.doc","FR")</f>
      </c>
      <c r="J10535" s="15">
        <f>HYPERLINK("https://docs.wto.org/imrd/directdoc.asp?DDFDocuments/v/G/SPS/NEEC249A1.doc","ES")</f>
      </c>
    </row>
    <row r="10536">
      <c r="A10536" s="10" t="s">
        <v>18006</v>
      </c>
      <c r="B10536" s="11" t="s">
        <v>161</v>
      </c>
      <c r="C10536" s="10" t="s">
        <v>40</v>
      </c>
      <c r="D10536" s="12">
        <v>38610</v>
      </c>
      <c r="E10536" s="13" t="s">
        <v>19</v>
      </c>
      <c r="F10536" s="13" t="s">
        <v>80</v>
      </c>
      <c r="G10536" s="14"/>
      <c r="H10536" s="15">
        <f>HYPERLINK("https://docs.wto.org/imrd/directdoc.asp?DDFDocuments/t/G/SPS/NUSA1090A1.DOC","EN")</f>
      </c>
      <c r="I10536" s="15">
        <f>HYPERLINK("https://docs.wto.org/imrd/directdoc.asp?DDFDocuments/u/G/SPS/NUSA1090A1.DOC","FR")</f>
      </c>
      <c r="J10536" s="15">
        <f>HYPERLINK("https://docs.wto.org/imrd/directdoc.asp?DDFDocuments/v/G/SPS/NUSA1090A1.DOC","ES")</f>
      </c>
    </row>
    <row r="10537">
      <c r="A10537" s="10" t="s">
        <v>18007</v>
      </c>
      <c r="B10537" s="11" t="s">
        <v>161</v>
      </c>
      <c r="C10537" s="10" t="s">
        <v>40</v>
      </c>
      <c r="D10537" s="12">
        <v>38610</v>
      </c>
      <c r="E10537" s="13" t="s">
        <v>19</v>
      </c>
      <c r="F10537" s="13" t="s">
        <v>8132</v>
      </c>
      <c r="G10537" s="14"/>
      <c r="H10537" s="15">
        <f>HYPERLINK("https://docs.wto.org/imrd/directdoc.asp?DDFDocuments/t/G/SPS/NUSA933A2.DOC","EN")</f>
      </c>
      <c r="I10537" s="15">
        <f>HYPERLINK("https://docs.wto.org/imrd/directdoc.asp?DDFDocuments/u/G/SPS/NUSA933A2.DOC","FR")</f>
      </c>
      <c r="J10537" s="15">
        <f>HYPERLINK("https://docs.wto.org/imrd/directdoc.asp?DDFDocuments/v/G/SPS/NUSA933A2.DOC","ES")</f>
      </c>
    </row>
    <row r="10538">
      <c r="A10538" s="10" t="s">
        <v>18008</v>
      </c>
      <c r="B10538" s="11" t="s">
        <v>365</v>
      </c>
      <c r="C10538" s="10" t="s">
        <v>18</v>
      </c>
      <c r="D10538" s="12">
        <v>38602</v>
      </c>
      <c r="E10538" s="13" t="s">
        <v>18009</v>
      </c>
      <c r="F10538" s="13" t="s">
        <v>88</v>
      </c>
      <c r="G10538" s="14"/>
      <c r="H10538" s="15">
        <f>HYPERLINK("https://docs.wto.org/imrd/directdoc.asp?DDFDocuments/t/G/SPS/NCHL198.DOC","EN")</f>
      </c>
      <c r="I10538" s="15">
        <f>HYPERLINK("https://docs.wto.org/imrd/directdoc.asp?DDFDocuments/u/G/SPS/NCHL198.DOC","FR")</f>
      </c>
      <c r="J10538" s="15">
        <f>HYPERLINK("https://docs.wto.org/imrd/directdoc.asp?DDFDocuments/v/G/SPS/NCHL198.DOC","ES")</f>
      </c>
    </row>
    <row r="10539">
      <c r="A10539" s="10" t="s">
        <v>18010</v>
      </c>
      <c r="B10539" s="11" t="s">
        <v>124</v>
      </c>
      <c r="C10539" s="10" t="s">
        <v>18</v>
      </c>
      <c r="D10539" s="12">
        <v>38602</v>
      </c>
      <c r="E10539" s="13" t="s">
        <v>18011</v>
      </c>
      <c r="F10539" s="13" t="s">
        <v>8751</v>
      </c>
      <c r="G10539" s="14"/>
      <c r="H10539" s="15">
        <f>HYPERLINK("https://docs.wto.org/imrd/directdoc.asp?DDFDocuments/t/G/SPS/NIDN25.doc","EN")</f>
      </c>
      <c r="I10539" s="15">
        <f>HYPERLINK("https://docs.wto.org/imrd/directdoc.asp?DDFDocuments/u/G/SPS/NIDN25.doc","FR")</f>
      </c>
      <c r="J10539" s="15">
        <f>HYPERLINK("https://docs.wto.org/imrd/directdoc.asp?DDFDocuments/v/G/SPS/NIDN25.doc","ES")</f>
      </c>
    </row>
    <row r="10540">
      <c r="A10540" s="10" t="s">
        <v>18012</v>
      </c>
      <c r="B10540" s="11" t="s">
        <v>134</v>
      </c>
      <c r="C10540" s="10" t="s">
        <v>12</v>
      </c>
      <c r="D10540" s="12">
        <v>38602</v>
      </c>
      <c r="E10540" s="13" t="s">
        <v>17477</v>
      </c>
      <c r="F10540" s="13" t="s">
        <v>229</v>
      </c>
      <c r="G10540" s="14" t="s">
        <v>156</v>
      </c>
      <c r="H10540" s="15">
        <f>HYPERLINK("https://docs.wto.org/imrd/directdoc.asp?DDFDocuments/t/G/SPS/NTHA130.doc","EN")</f>
      </c>
      <c r="I10540" s="15">
        <f>HYPERLINK("https://docs.wto.org/imrd/directdoc.asp?DDFDocuments/u/G/SPS/NTHA130.doc","FR")</f>
      </c>
      <c r="J10540" s="15">
        <f>HYPERLINK("https://docs.wto.org/imrd/directdoc.asp?DDFDocuments/v/G/SPS/NTHA130.doc","ES")</f>
      </c>
    </row>
    <row r="10541">
      <c r="A10541" s="10" t="s">
        <v>18013</v>
      </c>
      <c r="B10541" s="11" t="s">
        <v>134</v>
      </c>
      <c r="C10541" s="10" t="s">
        <v>12</v>
      </c>
      <c r="D10541" s="12">
        <v>38602</v>
      </c>
      <c r="E10541" s="13" t="s">
        <v>18014</v>
      </c>
      <c r="F10541" s="13" t="s">
        <v>283</v>
      </c>
      <c r="G10541" s="14" t="s">
        <v>18015</v>
      </c>
      <c r="H10541" s="15">
        <f>HYPERLINK("https://docs.wto.org/imrd/directdoc.asp?DDFDocuments/t/G/SPS/NTHA131.doc","EN")</f>
      </c>
      <c r="I10541" s="15">
        <f>HYPERLINK("https://docs.wto.org/imrd/directdoc.asp?DDFDocuments/u/G/SPS/NTHA131.doc","FR")</f>
      </c>
      <c r="J10541" s="15">
        <f>HYPERLINK("https://docs.wto.org/imrd/directdoc.asp?DDFDocuments/v/G/SPS/NTHA131.doc","ES")</f>
      </c>
    </row>
    <row r="10542">
      <c r="A10542" s="10" t="s">
        <v>18016</v>
      </c>
      <c r="B10542" s="11" t="s">
        <v>134</v>
      </c>
      <c r="C10542" s="10" t="s">
        <v>12</v>
      </c>
      <c r="D10542" s="12">
        <v>38602</v>
      </c>
      <c r="E10542" s="13" t="s">
        <v>18017</v>
      </c>
      <c r="F10542" s="13" t="s">
        <v>283</v>
      </c>
      <c r="G10542" s="14" t="s">
        <v>72</v>
      </c>
      <c r="H10542" s="15">
        <f>HYPERLINK("https://docs.wto.org/imrd/directdoc.asp?DDFDocuments/t/G/SPS/NTHA132.DOC","EN")</f>
      </c>
      <c r="I10542" s="15">
        <f>HYPERLINK("https://docs.wto.org/imrd/directdoc.asp?DDFDocuments/u/G/SPS/NTHA132.DOC","FR")</f>
      </c>
      <c r="J10542" s="15">
        <f>HYPERLINK("https://docs.wto.org/imrd/directdoc.asp?DDFDocuments/v/G/SPS/NTHA132.DOC","ES")</f>
      </c>
    </row>
    <row r="10543">
      <c r="A10543" s="10" t="s">
        <v>18018</v>
      </c>
      <c r="B10543" s="11" t="s">
        <v>204</v>
      </c>
      <c r="C10543" s="10" t="s">
        <v>18</v>
      </c>
      <c r="D10543" s="12">
        <v>38601</v>
      </c>
      <c r="E10543" s="13" t="s">
        <v>17306</v>
      </c>
      <c r="F10543" s="13" t="s">
        <v>9496</v>
      </c>
      <c r="G10543" s="14" t="s">
        <v>16535</v>
      </c>
      <c r="H10543" s="15">
        <f>HYPERLINK("https://docs.wto.org/imrd/directdoc.asp?DDFDocuments/t/G/SPS/NEGY1.doc","EN")</f>
      </c>
      <c r="I10543" s="15">
        <f>HYPERLINK("https://docs.wto.org/imrd/directdoc.asp?DDFDocuments/u/G/SPS/NEGY1.doc","FR")</f>
      </c>
      <c r="J10543" s="15">
        <f>HYPERLINK("https://docs.wto.org/imrd/directdoc.asp?DDFDocuments/v/G/SPS/NEGY1.doc","ES")</f>
      </c>
    </row>
    <row r="10544">
      <c r="A10544" s="10" t="s">
        <v>18019</v>
      </c>
      <c r="B10544" s="11" t="s">
        <v>161</v>
      </c>
      <c r="C10544" s="10" t="s">
        <v>18</v>
      </c>
      <c r="D10544" s="12">
        <v>38601</v>
      </c>
      <c r="E10544" s="13" t="s">
        <v>18020</v>
      </c>
      <c r="F10544" s="13" t="s">
        <v>1282</v>
      </c>
      <c r="G10544" s="14" t="s">
        <v>34</v>
      </c>
      <c r="H10544" s="15">
        <f>HYPERLINK("https://docs.wto.org/imrd/directdoc.asp?DDFDocuments/t/G/SPS/NUSA1106.doc","EN")</f>
      </c>
      <c r="I10544" s="15">
        <f>HYPERLINK("https://docs.wto.org/imrd/directdoc.asp?DDFDocuments/u/G/SPS/NUSA1106.doc","FR")</f>
      </c>
      <c r="J10544" s="15">
        <f>HYPERLINK("https://docs.wto.org/imrd/directdoc.asp?DDFDocuments/v/G/SPS/NUSA1106.doc","ES")</f>
      </c>
    </row>
    <row r="10545">
      <c r="A10545" s="10" t="s">
        <v>18021</v>
      </c>
      <c r="B10545" s="11" t="s">
        <v>365</v>
      </c>
      <c r="C10545" s="10" t="s">
        <v>18</v>
      </c>
      <c r="D10545" s="12">
        <v>38600</v>
      </c>
      <c r="E10545" s="13" t="s">
        <v>2851</v>
      </c>
      <c r="F10545" s="13" t="s">
        <v>80</v>
      </c>
      <c r="G10545" s="14"/>
      <c r="H10545" s="15">
        <f>HYPERLINK("https://docs.wto.org/imrd/directdoc.asp?DDFDocuments/t/G/SPS/NCHL196.DOC","EN")</f>
      </c>
      <c r="I10545" s="15">
        <f>HYPERLINK("https://docs.wto.org/imrd/directdoc.asp?DDFDocuments/u/G/SPS/NCHL196.DOC","FR")</f>
      </c>
      <c r="J10545" s="15">
        <f>HYPERLINK("https://docs.wto.org/imrd/directdoc.asp?DDFDocuments/v/G/SPS/NCHL196.DOC","ES")</f>
      </c>
    </row>
    <row r="10546">
      <c r="A10546" s="10" t="s">
        <v>18022</v>
      </c>
      <c r="B10546" s="11" t="s">
        <v>365</v>
      </c>
      <c r="C10546" s="10" t="s">
        <v>18</v>
      </c>
      <c r="D10546" s="12">
        <v>38600</v>
      </c>
      <c r="E10546" s="13" t="s">
        <v>18023</v>
      </c>
      <c r="F10546" s="13" t="s">
        <v>992</v>
      </c>
      <c r="G10546" s="14"/>
      <c r="H10546" s="15">
        <f>HYPERLINK("https://docs.wto.org/imrd/directdoc.asp?DDFDocuments/t/G/SPS/NCHL197.doc","EN")</f>
      </c>
      <c r="I10546" s="15">
        <f>HYPERLINK("https://docs.wto.org/imrd/directdoc.asp?DDFDocuments/u/G/SPS/NCHL197.doc","FR")</f>
      </c>
      <c r="J10546" s="15">
        <f>HYPERLINK("https://docs.wto.org/imrd/directdoc.asp?DDFDocuments/v/G/SPS/NCHL197.doc","ES")</f>
      </c>
    </row>
    <row r="10547">
      <c r="A10547" s="10" t="s">
        <v>18024</v>
      </c>
      <c r="B10547" s="11" t="s">
        <v>9156</v>
      </c>
      <c r="C10547" s="10" t="s">
        <v>18</v>
      </c>
      <c r="D10547" s="12">
        <v>38600</v>
      </c>
      <c r="E10547" s="13" t="s">
        <v>18025</v>
      </c>
      <c r="F10547" s="13" t="s">
        <v>3261</v>
      </c>
      <c r="G10547" s="14"/>
      <c r="H10547" s="15">
        <f>HYPERLINK("https://docs.wto.org/imrd/directdoc.asp?DDFDocuments/t/G/SPS/NJAM8.DOC","EN")</f>
      </c>
      <c r="I10547" s="15">
        <f>HYPERLINK("https://docs.wto.org/imrd/directdoc.asp?DDFDocuments/u/G/SPS/NJAM8.DOC","FR")</f>
      </c>
      <c r="J10547" s="15">
        <f>HYPERLINK("https://docs.wto.org/imrd/directdoc.asp?DDFDocuments/v/G/SPS/NJAM8.DOC","ES")</f>
      </c>
    </row>
    <row r="10548">
      <c r="A10548" s="10" t="s">
        <v>18026</v>
      </c>
      <c r="B10548" s="11" t="s">
        <v>183</v>
      </c>
      <c r="C10548" s="10" t="s">
        <v>18</v>
      </c>
      <c r="D10548" s="12">
        <v>38595</v>
      </c>
      <c r="E10548" s="13" t="s">
        <v>18027</v>
      </c>
      <c r="F10548" s="13" t="s">
        <v>1282</v>
      </c>
      <c r="G10548" s="14"/>
      <c r="H10548" s="15">
        <f>HYPERLINK("https://docs.wto.org/imrd/directdoc.asp?DDFDocuments/t/G/SPS/NARG78.doc","EN")</f>
      </c>
      <c r="I10548" s="15">
        <f>HYPERLINK("https://docs.wto.org/imrd/directdoc.asp?DDFDocuments/u/G/SPS/NARG78.doc","FR")</f>
      </c>
      <c r="J10548" s="15">
        <f>HYPERLINK("https://docs.wto.org/imrd/directdoc.asp?DDFDocuments/v/G/SPS/NARG78.doc","ES")</f>
      </c>
    </row>
    <row r="10549">
      <c r="A10549" s="10" t="s">
        <v>18028</v>
      </c>
      <c r="B10549" s="11" t="s">
        <v>195</v>
      </c>
      <c r="C10549" s="10" t="s">
        <v>18</v>
      </c>
      <c r="D10549" s="12">
        <v>38595</v>
      </c>
      <c r="E10549" s="13" t="s">
        <v>18029</v>
      </c>
      <c r="F10549" s="13" t="s">
        <v>186</v>
      </c>
      <c r="G10549" s="14" t="s">
        <v>134</v>
      </c>
      <c r="H10549" s="15">
        <f>HYPERLINK("https://docs.wto.org/imrd/directdoc.asp?DDFDocuments/q/G/SPS/NNZL330.pdf","EN")</f>
      </c>
      <c r="I10549" s="15">
        <f>HYPERLINK("https://docs.wto.org/imrd/directdoc.asp?DDFDocuments/r/G/SPS/NNZL330.pdf","FR")</f>
      </c>
      <c r="J10549" s="15">
        <f>HYPERLINK("https://docs.wto.org/imrd/directdoc.asp?DDFDocuments/s/G/SPS/NNZL330.pdf","ES")</f>
      </c>
    </row>
    <row r="10550">
      <c r="A10550" s="10" t="s">
        <v>18030</v>
      </c>
      <c r="B10550" s="11" t="s">
        <v>195</v>
      </c>
      <c r="C10550" s="10" t="s">
        <v>18</v>
      </c>
      <c r="D10550" s="12">
        <v>38595</v>
      </c>
      <c r="E10550" s="13" t="s">
        <v>16395</v>
      </c>
      <c r="F10550" s="13" t="s">
        <v>186</v>
      </c>
      <c r="G10550" s="14" t="s">
        <v>134</v>
      </c>
      <c r="H10550" s="15">
        <f>HYPERLINK("https://docs.wto.org/imrd/directdoc.asp?DDFDocuments/q/G/SPS/NNZL331.pdf","EN")</f>
      </c>
      <c r="I10550" s="15">
        <f>HYPERLINK("https://docs.wto.org/imrd/directdoc.asp?DDFDocuments/r/G/SPS/NNZL331.pdf","FR")</f>
      </c>
      <c r="J10550" s="15">
        <f>HYPERLINK("https://docs.wto.org/imrd/directdoc.asp?DDFDocuments/s/G/SPS/NNZL331.pdf","ES")</f>
      </c>
    </row>
    <row r="10551">
      <c r="A10551" s="10" t="s">
        <v>18031</v>
      </c>
      <c r="B10551" s="11" t="s">
        <v>18032</v>
      </c>
      <c r="C10551" s="10" t="s">
        <v>18</v>
      </c>
      <c r="D10551" s="12">
        <v>38590</v>
      </c>
      <c r="E10551" s="13" t="s">
        <v>18033</v>
      </c>
      <c r="F10551" s="13" t="s">
        <v>32</v>
      </c>
      <c r="G10551" s="14"/>
      <c r="H10551" s="15">
        <f>HYPERLINK("https://docs.wto.org/imrd/directdoc.asp?DDFDocuments/t/G/SPS/NATG4.DOC","EN")</f>
      </c>
      <c r="I10551" s="15">
        <f>HYPERLINK("https://docs.wto.org/imrd/directdoc.asp?DDFDocuments/u/G/SPS/NATG4.DOC","FR")</f>
      </c>
      <c r="J10551" s="15">
        <f>HYPERLINK("https://docs.wto.org/imrd/directdoc.asp?DDFDocuments/v/G/SPS/NATG4.DOC","ES")</f>
      </c>
    </row>
    <row r="10552">
      <c r="A10552" s="10" t="s">
        <v>18034</v>
      </c>
      <c r="B10552" s="11" t="s">
        <v>34</v>
      </c>
      <c r="C10552" s="10" t="s">
        <v>18</v>
      </c>
      <c r="D10552" s="12">
        <v>38590</v>
      </c>
      <c r="E10552" s="13" t="s">
        <v>18035</v>
      </c>
      <c r="F10552" s="13" t="s">
        <v>6504</v>
      </c>
      <c r="G10552" s="14"/>
      <c r="H10552" s="15">
        <f>HYPERLINK("https://docs.wto.org/imrd/directdoc.asp?DDFDocuments/q/G/SPS/NJPN151.pdf","EN")</f>
      </c>
      <c r="I10552" s="15">
        <f>HYPERLINK("https://docs.wto.org/imrd/directdoc.asp?DDFDocuments/r/G/SPS/NJPN151.pdf","FR")</f>
      </c>
      <c r="J10552" s="15">
        <f>HYPERLINK("https://docs.wto.org/imrd/directdoc.asp?DDFDocuments/s/G/SPS/NJPN151.pdf","ES")</f>
      </c>
    </row>
    <row r="10553">
      <c r="A10553" s="10" t="s">
        <v>18036</v>
      </c>
      <c r="B10553" s="11" t="s">
        <v>72</v>
      </c>
      <c r="C10553" s="10" t="s">
        <v>18</v>
      </c>
      <c r="D10553" s="12">
        <v>38589</v>
      </c>
      <c r="E10553" s="13" t="s">
        <v>19</v>
      </c>
      <c r="F10553" s="13" t="s">
        <v>15131</v>
      </c>
      <c r="G10553" s="14" t="s">
        <v>17448</v>
      </c>
      <c r="H10553" s="15">
        <f>HYPERLINK("https://docs.wto.org/imrd/directdoc.asp?DDFDocuments/t/G/SPS/NCAN157R9.DOC","EN")</f>
      </c>
      <c r="I10553" s="15">
        <f>HYPERLINK("https://docs.wto.org/imrd/directdoc.asp?DDFDocuments/u/G/SPS/NCAN157R9.DOC","FR")</f>
      </c>
      <c r="J10553" s="15">
        <f>HYPERLINK("https://docs.wto.org/imrd/directdoc.asp?DDFDocuments/v/G/SPS/NCAN157R9.DOC","ES")</f>
      </c>
    </row>
    <row r="10554">
      <c r="A10554" s="10" t="s">
        <v>18037</v>
      </c>
      <c r="B10554" s="11" t="s">
        <v>34</v>
      </c>
      <c r="C10554" s="10" t="s">
        <v>18</v>
      </c>
      <c r="D10554" s="12">
        <v>38589</v>
      </c>
      <c r="E10554" s="13" t="s">
        <v>18038</v>
      </c>
      <c r="F10554" s="13" t="s">
        <v>609</v>
      </c>
      <c r="G10554" s="14" t="s">
        <v>18039</v>
      </c>
      <c r="H10554" s="15">
        <f>HYPERLINK("https://docs.wto.org/imrd/directdoc.asp?DDFDocuments/t/G/SPS/NJPN150.DOC","EN")</f>
      </c>
      <c r="I10554" s="15">
        <f>HYPERLINK("https://docs.wto.org/imrd/directdoc.asp?DDFDocuments/u/G/SPS/NJPN150.DOC","FR")</f>
      </c>
      <c r="J10554" s="15">
        <f>HYPERLINK("https://docs.wto.org/imrd/directdoc.asp?DDFDocuments/v/G/SPS/NJPN150.DOC","ES")</f>
      </c>
    </row>
    <row r="10555">
      <c r="A10555" s="10" t="s">
        <v>18040</v>
      </c>
      <c r="B10555" s="11" t="s">
        <v>82</v>
      </c>
      <c r="C10555" s="10" t="s">
        <v>40</v>
      </c>
      <c r="D10555" s="12">
        <v>38588</v>
      </c>
      <c r="E10555" s="13" t="s">
        <v>19</v>
      </c>
      <c r="F10555" s="13" t="s">
        <v>787</v>
      </c>
      <c r="G10555" s="14"/>
      <c r="H10555" s="15">
        <f>HYPERLINK("https://docs.wto.org/imrd/directdoc.asp?DDFDocuments/t/G/SPS/NEEC196A3.doc","EN")</f>
      </c>
      <c r="I10555" s="15">
        <f>HYPERLINK("https://docs.wto.org/imrd/directdoc.asp?DDFDocuments/u/G/SPS/NEEC196A3.doc","FR")</f>
      </c>
      <c r="J10555" s="15">
        <f>HYPERLINK("https://docs.wto.org/imrd/directdoc.asp?DDFDocuments/v/G/SPS/NEEC196A3.doc","ES")</f>
      </c>
    </row>
    <row r="10556">
      <c r="A10556" s="10" t="s">
        <v>18041</v>
      </c>
      <c r="B10556" s="11" t="s">
        <v>233</v>
      </c>
      <c r="C10556" s="10" t="s">
        <v>18</v>
      </c>
      <c r="D10556" s="12">
        <v>38588</v>
      </c>
      <c r="E10556" s="13" t="s">
        <v>18042</v>
      </c>
      <c r="F10556" s="13" t="s">
        <v>992</v>
      </c>
      <c r="G10556" s="14" t="s">
        <v>349</v>
      </c>
      <c r="H10556" s="15">
        <f>HYPERLINK("https://docs.wto.org/imrd/directdoc.asp?DDFDocuments/t/G/SPS/NPER117.DOC","EN")</f>
      </c>
      <c r="I10556" s="15">
        <f>HYPERLINK("https://docs.wto.org/imrd/directdoc.asp?DDFDocuments/u/G/SPS/NPER117.DOC","FR")</f>
      </c>
      <c r="J10556" s="15">
        <f>HYPERLINK("https://docs.wto.org/imrd/directdoc.asp?DDFDocuments/v/G/SPS/NPER117.DOC","ES")</f>
      </c>
    </row>
    <row r="10557">
      <c r="A10557" s="10" t="s">
        <v>18043</v>
      </c>
      <c r="B10557" s="11" t="s">
        <v>18032</v>
      </c>
      <c r="C10557" s="10" t="s">
        <v>18</v>
      </c>
      <c r="D10557" s="12">
        <v>38587</v>
      </c>
      <c r="E10557" s="13" t="s">
        <v>18044</v>
      </c>
      <c r="F10557" s="13" t="s">
        <v>10040</v>
      </c>
      <c r="G10557" s="14"/>
      <c r="H10557" s="15">
        <f>HYPERLINK("https://docs.wto.org/imrd/directdoc.asp?DDFDocuments/t/G/SPS/NATG2.doc","EN")</f>
      </c>
      <c r="I10557" s="15">
        <f>HYPERLINK("https://docs.wto.org/imrd/directdoc.asp?DDFDocuments/u/G/SPS/NATG2.doc","FR")</f>
      </c>
      <c r="J10557" s="15">
        <f>HYPERLINK("https://docs.wto.org/imrd/directdoc.asp?DDFDocuments/v/G/SPS/NATG2.doc","ES")</f>
      </c>
    </row>
    <row r="10558">
      <c r="A10558" s="10" t="s">
        <v>18045</v>
      </c>
      <c r="B10558" s="11" t="s">
        <v>161</v>
      </c>
      <c r="C10558" s="10" t="s">
        <v>18</v>
      </c>
      <c r="D10558" s="12">
        <v>38587</v>
      </c>
      <c r="E10558" s="13" t="s">
        <v>18046</v>
      </c>
      <c r="F10558" s="13" t="s">
        <v>3291</v>
      </c>
      <c r="G10558" s="14"/>
      <c r="H10558" s="15">
        <f>HYPERLINK("https://docs.wto.org/imrd/directdoc.asp?DDFDocuments/t/G/SPS/NUSA1105.doc","EN")</f>
      </c>
      <c r="I10558" s="15">
        <f>HYPERLINK("https://docs.wto.org/imrd/directdoc.asp?DDFDocuments/u/G/SPS/NUSA1105.doc","FR")</f>
      </c>
      <c r="J10558" s="15">
        <f>HYPERLINK("https://docs.wto.org/imrd/directdoc.asp?DDFDocuments/v/G/SPS/NUSA1105.doc","ES")</f>
      </c>
    </row>
    <row r="10559">
      <c r="A10559" s="10" t="s">
        <v>18047</v>
      </c>
      <c r="B10559" s="11" t="s">
        <v>34</v>
      </c>
      <c r="C10559" s="10" t="s">
        <v>18</v>
      </c>
      <c r="D10559" s="12">
        <v>38583</v>
      </c>
      <c r="E10559" s="13" t="s">
        <v>1421</v>
      </c>
      <c r="F10559" s="13" t="s">
        <v>992</v>
      </c>
      <c r="G10559" s="14" t="s">
        <v>3481</v>
      </c>
      <c r="H10559" s="15">
        <f>HYPERLINK("https://docs.wto.org/imrd/directdoc.asp?DDFDocuments/t/G/SPS/NJPN149.DOC","EN")</f>
      </c>
      <c r="I10559" s="15">
        <f>HYPERLINK("https://docs.wto.org/imrd/directdoc.asp?DDFDocuments/u/G/SPS/NJPN149.DOC","FR")</f>
      </c>
      <c r="J10559" s="15">
        <f>HYPERLINK("https://docs.wto.org/imrd/directdoc.asp?DDFDocuments/v/G/SPS/NJPN149.DOC","ES")</f>
      </c>
    </row>
    <row r="10560">
      <c r="A10560" s="10" t="s">
        <v>18048</v>
      </c>
      <c r="B10560" s="11" t="s">
        <v>72</v>
      </c>
      <c r="C10560" s="10" t="s">
        <v>54</v>
      </c>
      <c r="D10560" s="12">
        <v>38582</v>
      </c>
      <c r="E10560" s="13" t="s">
        <v>19</v>
      </c>
      <c r="F10560" s="13" t="s">
        <v>6327</v>
      </c>
      <c r="G10560" s="14" t="s">
        <v>520</v>
      </c>
      <c r="H10560" s="15">
        <f>HYPERLINK("https://docs.wto.org/imrd/directdoc.asp?DDFDocuments/t/G/SPS/NCAN250A1.DOC","EN")</f>
      </c>
      <c r="I10560" s="15">
        <f>HYPERLINK("https://docs.wto.org/imrd/directdoc.asp?DDFDocuments/u/G/SPS/NCAN250A1.DOC","FR")</f>
      </c>
      <c r="J10560" s="15">
        <f>HYPERLINK("https://docs.wto.org/imrd/directdoc.asp?DDFDocuments/v/G/SPS/NCAN250A1.DOC","ES")</f>
      </c>
    </row>
    <row r="10561">
      <c r="A10561" s="10" t="s">
        <v>18049</v>
      </c>
      <c r="B10561" s="11" t="s">
        <v>188</v>
      </c>
      <c r="C10561" s="10" t="s">
        <v>18</v>
      </c>
      <c r="D10561" s="12">
        <v>38581</v>
      </c>
      <c r="E10561" s="13" t="s">
        <v>18050</v>
      </c>
      <c r="F10561" s="13" t="s">
        <v>158</v>
      </c>
      <c r="G10561" s="14" t="s">
        <v>195</v>
      </c>
      <c r="H10561" s="15">
        <f>HYPERLINK("https://docs.wto.org/imrd/directdoc.asp?DDFDocuments/t/G/SPS/NAUS186.DOC","EN")</f>
      </c>
      <c r="I10561" s="15">
        <f>HYPERLINK("https://docs.wto.org/imrd/directdoc.asp?DDFDocuments/u/G/SPS/NAUS186.DOC","FR")</f>
      </c>
      <c r="J10561" s="15">
        <f>HYPERLINK("https://docs.wto.org/imrd/directdoc.asp?DDFDocuments/v/G/SPS/NAUS186.DOC","ES")</f>
      </c>
    </row>
    <row r="10562">
      <c r="A10562" s="10" t="s">
        <v>18051</v>
      </c>
      <c r="B10562" s="11" t="s">
        <v>65</v>
      </c>
      <c r="C10562" s="10" t="s">
        <v>12</v>
      </c>
      <c r="D10562" s="12">
        <v>38580</v>
      </c>
      <c r="E10562" s="13" t="s">
        <v>17931</v>
      </c>
      <c r="F10562" s="13" t="s">
        <v>229</v>
      </c>
      <c r="G10562" s="14" t="s">
        <v>17964</v>
      </c>
      <c r="H10562" s="15">
        <f>HYPERLINK("https://docs.wto.org/imrd/directdoc.asp?DDFDocuments/t/G/SPS/NCHE44.DOC","EN")</f>
      </c>
      <c r="I10562" s="15">
        <f>HYPERLINK("https://docs.wto.org/imrd/directdoc.asp?DDFDocuments/u/G/SPS/NCHE44.DOC","FR")</f>
      </c>
      <c r="J10562" s="15">
        <f>HYPERLINK("https://docs.wto.org/imrd/directdoc.asp?DDFDocuments/v/G/SPS/NCHE44.DOC","ES")</f>
      </c>
    </row>
    <row r="10563">
      <c r="A10563" s="10" t="s">
        <v>18052</v>
      </c>
      <c r="B10563" s="11" t="s">
        <v>139</v>
      </c>
      <c r="C10563" s="10" t="s">
        <v>12</v>
      </c>
      <c r="D10563" s="12">
        <v>38580</v>
      </c>
      <c r="E10563" s="13" t="s">
        <v>18053</v>
      </c>
      <c r="F10563" s="13" t="s">
        <v>138</v>
      </c>
      <c r="G10563" s="14"/>
      <c r="H10563" s="15">
        <f>HYPERLINK("https://docs.wto.org/imrd/directdoc.asp?DDFDocuments/t/G/SPS/NIND31.DOC","EN")</f>
      </c>
      <c r="I10563" s="15">
        <f>HYPERLINK("https://docs.wto.org/imrd/directdoc.asp?DDFDocuments/u/G/SPS/NIND31.DOC","FR")</f>
      </c>
      <c r="J10563" s="15">
        <f>HYPERLINK("https://docs.wto.org/imrd/directdoc.asp?DDFDocuments/v/G/SPS/NIND31.DOC","ES")</f>
      </c>
    </row>
    <row r="10564">
      <c r="A10564" s="10" t="s">
        <v>18054</v>
      </c>
      <c r="B10564" s="11" t="s">
        <v>1944</v>
      </c>
      <c r="C10564" s="10" t="s">
        <v>18</v>
      </c>
      <c r="D10564" s="12">
        <v>38576</v>
      </c>
      <c r="E10564" s="13" t="s">
        <v>18055</v>
      </c>
      <c r="F10564" s="13" t="s">
        <v>262</v>
      </c>
      <c r="G10564" s="14" t="s">
        <v>3481</v>
      </c>
      <c r="H10564" s="15">
        <f>HYPERLINK("https://docs.wto.org/imrd/directdoc.asp?DDFDocuments/q/G/SPS/NPAN45.pdf","EN")</f>
      </c>
      <c r="I10564" s="15">
        <f>HYPERLINK("https://docs.wto.org/imrd/directdoc.asp?DDFDocuments/r/G/SPS/NPAN45.pdf","FR")</f>
      </c>
      <c r="J10564" s="15">
        <f>HYPERLINK("https://docs.wto.org/imrd/directdoc.asp?DDFDocuments/s/G/SPS/NPAN45.pdf","ES")</f>
      </c>
    </row>
    <row r="10565">
      <c r="A10565" s="10" t="s">
        <v>18056</v>
      </c>
      <c r="B10565" s="11" t="s">
        <v>79</v>
      </c>
      <c r="C10565" s="10" t="s">
        <v>54</v>
      </c>
      <c r="D10565" s="12">
        <v>38575</v>
      </c>
      <c r="E10565" s="13" t="s">
        <v>19</v>
      </c>
      <c r="F10565" s="13" t="s">
        <v>2192</v>
      </c>
      <c r="G10565" s="14" t="s">
        <v>14853</v>
      </c>
      <c r="H10565" s="15">
        <f>HYPERLINK("https://docs.wto.org/imrd/directdoc.asp?DDFDocuments/t/G/SPS/NCOL77A3.doc","EN")</f>
      </c>
      <c r="I10565" s="15">
        <f>HYPERLINK("https://docs.wto.org/imrd/directdoc.asp?DDFDocuments/u/G/SPS/NCOL77A3.doc","FR")</f>
      </c>
      <c r="J10565" s="15">
        <f>HYPERLINK("https://docs.wto.org/imrd/directdoc.asp?DDFDocuments/v/G/SPS/NCOL77A3.doc","ES")</f>
      </c>
    </row>
    <row r="10566">
      <c r="A10566" s="10" t="s">
        <v>18057</v>
      </c>
      <c r="B10566" s="11" t="s">
        <v>79</v>
      </c>
      <c r="C10566" s="10" t="s">
        <v>54</v>
      </c>
      <c r="D10566" s="12">
        <v>38575</v>
      </c>
      <c r="E10566" s="13" t="s">
        <v>19</v>
      </c>
      <c r="F10566" s="13" t="s">
        <v>2192</v>
      </c>
      <c r="G10566" s="14" t="s">
        <v>349</v>
      </c>
      <c r="H10566" s="15">
        <f>HYPERLINK("https://docs.wto.org/imrd/directdoc.asp?DDFDocuments/t/G/SPS/NCOL88A2.DOC","EN")</f>
      </c>
      <c r="I10566" s="15">
        <f>HYPERLINK("https://docs.wto.org/imrd/directdoc.asp?DDFDocuments/u/G/SPS/NCOL88A2.DOC","FR")</f>
      </c>
      <c r="J10566" s="15">
        <f>HYPERLINK("https://docs.wto.org/imrd/directdoc.asp?DDFDocuments/v/G/SPS/NCOL88A2.DOC","ES")</f>
      </c>
    </row>
    <row r="10567">
      <c r="A10567" s="10" t="s">
        <v>18058</v>
      </c>
      <c r="B10567" s="11" t="s">
        <v>134</v>
      </c>
      <c r="C10567" s="10" t="s">
        <v>12</v>
      </c>
      <c r="D10567" s="12">
        <v>38574</v>
      </c>
      <c r="E10567" s="13" t="s">
        <v>17477</v>
      </c>
      <c r="F10567" s="13" t="s">
        <v>18059</v>
      </c>
      <c r="G10567" s="14"/>
      <c r="H10567" s="15">
        <f>HYPERLINK("https://docs.wto.org/imrd/directdoc.asp?DDFDocuments/t/G/SPS/NTHA129.doc","EN")</f>
      </c>
      <c r="I10567" s="15">
        <f>HYPERLINK("https://docs.wto.org/imrd/directdoc.asp?DDFDocuments/u/G/SPS/NTHA129.doc","FR")</f>
      </c>
      <c r="J10567" s="15">
        <f>HYPERLINK("https://docs.wto.org/imrd/directdoc.asp?DDFDocuments/v/G/SPS/NTHA129.doc","ES")</f>
      </c>
    </row>
    <row r="10568">
      <c r="A10568" s="10" t="s">
        <v>18060</v>
      </c>
      <c r="B10568" s="11" t="s">
        <v>59</v>
      </c>
      <c r="C10568" s="10" t="s">
        <v>18</v>
      </c>
      <c r="D10568" s="12">
        <v>38574</v>
      </c>
      <c r="E10568" s="13" t="s">
        <v>19</v>
      </c>
      <c r="F10568" s="13" t="s">
        <v>158</v>
      </c>
      <c r="G10568" s="14"/>
      <c r="H10568" s="15">
        <f>HYPERLINK("https://docs.wto.org/imrd/directdoc.asp?DDFDocuments/t/G/SPS/NTPKM19R7.DOC","EN")</f>
      </c>
      <c r="I10568" s="15">
        <f>HYPERLINK("https://docs.wto.org/imrd/directdoc.asp?DDFDocuments/u/G/SPS/NTPKM19R7.DOC","FR")</f>
      </c>
      <c r="J10568" s="15">
        <f>HYPERLINK("https://docs.wto.org/imrd/directdoc.asp?DDFDocuments/v/G/SPS/NTPKM19R7.DOC","ES")</f>
      </c>
    </row>
    <row r="10569">
      <c r="A10569" s="10" t="s">
        <v>18061</v>
      </c>
      <c r="B10569" s="11" t="s">
        <v>145</v>
      </c>
      <c r="C10569" s="10" t="s">
        <v>54</v>
      </c>
      <c r="D10569" s="12">
        <v>38572</v>
      </c>
      <c r="E10569" s="13" t="s">
        <v>19</v>
      </c>
      <c r="F10569" s="13" t="s">
        <v>229</v>
      </c>
      <c r="G10569" s="14" t="s">
        <v>1129</v>
      </c>
      <c r="H10569" s="15">
        <f>HYPERLINK("https://docs.wto.org/imrd/directdoc.asp?DDFDocuments/t/G/SPS/NPHL73A1.DOC","EN")</f>
      </c>
      <c r="I10569" s="15">
        <f>HYPERLINK("https://docs.wto.org/imrd/directdoc.asp?DDFDocuments/u/G/SPS/NPHL73A1.DOC","FR")</f>
      </c>
      <c r="J10569" s="15">
        <f>HYPERLINK("https://docs.wto.org/imrd/directdoc.asp?DDFDocuments/v/G/SPS/NPHL73A1.DOC","ES")</f>
      </c>
    </row>
    <row r="10570">
      <c r="A10570" s="10" t="s">
        <v>18062</v>
      </c>
      <c r="B10570" s="11" t="s">
        <v>145</v>
      </c>
      <c r="C10570" s="10" t="s">
        <v>12</v>
      </c>
      <c r="D10570" s="12">
        <v>38572</v>
      </c>
      <c r="E10570" s="13" t="s">
        <v>17841</v>
      </c>
      <c r="F10570" s="13" t="s">
        <v>2192</v>
      </c>
      <c r="G10570" s="14" t="s">
        <v>18063</v>
      </c>
      <c r="H10570" s="15">
        <f>HYPERLINK("https://docs.wto.org/imrd/directdoc.asp?DDFDocuments/t/G/SPS/NPHL79.DOC","EN")</f>
      </c>
      <c r="I10570" s="15">
        <f>HYPERLINK("https://docs.wto.org/imrd/directdoc.asp?DDFDocuments/u/G/SPS/NPHL79.DOC","FR")</f>
      </c>
      <c r="J10570" s="15">
        <f>HYPERLINK("https://docs.wto.org/imrd/directdoc.asp?DDFDocuments/v/G/SPS/NPHL79.DOC","ES")</f>
      </c>
    </row>
    <row r="10571">
      <c r="A10571" s="10" t="s">
        <v>18064</v>
      </c>
      <c r="B10571" s="11" t="s">
        <v>134</v>
      </c>
      <c r="C10571" s="10" t="s">
        <v>12</v>
      </c>
      <c r="D10571" s="12">
        <v>38572</v>
      </c>
      <c r="E10571" s="13" t="s">
        <v>17477</v>
      </c>
      <c r="F10571" s="13" t="s">
        <v>229</v>
      </c>
      <c r="G10571" s="14" t="s">
        <v>87</v>
      </c>
      <c r="H10571" s="15">
        <f>HYPERLINK("https://docs.wto.org/imrd/directdoc.asp?DDFDocuments/t/G/SPS/NTHA126.DOC","EN")</f>
      </c>
      <c r="I10571" s="15">
        <f>HYPERLINK("https://docs.wto.org/imrd/directdoc.asp?DDFDocuments/u/G/SPS/NTHA126.DOC","FR")</f>
      </c>
      <c r="J10571" s="15">
        <f>HYPERLINK("https://docs.wto.org/imrd/directdoc.asp?DDFDocuments/v/G/SPS/NTHA126.DOC","ES")</f>
      </c>
    </row>
    <row r="10572">
      <c r="A10572" s="10" t="s">
        <v>18065</v>
      </c>
      <c r="B10572" s="11" t="s">
        <v>188</v>
      </c>
      <c r="C10572" s="10" t="s">
        <v>18</v>
      </c>
      <c r="D10572" s="12">
        <v>38568</v>
      </c>
      <c r="E10572" s="13" t="s">
        <v>18066</v>
      </c>
      <c r="F10572" s="13" t="s">
        <v>4877</v>
      </c>
      <c r="G10572" s="14"/>
      <c r="H10572" s="15">
        <f>HYPERLINK("https://docs.wto.org/imrd/directdoc.asp?DDFDocuments/q/G/SPS/NAUS185.pdf","EN")</f>
      </c>
      <c r="I10572" s="15">
        <f>HYPERLINK("https://docs.wto.org/imrd/directdoc.asp?DDFDocuments/r/G/SPS/NAUS185.pdf","FR")</f>
      </c>
      <c r="J10572" s="15">
        <f>HYPERLINK("https://docs.wto.org/imrd/directdoc.asp?DDFDocuments/s/G/SPS/NAUS185.pdf","ES")</f>
      </c>
    </row>
    <row r="10573">
      <c r="A10573" s="10" t="s">
        <v>18067</v>
      </c>
      <c r="B10573" s="11" t="s">
        <v>365</v>
      </c>
      <c r="C10573" s="10" t="s">
        <v>18</v>
      </c>
      <c r="D10573" s="12">
        <v>38568</v>
      </c>
      <c r="E10573" s="13" t="s">
        <v>14576</v>
      </c>
      <c r="F10573" s="13" t="s">
        <v>992</v>
      </c>
      <c r="G10573" s="14"/>
      <c r="H10573" s="15">
        <f>HYPERLINK("https://docs.wto.org/imrd/directdoc.asp?DDFDocuments/t/G/SPS/NCHL191.doc","EN")</f>
      </c>
      <c r="I10573" s="15">
        <f>HYPERLINK("https://docs.wto.org/imrd/directdoc.asp?DDFDocuments/u/G/SPS/NCHL191.doc","FR")</f>
      </c>
      <c r="J10573" s="15">
        <f>HYPERLINK("https://docs.wto.org/imrd/directdoc.asp?DDFDocuments/v/G/SPS/NCHL191.doc","ES")</f>
      </c>
    </row>
    <row r="10574">
      <c r="A10574" s="10" t="s">
        <v>18068</v>
      </c>
      <c r="B10574" s="11" t="s">
        <v>365</v>
      </c>
      <c r="C10574" s="10" t="s">
        <v>18</v>
      </c>
      <c r="D10574" s="12">
        <v>38568</v>
      </c>
      <c r="E10574" s="13" t="s">
        <v>18069</v>
      </c>
      <c r="F10574" s="13" t="s">
        <v>992</v>
      </c>
      <c r="G10574" s="14" t="s">
        <v>16535</v>
      </c>
      <c r="H10574" s="15">
        <f>HYPERLINK("https://docs.wto.org/imrd/directdoc.asp?DDFDocuments/q/G/SPS/NCHL192.pdf","EN")</f>
      </c>
      <c r="I10574" s="15">
        <f>HYPERLINK("https://docs.wto.org/imrd/directdoc.asp?DDFDocuments/r/G/SPS/NCHL192.pdf","FR")</f>
      </c>
      <c r="J10574" s="15">
        <f>HYPERLINK("https://docs.wto.org/imrd/directdoc.asp?DDFDocuments/s/G/SPS/NCHL192.pdf","ES")</f>
      </c>
    </row>
    <row r="10575">
      <c r="A10575" s="10" t="s">
        <v>18070</v>
      </c>
      <c r="B10575" s="11" t="s">
        <v>365</v>
      </c>
      <c r="C10575" s="10" t="s">
        <v>18</v>
      </c>
      <c r="D10575" s="12">
        <v>38568</v>
      </c>
      <c r="E10575" s="13" t="s">
        <v>18071</v>
      </c>
      <c r="F10575" s="13" t="s">
        <v>992</v>
      </c>
      <c r="G10575" s="14" t="s">
        <v>16535</v>
      </c>
      <c r="H10575" s="15">
        <f>HYPERLINK("https://docs.wto.org/imrd/directdoc.asp?DDFDocuments/t/G/SPS/NCHL193.DOC","EN")</f>
      </c>
      <c r="I10575" s="15">
        <f>HYPERLINK("https://docs.wto.org/imrd/directdoc.asp?DDFDocuments/u/G/SPS/NCHL193.DOC","FR")</f>
      </c>
      <c r="J10575" s="15">
        <f>HYPERLINK("https://docs.wto.org/imrd/directdoc.asp?DDFDocuments/v/G/SPS/NCHL193.DOC","ES")</f>
      </c>
    </row>
    <row r="10576">
      <c r="A10576" s="10" t="s">
        <v>18072</v>
      </c>
      <c r="B10576" s="11" t="s">
        <v>365</v>
      </c>
      <c r="C10576" s="10" t="s">
        <v>18</v>
      </c>
      <c r="D10576" s="12">
        <v>38568</v>
      </c>
      <c r="E10576" s="13" t="s">
        <v>18073</v>
      </c>
      <c r="F10576" s="13" t="s">
        <v>992</v>
      </c>
      <c r="G10576" s="14" t="s">
        <v>16535</v>
      </c>
      <c r="H10576" s="15">
        <f>HYPERLINK("https://docs.wto.org/imrd/directdoc.asp?DDFDocuments/t/G/SPS/NCHL194.DOC","EN")</f>
      </c>
      <c r="I10576" s="15">
        <f>HYPERLINK("https://docs.wto.org/imrd/directdoc.asp?DDFDocuments/u/G/SPS/NCHL194.DOC","FR")</f>
      </c>
      <c r="J10576" s="15">
        <f>HYPERLINK("https://docs.wto.org/imrd/directdoc.asp?DDFDocuments/v/G/SPS/NCHL194.DOC","ES")</f>
      </c>
    </row>
    <row r="10577">
      <c r="A10577" s="10" t="s">
        <v>18074</v>
      </c>
      <c r="B10577" s="11" t="s">
        <v>365</v>
      </c>
      <c r="C10577" s="10" t="s">
        <v>18</v>
      </c>
      <c r="D10577" s="12">
        <v>38568</v>
      </c>
      <c r="E10577" s="13" t="s">
        <v>18075</v>
      </c>
      <c r="F10577" s="13" t="s">
        <v>992</v>
      </c>
      <c r="G10577" s="14" t="s">
        <v>16535</v>
      </c>
      <c r="H10577" s="15">
        <f>HYPERLINK("https://docs.wto.org/imrd/directdoc.asp?DDFDocuments/t/G/SPS/NCHL195.DOC","EN")</f>
      </c>
      <c r="I10577" s="15">
        <f>HYPERLINK("https://docs.wto.org/imrd/directdoc.asp?DDFDocuments/u/G/SPS/NCHL195.DOC","FR")</f>
      </c>
      <c r="J10577" s="15">
        <f>HYPERLINK("https://docs.wto.org/imrd/directdoc.asp?DDFDocuments/v/G/SPS/NCHL195.DOC","ES")</f>
      </c>
    </row>
    <row r="10578">
      <c r="A10578" s="10" t="s">
        <v>18076</v>
      </c>
      <c r="B10578" s="11" t="s">
        <v>195</v>
      </c>
      <c r="C10578" s="10" t="s">
        <v>18</v>
      </c>
      <c r="D10578" s="12">
        <v>38568</v>
      </c>
      <c r="E10578" s="13" t="s">
        <v>17538</v>
      </c>
      <c r="F10578" s="13" t="s">
        <v>4877</v>
      </c>
      <c r="G10578" s="14"/>
      <c r="H10578" s="15">
        <f>HYPERLINK("https://docs.wto.org/imrd/directdoc.asp?DDFDocuments/q/G/SPS/NNZL328.pdf","EN")</f>
      </c>
      <c r="I10578" s="15">
        <f>HYPERLINK("https://docs.wto.org/imrd/directdoc.asp?DDFDocuments/r/G/SPS/NNZL328.pdf","FR")</f>
      </c>
      <c r="J10578" s="15">
        <f>HYPERLINK("https://docs.wto.org/imrd/directdoc.asp?DDFDocuments/s/G/SPS/NNZL328.pdf","ES")</f>
      </c>
    </row>
    <row r="10579">
      <c r="A10579" s="10" t="s">
        <v>18077</v>
      </c>
      <c r="B10579" s="11" t="s">
        <v>127</v>
      </c>
      <c r="C10579" s="10" t="s">
        <v>40</v>
      </c>
      <c r="D10579" s="12">
        <v>38567</v>
      </c>
      <c r="E10579" s="13" t="s">
        <v>19</v>
      </c>
      <c r="F10579" s="13" t="s">
        <v>1282</v>
      </c>
      <c r="G10579" s="14"/>
      <c r="H10579" s="15">
        <f>HYPERLINK("https://docs.wto.org/imrd/directdoc.asp?DDFDocuments/t/G/SPS/NHKG22A1.doc","EN")</f>
      </c>
      <c r="I10579" s="15">
        <f>HYPERLINK("https://docs.wto.org/imrd/directdoc.asp?DDFDocuments/u/G/SPS/NHKG22A1.doc","FR")</f>
      </c>
      <c r="J10579" s="15">
        <f>HYPERLINK("https://docs.wto.org/imrd/directdoc.asp?DDFDocuments/v/G/SPS/NHKG22A1.doc","ES")</f>
      </c>
    </row>
    <row r="10580">
      <c r="A10580" s="10" t="s">
        <v>18078</v>
      </c>
      <c r="B10580" s="11" t="s">
        <v>72</v>
      </c>
      <c r="C10580" s="10" t="s">
        <v>12</v>
      </c>
      <c r="D10580" s="12">
        <v>38566</v>
      </c>
      <c r="E10580" s="13" t="s">
        <v>18079</v>
      </c>
      <c r="F10580" s="13" t="s">
        <v>6327</v>
      </c>
      <c r="G10580" s="14" t="s">
        <v>1412</v>
      </c>
      <c r="H10580" s="15">
        <f>HYPERLINK("https://docs.wto.org/imrd/directdoc.asp?DDFDocuments/t/G/SPS/NCAN249.DOC","EN")</f>
      </c>
      <c r="I10580" s="15">
        <f>HYPERLINK("https://docs.wto.org/imrd/directdoc.asp?DDFDocuments/u/G/SPS/NCAN249.DOC","FR")</f>
      </c>
      <c r="J10580" s="15">
        <f>HYPERLINK("https://docs.wto.org/imrd/directdoc.asp?DDFDocuments/v/G/SPS/NCAN249.DOC","ES")</f>
      </c>
    </row>
    <row r="10581">
      <c r="A10581" s="10" t="s">
        <v>18080</v>
      </c>
      <c r="B10581" s="11" t="s">
        <v>72</v>
      </c>
      <c r="C10581" s="10" t="s">
        <v>12</v>
      </c>
      <c r="D10581" s="12">
        <v>38566</v>
      </c>
      <c r="E10581" s="13" t="s">
        <v>18081</v>
      </c>
      <c r="F10581" s="13" t="s">
        <v>6327</v>
      </c>
      <c r="G10581" s="14" t="s">
        <v>520</v>
      </c>
      <c r="H10581" s="15">
        <f>HYPERLINK("https://docs.wto.org/imrd/directdoc.asp?DDFDocuments/t/G/SPS/NCAN250.DOC","EN")</f>
      </c>
      <c r="I10581" s="15">
        <f>HYPERLINK("https://docs.wto.org/imrd/directdoc.asp?DDFDocuments/u/G/SPS/NCAN250.DOC","FR")</f>
      </c>
      <c r="J10581" s="15">
        <f>HYPERLINK("https://docs.wto.org/imrd/directdoc.asp?DDFDocuments/v/G/SPS/NCAN250.DOC","ES")</f>
      </c>
    </row>
    <row r="10582">
      <c r="A10582" s="10" t="s">
        <v>18082</v>
      </c>
      <c r="B10582" s="11" t="s">
        <v>82</v>
      </c>
      <c r="C10582" s="10" t="s">
        <v>18</v>
      </c>
      <c r="D10582" s="12">
        <v>38565</v>
      </c>
      <c r="E10582" s="13" t="s">
        <v>18083</v>
      </c>
      <c r="F10582" s="13" t="s">
        <v>14458</v>
      </c>
      <c r="G10582" s="14"/>
      <c r="H10582" s="15">
        <f>HYPERLINK("https://docs.wto.org/imrd/directdoc.asp?DDFDocuments/t/G/SPS/NEEC264.DOC","EN")</f>
      </c>
      <c r="I10582" s="15">
        <f>HYPERLINK("https://docs.wto.org/imrd/directdoc.asp?DDFDocuments/u/G/SPS/NEEC264.DOC","FR")</f>
      </c>
      <c r="J10582" s="15">
        <f>HYPERLINK("https://docs.wto.org/imrd/directdoc.asp?DDFDocuments/v/G/SPS/NEEC264.DOC","ES")</f>
      </c>
    </row>
    <row r="10583">
      <c r="A10583" s="10" t="s">
        <v>18084</v>
      </c>
      <c r="B10583" s="11" t="s">
        <v>149</v>
      </c>
      <c r="C10583" s="10" t="s">
        <v>18</v>
      </c>
      <c r="D10583" s="12">
        <v>38562</v>
      </c>
      <c r="E10583" s="13" t="s">
        <v>989</v>
      </c>
      <c r="F10583" s="13" t="s">
        <v>1282</v>
      </c>
      <c r="G10583" s="14"/>
      <c r="H10583" s="15">
        <f>HYPERLINK("https://docs.wto.org/imrd/directdoc.asp?DDFDocuments/t/G/SPS/NCHN82.doc","EN")</f>
      </c>
      <c r="I10583" s="15">
        <f>HYPERLINK("https://docs.wto.org/imrd/directdoc.asp?DDFDocuments/u/G/SPS/NCHN82.doc","FR")</f>
      </c>
      <c r="J10583" s="15">
        <f>HYPERLINK("https://docs.wto.org/imrd/directdoc.asp?DDFDocuments/v/G/SPS/NCHN82.doc","ES")</f>
      </c>
    </row>
    <row r="10584">
      <c r="A10584" s="10" t="s">
        <v>18085</v>
      </c>
      <c r="B10584" s="11" t="s">
        <v>82</v>
      </c>
      <c r="C10584" s="10" t="s">
        <v>18</v>
      </c>
      <c r="D10584" s="12">
        <v>38562</v>
      </c>
      <c r="E10584" s="13" t="s">
        <v>18086</v>
      </c>
      <c r="F10584" s="13" t="s">
        <v>17225</v>
      </c>
      <c r="G10584" s="14"/>
      <c r="H10584" s="15">
        <f>HYPERLINK("https://docs.wto.org/imrd/directdoc.asp?DDFDocuments/t/G/SPS/NEEC267.doc","EN")</f>
      </c>
      <c r="I10584" s="15">
        <f>HYPERLINK("https://docs.wto.org/imrd/directdoc.asp?DDFDocuments/u/G/SPS/NEEC267.doc","FR")</f>
      </c>
      <c r="J10584" s="15">
        <f>HYPERLINK("https://docs.wto.org/imrd/directdoc.asp?DDFDocuments/v/G/SPS/NEEC267.doc","ES")</f>
      </c>
    </row>
    <row r="10585">
      <c r="A10585" s="10" t="s">
        <v>18087</v>
      </c>
      <c r="B10585" s="11" t="s">
        <v>79</v>
      </c>
      <c r="C10585" s="10" t="s">
        <v>18</v>
      </c>
      <c r="D10585" s="12">
        <v>38559</v>
      </c>
      <c r="E10585" s="13" t="s">
        <v>18088</v>
      </c>
      <c r="F10585" s="13" t="s">
        <v>17906</v>
      </c>
      <c r="G10585" s="14"/>
      <c r="H10585" s="15">
        <f>HYPERLINK("https://docs.wto.org/imrd/directdoc.asp?DDFDocuments/t/G/SPS/NCOL101.DOC","EN")</f>
      </c>
      <c r="I10585" s="15">
        <f>HYPERLINK("https://docs.wto.org/imrd/directdoc.asp?DDFDocuments/u/G/SPS/NCOL101.DOC","FR")</f>
      </c>
      <c r="J10585" s="15">
        <f>HYPERLINK("https://docs.wto.org/imrd/directdoc.asp?DDFDocuments/v/G/SPS/NCOL101.DOC","ES")</f>
      </c>
    </row>
    <row r="10586">
      <c r="A10586" s="10" t="s">
        <v>18089</v>
      </c>
      <c r="B10586" s="11" t="s">
        <v>139</v>
      </c>
      <c r="C10586" s="10" t="s">
        <v>18</v>
      </c>
      <c r="D10586" s="12">
        <v>38558</v>
      </c>
      <c r="E10586" s="13" t="s">
        <v>18090</v>
      </c>
      <c r="F10586" s="13" t="s">
        <v>24</v>
      </c>
      <c r="G10586" s="14"/>
      <c r="H10586" s="15">
        <f>HYPERLINK("https://docs.wto.org/imrd/directdoc.asp?DDFDocuments/t/G/SPS/NIND25.doc","EN")</f>
      </c>
      <c r="I10586" s="15">
        <f>HYPERLINK("https://docs.wto.org/imrd/directdoc.asp?DDFDocuments/u/G/SPS/NIND25.doc","FR")</f>
      </c>
      <c r="J10586" s="15">
        <f>HYPERLINK("https://docs.wto.org/imrd/directdoc.asp?DDFDocuments/v/G/SPS/NIND25.doc","ES")</f>
      </c>
    </row>
    <row r="10587">
      <c r="A10587" s="10" t="s">
        <v>18091</v>
      </c>
      <c r="B10587" s="11" t="s">
        <v>139</v>
      </c>
      <c r="C10587" s="10" t="s">
        <v>18</v>
      </c>
      <c r="D10587" s="12">
        <v>38558</v>
      </c>
      <c r="E10587" s="13" t="s">
        <v>18090</v>
      </c>
      <c r="F10587" s="13" t="s">
        <v>24</v>
      </c>
      <c r="G10587" s="14"/>
      <c r="H10587" s="15">
        <f>HYPERLINK("https://docs.wto.org/imrd/directdoc.asp?DDFDocuments/t/G/SPS/NIND27.doc","EN")</f>
      </c>
      <c r="I10587" s="15">
        <f>HYPERLINK("https://docs.wto.org/imrd/directdoc.asp?DDFDocuments/u/G/SPS/NIND27.doc","FR")</f>
      </c>
      <c r="J10587" s="15">
        <f>HYPERLINK("https://docs.wto.org/imrd/directdoc.asp?DDFDocuments/v/G/SPS/NIND27.doc","ES")</f>
      </c>
    </row>
    <row r="10588">
      <c r="A10588" s="10" t="s">
        <v>18092</v>
      </c>
      <c r="B10588" s="11" t="s">
        <v>139</v>
      </c>
      <c r="C10588" s="10" t="s">
        <v>18</v>
      </c>
      <c r="D10588" s="12">
        <v>38558</v>
      </c>
      <c r="E10588" s="13" t="s">
        <v>18090</v>
      </c>
      <c r="F10588" s="13" t="s">
        <v>122</v>
      </c>
      <c r="G10588" s="14"/>
      <c r="H10588" s="15">
        <f>HYPERLINK("https://docs.wto.org/imrd/directdoc.asp?DDFDocuments/q/G/SPS/NIND30.pdf","EN")</f>
      </c>
      <c r="I10588" s="15">
        <f>HYPERLINK("https://docs.wto.org/imrd/directdoc.asp?DDFDocuments/r/G/SPS/NIND30.pdf","FR")</f>
      </c>
      <c r="J10588" s="15">
        <f>HYPERLINK("https://docs.wto.org/imrd/directdoc.asp?DDFDocuments/s/G/SPS/NIND30.pdf","ES")</f>
      </c>
    </row>
    <row r="10589">
      <c r="A10589" s="10" t="s">
        <v>18093</v>
      </c>
      <c r="B10589" s="11" t="s">
        <v>59</v>
      </c>
      <c r="C10589" s="10" t="s">
        <v>40</v>
      </c>
      <c r="D10589" s="12">
        <v>38558</v>
      </c>
      <c r="E10589" s="13" t="s">
        <v>19</v>
      </c>
      <c r="F10589" s="13" t="s">
        <v>3261</v>
      </c>
      <c r="G10589" s="14"/>
      <c r="H10589" s="15">
        <f>HYPERLINK("https://docs.wto.org/imrd/directdoc.asp?DDFDocuments/t/G/SPS/NTPKM46A1.DOC","EN")</f>
      </c>
      <c r="I10589" s="15">
        <f>HYPERLINK("https://docs.wto.org/imrd/directdoc.asp?DDFDocuments/u/G/SPS/NTPKM46A1.DOC","FR")</f>
      </c>
      <c r="J10589" s="15">
        <f>HYPERLINK("https://docs.wto.org/imrd/directdoc.asp?DDFDocuments/v/G/SPS/NTPKM46A1.DOC","ES")</f>
      </c>
    </row>
    <row r="10590">
      <c r="A10590" s="10" t="s">
        <v>18094</v>
      </c>
      <c r="B10590" s="11" t="s">
        <v>145</v>
      </c>
      <c r="C10590" s="10" t="s">
        <v>12</v>
      </c>
      <c r="D10590" s="12">
        <v>38555</v>
      </c>
      <c r="E10590" s="13" t="s">
        <v>18095</v>
      </c>
      <c r="F10590" s="13" t="s">
        <v>7603</v>
      </c>
      <c r="G10590" s="14" t="s">
        <v>3481</v>
      </c>
      <c r="H10590" s="15">
        <f>HYPERLINK("https://docs.wto.org/imrd/directdoc.asp?DDFDocuments/t/G/SPS/NPHL78.DOC","EN")</f>
      </c>
      <c r="I10590" s="15">
        <f>HYPERLINK("https://docs.wto.org/imrd/directdoc.asp?DDFDocuments/u/G/SPS/NPHL78.DOC","FR")</f>
      </c>
      <c r="J10590" s="15">
        <f>HYPERLINK("https://docs.wto.org/imrd/directdoc.asp?DDFDocuments/v/G/SPS/NPHL78.DOC","ES")</f>
      </c>
    </row>
    <row r="10591">
      <c r="A10591" s="10" t="s">
        <v>18096</v>
      </c>
      <c r="B10591" s="11" t="s">
        <v>188</v>
      </c>
      <c r="C10591" s="10" t="s">
        <v>18</v>
      </c>
      <c r="D10591" s="12">
        <v>38554</v>
      </c>
      <c r="E10591" s="13" t="s">
        <v>3661</v>
      </c>
      <c r="F10591" s="13" t="s">
        <v>1089</v>
      </c>
      <c r="G10591" s="14"/>
      <c r="H10591" s="15">
        <f>HYPERLINK("https://docs.wto.org/imrd/directdoc.asp?DDFDocuments/t/G/SPS/NAUS184.DOC","EN")</f>
      </c>
      <c r="I10591" s="15">
        <f>HYPERLINK("https://docs.wto.org/imrd/directdoc.asp?DDFDocuments/u/G/SPS/NAUS184.DOC","FR")</f>
      </c>
      <c r="J10591" s="15">
        <f>HYPERLINK("https://docs.wto.org/imrd/directdoc.asp?DDFDocuments/v/G/SPS/NAUS184.DOC","ES")</f>
      </c>
    </row>
    <row r="10592">
      <c r="A10592" s="10" t="s">
        <v>18097</v>
      </c>
      <c r="B10592" s="11" t="s">
        <v>349</v>
      </c>
      <c r="C10592" s="10" t="s">
        <v>18</v>
      </c>
      <c r="D10592" s="12">
        <v>38554</v>
      </c>
      <c r="E10592" s="13" t="s">
        <v>18098</v>
      </c>
      <c r="F10592" s="13" t="s">
        <v>10859</v>
      </c>
      <c r="G10592" s="14" t="s">
        <v>17692</v>
      </c>
      <c r="H10592" s="15">
        <f>HYPERLINK("https://docs.wto.org/imrd/directdoc.asp?DDFDocuments/q/G/SPS/NECU4.pdf","EN")</f>
      </c>
      <c r="I10592" s="15">
        <f>HYPERLINK("https://docs.wto.org/imrd/directdoc.asp?DDFDocuments/r/G/SPS/NECU4.pdf","FR")</f>
      </c>
      <c r="J10592" s="15">
        <f>HYPERLINK("https://docs.wto.org/imrd/directdoc.asp?DDFDocuments/s/G/SPS/NECU4.pdf","ES")</f>
      </c>
    </row>
    <row r="10593">
      <c r="A10593" s="10" t="s">
        <v>18099</v>
      </c>
      <c r="B10593" s="11" t="s">
        <v>161</v>
      </c>
      <c r="C10593" s="10" t="s">
        <v>18</v>
      </c>
      <c r="D10593" s="12">
        <v>38554</v>
      </c>
      <c r="E10593" s="13" t="s">
        <v>18100</v>
      </c>
      <c r="F10593" s="13" t="s">
        <v>80</v>
      </c>
      <c r="G10593" s="14"/>
      <c r="H10593" s="15">
        <f>HYPERLINK("https://docs.wto.org/imrd/directdoc.asp?DDFDocuments/t/G/SPS/NUSA1090.DOC","EN")</f>
      </c>
      <c r="I10593" s="15">
        <f>HYPERLINK("https://docs.wto.org/imrd/directdoc.asp?DDFDocuments/u/G/SPS/NUSA1090.DOC","FR")</f>
      </c>
      <c r="J10593" s="15">
        <f>HYPERLINK("https://docs.wto.org/imrd/directdoc.asp?DDFDocuments/v/G/SPS/NUSA1090.DOC","ES")</f>
      </c>
    </row>
    <row r="10594">
      <c r="A10594" s="10" t="s">
        <v>18101</v>
      </c>
      <c r="B10594" s="11" t="s">
        <v>233</v>
      </c>
      <c r="C10594" s="10" t="s">
        <v>18</v>
      </c>
      <c r="D10594" s="12">
        <v>38553</v>
      </c>
      <c r="E10594" s="13" t="s">
        <v>18102</v>
      </c>
      <c r="F10594" s="13" t="s">
        <v>24</v>
      </c>
      <c r="G10594" s="14"/>
      <c r="H10594" s="15">
        <f>HYPERLINK("https://docs.wto.org/imrd/directdoc.asp?DDFDocuments/t/G/SPS/NPER115.doc","EN")</f>
      </c>
      <c r="I10594" s="15">
        <f>HYPERLINK("https://docs.wto.org/imrd/directdoc.asp?DDFDocuments/u/G/SPS/NPER115.doc","FR")</f>
      </c>
      <c r="J10594" s="15">
        <f>HYPERLINK("https://docs.wto.org/imrd/directdoc.asp?DDFDocuments/v/G/SPS/NPER115.doc","ES")</f>
      </c>
    </row>
    <row r="10595">
      <c r="A10595" s="10" t="s">
        <v>18103</v>
      </c>
      <c r="B10595" s="11" t="s">
        <v>233</v>
      </c>
      <c r="C10595" s="10" t="s">
        <v>18</v>
      </c>
      <c r="D10595" s="12">
        <v>38553</v>
      </c>
      <c r="E10595" s="13" t="s">
        <v>18104</v>
      </c>
      <c r="F10595" s="13" t="s">
        <v>992</v>
      </c>
      <c r="G10595" s="14" t="s">
        <v>349</v>
      </c>
      <c r="H10595" s="15">
        <f>HYPERLINK("https://docs.wto.org/imrd/directdoc.asp?DDFDocuments/t/G/SPS/NPER116.DOC","EN")</f>
      </c>
      <c r="I10595" s="15">
        <f>HYPERLINK("https://docs.wto.org/imrd/directdoc.asp?DDFDocuments/u/G/SPS/NPER116.DOC","FR")</f>
      </c>
      <c r="J10595" s="15">
        <f>HYPERLINK("https://docs.wto.org/imrd/directdoc.asp?DDFDocuments/v/G/SPS/NPER116.DOC","ES")</f>
      </c>
    </row>
    <row r="10596">
      <c r="A10596" s="10" t="s">
        <v>18105</v>
      </c>
      <c r="B10596" s="11" t="s">
        <v>145</v>
      </c>
      <c r="C10596" s="10" t="s">
        <v>18</v>
      </c>
      <c r="D10596" s="12">
        <v>38553</v>
      </c>
      <c r="E10596" s="13" t="s">
        <v>2896</v>
      </c>
      <c r="F10596" s="13" t="s">
        <v>1282</v>
      </c>
      <c r="G10596" s="14" t="s">
        <v>95</v>
      </c>
      <c r="H10596" s="15">
        <f>HYPERLINK("https://docs.wto.org/imrd/directdoc.asp?DDFDocuments/t/G/SPS/NPHL77.doc","EN")</f>
      </c>
      <c r="I10596" s="15">
        <f>HYPERLINK("https://docs.wto.org/imrd/directdoc.asp?DDFDocuments/u/G/SPS/NPHL77.doc","FR")</f>
      </c>
      <c r="J10596" s="15">
        <f>HYPERLINK("https://docs.wto.org/imrd/directdoc.asp?DDFDocuments/v/G/SPS/NPHL77.doc","ES")</f>
      </c>
    </row>
    <row r="10597">
      <c r="A10597" s="10" t="s">
        <v>18106</v>
      </c>
      <c r="B10597" s="11" t="s">
        <v>183</v>
      </c>
      <c r="C10597" s="10" t="s">
        <v>18</v>
      </c>
      <c r="D10597" s="12">
        <v>38552</v>
      </c>
      <c r="E10597" s="13" t="s">
        <v>18107</v>
      </c>
      <c r="F10597" s="13" t="s">
        <v>3627</v>
      </c>
      <c r="G10597" s="14"/>
      <c r="H10597" s="15">
        <f>HYPERLINK("https://docs.wto.org/imrd/directdoc.asp?DDFDocuments/t/G/SPS/NARG77.doc","EN")</f>
      </c>
      <c r="I10597" s="15">
        <f>HYPERLINK("https://docs.wto.org/imrd/directdoc.asp?DDFDocuments/u/G/SPS/NARG77.doc","FR")</f>
      </c>
      <c r="J10597" s="15">
        <f>HYPERLINK("https://docs.wto.org/imrd/directdoc.asp?DDFDocuments/v/G/SPS/NARG77.doc","ES")</f>
      </c>
    </row>
    <row r="10598">
      <c r="A10598" s="10" t="s">
        <v>18108</v>
      </c>
      <c r="B10598" s="11" t="s">
        <v>82</v>
      </c>
      <c r="C10598" s="10" t="s">
        <v>18</v>
      </c>
      <c r="D10598" s="12">
        <v>38552</v>
      </c>
      <c r="E10598" s="13" t="s">
        <v>18109</v>
      </c>
      <c r="F10598" s="13" t="s">
        <v>18110</v>
      </c>
      <c r="G10598" s="14"/>
      <c r="H10598" s="15">
        <f>HYPERLINK("https://docs.wto.org/imrd/directdoc.asp?DDFDocuments/t/G/SPS/NEEC263.DOC","EN")</f>
      </c>
      <c r="I10598" s="15">
        <f>HYPERLINK("https://docs.wto.org/imrd/directdoc.asp?DDFDocuments/u/G/SPS/NEEC263.DOC","FR")</f>
      </c>
      <c r="J10598" s="15">
        <f>HYPERLINK("https://docs.wto.org/imrd/directdoc.asp?DDFDocuments/v/G/SPS/NEEC263.DOC","ES")</f>
      </c>
    </row>
    <row r="10599">
      <c r="A10599" s="10" t="s">
        <v>18111</v>
      </c>
      <c r="B10599" s="11" t="s">
        <v>59</v>
      </c>
      <c r="C10599" s="10" t="s">
        <v>40</v>
      </c>
      <c r="D10599" s="12">
        <v>38552</v>
      </c>
      <c r="E10599" s="13" t="s">
        <v>19</v>
      </c>
      <c r="F10599" s="13" t="s">
        <v>186</v>
      </c>
      <c r="G10599" s="14"/>
      <c r="H10599" s="15">
        <f>HYPERLINK("https://docs.wto.org/imrd/directdoc.asp?DDFDocuments/t/G/SPS/NTPKM19R6A1.DOC","EN")</f>
      </c>
      <c r="I10599" s="15">
        <f>HYPERLINK("https://docs.wto.org/imrd/directdoc.asp?DDFDocuments/u/G/SPS/NTPKM19R6A1.DOC","FR")</f>
      </c>
      <c r="J10599" s="15">
        <f>HYPERLINK("https://docs.wto.org/imrd/directdoc.asp?DDFDocuments/v/G/SPS/NTPKM19R6A1.DOC","ES")</f>
      </c>
    </row>
    <row r="10600">
      <c r="A10600" s="10" t="s">
        <v>18112</v>
      </c>
      <c r="B10600" s="11" t="s">
        <v>233</v>
      </c>
      <c r="C10600" s="10" t="s">
        <v>18</v>
      </c>
      <c r="D10600" s="12">
        <v>38551</v>
      </c>
      <c r="E10600" s="13" t="s">
        <v>18113</v>
      </c>
      <c r="F10600" s="13" t="s">
        <v>992</v>
      </c>
      <c r="G10600" s="14" t="s">
        <v>18114</v>
      </c>
      <c r="H10600" s="15">
        <f>HYPERLINK("https://docs.wto.org/imrd/directdoc.asp?DDFDocuments/q/G/SPS/NPER105.pdf","EN")</f>
      </c>
      <c r="I10600" s="15">
        <f>HYPERLINK("https://docs.wto.org/imrd/directdoc.asp?DDFDocuments/r/G/SPS/NPER105.pdf","FR")</f>
      </c>
      <c r="J10600" s="15">
        <f>HYPERLINK("https://docs.wto.org/imrd/directdoc.asp?DDFDocuments/s/G/SPS/NPER105.pdf","ES")</f>
      </c>
    </row>
    <row r="10601">
      <c r="A10601" s="10" t="s">
        <v>18115</v>
      </c>
      <c r="B10601" s="11" t="s">
        <v>233</v>
      </c>
      <c r="C10601" s="10" t="s">
        <v>18</v>
      </c>
      <c r="D10601" s="12">
        <v>38551</v>
      </c>
      <c r="E10601" s="13" t="s">
        <v>18116</v>
      </c>
      <c r="F10601" s="13" t="s">
        <v>992</v>
      </c>
      <c r="G10601" s="14"/>
      <c r="H10601" s="15">
        <f>HYPERLINK("https://docs.wto.org/imrd/directdoc.asp?DDFDocuments/q/G/SPS/NPER106.pdf","EN")</f>
      </c>
      <c r="I10601" s="15">
        <f>HYPERLINK("https://docs.wto.org/imrd/directdoc.asp?DDFDocuments/r/G/SPS/NPER106.pdf","FR")</f>
      </c>
      <c r="J10601" s="15">
        <f>HYPERLINK("https://docs.wto.org/imrd/directdoc.asp?DDFDocuments/s/G/SPS/NPER106.pdf","ES")</f>
      </c>
    </row>
    <row r="10602">
      <c r="A10602" s="10" t="s">
        <v>18117</v>
      </c>
      <c r="B10602" s="11" t="s">
        <v>233</v>
      </c>
      <c r="C10602" s="10" t="s">
        <v>18</v>
      </c>
      <c r="D10602" s="12">
        <v>38551</v>
      </c>
      <c r="E10602" s="13" t="s">
        <v>18118</v>
      </c>
      <c r="F10602" s="13" t="s">
        <v>992</v>
      </c>
      <c r="G10602" s="14" t="s">
        <v>18119</v>
      </c>
      <c r="H10602" s="15">
        <f>HYPERLINK("https://docs.wto.org/imrd/directdoc.asp?DDFDocuments/t/G/SPS/NPER107.DOC","EN")</f>
      </c>
      <c r="I10602" s="15">
        <f>HYPERLINK("https://docs.wto.org/imrd/directdoc.asp?DDFDocuments/u/G/SPS/NPER107.DOC","FR")</f>
      </c>
      <c r="J10602" s="15">
        <f>HYPERLINK("https://docs.wto.org/imrd/directdoc.asp?DDFDocuments/v/G/SPS/NPER107.DOC","ES")</f>
      </c>
    </row>
    <row r="10603">
      <c r="A10603" s="10" t="s">
        <v>18120</v>
      </c>
      <c r="B10603" s="11" t="s">
        <v>233</v>
      </c>
      <c r="C10603" s="10" t="s">
        <v>18</v>
      </c>
      <c r="D10603" s="12">
        <v>38551</v>
      </c>
      <c r="E10603" s="13" t="s">
        <v>18121</v>
      </c>
      <c r="F10603" s="13" t="s">
        <v>992</v>
      </c>
      <c r="G10603" s="14" t="s">
        <v>349</v>
      </c>
      <c r="H10603" s="15">
        <f>HYPERLINK("https://docs.wto.org/imrd/directdoc.asp?DDFDocuments/q/G/SPS/NPER108.pdf","EN")</f>
      </c>
      <c r="I10603" s="15">
        <f>HYPERLINK("https://docs.wto.org/imrd/directdoc.asp?DDFDocuments/r/G/SPS/NPER108.pdf","FR")</f>
      </c>
      <c r="J10603" s="15">
        <f>HYPERLINK("https://docs.wto.org/imrd/directdoc.asp?DDFDocuments/s/G/SPS/NPER108.pdf","ES")</f>
      </c>
    </row>
    <row r="10604">
      <c r="A10604" s="10" t="s">
        <v>18122</v>
      </c>
      <c r="B10604" s="11" t="s">
        <v>233</v>
      </c>
      <c r="C10604" s="10" t="s">
        <v>18</v>
      </c>
      <c r="D10604" s="12">
        <v>38551</v>
      </c>
      <c r="E10604" s="13" t="s">
        <v>18123</v>
      </c>
      <c r="F10604" s="13" t="s">
        <v>992</v>
      </c>
      <c r="G10604" s="14" t="s">
        <v>18124</v>
      </c>
      <c r="H10604" s="15">
        <f>HYPERLINK("https://docs.wto.org/imrd/directdoc.asp?DDFDocuments/t/G/SPS/NPER109.doc","EN")</f>
      </c>
      <c r="I10604" s="15">
        <f>HYPERLINK("https://docs.wto.org/imrd/directdoc.asp?DDFDocuments/u/G/SPS/NPER109.doc","FR")</f>
      </c>
      <c r="J10604" s="15">
        <f>HYPERLINK("https://docs.wto.org/imrd/directdoc.asp?DDFDocuments/v/G/SPS/NPER109.doc","ES")</f>
      </c>
    </row>
    <row r="10605">
      <c r="A10605" s="10" t="s">
        <v>18125</v>
      </c>
      <c r="B10605" s="11" t="s">
        <v>233</v>
      </c>
      <c r="C10605" s="10" t="s">
        <v>18</v>
      </c>
      <c r="D10605" s="12">
        <v>38551</v>
      </c>
      <c r="E10605" s="13" t="s">
        <v>18126</v>
      </c>
      <c r="F10605" s="13" t="s">
        <v>1089</v>
      </c>
      <c r="G10605" s="14" t="s">
        <v>18127</v>
      </c>
      <c r="H10605" s="15">
        <f>HYPERLINK("https://docs.wto.org/imrd/directdoc.asp?DDFDocuments/t/G/SPS/NPER110.DOC","EN")</f>
      </c>
      <c r="I10605" s="15">
        <f>HYPERLINK("https://docs.wto.org/imrd/directdoc.asp?DDFDocuments/u/G/SPS/NPER110.DOC","FR")</f>
      </c>
      <c r="J10605" s="15">
        <f>HYPERLINK("https://docs.wto.org/imrd/directdoc.asp?DDFDocuments/v/G/SPS/NPER110.DOC","ES")</f>
      </c>
    </row>
    <row r="10606">
      <c r="A10606" s="10" t="s">
        <v>18128</v>
      </c>
      <c r="B10606" s="11" t="s">
        <v>233</v>
      </c>
      <c r="C10606" s="10" t="s">
        <v>18</v>
      </c>
      <c r="D10606" s="12">
        <v>38551</v>
      </c>
      <c r="E10606" s="13" t="s">
        <v>18129</v>
      </c>
      <c r="F10606" s="13" t="s">
        <v>1089</v>
      </c>
      <c r="G10606" s="14" t="s">
        <v>18130</v>
      </c>
      <c r="H10606" s="15">
        <f>HYPERLINK("https://docs.wto.org/imrd/directdoc.asp?DDFDocuments/q/G/SPS/NPER111.pdf","EN")</f>
      </c>
      <c r="I10606" s="15">
        <f>HYPERLINK("https://docs.wto.org/imrd/directdoc.asp?DDFDocuments/r/G/SPS/NPER111.pdf","FR")</f>
      </c>
      <c r="J10606" s="15">
        <f>HYPERLINK("https://docs.wto.org/imrd/directdoc.asp?DDFDocuments/s/G/SPS/NPER111.pdf","ES")</f>
      </c>
    </row>
    <row r="10607">
      <c r="A10607" s="10" t="s">
        <v>18131</v>
      </c>
      <c r="B10607" s="11" t="s">
        <v>233</v>
      </c>
      <c r="C10607" s="10" t="s">
        <v>18</v>
      </c>
      <c r="D10607" s="12">
        <v>38551</v>
      </c>
      <c r="E10607" s="13" t="s">
        <v>18132</v>
      </c>
      <c r="F10607" s="13" t="s">
        <v>992</v>
      </c>
      <c r="G10607" s="14" t="s">
        <v>18133</v>
      </c>
      <c r="H10607" s="15">
        <f>HYPERLINK("https://docs.wto.org/imrd/directdoc.asp?DDFDocuments/q/G/SPS/NPER112.pdf","EN")</f>
      </c>
      <c r="I10607" s="15">
        <f>HYPERLINK("https://docs.wto.org/imrd/directdoc.asp?DDFDocuments/r/G/SPS/NPER112.pdf","FR")</f>
      </c>
      <c r="J10607" s="15">
        <f>HYPERLINK("https://docs.wto.org/imrd/directdoc.asp?DDFDocuments/s/G/SPS/NPER112.pdf","ES")</f>
      </c>
    </row>
    <row r="10608">
      <c r="A10608" s="10" t="s">
        <v>18134</v>
      </c>
      <c r="B10608" s="11" t="s">
        <v>233</v>
      </c>
      <c r="C10608" s="10" t="s">
        <v>18</v>
      </c>
      <c r="D10608" s="12">
        <v>38551</v>
      </c>
      <c r="E10608" s="13" t="s">
        <v>18135</v>
      </c>
      <c r="F10608" s="13" t="s">
        <v>1089</v>
      </c>
      <c r="G10608" s="14" t="s">
        <v>3481</v>
      </c>
      <c r="H10608" s="15">
        <f>HYPERLINK("https://docs.wto.org/imrd/directdoc.asp?DDFDocuments/t/G/SPS/NPER113.DOC","EN")</f>
      </c>
      <c r="I10608" s="15">
        <f>HYPERLINK("https://docs.wto.org/imrd/directdoc.asp?DDFDocuments/u/G/SPS/NPER113.DOC","FR")</f>
      </c>
      <c r="J10608" s="15">
        <f>HYPERLINK("https://docs.wto.org/imrd/directdoc.asp?DDFDocuments/v/G/SPS/NPER113.DOC","ES")</f>
      </c>
    </row>
    <row r="10609">
      <c r="A10609" s="10" t="s">
        <v>18136</v>
      </c>
      <c r="B10609" s="11" t="s">
        <v>233</v>
      </c>
      <c r="C10609" s="10" t="s">
        <v>18</v>
      </c>
      <c r="D10609" s="12">
        <v>38551</v>
      </c>
      <c r="E10609" s="13" t="s">
        <v>18137</v>
      </c>
      <c r="F10609" s="13" t="s">
        <v>1089</v>
      </c>
      <c r="G10609" s="14" t="s">
        <v>1412</v>
      </c>
      <c r="H10609" s="15">
        <f>HYPERLINK("https://docs.wto.org/imrd/directdoc.asp?DDFDocuments/q/G/SPS/NPER114.pdf","EN")</f>
      </c>
      <c r="I10609" s="15">
        <f>HYPERLINK("https://docs.wto.org/imrd/directdoc.asp?DDFDocuments/r/G/SPS/NPER114.pdf","FR")</f>
      </c>
      <c r="J10609" s="15">
        <f>HYPERLINK("https://docs.wto.org/imrd/directdoc.asp?DDFDocuments/s/G/SPS/NPER114.pdf","ES")</f>
      </c>
    </row>
    <row r="10610">
      <c r="A10610" s="10" t="s">
        <v>18138</v>
      </c>
      <c r="B10610" s="11" t="s">
        <v>95</v>
      </c>
      <c r="C10610" s="10" t="s">
        <v>18</v>
      </c>
      <c r="D10610" s="12">
        <v>38548</v>
      </c>
      <c r="E10610" s="13" t="s">
        <v>18139</v>
      </c>
      <c r="F10610" s="13" t="s">
        <v>1282</v>
      </c>
      <c r="G10610" s="14" t="s">
        <v>139</v>
      </c>
      <c r="H10610" s="15">
        <f>HYPERLINK("https://docs.wto.org/imrd/directdoc.asp?DDFDocuments/t/G/SPS/NBRA113.doc","EN")</f>
      </c>
      <c r="I10610" s="15">
        <f>HYPERLINK("https://docs.wto.org/imrd/directdoc.asp?DDFDocuments/u/G/SPS/NBRA113.doc","FR")</f>
      </c>
      <c r="J10610" s="15">
        <f>HYPERLINK("https://docs.wto.org/imrd/directdoc.asp?DDFDocuments/v/G/SPS/NBRA113.doc","ES")</f>
      </c>
    </row>
    <row r="10611">
      <c r="A10611" s="10" t="s">
        <v>18140</v>
      </c>
      <c r="B10611" s="11" t="s">
        <v>95</v>
      </c>
      <c r="C10611" s="10" t="s">
        <v>18</v>
      </c>
      <c r="D10611" s="12">
        <v>38548</v>
      </c>
      <c r="E10611" s="13" t="s">
        <v>18141</v>
      </c>
      <c r="F10611" s="13" t="s">
        <v>223</v>
      </c>
      <c r="G10611" s="14"/>
      <c r="H10611" s="15">
        <f>HYPERLINK("https://docs.wto.org/imrd/directdoc.asp?DDFDocuments/t/G/SPS/NBRA114.DOC","EN")</f>
      </c>
      <c r="I10611" s="15">
        <f>HYPERLINK("https://docs.wto.org/imrd/directdoc.asp?DDFDocuments/u/G/SPS/NBRA114.DOC","FR")</f>
      </c>
      <c r="J10611" s="15">
        <f>HYPERLINK("https://docs.wto.org/imrd/directdoc.asp?DDFDocuments/v/G/SPS/NBRA114.DOC","ES")</f>
      </c>
    </row>
    <row r="10612">
      <c r="A10612" s="10" t="s">
        <v>18142</v>
      </c>
      <c r="B10612" s="11" t="s">
        <v>95</v>
      </c>
      <c r="C10612" s="10" t="s">
        <v>18</v>
      </c>
      <c r="D10612" s="12">
        <v>38548</v>
      </c>
      <c r="E10612" s="13" t="s">
        <v>18143</v>
      </c>
      <c r="F10612" s="13" t="s">
        <v>6848</v>
      </c>
      <c r="G10612" s="14"/>
      <c r="H10612" s="15">
        <f>HYPERLINK("https://docs.wto.org/imrd/directdoc.asp?DDFDocuments/t/G/SPS/NBRA115.DOC","EN")</f>
      </c>
      <c r="I10612" s="15">
        <f>HYPERLINK("https://docs.wto.org/imrd/directdoc.asp?DDFDocuments/u/G/SPS/NBRA115.DOC","FR")</f>
      </c>
      <c r="J10612" s="15">
        <f>HYPERLINK("https://docs.wto.org/imrd/directdoc.asp?DDFDocuments/v/G/SPS/NBRA115.DOC","ES")</f>
      </c>
    </row>
    <row r="10613">
      <c r="A10613" s="10" t="s">
        <v>18144</v>
      </c>
      <c r="B10613" s="11" t="s">
        <v>95</v>
      </c>
      <c r="C10613" s="10" t="s">
        <v>18</v>
      </c>
      <c r="D10613" s="12">
        <v>38548</v>
      </c>
      <c r="E10613" s="13" t="s">
        <v>18145</v>
      </c>
      <c r="F10613" s="13" t="s">
        <v>18146</v>
      </c>
      <c r="G10613" s="14"/>
      <c r="H10613" s="15">
        <f>HYPERLINK("https://docs.wto.org/imrd/directdoc.asp?DDFDocuments/t/G/SPS/NBRA116.DOC","EN")</f>
      </c>
      <c r="I10613" s="15">
        <f>HYPERLINK("https://docs.wto.org/imrd/directdoc.asp?DDFDocuments/u/G/SPS/NBRA116.DOC","FR")</f>
      </c>
      <c r="J10613" s="15">
        <f>HYPERLINK("https://docs.wto.org/imrd/directdoc.asp?DDFDocuments/v/G/SPS/NBRA116.DOC","ES")</f>
      </c>
    </row>
    <row r="10614">
      <c r="A10614" s="10" t="s">
        <v>18147</v>
      </c>
      <c r="B10614" s="11" t="s">
        <v>95</v>
      </c>
      <c r="C10614" s="10" t="s">
        <v>18</v>
      </c>
      <c r="D10614" s="12">
        <v>38548</v>
      </c>
      <c r="E10614" s="13" t="s">
        <v>18148</v>
      </c>
      <c r="F10614" s="13" t="s">
        <v>992</v>
      </c>
      <c r="G10614" s="14"/>
      <c r="H10614" s="15">
        <f>HYPERLINK("https://docs.wto.org/imrd/directdoc.asp?DDFDocuments/t/G/SPS/NBRA117.DOC","EN")</f>
      </c>
      <c r="I10614" s="15">
        <f>HYPERLINK("https://docs.wto.org/imrd/directdoc.asp?DDFDocuments/u/G/SPS/NBRA117.DOC","FR")</f>
      </c>
      <c r="J10614" s="15">
        <f>HYPERLINK("https://docs.wto.org/imrd/directdoc.asp?DDFDocuments/v/G/SPS/NBRA117.DOC","ES")</f>
      </c>
    </row>
    <row r="10615">
      <c r="A10615" s="10" t="s">
        <v>18149</v>
      </c>
      <c r="B10615" s="11" t="s">
        <v>153</v>
      </c>
      <c r="C10615" s="10" t="s">
        <v>18</v>
      </c>
      <c r="D10615" s="12">
        <v>38548</v>
      </c>
      <c r="E10615" s="13" t="s">
        <v>17894</v>
      </c>
      <c r="F10615" s="13" t="s">
        <v>7603</v>
      </c>
      <c r="G10615" s="14"/>
      <c r="H10615" s="15">
        <f>HYPERLINK("https://docs.wto.org/imrd/directdoc.asp?DDFDocuments/t/G/SPS/NKOR187.DOC","EN")</f>
      </c>
      <c r="I10615" s="15">
        <f>HYPERLINK("https://docs.wto.org/imrd/directdoc.asp?DDFDocuments/u/G/SPS/NKOR187.DOC","FR")</f>
      </c>
      <c r="J10615" s="15">
        <f>HYPERLINK("https://docs.wto.org/imrd/directdoc.asp?DDFDocuments/v/G/SPS/NKOR187.DOC","ES")</f>
      </c>
    </row>
    <row r="10616">
      <c r="A10616" s="10" t="s">
        <v>18150</v>
      </c>
      <c r="B10616" s="11" t="s">
        <v>233</v>
      </c>
      <c r="C10616" s="10" t="s">
        <v>18</v>
      </c>
      <c r="D10616" s="12">
        <v>38548</v>
      </c>
      <c r="E10616" s="13" t="s">
        <v>18151</v>
      </c>
      <c r="F10616" s="13" t="s">
        <v>992</v>
      </c>
      <c r="G10616" s="14"/>
      <c r="H10616" s="15">
        <f>HYPERLINK("https://docs.wto.org/imrd/directdoc.asp?DDFDocuments/q/G/SPS/NPER100.pdf","EN")</f>
      </c>
      <c r="I10616" s="15">
        <f>HYPERLINK("https://docs.wto.org/imrd/directdoc.asp?DDFDocuments/r/G/SPS/NPER100.pdf","FR")</f>
      </c>
      <c r="J10616" s="15">
        <f>HYPERLINK("https://docs.wto.org/imrd/directdoc.asp?DDFDocuments/s/G/SPS/NPER100.pdf","ES")</f>
      </c>
    </row>
    <row r="10617">
      <c r="A10617" s="10" t="s">
        <v>18152</v>
      </c>
      <c r="B10617" s="11" t="s">
        <v>233</v>
      </c>
      <c r="C10617" s="10" t="s">
        <v>18</v>
      </c>
      <c r="D10617" s="12">
        <v>38548</v>
      </c>
      <c r="E10617" s="13" t="s">
        <v>18153</v>
      </c>
      <c r="F10617" s="13" t="s">
        <v>992</v>
      </c>
      <c r="G10617" s="14" t="s">
        <v>18154</v>
      </c>
      <c r="H10617" s="15">
        <f>HYPERLINK("https://docs.wto.org/imrd/directdoc.asp?DDFDocuments/q/G/SPS/NPER102.pdf","EN")</f>
      </c>
      <c r="I10617" s="15">
        <f>HYPERLINK("https://docs.wto.org/imrd/directdoc.asp?DDFDocuments/r/G/SPS/NPER102.pdf","FR")</f>
      </c>
      <c r="J10617" s="15">
        <f>HYPERLINK("https://docs.wto.org/imrd/directdoc.asp?DDFDocuments/s/G/SPS/NPER102.pdf","ES")</f>
      </c>
    </row>
    <row r="10618">
      <c r="A10618" s="10" t="s">
        <v>18155</v>
      </c>
      <c r="B10618" s="11" t="s">
        <v>233</v>
      </c>
      <c r="C10618" s="10" t="s">
        <v>18</v>
      </c>
      <c r="D10618" s="12">
        <v>38548</v>
      </c>
      <c r="E10618" s="13" t="s">
        <v>18156</v>
      </c>
      <c r="F10618" s="13" t="s">
        <v>992</v>
      </c>
      <c r="G10618" s="14" t="s">
        <v>18157</v>
      </c>
      <c r="H10618" s="15">
        <f>HYPERLINK("https://docs.wto.org/imrd/directdoc.asp?DDFDocuments/t/G/SPS/NPER104.doc","EN")</f>
      </c>
      <c r="I10618" s="15">
        <f>HYPERLINK("https://docs.wto.org/imrd/directdoc.asp?DDFDocuments/u/G/SPS/NPER104.doc","FR")</f>
      </c>
      <c r="J10618" s="15">
        <f>HYPERLINK("https://docs.wto.org/imrd/directdoc.asp?DDFDocuments/v/G/SPS/NPER104.doc","ES")</f>
      </c>
    </row>
    <row r="10619">
      <c r="A10619" s="10" t="s">
        <v>18158</v>
      </c>
      <c r="B10619" s="11" t="s">
        <v>72</v>
      </c>
      <c r="C10619" s="10" t="s">
        <v>40</v>
      </c>
      <c r="D10619" s="12">
        <v>38545</v>
      </c>
      <c r="E10619" s="13" t="s">
        <v>19</v>
      </c>
      <c r="F10619" s="13" t="s">
        <v>1089</v>
      </c>
      <c r="G10619" s="14"/>
      <c r="H10619" s="15">
        <f>HYPERLINK("https://docs.wto.org/imrd/directdoc.asp?DDFDocuments/q/G/SPS/NCAN239A1.pdf","EN")</f>
      </c>
      <c r="I10619" s="15">
        <f>HYPERLINK("https://docs.wto.org/imrd/directdoc.asp?DDFDocuments/r/G/SPS/NCAN239A1.pdf","FR")</f>
      </c>
      <c r="J10619" s="15">
        <f>HYPERLINK("https://docs.wto.org/imrd/directdoc.asp?DDFDocuments/s/G/SPS/NCAN239A1.pdf","ES")</f>
      </c>
    </row>
    <row r="10620">
      <c r="A10620" s="10" t="s">
        <v>18159</v>
      </c>
      <c r="B10620" s="11" t="s">
        <v>195</v>
      </c>
      <c r="C10620" s="10" t="s">
        <v>18</v>
      </c>
      <c r="D10620" s="12">
        <v>38545</v>
      </c>
      <c r="E10620" s="13" t="s">
        <v>18160</v>
      </c>
      <c r="F10620" s="13" t="s">
        <v>186</v>
      </c>
      <c r="G10620" s="14" t="s">
        <v>3481</v>
      </c>
      <c r="H10620" s="15">
        <f>HYPERLINK("https://docs.wto.org/imrd/directdoc.asp?DDFDocuments/t/G/SPS/NNZL327.DOC","EN")</f>
      </c>
      <c r="I10620" s="15">
        <f>HYPERLINK("https://docs.wto.org/imrd/directdoc.asp?DDFDocuments/u/G/SPS/NNZL327.DOC","FR")</f>
      </c>
      <c r="J10620" s="15">
        <f>HYPERLINK("https://docs.wto.org/imrd/directdoc.asp?DDFDocuments/v/G/SPS/NNZL327.DOC","ES")</f>
      </c>
    </row>
    <row r="10621">
      <c r="A10621" s="10" t="s">
        <v>18161</v>
      </c>
      <c r="B10621" s="11" t="s">
        <v>233</v>
      </c>
      <c r="C10621" s="10" t="s">
        <v>18</v>
      </c>
      <c r="D10621" s="12">
        <v>38545</v>
      </c>
      <c r="E10621" s="13" t="s">
        <v>18162</v>
      </c>
      <c r="F10621" s="13" t="s">
        <v>158</v>
      </c>
      <c r="G10621" s="14"/>
      <c r="H10621" s="15">
        <f>HYPERLINK("https://docs.wto.org/imrd/directdoc.asp?DDFDocuments/t/G/SPS/NPER98.DOC","EN")</f>
      </c>
      <c r="I10621" s="15">
        <f>HYPERLINK("https://docs.wto.org/imrd/directdoc.asp?DDFDocuments/u/G/SPS/NPER98.DOC","FR")</f>
      </c>
      <c r="J10621" s="15">
        <f>HYPERLINK("https://docs.wto.org/imrd/directdoc.asp?DDFDocuments/v/G/SPS/NPER98.DOC","ES")</f>
      </c>
    </row>
    <row r="10622">
      <c r="A10622" s="10" t="s">
        <v>18163</v>
      </c>
      <c r="B10622" s="11" t="s">
        <v>720</v>
      </c>
      <c r="C10622" s="10" t="s">
        <v>18</v>
      </c>
      <c r="D10622" s="12">
        <v>38545</v>
      </c>
      <c r="E10622" s="13" t="s">
        <v>18164</v>
      </c>
      <c r="F10622" s="13" t="s">
        <v>18165</v>
      </c>
      <c r="G10622" s="14"/>
      <c r="H10622" s="15">
        <f>HYPERLINK("https://docs.wto.org/imrd/directdoc.asp?DDFDocuments/q/G/SPS/NSLV68.pdf","EN")</f>
      </c>
      <c r="I10622" s="15">
        <f>HYPERLINK("https://docs.wto.org/imrd/directdoc.asp?DDFDocuments/r/G/SPS/NSLV68.pdf","FR")</f>
      </c>
      <c r="J10622" s="15">
        <f>HYPERLINK("https://docs.wto.org/imrd/directdoc.asp?DDFDocuments/s/G/SPS/NSLV68.pdf","ES")</f>
      </c>
    </row>
    <row r="10623">
      <c r="A10623" s="10" t="s">
        <v>18166</v>
      </c>
      <c r="B10623" s="11" t="s">
        <v>214</v>
      </c>
      <c r="C10623" s="10" t="s">
        <v>18</v>
      </c>
      <c r="D10623" s="12">
        <v>38541</v>
      </c>
      <c r="E10623" s="13" t="s">
        <v>18167</v>
      </c>
      <c r="F10623" s="13" t="s">
        <v>992</v>
      </c>
      <c r="G10623" s="14"/>
      <c r="H10623" s="15">
        <f>HYPERLINK("https://docs.wto.org/imrd/directdoc.asp?DDFDocuments/q/G/SPS/NARE7.pdf","EN")</f>
      </c>
      <c r="I10623" s="15">
        <f>HYPERLINK("https://docs.wto.org/imrd/directdoc.asp?DDFDocuments/r/G/SPS/NARE7.pdf","FR")</f>
      </c>
      <c r="J10623" s="15">
        <f>HYPERLINK("https://docs.wto.org/imrd/directdoc.asp?DDFDocuments/s/G/SPS/NARE7.pdf","ES")</f>
      </c>
    </row>
    <row r="10624">
      <c r="A10624" s="10" t="s">
        <v>18168</v>
      </c>
      <c r="B10624" s="11" t="s">
        <v>365</v>
      </c>
      <c r="C10624" s="10" t="s">
        <v>18</v>
      </c>
      <c r="D10624" s="12">
        <v>38541</v>
      </c>
      <c r="E10624" s="13" t="s">
        <v>18169</v>
      </c>
      <c r="F10624" s="13" t="s">
        <v>992</v>
      </c>
      <c r="G10624" s="14" t="s">
        <v>16535</v>
      </c>
      <c r="H10624" s="15">
        <f>HYPERLINK("https://docs.wto.org/imrd/directdoc.asp?DDFDocuments/t/G/SPS/NCHL189.DOC","EN")</f>
      </c>
      <c r="I10624" s="15">
        <f>HYPERLINK("https://docs.wto.org/imrd/directdoc.asp?DDFDocuments/u/G/SPS/NCHL189.DOC","FR")</f>
      </c>
      <c r="J10624" s="15">
        <f>HYPERLINK("https://docs.wto.org/imrd/directdoc.asp?DDFDocuments/v/G/SPS/NCHL189.DOC","ES")</f>
      </c>
    </row>
    <row r="10625">
      <c r="A10625" s="10" t="s">
        <v>18170</v>
      </c>
      <c r="B10625" s="11" t="s">
        <v>365</v>
      </c>
      <c r="C10625" s="10" t="s">
        <v>18</v>
      </c>
      <c r="D10625" s="12">
        <v>38541</v>
      </c>
      <c r="E10625" s="13" t="s">
        <v>18171</v>
      </c>
      <c r="F10625" s="13" t="s">
        <v>992</v>
      </c>
      <c r="G10625" s="14" t="s">
        <v>233</v>
      </c>
      <c r="H10625" s="15">
        <f>HYPERLINK("https://docs.wto.org/imrd/directdoc.asp?DDFDocuments/t/G/SPS/NCHL190.DOC","EN")</f>
      </c>
      <c r="I10625" s="15">
        <f>HYPERLINK("https://docs.wto.org/imrd/directdoc.asp?DDFDocuments/u/G/SPS/NCHL190.DOC","FR")</f>
      </c>
      <c r="J10625" s="15">
        <f>HYPERLINK("https://docs.wto.org/imrd/directdoc.asp?DDFDocuments/v/G/SPS/NCHL190.DOC","ES")</f>
      </c>
    </row>
    <row r="10626">
      <c r="A10626" s="10" t="s">
        <v>18172</v>
      </c>
      <c r="B10626" s="11" t="s">
        <v>1096</v>
      </c>
      <c r="C10626" s="10" t="s">
        <v>18</v>
      </c>
      <c r="D10626" s="12">
        <v>38541</v>
      </c>
      <c r="E10626" s="13" t="s">
        <v>6703</v>
      </c>
      <c r="F10626" s="13" t="s">
        <v>6704</v>
      </c>
      <c r="G10626" s="14"/>
      <c r="H10626" s="15">
        <f>HYPERLINK("https://docs.wto.org/imrd/directdoc.asp?DDFDocuments/t/G/SPS/NSGP30.DOC","EN")</f>
      </c>
      <c r="I10626" s="15">
        <f>HYPERLINK("https://docs.wto.org/imrd/directdoc.asp?DDFDocuments/u/G/SPS/NSGP30.DOC","FR")</f>
      </c>
      <c r="J10626" s="15">
        <f>HYPERLINK("https://docs.wto.org/imrd/directdoc.asp?DDFDocuments/v/G/SPS/NSGP30.DOC","ES")</f>
      </c>
    </row>
    <row r="10627">
      <c r="A10627" s="10" t="s">
        <v>18173</v>
      </c>
      <c r="B10627" s="11" t="s">
        <v>27</v>
      </c>
      <c r="C10627" s="10" t="s">
        <v>18</v>
      </c>
      <c r="D10627" s="12">
        <v>38540</v>
      </c>
      <c r="E10627" s="13" t="s">
        <v>18174</v>
      </c>
      <c r="F10627" s="13" t="s">
        <v>3339</v>
      </c>
      <c r="G10627" s="14"/>
      <c r="H10627" s="15">
        <f>HYPERLINK("https://docs.wto.org/imrd/directdoc.asp?DDFDocuments/q/G/SPS/NCRI41.pdf","EN")</f>
      </c>
      <c r="I10627" s="15">
        <f>HYPERLINK("https://docs.wto.org/imrd/directdoc.asp?DDFDocuments/r/G/SPS/NCRI41.pdf","FR")</f>
      </c>
      <c r="J10627" s="15">
        <f>HYPERLINK("https://docs.wto.org/imrd/directdoc.asp?DDFDocuments/s/G/SPS/NCRI41.pdf","ES")</f>
      </c>
    </row>
    <row r="10628">
      <c r="A10628" s="10" t="s">
        <v>18175</v>
      </c>
      <c r="B10628" s="11" t="s">
        <v>720</v>
      </c>
      <c r="C10628" s="10" t="s">
        <v>18</v>
      </c>
      <c r="D10628" s="12">
        <v>38538</v>
      </c>
      <c r="E10628" s="13" t="s">
        <v>18176</v>
      </c>
      <c r="F10628" s="13" t="s">
        <v>12106</v>
      </c>
      <c r="G10628" s="14"/>
      <c r="H10628" s="15">
        <f>HYPERLINK("https://docs.wto.org/imrd/directdoc.asp?DDFDocuments/t/G/SPS/NSLV66.DOC","EN")</f>
      </c>
      <c r="I10628" s="15">
        <f>HYPERLINK("https://docs.wto.org/imrd/directdoc.asp?DDFDocuments/u/G/SPS/NSLV66.DOC","FR")</f>
      </c>
      <c r="J10628" s="15">
        <f>HYPERLINK("https://docs.wto.org/imrd/directdoc.asp?DDFDocuments/v/G/SPS/NSLV66.DOC","ES")</f>
      </c>
    </row>
    <row r="10629">
      <c r="A10629" s="10" t="s">
        <v>18177</v>
      </c>
      <c r="B10629" s="11" t="s">
        <v>720</v>
      </c>
      <c r="C10629" s="10" t="s">
        <v>18</v>
      </c>
      <c r="D10629" s="12">
        <v>38538</v>
      </c>
      <c r="E10629" s="13" t="s">
        <v>18178</v>
      </c>
      <c r="F10629" s="13" t="s">
        <v>12926</v>
      </c>
      <c r="G10629" s="14"/>
      <c r="H10629" s="15">
        <f>HYPERLINK("https://docs.wto.org/imrd/directdoc.asp?DDFDocuments/q/G/SPS/NSLV67.pdf","EN")</f>
      </c>
      <c r="I10629" s="15">
        <f>HYPERLINK("https://docs.wto.org/imrd/directdoc.asp?DDFDocuments/r/G/SPS/NSLV67.pdf","FR")</f>
      </c>
      <c r="J10629" s="15">
        <f>HYPERLINK("https://docs.wto.org/imrd/directdoc.asp?DDFDocuments/s/G/SPS/NSLV67.pdf","ES")</f>
      </c>
    </row>
    <row r="10630">
      <c r="A10630" s="10" t="s">
        <v>18179</v>
      </c>
      <c r="B10630" s="11" t="s">
        <v>720</v>
      </c>
      <c r="C10630" s="10" t="s">
        <v>18</v>
      </c>
      <c r="D10630" s="12">
        <v>38537</v>
      </c>
      <c r="E10630" s="13" t="s">
        <v>18180</v>
      </c>
      <c r="F10630" s="13" t="s">
        <v>14554</v>
      </c>
      <c r="G10630" s="14"/>
      <c r="H10630" s="15">
        <f>HYPERLINK("https://docs.wto.org/imrd/directdoc.asp?DDFDocuments/t/G/SPS/NSLV65.DOC","EN")</f>
      </c>
      <c r="I10630" s="15">
        <f>HYPERLINK("https://docs.wto.org/imrd/directdoc.asp?DDFDocuments/u/G/SPS/NSLV65.DOC","FR")</f>
      </c>
      <c r="J10630" s="15">
        <f>HYPERLINK("https://docs.wto.org/imrd/directdoc.asp?DDFDocuments/v/G/SPS/NSLV65.DOC","ES")</f>
      </c>
    </row>
    <row r="10631">
      <c r="A10631" s="10" t="s">
        <v>18181</v>
      </c>
      <c r="B10631" s="11" t="s">
        <v>34</v>
      </c>
      <c r="C10631" s="10" t="s">
        <v>18</v>
      </c>
      <c r="D10631" s="12">
        <v>38534</v>
      </c>
      <c r="E10631" s="13" t="s">
        <v>18182</v>
      </c>
      <c r="F10631" s="13" t="s">
        <v>144</v>
      </c>
      <c r="G10631" s="14"/>
      <c r="H10631" s="15">
        <f>HYPERLINK("https://docs.wto.org/imrd/directdoc.asp?DDFDocuments/t/G/SPS/NJPN147.DOC","EN")</f>
      </c>
      <c r="I10631" s="15">
        <f>HYPERLINK("https://docs.wto.org/imrd/directdoc.asp?DDFDocuments/u/G/SPS/NJPN147.DOC","FR")</f>
      </c>
      <c r="J10631" s="15">
        <f>HYPERLINK("https://docs.wto.org/imrd/directdoc.asp?DDFDocuments/v/G/SPS/NJPN147.DOC","ES")</f>
      </c>
    </row>
    <row r="10632">
      <c r="A10632" s="10" t="s">
        <v>18183</v>
      </c>
      <c r="B10632" s="11" t="s">
        <v>72</v>
      </c>
      <c r="C10632" s="10" t="s">
        <v>18</v>
      </c>
      <c r="D10632" s="12">
        <v>38530</v>
      </c>
      <c r="E10632" s="13" t="s">
        <v>18184</v>
      </c>
      <c r="F10632" s="13" t="s">
        <v>607</v>
      </c>
      <c r="G10632" s="14" t="s">
        <v>3481</v>
      </c>
      <c r="H10632" s="15">
        <f>HYPERLINK("https://docs.wto.org/imrd/directdoc.asp?DDFDocuments/t/G/SPS/NCAN246.DOC","EN")</f>
      </c>
      <c r="I10632" s="15">
        <f>HYPERLINK("https://docs.wto.org/imrd/directdoc.asp?DDFDocuments/u/G/SPS/NCAN246.DOC","FR")</f>
      </c>
      <c r="J10632" s="15">
        <f>HYPERLINK("https://docs.wto.org/imrd/directdoc.asp?DDFDocuments/v/G/SPS/NCAN246.DOC","ES")</f>
      </c>
    </row>
    <row r="10633">
      <c r="A10633" s="10" t="s">
        <v>18185</v>
      </c>
      <c r="B10633" s="11" t="s">
        <v>95</v>
      </c>
      <c r="C10633" s="10" t="s">
        <v>18</v>
      </c>
      <c r="D10633" s="12">
        <v>38526</v>
      </c>
      <c r="E10633" s="13" t="s">
        <v>18148</v>
      </c>
      <c r="F10633" s="13" t="s">
        <v>992</v>
      </c>
      <c r="G10633" s="14"/>
      <c r="H10633" s="15">
        <f>HYPERLINK("https://docs.wto.org/imrd/directdoc.asp?DDFDocuments/t/G/SPS/NBRA112.DOC","EN")</f>
      </c>
      <c r="I10633" s="15">
        <f>HYPERLINK("https://docs.wto.org/imrd/directdoc.asp?DDFDocuments/u/G/SPS/NBRA112.DOC","FR")</f>
      </c>
      <c r="J10633" s="15">
        <f>HYPERLINK("https://docs.wto.org/imrd/directdoc.asp?DDFDocuments/v/G/SPS/NBRA112.DOC","ES")</f>
      </c>
    </row>
    <row r="10634">
      <c r="A10634" s="10" t="s">
        <v>18186</v>
      </c>
      <c r="B10634" s="11" t="s">
        <v>95</v>
      </c>
      <c r="C10634" s="10" t="s">
        <v>40</v>
      </c>
      <c r="D10634" s="12">
        <v>38526</v>
      </c>
      <c r="E10634" s="13" t="s">
        <v>19</v>
      </c>
      <c r="F10634" s="13" t="s">
        <v>158</v>
      </c>
      <c r="G10634" s="14"/>
      <c r="H10634" s="15">
        <f>HYPERLINK("https://docs.wto.org/imrd/directdoc.asp?DDFDocuments/t/G/SPS/NBRA95A1.DOC","EN")</f>
      </c>
      <c r="I10634" s="15">
        <f>HYPERLINK("https://docs.wto.org/imrd/directdoc.asp?DDFDocuments/u/G/SPS/NBRA95A1.DOC","FR")</f>
      </c>
      <c r="J10634" s="15">
        <f>HYPERLINK("https://docs.wto.org/imrd/directdoc.asp?DDFDocuments/v/G/SPS/NBRA95A1.DOC","ES")</f>
      </c>
    </row>
    <row r="10635">
      <c r="A10635" s="10" t="s">
        <v>18187</v>
      </c>
      <c r="B10635" s="11" t="s">
        <v>72</v>
      </c>
      <c r="C10635" s="10" t="s">
        <v>18</v>
      </c>
      <c r="D10635" s="12">
        <v>38526</v>
      </c>
      <c r="E10635" s="13" t="s">
        <v>18188</v>
      </c>
      <c r="F10635" s="13" t="s">
        <v>1089</v>
      </c>
      <c r="G10635" s="14"/>
      <c r="H10635" s="15">
        <f>HYPERLINK("https://docs.wto.org/imrd/directdoc.asp?DDFDocuments/t/G/SPS/NCAN245.DOC","EN")</f>
      </c>
      <c r="I10635" s="15">
        <f>HYPERLINK("https://docs.wto.org/imrd/directdoc.asp?DDFDocuments/u/G/SPS/NCAN245.DOC","FR")</f>
      </c>
      <c r="J10635" s="15">
        <f>HYPERLINK("https://docs.wto.org/imrd/directdoc.asp?DDFDocuments/v/G/SPS/NCAN245.DOC","ES")</f>
      </c>
    </row>
    <row r="10636">
      <c r="A10636" s="10" t="s">
        <v>18189</v>
      </c>
      <c r="B10636" s="11" t="s">
        <v>79</v>
      </c>
      <c r="C10636" s="10" t="s">
        <v>40</v>
      </c>
      <c r="D10636" s="12">
        <v>38526</v>
      </c>
      <c r="E10636" s="13" t="s">
        <v>19</v>
      </c>
      <c r="F10636" s="13" t="s">
        <v>4385</v>
      </c>
      <c r="G10636" s="14"/>
      <c r="H10636" s="15">
        <f>HYPERLINK("https://docs.wto.org/imrd/directdoc.asp?DDFDocuments/t/G/SPS/NCOL94A2.doc","EN")</f>
      </c>
      <c r="I10636" s="15">
        <f>HYPERLINK("https://docs.wto.org/imrd/directdoc.asp?DDFDocuments/u/G/SPS/NCOL94A2.doc","FR")</f>
      </c>
      <c r="J10636" s="15">
        <f>HYPERLINK("https://docs.wto.org/imrd/directdoc.asp?DDFDocuments/v/G/SPS/NCOL94A2.doc","ES")</f>
      </c>
    </row>
    <row r="10637">
      <c r="A10637" s="10" t="s">
        <v>18190</v>
      </c>
      <c r="B10637" s="11" t="s">
        <v>34</v>
      </c>
      <c r="C10637" s="10" t="s">
        <v>18</v>
      </c>
      <c r="D10637" s="12">
        <v>38523</v>
      </c>
      <c r="E10637" s="13" t="s">
        <v>14588</v>
      </c>
      <c r="F10637" s="13" t="s">
        <v>144</v>
      </c>
      <c r="G10637" s="14"/>
      <c r="H10637" s="15">
        <f>HYPERLINK("https://docs.wto.org/imrd/directdoc.asp?DDFDocuments/t/G/SPS/NJPN144.doc","EN")</f>
      </c>
      <c r="I10637" s="15">
        <f>HYPERLINK("https://docs.wto.org/imrd/directdoc.asp?DDFDocuments/u/G/SPS/NJPN144.doc","FR")</f>
      </c>
      <c r="J10637" s="15">
        <f>HYPERLINK("https://docs.wto.org/imrd/directdoc.asp?DDFDocuments/v/G/SPS/NJPN144.doc","ES")</f>
      </c>
    </row>
    <row r="10638">
      <c r="A10638" s="10" t="s">
        <v>18191</v>
      </c>
      <c r="B10638" s="11" t="s">
        <v>95</v>
      </c>
      <c r="C10638" s="10" t="s">
        <v>18</v>
      </c>
      <c r="D10638" s="12">
        <v>38519</v>
      </c>
      <c r="E10638" s="13" t="s">
        <v>18192</v>
      </c>
      <c r="F10638" s="13" t="s">
        <v>122</v>
      </c>
      <c r="G10638" s="14"/>
      <c r="H10638" s="15">
        <f>HYPERLINK("https://docs.wto.org/imrd/directdoc.asp?DDFDocuments/q/G/SPS/NBRA107.pdf","EN")</f>
      </c>
      <c r="I10638" s="15">
        <f>HYPERLINK("https://docs.wto.org/imrd/directdoc.asp?DDFDocuments/r/G/SPS/NBRA107.pdf","FR")</f>
      </c>
      <c r="J10638" s="15">
        <f>HYPERLINK("https://docs.wto.org/imrd/directdoc.asp?DDFDocuments/s/G/SPS/NBRA107.pdf","ES")</f>
      </c>
    </row>
    <row r="10639">
      <c r="A10639" s="10" t="s">
        <v>18193</v>
      </c>
      <c r="B10639" s="11" t="s">
        <v>82</v>
      </c>
      <c r="C10639" s="10" t="s">
        <v>40</v>
      </c>
      <c r="D10639" s="12">
        <v>38519</v>
      </c>
      <c r="E10639" s="13" t="s">
        <v>19</v>
      </c>
      <c r="F10639" s="13" t="s">
        <v>787</v>
      </c>
      <c r="G10639" s="14"/>
      <c r="H10639" s="15">
        <f>HYPERLINK("https://docs.wto.org/imrd/directdoc.asp?DDFDocuments/t/G/SPS/NEEC237A1.doc","EN")</f>
      </c>
      <c r="I10639" s="15">
        <f>HYPERLINK("https://docs.wto.org/imrd/directdoc.asp?DDFDocuments/u/G/SPS/NEEC237A1.doc","FR")</f>
      </c>
      <c r="J10639" s="15">
        <f>HYPERLINK("https://docs.wto.org/imrd/directdoc.asp?DDFDocuments/v/G/SPS/NEEC237A1.doc","ES")</f>
      </c>
    </row>
    <row r="10640">
      <c r="A10640" s="10" t="s">
        <v>18194</v>
      </c>
      <c r="B10640" s="11" t="s">
        <v>82</v>
      </c>
      <c r="C10640" s="10" t="s">
        <v>40</v>
      </c>
      <c r="D10640" s="12">
        <v>38519</v>
      </c>
      <c r="E10640" s="13" t="s">
        <v>19</v>
      </c>
      <c r="F10640" s="13" t="s">
        <v>864</v>
      </c>
      <c r="G10640" s="14"/>
      <c r="H10640" s="15">
        <f>HYPERLINK("https://docs.wto.org/imrd/directdoc.asp?DDFDocuments/q/G/SPS/NEEC253A1.pdf","EN")</f>
      </c>
      <c r="I10640" s="15">
        <f>HYPERLINK("https://docs.wto.org/imrd/directdoc.asp?DDFDocuments/r/G/SPS/NEEC253A1.pdf","FR")</f>
      </c>
      <c r="J10640" s="15">
        <f>HYPERLINK("https://docs.wto.org/imrd/directdoc.asp?DDFDocuments/s/G/SPS/NEEC253A1.pdf","ES")</f>
      </c>
    </row>
    <row r="10641">
      <c r="A10641" s="10" t="s">
        <v>18195</v>
      </c>
      <c r="B10641" s="11" t="s">
        <v>161</v>
      </c>
      <c r="C10641" s="10" t="s">
        <v>18</v>
      </c>
      <c r="D10641" s="12">
        <v>38519</v>
      </c>
      <c r="E10641" s="13" t="s">
        <v>18196</v>
      </c>
      <c r="F10641" s="13" t="s">
        <v>18197</v>
      </c>
      <c r="G10641" s="14"/>
      <c r="H10641" s="15">
        <f>HYPERLINK("https://docs.wto.org/imrd/directdoc.asp?DDFDocuments/t/G/SPS/NUSA1087.doc","EN")</f>
      </c>
      <c r="I10641" s="15">
        <f>HYPERLINK("https://docs.wto.org/imrd/directdoc.asp?DDFDocuments/u/G/SPS/NUSA1087.doc","FR")</f>
      </c>
      <c r="J10641" s="15">
        <f>HYPERLINK("https://docs.wto.org/imrd/directdoc.asp?DDFDocuments/v/G/SPS/NUSA1087.doc","ES")</f>
      </c>
    </row>
    <row r="10642">
      <c r="A10642" s="10" t="s">
        <v>18198</v>
      </c>
      <c r="B10642" s="11" t="s">
        <v>82</v>
      </c>
      <c r="C10642" s="10" t="s">
        <v>18</v>
      </c>
      <c r="D10642" s="12">
        <v>38518</v>
      </c>
      <c r="E10642" s="13" t="s">
        <v>18199</v>
      </c>
      <c r="F10642" s="13" t="s">
        <v>74</v>
      </c>
      <c r="G10642" s="14"/>
      <c r="H10642" s="15">
        <f>HYPERLINK("https://docs.wto.org/imrd/directdoc.asp?DDFDocuments/t/G/SPS/NEEC262.doc","EN")</f>
      </c>
      <c r="I10642" s="15">
        <f>HYPERLINK("https://docs.wto.org/imrd/directdoc.asp?DDFDocuments/u/G/SPS/NEEC262.doc","FR")</f>
      </c>
      <c r="J10642" s="15">
        <f>HYPERLINK("https://docs.wto.org/imrd/directdoc.asp?DDFDocuments/v/G/SPS/NEEC262.doc","ES")</f>
      </c>
    </row>
    <row r="10643">
      <c r="A10643" s="10" t="s">
        <v>18200</v>
      </c>
      <c r="B10643" s="11" t="s">
        <v>139</v>
      </c>
      <c r="C10643" s="10" t="s">
        <v>18</v>
      </c>
      <c r="D10643" s="12">
        <v>38518</v>
      </c>
      <c r="E10643" s="13" t="s">
        <v>18201</v>
      </c>
      <c r="F10643" s="13" t="s">
        <v>158</v>
      </c>
      <c r="G10643" s="14"/>
      <c r="H10643" s="15">
        <f>HYPERLINK("https://docs.wto.org/imrd/directdoc.asp?DDFDocuments/q/G/SPS/NIND20.pdf","EN")</f>
      </c>
      <c r="I10643" s="15">
        <f>HYPERLINK("https://docs.wto.org/imrd/directdoc.asp?DDFDocuments/r/G/SPS/NIND20.pdf","FR")</f>
      </c>
      <c r="J10643" s="15">
        <f>HYPERLINK("https://docs.wto.org/imrd/directdoc.asp?DDFDocuments/s/G/SPS/NIND20.pdf","ES")</f>
      </c>
    </row>
    <row r="10644">
      <c r="A10644" s="10" t="s">
        <v>18202</v>
      </c>
      <c r="B10644" s="11" t="s">
        <v>520</v>
      </c>
      <c r="C10644" s="10" t="s">
        <v>12</v>
      </c>
      <c r="D10644" s="12">
        <v>38517</v>
      </c>
      <c r="E10644" s="13" t="s">
        <v>18203</v>
      </c>
      <c r="F10644" s="13" t="s">
        <v>24</v>
      </c>
      <c r="G10644" s="14" t="s">
        <v>18204</v>
      </c>
      <c r="H10644" s="15">
        <f>HYPERLINK("https://docs.wto.org/imrd/directdoc.asp?DDFDocuments/q/G/SPS/NGBR4.pdf","EN")</f>
      </c>
      <c r="I10644" s="15">
        <f>HYPERLINK("https://docs.wto.org/imrd/directdoc.asp?DDFDocuments/r/G/SPS/NGBR4.pdf","FR")</f>
      </c>
      <c r="J10644" s="15">
        <f>HYPERLINK("https://docs.wto.org/imrd/directdoc.asp?DDFDocuments/s/G/SPS/NGBR4.pdf","ES")</f>
      </c>
    </row>
    <row r="10645">
      <c r="A10645" s="10" t="s">
        <v>18205</v>
      </c>
      <c r="B10645" s="11" t="s">
        <v>195</v>
      </c>
      <c r="C10645" s="10" t="s">
        <v>18</v>
      </c>
      <c r="D10645" s="12">
        <v>38517</v>
      </c>
      <c r="E10645" s="13" t="s">
        <v>11003</v>
      </c>
      <c r="F10645" s="13" t="s">
        <v>4616</v>
      </c>
      <c r="G10645" s="14" t="s">
        <v>3481</v>
      </c>
      <c r="H10645" s="15">
        <f>HYPERLINK("https://docs.wto.org/imrd/directdoc.asp?DDFDocuments/t/G/SPS/NNZL326.DOC","EN")</f>
      </c>
      <c r="I10645" s="15">
        <f>HYPERLINK("https://docs.wto.org/imrd/directdoc.asp?DDFDocuments/u/G/SPS/NNZL326.DOC","FR")</f>
      </c>
      <c r="J10645" s="15">
        <f>HYPERLINK("https://docs.wto.org/imrd/directdoc.asp?DDFDocuments/v/G/SPS/NNZL326.DOC","ES")</f>
      </c>
    </row>
    <row r="10646">
      <c r="A10646" s="10" t="s">
        <v>18206</v>
      </c>
      <c r="B10646" s="11" t="s">
        <v>214</v>
      </c>
      <c r="C10646" s="10" t="s">
        <v>18</v>
      </c>
      <c r="D10646" s="12">
        <v>38516</v>
      </c>
      <c r="E10646" s="13" t="s">
        <v>18207</v>
      </c>
      <c r="F10646" s="13" t="s">
        <v>14830</v>
      </c>
      <c r="G10646" s="14"/>
      <c r="H10646" s="15">
        <f>HYPERLINK("https://docs.wto.org/imrd/directdoc.asp?DDFDocuments/t/G/SPS/NARE6.doc","EN")</f>
      </c>
      <c r="I10646" s="15">
        <f>HYPERLINK("https://docs.wto.org/imrd/directdoc.asp?DDFDocuments/u/G/SPS/NARE6.doc","FR")</f>
      </c>
      <c r="J10646" s="15">
        <f>HYPERLINK("https://docs.wto.org/imrd/directdoc.asp?DDFDocuments/v/G/SPS/NARE6.doc","ES")</f>
      </c>
    </row>
    <row r="10647">
      <c r="A10647" s="10" t="s">
        <v>18208</v>
      </c>
      <c r="B10647" s="11" t="s">
        <v>153</v>
      </c>
      <c r="C10647" s="10" t="s">
        <v>18</v>
      </c>
      <c r="D10647" s="12">
        <v>38516</v>
      </c>
      <c r="E10647" s="13" t="s">
        <v>11929</v>
      </c>
      <c r="F10647" s="13" t="s">
        <v>18209</v>
      </c>
      <c r="G10647" s="14"/>
      <c r="H10647" s="15">
        <f>HYPERLINK("https://docs.wto.org/imrd/directdoc.asp?DDFDocuments/t/G/SPS/NKOR185.DOC","EN")</f>
      </c>
      <c r="I10647" s="15">
        <f>HYPERLINK("https://docs.wto.org/imrd/directdoc.asp?DDFDocuments/u/G/SPS/NKOR185.DOC","FR")</f>
      </c>
      <c r="J10647" s="15">
        <f>HYPERLINK("https://docs.wto.org/imrd/directdoc.asp?DDFDocuments/v/G/SPS/NKOR185.DOC","ES")</f>
      </c>
    </row>
    <row r="10648">
      <c r="A10648" s="10" t="s">
        <v>18210</v>
      </c>
      <c r="B10648" s="11" t="s">
        <v>233</v>
      </c>
      <c r="C10648" s="10" t="s">
        <v>18</v>
      </c>
      <c r="D10648" s="12">
        <v>38516</v>
      </c>
      <c r="E10648" s="13" t="s">
        <v>18211</v>
      </c>
      <c r="F10648" s="13" t="s">
        <v>24</v>
      </c>
      <c r="G10648" s="14"/>
      <c r="H10648" s="15">
        <f>HYPERLINK("https://docs.wto.org/imrd/directdoc.asp?DDFDocuments/t/G/SPS/NPER93.doc","EN")</f>
      </c>
      <c r="I10648" s="15">
        <f>HYPERLINK("https://docs.wto.org/imrd/directdoc.asp?DDFDocuments/u/G/SPS/NPER93.doc","FR")</f>
      </c>
      <c r="J10648" s="15">
        <f>HYPERLINK("https://docs.wto.org/imrd/directdoc.asp?DDFDocuments/v/G/SPS/NPER93.doc","ES")</f>
      </c>
    </row>
    <row r="10649">
      <c r="A10649" s="10" t="s">
        <v>18212</v>
      </c>
      <c r="B10649" s="11" t="s">
        <v>145</v>
      </c>
      <c r="C10649" s="10" t="s">
        <v>40</v>
      </c>
      <c r="D10649" s="12">
        <v>38516</v>
      </c>
      <c r="E10649" s="13" t="s">
        <v>19</v>
      </c>
      <c r="F10649" s="13" t="s">
        <v>925</v>
      </c>
      <c r="G10649" s="14" t="s">
        <v>72</v>
      </c>
      <c r="H10649" s="15">
        <f>HYPERLINK("https://docs.wto.org/imrd/directdoc.asp?DDFDocuments/t/G/SPS/NPHL75A1.DOC","EN")</f>
      </c>
      <c r="I10649" s="15">
        <f>HYPERLINK("https://docs.wto.org/imrd/directdoc.asp?DDFDocuments/u/G/SPS/NPHL75A1.DOC","FR")</f>
      </c>
      <c r="J10649" s="15">
        <f>HYPERLINK("https://docs.wto.org/imrd/directdoc.asp?DDFDocuments/v/G/SPS/NPHL75A1.DOC","ES")</f>
      </c>
    </row>
    <row r="10650">
      <c r="A10650" s="10" t="s">
        <v>18213</v>
      </c>
      <c r="B10650" s="11" t="s">
        <v>161</v>
      </c>
      <c r="C10650" s="10" t="s">
        <v>40</v>
      </c>
      <c r="D10650" s="12">
        <v>38516</v>
      </c>
      <c r="E10650" s="13" t="s">
        <v>19</v>
      </c>
      <c r="F10650" s="13" t="s">
        <v>5163</v>
      </c>
      <c r="G10650" s="14"/>
      <c r="H10650" s="15">
        <f>HYPERLINK("https://docs.wto.org/imrd/directdoc.asp?DDFDocuments/t/G/SPS/NUSA994A2.DOC","EN")</f>
      </c>
      <c r="I10650" s="15">
        <f>HYPERLINK("https://docs.wto.org/imrd/directdoc.asp?DDFDocuments/u/G/SPS/NUSA994A2.DOC","FR")</f>
      </c>
      <c r="J10650" s="15">
        <f>HYPERLINK("https://docs.wto.org/imrd/directdoc.asp?DDFDocuments/v/G/SPS/NUSA994A2.DOC","ES")</f>
      </c>
    </row>
    <row r="10651">
      <c r="A10651" s="10" t="s">
        <v>18214</v>
      </c>
      <c r="B10651" s="11" t="s">
        <v>183</v>
      </c>
      <c r="C10651" s="10" t="s">
        <v>18</v>
      </c>
      <c r="D10651" s="12">
        <v>38513</v>
      </c>
      <c r="E10651" s="13" t="s">
        <v>18215</v>
      </c>
      <c r="F10651" s="13" t="s">
        <v>63</v>
      </c>
      <c r="G10651" s="14"/>
      <c r="H10651" s="15">
        <f>HYPERLINK("https://docs.wto.org/imrd/directdoc.asp?DDFDocuments/t/G/SPS/NARG74.DOC","EN")</f>
      </c>
      <c r="I10651" s="15">
        <f>HYPERLINK("https://docs.wto.org/imrd/directdoc.asp?DDFDocuments/u/G/SPS/NARG74.DOC","FR")</f>
      </c>
      <c r="J10651" s="15">
        <f>HYPERLINK("https://docs.wto.org/imrd/directdoc.asp?DDFDocuments/v/G/SPS/NARG74.DOC","ES")</f>
      </c>
    </row>
    <row r="10652">
      <c r="A10652" s="10" t="s">
        <v>18216</v>
      </c>
      <c r="B10652" s="11" t="s">
        <v>183</v>
      </c>
      <c r="C10652" s="10" t="s">
        <v>18</v>
      </c>
      <c r="D10652" s="12">
        <v>38513</v>
      </c>
      <c r="E10652" s="13" t="s">
        <v>18217</v>
      </c>
      <c r="F10652" s="13" t="s">
        <v>18218</v>
      </c>
      <c r="G10652" s="14"/>
      <c r="H10652" s="15">
        <f>HYPERLINK("https://docs.wto.org/imrd/directdoc.asp?DDFDocuments/t/G/SPS/NARG75.doc","EN")</f>
      </c>
      <c r="I10652" s="15">
        <f>HYPERLINK("https://docs.wto.org/imrd/directdoc.asp?DDFDocuments/u/G/SPS/NARG75.doc","FR")</f>
      </c>
      <c r="J10652" s="15">
        <f>HYPERLINK("https://docs.wto.org/imrd/directdoc.asp?DDFDocuments/v/G/SPS/NARG75.doc","ES")</f>
      </c>
    </row>
    <row r="10653">
      <c r="A10653" s="10" t="s">
        <v>18219</v>
      </c>
      <c r="B10653" s="11" t="s">
        <v>183</v>
      </c>
      <c r="C10653" s="10" t="s">
        <v>18</v>
      </c>
      <c r="D10653" s="12">
        <v>38513</v>
      </c>
      <c r="E10653" s="13" t="s">
        <v>2415</v>
      </c>
      <c r="F10653" s="13" t="s">
        <v>24</v>
      </c>
      <c r="G10653" s="14"/>
      <c r="H10653" s="15">
        <f>HYPERLINK("https://docs.wto.org/imrd/directdoc.asp?DDFDocuments/t/G/SPS/NARG76.doc","EN")</f>
      </c>
      <c r="I10653" s="15">
        <f>HYPERLINK("https://docs.wto.org/imrd/directdoc.asp?DDFDocuments/u/G/SPS/NARG76.doc","FR")</f>
      </c>
      <c r="J10653" s="15">
        <f>HYPERLINK("https://docs.wto.org/imrd/directdoc.asp?DDFDocuments/v/G/SPS/NARG76.doc","ES")</f>
      </c>
    </row>
    <row r="10654">
      <c r="A10654" s="10" t="s">
        <v>18220</v>
      </c>
      <c r="B10654" s="11" t="s">
        <v>34</v>
      </c>
      <c r="C10654" s="10" t="s">
        <v>18</v>
      </c>
      <c r="D10654" s="12">
        <v>38513</v>
      </c>
      <c r="E10654" s="13" t="s">
        <v>18221</v>
      </c>
      <c r="F10654" s="13" t="s">
        <v>4638</v>
      </c>
      <c r="G10654" s="14"/>
      <c r="H10654" s="15">
        <f>HYPERLINK("https://docs.wto.org/imrd/directdoc.asp?DDFDocuments/q/G/SPS/NJPN143.pdf","EN")</f>
      </c>
      <c r="I10654" s="15">
        <f>HYPERLINK("https://docs.wto.org/imrd/directdoc.asp?DDFDocuments/r/G/SPS/NJPN143.pdf","FR")</f>
      </c>
      <c r="J10654" s="15">
        <f>HYPERLINK("https://docs.wto.org/imrd/directdoc.asp?DDFDocuments/s/G/SPS/NJPN143.pdf","ES")</f>
      </c>
    </row>
    <row r="10655">
      <c r="A10655" s="10" t="s">
        <v>18222</v>
      </c>
      <c r="B10655" s="11" t="s">
        <v>233</v>
      </c>
      <c r="C10655" s="10" t="s">
        <v>18</v>
      </c>
      <c r="D10655" s="12">
        <v>38513</v>
      </c>
      <c r="E10655" s="13" t="s">
        <v>18223</v>
      </c>
      <c r="F10655" s="13" t="s">
        <v>992</v>
      </c>
      <c r="G10655" s="14" t="s">
        <v>18224</v>
      </c>
      <c r="H10655" s="15">
        <f>HYPERLINK("https://docs.wto.org/imrd/directdoc.asp?DDFDocuments/t/G/SPS/NPER92.doc","EN")</f>
      </c>
      <c r="I10655" s="15">
        <f>HYPERLINK("https://docs.wto.org/imrd/directdoc.asp?DDFDocuments/u/G/SPS/NPER92.doc","FR")</f>
      </c>
      <c r="J10655" s="15">
        <f>HYPERLINK("https://docs.wto.org/imrd/directdoc.asp?DDFDocuments/v/G/SPS/NPER92.doc","ES")</f>
      </c>
    </row>
    <row r="10656">
      <c r="A10656" s="10" t="s">
        <v>18225</v>
      </c>
      <c r="B10656" s="11" t="s">
        <v>233</v>
      </c>
      <c r="C10656" s="10" t="s">
        <v>18</v>
      </c>
      <c r="D10656" s="12">
        <v>38513</v>
      </c>
      <c r="E10656" s="13" t="s">
        <v>18226</v>
      </c>
      <c r="F10656" s="13" t="s">
        <v>992</v>
      </c>
      <c r="G10656" s="14" t="s">
        <v>349</v>
      </c>
      <c r="H10656" s="15">
        <f>HYPERLINK("https://docs.wto.org/imrd/directdoc.asp?DDFDocuments/q/G/SPS/NPER94.pdf","EN")</f>
      </c>
      <c r="I10656" s="15">
        <f>HYPERLINK("https://docs.wto.org/imrd/directdoc.asp?DDFDocuments/r/G/SPS/NPER94.pdf","FR")</f>
      </c>
      <c r="J10656" s="15">
        <f>HYPERLINK("https://docs.wto.org/imrd/directdoc.asp?DDFDocuments/s/G/SPS/NPER94.pdf","ES")</f>
      </c>
    </row>
    <row r="10657">
      <c r="A10657" s="10" t="s">
        <v>18227</v>
      </c>
      <c r="B10657" s="11" t="s">
        <v>233</v>
      </c>
      <c r="C10657" s="10" t="s">
        <v>18</v>
      </c>
      <c r="D10657" s="12">
        <v>38513</v>
      </c>
      <c r="E10657" s="13" t="s">
        <v>18228</v>
      </c>
      <c r="F10657" s="13" t="s">
        <v>992</v>
      </c>
      <c r="G10657" s="14" t="s">
        <v>365</v>
      </c>
      <c r="H10657" s="15">
        <f>HYPERLINK("https://docs.wto.org/imrd/directdoc.asp?DDFDocuments/t/G/SPS/NPER95.doc","EN")</f>
      </c>
      <c r="I10657" s="15">
        <f>HYPERLINK("https://docs.wto.org/imrd/directdoc.asp?DDFDocuments/u/G/SPS/NPER95.doc","FR")</f>
      </c>
      <c r="J10657" s="15">
        <f>HYPERLINK("https://docs.wto.org/imrd/directdoc.asp?DDFDocuments/v/G/SPS/NPER95.doc","ES")</f>
      </c>
    </row>
    <row r="10658">
      <c r="A10658" s="10" t="s">
        <v>18229</v>
      </c>
      <c r="B10658" s="11" t="s">
        <v>233</v>
      </c>
      <c r="C10658" s="10" t="s">
        <v>18</v>
      </c>
      <c r="D10658" s="12">
        <v>38513</v>
      </c>
      <c r="E10658" s="13" t="s">
        <v>18230</v>
      </c>
      <c r="F10658" s="13" t="s">
        <v>992</v>
      </c>
      <c r="G10658" s="14" t="s">
        <v>79</v>
      </c>
      <c r="H10658" s="15">
        <f>HYPERLINK("https://docs.wto.org/imrd/directdoc.asp?DDFDocuments/t/G/SPS/NPER96.DOC","EN")</f>
      </c>
      <c r="I10658" s="15">
        <f>HYPERLINK("https://docs.wto.org/imrd/directdoc.asp?DDFDocuments/u/G/SPS/NPER96.DOC","FR")</f>
      </c>
      <c r="J10658" s="15">
        <f>HYPERLINK("https://docs.wto.org/imrd/directdoc.asp?DDFDocuments/v/G/SPS/NPER96.DOC","ES")</f>
      </c>
    </row>
    <row r="10659">
      <c r="A10659" s="10" t="s">
        <v>18231</v>
      </c>
      <c r="B10659" s="11" t="s">
        <v>233</v>
      </c>
      <c r="C10659" s="10" t="s">
        <v>12</v>
      </c>
      <c r="D10659" s="12">
        <v>38513</v>
      </c>
      <c r="E10659" s="13" t="s">
        <v>18232</v>
      </c>
      <c r="F10659" s="13" t="s">
        <v>2192</v>
      </c>
      <c r="G10659" s="14" t="s">
        <v>349</v>
      </c>
      <c r="H10659" s="15">
        <f>HYPERLINK("https://docs.wto.org/imrd/directdoc.asp?DDFDocuments/t/G/SPS/NPER97.doc","EN")</f>
      </c>
      <c r="I10659" s="15">
        <f>HYPERLINK("https://docs.wto.org/imrd/directdoc.asp?DDFDocuments/u/G/SPS/NPER97.doc","FR")</f>
      </c>
      <c r="J10659" s="15">
        <f>HYPERLINK("https://docs.wto.org/imrd/directdoc.asp?DDFDocuments/v/G/SPS/NPER97.doc","ES")</f>
      </c>
    </row>
    <row r="10660">
      <c r="A10660" s="10" t="s">
        <v>18233</v>
      </c>
      <c r="B10660" s="11" t="s">
        <v>82</v>
      </c>
      <c r="C10660" s="10" t="s">
        <v>40</v>
      </c>
      <c r="D10660" s="12">
        <v>38510</v>
      </c>
      <c r="E10660" s="13" t="s">
        <v>19</v>
      </c>
      <c r="F10660" s="13" t="s">
        <v>122</v>
      </c>
      <c r="G10660" s="14"/>
      <c r="H10660" s="15">
        <f>HYPERLINK("https://docs.wto.org/imrd/directdoc.asp?DDFDocuments/q/G/SPS/NEEC257A1.pdf","EN")</f>
      </c>
      <c r="I10660" s="15">
        <f>HYPERLINK("https://docs.wto.org/imrd/directdoc.asp?DDFDocuments/r/G/SPS/NEEC257A1.pdf","FR")</f>
      </c>
      <c r="J10660" s="15">
        <f>HYPERLINK("https://docs.wto.org/imrd/directdoc.asp?DDFDocuments/s/G/SPS/NEEC257A1.pdf","ES")</f>
      </c>
    </row>
    <row r="10661">
      <c r="A10661" s="10" t="s">
        <v>18234</v>
      </c>
      <c r="B10661" s="11" t="s">
        <v>95</v>
      </c>
      <c r="C10661" s="10" t="s">
        <v>18</v>
      </c>
      <c r="D10661" s="12">
        <v>38509</v>
      </c>
      <c r="E10661" s="13" t="s">
        <v>18235</v>
      </c>
      <c r="F10661" s="13" t="s">
        <v>117</v>
      </c>
      <c r="G10661" s="14" t="s">
        <v>365</v>
      </c>
      <c r="H10661" s="15">
        <f>HYPERLINK("https://docs.wto.org/imrd/directdoc.asp?DDFDocuments/t/G/SPS/NBRA100.DOC","EN")</f>
      </c>
      <c r="I10661" s="15">
        <f>HYPERLINK("https://docs.wto.org/imrd/directdoc.asp?DDFDocuments/u/G/SPS/NBRA100.DOC","FR")</f>
      </c>
      <c r="J10661" s="15">
        <f>HYPERLINK("https://docs.wto.org/imrd/directdoc.asp?DDFDocuments/v/G/SPS/NBRA100.DOC","ES")</f>
      </c>
    </row>
    <row r="10662">
      <c r="A10662" s="10" t="s">
        <v>18236</v>
      </c>
      <c r="B10662" s="11" t="s">
        <v>95</v>
      </c>
      <c r="C10662" s="10" t="s">
        <v>18</v>
      </c>
      <c r="D10662" s="12">
        <v>38509</v>
      </c>
      <c r="E10662" s="13" t="s">
        <v>18237</v>
      </c>
      <c r="F10662" s="13" t="s">
        <v>4894</v>
      </c>
      <c r="G10662" s="14"/>
      <c r="H10662" s="15">
        <f>HYPERLINK("https://docs.wto.org/imrd/directdoc.asp?DDFDocuments/t/G/SPS/NBRA102.DOC","EN")</f>
      </c>
      <c r="I10662" s="15">
        <f>HYPERLINK("https://docs.wto.org/imrd/directdoc.asp?DDFDocuments/u/G/SPS/NBRA102.DOC","FR")</f>
      </c>
      <c r="J10662" s="15">
        <f>HYPERLINK("https://docs.wto.org/imrd/directdoc.asp?DDFDocuments/v/G/SPS/NBRA102.DOC","ES")</f>
      </c>
    </row>
    <row r="10663">
      <c r="A10663" s="10" t="s">
        <v>18238</v>
      </c>
      <c r="B10663" s="11" t="s">
        <v>95</v>
      </c>
      <c r="C10663" s="10" t="s">
        <v>18</v>
      </c>
      <c r="D10663" s="12">
        <v>38509</v>
      </c>
      <c r="E10663" s="13" t="s">
        <v>18239</v>
      </c>
      <c r="F10663" s="13" t="s">
        <v>1089</v>
      </c>
      <c r="G10663" s="14"/>
      <c r="H10663" s="15">
        <f>HYPERLINK("https://docs.wto.org/imrd/directdoc.asp?DDFDocuments/q/G/SPS/NBRA104.pdf","EN")</f>
      </c>
      <c r="I10663" s="15">
        <f>HYPERLINK("https://docs.wto.org/imrd/directdoc.asp?DDFDocuments/r/G/SPS/NBRA104.pdf","FR")</f>
      </c>
      <c r="J10663" s="15">
        <f>HYPERLINK("https://docs.wto.org/imrd/directdoc.asp?DDFDocuments/s/G/SPS/NBRA104.pdf","ES")</f>
      </c>
    </row>
    <row r="10664">
      <c r="A10664" s="10" t="s">
        <v>18240</v>
      </c>
      <c r="B10664" s="11" t="s">
        <v>95</v>
      </c>
      <c r="C10664" s="10" t="s">
        <v>18</v>
      </c>
      <c r="D10664" s="12">
        <v>38509</v>
      </c>
      <c r="E10664" s="13" t="s">
        <v>18241</v>
      </c>
      <c r="F10664" s="13" t="s">
        <v>15847</v>
      </c>
      <c r="G10664" s="14"/>
      <c r="H10664" s="15">
        <f>HYPERLINK("https://docs.wto.org/imrd/directdoc.asp?DDFDocuments/t/G/SPS/NBRA105.DOC","EN")</f>
      </c>
      <c r="I10664" s="15">
        <f>HYPERLINK("https://docs.wto.org/imrd/directdoc.asp?DDFDocuments/u/G/SPS/NBRA105.DOC","FR")</f>
      </c>
      <c r="J10664" s="15">
        <f>HYPERLINK("https://docs.wto.org/imrd/directdoc.asp?DDFDocuments/v/G/SPS/NBRA105.DOC","ES")</f>
      </c>
    </row>
    <row r="10665">
      <c r="A10665" s="10" t="s">
        <v>18242</v>
      </c>
      <c r="B10665" s="11" t="s">
        <v>95</v>
      </c>
      <c r="C10665" s="10" t="s">
        <v>18</v>
      </c>
      <c r="D10665" s="12">
        <v>38509</v>
      </c>
      <c r="E10665" s="13" t="s">
        <v>18243</v>
      </c>
      <c r="F10665" s="13" t="s">
        <v>199</v>
      </c>
      <c r="G10665" s="14"/>
      <c r="H10665" s="15">
        <f>HYPERLINK("https://docs.wto.org/imrd/directdoc.asp?DDFDocuments/t/G/SPS/NBRA106.DOC","EN")</f>
      </c>
      <c r="I10665" s="15">
        <f>HYPERLINK("https://docs.wto.org/imrd/directdoc.asp?DDFDocuments/u/G/SPS/NBRA106.DOC","FR")</f>
      </c>
      <c r="J10665" s="15">
        <f>HYPERLINK("https://docs.wto.org/imrd/directdoc.asp?DDFDocuments/v/G/SPS/NBRA106.DOC","ES")</f>
      </c>
    </row>
    <row r="10666">
      <c r="A10666" s="10" t="s">
        <v>18244</v>
      </c>
      <c r="B10666" s="11" t="s">
        <v>153</v>
      </c>
      <c r="C10666" s="10" t="s">
        <v>18</v>
      </c>
      <c r="D10666" s="12">
        <v>38506</v>
      </c>
      <c r="E10666" s="13" t="s">
        <v>185</v>
      </c>
      <c r="F10666" s="13" t="s">
        <v>158</v>
      </c>
      <c r="G10666" s="14"/>
      <c r="H10666" s="15">
        <f>HYPERLINK("https://docs.wto.org/imrd/directdoc.asp?DDFDocuments/t/G/SPS/NKOR184.DOC","EN")</f>
      </c>
      <c r="I10666" s="15">
        <f>HYPERLINK("https://docs.wto.org/imrd/directdoc.asp?DDFDocuments/u/G/SPS/NKOR184.DOC","FR")</f>
      </c>
      <c r="J10666" s="15">
        <f>HYPERLINK("https://docs.wto.org/imrd/directdoc.asp?DDFDocuments/v/G/SPS/NKOR184.DOC","ES")</f>
      </c>
    </row>
    <row r="10667">
      <c r="A10667" s="10" t="s">
        <v>18245</v>
      </c>
      <c r="B10667" s="11" t="s">
        <v>188</v>
      </c>
      <c r="C10667" s="10" t="s">
        <v>18</v>
      </c>
      <c r="D10667" s="12">
        <v>38505</v>
      </c>
      <c r="E10667" s="13" t="s">
        <v>18246</v>
      </c>
      <c r="F10667" s="13" t="s">
        <v>158</v>
      </c>
      <c r="G10667" s="14"/>
      <c r="H10667" s="15">
        <f>HYPERLINK("https://docs.wto.org/imrd/directdoc.asp?DDFDocuments/t/G/SPS/NAUS182.doc","EN")</f>
      </c>
      <c r="I10667" s="15">
        <f>HYPERLINK("https://docs.wto.org/imrd/directdoc.asp?DDFDocuments/u/G/SPS/NAUS182.doc","FR")</f>
      </c>
      <c r="J10667" s="15">
        <f>HYPERLINK("https://docs.wto.org/imrd/directdoc.asp?DDFDocuments/v/G/SPS/NAUS182.doc","ES")</f>
      </c>
    </row>
    <row r="10668">
      <c r="A10668" s="10" t="s">
        <v>18247</v>
      </c>
      <c r="B10668" s="11" t="s">
        <v>27</v>
      </c>
      <c r="C10668" s="10" t="s">
        <v>18</v>
      </c>
      <c r="D10668" s="12">
        <v>38505</v>
      </c>
      <c r="E10668" s="13" t="s">
        <v>18248</v>
      </c>
      <c r="F10668" s="13" t="s">
        <v>2120</v>
      </c>
      <c r="G10668" s="14"/>
      <c r="H10668" s="15">
        <f>HYPERLINK("https://docs.wto.org/imrd/directdoc.asp?DDFDocuments/t/G/SPS/NCRI40.DOC","EN")</f>
      </c>
      <c r="I10668" s="15">
        <f>HYPERLINK("https://docs.wto.org/imrd/directdoc.asp?DDFDocuments/u/G/SPS/NCRI40.DOC","FR")</f>
      </c>
      <c r="J10668" s="15">
        <f>HYPERLINK("https://docs.wto.org/imrd/directdoc.asp?DDFDocuments/v/G/SPS/NCRI40.DOC","ES")</f>
      </c>
    </row>
    <row r="10669">
      <c r="A10669" s="10" t="s">
        <v>18249</v>
      </c>
      <c r="B10669" s="11" t="s">
        <v>59</v>
      </c>
      <c r="C10669" s="10" t="s">
        <v>18</v>
      </c>
      <c r="D10669" s="12">
        <v>38505</v>
      </c>
      <c r="E10669" s="13" t="s">
        <v>18250</v>
      </c>
      <c r="F10669" s="13" t="s">
        <v>24</v>
      </c>
      <c r="G10669" s="14"/>
      <c r="H10669" s="15">
        <f>HYPERLINK("https://docs.wto.org/imrd/directdoc.asp?DDFDocuments/t/G/SPS/NTPKM51.doc","EN")</f>
      </c>
      <c r="I10669" s="15">
        <f>HYPERLINK("https://docs.wto.org/imrd/directdoc.asp?DDFDocuments/u/G/SPS/NTPKM51.doc","FR")</f>
      </c>
      <c r="J10669" s="15">
        <f>HYPERLINK("https://docs.wto.org/imrd/directdoc.asp?DDFDocuments/v/G/SPS/NTPKM51.doc","ES")</f>
      </c>
    </row>
    <row r="10670">
      <c r="A10670" s="10" t="s">
        <v>18251</v>
      </c>
      <c r="B10670" s="11" t="s">
        <v>82</v>
      </c>
      <c r="C10670" s="10" t="s">
        <v>40</v>
      </c>
      <c r="D10670" s="12">
        <v>38503</v>
      </c>
      <c r="E10670" s="13" t="s">
        <v>19</v>
      </c>
      <c r="F10670" s="13" t="s">
        <v>2671</v>
      </c>
      <c r="G10670" s="14"/>
      <c r="H10670" s="15">
        <f>HYPERLINK("https://docs.wto.org/imrd/directdoc.asp?DDFDocuments/q/G/SPS/NEEC244A1.pdf","EN")</f>
      </c>
      <c r="I10670" s="15">
        <f>HYPERLINK("https://docs.wto.org/imrd/directdoc.asp?DDFDocuments/r/G/SPS/NEEC244A1.pdf","FR")</f>
      </c>
      <c r="J10670" s="15">
        <f>HYPERLINK("https://docs.wto.org/imrd/directdoc.asp?DDFDocuments/s/G/SPS/NEEC244A1.pdf","ES")</f>
      </c>
    </row>
    <row r="10671">
      <c r="A10671" s="10" t="s">
        <v>18252</v>
      </c>
      <c r="B10671" s="11" t="s">
        <v>82</v>
      </c>
      <c r="C10671" s="10" t="s">
        <v>40</v>
      </c>
      <c r="D10671" s="12">
        <v>38503</v>
      </c>
      <c r="E10671" s="13" t="s">
        <v>19</v>
      </c>
      <c r="F10671" s="13" t="s">
        <v>868</v>
      </c>
      <c r="G10671" s="14"/>
      <c r="H10671" s="15">
        <f>HYPERLINK("https://docs.wto.org/imrd/directdoc.asp?DDFDocuments/q/G/SPS/NEEC246A1.pdf","EN")</f>
      </c>
      <c r="I10671" s="15">
        <f>HYPERLINK("https://docs.wto.org/imrd/directdoc.asp?DDFDocuments/r/G/SPS/NEEC246A1.pdf","FR")</f>
      </c>
      <c r="J10671" s="15">
        <f>HYPERLINK("https://docs.wto.org/imrd/directdoc.asp?DDFDocuments/s/G/SPS/NEEC246A1.pdf","ES")</f>
      </c>
    </row>
    <row r="10672">
      <c r="A10672" s="10" t="s">
        <v>18253</v>
      </c>
      <c r="B10672" s="11" t="s">
        <v>82</v>
      </c>
      <c r="C10672" s="10" t="s">
        <v>40</v>
      </c>
      <c r="D10672" s="12">
        <v>38503</v>
      </c>
      <c r="E10672" s="13" t="s">
        <v>19</v>
      </c>
      <c r="F10672" s="13" t="s">
        <v>9989</v>
      </c>
      <c r="G10672" s="14"/>
      <c r="H10672" s="15">
        <f>HYPERLINK("https://docs.wto.org/imrd/directdoc.asp?DDFDocuments/q/G/SPS/NEEC247A2.pdf","EN")</f>
      </c>
      <c r="I10672" s="15">
        <f>HYPERLINK("https://docs.wto.org/imrd/directdoc.asp?DDFDocuments/r/G/SPS/NEEC247A2.pdf","FR")</f>
      </c>
      <c r="J10672" s="15">
        <f>HYPERLINK("https://docs.wto.org/imrd/directdoc.asp?DDFDocuments/s/G/SPS/NEEC247A2.pdf","ES")</f>
      </c>
    </row>
    <row r="10673">
      <c r="A10673" s="10" t="s">
        <v>18254</v>
      </c>
      <c r="B10673" s="11" t="s">
        <v>10748</v>
      </c>
      <c r="C10673" s="10" t="s">
        <v>12</v>
      </c>
      <c r="D10673" s="12">
        <v>38502</v>
      </c>
      <c r="E10673" s="13" t="s">
        <v>19</v>
      </c>
      <c r="F10673" s="13" t="s">
        <v>138</v>
      </c>
      <c r="G10673" s="14" t="s">
        <v>18255</v>
      </c>
      <c r="H10673" s="15">
        <f>HYPERLINK("https://docs.wto.org/imrd/directdoc.asp?DDFDocuments/t/G/SPS/NISL4R1.DOC","EN")</f>
      </c>
      <c r="I10673" s="15">
        <f>HYPERLINK("https://docs.wto.org/imrd/directdoc.asp?DDFDocuments/u/G/SPS/NISL4R1.DOC","FR")</f>
      </c>
      <c r="J10673" s="15">
        <f>HYPERLINK("https://docs.wto.org/imrd/directdoc.asp?DDFDocuments/v/G/SPS/NISL4R1.DOC","ES")</f>
      </c>
    </row>
    <row r="10674">
      <c r="A10674" s="10" t="s">
        <v>18256</v>
      </c>
      <c r="B10674" s="11" t="s">
        <v>379</v>
      </c>
      <c r="C10674" s="10" t="s">
        <v>18</v>
      </c>
      <c r="D10674" s="12">
        <v>38498</v>
      </c>
      <c r="E10674" s="13" t="s">
        <v>18257</v>
      </c>
      <c r="F10674" s="13" t="s">
        <v>5438</v>
      </c>
      <c r="G10674" s="14"/>
      <c r="H10674" s="15">
        <f>HYPERLINK("https://docs.wto.org/imrd/directdoc.asp?DDFDocuments/t/G/SPS/NGTM32.doc","EN")</f>
      </c>
      <c r="I10674" s="15">
        <f>HYPERLINK("https://docs.wto.org/imrd/directdoc.asp?DDFDocuments/u/G/SPS/NGTM32.doc","FR")</f>
      </c>
      <c r="J10674" s="15">
        <f>HYPERLINK("https://docs.wto.org/imrd/directdoc.asp?DDFDocuments/v/G/SPS/NGTM32.doc","ES")</f>
      </c>
    </row>
    <row r="10675">
      <c r="A10675" s="10" t="s">
        <v>18258</v>
      </c>
      <c r="B10675" s="11" t="s">
        <v>379</v>
      </c>
      <c r="C10675" s="10" t="s">
        <v>18</v>
      </c>
      <c r="D10675" s="12">
        <v>38498</v>
      </c>
      <c r="E10675" s="13" t="s">
        <v>18259</v>
      </c>
      <c r="F10675" s="13" t="s">
        <v>186</v>
      </c>
      <c r="G10675" s="14"/>
      <c r="H10675" s="15">
        <f>HYPERLINK("https://docs.wto.org/imrd/directdoc.asp?DDFDocuments/t/G/SPS/NGTM33.DOC","EN")</f>
      </c>
      <c r="I10675" s="15">
        <f>HYPERLINK("https://docs.wto.org/imrd/directdoc.asp?DDFDocuments/u/G/SPS/NGTM33.DOC","FR")</f>
      </c>
      <c r="J10675" s="15">
        <f>HYPERLINK("https://docs.wto.org/imrd/directdoc.asp?DDFDocuments/v/G/SPS/NGTM33.DOC","ES")</f>
      </c>
    </row>
    <row r="10676">
      <c r="A10676" s="10" t="s">
        <v>18260</v>
      </c>
      <c r="B10676" s="11" t="s">
        <v>379</v>
      </c>
      <c r="C10676" s="10" t="s">
        <v>18</v>
      </c>
      <c r="D10676" s="12">
        <v>38498</v>
      </c>
      <c r="E10676" s="13" t="s">
        <v>15038</v>
      </c>
      <c r="F10676" s="13" t="s">
        <v>229</v>
      </c>
      <c r="G10676" s="14"/>
      <c r="H10676" s="15">
        <f>HYPERLINK("https://docs.wto.org/imrd/directdoc.asp?DDFDocuments/t/G/SPS/NGTM35.doc","EN")</f>
      </c>
      <c r="I10676" s="15">
        <f>HYPERLINK("https://docs.wto.org/imrd/directdoc.asp?DDFDocuments/u/G/SPS/NGTM35.doc","FR")</f>
      </c>
      <c r="J10676" s="15">
        <f>HYPERLINK("https://docs.wto.org/imrd/directdoc.asp?DDFDocuments/v/G/SPS/NGTM35.doc","ES")</f>
      </c>
    </row>
    <row r="10677">
      <c r="A10677" s="10" t="s">
        <v>18261</v>
      </c>
      <c r="B10677" s="11" t="s">
        <v>1096</v>
      </c>
      <c r="C10677" s="10" t="s">
        <v>12</v>
      </c>
      <c r="D10677" s="12">
        <v>38498</v>
      </c>
      <c r="E10677" s="13" t="s">
        <v>18262</v>
      </c>
      <c r="F10677" s="13" t="s">
        <v>2192</v>
      </c>
      <c r="G10677" s="14" t="s">
        <v>149</v>
      </c>
      <c r="H10677" s="15">
        <f>HYPERLINK("https://docs.wto.org/imrd/directdoc.asp?DDFDocuments/t/G/SPS/NSGP29.DOC","EN")</f>
      </c>
      <c r="I10677" s="15">
        <f>HYPERLINK("https://docs.wto.org/imrd/directdoc.asp?DDFDocuments/u/G/SPS/NSGP29.DOC","FR")</f>
      </c>
      <c r="J10677" s="15">
        <f>HYPERLINK("https://docs.wto.org/imrd/directdoc.asp?DDFDocuments/v/G/SPS/NSGP29.DOC","ES")</f>
      </c>
    </row>
    <row r="10678">
      <c r="A10678" s="10" t="s">
        <v>18263</v>
      </c>
      <c r="B10678" s="11" t="s">
        <v>72</v>
      </c>
      <c r="C10678" s="10" t="s">
        <v>18</v>
      </c>
      <c r="D10678" s="12">
        <v>38497</v>
      </c>
      <c r="E10678" s="13" t="s">
        <v>18264</v>
      </c>
      <c r="F10678" s="13" t="s">
        <v>12620</v>
      </c>
      <c r="G10678" s="14"/>
      <c r="H10678" s="15">
        <f>HYPERLINK("https://docs.wto.org/imrd/directdoc.asp?DDFDocuments/t/G/SPS/NCAN244.DOC","EN")</f>
      </c>
      <c r="I10678" s="15">
        <f>HYPERLINK("https://docs.wto.org/imrd/directdoc.asp?DDFDocuments/u/G/SPS/NCAN244.DOC","FR")</f>
      </c>
      <c r="J10678" s="15">
        <f>HYPERLINK("https://docs.wto.org/imrd/directdoc.asp?DDFDocuments/v/G/SPS/NCAN244.DOC","ES")</f>
      </c>
    </row>
    <row r="10679">
      <c r="A10679" s="10" t="s">
        <v>18265</v>
      </c>
      <c r="B10679" s="11" t="s">
        <v>161</v>
      </c>
      <c r="C10679" s="10" t="s">
        <v>18</v>
      </c>
      <c r="D10679" s="12">
        <v>38497</v>
      </c>
      <c r="E10679" s="13" t="s">
        <v>18266</v>
      </c>
      <c r="F10679" s="13" t="s">
        <v>8106</v>
      </c>
      <c r="G10679" s="14" t="s">
        <v>18267</v>
      </c>
      <c r="H10679" s="15">
        <f>HYPERLINK("https://docs.wto.org/imrd/directdoc.asp?DDFDocuments/t/G/SPS/NUSA1078.DOC","EN")</f>
      </c>
      <c r="I10679" s="15">
        <f>HYPERLINK("https://docs.wto.org/imrd/directdoc.asp?DDFDocuments/u/G/SPS/NUSA1078.DOC","FR")</f>
      </c>
      <c r="J10679" s="15">
        <f>HYPERLINK("https://docs.wto.org/imrd/directdoc.asp?DDFDocuments/v/G/SPS/NUSA1078.DOC","ES")</f>
      </c>
    </row>
    <row r="10680">
      <c r="A10680" s="10" t="s">
        <v>18268</v>
      </c>
      <c r="B10680" s="11" t="s">
        <v>72</v>
      </c>
      <c r="C10680" s="10" t="s">
        <v>18</v>
      </c>
      <c r="D10680" s="12">
        <v>38495</v>
      </c>
      <c r="E10680" s="13" t="s">
        <v>19</v>
      </c>
      <c r="F10680" s="13" t="s">
        <v>15131</v>
      </c>
      <c r="G10680" s="14" t="s">
        <v>17448</v>
      </c>
      <c r="H10680" s="15">
        <f>HYPERLINK("https://docs.wto.org/imrd/directdoc.asp?DDFDocuments/t/G/SPS/NCAN157R8.DOC","EN")</f>
      </c>
      <c r="I10680" s="15">
        <f>HYPERLINK("https://docs.wto.org/imrd/directdoc.asp?DDFDocuments/u/G/SPS/NCAN157R8.DOC","FR")</f>
      </c>
      <c r="J10680" s="15">
        <f>HYPERLINK("https://docs.wto.org/imrd/directdoc.asp?DDFDocuments/v/G/SPS/NCAN157R8.DOC","ES")</f>
      </c>
    </row>
    <row r="10681">
      <c r="A10681" s="10" t="s">
        <v>18269</v>
      </c>
      <c r="B10681" s="11" t="s">
        <v>161</v>
      </c>
      <c r="C10681" s="10" t="s">
        <v>40</v>
      </c>
      <c r="D10681" s="12">
        <v>38492</v>
      </c>
      <c r="E10681" s="13" t="s">
        <v>19</v>
      </c>
      <c r="F10681" s="13" t="s">
        <v>368</v>
      </c>
      <c r="G10681" s="14"/>
      <c r="H10681" s="15">
        <f>HYPERLINK("https://docs.wto.org/imrd/directdoc.asp?DDFDocuments/t/G/SPS/NUSA1043A1.DOC","EN")</f>
      </c>
      <c r="I10681" s="15">
        <f>HYPERLINK("https://docs.wto.org/imrd/directdoc.asp?DDFDocuments/u/G/SPS/NUSA1043A1.DOC","FR")</f>
      </c>
      <c r="J10681" s="15">
        <f>HYPERLINK("https://docs.wto.org/imrd/directdoc.asp?DDFDocuments/v/G/SPS/NUSA1043A1.DOC","ES")</f>
      </c>
    </row>
    <row r="10682">
      <c r="A10682" s="10" t="s">
        <v>18270</v>
      </c>
      <c r="B10682" s="11" t="s">
        <v>124</v>
      </c>
      <c r="C10682" s="10" t="s">
        <v>18</v>
      </c>
      <c r="D10682" s="12">
        <v>38490</v>
      </c>
      <c r="E10682" s="13" t="s">
        <v>4711</v>
      </c>
      <c r="F10682" s="13" t="s">
        <v>32</v>
      </c>
      <c r="G10682" s="14"/>
      <c r="H10682" s="15">
        <f>HYPERLINK("https://docs.wto.org/imrd/directdoc.asp?DDFDocuments/t/G/SPS/NIDN24.doc","EN")</f>
      </c>
      <c r="I10682" s="15">
        <f>HYPERLINK("https://docs.wto.org/imrd/directdoc.asp?DDFDocuments/u/G/SPS/NIDN24.doc","FR")</f>
      </c>
      <c r="J10682" s="15">
        <f>HYPERLINK("https://docs.wto.org/imrd/directdoc.asp?DDFDocuments/v/G/SPS/NIDN24.doc","ES")</f>
      </c>
    </row>
    <row r="10683">
      <c r="A10683" s="10" t="s">
        <v>18271</v>
      </c>
      <c r="B10683" s="11" t="s">
        <v>161</v>
      </c>
      <c r="C10683" s="10" t="s">
        <v>18</v>
      </c>
      <c r="D10683" s="12">
        <v>38490</v>
      </c>
      <c r="E10683" s="13" t="s">
        <v>18272</v>
      </c>
      <c r="F10683" s="13" t="s">
        <v>24</v>
      </c>
      <c r="G10683" s="14" t="s">
        <v>365</v>
      </c>
      <c r="H10683" s="15">
        <f>HYPERLINK("https://docs.wto.org/imrd/directdoc.asp?DDFDocuments/t/G/SPS/NUSA1072.DOC","EN")</f>
      </c>
      <c r="I10683" s="15">
        <f>HYPERLINK("https://docs.wto.org/imrd/directdoc.asp?DDFDocuments/u/G/SPS/NUSA1072.DOC","FR")</f>
      </c>
      <c r="J10683" s="15">
        <f>HYPERLINK("https://docs.wto.org/imrd/directdoc.asp?DDFDocuments/v/G/SPS/NUSA1072.DOC","ES")</f>
      </c>
    </row>
    <row r="10684">
      <c r="A10684" s="10" t="s">
        <v>18273</v>
      </c>
      <c r="B10684" s="11" t="s">
        <v>161</v>
      </c>
      <c r="C10684" s="10" t="s">
        <v>18</v>
      </c>
      <c r="D10684" s="12">
        <v>38489</v>
      </c>
      <c r="E10684" s="13" t="s">
        <v>18274</v>
      </c>
      <c r="F10684" s="13" t="s">
        <v>5891</v>
      </c>
      <c r="G10684" s="14" t="s">
        <v>1120</v>
      </c>
      <c r="H10684" s="15">
        <f>HYPERLINK("https://docs.wto.org/imrd/directdoc.asp?DDFDocuments/t/G/SPS/NUSA1071.DOC","EN")</f>
      </c>
      <c r="I10684" s="15">
        <f>HYPERLINK("https://docs.wto.org/imrd/directdoc.asp?DDFDocuments/u/G/SPS/NUSA1071.DOC","FR")</f>
      </c>
      <c r="J10684" s="15">
        <f>HYPERLINK("https://docs.wto.org/imrd/directdoc.asp?DDFDocuments/v/G/SPS/NUSA1071.DOC","ES")</f>
      </c>
    </row>
    <row r="10685">
      <c r="A10685" s="10" t="s">
        <v>18275</v>
      </c>
      <c r="B10685" s="11" t="s">
        <v>161</v>
      </c>
      <c r="C10685" s="10" t="s">
        <v>40</v>
      </c>
      <c r="D10685" s="12">
        <v>38489</v>
      </c>
      <c r="E10685" s="13" t="s">
        <v>19</v>
      </c>
      <c r="F10685" s="13" t="s">
        <v>5163</v>
      </c>
      <c r="G10685" s="14"/>
      <c r="H10685" s="15">
        <f>HYPERLINK("https://docs.wto.org/imrd/directdoc.asp?DDFDocuments/t/G/SPS/NUSA994A1.DOC","EN")</f>
      </c>
      <c r="I10685" s="15">
        <f>HYPERLINK("https://docs.wto.org/imrd/directdoc.asp?DDFDocuments/u/G/SPS/NUSA994A1.DOC","FR")</f>
      </c>
      <c r="J10685" s="15">
        <f>HYPERLINK("https://docs.wto.org/imrd/directdoc.asp?DDFDocuments/v/G/SPS/NUSA994A1.DOC","ES")</f>
      </c>
    </row>
    <row r="10686">
      <c r="A10686" s="10" t="s">
        <v>18276</v>
      </c>
      <c r="B10686" s="11" t="s">
        <v>79</v>
      </c>
      <c r="C10686" s="10" t="s">
        <v>12</v>
      </c>
      <c r="D10686" s="12">
        <v>38483</v>
      </c>
      <c r="E10686" s="13" t="s">
        <v>18277</v>
      </c>
      <c r="F10686" s="13" t="s">
        <v>32</v>
      </c>
      <c r="G10686" s="14"/>
      <c r="H10686" s="15">
        <f>HYPERLINK("https://docs.wto.org/imrd/directdoc.asp?DDFDocuments/t/G/SPS/NCOL96.doc","EN")</f>
      </c>
      <c r="I10686" s="15">
        <f>HYPERLINK("https://docs.wto.org/imrd/directdoc.asp?DDFDocuments/u/G/SPS/NCOL96.doc","FR")</f>
      </c>
      <c r="J10686" s="15">
        <f>HYPERLINK("https://docs.wto.org/imrd/directdoc.asp?DDFDocuments/v/G/SPS/NCOL96.doc","ES")</f>
      </c>
    </row>
    <row r="10687">
      <c r="A10687" s="10" t="s">
        <v>18278</v>
      </c>
      <c r="B10687" s="11" t="s">
        <v>161</v>
      </c>
      <c r="C10687" s="10" t="s">
        <v>18</v>
      </c>
      <c r="D10687" s="12">
        <v>38483</v>
      </c>
      <c r="E10687" s="13" t="s">
        <v>18279</v>
      </c>
      <c r="F10687" s="13" t="s">
        <v>18280</v>
      </c>
      <c r="G10687" s="14"/>
      <c r="H10687" s="15">
        <f>HYPERLINK("https://docs.wto.org/imrd/directdoc.asp?DDFDocuments/t/G/SPS/NUSA1070.doc","EN")</f>
      </c>
      <c r="I10687" s="15">
        <f>HYPERLINK("https://docs.wto.org/imrd/directdoc.asp?DDFDocuments/u/G/SPS/NUSA1070.doc","FR")</f>
      </c>
      <c r="J10687" s="15">
        <f>HYPERLINK("https://docs.wto.org/imrd/directdoc.asp?DDFDocuments/v/G/SPS/NUSA1070.doc","ES")</f>
      </c>
    </row>
    <row r="10688">
      <c r="A10688" s="10" t="s">
        <v>18281</v>
      </c>
      <c r="B10688" s="11" t="s">
        <v>65</v>
      </c>
      <c r="C10688" s="10" t="s">
        <v>12</v>
      </c>
      <c r="D10688" s="12">
        <v>38482</v>
      </c>
      <c r="E10688" s="13" t="s">
        <v>19</v>
      </c>
      <c r="F10688" s="13" t="s">
        <v>229</v>
      </c>
      <c r="G10688" s="14" t="s">
        <v>18282</v>
      </c>
      <c r="H10688" s="15">
        <f>HYPERLINK("https://docs.wto.org/imrd/directdoc.asp?DDFDocuments/t/G/SPS/NCHE36R2.DOC","EN")</f>
      </c>
      <c r="I10688" s="15">
        <f>HYPERLINK("https://docs.wto.org/imrd/directdoc.asp?DDFDocuments/u/G/SPS/NCHE36R2.DOC","FR")</f>
      </c>
      <c r="J10688" s="15">
        <f>HYPERLINK("https://docs.wto.org/imrd/directdoc.asp?DDFDocuments/v/G/SPS/NCHE36R2.DOC","ES")</f>
      </c>
    </row>
    <row r="10689">
      <c r="A10689" s="10" t="s">
        <v>18283</v>
      </c>
      <c r="B10689" s="11" t="s">
        <v>1600</v>
      </c>
      <c r="C10689" s="10" t="s">
        <v>18</v>
      </c>
      <c r="D10689" s="12">
        <v>38482</v>
      </c>
      <c r="E10689" s="13" t="s">
        <v>18284</v>
      </c>
      <c r="F10689" s="13" t="s">
        <v>1282</v>
      </c>
      <c r="G10689" s="14"/>
      <c r="H10689" s="15">
        <f>HYPERLINK("https://docs.wto.org/imrd/directdoc.asp?DDFDocuments/t/G/SPS/NMAR25.DOC","EN")</f>
      </c>
      <c r="I10689" s="15">
        <f>HYPERLINK("https://docs.wto.org/imrd/directdoc.asp?DDFDocuments/u/G/SPS/NMAR25.DOC","FR")</f>
      </c>
      <c r="J10689" s="15">
        <f>HYPERLINK("https://docs.wto.org/imrd/directdoc.asp?DDFDocuments/v/G/SPS/NMAR25.DOC","ES")</f>
      </c>
    </row>
    <row r="10690">
      <c r="A10690" s="10" t="s">
        <v>18285</v>
      </c>
      <c r="B10690" s="11" t="s">
        <v>1600</v>
      </c>
      <c r="C10690" s="10" t="s">
        <v>18</v>
      </c>
      <c r="D10690" s="12">
        <v>38482</v>
      </c>
      <c r="E10690" s="13" t="s">
        <v>18286</v>
      </c>
      <c r="F10690" s="13" t="s">
        <v>1282</v>
      </c>
      <c r="G10690" s="14"/>
      <c r="H10690" s="15">
        <f>HYPERLINK("https://docs.wto.org/imrd/directdoc.asp?DDFDocuments/t/G/SPS/NMAR26.DOC","EN")</f>
      </c>
      <c r="I10690" s="15">
        <f>HYPERLINK("https://docs.wto.org/imrd/directdoc.asp?DDFDocuments/u/G/SPS/NMAR26.DOC","FR")</f>
      </c>
      <c r="J10690" s="15">
        <f>HYPERLINK("https://docs.wto.org/imrd/directdoc.asp?DDFDocuments/v/G/SPS/NMAR26.DOC","ES")</f>
      </c>
    </row>
    <row r="10691">
      <c r="A10691" s="10" t="s">
        <v>18287</v>
      </c>
      <c r="B10691" s="11" t="s">
        <v>59</v>
      </c>
      <c r="C10691" s="10" t="s">
        <v>40</v>
      </c>
      <c r="D10691" s="12">
        <v>38476</v>
      </c>
      <c r="E10691" s="13" t="s">
        <v>19</v>
      </c>
      <c r="F10691" s="13" t="s">
        <v>5163</v>
      </c>
      <c r="G10691" s="14"/>
      <c r="H10691" s="15">
        <f>HYPERLINK("https://docs.wto.org/imrd/directdoc.asp?DDFDocuments/q/G/SPS/NTPKM49A2.pdf","EN")</f>
      </c>
      <c r="I10691" s="15">
        <f>HYPERLINK("https://docs.wto.org/imrd/directdoc.asp?DDFDocuments/r/G/SPS/NTPKM49A2.pdf","FR")</f>
      </c>
      <c r="J10691" s="15">
        <f>HYPERLINK("https://docs.wto.org/imrd/directdoc.asp?DDFDocuments/s/G/SPS/NTPKM49A2.pdf","ES")</f>
      </c>
    </row>
    <row r="10692">
      <c r="A10692" s="10" t="s">
        <v>18288</v>
      </c>
      <c r="B10692" s="11" t="s">
        <v>195</v>
      </c>
      <c r="C10692" s="10" t="s">
        <v>18</v>
      </c>
      <c r="D10692" s="12">
        <v>38475</v>
      </c>
      <c r="E10692" s="13" t="s">
        <v>18289</v>
      </c>
      <c r="F10692" s="13" t="s">
        <v>992</v>
      </c>
      <c r="G10692" s="14"/>
      <c r="H10692" s="15">
        <f>HYPERLINK("https://docs.wto.org/imrd/directdoc.asp?DDFDocuments/t/G/SPS/NNZL324.DOC","EN")</f>
      </c>
      <c r="I10692" s="15">
        <f>HYPERLINK("https://docs.wto.org/imrd/directdoc.asp?DDFDocuments/u/G/SPS/NNZL324.DOC","FR")</f>
      </c>
      <c r="J10692" s="15">
        <f>HYPERLINK("https://docs.wto.org/imrd/directdoc.asp?DDFDocuments/v/G/SPS/NNZL324.DOC","ES")</f>
      </c>
    </row>
    <row r="10693">
      <c r="A10693" s="10" t="s">
        <v>18290</v>
      </c>
      <c r="B10693" s="11" t="s">
        <v>134</v>
      </c>
      <c r="C10693" s="10" t="s">
        <v>18</v>
      </c>
      <c r="D10693" s="12">
        <v>38475</v>
      </c>
      <c r="E10693" s="13" t="s">
        <v>17477</v>
      </c>
      <c r="F10693" s="13" t="s">
        <v>229</v>
      </c>
      <c r="G10693" s="14" t="s">
        <v>16822</v>
      </c>
      <c r="H10693" s="15">
        <f>HYPERLINK("https://docs.wto.org/imrd/directdoc.asp?DDFDocuments/t/G/SPS/NTHA125.doc","EN")</f>
      </c>
      <c r="I10693" s="15">
        <f>HYPERLINK("https://docs.wto.org/imrd/directdoc.asp?DDFDocuments/u/G/SPS/NTHA125.doc","FR")</f>
      </c>
      <c r="J10693" s="15">
        <f>HYPERLINK("https://docs.wto.org/imrd/directdoc.asp?DDFDocuments/v/G/SPS/NTHA125.doc","ES")</f>
      </c>
    </row>
    <row r="10694">
      <c r="A10694" s="10" t="s">
        <v>18291</v>
      </c>
      <c r="B10694" s="11" t="s">
        <v>59</v>
      </c>
      <c r="C10694" s="10" t="s">
        <v>40</v>
      </c>
      <c r="D10694" s="12">
        <v>38475</v>
      </c>
      <c r="E10694" s="13" t="s">
        <v>19</v>
      </c>
      <c r="F10694" s="13" t="s">
        <v>5163</v>
      </c>
      <c r="G10694" s="14"/>
      <c r="H10694" s="15">
        <f>HYPERLINK("https://docs.wto.org/imrd/directdoc.asp?DDFDocuments/q/G/SPS/NTPKM49A1.pdf","EN")</f>
      </c>
      <c r="I10694" s="15">
        <f>HYPERLINK("https://docs.wto.org/imrd/directdoc.asp?DDFDocuments/r/G/SPS/NTPKM49A1.pdf","FR")</f>
      </c>
      <c r="J10694" s="15">
        <f>HYPERLINK("https://docs.wto.org/imrd/directdoc.asp?DDFDocuments/s/G/SPS/NTPKM49A1.pdf","ES")</f>
      </c>
    </row>
    <row r="10695">
      <c r="A10695" s="10" t="s">
        <v>18292</v>
      </c>
      <c r="B10695" s="11" t="s">
        <v>161</v>
      </c>
      <c r="C10695" s="10" t="s">
        <v>18</v>
      </c>
      <c r="D10695" s="12">
        <v>38475</v>
      </c>
      <c r="E10695" s="13" t="s">
        <v>18293</v>
      </c>
      <c r="F10695" s="13" t="s">
        <v>607</v>
      </c>
      <c r="G10695" s="14" t="s">
        <v>17479</v>
      </c>
      <c r="H10695" s="15">
        <f>HYPERLINK("https://docs.wto.org/imrd/directdoc.asp?DDFDocuments/q/G/SPS/NUSA1059.pdf","EN")</f>
      </c>
      <c r="I10695" s="15">
        <f>HYPERLINK("https://docs.wto.org/imrd/directdoc.asp?DDFDocuments/r/G/SPS/NUSA1059.pdf","FR")</f>
      </c>
      <c r="J10695" s="15">
        <f>HYPERLINK("https://docs.wto.org/imrd/directdoc.asp?DDFDocuments/s/G/SPS/NUSA1059.pdf","ES")</f>
      </c>
    </row>
    <row r="10696">
      <c r="A10696" s="10" t="s">
        <v>18294</v>
      </c>
      <c r="B10696" s="11" t="s">
        <v>59</v>
      </c>
      <c r="C10696" s="10" t="s">
        <v>18</v>
      </c>
      <c r="D10696" s="12">
        <v>38474</v>
      </c>
      <c r="E10696" s="13" t="s">
        <v>18295</v>
      </c>
      <c r="F10696" s="13" t="s">
        <v>158</v>
      </c>
      <c r="G10696" s="14"/>
      <c r="H10696" s="15">
        <f>HYPERLINK("https://docs.wto.org/imrd/directdoc.asp?DDFDocuments/q/G/SPS/NTPKM49.pdf","EN")</f>
      </c>
      <c r="I10696" s="15">
        <f>HYPERLINK("https://docs.wto.org/imrd/directdoc.asp?DDFDocuments/r/G/SPS/NTPKM49.pdf","FR")</f>
      </c>
      <c r="J10696" s="15">
        <f>HYPERLINK("https://docs.wto.org/imrd/directdoc.asp?DDFDocuments/s/G/SPS/NTPKM49.pdf","ES")</f>
      </c>
    </row>
    <row r="10697">
      <c r="A10697" s="10" t="s">
        <v>18296</v>
      </c>
      <c r="B10697" s="11" t="s">
        <v>72</v>
      </c>
      <c r="C10697" s="10" t="s">
        <v>40</v>
      </c>
      <c r="D10697" s="12">
        <v>38470</v>
      </c>
      <c r="E10697" s="13" t="s">
        <v>19</v>
      </c>
      <c r="F10697" s="13" t="s">
        <v>24</v>
      </c>
      <c r="G10697" s="14"/>
      <c r="H10697" s="15">
        <f>HYPERLINK("https://docs.wto.org/imrd/directdoc.asp?DDFDocuments/t/G/SPS/NCAN221A1.DOC","EN")</f>
      </c>
      <c r="I10697" s="15">
        <f>HYPERLINK("https://docs.wto.org/imrd/directdoc.asp?DDFDocuments/u/G/SPS/NCAN221A1.DOC","FR")</f>
      </c>
      <c r="J10697" s="15">
        <f>HYPERLINK("https://docs.wto.org/imrd/directdoc.asp?DDFDocuments/v/G/SPS/NCAN221A1.DOC","ES")</f>
      </c>
    </row>
    <row r="10698">
      <c r="A10698" s="10" t="s">
        <v>18297</v>
      </c>
      <c r="B10698" s="11" t="s">
        <v>17</v>
      </c>
      <c r="C10698" s="10" t="s">
        <v>18</v>
      </c>
      <c r="D10698" s="12">
        <v>38469</v>
      </c>
      <c r="E10698" s="13" t="s">
        <v>4592</v>
      </c>
      <c r="F10698" s="13" t="s">
        <v>368</v>
      </c>
      <c r="G10698" s="14"/>
      <c r="H10698" s="15">
        <f>HYPERLINK("https://docs.wto.org/imrd/directdoc.asp?DDFDocuments/t/G/SPS/NNIC28.DOC","EN")</f>
      </c>
      <c r="I10698" s="15">
        <f>HYPERLINK("https://docs.wto.org/imrd/directdoc.asp?DDFDocuments/u/G/SPS/NNIC28.DOC","FR")</f>
      </c>
      <c r="J10698" s="15">
        <f>HYPERLINK("https://docs.wto.org/imrd/directdoc.asp?DDFDocuments/v/G/SPS/NNIC28.DOC","ES")</f>
      </c>
    </row>
    <row r="10699">
      <c r="A10699" s="10" t="s">
        <v>18298</v>
      </c>
      <c r="B10699" s="11" t="s">
        <v>79</v>
      </c>
      <c r="C10699" s="10" t="s">
        <v>40</v>
      </c>
      <c r="D10699" s="12">
        <v>38467</v>
      </c>
      <c r="E10699" s="13" t="s">
        <v>19</v>
      </c>
      <c r="F10699" s="13" t="s">
        <v>4385</v>
      </c>
      <c r="G10699" s="14"/>
      <c r="H10699" s="15">
        <f>HYPERLINK("https://docs.wto.org/imrd/directdoc.asp?DDFDocuments/t/G/SPS/NCOL94A1.doc","EN")</f>
      </c>
      <c r="I10699" s="15">
        <f>HYPERLINK("https://docs.wto.org/imrd/directdoc.asp?DDFDocuments/u/G/SPS/NCOL94A1.doc","FR")</f>
      </c>
      <c r="J10699" s="15">
        <f>HYPERLINK("https://docs.wto.org/imrd/directdoc.asp?DDFDocuments/v/G/SPS/NCOL94A1.doc","ES")</f>
      </c>
    </row>
    <row r="10700">
      <c r="A10700" s="10" t="s">
        <v>18299</v>
      </c>
      <c r="B10700" s="11" t="s">
        <v>79</v>
      </c>
      <c r="C10700" s="10" t="s">
        <v>40</v>
      </c>
      <c r="D10700" s="12">
        <v>38467</v>
      </c>
      <c r="E10700" s="13" t="s">
        <v>19</v>
      </c>
      <c r="F10700" s="13" t="s">
        <v>1550</v>
      </c>
      <c r="G10700" s="14"/>
      <c r="H10700" s="15">
        <f>HYPERLINK("https://docs.wto.org/imrd/directdoc.asp?DDFDocuments/t/G/SPS/NCOL95A1.doc","EN")</f>
      </c>
      <c r="I10700" s="15">
        <f>HYPERLINK("https://docs.wto.org/imrd/directdoc.asp?DDFDocuments/u/G/SPS/NCOL95A1.doc","FR")</f>
      </c>
      <c r="J10700" s="15">
        <f>HYPERLINK("https://docs.wto.org/imrd/directdoc.asp?DDFDocuments/v/G/SPS/NCOL95A1.doc","ES")</f>
      </c>
    </row>
    <row r="10701">
      <c r="A10701" s="10" t="s">
        <v>18300</v>
      </c>
      <c r="B10701" s="11" t="s">
        <v>34</v>
      </c>
      <c r="C10701" s="10" t="s">
        <v>18</v>
      </c>
      <c r="D10701" s="12">
        <v>38463</v>
      </c>
      <c r="E10701" s="13" t="s">
        <v>18301</v>
      </c>
      <c r="F10701" s="13" t="s">
        <v>74</v>
      </c>
      <c r="G10701" s="14"/>
      <c r="H10701" s="15">
        <f>HYPERLINK("https://docs.wto.org/imrd/directdoc.asp?DDFDocuments/t/G/SPS/NJPN141.doc","EN")</f>
      </c>
      <c r="I10701" s="15">
        <f>HYPERLINK("https://docs.wto.org/imrd/directdoc.asp?DDFDocuments/u/G/SPS/NJPN141.doc","FR")</f>
      </c>
      <c r="J10701" s="15">
        <f>HYPERLINK("https://docs.wto.org/imrd/directdoc.asp?DDFDocuments/v/G/SPS/NJPN141.doc","ES")</f>
      </c>
    </row>
    <row r="10702">
      <c r="A10702" s="10" t="s">
        <v>18302</v>
      </c>
      <c r="B10702" s="11" t="s">
        <v>188</v>
      </c>
      <c r="C10702" s="10" t="s">
        <v>18</v>
      </c>
      <c r="D10702" s="12">
        <v>38460</v>
      </c>
      <c r="E10702" s="13" t="s">
        <v>18303</v>
      </c>
      <c r="F10702" s="13" t="s">
        <v>158</v>
      </c>
      <c r="G10702" s="14" t="s">
        <v>149</v>
      </c>
      <c r="H10702" s="15">
        <f>HYPERLINK("https://docs.wto.org/imrd/directdoc.asp?DDFDocuments/t/G/SPS/NAUS177.DOC","EN")</f>
      </c>
      <c r="I10702" s="15">
        <f>HYPERLINK("https://docs.wto.org/imrd/directdoc.asp?DDFDocuments/u/G/SPS/NAUS177.DOC","FR")</f>
      </c>
      <c r="J10702" s="15">
        <f>HYPERLINK("https://docs.wto.org/imrd/directdoc.asp?DDFDocuments/v/G/SPS/NAUS177.DOC","ES")</f>
      </c>
    </row>
    <row r="10703">
      <c r="A10703" s="10" t="s">
        <v>18304</v>
      </c>
      <c r="B10703" s="11" t="s">
        <v>365</v>
      </c>
      <c r="C10703" s="10" t="s">
        <v>18</v>
      </c>
      <c r="D10703" s="12">
        <v>38457</v>
      </c>
      <c r="E10703" s="13" t="s">
        <v>18305</v>
      </c>
      <c r="F10703" s="13" t="s">
        <v>158</v>
      </c>
      <c r="G10703" s="14"/>
      <c r="H10703" s="15">
        <f>HYPERLINK("https://docs.wto.org/imrd/directdoc.asp?DDFDocuments/t/G/SPS/NCHL187.DOC","EN")</f>
      </c>
      <c r="I10703" s="15">
        <f>HYPERLINK("https://docs.wto.org/imrd/directdoc.asp?DDFDocuments/u/G/SPS/NCHL187.DOC","FR")</f>
      </c>
      <c r="J10703" s="15">
        <f>HYPERLINK("https://docs.wto.org/imrd/directdoc.asp?DDFDocuments/v/G/SPS/NCHL187.DOC","ES")</f>
      </c>
    </row>
    <row r="10704">
      <c r="A10704" s="10" t="s">
        <v>18306</v>
      </c>
      <c r="B10704" s="11" t="s">
        <v>349</v>
      </c>
      <c r="C10704" s="10" t="s">
        <v>18</v>
      </c>
      <c r="D10704" s="12">
        <v>38457</v>
      </c>
      <c r="E10704" s="13" t="s">
        <v>18307</v>
      </c>
      <c r="F10704" s="13" t="s">
        <v>17625</v>
      </c>
      <c r="G10704" s="14"/>
      <c r="H10704" s="15">
        <f>HYPERLINK("https://docs.wto.org/imrd/directdoc.asp?DDFDocuments/t/G/SPS/NECU3.DOC","EN")</f>
      </c>
      <c r="I10704" s="15">
        <f>HYPERLINK("https://docs.wto.org/imrd/directdoc.asp?DDFDocuments/u/G/SPS/NECU3.DOC","FR")</f>
      </c>
      <c r="J10704" s="15">
        <f>HYPERLINK("https://docs.wto.org/imrd/directdoc.asp?DDFDocuments/v/G/SPS/NECU3.DOC","ES")</f>
      </c>
    </row>
    <row r="10705">
      <c r="A10705" s="10" t="s">
        <v>18308</v>
      </c>
      <c r="B10705" s="11" t="s">
        <v>1944</v>
      </c>
      <c r="C10705" s="10" t="s">
        <v>18</v>
      </c>
      <c r="D10705" s="12">
        <v>38457</v>
      </c>
      <c r="E10705" s="13" t="s">
        <v>18309</v>
      </c>
      <c r="F10705" s="13" t="s">
        <v>6995</v>
      </c>
      <c r="G10705" s="14"/>
      <c r="H10705" s="15">
        <f>HYPERLINK("https://docs.wto.org/imrd/directdoc.asp?DDFDocuments/t/G/SPS/NPAN43.DOC","EN")</f>
      </c>
      <c r="I10705" s="15">
        <f>HYPERLINK("https://docs.wto.org/imrd/directdoc.asp?DDFDocuments/u/G/SPS/NPAN43.DOC","FR")</f>
      </c>
      <c r="J10705" s="15">
        <f>HYPERLINK("https://docs.wto.org/imrd/directdoc.asp?DDFDocuments/v/G/SPS/NPAN43.DOC","ES")</f>
      </c>
    </row>
    <row r="10706">
      <c r="A10706" s="10" t="s">
        <v>18310</v>
      </c>
      <c r="B10706" s="11" t="s">
        <v>82</v>
      </c>
      <c r="C10706" s="10" t="s">
        <v>40</v>
      </c>
      <c r="D10706" s="12">
        <v>38456</v>
      </c>
      <c r="E10706" s="13" t="s">
        <v>19</v>
      </c>
      <c r="F10706" s="13" t="s">
        <v>787</v>
      </c>
      <c r="G10706" s="14"/>
      <c r="H10706" s="15">
        <f>HYPERLINK("https://docs.wto.org/imrd/directdoc.asp?DDFDocuments/t/G/SPS/NEEC196A2.doc","EN")</f>
      </c>
      <c r="I10706" s="15">
        <f>HYPERLINK("https://docs.wto.org/imrd/directdoc.asp?DDFDocuments/u/G/SPS/NEEC196A2.doc","FR")</f>
      </c>
      <c r="J10706" s="15">
        <f>HYPERLINK("https://docs.wto.org/imrd/directdoc.asp?DDFDocuments/v/G/SPS/NEEC196A2.doc","ES")</f>
      </c>
    </row>
    <row r="10707">
      <c r="A10707" s="10" t="s">
        <v>18311</v>
      </c>
      <c r="B10707" s="11" t="s">
        <v>161</v>
      </c>
      <c r="C10707" s="10" t="s">
        <v>18</v>
      </c>
      <c r="D10707" s="12">
        <v>38456</v>
      </c>
      <c r="E10707" s="13" t="s">
        <v>18312</v>
      </c>
      <c r="F10707" s="13" t="s">
        <v>5438</v>
      </c>
      <c r="G10707" s="14" t="s">
        <v>18313</v>
      </c>
      <c r="H10707" s="15">
        <f>HYPERLINK("https://docs.wto.org/imrd/directdoc.asp?DDFDocuments/t/G/SPS/NUSA1051.doc","EN")</f>
      </c>
      <c r="I10707" s="15">
        <f>HYPERLINK("https://docs.wto.org/imrd/directdoc.asp?DDFDocuments/u/G/SPS/NUSA1051.doc","FR")</f>
      </c>
      <c r="J10707" s="15">
        <f>HYPERLINK("https://docs.wto.org/imrd/directdoc.asp?DDFDocuments/v/G/SPS/NUSA1051.doc","ES")</f>
      </c>
    </row>
    <row r="10708">
      <c r="A10708" s="10" t="s">
        <v>18314</v>
      </c>
      <c r="B10708" s="11" t="s">
        <v>365</v>
      </c>
      <c r="C10708" s="10" t="s">
        <v>18</v>
      </c>
      <c r="D10708" s="12">
        <v>38455</v>
      </c>
      <c r="E10708" s="13" t="s">
        <v>18315</v>
      </c>
      <c r="F10708" s="13" t="s">
        <v>1089</v>
      </c>
      <c r="G10708" s="14"/>
      <c r="H10708" s="15">
        <f>HYPERLINK("https://docs.wto.org/imrd/directdoc.asp?DDFDocuments/t/G/SPS/NCHL184.DOC","EN")</f>
      </c>
      <c r="I10708" s="15">
        <f>HYPERLINK("https://docs.wto.org/imrd/directdoc.asp?DDFDocuments/u/G/SPS/NCHL184.DOC","FR")</f>
      </c>
      <c r="J10708" s="15">
        <f>HYPERLINK("https://docs.wto.org/imrd/directdoc.asp?DDFDocuments/v/G/SPS/NCHL184.DOC","ES")</f>
      </c>
    </row>
    <row r="10709">
      <c r="A10709" s="10" t="s">
        <v>18316</v>
      </c>
      <c r="B10709" s="11" t="s">
        <v>365</v>
      </c>
      <c r="C10709" s="10" t="s">
        <v>18</v>
      </c>
      <c r="D10709" s="12">
        <v>38455</v>
      </c>
      <c r="E10709" s="13" t="s">
        <v>18317</v>
      </c>
      <c r="F10709" s="13" t="s">
        <v>368</v>
      </c>
      <c r="G10709" s="14" t="s">
        <v>183</v>
      </c>
      <c r="H10709" s="15">
        <f>HYPERLINK("https://docs.wto.org/imrd/directdoc.asp?DDFDocuments/q/G/SPS/NCHL186.pdf","EN")</f>
      </c>
      <c r="I10709" s="15">
        <f>HYPERLINK("https://docs.wto.org/imrd/directdoc.asp?DDFDocuments/r/G/SPS/NCHL186.pdf","FR")</f>
      </c>
      <c r="J10709" s="15">
        <f>HYPERLINK("https://docs.wto.org/imrd/directdoc.asp?DDFDocuments/s/G/SPS/NCHL186.pdf","ES")</f>
      </c>
    </row>
    <row r="10710">
      <c r="A10710" s="10" t="s">
        <v>18318</v>
      </c>
      <c r="B10710" s="11" t="s">
        <v>1944</v>
      </c>
      <c r="C10710" s="10" t="s">
        <v>18</v>
      </c>
      <c r="D10710" s="12">
        <v>38455</v>
      </c>
      <c r="E10710" s="13" t="s">
        <v>18319</v>
      </c>
      <c r="F10710" s="13" t="s">
        <v>3926</v>
      </c>
      <c r="G10710" s="14" t="s">
        <v>3481</v>
      </c>
      <c r="H10710" s="15">
        <f>HYPERLINK("https://docs.wto.org/imrd/directdoc.asp?DDFDocuments/q/G/SPS/NPAN42.pdf","EN")</f>
      </c>
      <c r="I10710" s="15">
        <f>HYPERLINK("https://docs.wto.org/imrd/directdoc.asp?DDFDocuments/r/G/SPS/NPAN42.pdf","FR")</f>
      </c>
      <c r="J10710" s="15">
        <f>HYPERLINK("https://docs.wto.org/imrd/directdoc.asp?DDFDocuments/s/G/SPS/NPAN42.pdf","ES")</f>
      </c>
    </row>
    <row r="10711">
      <c r="A10711" s="10" t="s">
        <v>18320</v>
      </c>
      <c r="B10711" s="11" t="s">
        <v>188</v>
      </c>
      <c r="C10711" s="10" t="s">
        <v>18</v>
      </c>
      <c r="D10711" s="12">
        <v>38454</v>
      </c>
      <c r="E10711" s="13" t="s">
        <v>18321</v>
      </c>
      <c r="F10711" s="13" t="s">
        <v>24</v>
      </c>
      <c r="G10711" s="14" t="s">
        <v>18322</v>
      </c>
      <c r="H10711" s="15">
        <f>HYPERLINK("https://docs.wto.org/imrd/directdoc.asp?DDFDocuments/t/G/SPS/NAUS176.doc","EN")</f>
      </c>
      <c r="I10711" s="15">
        <f>HYPERLINK("https://docs.wto.org/imrd/directdoc.asp?DDFDocuments/u/G/SPS/NAUS176.doc","FR")</f>
      </c>
      <c r="J10711" s="15">
        <f>HYPERLINK("https://docs.wto.org/imrd/directdoc.asp?DDFDocuments/v/G/SPS/NAUS176.doc","ES")</f>
      </c>
    </row>
    <row r="10712">
      <c r="A10712" s="10" t="s">
        <v>18323</v>
      </c>
      <c r="B10712" s="11" t="s">
        <v>1093</v>
      </c>
      <c r="C10712" s="10" t="s">
        <v>18</v>
      </c>
      <c r="D10712" s="12">
        <v>38454</v>
      </c>
      <c r="E10712" s="13" t="s">
        <v>18324</v>
      </c>
      <c r="F10712" s="13" t="s">
        <v>74</v>
      </c>
      <c r="G10712" s="14"/>
      <c r="H10712" s="15">
        <f>HYPERLINK("https://docs.wto.org/imrd/directdoc.asp?DDFDocuments/t/G/SPS/NNLD63.doc","EN")</f>
      </c>
      <c r="I10712" s="15">
        <f>HYPERLINK("https://docs.wto.org/imrd/directdoc.asp?DDFDocuments/u/G/SPS/NNLD63.doc","FR")</f>
      </c>
      <c r="J10712" s="15">
        <f>HYPERLINK("https://docs.wto.org/imrd/directdoc.asp?DDFDocuments/v/G/SPS/NNLD63.doc","ES")</f>
      </c>
    </row>
    <row r="10713">
      <c r="A10713" s="10" t="s">
        <v>18325</v>
      </c>
      <c r="B10713" s="11" t="s">
        <v>59</v>
      </c>
      <c r="C10713" s="10" t="s">
        <v>18</v>
      </c>
      <c r="D10713" s="12">
        <v>38454</v>
      </c>
      <c r="E10713" s="13" t="s">
        <v>19</v>
      </c>
      <c r="F10713" s="13" t="s">
        <v>158</v>
      </c>
      <c r="G10713" s="14"/>
      <c r="H10713" s="15">
        <f>HYPERLINK("https://docs.wto.org/imrd/directdoc.asp?DDFDocuments/t/G/SPS/NTPKM19R6.DOC","EN")</f>
      </c>
      <c r="I10713" s="15">
        <f>HYPERLINK("https://docs.wto.org/imrd/directdoc.asp?DDFDocuments/u/G/SPS/NTPKM19R6.DOC","FR")</f>
      </c>
      <c r="J10713" s="15">
        <f>HYPERLINK("https://docs.wto.org/imrd/directdoc.asp?DDFDocuments/v/G/SPS/NTPKM19R6.DOC","ES")</f>
      </c>
    </row>
    <row r="10714">
      <c r="A10714" s="10" t="s">
        <v>18326</v>
      </c>
      <c r="B10714" s="11" t="s">
        <v>72</v>
      </c>
      <c r="C10714" s="10" t="s">
        <v>40</v>
      </c>
      <c r="D10714" s="12">
        <v>38450</v>
      </c>
      <c r="E10714" s="13" t="s">
        <v>19</v>
      </c>
      <c r="F10714" s="13" t="s">
        <v>7603</v>
      </c>
      <c r="G10714" s="14" t="s">
        <v>3481</v>
      </c>
      <c r="H10714" s="15">
        <f>HYPERLINK("https://docs.wto.org/imrd/directdoc.asp?DDFDocuments/t/G/SPS/NCAN238A1.DOC","EN")</f>
      </c>
      <c r="I10714" s="15">
        <f>HYPERLINK("https://docs.wto.org/imrd/directdoc.asp?DDFDocuments/u/G/SPS/NCAN238A1.DOC","FR")</f>
      </c>
      <c r="J10714" s="15">
        <f>HYPERLINK("https://docs.wto.org/imrd/directdoc.asp?DDFDocuments/v/G/SPS/NCAN238A1.DOC","ES")</f>
      </c>
    </row>
    <row r="10715">
      <c r="A10715" s="10" t="s">
        <v>18327</v>
      </c>
      <c r="B10715" s="11" t="s">
        <v>82</v>
      </c>
      <c r="C10715" s="10" t="s">
        <v>18</v>
      </c>
      <c r="D10715" s="12">
        <v>38450</v>
      </c>
      <c r="E10715" s="13" t="s">
        <v>18328</v>
      </c>
      <c r="F10715" s="13" t="s">
        <v>787</v>
      </c>
      <c r="G10715" s="14"/>
      <c r="H10715" s="15">
        <f>HYPERLINK("https://docs.wto.org/imrd/directdoc.asp?DDFDocuments/t/G/SPS/NEEC258.doc","EN")</f>
      </c>
      <c r="I10715" s="15">
        <f>HYPERLINK("https://docs.wto.org/imrd/directdoc.asp?DDFDocuments/u/G/SPS/NEEC258.doc","FR")</f>
      </c>
      <c r="J10715" s="15">
        <f>HYPERLINK("https://docs.wto.org/imrd/directdoc.asp?DDFDocuments/v/G/SPS/NEEC258.doc","ES")</f>
      </c>
    </row>
    <row r="10716">
      <c r="A10716" s="10" t="s">
        <v>18329</v>
      </c>
      <c r="B10716" s="11" t="s">
        <v>82</v>
      </c>
      <c r="C10716" s="10" t="s">
        <v>18</v>
      </c>
      <c r="D10716" s="12">
        <v>38450</v>
      </c>
      <c r="E10716" s="13" t="s">
        <v>18328</v>
      </c>
      <c r="F10716" s="13" t="s">
        <v>787</v>
      </c>
      <c r="G10716" s="14"/>
      <c r="H10716" s="15">
        <f>HYPERLINK("https://docs.wto.org/imrd/directdoc.asp?DDFDocuments/t/G/SPS/NEEC259.doc","EN")</f>
      </c>
      <c r="I10716" s="15">
        <f>HYPERLINK("https://docs.wto.org/imrd/directdoc.asp?DDFDocuments/u/G/SPS/NEEC259.doc","FR")</f>
      </c>
      <c r="J10716" s="15">
        <f>HYPERLINK("https://docs.wto.org/imrd/directdoc.asp?DDFDocuments/v/G/SPS/NEEC259.doc","ES")</f>
      </c>
    </row>
    <row r="10717">
      <c r="A10717" s="10" t="s">
        <v>18330</v>
      </c>
      <c r="B10717" s="11" t="s">
        <v>65</v>
      </c>
      <c r="C10717" s="10" t="s">
        <v>18</v>
      </c>
      <c r="D10717" s="12">
        <v>38449</v>
      </c>
      <c r="E10717" s="13" t="s">
        <v>18331</v>
      </c>
      <c r="F10717" s="13" t="s">
        <v>24</v>
      </c>
      <c r="G10717" s="14"/>
      <c r="H10717" s="15">
        <f>HYPERLINK("https://docs.wto.org/imrd/directdoc.asp?DDFDocuments/t/G/SPS/NCHE42.doc","EN")</f>
      </c>
      <c r="I10717" s="15">
        <f>HYPERLINK("https://docs.wto.org/imrd/directdoc.asp?DDFDocuments/u/G/SPS/NCHE42.doc","FR")</f>
      </c>
      <c r="J10717" s="15">
        <f>HYPERLINK("https://docs.wto.org/imrd/directdoc.asp?DDFDocuments/v/G/SPS/NCHE42.doc","ES")</f>
      </c>
    </row>
    <row r="10718">
      <c r="A10718" s="10" t="s">
        <v>18332</v>
      </c>
      <c r="B10718" s="11" t="s">
        <v>139</v>
      </c>
      <c r="C10718" s="10" t="s">
        <v>18</v>
      </c>
      <c r="D10718" s="12">
        <v>38449</v>
      </c>
      <c r="E10718" s="13" t="s">
        <v>18333</v>
      </c>
      <c r="F10718" s="13" t="s">
        <v>32</v>
      </c>
      <c r="G10718" s="14"/>
      <c r="H10718" s="15">
        <f>HYPERLINK("https://docs.wto.org/imrd/directdoc.asp?DDFDocuments/q/G/SPS/NIND18.pdf","EN")</f>
      </c>
      <c r="I10718" s="15">
        <f>HYPERLINK("https://docs.wto.org/imrd/directdoc.asp?DDFDocuments/r/G/SPS/NIND18.pdf","FR")</f>
      </c>
      <c r="J10718" s="15">
        <f>HYPERLINK("https://docs.wto.org/imrd/directdoc.asp?DDFDocuments/s/G/SPS/NIND18.pdf","ES")</f>
      </c>
    </row>
    <row r="10719">
      <c r="A10719" s="10" t="s">
        <v>18334</v>
      </c>
      <c r="B10719" s="11" t="s">
        <v>139</v>
      </c>
      <c r="C10719" s="10" t="s">
        <v>18</v>
      </c>
      <c r="D10719" s="12">
        <v>38449</v>
      </c>
      <c r="E10719" s="13" t="s">
        <v>18335</v>
      </c>
      <c r="F10719" s="13" t="s">
        <v>158</v>
      </c>
      <c r="G10719" s="14"/>
      <c r="H10719" s="15">
        <f>HYPERLINK("https://docs.wto.org/imrd/directdoc.asp?DDFDocuments/q/G/SPS/NIND19.pdf","EN")</f>
      </c>
      <c r="I10719" s="15">
        <f>HYPERLINK("https://docs.wto.org/imrd/directdoc.asp?DDFDocuments/r/G/SPS/NIND19.pdf","FR")</f>
      </c>
      <c r="J10719" s="15">
        <f>HYPERLINK("https://docs.wto.org/imrd/directdoc.asp?DDFDocuments/s/G/SPS/NIND19.pdf","ES")</f>
      </c>
    </row>
    <row r="10720">
      <c r="A10720" s="10" t="s">
        <v>18336</v>
      </c>
      <c r="B10720" s="11" t="s">
        <v>34</v>
      </c>
      <c r="C10720" s="10" t="s">
        <v>18</v>
      </c>
      <c r="D10720" s="12">
        <v>38449</v>
      </c>
      <c r="E10720" s="13" t="s">
        <v>18337</v>
      </c>
      <c r="F10720" s="13" t="s">
        <v>733</v>
      </c>
      <c r="G10720" s="14"/>
      <c r="H10720" s="15">
        <f>HYPERLINK("https://docs.wto.org/imrd/directdoc.asp?DDFDocuments/t/G/SPS/NJPN139.doc","EN")</f>
      </c>
      <c r="I10720" s="15">
        <f>HYPERLINK("https://docs.wto.org/imrd/directdoc.asp?DDFDocuments/u/G/SPS/NJPN139.doc","FR")</f>
      </c>
      <c r="J10720" s="15">
        <f>HYPERLINK("https://docs.wto.org/imrd/directdoc.asp?DDFDocuments/v/G/SPS/NJPN139.doc","ES")</f>
      </c>
    </row>
    <row r="10721">
      <c r="A10721" s="10" t="s">
        <v>18338</v>
      </c>
      <c r="B10721" s="11" t="s">
        <v>34</v>
      </c>
      <c r="C10721" s="10" t="s">
        <v>18</v>
      </c>
      <c r="D10721" s="12">
        <v>38449</v>
      </c>
      <c r="E10721" s="13" t="s">
        <v>18339</v>
      </c>
      <c r="F10721" s="13" t="s">
        <v>74</v>
      </c>
      <c r="G10721" s="14"/>
      <c r="H10721" s="15">
        <f>HYPERLINK("https://docs.wto.org/imrd/directdoc.asp?DDFDocuments/t/G/SPS/NJPN140.doc","EN")</f>
      </c>
      <c r="I10721" s="15">
        <f>HYPERLINK("https://docs.wto.org/imrd/directdoc.asp?DDFDocuments/u/G/SPS/NJPN140.doc","FR")</f>
      </c>
      <c r="J10721" s="15">
        <f>HYPERLINK("https://docs.wto.org/imrd/directdoc.asp?DDFDocuments/v/G/SPS/NJPN140.doc","ES")</f>
      </c>
    </row>
    <row r="10722">
      <c r="A10722" s="10" t="s">
        <v>18340</v>
      </c>
      <c r="B10722" s="11" t="s">
        <v>161</v>
      </c>
      <c r="C10722" s="10" t="s">
        <v>18</v>
      </c>
      <c r="D10722" s="12">
        <v>38449</v>
      </c>
      <c r="E10722" s="13" t="s">
        <v>18341</v>
      </c>
      <c r="F10722" s="13" t="s">
        <v>5438</v>
      </c>
      <c r="G10722" s="14" t="s">
        <v>87</v>
      </c>
      <c r="H10722" s="15">
        <f>HYPERLINK("https://docs.wto.org/imrd/directdoc.asp?DDFDocuments/t/G/SPS/NUSA1049.DOC","EN")</f>
      </c>
      <c r="I10722" s="15">
        <f>HYPERLINK("https://docs.wto.org/imrd/directdoc.asp?DDFDocuments/u/G/SPS/NUSA1049.DOC","FR")</f>
      </c>
      <c r="J10722" s="15">
        <f>HYPERLINK("https://docs.wto.org/imrd/directdoc.asp?DDFDocuments/v/G/SPS/NUSA1049.DOC","ES")</f>
      </c>
    </row>
    <row r="10723">
      <c r="A10723" s="10" t="s">
        <v>18342</v>
      </c>
      <c r="B10723" s="11" t="s">
        <v>161</v>
      </c>
      <c r="C10723" s="10" t="s">
        <v>18</v>
      </c>
      <c r="D10723" s="12">
        <v>38449</v>
      </c>
      <c r="E10723" s="13" t="s">
        <v>15427</v>
      </c>
      <c r="F10723" s="13" t="s">
        <v>158</v>
      </c>
      <c r="G10723" s="14"/>
      <c r="H10723" s="15">
        <f>HYPERLINK("https://docs.wto.org/imrd/directdoc.asp?DDFDocuments/t/G/SPS/NUSA1050.doc","EN")</f>
      </c>
      <c r="I10723" s="15">
        <f>HYPERLINK("https://docs.wto.org/imrd/directdoc.asp?DDFDocuments/u/G/SPS/NUSA1050.doc","FR")</f>
      </c>
      <c r="J10723" s="15">
        <f>HYPERLINK("https://docs.wto.org/imrd/directdoc.asp?DDFDocuments/v/G/SPS/NUSA1050.doc","ES")</f>
      </c>
    </row>
    <row r="10724">
      <c r="A10724" s="10" t="s">
        <v>18343</v>
      </c>
      <c r="B10724" s="11" t="s">
        <v>195</v>
      </c>
      <c r="C10724" s="10" t="s">
        <v>18</v>
      </c>
      <c r="D10724" s="12">
        <v>38446</v>
      </c>
      <c r="E10724" s="13" t="s">
        <v>18344</v>
      </c>
      <c r="F10724" s="13" t="s">
        <v>7572</v>
      </c>
      <c r="G10724" s="14" t="s">
        <v>18345</v>
      </c>
      <c r="H10724" s="15">
        <f>HYPERLINK("https://docs.wto.org/imrd/directdoc.asp?DDFDocuments/t/G/SPS/NNZL321.DOC","EN")</f>
      </c>
      <c r="I10724" s="15">
        <f>HYPERLINK("https://docs.wto.org/imrd/directdoc.asp?DDFDocuments/u/G/SPS/NNZL321.DOC","FR")</f>
      </c>
      <c r="J10724" s="15">
        <f>HYPERLINK("https://docs.wto.org/imrd/directdoc.asp?DDFDocuments/v/G/SPS/NNZL321.DOC","ES")</f>
      </c>
    </row>
    <row r="10725">
      <c r="A10725" s="10" t="s">
        <v>18346</v>
      </c>
      <c r="B10725" s="11" t="s">
        <v>195</v>
      </c>
      <c r="C10725" s="10" t="s">
        <v>18</v>
      </c>
      <c r="D10725" s="12">
        <v>38446</v>
      </c>
      <c r="E10725" s="13" t="s">
        <v>18347</v>
      </c>
      <c r="F10725" s="13" t="s">
        <v>4385</v>
      </c>
      <c r="G10725" s="14" t="s">
        <v>168</v>
      </c>
      <c r="H10725" s="15">
        <f>HYPERLINK("https://docs.wto.org/imrd/directdoc.asp?DDFDocuments/t/G/SPS/NNZL322.doc","EN")</f>
      </c>
      <c r="I10725" s="15">
        <f>HYPERLINK("https://docs.wto.org/imrd/directdoc.asp?DDFDocuments/u/G/SPS/NNZL322.doc","FR")</f>
      </c>
      <c r="J10725" s="15">
        <f>HYPERLINK("https://docs.wto.org/imrd/directdoc.asp?DDFDocuments/v/G/SPS/NNZL322.doc","ES")</f>
      </c>
    </row>
    <row r="10726">
      <c r="A10726" s="10" t="s">
        <v>18348</v>
      </c>
      <c r="B10726" s="11" t="s">
        <v>195</v>
      </c>
      <c r="C10726" s="10" t="s">
        <v>18</v>
      </c>
      <c r="D10726" s="12">
        <v>38446</v>
      </c>
      <c r="E10726" s="13" t="s">
        <v>18349</v>
      </c>
      <c r="F10726" s="13" t="s">
        <v>4385</v>
      </c>
      <c r="G10726" s="14" t="s">
        <v>168</v>
      </c>
      <c r="H10726" s="15">
        <f>HYPERLINK("https://docs.wto.org/imrd/directdoc.asp?DDFDocuments/t/G/SPS/NNZL323.doc","EN")</f>
      </c>
      <c r="I10726" s="15">
        <f>HYPERLINK("https://docs.wto.org/imrd/directdoc.asp?DDFDocuments/u/G/SPS/NNZL323.doc","FR")</f>
      </c>
      <c r="J10726" s="15">
        <f>HYPERLINK("https://docs.wto.org/imrd/directdoc.asp?DDFDocuments/v/G/SPS/NNZL323.doc","ES")</f>
      </c>
    </row>
    <row r="10727">
      <c r="A10727" s="10" t="s">
        <v>18350</v>
      </c>
      <c r="B10727" s="11" t="s">
        <v>161</v>
      </c>
      <c r="C10727" s="10" t="s">
        <v>40</v>
      </c>
      <c r="D10727" s="12">
        <v>38442</v>
      </c>
      <c r="E10727" s="13" t="s">
        <v>19</v>
      </c>
      <c r="F10727" s="13" t="s">
        <v>24</v>
      </c>
      <c r="G10727" s="14"/>
      <c r="H10727" s="15">
        <f>HYPERLINK("https://docs.wto.org/imrd/directdoc.asp?DDFDocuments/t/G/SPS/NUSA556A1.doc","EN")</f>
      </c>
      <c r="I10727" s="15">
        <f>HYPERLINK("https://docs.wto.org/imrd/directdoc.asp?DDFDocuments/u/G/SPS/NUSA556A1.doc","FR")</f>
      </c>
      <c r="J10727" s="15">
        <f>HYPERLINK("https://docs.wto.org/imrd/directdoc.asp?DDFDocuments/v/G/SPS/NUSA556A1.doc","ES")</f>
      </c>
    </row>
    <row r="10728">
      <c r="A10728" s="10" t="s">
        <v>18351</v>
      </c>
      <c r="B10728" s="11" t="s">
        <v>82</v>
      </c>
      <c r="C10728" s="10" t="s">
        <v>12</v>
      </c>
      <c r="D10728" s="12">
        <v>38441</v>
      </c>
      <c r="E10728" s="13" t="s">
        <v>18352</v>
      </c>
      <c r="F10728" s="13" t="s">
        <v>122</v>
      </c>
      <c r="G10728" s="14"/>
      <c r="H10728" s="15">
        <f>HYPERLINK("https://docs.wto.org/imrd/directdoc.asp?DDFDocuments/q/G/SPS/NEEC257.pdf","EN")</f>
      </c>
      <c r="I10728" s="15">
        <f>HYPERLINK("https://docs.wto.org/imrd/directdoc.asp?DDFDocuments/r/G/SPS/NEEC257.pdf","FR")</f>
      </c>
      <c r="J10728" s="15">
        <f>HYPERLINK("https://docs.wto.org/imrd/directdoc.asp?DDFDocuments/s/G/SPS/NEEC257.pdf","ES")</f>
      </c>
    </row>
    <row r="10729">
      <c r="A10729" s="10" t="s">
        <v>18353</v>
      </c>
      <c r="B10729" s="11" t="s">
        <v>233</v>
      </c>
      <c r="C10729" s="10" t="s">
        <v>12</v>
      </c>
      <c r="D10729" s="12">
        <v>38434</v>
      </c>
      <c r="E10729" s="13" t="s">
        <v>18354</v>
      </c>
      <c r="F10729" s="13" t="s">
        <v>2192</v>
      </c>
      <c r="G10729" s="14" t="s">
        <v>183</v>
      </c>
      <c r="H10729" s="15">
        <f>HYPERLINK("https://docs.wto.org/imrd/directdoc.asp?DDFDocuments/t/G/SPS/NPER89.DOC","EN")</f>
      </c>
      <c r="I10729" s="15">
        <f>HYPERLINK("https://docs.wto.org/imrd/directdoc.asp?DDFDocuments/u/G/SPS/NPER89.DOC","FR")</f>
      </c>
      <c r="J10729" s="15">
        <f>HYPERLINK("https://docs.wto.org/imrd/directdoc.asp?DDFDocuments/v/G/SPS/NPER89.DOC","ES")</f>
      </c>
    </row>
    <row r="10730">
      <c r="A10730" s="10" t="s">
        <v>18355</v>
      </c>
      <c r="B10730" s="11" t="s">
        <v>233</v>
      </c>
      <c r="C10730" s="10" t="s">
        <v>18</v>
      </c>
      <c r="D10730" s="12">
        <v>38434</v>
      </c>
      <c r="E10730" s="13" t="s">
        <v>4019</v>
      </c>
      <c r="F10730" s="13" t="s">
        <v>10859</v>
      </c>
      <c r="G10730" s="14"/>
      <c r="H10730" s="15">
        <f>HYPERLINK("https://docs.wto.org/imrd/directdoc.asp?DDFDocuments/q/G/SPS/NPER90.pdf","EN")</f>
      </c>
      <c r="I10730" s="15">
        <f>HYPERLINK("https://docs.wto.org/imrd/directdoc.asp?DDFDocuments/r/G/SPS/NPER90.pdf","FR")</f>
      </c>
      <c r="J10730" s="15">
        <f>HYPERLINK("https://docs.wto.org/imrd/directdoc.asp?DDFDocuments/s/G/SPS/NPER90.pdf","ES")</f>
      </c>
    </row>
    <row r="10731">
      <c r="A10731" s="10" t="s">
        <v>18356</v>
      </c>
      <c r="B10731" s="11" t="s">
        <v>65</v>
      </c>
      <c r="C10731" s="10" t="s">
        <v>18</v>
      </c>
      <c r="D10731" s="12">
        <v>38432</v>
      </c>
      <c r="E10731" s="13" t="s">
        <v>18357</v>
      </c>
      <c r="F10731" s="13" t="s">
        <v>1550</v>
      </c>
      <c r="G10731" s="14"/>
      <c r="H10731" s="15">
        <f>HYPERLINK("https://docs.wto.org/imrd/directdoc.asp?DDFDocuments/q/G/SPS/NCHE41.pdf","EN")</f>
      </c>
      <c r="I10731" s="15">
        <f>HYPERLINK("https://docs.wto.org/imrd/directdoc.asp?DDFDocuments/r/G/SPS/NCHE41.pdf","FR")</f>
      </c>
      <c r="J10731" s="15">
        <f>HYPERLINK("https://docs.wto.org/imrd/directdoc.asp?DDFDocuments/s/G/SPS/NCHE41.pdf","ES")</f>
      </c>
    </row>
    <row r="10732">
      <c r="A10732" s="10" t="s">
        <v>18358</v>
      </c>
      <c r="B10732" s="11" t="s">
        <v>127</v>
      </c>
      <c r="C10732" s="10" t="s">
        <v>18</v>
      </c>
      <c r="D10732" s="12">
        <v>38432</v>
      </c>
      <c r="E10732" s="13" t="s">
        <v>6233</v>
      </c>
      <c r="F10732" s="13" t="s">
        <v>1282</v>
      </c>
      <c r="G10732" s="14"/>
      <c r="H10732" s="15">
        <f>HYPERLINK("https://docs.wto.org/imrd/directdoc.asp?DDFDocuments/t/G/SPS/NHKG22.doc","EN")</f>
      </c>
      <c r="I10732" s="15">
        <f>HYPERLINK("https://docs.wto.org/imrd/directdoc.asp?DDFDocuments/u/G/SPS/NHKG22.doc","FR")</f>
      </c>
      <c r="J10732" s="15">
        <f>HYPERLINK("https://docs.wto.org/imrd/directdoc.asp?DDFDocuments/v/G/SPS/NHKG22.doc","ES")</f>
      </c>
    </row>
    <row r="10733">
      <c r="A10733" s="10" t="s">
        <v>18359</v>
      </c>
      <c r="B10733" s="11" t="s">
        <v>161</v>
      </c>
      <c r="C10733" s="10" t="s">
        <v>40</v>
      </c>
      <c r="D10733" s="12">
        <v>38432</v>
      </c>
      <c r="E10733" s="13" t="s">
        <v>2243</v>
      </c>
      <c r="F10733" s="13" t="s">
        <v>368</v>
      </c>
      <c r="G10733" s="14"/>
      <c r="H10733" s="15">
        <f>HYPERLINK("https://docs.wto.org/imrd/directdoc.asp?DDFDocuments/t/G/SPS/NUSA1043.DOC","EN")</f>
      </c>
      <c r="I10733" s="15">
        <f>HYPERLINK("https://docs.wto.org/imrd/directdoc.asp?DDFDocuments/u/G/SPS/NUSA1043.DOC","FR")</f>
      </c>
      <c r="J10733" s="15">
        <f>HYPERLINK("https://docs.wto.org/imrd/directdoc.asp?DDFDocuments/v/G/SPS/NUSA1043.DOC","ES")</f>
      </c>
    </row>
    <row r="10734">
      <c r="A10734" s="10" t="s">
        <v>18360</v>
      </c>
      <c r="B10734" s="11" t="s">
        <v>161</v>
      </c>
      <c r="C10734" s="10" t="s">
        <v>40</v>
      </c>
      <c r="D10734" s="12">
        <v>38432</v>
      </c>
      <c r="E10734" s="13" t="s">
        <v>19</v>
      </c>
      <c r="F10734" s="13" t="s">
        <v>7603</v>
      </c>
      <c r="G10734" s="14" t="s">
        <v>72</v>
      </c>
      <c r="H10734" s="15">
        <f>HYPERLINK("https://docs.wto.org/imrd/directdoc.asp?DDFDocuments/t/G/SPS/NUSA828A2.DOC","EN")</f>
      </c>
      <c r="I10734" s="15">
        <f>HYPERLINK("https://docs.wto.org/imrd/directdoc.asp?DDFDocuments/u/G/SPS/NUSA828A2.DOC","FR")</f>
      </c>
      <c r="J10734" s="15">
        <f>HYPERLINK("https://docs.wto.org/imrd/directdoc.asp?DDFDocuments/v/G/SPS/NUSA828A2.DOC","ES")</f>
      </c>
    </row>
    <row r="10735">
      <c r="A10735" s="10" t="s">
        <v>18361</v>
      </c>
      <c r="B10735" s="11" t="s">
        <v>379</v>
      </c>
      <c r="C10735" s="10" t="s">
        <v>18</v>
      </c>
      <c r="D10735" s="12">
        <v>38429</v>
      </c>
      <c r="E10735" s="13" t="s">
        <v>4230</v>
      </c>
      <c r="F10735" s="13" t="s">
        <v>368</v>
      </c>
      <c r="G10735" s="14"/>
      <c r="H10735" s="15">
        <f>HYPERLINK("https://docs.wto.org/imrd/directdoc.asp?DDFDocuments/t/G/SPS/NGTM28.DOC","EN")</f>
      </c>
      <c r="I10735" s="15">
        <f>HYPERLINK("https://docs.wto.org/imrd/directdoc.asp?DDFDocuments/u/G/SPS/NGTM28.DOC","FR")</f>
      </c>
      <c r="J10735" s="15">
        <f>HYPERLINK("https://docs.wto.org/imrd/directdoc.asp?DDFDocuments/v/G/SPS/NGTM28.DOC","ES")</f>
      </c>
    </row>
    <row r="10736">
      <c r="A10736" s="10" t="s">
        <v>18362</v>
      </c>
      <c r="B10736" s="11" t="s">
        <v>1331</v>
      </c>
      <c r="C10736" s="10" t="s">
        <v>18</v>
      </c>
      <c r="D10736" s="12">
        <v>38429</v>
      </c>
      <c r="E10736" s="13" t="s">
        <v>4230</v>
      </c>
      <c r="F10736" s="13" t="s">
        <v>368</v>
      </c>
      <c r="G10736" s="14"/>
      <c r="H10736" s="15">
        <f>HYPERLINK("https://docs.wto.org/imrd/directdoc.asp?DDFDocuments/t/G/SPS/NHND8.DOC","EN")</f>
      </c>
      <c r="I10736" s="15">
        <f>HYPERLINK("https://docs.wto.org/imrd/directdoc.asp?DDFDocuments/u/G/SPS/NHND8.DOC","FR")</f>
      </c>
      <c r="J10736" s="15">
        <f>HYPERLINK("https://docs.wto.org/imrd/directdoc.asp?DDFDocuments/v/G/SPS/NHND8.DOC","ES")</f>
      </c>
    </row>
    <row r="10737">
      <c r="A10737" s="10" t="s">
        <v>18363</v>
      </c>
      <c r="B10737" s="11" t="s">
        <v>22</v>
      </c>
      <c r="C10737" s="10" t="s">
        <v>54</v>
      </c>
      <c r="D10737" s="12">
        <v>38429</v>
      </c>
      <c r="E10737" s="13" t="s">
        <v>19</v>
      </c>
      <c r="F10737" s="13" t="s">
        <v>36</v>
      </c>
      <c r="G10737" s="14" t="s">
        <v>18364</v>
      </c>
      <c r="H10737" s="15">
        <f>HYPERLINK("https://docs.wto.org/imrd/directdoc.asp?DDFDocuments/t/G/SPS/NKEN7A1.DOC","EN")</f>
      </c>
      <c r="I10737" s="15">
        <f>HYPERLINK("https://docs.wto.org/imrd/directdoc.asp?DDFDocuments/u/G/SPS/NKEN7A1.DOC","FR")</f>
      </c>
      <c r="J10737" s="15">
        <f>HYPERLINK("https://docs.wto.org/imrd/directdoc.asp?DDFDocuments/v/G/SPS/NKEN7A1.DOC","ES")</f>
      </c>
    </row>
    <row r="10738">
      <c r="A10738" s="10" t="s">
        <v>18365</v>
      </c>
      <c r="B10738" s="11" t="s">
        <v>22</v>
      </c>
      <c r="C10738" s="10" t="s">
        <v>40</v>
      </c>
      <c r="D10738" s="12">
        <v>38429</v>
      </c>
      <c r="E10738" s="13" t="s">
        <v>19</v>
      </c>
      <c r="F10738" s="13" t="s">
        <v>17984</v>
      </c>
      <c r="G10738" s="14" t="s">
        <v>168</v>
      </c>
      <c r="H10738" s="15">
        <f>HYPERLINK("https://docs.wto.org/imrd/directdoc.asp?DDFDocuments/t/G/SPS/NKEN9A1.DOC","EN")</f>
      </c>
      <c r="I10738" s="15">
        <f>HYPERLINK("https://docs.wto.org/imrd/directdoc.asp?DDFDocuments/u/G/SPS/NKEN9A1.DOC","FR")</f>
      </c>
      <c r="J10738" s="15">
        <f>HYPERLINK("https://docs.wto.org/imrd/directdoc.asp?DDFDocuments/v/G/SPS/NKEN9A1.DOC","ES")</f>
      </c>
    </row>
    <row r="10739">
      <c r="A10739" s="10" t="s">
        <v>18366</v>
      </c>
      <c r="B10739" s="11" t="s">
        <v>195</v>
      </c>
      <c r="C10739" s="10" t="s">
        <v>18</v>
      </c>
      <c r="D10739" s="12">
        <v>38429</v>
      </c>
      <c r="E10739" s="13" t="s">
        <v>17538</v>
      </c>
      <c r="F10739" s="13" t="s">
        <v>4877</v>
      </c>
      <c r="G10739" s="14"/>
      <c r="H10739" s="15">
        <f>HYPERLINK("https://docs.wto.org/imrd/directdoc.asp?DDFDocuments/q/G/SPS/NNZL319.pdf","EN")</f>
      </c>
      <c r="I10739" s="15">
        <f>HYPERLINK("https://docs.wto.org/imrd/directdoc.asp?DDFDocuments/r/G/SPS/NNZL319.pdf","FR")</f>
      </c>
      <c r="J10739" s="15">
        <f>HYPERLINK("https://docs.wto.org/imrd/directdoc.asp?DDFDocuments/s/G/SPS/NNZL319.pdf","ES")</f>
      </c>
    </row>
    <row r="10740">
      <c r="A10740" s="10" t="s">
        <v>18367</v>
      </c>
      <c r="B10740" s="11" t="s">
        <v>1096</v>
      </c>
      <c r="C10740" s="10" t="s">
        <v>18</v>
      </c>
      <c r="D10740" s="12">
        <v>38429</v>
      </c>
      <c r="E10740" s="13" t="s">
        <v>18368</v>
      </c>
      <c r="F10740" s="13" t="s">
        <v>158</v>
      </c>
      <c r="G10740" s="14"/>
      <c r="H10740" s="15">
        <f>HYPERLINK("https://docs.wto.org/imrd/directdoc.asp?DDFDocuments/t/G/SPS/NSGP28.DOC","EN")</f>
      </c>
      <c r="I10740" s="15">
        <f>HYPERLINK("https://docs.wto.org/imrd/directdoc.asp?DDFDocuments/u/G/SPS/NSGP28.DOC","FR")</f>
      </c>
      <c r="J10740" s="15">
        <f>HYPERLINK("https://docs.wto.org/imrd/directdoc.asp?DDFDocuments/v/G/SPS/NSGP28.DOC","ES")</f>
      </c>
    </row>
    <row r="10741">
      <c r="A10741" s="10" t="s">
        <v>18369</v>
      </c>
      <c r="B10741" s="11" t="s">
        <v>59</v>
      </c>
      <c r="C10741" s="10" t="s">
        <v>18</v>
      </c>
      <c r="D10741" s="12">
        <v>38429</v>
      </c>
      <c r="E10741" s="13" t="s">
        <v>19</v>
      </c>
      <c r="F10741" s="13" t="s">
        <v>158</v>
      </c>
      <c r="G10741" s="14" t="s">
        <v>18370</v>
      </c>
      <c r="H10741" s="15">
        <f>HYPERLINK("https://docs.wto.org/imrd/directdoc.asp?DDFDocuments/t/G/SPS/NTPKM19R5.DOC","EN")</f>
      </c>
      <c r="I10741" s="15">
        <f>HYPERLINK("https://docs.wto.org/imrd/directdoc.asp?DDFDocuments/u/G/SPS/NTPKM19R5.DOC","FR")</f>
      </c>
      <c r="J10741" s="15">
        <f>HYPERLINK("https://docs.wto.org/imrd/directdoc.asp?DDFDocuments/v/G/SPS/NTPKM19R5.DOC","ES")</f>
      </c>
    </row>
    <row r="10742">
      <c r="A10742" s="10" t="s">
        <v>18371</v>
      </c>
      <c r="B10742" s="11" t="s">
        <v>188</v>
      </c>
      <c r="C10742" s="10" t="s">
        <v>18</v>
      </c>
      <c r="D10742" s="12">
        <v>38425</v>
      </c>
      <c r="E10742" s="13" t="s">
        <v>18372</v>
      </c>
      <c r="F10742" s="13" t="s">
        <v>607</v>
      </c>
      <c r="G10742" s="14" t="s">
        <v>572</v>
      </c>
      <c r="H10742" s="15">
        <f>HYPERLINK("https://docs.wto.org/imrd/directdoc.asp?DDFDocuments/t/G/SPS/NAUS173.DOC","EN")</f>
      </c>
      <c r="I10742" s="15">
        <f>HYPERLINK("https://docs.wto.org/imrd/directdoc.asp?DDFDocuments/u/G/SPS/NAUS173.DOC","FR")</f>
      </c>
      <c r="J10742" s="15">
        <f>HYPERLINK("https://docs.wto.org/imrd/directdoc.asp?DDFDocuments/v/G/SPS/NAUS173.DOC","ES")</f>
      </c>
    </row>
    <row r="10743">
      <c r="A10743" s="10" t="s">
        <v>18373</v>
      </c>
      <c r="B10743" s="11" t="s">
        <v>72</v>
      </c>
      <c r="C10743" s="10" t="s">
        <v>18</v>
      </c>
      <c r="D10743" s="12">
        <v>38425</v>
      </c>
      <c r="E10743" s="13" t="s">
        <v>19</v>
      </c>
      <c r="F10743" s="13" t="s">
        <v>15131</v>
      </c>
      <c r="G10743" s="14" t="s">
        <v>18374</v>
      </c>
      <c r="H10743" s="15">
        <f>HYPERLINK("https://docs.wto.org/imrd/directdoc.asp?DDFDocuments/t/G/SPS/NCAN157R7.DOC","EN")</f>
      </c>
      <c r="I10743" s="15">
        <f>HYPERLINK("https://docs.wto.org/imrd/directdoc.asp?DDFDocuments/u/G/SPS/NCAN157R7.DOC","FR")</f>
      </c>
      <c r="J10743" s="15">
        <f>HYPERLINK("https://docs.wto.org/imrd/directdoc.asp?DDFDocuments/v/G/SPS/NCAN157R7.DOC","ES")</f>
      </c>
    </row>
    <row r="10744">
      <c r="A10744" s="10" t="s">
        <v>18375</v>
      </c>
      <c r="B10744" s="11" t="s">
        <v>195</v>
      </c>
      <c r="C10744" s="10" t="s">
        <v>18</v>
      </c>
      <c r="D10744" s="12">
        <v>38425</v>
      </c>
      <c r="E10744" s="13" t="s">
        <v>18376</v>
      </c>
      <c r="F10744" s="13" t="s">
        <v>186</v>
      </c>
      <c r="G10744" s="14" t="s">
        <v>17351</v>
      </c>
      <c r="H10744" s="15">
        <f>HYPERLINK("https://docs.wto.org/imrd/directdoc.asp?DDFDocuments/t/G/SPS/NNZL317.doc","EN")</f>
      </c>
      <c r="I10744" s="15">
        <f>HYPERLINK("https://docs.wto.org/imrd/directdoc.asp?DDFDocuments/u/G/SPS/NNZL317.doc","FR")</f>
      </c>
      <c r="J10744" s="15">
        <f>HYPERLINK("https://docs.wto.org/imrd/directdoc.asp?DDFDocuments/v/G/SPS/NNZL317.doc","ES")</f>
      </c>
    </row>
    <row r="10745">
      <c r="A10745" s="10" t="s">
        <v>18377</v>
      </c>
      <c r="B10745" s="11" t="s">
        <v>195</v>
      </c>
      <c r="C10745" s="10" t="s">
        <v>18</v>
      </c>
      <c r="D10745" s="12">
        <v>38425</v>
      </c>
      <c r="E10745" s="13" t="s">
        <v>18378</v>
      </c>
      <c r="F10745" s="13" t="s">
        <v>992</v>
      </c>
      <c r="G10745" s="14"/>
      <c r="H10745" s="15">
        <f>HYPERLINK("https://docs.wto.org/imrd/directdoc.asp?DDFDocuments/t/G/SPS/NNZL318.DOC","EN")</f>
      </c>
      <c r="I10745" s="15">
        <f>HYPERLINK("https://docs.wto.org/imrd/directdoc.asp?DDFDocuments/u/G/SPS/NNZL318.DOC","FR")</f>
      </c>
      <c r="J10745" s="15">
        <f>HYPERLINK("https://docs.wto.org/imrd/directdoc.asp?DDFDocuments/v/G/SPS/NNZL318.DOC","ES")</f>
      </c>
    </row>
    <row r="10746">
      <c r="A10746" s="10" t="s">
        <v>18379</v>
      </c>
      <c r="B10746" s="11" t="s">
        <v>720</v>
      </c>
      <c r="C10746" s="10" t="s">
        <v>18</v>
      </c>
      <c r="D10746" s="12">
        <v>38425</v>
      </c>
      <c r="E10746" s="13" t="s">
        <v>4230</v>
      </c>
      <c r="F10746" s="13" t="s">
        <v>368</v>
      </c>
      <c r="G10746" s="14"/>
      <c r="H10746" s="15">
        <f>HYPERLINK("https://docs.wto.org/imrd/directdoc.asp?DDFDocuments/t/G/SPS/NSLV64.DOC","EN")</f>
      </c>
      <c r="I10746" s="15">
        <f>HYPERLINK("https://docs.wto.org/imrd/directdoc.asp?DDFDocuments/u/G/SPS/NSLV64.DOC","FR")</f>
      </c>
      <c r="J10746" s="15">
        <f>HYPERLINK("https://docs.wto.org/imrd/directdoc.asp?DDFDocuments/v/G/SPS/NSLV64.DOC","ES")</f>
      </c>
    </row>
    <row r="10747">
      <c r="A10747" s="10" t="s">
        <v>18380</v>
      </c>
      <c r="B10747" s="11" t="s">
        <v>34</v>
      </c>
      <c r="C10747" s="10" t="s">
        <v>18</v>
      </c>
      <c r="D10747" s="12">
        <v>38420</v>
      </c>
      <c r="E10747" s="13" t="s">
        <v>18381</v>
      </c>
      <c r="F10747" s="13" t="s">
        <v>74</v>
      </c>
      <c r="G10747" s="14"/>
      <c r="H10747" s="15">
        <f>HYPERLINK("https://docs.wto.org/imrd/directdoc.asp?DDFDocuments/t/G/SPS/NJPN137.doc","EN")</f>
      </c>
      <c r="I10747" s="15">
        <f>HYPERLINK("https://docs.wto.org/imrd/directdoc.asp?DDFDocuments/u/G/SPS/NJPN137.doc","FR")</f>
      </c>
      <c r="J10747" s="15">
        <f>HYPERLINK("https://docs.wto.org/imrd/directdoc.asp?DDFDocuments/v/G/SPS/NJPN137.doc","ES")</f>
      </c>
    </row>
    <row r="10748">
      <c r="A10748" s="10" t="s">
        <v>18382</v>
      </c>
      <c r="B10748" s="11" t="s">
        <v>87</v>
      </c>
      <c r="C10748" s="10" t="s">
        <v>40</v>
      </c>
      <c r="D10748" s="12">
        <v>38420</v>
      </c>
      <c r="E10748" s="13" t="s">
        <v>19</v>
      </c>
      <c r="F10748" s="13" t="s">
        <v>158</v>
      </c>
      <c r="G10748" s="14"/>
      <c r="H10748" s="15">
        <f>HYPERLINK("https://docs.wto.org/imrd/directdoc.asp?DDFDocuments/t/G/SPS/NMEX86A1.DOC","EN")</f>
      </c>
      <c r="I10748" s="15">
        <f>HYPERLINK("https://docs.wto.org/imrd/directdoc.asp?DDFDocuments/u/G/SPS/NMEX86A1.DOC","FR")</f>
      </c>
      <c r="J10748" s="15">
        <f>HYPERLINK("https://docs.wto.org/imrd/directdoc.asp?DDFDocuments/v/G/SPS/NMEX86A1.DOC","ES")</f>
      </c>
    </row>
    <row r="10749">
      <c r="A10749" s="10" t="s">
        <v>18383</v>
      </c>
      <c r="B10749" s="11" t="s">
        <v>27</v>
      </c>
      <c r="C10749" s="10" t="s">
        <v>18</v>
      </c>
      <c r="D10749" s="12">
        <v>38418</v>
      </c>
      <c r="E10749" s="13" t="s">
        <v>4230</v>
      </c>
      <c r="F10749" s="13" t="s">
        <v>32</v>
      </c>
      <c r="G10749" s="14"/>
      <c r="H10749" s="15">
        <f>HYPERLINK("https://docs.wto.org/imrd/directdoc.asp?DDFDocuments/t/G/SPS/NCRI37.DOC","EN")</f>
      </c>
      <c r="I10749" s="15">
        <f>HYPERLINK("https://docs.wto.org/imrd/directdoc.asp?DDFDocuments/u/G/SPS/NCRI37.DOC","FR")</f>
      </c>
      <c r="J10749" s="15">
        <f>HYPERLINK("https://docs.wto.org/imrd/directdoc.asp?DDFDocuments/v/G/SPS/NCRI37.DOC","ES")</f>
      </c>
    </row>
    <row r="10750">
      <c r="A10750" s="10" t="s">
        <v>18384</v>
      </c>
      <c r="B10750" s="11" t="s">
        <v>188</v>
      </c>
      <c r="C10750" s="10" t="s">
        <v>40</v>
      </c>
      <c r="D10750" s="12">
        <v>38415</v>
      </c>
      <c r="E10750" s="13" t="s">
        <v>19</v>
      </c>
      <c r="F10750" s="13" t="s">
        <v>18385</v>
      </c>
      <c r="G10750" s="14" t="s">
        <v>18386</v>
      </c>
      <c r="H10750" s="15">
        <f>HYPERLINK("https://docs.wto.org/imrd/directdoc.asp?DDFDocuments/q/G/SPS/NAUS153A1.pdf","EN")</f>
      </c>
      <c r="I10750" s="15">
        <f>HYPERLINK("https://docs.wto.org/imrd/directdoc.asp?DDFDocuments/r/G/SPS/NAUS153A1.pdf","FR")</f>
      </c>
      <c r="J10750" s="15">
        <f>HYPERLINK("https://docs.wto.org/imrd/directdoc.asp?DDFDocuments/s/G/SPS/NAUS153A1.pdf","ES")</f>
      </c>
    </row>
    <row r="10751">
      <c r="A10751" s="10" t="s">
        <v>18387</v>
      </c>
      <c r="B10751" s="11" t="s">
        <v>87</v>
      </c>
      <c r="C10751" s="10" t="s">
        <v>18</v>
      </c>
      <c r="D10751" s="12">
        <v>38415</v>
      </c>
      <c r="E10751" s="13" t="s">
        <v>18388</v>
      </c>
      <c r="F10751" s="13" t="s">
        <v>11542</v>
      </c>
      <c r="G10751" s="14"/>
      <c r="H10751" s="15">
        <f>HYPERLINK("https://docs.wto.org/imrd/directdoc.asp?DDFDocuments/t/G/SPS/NMEX209.DOC","EN")</f>
      </c>
      <c r="I10751" s="15">
        <f>HYPERLINK("https://docs.wto.org/imrd/directdoc.asp?DDFDocuments/u/G/SPS/NMEX209.DOC","FR")</f>
      </c>
      <c r="J10751" s="15">
        <f>HYPERLINK("https://docs.wto.org/imrd/directdoc.asp?DDFDocuments/v/G/SPS/NMEX209.DOC","ES")</f>
      </c>
    </row>
    <row r="10752">
      <c r="A10752" s="10" t="s">
        <v>18389</v>
      </c>
      <c r="B10752" s="11" t="s">
        <v>233</v>
      </c>
      <c r="C10752" s="10" t="s">
        <v>18</v>
      </c>
      <c r="D10752" s="12">
        <v>38415</v>
      </c>
      <c r="E10752" s="13" t="s">
        <v>18390</v>
      </c>
      <c r="F10752" s="13" t="s">
        <v>158</v>
      </c>
      <c r="G10752" s="14"/>
      <c r="H10752" s="15">
        <f>HYPERLINK("https://docs.wto.org/imrd/directdoc.asp?DDFDocuments/t/G/SPS/NPER88.DOC","EN")</f>
      </c>
      <c r="I10752" s="15">
        <f>HYPERLINK("https://docs.wto.org/imrd/directdoc.asp?DDFDocuments/u/G/SPS/NPER88.DOC","FR")</f>
      </c>
      <c r="J10752" s="15">
        <f>HYPERLINK("https://docs.wto.org/imrd/directdoc.asp?DDFDocuments/v/G/SPS/NPER88.DOC","ES")</f>
      </c>
    </row>
    <row r="10753">
      <c r="A10753" s="10" t="s">
        <v>18391</v>
      </c>
      <c r="B10753" s="11" t="s">
        <v>72</v>
      </c>
      <c r="C10753" s="10" t="s">
        <v>18</v>
      </c>
      <c r="D10753" s="12">
        <v>38414</v>
      </c>
      <c r="E10753" s="13" t="s">
        <v>18392</v>
      </c>
      <c r="F10753" s="13" t="s">
        <v>1089</v>
      </c>
      <c r="G10753" s="14"/>
      <c r="H10753" s="15">
        <f>HYPERLINK("https://docs.wto.org/imrd/directdoc.asp?DDFDocuments/q/G/SPS/NCAN239.pdf","EN")</f>
      </c>
      <c r="I10753" s="15">
        <f>HYPERLINK("https://docs.wto.org/imrd/directdoc.asp?DDFDocuments/r/G/SPS/NCAN239.pdf","FR")</f>
      </c>
      <c r="J10753" s="15">
        <f>HYPERLINK("https://docs.wto.org/imrd/directdoc.asp?DDFDocuments/s/G/SPS/NCAN239.pdf","ES")</f>
      </c>
    </row>
    <row r="10754">
      <c r="A10754" s="10" t="s">
        <v>18393</v>
      </c>
      <c r="B10754" s="11" t="s">
        <v>188</v>
      </c>
      <c r="C10754" s="10" t="s">
        <v>40</v>
      </c>
      <c r="D10754" s="12">
        <v>38413</v>
      </c>
      <c r="E10754" s="13" t="s">
        <v>19</v>
      </c>
      <c r="F10754" s="13" t="s">
        <v>8777</v>
      </c>
      <c r="G10754" s="14" t="s">
        <v>365</v>
      </c>
      <c r="H10754" s="15">
        <f>HYPERLINK("https://docs.wto.org/imrd/directdoc.asp?DDFDocuments/t/G/SPS/NAUS148A1.doc","EN")</f>
      </c>
      <c r="I10754" s="15">
        <f>HYPERLINK("https://docs.wto.org/imrd/directdoc.asp?DDFDocuments/u/G/SPS/NAUS148A1.doc","FR")</f>
      </c>
      <c r="J10754" s="15">
        <f>HYPERLINK("https://docs.wto.org/imrd/directdoc.asp?DDFDocuments/v/G/SPS/NAUS148A1.doc","ES")</f>
      </c>
    </row>
    <row r="10755">
      <c r="A10755" s="10" t="s">
        <v>18394</v>
      </c>
      <c r="B10755" s="11" t="s">
        <v>195</v>
      </c>
      <c r="C10755" s="10" t="s">
        <v>18</v>
      </c>
      <c r="D10755" s="12">
        <v>38413</v>
      </c>
      <c r="E10755" s="13" t="s">
        <v>18395</v>
      </c>
      <c r="F10755" s="13" t="s">
        <v>186</v>
      </c>
      <c r="G10755" s="14" t="s">
        <v>17351</v>
      </c>
      <c r="H10755" s="15">
        <f>HYPERLINK("https://docs.wto.org/imrd/directdoc.asp?DDFDocuments/q/G/SPS/NNZL315.pdf","EN")</f>
      </c>
      <c r="I10755" s="15">
        <f>HYPERLINK("https://docs.wto.org/imrd/directdoc.asp?DDFDocuments/r/G/SPS/NNZL315.pdf","FR")</f>
      </c>
      <c r="J10755" s="15">
        <f>HYPERLINK("https://docs.wto.org/imrd/directdoc.asp?DDFDocuments/s/G/SPS/NNZL315.pdf","ES")</f>
      </c>
    </row>
    <row r="10756">
      <c r="A10756" s="10" t="s">
        <v>18396</v>
      </c>
      <c r="B10756" s="11" t="s">
        <v>195</v>
      </c>
      <c r="C10756" s="10" t="s">
        <v>18</v>
      </c>
      <c r="D10756" s="12">
        <v>38413</v>
      </c>
      <c r="E10756" s="13" t="s">
        <v>18395</v>
      </c>
      <c r="F10756" s="13" t="s">
        <v>186</v>
      </c>
      <c r="G10756" s="14" t="s">
        <v>14070</v>
      </c>
      <c r="H10756" s="15">
        <f>HYPERLINK("https://docs.wto.org/imrd/directdoc.asp?DDFDocuments/q/G/SPS/NNZL316.pdf","EN")</f>
      </c>
      <c r="I10756" s="15">
        <f>HYPERLINK("https://docs.wto.org/imrd/directdoc.asp?DDFDocuments/r/G/SPS/NNZL316.pdf","FR")</f>
      </c>
      <c r="J10756" s="15">
        <f>HYPERLINK("https://docs.wto.org/imrd/directdoc.asp?DDFDocuments/s/G/SPS/NNZL316.pdf","ES")</f>
      </c>
    </row>
    <row r="10757">
      <c r="A10757" s="10" t="s">
        <v>18397</v>
      </c>
      <c r="B10757" s="11" t="s">
        <v>2519</v>
      </c>
      <c r="C10757" s="10" t="s">
        <v>18</v>
      </c>
      <c r="D10757" s="12">
        <v>38411</v>
      </c>
      <c r="E10757" s="13" t="s">
        <v>18398</v>
      </c>
      <c r="F10757" s="13" t="s">
        <v>18399</v>
      </c>
      <c r="G10757" s="14"/>
      <c r="H10757" s="15">
        <f>HYPERLINK("https://docs.wto.org/imrd/directdoc.asp?DDFDocuments/q/G/SPS/NNOR12.pdf","EN")</f>
      </c>
      <c r="I10757" s="15">
        <f>HYPERLINK("https://docs.wto.org/imrd/directdoc.asp?DDFDocuments/r/G/SPS/NNOR12.pdf","FR")</f>
      </c>
      <c r="J10757" s="15">
        <f>HYPERLINK("https://docs.wto.org/imrd/directdoc.asp?DDFDocuments/s/G/SPS/NNOR12.pdf","ES")</f>
      </c>
    </row>
    <row r="10758">
      <c r="A10758" s="10" t="s">
        <v>18400</v>
      </c>
      <c r="B10758" s="11" t="s">
        <v>161</v>
      </c>
      <c r="C10758" s="10" t="s">
        <v>18</v>
      </c>
      <c r="D10758" s="12">
        <v>38411</v>
      </c>
      <c r="E10758" s="13" t="s">
        <v>205</v>
      </c>
      <c r="F10758" s="13" t="s">
        <v>80</v>
      </c>
      <c r="G10758" s="14"/>
      <c r="H10758" s="15">
        <f>HYPERLINK("https://docs.wto.org/imrd/directdoc.asp?DDFDocuments/t/G/SPS/NUSA1039.DOC","EN")</f>
      </c>
      <c r="I10758" s="15">
        <f>HYPERLINK("https://docs.wto.org/imrd/directdoc.asp?DDFDocuments/u/G/SPS/NUSA1039.DOC","FR")</f>
      </c>
      <c r="J10758" s="15">
        <f>HYPERLINK("https://docs.wto.org/imrd/directdoc.asp?DDFDocuments/v/G/SPS/NUSA1039.DOC","ES")</f>
      </c>
    </row>
    <row r="10759">
      <c r="A10759" s="10" t="s">
        <v>18401</v>
      </c>
      <c r="B10759" s="11" t="s">
        <v>365</v>
      </c>
      <c r="C10759" s="10" t="s">
        <v>18</v>
      </c>
      <c r="D10759" s="12">
        <v>38408</v>
      </c>
      <c r="E10759" s="13" t="s">
        <v>18402</v>
      </c>
      <c r="F10759" s="13" t="s">
        <v>992</v>
      </c>
      <c r="G10759" s="14" t="s">
        <v>16535</v>
      </c>
      <c r="H10759" s="15">
        <f>HYPERLINK("https://docs.wto.org/imrd/directdoc.asp?DDFDocuments/t/G/SPS/NCHL182.DOC","EN")</f>
      </c>
      <c r="I10759" s="15">
        <f>HYPERLINK("https://docs.wto.org/imrd/directdoc.asp?DDFDocuments/u/G/SPS/NCHL182.DOC","FR")</f>
      </c>
      <c r="J10759" s="15">
        <f>HYPERLINK("https://docs.wto.org/imrd/directdoc.asp?DDFDocuments/v/G/SPS/NCHL182.DOC","ES")</f>
      </c>
    </row>
    <row r="10760">
      <c r="A10760" s="10" t="s">
        <v>18403</v>
      </c>
      <c r="B10760" s="11" t="s">
        <v>161</v>
      </c>
      <c r="C10760" s="10" t="s">
        <v>18</v>
      </c>
      <c r="D10760" s="12">
        <v>38406</v>
      </c>
      <c r="E10760" s="13" t="s">
        <v>18404</v>
      </c>
      <c r="F10760" s="13" t="s">
        <v>122</v>
      </c>
      <c r="G10760" s="14"/>
      <c r="H10760" s="15">
        <f>HYPERLINK("https://docs.wto.org/imrd/directdoc.asp?DDFDocuments/t/G/SPS/NUSA1034.DOC","EN")</f>
      </c>
      <c r="I10760" s="15">
        <f>HYPERLINK("https://docs.wto.org/imrd/directdoc.asp?DDFDocuments/u/G/SPS/NUSA1034.DOC","FR")</f>
      </c>
      <c r="J10760" s="15">
        <f>HYPERLINK("https://docs.wto.org/imrd/directdoc.asp?DDFDocuments/v/G/SPS/NUSA1034.DOC","ES")</f>
      </c>
    </row>
    <row r="10761">
      <c r="A10761" s="10" t="s">
        <v>18405</v>
      </c>
      <c r="B10761" s="11" t="s">
        <v>161</v>
      </c>
      <c r="C10761" s="10" t="s">
        <v>18</v>
      </c>
      <c r="D10761" s="12">
        <v>38406</v>
      </c>
      <c r="E10761" s="13" t="s">
        <v>18406</v>
      </c>
      <c r="F10761" s="13" t="s">
        <v>24</v>
      </c>
      <c r="G10761" s="14" t="s">
        <v>554</v>
      </c>
      <c r="H10761" s="15">
        <f>HYPERLINK("https://docs.wto.org/imrd/directdoc.asp?DDFDocuments/t/G/SPS/NUSA1035.DOC","EN")</f>
      </c>
      <c r="I10761" s="15">
        <f>HYPERLINK("https://docs.wto.org/imrd/directdoc.asp?DDFDocuments/u/G/SPS/NUSA1035.DOC","FR")</f>
      </c>
      <c r="J10761" s="15">
        <f>HYPERLINK("https://docs.wto.org/imrd/directdoc.asp?DDFDocuments/v/G/SPS/NUSA1035.DOC","ES")</f>
      </c>
    </row>
    <row r="10762">
      <c r="A10762" s="10" t="s">
        <v>18407</v>
      </c>
      <c r="B10762" s="11" t="s">
        <v>161</v>
      </c>
      <c r="C10762" s="10" t="s">
        <v>40</v>
      </c>
      <c r="D10762" s="12">
        <v>38406</v>
      </c>
      <c r="E10762" s="13" t="s">
        <v>19</v>
      </c>
      <c r="F10762" s="13" t="s">
        <v>122</v>
      </c>
      <c r="G10762" s="14"/>
      <c r="H10762" s="15">
        <f>HYPERLINK("https://docs.wto.org/imrd/directdoc.asp?DDFDocuments/t/G/SPS/NUSA843A1.DOC","EN")</f>
      </c>
      <c r="I10762" s="15">
        <f>HYPERLINK("https://docs.wto.org/imrd/directdoc.asp?DDFDocuments/u/G/SPS/NUSA843A1.DOC","FR")</f>
      </c>
      <c r="J10762" s="15">
        <f>HYPERLINK("https://docs.wto.org/imrd/directdoc.asp?DDFDocuments/v/G/SPS/NUSA843A1.DOC","ES")</f>
      </c>
    </row>
    <row r="10763">
      <c r="A10763" s="10" t="s">
        <v>18408</v>
      </c>
      <c r="B10763" s="11" t="s">
        <v>139</v>
      </c>
      <c r="C10763" s="10" t="s">
        <v>18</v>
      </c>
      <c r="D10763" s="12">
        <v>38401</v>
      </c>
      <c r="E10763" s="13" t="s">
        <v>18409</v>
      </c>
      <c r="F10763" s="13" t="s">
        <v>138</v>
      </c>
      <c r="G10763" s="14"/>
      <c r="H10763" s="15">
        <f>HYPERLINK("https://docs.wto.org/imrd/directdoc.asp?DDFDocuments/t/G/SPS/NIND17.DOC","EN")</f>
      </c>
      <c r="I10763" s="15">
        <f>HYPERLINK("https://docs.wto.org/imrd/directdoc.asp?DDFDocuments/u/G/SPS/NIND17.DOC","FR")</f>
      </c>
      <c r="J10763" s="15">
        <f>HYPERLINK("https://docs.wto.org/imrd/directdoc.asp?DDFDocuments/v/G/SPS/NIND17.DOC","ES")</f>
      </c>
    </row>
    <row r="10764">
      <c r="A10764" s="10" t="s">
        <v>18410</v>
      </c>
      <c r="B10764" s="11" t="s">
        <v>161</v>
      </c>
      <c r="C10764" s="10" t="s">
        <v>201</v>
      </c>
      <c r="D10764" s="12">
        <v>38401</v>
      </c>
      <c r="E10764" s="13" t="s">
        <v>19</v>
      </c>
      <c r="F10764" s="13" t="s">
        <v>607</v>
      </c>
      <c r="G10764" s="14" t="s">
        <v>87</v>
      </c>
      <c r="H10764" s="15">
        <f>HYPERLINK("https://docs.wto.org/imrd/directdoc.asp?DDFDocuments/t/G/SPS/NUSA908C2.DOC","EN")</f>
      </c>
      <c r="I10764" s="15">
        <f>HYPERLINK("https://docs.wto.org/imrd/directdoc.asp?DDFDocuments/u/G/SPS/NUSA908C2.DOC","FR")</f>
      </c>
      <c r="J10764" s="15">
        <f>HYPERLINK("https://docs.wto.org/imrd/directdoc.asp?DDFDocuments/v/G/SPS/NUSA908C2.DOC","ES")</f>
      </c>
    </row>
    <row r="10765">
      <c r="A10765" s="10" t="s">
        <v>18411</v>
      </c>
      <c r="B10765" s="11" t="s">
        <v>233</v>
      </c>
      <c r="C10765" s="10" t="s">
        <v>18</v>
      </c>
      <c r="D10765" s="12">
        <v>38398</v>
      </c>
      <c r="E10765" s="13" t="s">
        <v>1508</v>
      </c>
      <c r="F10765" s="13" t="s">
        <v>1089</v>
      </c>
      <c r="G10765" s="14"/>
      <c r="H10765" s="15">
        <f>HYPERLINK("https://docs.wto.org/imrd/directdoc.asp?DDFDocuments/t/G/SPS/NPER86.DOC","EN")</f>
      </c>
      <c r="I10765" s="15">
        <f>HYPERLINK("https://docs.wto.org/imrd/directdoc.asp?DDFDocuments/u/G/SPS/NPER86.DOC","FR")</f>
      </c>
      <c r="J10765" s="15">
        <f>HYPERLINK("https://docs.wto.org/imrd/directdoc.asp?DDFDocuments/v/G/SPS/NPER86.DOC","ES")</f>
      </c>
    </row>
    <row r="10766">
      <c r="A10766" s="10" t="s">
        <v>18412</v>
      </c>
      <c r="B10766" s="11" t="s">
        <v>34</v>
      </c>
      <c r="C10766" s="10" t="s">
        <v>18</v>
      </c>
      <c r="D10766" s="12">
        <v>38394</v>
      </c>
      <c r="E10766" s="13" t="s">
        <v>17737</v>
      </c>
      <c r="F10766" s="13" t="s">
        <v>6504</v>
      </c>
      <c r="G10766" s="14"/>
      <c r="H10766" s="15">
        <f>HYPERLINK("https://docs.wto.org/imrd/directdoc.asp?DDFDocuments/q/G/SPS/NJPN136.pdf","EN")</f>
      </c>
      <c r="I10766" s="15">
        <f>HYPERLINK("https://docs.wto.org/imrd/directdoc.asp?DDFDocuments/r/G/SPS/NJPN136.pdf","FR")</f>
      </c>
      <c r="J10766" s="15">
        <f>HYPERLINK("https://docs.wto.org/imrd/directdoc.asp?DDFDocuments/s/G/SPS/NJPN136.pdf","ES")</f>
      </c>
    </row>
    <row r="10767">
      <c r="A10767" s="10" t="s">
        <v>18413</v>
      </c>
      <c r="B10767" s="11" t="s">
        <v>4883</v>
      </c>
      <c r="C10767" s="10" t="s">
        <v>201</v>
      </c>
      <c r="D10767" s="12">
        <v>38393</v>
      </c>
      <c r="E10767" s="13" t="s">
        <v>19</v>
      </c>
      <c r="F10767" s="13" t="s">
        <v>3442</v>
      </c>
      <c r="G10767" s="14"/>
      <c r="H10767" s="15">
        <f>HYPERLINK("https://docs.wto.org/imrd/directdoc.asp?DDFDocuments/t/G/SPS/NCUB8C1.DOC","EN")</f>
      </c>
      <c r="I10767" s="15">
        <f>HYPERLINK("https://docs.wto.org/imrd/directdoc.asp?DDFDocuments/u/G/SPS/NCUB8C1.DOC","FR")</f>
      </c>
      <c r="J10767" s="15">
        <f>HYPERLINK("https://docs.wto.org/imrd/directdoc.asp?DDFDocuments/v/G/SPS/NCUB8C1.DOC","ES")</f>
      </c>
    </row>
    <row r="10768">
      <c r="A10768" s="10" t="s">
        <v>18414</v>
      </c>
      <c r="B10768" s="11" t="s">
        <v>79</v>
      </c>
      <c r="C10768" s="10" t="s">
        <v>40</v>
      </c>
      <c r="D10768" s="12">
        <v>38392</v>
      </c>
      <c r="E10768" s="13" t="s">
        <v>19</v>
      </c>
      <c r="F10768" s="13" t="s">
        <v>229</v>
      </c>
      <c r="G10768" s="14"/>
      <c r="H10768" s="15">
        <f>HYPERLINK("https://docs.wto.org/imrd/directdoc.asp?DDFDocuments/q/G/SPS/NCOL86A1.pdf","EN")</f>
      </c>
      <c r="I10768" s="15">
        <f>HYPERLINK("https://docs.wto.org/imrd/directdoc.asp?DDFDocuments/r/G/SPS/NCOL86A1.pdf","FR")</f>
      </c>
      <c r="J10768" s="15">
        <f>HYPERLINK("https://docs.wto.org/imrd/directdoc.asp?DDFDocuments/s/G/SPS/NCOL86A1.pdf","ES")</f>
      </c>
    </row>
    <row r="10769">
      <c r="A10769" s="10" t="s">
        <v>18415</v>
      </c>
      <c r="B10769" s="11" t="s">
        <v>72</v>
      </c>
      <c r="C10769" s="10" t="s">
        <v>18</v>
      </c>
      <c r="D10769" s="12">
        <v>38390</v>
      </c>
      <c r="E10769" s="13" t="s">
        <v>14681</v>
      </c>
      <c r="F10769" s="13" t="s">
        <v>7603</v>
      </c>
      <c r="G10769" s="14" t="s">
        <v>3481</v>
      </c>
      <c r="H10769" s="15">
        <f>HYPERLINK("https://docs.wto.org/imrd/directdoc.asp?DDFDocuments/t/G/SPS/NCAN238.DOC","EN")</f>
      </c>
      <c r="I10769" s="15">
        <f>HYPERLINK("https://docs.wto.org/imrd/directdoc.asp?DDFDocuments/u/G/SPS/NCAN238.DOC","FR")</f>
      </c>
      <c r="J10769" s="15">
        <f>HYPERLINK("https://docs.wto.org/imrd/directdoc.asp?DDFDocuments/v/G/SPS/NCAN238.DOC","ES")</f>
      </c>
    </row>
    <row r="10770">
      <c r="A10770" s="10" t="s">
        <v>18416</v>
      </c>
      <c r="B10770" s="11" t="s">
        <v>145</v>
      </c>
      <c r="C10770" s="10" t="s">
        <v>12</v>
      </c>
      <c r="D10770" s="12">
        <v>38390</v>
      </c>
      <c r="E10770" s="13" t="s">
        <v>18417</v>
      </c>
      <c r="F10770" s="13" t="s">
        <v>7603</v>
      </c>
      <c r="G10770" s="14" t="s">
        <v>72</v>
      </c>
      <c r="H10770" s="15">
        <f>HYPERLINK("https://docs.wto.org/imrd/directdoc.asp?DDFDocuments/t/G/SPS/NPHL75.DOC","EN")</f>
      </c>
      <c r="I10770" s="15">
        <f>HYPERLINK("https://docs.wto.org/imrd/directdoc.asp?DDFDocuments/u/G/SPS/NPHL75.DOC","FR")</f>
      </c>
      <c r="J10770" s="15">
        <f>HYPERLINK("https://docs.wto.org/imrd/directdoc.asp?DDFDocuments/v/G/SPS/NPHL75.DOC","ES")</f>
      </c>
    </row>
    <row r="10771">
      <c r="A10771" s="10" t="s">
        <v>18418</v>
      </c>
      <c r="B10771" s="11" t="s">
        <v>145</v>
      </c>
      <c r="C10771" s="10" t="s">
        <v>18</v>
      </c>
      <c r="D10771" s="12">
        <v>38390</v>
      </c>
      <c r="E10771" s="13" t="s">
        <v>18419</v>
      </c>
      <c r="F10771" s="13" t="s">
        <v>24</v>
      </c>
      <c r="G10771" s="14"/>
      <c r="H10771" s="15">
        <f>HYPERLINK("https://docs.wto.org/imrd/directdoc.asp?DDFDocuments/q/G/SPS/NPHL76.pdf","EN")</f>
      </c>
      <c r="I10771" s="15">
        <f>HYPERLINK("https://docs.wto.org/imrd/directdoc.asp?DDFDocuments/r/G/SPS/NPHL76.pdf","FR")</f>
      </c>
      <c r="J10771" s="15">
        <f>HYPERLINK("https://docs.wto.org/imrd/directdoc.asp?DDFDocuments/s/G/SPS/NPHL76.pdf","ES")</f>
      </c>
    </row>
    <row r="10772">
      <c r="A10772" s="10" t="s">
        <v>18420</v>
      </c>
      <c r="B10772" s="11" t="s">
        <v>79</v>
      </c>
      <c r="C10772" s="10" t="s">
        <v>54</v>
      </c>
      <c r="D10772" s="12">
        <v>38387</v>
      </c>
      <c r="E10772" s="13" t="s">
        <v>19</v>
      </c>
      <c r="F10772" s="13" t="s">
        <v>2192</v>
      </c>
      <c r="G10772" s="14" t="s">
        <v>349</v>
      </c>
      <c r="H10772" s="15">
        <f>HYPERLINK("https://docs.wto.org/imrd/directdoc.asp?DDFDocuments/t/G/SPS/NCOL88A1.DOC","EN")</f>
      </c>
      <c r="I10772" s="15">
        <f>HYPERLINK("https://docs.wto.org/imrd/directdoc.asp?DDFDocuments/u/G/SPS/NCOL88A1.DOC","FR")</f>
      </c>
      <c r="J10772" s="15">
        <f>HYPERLINK("https://docs.wto.org/imrd/directdoc.asp?DDFDocuments/v/G/SPS/NCOL88A1.DOC","ES")</f>
      </c>
    </row>
    <row r="10773">
      <c r="A10773" s="10" t="s">
        <v>18421</v>
      </c>
      <c r="B10773" s="11" t="s">
        <v>34</v>
      </c>
      <c r="C10773" s="10" t="s">
        <v>18</v>
      </c>
      <c r="D10773" s="12">
        <v>38387</v>
      </c>
      <c r="E10773" s="13" t="s">
        <v>14588</v>
      </c>
      <c r="F10773" s="13" t="s">
        <v>144</v>
      </c>
      <c r="G10773" s="14"/>
      <c r="H10773" s="15">
        <f>HYPERLINK("https://docs.wto.org/imrd/directdoc.asp?DDFDocuments/t/G/SPS/NJPN135.doc","EN")</f>
      </c>
      <c r="I10773" s="15">
        <f>HYPERLINK("https://docs.wto.org/imrd/directdoc.asp?DDFDocuments/u/G/SPS/NJPN135.doc","FR")</f>
      </c>
      <c r="J10773" s="15">
        <f>HYPERLINK("https://docs.wto.org/imrd/directdoc.asp?DDFDocuments/v/G/SPS/NJPN135.doc","ES")</f>
      </c>
    </row>
    <row r="10774">
      <c r="A10774" s="10" t="s">
        <v>18422</v>
      </c>
      <c r="B10774" s="11" t="s">
        <v>161</v>
      </c>
      <c r="C10774" s="10" t="s">
        <v>54</v>
      </c>
      <c r="D10774" s="12">
        <v>38387</v>
      </c>
      <c r="E10774" s="13" t="s">
        <v>19</v>
      </c>
      <c r="F10774" s="13" t="s">
        <v>138</v>
      </c>
      <c r="G10774" s="14" t="s">
        <v>17509</v>
      </c>
      <c r="H10774" s="15">
        <f>HYPERLINK("https://docs.wto.org/imrd/directdoc.asp?DDFDocuments/q/G/SPS/NUSA856A2.pdf","EN")</f>
      </c>
      <c r="I10774" s="15">
        <f>HYPERLINK("https://docs.wto.org/imrd/directdoc.asp?DDFDocuments/r/G/SPS/NUSA856A2.pdf","FR")</f>
      </c>
      <c r="J10774" s="15">
        <f>HYPERLINK("https://docs.wto.org/imrd/directdoc.asp?DDFDocuments/s/G/SPS/NUSA856A2.pdf","ES")</f>
      </c>
    </row>
    <row r="10775">
      <c r="A10775" s="10" t="s">
        <v>18423</v>
      </c>
      <c r="B10775" s="11" t="s">
        <v>365</v>
      </c>
      <c r="C10775" s="10" t="s">
        <v>18</v>
      </c>
      <c r="D10775" s="12">
        <v>38386</v>
      </c>
      <c r="E10775" s="13" t="s">
        <v>18424</v>
      </c>
      <c r="F10775" s="13" t="s">
        <v>992</v>
      </c>
      <c r="G10775" s="14" t="s">
        <v>3481</v>
      </c>
      <c r="H10775" s="15">
        <f>HYPERLINK("https://docs.wto.org/imrd/directdoc.asp?DDFDocuments/t/G/SPS/NCHL179.doc","EN")</f>
      </c>
      <c r="I10775" s="15">
        <f>HYPERLINK("https://docs.wto.org/imrd/directdoc.asp?DDFDocuments/u/G/SPS/NCHL179.doc","FR")</f>
      </c>
      <c r="J10775" s="15">
        <f>HYPERLINK("https://docs.wto.org/imrd/directdoc.asp?DDFDocuments/v/G/SPS/NCHL179.doc","ES")</f>
      </c>
    </row>
    <row r="10776">
      <c r="A10776" s="10" t="s">
        <v>18425</v>
      </c>
      <c r="B10776" s="11" t="s">
        <v>365</v>
      </c>
      <c r="C10776" s="10" t="s">
        <v>18</v>
      </c>
      <c r="D10776" s="12">
        <v>38386</v>
      </c>
      <c r="E10776" s="13" t="s">
        <v>18426</v>
      </c>
      <c r="F10776" s="13" t="s">
        <v>992</v>
      </c>
      <c r="G10776" s="14" t="s">
        <v>16535</v>
      </c>
      <c r="H10776" s="15">
        <f>HYPERLINK("https://docs.wto.org/imrd/directdoc.asp?DDFDocuments/q/G/SPS/NCHL180.pdf","EN")</f>
      </c>
      <c r="I10776" s="15">
        <f>HYPERLINK("https://docs.wto.org/imrd/directdoc.asp?DDFDocuments/r/G/SPS/NCHL180.pdf","FR")</f>
      </c>
      <c r="J10776" s="15">
        <f>HYPERLINK("https://docs.wto.org/imrd/directdoc.asp?DDFDocuments/s/G/SPS/NCHL180.pdf","ES")</f>
      </c>
    </row>
    <row r="10777">
      <c r="A10777" s="10" t="s">
        <v>18427</v>
      </c>
      <c r="B10777" s="11" t="s">
        <v>365</v>
      </c>
      <c r="C10777" s="10" t="s">
        <v>18</v>
      </c>
      <c r="D10777" s="12">
        <v>38386</v>
      </c>
      <c r="E10777" s="13" t="s">
        <v>18428</v>
      </c>
      <c r="F10777" s="13" t="s">
        <v>992</v>
      </c>
      <c r="G10777" s="14" t="s">
        <v>16535</v>
      </c>
      <c r="H10777" s="15">
        <f>HYPERLINK("https://docs.wto.org/imrd/directdoc.asp?DDFDocuments/q/G/SPS/NCHL181.pdf","EN")</f>
      </c>
      <c r="I10777" s="15">
        <f>HYPERLINK("https://docs.wto.org/imrd/directdoc.asp?DDFDocuments/r/G/SPS/NCHL181.pdf","FR")</f>
      </c>
      <c r="J10777" s="15">
        <f>HYPERLINK("https://docs.wto.org/imrd/directdoc.asp?DDFDocuments/s/G/SPS/NCHL181.pdf","ES")</f>
      </c>
    </row>
    <row r="10778">
      <c r="A10778" s="10" t="s">
        <v>18429</v>
      </c>
      <c r="B10778" s="11" t="s">
        <v>379</v>
      </c>
      <c r="C10778" s="10" t="s">
        <v>18</v>
      </c>
      <c r="D10778" s="12">
        <v>38386</v>
      </c>
      <c r="E10778" s="13" t="s">
        <v>18430</v>
      </c>
      <c r="F10778" s="13" t="s">
        <v>117</v>
      </c>
      <c r="G10778" s="14"/>
      <c r="H10778" s="15">
        <f>HYPERLINK("https://docs.wto.org/imrd/directdoc.asp?DDFDocuments/q/G/SPS/NGTM27.pdf","EN")</f>
      </c>
      <c r="I10778" s="15">
        <f>HYPERLINK("https://docs.wto.org/imrd/directdoc.asp?DDFDocuments/r/G/SPS/NGTM27.pdf","FR")</f>
      </c>
      <c r="J10778" s="15">
        <f>HYPERLINK("https://docs.wto.org/imrd/directdoc.asp?DDFDocuments/s/G/SPS/NGTM27.pdf","ES")</f>
      </c>
    </row>
    <row r="10779">
      <c r="A10779" s="10" t="s">
        <v>18431</v>
      </c>
      <c r="B10779" s="11" t="s">
        <v>34</v>
      </c>
      <c r="C10779" s="10" t="s">
        <v>18</v>
      </c>
      <c r="D10779" s="12">
        <v>38385</v>
      </c>
      <c r="E10779" s="13" t="s">
        <v>18432</v>
      </c>
      <c r="F10779" s="13" t="s">
        <v>733</v>
      </c>
      <c r="G10779" s="14"/>
      <c r="H10779" s="15">
        <f>HYPERLINK("https://docs.wto.org/imrd/directdoc.asp?DDFDocuments/t/G/SPS/NJPN133.doc","EN")</f>
      </c>
      <c r="I10779" s="15">
        <f>HYPERLINK("https://docs.wto.org/imrd/directdoc.asp?DDFDocuments/u/G/SPS/NJPN133.doc","FR")</f>
      </c>
      <c r="J10779" s="15">
        <f>HYPERLINK("https://docs.wto.org/imrd/directdoc.asp?DDFDocuments/v/G/SPS/NJPN133.doc","ES")</f>
      </c>
    </row>
    <row r="10780">
      <c r="A10780" s="10" t="s">
        <v>18433</v>
      </c>
      <c r="B10780" s="11" t="s">
        <v>1096</v>
      </c>
      <c r="C10780" s="10" t="s">
        <v>40</v>
      </c>
      <c r="D10780" s="12">
        <v>38385</v>
      </c>
      <c r="E10780" s="13" t="s">
        <v>19</v>
      </c>
      <c r="F10780" s="13" t="s">
        <v>925</v>
      </c>
      <c r="G10780" s="14" t="s">
        <v>183</v>
      </c>
      <c r="H10780" s="15">
        <f>HYPERLINK("https://docs.wto.org/imrd/directdoc.asp?DDFDocuments/t/G/SPS/NSGP16A2.DOC","EN")</f>
      </c>
      <c r="I10780" s="15">
        <f>HYPERLINK("https://docs.wto.org/imrd/directdoc.asp?DDFDocuments/u/G/SPS/NSGP16A2.DOC","FR")</f>
      </c>
      <c r="J10780" s="15">
        <f>HYPERLINK("https://docs.wto.org/imrd/directdoc.asp?DDFDocuments/v/G/SPS/NSGP16A2.DOC","ES")</f>
      </c>
    </row>
    <row r="10781">
      <c r="A10781" s="10" t="s">
        <v>18434</v>
      </c>
      <c r="B10781" s="11" t="s">
        <v>1096</v>
      </c>
      <c r="C10781" s="10" t="s">
        <v>54</v>
      </c>
      <c r="D10781" s="12">
        <v>38385</v>
      </c>
      <c r="E10781" s="13" t="s">
        <v>19</v>
      </c>
      <c r="F10781" s="13" t="s">
        <v>925</v>
      </c>
      <c r="G10781" s="14" t="s">
        <v>779</v>
      </c>
      <c r="H10781" s="15">
        <f>HYPERLINK("https://docs.wto.org/imrd/directdoc.asp?DDFDocuments/t/G/SPS/NSGP20A1.DOC","EN")</f>
      </c>
      <c r="I10781" s="15">
        <f>HYPERLINK("https://docs.wto.org/imrd/directdoc.asp?DDFDocuments/u/G/SPS/NSGP20A1.DOC","FR")</f>
      </c>
      <c r="J10781" s="15">
        <f>HYPERLINK("https://docs.wto.org/imrd/directdoc.asp?DDFDocuments/v/G/SPS/NSGP20A1.DOC","ES")</f>
      </c>
    </row>
    <row r="10782">
      <c r="A10782" s="10" t="s">
        <v>18435</v>
      </c>
      <c r="B10782" s="11" t="s">
        <v>4883</v>
      </c>
      <c r="C10782" s="10" t="s">
        <v>18</v>
      </c>
      <c r="D10782" s="12">
        <v>38379</v>
      </c>
      <c r="E10782" s="13" t="s">
        <v>18436</v>
      </c>
      <c r="F10782" s="13" t="s">
        <v>262</v>
      </c>
      <c r="G10782" s="14"/>
      <c r="H10782" s="15">
        <f>HYPERLINK("https://docs.wto.org/imrd/directdoc.asp?DDFDocuments/q/G/SPS/NCUB7.pdf","EN")</f>
      </c>
      <c r="I10782" s="15">
        <f>HYPERLINK("https://docs.wto.org/imrd/directdoc.asp?DDFDocuments/r/G/SPS/NCUB7.pdf","FR")</f>
      </c>
      <c r="J10782" s="15">
        <f>HYPERLINK("https://docs.wto.org/imrd/directdoc.asp?DDFDocuments/s/G/SPS/NCUB7.pdf","ES")</f>
      </c>
    </row>
    <row r="10783">
      <c r="A10783" s="10" t="s">
        <v>18437</v>
      </c>
      <c r="B10783" s="11" t="s">
        <v>4883</v>
      </c>
      <c r="C10783" s="10" t="s">
        <v>18</v>
      </c>
      <c r="D10783" s="12">
        <v>38379</v>
      </c>
      <c r="E10783" s="13" t="s">
        <v>18438</v>
      </c>
      <c r="F10783" s="13" t="s">
        <v>18439</v>
      </c>
      <c r="G10783" s="14"/>
      <c r="H10783" s="15">
        <f>HYPERLINK("https://docs.wto.org/imrd/directdoc.asp?DDFDocuments/t/G/SPS/NCUB9.DOC","EN")</f>
      </c>
      <c r="I10783" s="15">
        <f>HYPERLINK("https://docs.wto.org/imrd/directdoc.asp?DDFDocuments/u/G/SPS/NCUB9.DOC","FR")</f>
      </c>
      <c r="J10783" s="15">
        <f>HYPERLINK("https://docs.wto.org/imrd/directdoc.asp?DDFDocuments/v/G/SPS/NCUB9.DOC","ES")</f>
      </c>
    </row>
    <row r="10784">
      <c r="A10784" s="10" t="s">
        <v>18440</v>
      </c>
      <c r="B10784" s="11" t="s">
        <v>82</v>
      </c>
      <c r="C10784" s="10" t="s">
        <v>40</v>
      </c>
      <c r="D10784" s="12">
        <v>38379</v>
      </c>
      <c r="E10784" s="13" t="s">
        <v>19</v>
      </c>
      <c r="F10784" s="13" t="s">
        <v>4116</v>
      </c>
      <c r="G10784" s="14"/>
      <c r="H10784" s="15">
        <f>HYPERLINK("https://docs.wto.org/imrd/directdoc.asp?DDFDocuments/t/G/SPS/NEEC248A1.doc","EN")</f>
      </c>
      <c r="I10784" s="15">
        <f>HYPERLINK("https://docs.wto.org/imrd/directdoc.asp?DDFDocuments/u/G/SPS/NEEC248A1.doc","FR")</f>
      </c>
      <c r="J10784" s="15">
        <f>HYPERLINK("https://docs.wto.org/imrd/directdoc.asp?DDFDocuments/v/G/SPS/NEEC248A1.doc","ES")</f>
      </c>
    </row>
    <row r="10785">
      <c r="A10785" s="10" t="s">
        <v>18441</v>
      </c>
      <c r="B10785" s="11" t="s">
        <v>4883</v>
      </c>
      <c r="C10785" s="10" t="s">
        <v>18</v>
      </c>
      <c r="D10785" s="12">
        <v>38378</v>
      </c>
      <c r="E10785" s="13" t="s">
        <v>18442</v>
      </c>
      <c r="F10785" s="13" t="s">
        <v>4395</v>
      </c>
      <c r="G10785" s="14"/>
      <c r="H10785" s="15">
        <f>HYPERLINK("https://docs.wto.org/imrd/directdoc.asp?DDFDocuments/t/G/SPS/NCUB10.doc","EN")</f>
      </c>
      <c r="I10785" s="15">
        <f>HYPERLINK("https://docs.wto.org/imrd/directdoc.asp?DDFDocuments/u/G/SPS/NCUB10.doc","FR")</f>
      </c>
      <c r="J10785" s="15">
        <f>HYPERLINK("https://docs.wto.org/imrd/directdoc.asp?DDFDocuments/v/G/SPS/NCUB10.doc","ES")</f>
      </c>
    </row>
    <row r="10786">
      <c r="A10786" s="10" t="s">
        <v>18443</v>
      </c>
      <c r="B10786" s="11" t="s">
        <v>4883</v>
      </c>
      <c r="C10786" s="10" t="s">
        <v>18</v>
      </c>
      <c r="D10786" s="12">
        <v>38378</v>
      </c>
      <c r="E10786" s="13" t="s">
        <v>18444</v>
      </c>
      <c r="F10786" s="13" t="s">
        <v>3442</v>
      </c>
      <c r="G10786" s="14"/>
      <c r="H10786" s="15">
        <f>HYPERLINK("https://docs.wto.org/imrd/directdoc.asp?DDFDocuments/t/G/SPS/NCUB8.DOC","EN")</f>
      </c>
      <c r="I10786" s="15">
        <f>HYPERLINK("https://docs.wto.org/imrd/directdoc.asp?DDFDocuments/u/G/SPS/NCUB8.DOC","FR")</f>
      </c>
      <c r="J10786" s="15">
        <f>HYPERLINK("https://docs.wto.org/imrd/directdoc.asp?DDFDocuments/v/G/SPS/NCUB8.DOC","ES")</f>
      </c>
    </row>
    <row r="10787">
      <c r="A10787" s="10" t="s">
        <v>18445</v>
      </c>
      <c r="B10787" s="11" t="s">
        <v>149</v>
      </c>
      <c r="C10787" s="10" t="s">
        <v>40</v>
      </c>
      <c r="D10787" s="12">
        <v>38376</v>
      </c>
      <c r="E10787" s="13" t="s">
        <v>19</v>
      </c>
      <c r="F10787" s="13" t="s">
        <v>16517</v>
      </c>
      <c r="G10787" s="14"/>
      <c r="H10787" s="15">
        <f>HYPERLINK("https://docs.wto.org/imrd/directdoc.asp?DDFDocuments/t/G/SPS/NCHN80A1.DOC","EN")</f>
      </c>
      <c r="I10787" s="15">
        <f>HYPERLINK("https://docs.wto.org/imrd/directdoc.asp?DDFDocuments/u/G/SPS/NCHN80A1.DOC","FR")</f>
      </c>
      <c r="J10787" s="15">
        <f>HYPERLINK("https://docs.wto.org/imrd/directdoc.asp?DDFDocuments/v/G/SPS/NCHN80A1.DOC","ES")</f>
      </c>
    </row>
    <row r="10788">
      <c r="A10788" s="10" t="s">
        <v>18446</v>
      </c>
      <c r="B10788" s="11" t="s">
        <v>195</v>
      </c>
      <c r="C10788" s="10" t="s">
        <v>18</v>
      </c>
      <c r="D10788" s="12">
        <v>38376</v>
      </c>
      <c r="E10788" s="13" t="s">
        <v>18447</v>
      </c>
      <c r="F10788" s="13" t="s">
        <v>1151</v>
      </c>
      <c r="G10788" s="14" t="s">
        <v>18448</v>
      </c>
      <c r="H10788" s="15">
        <f>HYPERLINK("https://docs.wto.org/imrd/directdoc.asp?DDFDocuments/q/G/SPS/NNZL313.pdf","EN")</f>
      </c>
      <c r="I10788" s="15">
        <f>HYPERLINK("https://docs.wto.org/imrd/directdoc.asp?DDFDocuments/r/G/SPS/NNZL313.pdf","FR")</f>
      </c>
      <c r="J10788" s="15">
        <f>HYPERLINK("https://docs.wto.org/imrd/directdoc.asp?DDFDocuments/s/G/SPS/NNZL313.pdf","ES")</f>
      </c>
    </row>
    <row r="10789">
      <c r="A10789" s="10" t="s">
        <v>18449</v>
      </c>
      <c r="B10789" s="11" t="s">
        <v>195</v>
      </c>
      <c r="C10789" s="10" t="s">
        <v>18</v>
      </c>
      <c r="D10789" s="12">
        <v>38376</v>
      </c>
      <c r="E10789" s="13" t="s">
        <v>18450</v>
      </c>
      <c r="F10789" s="13" t="s">
        <v>992</v>
      </c>
      <c r="G10789" s="14"/>
      <c r="H10789" s="15">
        <f>HYPERLINK("https://docs.wto.org/imrd/directdoc.asp?DDFDocuments/t/G/SPS/NNZL314.doc","EN")</f>
      </c>
      <c r="I10789" s="15">
        <f>HYPERLINK("https://docs.wto.org/imrd/directdoc.asp?DDFDocuments/u/G/SPS/NNZL314.doc","FR")</f>
      </c>
      <c r="J10789" s="15">
        <f>HYPERLINK("https://docs.wto.org/imrd/directdoc.asp?DDFDocuments/v/G/SPS/NNZL314.doc","ES")</f>
      </c>
    </row>
    <row r="10790">
      <c r="A10790" s="10" t="s">
        <v>18451</v>
      </c>
      <c r="B10790" s="11" t="s">
        <v>365</v>
      </c>
      <c r="C10790" s="10" t="s">
        <v>18</v>
      </c>
      <c r="D10790" s="12">
        <v>38373</v>
      </c>
      <c r="E10790" s="13" t="s">
        <v>18452</v>
      </c>
      <c r="F10790" s="13" t="s">
        <v>992</v>
      </c>
      <c r="G10790" s="14" t="s">
        <v>14097</v>
      </c>
      <c r="H10790" s="15">
        <f>HYPERLINK("https://docs.wto.org/imrd/directdoc.asp?DDFDocuments/q/G/SPS/NCHL178.pdf","EN")</f>
      </c>
      <c r="I10790" s="15">
        <f>HYPERLINK("https://docs.wto.org/imrd/directdoc.asp?DDFDocuments/r/G/SPS/NCHL178.pdf","FR")</f>
      </c>
      <c r="J10790" s="15">
        <f>HYPERLINK("https://docs.wto.org/imrd/directdoc.asp?DDFDocuments/s/G/SPS/NCHL178.pdf","ES")</f>
      </c>
    </row>
    <row r="10791">
      <c r="A10791" s="10" t="s">
        <v>18453</v>
      </c>
      <c r="B10791" s="11" t="s">
        <v>72</v>
      </c>
      <c r="C10791" s="10" t="s">
        <v>12</v>
      </c>
      <c r="D10791" s="12">
        <v>38370</v>
      </c>
      <c r="E10791" s="13" t="s">
        <v>19</v>
      </c>
      <c r="F10791" s="13" t="s">
        <v>80</v>
      </c>
      <c r="G10791" s="14" t="s">
        <v>3481</v>
      </c>
      <c r="H10791" s="15">
        <f>HYPERLINK("https://docs.wto.org/imrd/directdoc.asp?DDFDocuments/t/G/SPS/NCAN233R1.DOC","EN")</f>
      </c>
      <c r="I10791" s="15">
        <f>HYPERLINK("https://docs.wto.org/imrd/directdoc.asp?DDFDocuments/u/G/SPS/NCAN233R1.DOC","FR")</f>
      </c>
      <c r="J10791" s="15">
        <f>HYPERLINK("https://docs.wto.org/imrd/directdoc.asp?DDFDocuments/v/G/SPS/NCAN233R1.DOC","ES")</f>
      </c>
    </row>
    <row r="10792">
      <c r="A10792" s="10" t="s">
        <v>18454</v>
      </c>
      <c r="B10792" s="11" t="s">
        <v>233</v>
      </c>
      <c r="C10792" s="10" t="s">
        <v>18</v>
      </c>
      <c r="D10792" s="12">
        <v>38370</v>
      </c>
      <c r="E10792" s="13" t="s">
        <v>18455</v>
      </c>
      <c r="F10792" s="13" t="s">
        <v>992</v>
      </c>
      <c r="G10792" s="14" t="s">
        <v>365</v>
      </c>
      <c r="H10792" s="15">
        <f>HYPERLINK("https://docs.wto.org/imrd/directdoc.asp?DDFDocuments/q/G/SPS/NPER84.pdf","EN")</f>
      </c>
      <c r="I10792" s="15">
        <f>HYPERLINK("https://docs.wto.org/imrd/directdoc.asp?DDFDocuments/r/G/SPS/NPER84.pdf","FR")</f>
      </c>
      <c r="J10792" s="15">
        <f>HYPERLINK("https://docs.wto.org/imrd/directdoc.asp?DDFDocuments/s/G/SPS/NPER84.pdf","ES")</f>
      </c>
    </row>
    <row r="10793">
      <c r="A10793" s="10" t="s">
        <v>18456</v>
      </c>
      <c r="B10793" s="11" t="s">
        <v>233</v>
      </c>
      <c r="C10793" s="10" t="s">
        <v>18</v>
      </c>
      <c r="D10793" s="12">
        <v>38370</v>
      </c>
      <c r="E10793" s="13" t="s">
        <v>18457</v>
      </c>
      <c r="F10793" s="13" t="s">
        <v>1089</v>
      </c>
      <c r="G10793" s="14" t="s">
        <v>12238</v>
      </c>
      <c r="H10793" s="15">
        <f>HYPERLINK("https://docs.wto.org/imrd/directdoc.asp?DDFDocuments/q/G/SPS/NPER85.pdf","EN")</f>
      </c>
      <c r="I10793" s="15">
        <f>HYPERLINK("https://docs.wto.org/imrd/directdoc.asp?DDFDocuments/r/G/SPS/NPER85.pdf","FR")</f>
      </c>
      <c r="J10793" s="15">
        <f>HYPERLINK("https://docs.wto.org/imrd/directdoc.asp?DDFDocuments/s/G/SPS/NPER85.pdf","ES")</f>
      </c>
    </row>
    <row r="10794">
      <c r="A10794" s="10" t="s">
        <v>18458</v>
      </c>
      <c r="B10794" s="11" t="s">
        <v>195</v>
      </c>
      <c r="C10794" s="10" t="s">
        <v>40</v>
      </c>
      <c r="D10794" s="12">
        <v>38369</v>
      </c>
      <c r="E10794" s="13" t="s">
        <v>19</v>
      </c>
      <c r="F10794" s="13" t="s">
        <v>126</v>
      </c>
      <c r="G10794" s="14" t="s">
        <v>214</v>
      </c>
      <c r="H10794" s="15">
        <f>HYPERLINK("https://docs.wto.org/imrd/directdoc.asp?DDFDocuments/t/G/SPS/NNZL311A1.DOC","EN")</f>
      </c>
      <c r="I10794" s="15">
        <f>HYPERLINK("https://docs.wto.org/imrd/directdoc.asp?DDFDocuments/u/G/SPS/NNZL311A1.DOC","FR")</f>
      </c>
      <c r="J10794" s="15">
        <f>HYPERLINK("https://docs.wto.org/imrd/directdoc.asp?DDFDocuments/v/G/SPS/NNZL311A1.DOC","ES")</f>
      </c>
    </row>
    <row r="10795">
      <c r="A10795" s="10" t="s">
        <v>18459</v>
      </c>
      <c r="B10795" s="11" t="s">
        <v>161</v>
      </c>
      <c r="C10795" s="10" t="s">
        <v>40</v>
      </c>
      <c r="D10795" s="12">
        <v>38369</v>
      </c>
      <c r="E10795" s="13" t="s">
        <v>19</v>
      </c>
      <c r="F10795" s="13" t="s">
        <v>7603</v>
      </c>
      <c r="G10795" s="14" t="s">
        <v>72</v>
      </c>
      <c r="H10795" s="15">
        <f>HYPERLINK("https://docs.wto.org/imrd/directdoc.asp?DDFDocuments/t/G/SPS/NUSA828A1.DOC","EN")</f>
      </c>
      <c r="I10795" s="15">
        <f>HYPERLINK("https://docs.wto.org/imrd/directdoc.asp?DDFDocuments/u/G/SPS/NUSA828A1.DOC","FR")</f>
      </c>
      <c r="J10795" s="15">
        <f>HYPERLINK("https://docs.wto.org/imrd/directdoc.asp?DDFDocuments/v/G/SPS/NUSA828A1.DOC","ES")</f>
      </c>
    </row>
    <row r="10796">
      <c r="A10796" s="10" t="s">
        <v>18460</v>
      </c>
      <c r="B10796" s="11" t="s">
        <v>5038</v>
      </c>
      <c r="C10796" s="10" t="s">
        <v>18</v>
      </c>
      <c r="D10796" s="12">
        <v>38363</v>
      </c>
      <c r="E10796" s="13" t="s">
        <v>898</v>
      </c>
      <c r="F10796" s="13" t="s">
        <v>24</v>
      </c>
      <c r="G10796" s="14"/>
      <c r="H10796" s="15">
        <f>HYPERLINK("https://docs.wto.org/imrd/directdoc.asp?DDFDocuments/t/G/SPS/NALB3.doc","EN")</f>
      </c>
      <c r="I10796" s="15">
        <f>HYPERLINK("https://docs.wto.org/imrd/directdoc.asp?DDFDocuments/u/G/SPS/NALB3.doc","FR")</f>
      </c>
      <c r="J10796" s="15">
        <f>HYPERLINK("https://docs.wto.org/imrd/directdoc.asp?DDFDocuments/v/G/SPS/NALB3.doc","ES")</f>
      </c>
    </row>
    <row r="10797">
      <c r="A10797" s="10" t="s">
        <v>18461</v>
      </c>
      <c r="B10797" s="11" t="s">
        <v>59</v>
      </c>
      <c r="C10797" s="10" t="s">
        <v>40</v>
      </c>
      <c r="D10797" s="12">
        <v>38363</v>
      </c>
      <c r="E10797" s="13" t="s">
        <v>19</v>
      </c>
      <c r="F10797" s="13" t="s">
        <v>607</v>
      </c>
      <c r="G10797" s="14" t="s">
        <v>3481</v>
      </c>
      <c r="H10797" s="15">
        <f>HYPERLINK("https://docs.wto.org/imrd/directdoc.asp?DDFDocuments/t/G/SPS/NTPKM19R2A1.DOC","EN")</f>
      </c>
      <c r="I10797" s="15">
        <f>HYPERLINK("https://docs.wto.org/imrd/directdoc.asp?DDFDocuments/u/G/SPS/NTPKM19R2A1.DOC","FR")</f>
      </c>
      <c r="J10797" s="15">
        <f>HYPERLINK("https://docs.wto.org/imrd/directdoc.asp?DDFDocuments/v/G/SPS/NTPKM19R2A1.DOC","ES")</f>
      </c>
    </row>
    <row r="10798">
      <c r="A10798" s="10" t="s">
        <v>18462</v>
      </c>
      <c r="B10798" s="11" t="s">
        <v>12268</v>
      </c>
      <c r="C10798" s="10" t="s">
        <v>18</v>
      </c>
      <c r="D10798" s="12">
        <v>38363</v>
      </c>
      <c r="E10798" s="13" t="s">
        <v>18463</v>
      </c>
      <c r="F10798" s="13" t="s">
        <v>158</v>
      </c>
      <c r="G10798" s="14"/>
      <c r="H10798" s="15">
        <f>HYPERLINK("https://docs.wto.org/imrd/directdoc.asp?DDFDocuments/t/G/SPS/NVCT1.DOC","EN")</f>
      </c>
      <c r="I10798" s="15">
        <f>HYPERLINK("https://docs.wto.org/imrd/directdoc.asp?DDFDocuments/u/G/SPS/NVCT1.DOC","FR")</f>
      </c>
      <c r="J10798" s="15">
        <f>HYPERLINK("https://docs.wto.org/imrd/directdoc.asp?DDFDocuments/v/G/SPS/NVCT1.DOC","ES")</f>
      </c>
    </row>
    <row r="10799">
      <c r="A10799" s="10" t="s">
        <v>18464</v>
      </c>
      <c r="B10799" s="11" t="s">
        <v>365</v>
      </c>
      <c r="C10799" s="10" t="s">
        <v>18</v>
      </c>
      <c r="D10799" s="12">
        <v>38359</v>
      </c>
      <c r="E10799" s="13" t="s">
        <v>16609</v>
      </c>
      <c r="F10799" s="13" t="s">
        <v>158</v>
      </c>
      <c r="G10799" s="14" t="s">
        <v>34</v>
      </c>
      <c r="H10799" s="15">
        <f>HYPERLINK("https://docs.wto.org/imrd/directdoc.asp?DDFDocuments/q/G/SPS/NCHL175.pdf","EN")</f>
      </c>
      <c r="I10799" s="15">
        <f>HYPERLINK("https://docs.wto.org/imrd/directdoc.asp?DDFDocuments/r/G/SPS/NCHL175.pdf","FR")</f>
      </c>
      <c r="J10799" s="15">
        <f>HYPERLINK("https://docs.wto.org/imrd/directdoc.asp?DDFDocuments/s/G/SPS/NCHL175.pdf","ES")</f>
      </c>
    </row>
    <row r="10800">
      <c r="A10800" s="10" t="s">
        <v>18465</v>
      </c>
      <c r="B10800" s="11" t="s">
        <v>365</v>
      </c>
      <c r="C10800" s="10" t="s">
        <v>18</v>
      </c>
      <c r="D10800" s="12">
        <v>38359</v>
      </c>
      <c r="E10800" s="13" t="s">
        <v>18466</v>
      </c>
      <c r="F10800" s="13" t="s">
        <v>607</v>
      </c>
      <c r="G10800" s="14" t="s">
        <v>87</v>
      </c>
      <c r="H10800" s="15">
        <f>HYPERLINK("https://docs.wto.org/imrd/directdoc.asp?DDFDocuments/t/G/SPS/NCHL176.DOC","EN")</f>
      </c>
      <c r="I10800" s="15">
        <f>HYPERLINK("https://docs.wto.org/imrd/directdoc.asp?DDFDocuments/u/G/SPS/NCHL176.DOC","FR")</f>
      </c>
      <c r="J10800" s="15">
        <f>HYPERLINK("https://docs.wto.org/imrd/directdoc.asp?DDFDocuments/v/G/SPS/NCHL176.DOC","ES")</f>
      </c>
    </row>
    <row r="10801">
      <c r="A10801" s="10" t="s">
        <v>18467</v>
      </c>
      <c r="B10801" s="11" t="s">
        <v>365</v>
      </c>
      <c r="C10801" s="10" t="s">
        <v>18</v>
      </c>
      <c r="D10801" s="12">
        <v>38359</v>
      </c>
      <c r="E10801" s="13" t="s">
        <v>18468</v>
      </c>
      <c r="F10801" s="13" t="s">
        <v>992</v>
      </c>
      <c r="G10801" s="14" t="s">
        <v>14097</v>
      </c>
      <c r="H10801" s="15">
        <f>HYPERLINK("https://docs.wto.org/imrd/directdoc.asp?DDFDocuments/q/G/SPS/NCHL177.pdf","EN")</f>
      </c>
      <c r="I10801" s="15">
        <f>HYPERLINK("https://docs.wto.org/imrd/directdoc.asp?DDFDocuments/r/G/SPS/NCHL177.pdf","FR")</f>
      </c>
      <c r="J10801" s="15">
        <f>HYPERLINK("https://docs.wto.org/imrd/directdoc.asp?DDFDocuments/s/G/SPS/NCHL177.pdf","ES")</f>
      </c>
    </row>
    <row r="10802">
      <c r="A10802" s="10" t="s">
        <v>18469</v>
      </c>
      <c r="B10802" s="11" t="s">
        <v>79</v>
      </c>
      <c r="C10802" s="10" t="s">
        <v>18</v>
      </c>
      <c r="D10802" s="12">
        <v>38359</v>
      </c>
      <c r="E10802" s="13" t="s">
        <v>285</v>
      </c>
      <c r="F10802" s="13" t="s">
        <v>4385</v>
      </c>
      <c r="G10802" s="14"/>
      <c r="H10802" s="15">
        <f>HYPERLINK("https://docs.wto.org/imrd/directdoc.asp?DDFDocuments/t/G/SPS/NCOL94.doc","EN")</f>
      </c>
      <c r="I10802" s="15">
        <f>HYPERLINK("https://docs.wto.org/imrd/directdoc.asp?DDFDocuments/u/G/SPS/NCOL94.doc","FR")</f>
      </c>
      <c r="J10802" s="15">
        <f>HYPERLINK("https://docs.wto.org/imrd/directdoc.asp?DDFDocuments/v/G/SPS/NCOL94.doc","ES")</f>
      </c>
    </row>
    <row r="10803">
      <c r="A10803" s="10" t="s">
        <v>18470</v>
      </c>
      <c r="B10803" s="11" t="s">
        <v>79</v>
      </c>
      <c r="C10803" s="10" t="s">
        <v>18</v>
      </c>
      <c r="D10803" s="12">
        <v>38359</v>
      </c>
      <c r="E10803" s="13" t="s">
        <v>18471</v>
      </c>
      <c r="F10803" s="13" t="s">
        <v>4385</v>
      </c>
      <c r="G10803" s="14"/>
      <c r="H10803" s="15">
        <f>HYPERLINK("https://docs.wto.org/imrd/directdoc.asp?DDFDocuments/t/G/SPS/NCOL95.doc","EN")</f>
      </c>
      <c r="I10803" s="15">
        <f>HYPERLINK("https://docs.wto.org/imrd/directdoc.asp?DDFDocuments/u/G/SPS/NCOL95.doc","FR")</f>
      </c>
      <c r="J10803" s="15">
        <f>HYPERLINK("https://docs.wto.org/imrd/directdoc.asp?DDFDocuments/v/G/SPS/NCOL95.doc","ES")</f>
      </c>
    </row>
    <row r="10804">
      <c r="A10804" s="10" t="s">
        <v>18472</v>
      </c>
      <c r="B10804" s="11" t="s">
        <v>134</v>
      </c>
      <c r="C10804" s="10" t="s">
        <v>18</v>
      </c>
      <c r="D10804" s="12">
        <v>38359</v>
      </c>
      <c r="E10804" s="13" t="s">
        <v>18473</v>
      </c>
      <c r="F10804" s="13" t="s">
        <v>868</v>
      </c>
      <c r="G10804" s="14"/>
      <c r="H10804" s="15">
        <f>HYPERLINK("https://docs.wto.org/imrd/directdoc.asp?DDFDocuments/t/G/SPS/NTHA123.DOC","EN")</f>
      </c>
      <c r="I10804" s="15">
        <f>HYPERLINK("https://docs.wto.org/imrd/directdoc.asp?DDFDocuments/u/G/SPS/NTHA123.DOC","FR")</f>
      </c>
      <c r="J10804" s="15">
        <f>HYPERLINK("https://docs.wto.org/imrd/directdoc.asp?DDFDocuments/v/G/SPS/NTHA123.DOC","ES")</f>
      </c>
    </row>
    <row r="10805">
      <c r="A10805" s="10" t="s">
        <v>18474</v>
      </c>
      <c r="B10805" s="11" t="s">
        <v>59</v>
      </c>
      <c r="C10805" s="10" t="s">
        <v>18</v>
      </c>
      <c r="D10805" s="12">
        <v>38359</v>
      </c>
      <c r="E10805" s="13" t="s">
        <v>6233</v>
      </c>
      <c r="F10805" s="13" t="s">
        <v>3926</v>
      </c>
      <c r="G10805" s="14"/>
      <c r="H10805" s="15">
        <f>HYPERLINK("https://docs.wto.org/imrd/directdoc.asp?DDFDocuments/t/G/SPS/NTPKM47.doc","EN")</f>
      </c>
      <c r="I10805" s="15">
        <f>HYPERLINK("https://docs.wto.org/imrd/directdoc.asp?DDFDocuments/u/G/SPS/NTPKM47.doc","FR")</f>
      </c>
      <c r="J10805" s="15">
        <f>HYPERLINK("https://docs.wto.org/imrd/directdoc.asp?DDFDocuments/v/G/SPS/NTPKM47.doc","ES")</f>
      </c>
    </row>
    <row r="10806">
      <c r="A10806" s="10" t="s">
        <v>18475</v>
      </c>
      <c r="B10806" s="11" t="s">
        <v>161</v>
      </c>
      <c r="C10806" s="10" t="s">
        <v>18</v>
      </c>
      <c r="D10806" s="12">
        <v>38359</v>
      </c>
      <c r="E10806" s="13" t="s">
        <v>18476</v>
      </c>
      <c r="F10806" s="13" t="s">
        <v>122</v>
      </c>
      <c r="G10806" s="14"/>
      <c r="H10806" s="15">
        <f>HYPERLINK("https://docs.wto.org/imrd/directdoc.asp?DDFDocuments/t/G/SPS/NUSA1020.doc","EN")</f>
      </c>
      <c r="I10806" s="15">
        <f>HYPERLINK("https://docs.wto.org/imrd/directdoc.asp?DDFDocuments/u/G/SPS/NUSA1020.doc","FR")</f>
      </c>
      <c r="J10806" s="15">
        <f>HYPERLINK("https://docs.wto.org/imrd/directdoc.asp?DDFDocuments/v/G/SPS/NUSA1020.doc","ES")</f>
      </c>
    </row>
    <row r="10807">
      <c r="A10807" s="10" t="s">
        <v>18477</v>
      </c>
      <c r="B10807" s="11" t="s">
        <v>59</v>
      </c>
      <c r="C10807" s="10" t="s">
        <v>18</v>
      </c>
      <c r="D10807" s="12">
        <v>38358</v>
      </c>
      <c r="E10807" s="13" t="s">
        <v>18478</v>
      </c>
      <c r="F10807" s="13" t="s">
        <v>3261</v>
      </c>
      <c r="G10807" s="14"/>
      <c r="H10807" s="15">
        <f>HYPERLINK("https://docs.wto.org/imrd/directdoc.asp?DDFDocuments/t/G/SPS/NTPKM46.DOC","EN")</f>
      </c>
      <c r="I10807" s="15">
        <f>HYPERLINK("https://docs.wto.org/imrd/directdoc.asp?DDFDocuments/u/G/SPS/NTPKM46.DOC","FR")</f>
      </c>
      <c r="J10807" s="15">
        <f>HYPERLINK("https://docs.wto.org/imrd/directdoc.asp?DDFDocuments/v/G/SPS/NTPKM46.DOC","ES")</f>
      </c>
    </row>
    <row r="10808">
      <c r="A10808" s="10" t="s">
        <v>18479</v>
      </c>
      <c r="B10808" s="11" t="s">
        <v>34</v>
      </c>
      <c r="C10808" s="10" t="s">
        <v>18</v>
      </c>
      <c r="D10808" s="12">
        <v>38356</v>
      </c>
      <c r="E10808" s="13" t="s">
        <v>2329</v>
      </c>
      <c r="F10808" s="13" t="s">
        <v>158</v>
      </c>
      <c r="G10808" s="14"/>
      <c r="H10808" s="15">
        <f>HYPERLINK("https://docs.wto.org/imrd/directdoc.asp?DDFDocuments/t/G/SPS/NJPN132.DOC","EN")</f>
      </c>
      <c r="I10808" s="15">
        <f>HYPERLINK("https://docs.wto.org/imrd/directdoc.asp?DDFDocuments/u/G/SPS/NJPN132.DOC","FR")</f>
      </c>
      <c r="J10808" s="15">
        <f>HYPERLINK("https://docs.wto.org/imrd/directdoc.asp?DDFDocuments/v/G/SPS/NJPN132.DOC","ES")</f>
      </c>
    </row>
    <row r="10809">
      <c r="A10809" s="10" t="s">
        <v>18480</v>
      </c>
      <c r="B10809" s="11" t="s">
        <v>72</v>
      </c>
      <c r="C10809" s="10" t="s">
        <v>18</v>
      </c>
      <c r="D10809" s="12">
        <v>38344</v>
      </c>
      <c r="E10809" s="13" t="s">
        <v>18481</v>
      </c>
      <c r="F10809" s="13" t="s">
        <v>18482</v>
      </c>
      <c r="G10809" s="14"/>
      <c r="H10809" s="15">
        <f>HYPERLINK("https://docs.wto.org/imrd/directdoc.asp?DDFDocuments/q/G/SPS/NCAN236.pdf","EN")</f>
      </c>
      <c r="I10809" s="15">
        <f>HYPERLINK("https://docs.wto.org/imrd/directdoc.asp?DDFDocuments/r/G/SPS/NCAN236.pdf","FR")</f>
      </c>
      <c r="J10809" s="15">
        <f>HYPERLINK("https://docs.wto.org/imrd/directdoc.asp?DDFDocuments/s/G/SPS/NCAN236.pdf","ES")</f>
      </c>
    </row>
    <row r="10810">
      <c r="A10810" s="10" t="s">
        <v>18483</v>
      </c>
      <c r="B10810" s="11" t="s">
        <v>82</v>
      </c>
      <c r="C10810" s="10" t="s">
        <v>18</v>
      </c>
      <c r="D10810" s="12">
        <v>38344</v>
      </c>
      <c r="E10810" s="13" t="s">
        <v>16655</v>
      </c>
      <c r="F10810" s="13" t="s">
        <v>74</v>
      </c>
      <c r="G10810" s="14"/>
      <c r="H10810" s="15">
        <f>HYPERLINK("https://docs.wto.org/imrd/directdoc.asp?DDFDocuments/t/G/SPS/NEEC251.doc","EN")</f>
      </c>
      <c r="I10810" s="15">
        <f>HYPERLINK("https://docs.wto.org/imrd/directdoc.asp?DDFDocuments/u/G/SPS/NEEC251.doc","FR")</f>
      </c>
      <c r="J10810" s="15">
        <f>HYPERLINK("https://docs.wto.org/imrd/directdoc.asp?DDFDocuments/v/G/SPS/NEEC251.doc","ES")</f>
      </c>
    </row>
    <row r="10811">
      <c r="A10811" s="10" t="s">
        <v>18484</v>
      </c>
      <c r="B10811" s="11" t="s">
        <v>82</v>
      </c>
      <c r="C10811" s="10" t="s">
        <v>18</v>
      </c>
      <c r="D10811" s="12">
        <v>38344</v>
      </c>
      <c r="E10811" s="13" t="s">
        <v>18485</v>
      </c>
      <c r="F10811" s="13" t="s">
        <v>864</v>
      </c>
      <c r="G10811" s="14"/>
      <c r="H10811" s="15">
        <f>HYPERLINK("https://docs.wto.org/imrd/directdoc.asp?DDFDocuments/q/G/SPS/NEEC253.pdf","EN")</f>
      </c>
      <c r="I10811" s="15">
        <f>HYPERLINK("https://docs.wto.org/imrd/directdoc.asp?DDFDocuments/r/G/SPS/NEEC253.pdf","FR")</f>
      </c>
      <c r="J10811" s="15">
        <f>HYPERLINK("https://docs.wto.org/imrd/directdoc.asp?DDFDocuments/s/G/SPS/NEEC253.pdf","ES")</f>
      </c>
    </row>
    <row r="10812">
      <c r="A10812" s="10" t="s">
        <v>18486</v>
      </c>
      <c r="B10812" s="11" t="s">
        <v>153</v>
      </c>
      <c r="C10812" s="10" t="s">
        <v>18</v>
      </c>
      <c r="D10812" s="12">
        <v>38344</v>
      </c>
      <c r="E10812" s="13" t="s">
        <v>18487</v>
      </c>
      <c r="F10812" s="13" t="s">
        <v>24</v>
      </c>
      <c r="G10812" s="14"/>
      <c r="H10812" s="15">
        <f>HYPERLINK("https://docs.wto.org/imrd/directdoc.asp?DDFDocuments/t/G/SPS/NKOR176.DOC","EN")</f>
      </c>
      <c r="I10812" s="15">
        <f>HYPERLINK("https://docs.wto.org/imrd/directdoc.asp?DDFDocuments/u/G/SPS/NKOR176.DOC","FR")</f>
      </c>
      <c r="J10812" s="15">
        <f>HYPERLINK("https://docs.wto.org/imrd/directdoc.asp?DDFDocuments/v/G/SPS/NKOR176.DOC","ES")</f>
      </c>
    </row>
    <row r="10813">
      <c r="A10813" s="10" t="s">
        <v>18488</v>
      </c>
      <c r="B10813" s="11" t="s">
        <v>72</v>
      </c>
      <c r="C10813" s="10" t="s">
        <v>40</v>
      </c>
      <c r="D10813" s="12">
        <v>38343</v>
      </c>
      <c r="E10813" s="13" t="s">
        <v>19</v>
      </c>
      <c r="F10813" s="13" t="s">
        <v>16867</v>
      </c>
      <c r="G10813" s="14"/>
      <c r="H10813" s="15">
        <f>HYPERLINK("https://docs.wto.org/imrd/directdoc.asp?DDFDocuments/t/G/SPS/NCAN186A2.DOC","EN")</f>
      </c>
      <c r="I10813" s="15">
        <f>HYPERLINK("https://docs.wto.org/imrd/directdoc.asp?DDFDocuments/u/G/SPS/NCAN186A2.DOC","FR")</f>
      </c>
      <c r="J10813" s="15">
        <f>HYPERLINK("https://docs.wto.org/imrd/directdoc.asp?DDFDocuments/v/G/SPS/NCAN186A2.DOC","ES")</f>
      </c>
    </row>
    <row r="10814">
      <c r="A10814" s="10" t="s">
        <v>18489</v>
      </c>
      <c r="B10814" s="11" t="s">
        <v>82</v>
      </c>
      <c r="C10814" s="10" t="s">
        <v>18</v>
      </c>
      <c r="D10814" s="12">
        <v>38343</v>
      </c>
      <c r="E10814" s="13" t="s">
        <v>16655</v>
      </c>
      <c r="F10814" s="13" t="s">
        <v>74</v>
      </c>
      <c r="G10814" s="14"/>
      <c r="H10814" s="15">
        <f>HYPERLINK("https://docs.wto.org/imrd/directdoc.asp?DDFDocuments/t/G/SPS/NEEC252.doc","EN")</f>
      </c>
      <c r="I10814" s="15">
        <f>HYPERLINK("https://docs.wto.org/imrd/directdoc.asp?DDFDocuments/u/G/SPS/NEEC252.doc","FR")</f>
      </c>
      <c r="J10814" s="15">
        <f>HYPERLINK("https://docs.wto.org/imrd/directdoc.asp?DDFDocuments/v/G/SPS/NEEC252.doc","ES")</f>
      </c>
    </row>
    <row r="10815">
      <c r="A10815" s="10" t="s">
        <v>18490</v>
      </c>
      <c r="B10815" s="11" t="s">
        <v>72</v>
      </c>
      <c r="C10815" s="10" t="s">
        <v>18</v>
      </c>
      <c r="D10815" s="12">
        <v>38341</v>
      </c>
      <c r="E10815" s="13" t="s">
        <v>19</v>
      </c>
      <c r="F10815" s="13" t="s">
        <v>15131</v>
      </c>
      <c r="G10815" s="14" t="s">
        <v>18374</v>
      </c>
      <c r="H10815" s="15">
        <f>HYPERLINK("https://docs.wto.org/imrd/directdoc.asp?DDFDocuments/t/G/SPS/NCAN157R6.DOC","EN")</f>
      </c>
      <c r="I10815" s="15">
        <f>HYPERLINK("https://docs.wto.org/imrd/directdoc.asp?DDFDocuments/u/G/SPS/NCAN157R6.DOC","FR")</f>
      </c>
      <c r="J10815" s="15">
        <f>HYPERLINK("https://docs.wto.org/imrd/directdoc.asp?DDFDocuments/v/G/SPS/NCAN157R6.DOC","ES")</f>
      </c>
    </row>
    <row r="10816">
      <c r="A10816" s="10" t="s">
        <v>18491</v>
      </c>
      <c r="B10816" s="11" t="s">
        <v>161</v>
      </c>
      <c r="C10816" s="10" t="s">
        <v>40</v>
      </c>
      <c r="D10816" s="12">
        <v>38341</v>
      </c>
      <c r="E10816" s="13" t="s">
        <v>19</v>
      </c>
      <c r="F10816" s="13" t="s">
        <v>158</v>
      </c>
      <c r="G10816" s="14" t="s">
        <v>365</v>
      </c>
      <c r="H10816" s="15">
        <f>HYPERLINK("https://docs.wto.org/imrd/directdoc.asp?DDFDocuments/t/G/SPS/NUSA882A1.doc","EN")</f>
      </c>
      <c r="I10816" s="15">
        <f>HYPERLINK("https://docs.wto.org/imrd/directdoc.asp?DDFDocuments/u/G/SPS/NUSA882A1.doc","FR")</f>
      </c>
      <c r="J10816" s="15">
        <f>HYPERLINK("https://docs.wto.org/imrd/directdoc.asp?DDFDocuments/v/G/SPS/NUSA882A1.doc","ES")</f>
      </c>
    </row>
    <row r="10817">
      <c r="A10817" s="10" t="s">
        <v>18492</v>
      </c>
      <c r="B10817" s="11" t="s">
        <v>161</v>
      </c>
      <c r="C10817" s="10" t="s">
        <v>40</v>
      </c>
      <c r="D10817" s="12">
        <v>38341</v>
      </c>
      <c r="E10817" s="13" t="s">
        <v>19</v>
      </c>
      <c r="F10817" s="13" t="s">
        <v>8132</v>
      </c>
      <c r="G10817" s="14"/>
      <c r="H10817" s="15">
        <f>HYPERLINK("https://docs.wto.org/imrd/directdoc.asp?DDFDocuments/t/G/SPS/NUSA933A1.DOC","EN")</f>
      </c>
      <c r="I10817" s="15">
        <f>HYPERLINK("https://docs.wto.org/imrd/directdoc.asp?DDFDocuments/u/G/SPS/NUSA933A1.DOC","FR")</f>
      </c>
      <c r="J10817" s="15">
        <f>HYPERLINK("https://docs.wto.org/imrd/directdoc.asp?DDFDocuments/v/G/SPS/NUSA933A1.DOC","ES")</f>
      </c>
    </row>
    <row r="10818">
      <c r="A10818" s="10" t="s">
        <v>18493</v>
      </c>
      <c r="B10818" s="11" t="s">
        <v>161</v>
      </c>
      <c r="C10818" s="10" t="s">
        <v>40</v>
      </c>
      <c r="D10818" s="12">
        <v>38341</v>
      </c>
      <c r="E10818" s="13" t="s">
        <v>19</v>
      </c>
      <c r="F10818" s="13" t="s">
        <v>24</v>
      </c>
      <c r="G10818" s="14"/>
      <c r="H10818" s="15">
        <f>HYPERLINK("https://docs.wto.org/imrd/directdoc.asp?DDFDocuments/t/G/SPS/NUSA934A1.DOC","EN")</f>
      </c>
      <c r="I10818" s="15">
        <f>HYPERLINK("https://docs.wto.org/imrd/directdoc.asp?DDFDocuments/u/G/SPS/NUSA934A1.DOC","FR")</f>
      </c>
      <c r="J10818" s="15">
        <f>HYPERLINK("https://docs.wto.org/imrd/directdoc.asp?DDFDocuments/v/G/SPS/NUSA934A1.DOC","ES")</f>
      </c>
    </row>
    <row r="10819">
      <c r="A10819" s="10" t="s">
        <v>18494</v>
      </c>
      <c r="B10819" s="11" t="s">
        <v>365</v>
      </c>
      <c r="C10819" s="10" t="s">
        <v>18</v>
      </c>
      <c r="D10819" s="12">
        <v>38337</v>
      </c>
      <c r="E10819" s="13" t="s">
        <v>18495</v>
      </c>
      <c r="F10819" s="13" t="s">
        <v>992</v>
      </c>
      <c r="G10819" s="14" t="s">
        <v>149</v>
      </c>
      <c r="H10819" s="15">
        <f>HYPERLINK("https://docs.wto.org/imrd/directdoc.asp?DDFDocuments/t/G/SPS/NCHL173.doc","EN")</f>
      </c>
      <c r="I10819" s="15">
        <f>HYPERLINK("https://docs.wto.org/imrd/directdoc.asp?DDFDocuments/u/G/SPS/NCHL173.doc","FR")</f>
      </c>
      <c r="J10819" s="15">
        <f>HYPERLINK("https://docs.wto.org/imrd/directdoc.asp?DDFDocuments/v/G/SPS/NCHL173.doc","ES")</f>
      </c>
    </row>
    <row r="10820">
      <c r="A10820" s="10" t="s">
        <v>18496</v>
      </c>
      <c r="B10820" s="11" t="s">
        <v>365</v>
      </c>
      <c r="C10820" s="10" t="s">
        <v>18</v>
      </c>
      <c r="D10820" s="12">
        <v>38337</v>
      </c>
      <c r="E10820" s="13" t="s">
        <v>1019</v>
      </c>
      <c r="F10820" s="13" t="s">
        <v>1282</v>
      </c>
      <c r="G10820" s="14"/>
      <c r="H10820" s="15">
        <f>HYPERLINK("https://docs.wto.org/imrd/directdoc.asp?DDFDocuments/q/G/SPS/NCHL174.pdf","EN")</f>
      </c>
      <c r="I10820" s="15">
        <f>HYPERLINK("https://docs.wto.org/imrd/directdoc.asp?DDFDocuments/r/G/SPS/NCHL174.pdf","FR")</f>
      </c>
      <c r="J10820" s="15">
        <f>HYPERLINK("https://docs.wto.org/imrd/directdoc.asp?DDFDocuments/s/G/SPS/NCHL174.pdf","ES")</f>
      </c>
    </row>
    <row r="10821">
      <c r="A10821" s="10" t="s">
        <v>18497</v>
      </c>
      <c r="B10821" s="11" t="s">
        <v>72</v>
      </c>
      <c r="C10821" s="10" t="s">
        <v>12</v>
      </c>
      <c r="D10821" s="12">
        <v>38336</v>
      </c>
      <c r="E10821" s="13" t="s">
        <v>18498</v>
      </c>
      <c r="F10821" s="13" t="s">
        <v>80</v>
      </c>
      <c r="G10821" s="14" t="s">
        <v>3481</v>
      </c>
      <c r="H10821" s="15">
        <f>HYPERLINK("https://docs.wto.org/imrd/directdoc.asp?DDFDocuments/t/G/SPS/NCAN233.DOC","EN")</f>
      </c>
      <c r="I10821" s="15">
        <f>HYPERLINK("https://docs.wto.org/imrd/directdoc.asp?DDFDocuments/u/G/SPS/NCAN233.DOC","FR")</f>
      </c>
      <c r="J10821" s="15">
        <f>HYPERLINK("https://docs.wto.org/imrd/directdoc.asp?DDFDocuments/v/G/SPS/NCAN233.DOC","ES")</f>
      </c>
    </row>
    <row r="10822">
      <c r="A10822" s="10" t="s">
        <v>18499</v>
      </c>
      <c r="B10822" s="11" t="s">
        <v>153</v>
      </c>
      <c r="C10822" s="10" t="s">
        <v>18</v>
      </c>
      <c r="D10822" s="12">
        <v>38336</v>
      </c>
      <c r="E10822" s="13" t="s">
        <v>18500</v>
      </c>
      <c r="F10822" s="13" t="s">
        <v>18501</v>
      </c>
      <c r="G10822" s="14"/>
      <c r="H10822" s="15">
        <f>HYPERLINK("https://docs.wto.org/imrd/directdoc.asp?DDFDocuments/t/G/SPS/NKOR172.DOC","EN")</f>
      </c>
      <c r="I10822" s="15">
        <f>HYPERLINK("https://docs.wto.org/imrd/directdoc.asp?DDFDocuments/u/G/SPS/NKOR172.DOC","FR")</f>
      </c>
      <c r="J10822" s="15">
        <f>HYPERLINK("https://docs.wto.org/imrd/directdoc.asp?DDFDocuments/v/G/SPS/NKOR172.DOC","ES")</f>
      </c>
    </row>
    <row r="10823">
      <c r="A10823" s="10" t="s">
        <v>18502</v>
      </c>
      <c r="B10823" s="11" t="s">
        <v>153</v>
      </c>
      <c r="C10823" s="10" t="s">
        <v>18</v>
      </c>
      <c r="D10823" s="12">
        <v>38336</v>
      </c>
      <c r="E10823" s="13" t="s">
        <v>18503</v>
      </c>
      <c r="F10823" s="13" t="s">
        <v>18504</v>
      </c>
      <c r="G10823" s="14"/>
      <c r="H10823" s="15">
        <f>HYPERLINK("https://docs.wto.org/imrd/directdoc.asp?DDFDocuments/t/G/SPS/NKOR174.DOC","EN")</f>
      </c>
      <c r="I10823" s="15">
        <f>HYPERLINK("https://docs.wto.org/imrd/directdoc.asp?DDFDocuments/u/G/SPS/NKOR174.DOC","FR")</f>
      </c>
      <c r="J10823" s="15">
        <f>HYPERLINK("https://docs.wto.org/imrd/directdoc.asp?DDFDocuments/v/G/SPS/NKOR174.DOC","ES")</f>
      </c>
    </row>
    <row r="10824">
      <c r="A10824" s="10" t="s">
        <v>18505</v>
      </c>
      <c r="B10824" s="11" t="s">
        <v>87</v>
      </c>
      <c r="C10824" s="10" t="s">
        <v>40</v>
      </c>
      <c r="D10824" s="12">
        <v>38335</v>
      </c>
      <c r="E10824" s="13" t="s">
        <v>19</v>
      </c>
      <c r="F10824" s="13" t="s">
        <v>18506</v>
      </c>
      <c r="G10824" s="14"/>
      <c r="H10824" s="15">
        <f>HYPERLINK("https://docs.wto.org/imrd/directdoc.asp?DDFDocuments/t/G/SPS/NMEX203A1.DOC","EN")</f>
      </c>
      <c r="I10824" s="15">
        <f>HYPERLINK("https://docs.wto.org/imrd/directdoc.asp?DDFDocuments/u/G/SPS/NMEX203A1.DOC","FR")</f>
      </c>
      <c r="J10824" s="15">
        <f>HYPERLINK("https://docs.wto.org/imrd/directdoc.asp?DDFDocuments/v/G/SPS/NMEX203A1.DOC","ES")</f>
      </c>
    </row>
    <row r="10825">
      <c r="A10825" s="10" t="s">
        <v>18507</v>
      </c>
      <c r="B10825" s="11" t="s">
        <v>127</v>
      </c>
      <c r="C10825" s="10" t="s">
        <v>18</v>
      </c>
      <c r="D10825" s="12">
        <v>38330</v>
      </c>
      <c r="E10825" s="13" t="s">
        <v>18508</v>
      </c>
      <c r="F10825" s="13" t="s">
        <v>122</v>
      </c>
      <c r="G10825" s="14"/>
      <c r="H10825" s="15">
        <f>HYPERLINK("https://docs.wto.org/imrd/directdoc.asp?DDFDocuments/t/G/SPS/NHKG21.DOC","EN")</f>
      </c>
      <c r="I10825" s="15">
        <f>HYPERLINK("https://docs.wto.org/imrd/directdoc.asp?DDFDocuments/u/G/SPS/NHKG21.DOC","FR")</f>
      </c>
      <c r="J10825" s="15">
        <f>HYPERLINK("https://docs.wto.org/imrd/directdoc.asp?DDFDocuments/v/G/SPS/NHKG21.DOC","ES")</f>
      </c>
    </row>
    <row r="10826">
      <c r="A10826" s="10" t="s">
        <v>18509</v>
      </c>
      <c r="B10826" s="11" t="s">
        <v>161</v>
      </c>
      <c r="C10826" s="10" t="s">
        <v>40</v>
      </c>
      <c r="D10826" s="12">
        <v>38330</v>
      </c>
      <c r="E10826" s="13" t="s">
        <v>19</v>
      </c>
      <c r="F10826" s="13" t="s">
        <v>607</v>
      </c>
      <c r="G10826" s="14" t="s">
        <v>87</v>
      </c>
      <c r="H10826" s="15">
        <f>HYPERLINK("https://docs.wto.org/imrd/directdoc.asp?DDFDocuments/t/G/SPS/NUSA908A1.DOC","EN")</f>
      </c>
      <c r="I10826" s="15">
        <f>HYPERLINK("https://docs.wto.org/imrd/directdoc.asp?DDFDocuments/u/G/SPS/NUSA908A1.DOC","FR")</f>
      </c>
      <c r="J10826" s="15">
        <f>HYPERLINK("https://docs.wto.org/imrd/directdoc.asp?DDFDocuments/v/G/SPS/NUSA908A1.DOC","ES")</f>
      </c>
    </row>
    <row r="10827">
      <c r="A10827" s="10" t="s">
        <v>18510</v>
      </c>
      <c r="B10827" s="11" t="s">
        <v>134</v>
      </c>
      <c r="C10827" s="10" t="s">
        <v>18</v>
      </c>
      <c r="D10827" s="12">
        <v>38323</v>
      </c>
      <c r="E10827" s="13" t="s">
        <v>10590</v>
      </c>
      <c r="F10827" s="13" t="s">
        <v>7974</v>
      </c>
      <c r="G10827" s="14"/>
      <c r="H10827" s="15">
        <f>HYPERLINK("https://docs.wto.org/imrd/directdoc.asp?DDFDocuments/q/G/SPS/NTHA120.pdf","EN")</f>
      </c>
      <c r="I10827" s="15">
        <f>HYPERLINK("https://docs.wto.org/imrd/directdoc.asp?DDFDocuments/r/G/SPS/NTHA120.pdf","FR")</f>
      </c>
      <c r="J10827" s="15">
        <f>HYPERLINK("https://docs.wto.org/imrd/directdoc.asp?DDFDocuments/s/G/SPS/NTHA120.pdf","ES")</f>
      </c>
    </row>
    <row r="10828">
      <c r="A10828" s="10" t="s">
        <v>18511</v>
      </c>
      <c r="B10828" s="11" t="s">
        <v>195</v>
      </c>
      <c r="C10828" s="10" t="s">
        <v>40</v>
      </c>
      <c r="D10828" s="12">
        <v>38321</v>
      </c>
      <c r="E10828" s="13" t="s">
        <v>19</v>
      </c>
      <c r="F10828" s="13" t="s">
        <v>992</v>
      </c>
      <c r="G10828" s="14"/>
      <c r="H10828" s="15">
        <f>HYPERLINK("https://docs.wto.org/imrd/directdoc.asp?DDFDocuments/t/G/SPS/NNZL267A1.DOC","EN")</f>
      </c>
      <c r="I10828" s="15">
        <f>HYPERLINK("https://docs.wto.org/imrd/directdoc.asp?DDFDocuments/u/G/SPS/NNZL267A1.DOC","FR")</f>
      </c>
      <c r="J10828" s="15">
        <f>HYPERLINK("https://docs.wto.org/imrd/directdoc.asp?DDFDocuments/v/G/SPS/NNZL267A1.DOC","ES")</f>
      </c>
    </row>
    <row r="10829">
      <c r="A10829" s="10" t="s">
        <v>18512</v>
      </c>
      <c r="B10829" s="11" t="s">
        <v>195</v>
      </c>
      <c r="C10829" s="10" t="s">
        <v>40</v>
      </c>
      <c r="D10829" s="12">
        <v>38321</v>
      </c>
      <c r="E10829" s="13" t="s">
        <v>19</v>
      </c>
      <c r="F10829" s="13" t="s">
        <v>992</v>
      </c>
      <c r="G10829" s="14"/>
      <c r="H10829" s="15">
        <f>HYPERLINK("https://docs.wto.org/imrd/directdoc.asp?DDFDocuments/t/G/SPS/NNZL268A1.DOC","EN")</f>
      </c>
      <c r="I10829" s="15">
        <f>HYPERLINK("https://docs.wto.org/imrd/directdoc.asp?DDFDocuments/u/G/SPS/NNZL268A1.DOC","FR")</f>
      </c>
      <c r="J10829" s="15">
        <f>HYPERLINK("https://docs.wto.org/imrd/directdoc.asp?DDFDocuments/v/G/SPS/NNZL268A1.DOC","ES")</f>
      </c>
    </row>
    <row r="10830">
      <c r="A10830" s="10" t="s">
        <v>18513</v>
      </c>
      <c r="B10830" s="11" t="s">
        <v>195</v>
      </c>
      <c r="C10830" s="10" t="s">
        <v>40</v>
      </c>
      <c r="D10830" s="12">
        <v>38321</v>
      </c>
      <c r="E10830" s="13" t="s">
        <v>19</v>
      </c>
      <c r="F10830" s="13" t="s">
        <v>992</v>
      </c>
      <c r="G10830" s="14"/>
      <c r="H10830" s="15">
        <f>HYPERLINK("https://docs.wto.org/imrd/directdoc.asp?DDFDocuments/t/G/SPS/NNZL269A1.DOC","EN")</f>
      </c>
      <c r="I10830" s="15">
        <f>HYPERLINK("https://docs.wto.org/imrd/directdoc.asp?DDFDocuments/u/G/SPS/NNZL269A1.DOC","FR")</f>
      </c>
      <c r="J10830" s="15">
        <f>HYPERLINK("https://docs.wto.org/imrd/directdoc.asp?DDFDocuments/v/G/SPS/NNZL269A1.DOC","ES")</f>
      </c>
    </row>
    <row r="10831">
      <c r="A10831" s="10" t="s">
        <v>18514</v>
      </c>
      <c r="B10831" s="11" t="s">
        <v>195</v>
      </c>
      <c r="C10831" s="10" t="s">
        <v>40</v>
      </c>
      <c r="D10831" s="12">
        <v>38321</v>
      </c>
      <c r="E10831" s="13" t="s">
        <v>19</v>
      </c>
      <c r="F10831" s="13" t="s">
        <v>992</v>
      </c>
      <c r="G10831" s="14"/>
      <c r="H10831" s="15">
        <f>HYPERLINK("https://docs.wto.org/imrd/directdoc.asp?DDFDocuments/t/G/SPS/NNZL270A1.DOC","EN")</f>
      </c>
      <c r="I10831" s="15">
        <f>HYPERLINK("https://docs.wto.org/imrd/directdoc.asp?DDFDocuments/u/G/SPS/NNZL270A1.DOC","FR")</f>
      </c>
      <c r="J10831" s="15">
        <f>HYPERLINK("https://docs.wto.org/imrd/directdoc.asp?DDFDocuments/v/G/SPS/NNZL270A1.DOC","ES")</f>
      </c>
    </row>
    <row r="10832">
      <c r="A10832" s="10" t="s">
        <v>18515</v>
      </c>
      <c r="B10832" s="11" t="s">
        <v>195</v>
      </c>
      <c r="C10832" s="10" t="s">
        <v>40</v>
      </c>
      <c r="D10832" s="12">
        <v>38321</v>
      </c>
      <c r="E10832" s="13" t="s">
        <v>19</v>
      </c>
      <c r="F10832" s="13" t="s">
        <v>992</v>
      </c>
      <c r="G10832" s="14"/>
      <c r="H10832" s="15">
        <f>HYPERLINK("https://docs.wto.org/imrd/directdoc.asp?DDFDocuments/t/G/SPS/NNZL271A1.DOC","EN")</f>
      </c>
      <c r="I10832" s="15">
        <f>HYPERLINK("https://docs.wto.org/imrd/directdoc.asp?DDFDocuments/u/G/SPS/NNZL271A1.DOC","FR")</f>
      </c>
      <c r="J10832" s="15">
        <f>HYPERLINK("https://docs.wto.org/imrd/directdoc.asp?DDFDocuments/v/G/SPS/NNZL271A1.DOC","ES")</f>
      </c>
    </row>
    <row r="10833">
      <c r="A10833" s="10" t="s">
        <v>18516</v>
      </c>
      <c r="B10833" s="11" t="s">
        <v>195</v>
      </c>
      <c r="C10833" s="10" t="s">
        <v>40</v>
      </c>
      <c r="D10833" s="12">
        <v>38321</v>
      </c>
      <c r="E10833" s="13" t="s">
        <v>19</v>
      </c>
      <c r="F10833" s="13" t="s">
        <v>992</v>
      </c>
      <c r="G10833" s="14"/>
      <c r="H10833" s="15">
        <f>HYPERLINK("https://docs.wto.org/imrd/directdoc.asp?DDFDocuments/t/G/SPS/NNZL272A1.DOC","EN")</f>
      </c>
      <c r="I10833" s="15">
        <f>HYPERLINK("https://docs.wto.org/imrd/directdoc.asp?DDFDocuments/u/G/SPS/NNZL272A1.DOC","FR")</f>
      </c>
      <c r="J10833" s="15">
        <f>HYPERLINK("https://docs.wto.org/imrd/directdoc.asp?DDFDocuments/v/G/SPS/NNZL272A1.DOC","ES")</f>
      </c>
    </row>
    <row r="10834">
      <c r="A10834" s="10" t="s">
        <v>18517</v>
      </c>
      <c r="B10834" s="11" t="s">
        <v>195</v>
      </c>
      <c r="C10834" s="10" t="s">
        <v>40</v>
      </c>
      <c r="D10834" s="12">
        <v>38321</v>
      </c>
      <c r="E10834" s="13" t="s">
        <v>19</v>
      </c>
      <c r="F10834" s="13" t="s">
        <v>992</v>
      </c>
      <c r="G10834" s="14"/>
      <c r="H10834" s="15">
        <f>HYPERLINK("https://docs.wto.org/imrd/directdoc.asp?DDFDocuments/t/G/SPS/NNZL273A1.DOC","EN")</f>
      </c>
      <c r="I10834" s="15">
        <f>HYPERLINK("https://docs.wto.org/imrd/directdoc.asp?DDFDocuments/u/G/SPS/NNZL273A1.DOC","FR")</f>
      </c>
      <c r="J10834" s="15">
        <f>HYPERLINK("https://docs.wto.org/imrd/directdoc.asp?DDFDocuments/v/G/SPS/NNZL273A1.DOC","ES")</f>
      </c>
    </row>
    <row r="10835">
      <c r="A10835" s="10" t="s">
        <v>18518</v>
      </c>
      <c r="B10835" s="11" t="s">
        <v>195</v>
      </c>
      <c r="C10835" s="10" t="s">
        <v>40</v>
      </c>
      <c r="D10835" s="12">
        <v>38321</v>
      </c>
      <c r="E10835" s="13" t="s">
        <v>19</v>
      </c>
      <c r="F10835" s="13" t="s">
        <v>992</v>
      </c>
      <c r="G10835" s="14"/>
      <c r="H10835" s="15">
        <f>HYPERLINK("https://docs.wto.org/imrd/directdoc.asp?DDFDocuments/t/G/SPS/NNZL298A2.DOC","EN")</f>
      </c>
      <c r="I10835" s="15">
        <f>HYPERLINK("https://docs.wto.org/imrd/directdoc.asp?DDFDocuments/u/G/SPS/NNZL298A2.DOC","FR")</f>
      </c>
      <c r="J10835" s="15">
        <f>HYPERLINK("https://docs.wto.org/imrd/directdoc.asp?DDFDocuments/v/G/SPS/NNZL298A2.DOC","ES")</f>
      </c>
    </row>
    <row r="10836">
      <c r="A10836" s="10" t="s">
        <v>18519</v>
      </c>
      <c r="B10836" s="11" t="s">
        <v>134</v>
      </c>
      <c r="C10836" s="10" t="s">
        <v>18</v>
      </c>
      <c r="D10836" s="12">
        <v>38321</v>
      </c>
      <c r="E10836" s="13" t="s">
        <v>18520</v>
      </c>
      <c r="F10836" s="13" t="s">
        <v>166</v>
      </c>
      <c r="G10836" s="14"/>
      <c r="H10836" s="15">
        <f>HYPERLINK("https://docs.wto.org/imrd/directdoc.asp?DDFDocuments/t/G/SPS/NTHA119.DOC","EN")</f>
      </c>
      <c r="I10836" s="15">
        <f>HYPERLINK("https://docs.wto.org/imrd/directdoc.asp?DDFDocuments/u/G/SPS/NTHA119.DOC","FR")</f>
      </c>
      <c r="J10836" s="15">
        <f>HYPERLINK("https://docs.wto.org/imrd/directdoc.asp?DDFDocuments/v/G/SPS/NTHA119.DOC","ES")</f>
      </c>
    </row>
    <row r="10837">
      <c r="A10837" s="10" t="s">
        <v>18521</v>
      </c>
      <c r="B10837" s="11" t="s">
        <v>34</v>
      </c>
      <c r="C10837" s="10" t="s">
        <v>18</v>
      </c>
      <c r="D10837" s="12">
        <v>38316</v>
      </c>
      <c r="E10837" s="13" t="s">
        <v>18522</v>
      </c>
      <c r="F10837" s="13" t="s">
        <v>74</v>
      </c>
      <c r="G10837" s="14"/>
      <c r="H10837" s="15">
        <f>HYPERLINK("https://docs.wto.org/imrd/directdoc.asp?DDFDocuments/t/G/SPS/NJPN130.doc","EN")</f>
      </c>
      <c r="I10837" s="15">
        <f>HYPERLINK("https://docs.wto.org/imrd/directdoc.asp?DDFDocuments/u/G/SPS/NJPN130.doc","FR")</f>
      </c>
      <c r="J10837" s="15">
        <f>HYPERLINK("https://docs.wto.org/imrd/directdoc.asp?DDFDocuments/v/G/SPS/NJPN130.doc","ES")</f>
      </c>
    </row>
    <row r="10838">
      <c r="A10838" s="10" t="s">
        <v>18523</v>
      </c>
      <c r="B10838" s="11" t="s">
        <v>72</v>
      </c>
      <c r="C10838" s="10" t="s">
        <v>18</v>
      </c>
      <c r="D10838" s="12">
        <v>38314</v>
      </c>
      <c r="E10838" s="13" t="s">
        <v>18524</v>
      </c>
      <c r="F10838" s="13" t="s">
        <v>18525</v>
      </c>
      <c r="G10838" s="14"/>
      <c r="H10838" s="15">
        <f>HYPERLINK("https://docs.wto.org/imrd/directdoc.asp?DDFDocuments/q/G/SPS/NCAN231.pdf","EN")</f>
      </c>
      <c r="I10838" s="15">
        <f>HYPERLINK("https://docs.wto.org/imrd/directdoc.asp?DDFDocuments/r/G/SPS/NCAN231.pdf","FR")</f>
      </c>
      <c r="J10838" s="15">
        <f>HYPERLINK("https://docs.wto.org/imrd/directdoc.asp?DDFDocuments/s/G/SPS/NCAN231.pdf","ES")</f>
      </c>
    </row>
    <row r="10839">
      <c r="A10839" s="10" t="s">
        <v>18526</v>
      </c>
      <c r="B10839" s="11" t="s">
        <v>59</v>
      </c>
      <c r="C10839" s="10" t="s">
        <v>18</v>
      </c>
      <c r="D10839" s="12">
        <v>38313</v>
      </c>
      <c r="E10839" s="13" t="s">
        <v>19</v>
      </c>
      <c r="F10839" s="13" t="s">
        <v>158</v>
      </c>
      <c r="G10839" s="14"/>
      <c r="H10839" s="15">
        <f>HYPERLINK("https://docs.wto.org/imrd/directdoc.asp?DDFDocuments/t/G/SPS/NTPKM19R4.DOC","EN")</f>
      </c>
      <c r="I10839" s="15">
        <f>HYPERLINK("https://docs.wto.org/imrd/directdoc.asp?DDFDocuments/u/G/SPS/NTPKM19R4.DOC","FR")</f>
      </c>
      <c r="J10839" s="15">
        <f>HYPERLINK("https://docs.wto.org/imrd/directdoc.asp?DDFDocuments/v/G/SPS/NTPKM19R4.DOC","ES")</f>
      </c>
    </row>
    <row r="10840">
      <c r="A10840" s="10" t="s">
        <v>18527</v>
      </c>
      <c r="B10840" s="11" t="s">
        <v>79</v>
      </c>
      <c r="C10840" s="10" t="s">
        <v>54</v>
      </c>
      <c r="D10840" s="12">
        <v>38310</v>
      </c>
      <c r="E10840" s="13" t="s">
        <v>19</v>
      </c>
      <c r="F10840" s="13" t="s">
        <v>2192</v>
      </c>
      <c r="G10840" s="14" t="s">
        <v>14853</v>
      </c>
      <c r="H10840" s="15">
        <f>HYPERLINK("https://docs.wto.org/imrd/directdoc.asp?DDFDocuments/t/G/SPS/NCOL77A2.doc","EN")</f>
      </c>
      <c r="I10840" s="15">
        <f>HYPERLINK("https://docs.wto.org/imrd/directdoc.asp?DDFDocuments/u/G/SPS/NCOL77A2.doc","FR")</f>
      </c>
      <c r="J10840" s="15">
        <f>HYPERLINK("https://docs.wto.org/imrd/directdoc.asp?DDFDocuments/v/G/SPS/NCOL77A2.doc","ES")</f>
      </c>
    </row>
    <row r="10841">
      <c r="A10841" s="10" t="s">
        <v>18528</v>
      </c>
      <c r="B10841" s="11" t="s">
        <v>79</v>
      </c>
      <c r="C10841" s="10" t="s">
        <v>12</v>
      </c>
      <c r="D10841" s="12">
        <v>38310</v>
      </c>
      <c r="E10841" s="13" t="s">
        <v>18529</v>
      </c>
      <c r="F10841" s="13" t="s">
        <v>2192</v>
      </c>
      <c r="G10841" s="14" t="s">
        <v>95</v>
      </c>
      <c r="H10841" s="15">
        <f>HYPERLINK("https://docs.wto.org/imrd/directdoc.asp?DDFDocuments/t/G/SPS/NCOL92.doc","EN")</f>
      </c>
      <c r="I10841" s="15">
        <f>HYPERLINK("https://docs.wto.org/imrd/directdoc.asp?DDFDocuments/u/G/SPS/NCOL92.doc","FR")</f>
      </c>
      <c r="J10841" s="15">
        <f>HYPERLINK("https://docs.wto.org/imrd/directdoc.asp?DDFDocuments/v/G/SPS/NCOL92.doc","ES")</f>
      </c>
    </row>
    <row r="10842">
      <c r="A10842" s="10" t="s">
        <v>18530</v>
      </c>
      <c r="B10842" s="11" t="s">
        <v>1600</v>
      </c>
      <c r="C10842" s="10" t="s">
        <v>18</v>
      </c>
      <c r="D10842" s="12">
        <v>38310</v>
      </c>
      <c r="E10842" s="13" t="s">
        <v>18531</v>
      </c>
      <c r="F10842" s="13" t="s">
        <v>1282</v>
      </c>
      <c r="G10842" s="14"/>
      <c r="H10842" s="15">
        <f>HYPERLINK("https://docs.wto.org/imrd/directdoc.asp?DDFDocuments/t/G/SPS/NMAR23.doc","EN")</f>
      </c>
      <c r="I10842" s="15">
        <f>HYPERLINK("https://docs.wto.org/imrd/directdoc.asp?DDFDocuments/u/G/SPS/NMAR23.doc","FR")</f>
      </c>
      <c r="J10842" s="15">
        <f>HYPERLINK("https://docs.wto.org/imrd/directdoc.asp?DDFDocuments/v/G/SPS/NMAR23.doc","ES")</f>
      </c>
    </row>
    <row r="10843">
      <c r="A10843" s="10" t="s">
        <v>18532</v>
      </c>
      <c r="B10843" s="11" t="s">
        <v>365</v>
      </c>
      <c r="C10843" s="10" t="s">
        <v>18</v>
      </c>
      <c r="D10843" s="12">
        <v>38309</v>
      </c>
      <c r="E10843" s="13" t="s">
        <v>18533</v>
      </c>
      <c r="F10843" s="13" t="s">
        <v>7603</v>
      </c>
      <c r="G10843" s="14"/>
      <c r="H10843" s="15">
        <f>HYPERLINK("https://docs.wto.org/imrd/directdoc.asp?DDFDocuments/t/G/SPS/NCHL172.DOC","EN")</f>
      </c>
      <c r="I10843" s="15">
        <f>HYPERLINK("https://docs.wto.org/imrd/directdoc.asp?DDFDocuments/u/G/SPS/NCHL172.DOC","FR")</f>
      </c>
      <c r="J10843" s="15">
        <f>HYPERLINK("https://docs.wto.org/imrd/directdoc.asp?DDFDocuments/v/G/SPS/NCHL172.DOC","ES")</f>
      </c>
    </row>
    <row r="10844">
      <c r="A10844" s="10" t="s">
        <v>18534</v>
      </c>
      <c r="B10844" s="11" t="s">
        <v>82</v>
      </c>
      <c r="C10844" s="10" t="s">
        <v>40</v>
      </c>
      <c r="D10844" s="12">
        <v>38309</v>
      </c>
      <c r="E10844" s="13" t="s">
        <v>19</v>
      </c>
      <c r="F10844" s="13" t="s">
        <v>9989</v>
      </c>
      <c r="G10844" s="14"/>
      <c r="H10844" s="15">
        <f>HYPERLINK("https://docs.wto.org/imrd/directdoc.asp?DDFDocuments/q/G/SPS/NEEC247A1.pdf","EN")</f>
      </c>
      <c r="I10844" s="15">
        <f>HYPERLINK("https://docs.wto.org/imrd/directdoc.asp?DDFDocuments/r/G/SPS/NEEC247A1.pdf","FR")</f>
      </c>
      <c r="J10844" s="15">
        <f>HYPERLINK("https://docs.wto.org/imrd/directdoc.asp?DDFDocuments/s/G/SPS/NEEC247A1.pdf","ES")</f>
      </c>
    </row>
    <row r="10845">
      <c r="A10845" s="10" t="s">
        <v>18535</v>
      </c>
      <c r="B10845" s="11" t="s">
        <v>1600</v>
      </c>
      <c r="C10845" s="10" t="s">
        <v>18</v>
      </c>
      <c r="D10845" s="12">
        <v>38309</v>
      </c>
      <c r="E10845" s="13" t="s">
        <v>11247</v>
      </c>
      <c r="F10845" s="13" t="s">
        <v>7603</v>
      </c>
      <c r="G10845" s="14"/>
      <c r="H10845" s="15">
        <f>HYPERLINK("https://docs.wto.org/imrd/directdoc.asp?DDFDocuments/t/G/SPS/NMAR22.DOC","EN")</f>
      </c>
      <c r="I10845" s="15">
        <f>HYPERLINK("https://docs.wto.org/imrd/directdoc.asp?DDFDocuments/u/G/SPS/NMAR22.DOC","FR")</f>
      </c>
      <c r="J10845" s="15">
        <f>HYPERLINK("https://docs.wto.org/imrd/directdoc.asp?DDFDocuments/v/G/SPS/NMAR22.DOC","ES")</f>
      </c>
    </row>
    <row r="10846">
      <c r="A10846" s="10" t="s">
        <v>18536</v>
      </c>
      <c r="B10846" s="11" t="s">
        <v>1600</v>
      </c>
      <c r="C10846" s="10" t="s">
        <v>18</v>
      </c>
      <c r="D10846" s="12">
        <v>38309</v>
      </c>
      <c r="E10846" s="13" t="s">
        <v>4111</v>
      </c>
      <c r="F10846" s="13" t="s">
        <v>1550</v>
      </c>
      <c r="G10846" s="14"/>
      <c r="H10846" s="15">
        <f>HYPERLINK("https://docs.wto.org/imrd/directdoc.asp?DDFDocuments/t/G/SPS/NMAR24.DOC","EN")</f>
      </c>
      <c r="I10846" s="15">
        <f>HYPERLINK("https://docs.wto.org/imrd/directdoc.asp?DDFDocuments/u/G/SPS/NMAR24.DOC","FR")</f>
      </c>
      <c r="J10846" s="15">
        <f>HYPERLINK("https://docs.wto.org/imrd/directdoc.asp?DDFDocuments/v/G/SPS/NMAR24.DOC","ES")</f>
      </c>
    </row>
    <row r="10847">
      <c r="A10847" s="10" t="s">
        <v>18537</v>
      </c>
      <c r="B10847" s="11" t="s">
        <v>145</v>
      </c>
      <c r="C10847" s="10" t="s">
        <v>54</v>
      </c>
      <c r="D10847" s="12">
        <v>38309</v>
      </c>
      <c r="E10847" s="13" t="s">
        <v>19</v>
      </c>
      <c r="F10847" s="13" t="s">
        <v>925</v>
      </c>
      <c r="G10847" s="14" t="s">
        <v>16822</v>
      </c>
      <c r="H10847" s="15">
        <f>HYPERLINK("https://docs.wto.org/imrd/directdoc.asp?DDFDocuments/q/G/SPS/NPHL50A1.pdf","EN")</f>
      </c>
      <c r="I10847" s="15">
        <f>HYPERLINK("https://docs.wto.org/imrd/directdoc.asp?DDFDocuments/r/G/SPS/NPHL50A1.pdf","FR")</f>
      </c>
      <c r="J10847" s="15">
        <f>HYPERLINK("https://docs.wto.org/imrd/directdoc.asp?DDFDocuments/s/G/SPS/NPHL50A1.pdf","ES")</f>
      </c>
    </row>
    <row r="10848">
      <c r="A10848" s="10" t="s">
        <v>18538</v>
      </c>
      <c r="B10848" s="11" t="s">
        <v>161</v>
      </c>
      <c r="C10848" s="10" t="s">
        <v>18</v>
      </c>
      <c r="D10848" s="12">
        <v>38308</v>
      </c>
      <c r="E10848" s="13" t="s">
        <v>3475</v>
      </c>
      <c r="F10848" s="13" t="s">
        <v>992</v>
      </c>
      <c r="G10848" s="14"/>
      <c r="H10848" s="15">
        <f>HYPERLINK("https://docs.wto.org/imrd/directdoc.asp?DDFDocuments/t/G/SPS/NUSA1002.DOC","EN")</f>
      </c>
      <c r="I10848" s="15">
        <f>HYPERLINK("https://docs.wto.org/imrd/directdoc.asp?DDFDocuments/u/G/SPS/NUSA1002.DOC","FR")</f>
      </c>
      <c r="J10848" s="15">
        <f>HYPERLINK("https://docs.wto.org/imrd/directdoc.asp?DDFDocuments/v/G/SPS/NUSA1002.DOC","ES")</f>
      </c>
    </row>
    <row r="10849">
      <c r="A10849" s="10" t="s">
        <v>18539</v>
      </c>
      <c r="B10849" s="11" t="s">
        <v>87</v>
      </c>
      <c r="C10849" s="10" t="s">
        <v>40</v>
      </c>
      <c r="D10849" s="12">
        <v>38307</v>
      </c>
      <c r="E10849" s="13" t="s">
        <v>19</v>
      </c>
      <c r="F10849" s="13" t="s">
        <v>12261</v>
      </c>
      <c r="G10849" s="14"/>
      <c r="H10849" s="15">
        <f>HYPERLINK("https://docs.wto.org/imrd/directdoc.asp?DDFDocuments/t/G/SPS/NMEX198A1.DOC","EN")</f>
      </c>
      <c r="I10849" s="15">
        <f>HYPERLINK("https://docs.wto.org/imrd/directdoc.asp?DDFDocuments/u/G/SPS/NMEX198A1.DOC","FR")</f>
      </c>
      <c r="J10849" s="15">
        <f>HYPERLINK("https://docs.wto.org/imrd/directdoc.asp?DDFDocuments/v/G/SPS/NMEX198A1.DOC","ES")</f>
      </c>
    </row>
    <row r="10850">
      <c r="A10850" s="10" t="s">
        <v>18540</v>
      </c>
      <c r="B10850" s="11" t="s">
        <v>147</v>
      </c>
      <c r="C10850" s="10" t="s">
        <v>12</v>
      </c>
      <c r="D10850" s="12">
        <v>38302</v>
      </c>
      <c r="E10850" s="13" t="s">
        <v>18541</v>
      </c>
      <c r="F10850" s="13" t="s">
        <v>262</v>
      </c>
      <c r="G10850" s="14" t="s">
        <v>18542</v>
      </c>
      <c r="H10850" s="15">
        <f>HYPERLINK("https://docs.wto.org/imrd/directdoc.asp?DDFDocuments/t/G/SPS/NBGR23.DOC","EN")</f>
      </c>
      <c r="I10850" s="15">
        <f>HYPERLINK("https://docs.wto.org/imrd/directdoc.asp?DDFDocuments/u/G/SPS/NBGR23.DOC","FR")</f>
      </c>
      <c r="J10850" s="15">
        <f>HYPERLINK("https://docs.wto.org/imrd/directdoc.asp?DDFDocuments/v/G/SPS/NBGR23.DOC","ES")</f>
      </c>
    </row>
    <row r="10851">
      <c r="A10851" s="10" t="s">
        <v>18543</v>
      </c>
      <c r="B10851" s="11" t="s">
        <v>720</v>
      </c>
      <c r="C10851" s="10" t="s">
        <v>18</v>
      </c>
      <c r="D10851" s="12">
        <v>38294</v>
      </c>
      <c r="E10851" s="13" t="s">
        <v>18544</v>
      </c>
      <c r="F10851" s="13" t="s">
        <v>3303</v>
      </c>
      <c r="G10851" s="14"/>
      <c r="H10851" s="15">
        <f>HYPERLINK("https://docs.wto.org/imrd/directdoc.asp?DDFDocuments/t/G/SPS/NSLV60.DOC","EN")</f>
      </c>
      <c r="I10851" s="15">
        <f>HYPERLINK("https://docs.wto.org/imrd/directdoc.asp?DDFDocuments/u/G/SPS/NSLV60.DOC","FR")</f>
      </c>
      <c r="J10851" s="15">
        <f>HYPERLINK("https://docs.wto.org/imrd/directdoc.asp?DDFDocuments/v/G/SPS/NSLV60.DOC","ES")</f>
      </c>
    </row>
    <row r="10852">
      <c r="A10852" s="10" t="s">
        <v>18545</v>
      </c>
      <c r="B10852" s="11" t="s">
        <v>153</v>
      </c>
      <c r="C10852" s="10" t="s">
        <v>18</v>
      </c>
      <c r="D10852" s="12">
        <v>38293</v>
      </c>
      <c r="E10852" s="13" t="s">
        <v>185</v>
      </c>
      <c r="F10852" s="13" t="s">
        <v>158</v>
      </c>
      <c r="G10852" s="14"/>
      <c r="H10852" s="15">
        <f>HYPERLINK("https://docs.wto.org/imrd/directdoc.asp?DDFDocuments/t/G/SPS/NKOR170.DOC","EN")</f>
      </c>
      <c r="I10852" s="15">
        <f>HYPERLINK("https://docs.wto.org/imrd/directdoc.asp?DDFDocuments/u/G/SPS/NKOR170.DOC","FR")</f>
      </c>
      <c r="J10852" s="15">
        <f>HYPERLINK("https://docs.wto.org/imrd/directdoc.asp?DDFDocuments/v/G/SPS/NKOR170.DOC","ES")</f>
      </c>
    </row>
    <row r="10853">
      <c r="A10853" s="10" t="s">
        <v>18546</v>
      </c>
      <c r="B10853" s="11" t="s">
        <v>195</v>
      </c>
      <c r="C10853" s="10" t="s">
        <v>18</v>
      </c>
      <c r="D10853" s="12">
        <v>38293</v>
      </c>
      <c r="E10853" s="13" t="s">
        <v>971</v>
      </c>
      <c r="F10853" s="13" t="s">
        <v>126</v>
      </c>
      <c r="G10853" s="14" t="s">
        <v>214</v>
      </c>
      <c r="H10853" s="15">
        <f>HYPERLINK("https://docs.wto.org/imrd/directdoc.asp?DDFDocuments/t/G/SPS/NNZL311.DOC","EN")</f>
      </c>
      <c r="I10853" s="15">
        <f>HYPERLINK("https://docs.wto.org/imrd/directdoc.asp?DDFDocuments/u/G/SPS/NNZL311.DOC","FR")</f>
      </c>
      <c r="J10853" s="15">
        <f>HYPERLINK("https://docs.wto.org/imrd/directdoc.asp?DDFDocuments/v/G/SPS/NNZL311.DOC","ES")</f>
      </c>
    </row>
    <row r="10854">
      <c r="A10854" s="10" t="s">
        <v>18547</v>
      </c>
      <c r="B10854" s="11" t="s">
        <v>59</v>
      </c>
      <c r="C10854" s="10" t="s">
        <v>18</v>
      </c>
      <c r="D10854" s="12">
        <v>38293</v>
      </c>
      <c r="E10854" s="13" t="s">
        <v>19</v>
      </c>
      <c r="F10854" s="13" t="s">
        <v>158</v>
      </c>
      <c r="G10854" s="14" t="s">
        <v>195</v>
      </c>
      <c r="H10854" s="15">
        <f>HYPERLINK("https://docs.wto.org/imrd/directdoc.asp?DDFDocuments/t/G/SPS/NTPKM19R3.DOC","EN")</f>
      </c>
      <c r="I10854" s="15">
        <f>HYPERLINK("https://docs.wto.org/imrd/directdoc.asp?DDFDocuments/u/G/SPS/NTPKM19R3.DOC","FR")</f>
      </c>
      <c r="J10854" s="15">
        <f>HYPERLINK("https://docs.wto.org/imrd/directdoc.asp?DDFDocuments/v/G/SPS/NTPKM19R3.DOC","ES")</f>
      </c>
    </row>
    <row r="10855">
      <c r="A10855" s="10" t="s">
        <v>18548</v>
      </c>
      <c r="B10855" s="11" t="s">
        <v>161</v>
      </c>
      <c r="C10855" s="10" t="s">
        <v>12</v>
      </c>
      <c r="D10855" s="12">
        <v>38293</v>
      </c>
      <c r="E10855" s="13" t="s">
        <v>18549</v>
      </c>
      <c r="F10855" s="13" t="s">
        <v>158</v>
      </c>
      <c r="G10855" s="14" t="s">
        <v>72</v>
      </c>
      <c r="H10855" s="15">
        <f>HYPERLINK("https://docs.wto.org/imrd/directdoc.asp?DDFDocuments/t/G/SPS/NUSA1000.DOC","EN")</f>
      </c>
      <c r="I10855" s="15">
        <f>HYPERLINK("https://docs.wto.org/imrd/directdoc.asp?DDFDocuments/u/G/SPS/NUSA1000.DOC","FR")</f>
      </c>
      <c r="J10855" s="15">
        <f>HYPERLINK("https://docs.wto.org/imrd/directdoc.asp?DDFDocuments/v/G/SPS/NUSA1000.DOC","ES")</f>
      </c>
    </row>
    <row r="10856">
      <c r="A10856" s="10" t="s">
        <v>18550</v>
      </c>
      <c r="B10856" s="11" t="s">
        <v>161</v>
      </c>
      <c r="C10856" s="10" t="s">
        <v>40</v>
      </c>
      <c r="D10856" s="12">
        <v>38293</v>
      </c>
      <c r="E10856" s="13" t="s">
        <v>19</v>
      </c>
      <c r="F10856" s="13" t="s">
        <v>3627</v>
      </c>
      <c r="G10856" s="14"/>
      <c r="H10856" s="15">
        <f>HYPERLINK("https://docs.wto.org/imrd/directdoc.asp?DDFDocuments/t/G/SPS/NUSA636A1.DOC","EN")</f>
      </c>
      <c r="I10856" s="15">
        <f>HYPERLINK("https://docs.wto.org/imrd/directdoc.asp?DDFDocuments/u/G/SPS/NUSA636A1.DOC","FR")</f>
      </c>
      <c r="J10856" s="15">
        <f>HYPERLINK("https://docs.wto.org/imrd/directdoc.asp?DDFDocuments/v/G/SPS/NUSA636A1.DOC","ES")</f>
      </c>
    </row>
    <row r="10857">
      <c r="A10857" s="10" t="s">
        <v>18551</v>
      </c>
      <c r="B10857" s="11" t="s">
        <v>82</v>
      </c>
      <c r="C10857" s="10" t="s">
        <v>18</v>
      </c>
      <c r="D10857" s="12">
        <v>38289</v>
      </c>
      <c r="E10857" s="13" t="s">
        <v>18552</v>
      </c>
      <c r="F10857" s="13" t="s">
        <v>122</v>
      </c>
      <c r="G10857" s="14"/>
      <c r="H10857" s="15">
        <f>HYPERLINK("https://docs.wto.org/imrd/directdoc.asp?DDFDocuments/q/G/SPS/NEEC250.pdf","EN")</f>
      </c>
      <c r="I10857" s="15">
        <f>HYPERLINK("https://docs.wto.org/imrd/directdoc.asp?DDFDocuments/r/G/SPS/NEEC250.pdf","FR")</f>
      </c>
      <c r="J10857" s="15">
        <f>HYPERLINK("https://docs.wto.org/imrd/directdoc.asp?DDFDocuments/s/G/SPS/NEEC250.pdf","ES")</f>
      </c>
    </row>
    <row r="10858">
      <c r="A10858" s="10" t="s">
        <v>18553</v>
      </c>
      <c r="B10858" s="11" t="s">
        <v>195</v>
      </c>
      <c r="C10858" s="10" t="s">
        <v>40</v>
      </c>
      <c r="D10858" s="12">
        <v>38289</v>
      </c>
      <c r="E10858" s="13" t="s">
        <v>19</v>
      </c>
      <c r="F10858" s="13" t="s">
        <v>992</v>
      </c>
      <c r="G10858" s="14"/>
      <c r="H10858" s="15">
        <f>HYPERLINK("https://docs.wto.org/imrd/directdoc.asp?DDFDocuments/t/G/SPS/NNZL298A1.DOC","EN")</f>
      </c>
      <c r="I10858" s="15">
        <f>HYPERLINK("https://docs.wto.org/imrd/directdoc.asp?DDFDocuments/u/G/SPS/NNZL298A1.DOC","FR")</f>
      </c>
      <c r="J10858" s="15">
        <f>HYPERLINK("https://docs.wto.org/imrd/directdoc.asp?DDFDocuments/v/G/SPS/NNZL298A1.DOC","ES")</f>
      </c>
    </row>
    <row r="10859">
      <c r="A10859" s="10" t="s">
        <v>18554</v>
      </c>
      <c r="B10859" s="11" t="s">
        <v>195</v>
      </c>
      <c r="C10859" s="10" t="s">
        <v>12</v>
      </c>
      <c r="D10859" s="12">
        <v>38289</v>
      </c>
      <c r="E10859" s="13" t="s">
        <v>18555</v>
      </c>
      <c r="F10859" s="13" t="s">
        <v>158</v>
      </c>
      <c r="G10859" s="14"/>
      <c r="H10859" s="15">
        <f>HYPERLINK("https://docs.wto.org/imrd/directdoc.asp?DDFDocuments/t/G/SPS/NNZL310.DOC","EN")</f>
      </c>
      <c r="I10859" s="15">
        <f>HYPERLINK("https://docs.wto.org/imrd/directdoc.asp?DDFDocuments/u/G/SPS/NNZL310.DOC","FR")</f>
      </c>
      <c r="J10859" s="15">
        <f>HYPERLINK("https://docs.wto.org/imrd/directdoc.asp?DDFDocuments/v/G/SPS/NNZL310.DOC","ES")</f>
      </c>
    </row>
    <row r="10860">
      <c r="A10860" s="10" t="s">
        <v>18556</v>
      </c>
      <c r="B10860" s="11" t="s">
        <v>82</v>
      </c>
      <c r="C10860" s="10" t="s">
        <v>40</v>
      </c>
      <c r="D10860" s="12">
        <v>38287</v>
      </c>
      <c r="E10860" s="13" t="s">
        <v>19</v>
      </c>
      <c r="F10860" s="13" t="s">
        <v>6995</v>
      </c>
      <c r="G10860" s="14"/>
      <c r="H10860" s="15">
        <f>HYPERLINK("https://docs.wto.org/imrd/directdoc.asp?DDFDocuments/t/G/SPS/NEEC110A2.doc","EN")</f>
      </c>
      <c r="I10860" s="15">
        <f>HYPERLINK("https://docs.wto.org/imrd/directdoc.asp?DDFDocuments/u/G/SPS/NEEC110A2.doc","FR")</f>
      </c>
      <c r="J10860" s="15">
        <f>HYPERLINK("https://docs.wto.org/imrd/directdoc.asp?DDFDocuments/v/G/SPS/NEEC110A2.doc","ES")</f>
      </c>
    </row>
    <row r="10861">
      <c r="A10861" s="10" t="s">
        <v>18557</v>
      </c>
      <c r="B10861" s="11" t="s">
        <v>365</v>
      </c>
      <c r="C10861" s="10" t="s">
        <v>18</v>
      </c>
      <c r="D10861" s="12">
        <v>38286</v>
      </c>
      <c r="E10861" s="13" t="s">
        <v>7733</v>
      </c>
      <c r="F10861" s="13" t="s">
        <v>992</v>
      </c>
      <c r="G10861" s="14" t="s">
        <v>149</v>
      </c>
      <c r="H10861" s="15">
        <f>HYPERLINK("https://docs.wto.org/imrd/directdoc.asp?DDFDocuments/t/G/SPS/NCHL171.doc","EN")</f>
      </c>
      <c r="I10861" s="15">
        <f>HYPERLINK("https://docs.wto.org/imrd/directdoc.asp?DDFDocuments/u/G/SPS/NCHL171.doc","FR")</f>
      </c>
      <c r="J10861" s="15">
        <f>HYPERLINK("https://docs.wto.org/imrd/directdoc.asp?DDFDocuments/v/G/SPS/NCHL171.doc","ES")</f>
      </c>
    </row>
    <row r="10862">
      <c r="A10862" s="10" t="s">
        <v>18558</v>
      </c>
      <c r="B10862" s="11" t="s">
        <v>149</v>
      </c>
      <c r="C10862" s="10" t="s">
        <v>40</v>
      </c>
      <c r="D10862" s="12">
        <v>38286</v>
      </c>
      <c r="E10862" s="13" t="s">
        <v>19</v>
      </c>
      <c r="F10862" s="13" t="s">
        <v>1550</v>
      </c>
      <c r="G10862" s="14"/>
      <c r="H10862" s="15">
        <f>HYPERLINK("https://docs.wto.org/imrd/directdoc.asp?DDFDocuments/t/G/SPS/NCHN79A1S1.DOC","EN")</f>
      </c>
      <c r="I10862" s="15">
        <f>HYPERLINK("https://docs.wto.org/imrd/directdoc.asp?DDFDocuments/u/G/SPS/NCHN79A1S1.DOC","FR")</f>
      </c>
      <c r="J10862" s="15">
        <f>HYPERLINK("https://docs.wto.org/imrd/directdoc.asp?DDFDocuments/v/G/SPS/NCHN79A1S1.DOC","ES")</f>
      </c>
    </row>
    <row r="10863">
      <c r="A10863" s="10" t="s">
        <v>18559</v>
      </c>
      <c r="B10863" s="11" t="s">
        <v>149</v>
      </c>
      <c r="C10863" s="10" t="s">
        <v>40</v>
      </c>
      <c r="D10863" s="12">
        <v>38286</v>
      </c>
      <c r="E10863" s="13" t="s">
        <v>19</v>
      </c>
      <c r="F10863" s="13" t="s">
        <v>16517</v>
      </c>
      <c r="G10863" s="14"/>
      <c r="H10863" s="15">
        <f>HYPERLINK("https://docs.wto.org/imrd/directdoc.asp?DDFDocuments/t/G/SPS/NCHN80A1S1.DOC","EN")</f>
      </c>
      <c r="I10863" s="15">
        <f>HYPERLINK("https://docs.wto.org/imrd/directdoc.asp?DDFDocuments/u/G/SPS/NCHN80A1S1.DOC","FR")</f>
      </c>
      <c r="J10863" s="15">
        <f>HYPERLINK("https://docs.wto.org/imrd/directdoc.asp?DDFDocuments/v/G/SPS/NCHN80A1S1.DOC","ES")</f>
      </c>
    </row>
    <row r="10864">
      <c r="A10864" s="10" t="s">
        <v>18560</v>
      </c>
      <c r="B10864" s="11" t="s">
        <v>95</v>
      </c>
      <c r="C10864" s="10" t="s">
        <v>18</v>
      </c>
      <c r="D10864" s="12">
        <v>38282</v>
      </c>
      <c r="E10864" s="13" t="s">
        <v>18561</v>
      </c>
      <c r="F10864" s="13" t="s">
        <v>3442</v>
      </c>
      <c r="G10864" s="14"/>
      <c r="H10864" s="15">
        <f>HYPERLINK("https://docs.wto.org/imrd/directdoc.asp?DDFDocuments/t/G/SPS/NBRA98.DOC","EN")</f>
      </c>
      <c r="I10864" s="15">
        <f>HYPERLINK("https://docs.wto.org/imrd/directdoc.asp?DDFDocuments/u/G/SPS/NBRA98.DOC","FR")</f>
      </c>
      <c r="J10864" s="15">
        <f>HYPERLINK("https://docs.wto.org/imrd/directdoc.asp?DDFDocuments/v/G/SPS/NBRA98.DOC","ES")</f>
      </c>
    </row>
    <row r="10865">
      <c r="A10865" s="10" t="s">
        <v>18562</v>
      </c>
      <c r="B10865" s="11" t="s">
        <v>82</v>
      </c>
      <c r="C10865" s="10" t="s">
        <v>18</v>
      </c>
      <c r="D10865" s="12">
        <v>38282</v>
      </c>
      <c r="E10865" s="13" t="s">
        <v>16655</v>
      </c>
      <c r="F10865" s="13" t="s">
        <v>787</v>
      </c>
      <c r="G10865" s="14"/>
      <c r="H10865" s="15">
        <f>HYPERLINK("https://docs.wto.org/imrd/directdoc.asp?DDFDocuments/t/G/SPS/NEEC249.doc","EN")</f>
      </c>
      <c r="I10865" s="15">
        <f>HYPERLINK("https://docs.wto.org/imrd/directdoc.asp?DDFDocuments/u/G/SPS/NEEC249.doc","FR")</f>
      </c>
      <c r="J10865" s="15">
        <f>HYPERLINK("https://docs.wto.org/imrd/directdoc.asp?DDFDocuments/v/G/SPS/NEEC249.doc","ES")</f>
      </c>
    </row>
    <row r="10866">
      <c r="A10866" s="10" t="s">
        <v>18563</v>
      </c>
      <c r="B10866" s="11" t="s">
        <v>82</v>
      </c>
      <c r="C10866" s="10" t="s">
        <v>40</v>
      </c>
      <c r="D10866" s="12">
        <v>38281</v>
      </c>
      <c r="E10866" s="13" t="s">
        <v>19</v>
      </c>
      <c r="F10866" s="13" t="s">
        <v>18564</v>
      </c>
      <c r="G10866" s="14"/>
      <c r="H10866" s="15">
        <f>HYPERLINK("https://docs.wto.org/imrd/directdoc.asp?DDFDocuments/t/G/SPS/NEEC94A8.DOC","EN")</f>
      </c>
      <c r="I10866" s="15">
        <f>HYPERLINK("https://docs.wto.org/imrd/directdoc.asp?DDFDocuments/u/G/SPS/NEEC94A8.DOC","FR")</f>
      </c>
      <c r="J10866" s="15">
        <f>HYPERLINK("https://docs.wto.org/imrd/directdoc.asp?DDFDocuments/v/G/SPS/NEEC94A8.DOC","ES")</f>
      </c>
    </row>
    <row r="10867">
      <c r="A10867" s="10" t="s">
        <v>18565</v>
      </c>
      <c r="B10867" s="11" t="s">
        <v>145</v>
      </c>
      <c r="C10867" s="10" t="s">
        <v>40</v>
      </c>
      <c r="D10867" s="12">
        <v>38281</v>
      </c>
      <c r="E10867" s="13" t="s">
        <v>19</v>
      </c>
      <c r="F10867" s="13" t="s">
        <v>925</v>
      </c>
      <c r="G10867" s="14" t="s">
        <v>34</v>
      </c>
      <c r="H10867" s="15">
        <f>HYPERLINK("https://docs.wto.org/imrd/directdoc.asp?DDFDocuments/t/G/SPS/NPHL54A1.DOC","EN")</f>
      </c>
      <c r="I10867" s="15">
        <f>HYPERLINK("https://docs.wto.org/imrd/directdoc.asp?DDFDocuments/u/G/SPS/NPHL54A1.DOC","FR")</f>
      </c>
      <c r="J10867" s="15">
        <f>HYPERLINK("https://docs.wto.org/imrd/directdoc.asp?DDFDocuments/v/G/SPS/NPHL54A1.DOC","ES")</f>
      </c>
    </row>
    <row r="10868">
      <c r="A10868" s="10" t="s">
        <v>18566</v>
      </c>
      <c r="B10868" s="11" t="s">
        <v>145</v>
      </c>
      <c r="C10868" s="10" t="s">
        <v>40</v>
      </c>
      <c r="D10868" s="12">
        <v>38281</v>
      </c>
      <c r="E10868" s="13" t="s">
        <v>19</v>
      </c>
      <c r="F10868" s="13" t="s">
        <v>925</v>
      </c>
      <c r="G10868" s="14" t="s">
        <v>72</v>
      </c>
      <c r="H10868" s="15">
        <f>HYPERLINK("https://docs.wto.org/imrd/directdoc.asp?DDFDocuments/t/G/SPS/NPHL68A1.DOC","EN")</f>
      </c>
      <c r="I10868" s="15">
        <f>HYPERLINK("https://docs.wto.org/imrd/directdoc.asp?DDFDocuments/u/G/SPS/NPHL68A1.DOC","FR")</f>
      </c>
      <c r="J10868" s="15">
        <f>HYPERLINK("https://docs.wto.org/imrd/directdoc.asp?DDFDocuments/v/G/SPS/NPHL68A1.DOC","ES")</f>
      </c>
    </row>
    <row r="10869">
      <c r="A10869" s="10" t="s">
        <v>18567</v>
      </c>
      <c r="B10869" s="11" t="s">
        <v>153</v>
      </c>
      <c r="C10869" s="10" t="s">
        <v>54</v>
      </c>
      <c r="D10869" s="12">
        <v>38275</v>
      </c>
      <c r="E10869" s="13" t="s">
        <v>19</v>
      </c>
      <c r="F10869" s="13" t="s">
        <v>9716</v>
      </c>
      <c r="G10869" s="14" t="s">
        <v>17589</v>
      </c>
      <c r="H10869" s="15">
        <f>HYPERLINK("https://docs.wto.org/imrd/directdoc.asp?DDFDocuments/t/G/SPS/NKOR98A10.DOC","EN")</f>
      </c>
      <c r="I10869" s="15">
        <f>HYPERLINK("https://docs.wto.org/imrd/directdoc.asp?DDFDocuments/u/G/SPS/NKOR98A10.DOC","FR")</f>
      </c>
      <c r="J10869" s="15">
        <f>HYPERLINK("https://docs.wto.org/imrd/directdoc.asp?DDFDocuments/v/G/SPS/NKOR98A10.DOC","ES")</f>
      </c>
    </row>
    <row r="10870">
      <c r="A10870" s="10" t="s">
        <v>18568</v>
      </c>
      <c r="B10870" s="11" t="s">
        <v>59</v>
      </c>
      <c r="C10870" s="10" t="s">
        <v>18</v>
      </c>
      <c r="D10870" s="12">
        <v>38274</v>
      </c>
      <c r="E10870" s="13" t="s">
        <v>3923</v>
      </c>
      <c r="F10870" s="13" t="s">
        <v>18569</v>
      </c>
      <c r="G10870" s="14" t="s">
        <v>195</v>
      </c>
      <c r="H10870" s="15">
        <f>HYPERLINK("https://docs.wto.org/imrd/directdoc.asp?DDFDocuments/t/G/SPS/NTPKM43.doc","EN")</f>
      </c>
      <c r="I10870" s="15">
        <f>HYPERLINK("https://docs.wto.org/imrd/directdoc.asp?DDFDocuments/u/G/SPS/NTPKM43.doc","FR")</f>
      </c>
      <c r="J10870" s="15">
        <f>HYPERLINK("https://docs.wto.org/imrd/directdoc.asp?DDFDocuments/v/G/SPS/NTPKM43.doc","ES")</f>
      </c>
    </row>
    <row r="10871">
      <c r="A10871" s="10" t="s">
        <v>18570</v>
      </c>
      <c r="B10871" s="11" t="s">
        <v>72</v>
      </c>
      <c r="C10871" s="10" t="s">
        <v>18</v>
      </c>
      <c r="D10871" s="12">
        <v>38272</v>
      </c>
      <c r="E10871" s="13" t="s">
        <v>18571</v>
      </c>
      <c r="F10871" s="13" t="s">
        <v>24</v>
      </c>
      <c r="G10871" s="14"/>
      <c r="H10871" s="15">
        <f>HYPERLINK("https://docs.wto.org/imrd/directdoc.asp?DDFDocuments/t/G/SPS/NCAN221.DOC","EN")</f>
      </c>
      <c r="I10871" s="15">
        <f>HYPERLINK("https://docs.wto.org/imrd/directdoc.asp?DDFDocuments/u/G/SPS/NCAN221.DOC","FR")</f>
      </c>
      <c r="J10871" s="15">
        <f>HYPERLINK("https://docs.wto.org/imrd/directdoc.asp?DDFDocuments/v/G/SPS/NCAN221.DOC","ES")</f>
      </c>
    </row>
    <row r="10872">
      <c r="A10872" s="10" t="s">
        <v>18572</v>
      </c>
      <c r="B10872" s="11" t="s">
        <v>95</v>
      </c>
      <c r="C10872" s="10" t="s">
        <v>18</v>
      </c>
      <c r="D10872" s="12">
        <v>38271</v>
      </c>
      <c r="E10872" s="13" t="s">
        <v>18573</v>
      </c>
      <c r="F10872" s="13" t="s">
        <v>3688</v>
      </c>
      <c r="G10872" s="14"/>
      <c r="H10872" s="15">
        <f>HYPERLINK("https://docs.wto.org/imrd/directdoc.asp?DDFDocuments/q/G/SPS/NBRA97.pdf","EN")</f>
      </c>
      <c r="I10872" s="15">
        <f>HYPERLINK("https://docs.wto.org/imrd/directdoc.asp?DDFDocuments/r/G/SPS/NBRA97.pdf","FR")</f>
      </c>
      <c r="J10872" s="15">
        <f>HYPERLINK("https://docs.wto.org/imrd/directdoc.asp?DDFDocuments/s/G/SPS/NBRA97.pdf","ES")</f>
      </c>
    </row>
    <row r="10873">
      <c r="A10873" s="10" t="s">
        <v>18574</v>
      </c>
      <c r="B10873" s="11" t="s">
        <v>351</v>
      </c>
      <c r="C10873" s="10" t="s">
        <v>12</v>
      </c>
      <c r="D10873" s="12">
        <v>38271</v>
      </c>
      <c r="E10873" s="13" t="s">
        <v>17710</v>
      </c>
      <c r="F10873" s="13" t="s">
        <v>2192</v>
      </c>
      <c r="G10873" s="14" t="s">
        <v>18575</v>
      </c>
      <c r="H10873" s="15">
        <f>HYPERLINK("https://docs.wto.org/imrd/directdoc.asp?DDFDocuments/t/G/SPS/NJOR10.doc","EN")</f>
      </c>
      <c r="I10873" s="15">
        <f>HYPERLINK("https://docs.wto.org/imrd/directdoc.asp?DDFDocuments/u/G/SPS/NJOR10.doc","FR")</f>
      </c>
      <c r="J10873" s="15">
        <f>HYPERLINK("https://docs.wto.org/imrd/directdoc.asp?DDFDocuments/v/G/SPS/NJOR10.doc","ES")</f>
      </c>
    </row>
    <row r="10874">
      <c r="A10874" s="10" t="s">
        <v>18576</v>
      </c>
      <c r="B10874" s="11" t="s">
        <v>351</v>
      </c>
      <c r="C10874" s="10" t="s">
        <v>12</v>
      </c>
      <c r="D10874" s="12">
        <v>38271</v>
      </c>
      <c r="E10874" s="13" t="s">
        <v>18577</v>
      </c>
      <c r="F10874" s="13" t="s">
        <v>5891</v>
      </c>
      <c r="G10874" s="14" t="s">
        <v>523</v>
      </c>
      <c r="H10874" s="15">
        <f>HYPERLINK("https://docs.wto.org/imrd/directdoc.asp?DDFDocuments/t/G/SPS/NJOR11.DOC","EN")</f>
      </c>
      <c r="I10874" s="15">
        <f>HYPERLINK("https://docs.wto.org/imrd/directdoc.asp?DDFDocuments/u/G/SPS/NJOR11.DOC","FR")</f>
      </c>
      <c r="J10874" s="15">
        <f>HYPERLINK("https://docs.wto.org/imrd/directdoc.asp?DDFDocuments/v/G/SPS/NJOR11.DOC","ES")</f>
      </c>
    </row>
    <row r="10875">
      <c r="A10875" s="10" t="s">
        <v>18578</v>
      </c>
      <c r="B10875" s="11" t="s">
        <v>351</v>
      </c>
      <c r="C10875" s="10" t="s">
        <v>12</v>
      </c>
      <c r="D10875" s="12">
        <v>38271</v>
      </c>
      <c r="E10875" s="13" t="s">
        <v>17710</v>
      </c>
      <c r="F10875" s="13" t="s">
        <v>2192</v>
      </c>
      <c r="G10875" s="14" t="s">
        <v>95</v>
      </c>
      <c r="H10875" s="15">
        <f>HYPERLINK("https://docs.wto.org/imrd/directdoc.asp?DDFDocuments/t/G/SPS/NJOR12.doc","EN")</f>
      </c>
      <c r="I10875" s="15">
        <f>HYPERLINK("https://docs.wto.org/imrd/directdoc.asp?DDFDocuments/u/G/SPS/NJOR12.doc","FR")</f>
      </c>
      <c r="J10875" s="15">
        <f>HYPERLINK("https://docs.wto.org/imrd/directdoc.asp?DDFDocuments/v/G/SPS/NJOR12.doc","ES")</f>
      </c>
    </row>
    <row r="10876">
      <c r="A10876" s="10" t="s">
        <v>18579</v>
      </c>
      <c r="B10876" s="11" t="s">
        <v>351</v>
      </c>
      <c r="C10876" s="10" t="s">
        <v>12</v>
      </c>
      <c r="D10876" s="12">
        <v>38271</v>
      </c>
      <c r="E10876" s="13" t="s">
        <v>18580</v>
      </c>
      <c r="F10876" s="13" t="s">
        <v>138</v>
      </c>
      <c r="G10876" s="14" t="s">
        <v>18581</v>
      </c>
      <c r="H10876" s="15">
        <f>HYPERLINK("https://docs.wto.org/imrd/directdoc.asp?DDFDocuments/t/G/SPS/NJOR13.DOC","EN")</f>
      </c>
      <c r="I10876" s="15">
        <f>HYPERLINK("https://docs.wto.org/imrd/directdoc.asp?DDFDocuments/u/G/SPS/NJOR13.DOC","FR")</f>
      </c>
      <c r="J10876" s="15">
        <f>HYPERLINK("https://docs.wto.org/imrd/directdoc.asp?DDFDocuments/v/G/SPS/NJOR13.DOC","ES")</f>
      </c>
    </row>
    <row r="10877">
      <c r="A10877" s="10" t="s">
        <v>18582</v>
      </c>
      <c r="B10877" s="11" t="s">
        <v>161</v>
      </c>
      <c r="C10877" s="10" t="s">
        <v>54</v>
      </c>
      <c r="D10877" s="12">
        <v>38271</v>
      </c>
      <c r="E10877" s="13" t="s">
        <v>19</v>
      </c>
      <c r="F10877" s="13" t="s">
        <v>138</v>
      </c>
      <c r="G10877" s="14" t="s">
        <v>17509</v>
      </c>
      <c r="H10877" s="15">
        <f>HYPERLINK("https://docs.wto.org/imrd/directdoc.asp?DDFDocuments/q/G/SPS/NUSA856A1.pdf","EN")</f>
      </c>
      <c r="I10877" s="15">
        <f>HYPERLINK("https://docs.wto.org/imrd/directdoc.asp?DDFDocuments/r/G/SPS/NUSA856A1.pdf","FR")</f>
      </c>
      <c r="J10877" s="15">
        <f>HYPERLINK("https://docs.wto.org/imrd/directdoc.asp?DDFDocuments/s/G/SPS/NUSA856A1.pdf","ES")</f>
      </c>
    </row>
    <row r="10878">
      <c r="A10878" s="10" t="s">
        <v>18583</v>
      </c>
      <c r="B10878" s="11" t="s">
        <v>82</v>
      </c>
      <c r="C10878" s="10" t="s">
        <v>40</v>
      </c>
      <c r="D10878" s="12">
        <v>38265</v>
      </c>
      <c r="E10878" s="13" t="s">
        <v>19</v>
      </c>
      <c r="F10878" s="13" t="s">
        <v>787</v>
      </c>
      <c r="G10878" s="14"/>
      <c r="H10878" s="15">
        <f>HYPERLINK("https://docs.wto.org/imrd/directdoc.asp?DDFDocuments/t/G/SPS/NEEC243A1.doc","EN")</f>
      </c>
      <c r="I10878" s="15">
        <f>HYPERLINK("https://docs.wto.org/imrd/directdoc.asp?DDFDocuments/u/G/SPS/NEEC243A1.doc","FR")</f>
      </c>
      <c r="J10878" s="15">
        <f>HYPERLINK("https://docs.wto.org/imrd/directdoc.asp?DDFDocuments/v/G/SPS/NEEC243A1.doc","ES")</f>
      </c>
    </row>
    <row r="10879">
      <c r="A10879" s="10" t="s">
        <v>18584</v>
      </c>
      <c r="B10879" s="11" t="s">
        <v>195</v>
      </c>
      <c r="C10879" s="10" t="s">
        <v>18</v>
      </c>
      <c r="D10879" s="12">
        <v>38261</v>
      </c>
      <c r="E10879" s="13" t="s">
        <v>18585</v>
      </c>
      <c r="F10879" s="13" t="s">
        <v>1282</v>
      </c>
      <c r="G10879" s="14" t="s">
        <v>188</v>
      </c>
      <c r="H10879" s="15">
        <f>HYPERLINK("https://docs.wto.org/imrd/directdoc.asp?DDFDocuments/t/G/SPS/NNZL308.doc","EN")</f>
      </c>
      <c r="I10879" s="15">
        <f>HYPERLINK("https://docs.wto.org/imrd/directdoc.asp?DDFDocuments/u/G/SPS/NNZL308.doc","FR")</f>
      </c>
      <c r="J10879" s="15">
        <f>HYPERLINK("https://docs.wto.org/imrd/directdoc.asp?DDFDocuments/v/G/SPS/NNZL308.doc","ES")</f>
      </c>
    </row>
    <row r="10880">
      <c r="A10880" s="10" t="s">
        <v>18586</v>
      </c>
      <c r="B10880" s="11" t="s">
        <v>1093</v>
      </c>
      <c r="C10880" s="10" t="s">
        <v>18</v>
      </c>
      <c r="D10880" s="12">
        <v>38258</v>
      </c>
      <c r="E10880" s="13" t="s">
        <v>18587</v>
      </c>
      <c r="F10880" s="13" t="s">
        <v>18588</v>
      </c>
      <c r="G10880" s="14"/>
      <c r="H10880" s="15">
        <f>HYPERLINK("https://docs.wto.org/imrd/directdoc.asp?DDFDocuments/t/G/SPS/NNLD62.doc","EN")</f>
      </c>
      <c r="I10880" s="15">
        <f>HYPERLINK("https://docs.wto.org/imrd/directdoc.asp?DDFDocuments/u/G/SPS/NNLD62.doc","FR")</f>
      </c>
      <c r="J10880" s="15">
        <f>HYPERLINK("https://docs.wto.org/imrd/directdoc.asp?DDFDocuments/v/G/SPS/NNLD62.doc","ES")</f>
      </c>
    </row>
    <row r="10881">
      <c r="A10881" s="10" t="s">
        <v>18589</v>
      </c>
      <c r="B10881" s="11" t="s">
        <v>145</v>
      </c>
      <c r="C10881" s="10" t="s">
        <v>54</v>
      </c>
      <c r="D10881" s="12">
        <v>38258</v>
      </c>
      <c r="E10881" s="13" t="s">
        <v>19</v>
      </c>
      <c r="F10881" s="13" t="s">
        <v>925</v>
      </c>
      <c r="G10881" s="14" t="s">
        <v>3481</v>
      </c>
      <c r="H10881" s="15">
        <f>HYPERLINK("https://docs.wto.org/imrd/directdoc.asp?DDFDocuments/t/G/SPS/NPHL64A1.DOC","EN")</f>
      </c>
      <c r="I10881" s="15">
        <f>HYPERLINK("https://docs.wto.org/imrd/directdoc.asp?DDFDocuments/u/G/SPS/NPHL64A1.DOC","FR")</f>
      </c>
      <c r="J10881" s="15">
        <f>HYPERLINK("https://docs.wto.org/imrd/directdoc.asp?DDFDocuments/v/G/SPS/NPHL64A1.DOC","ES")</f>
      </c>
    </row>
    <row r="10882">
      <c r="A10882" s="10" t="s">
        <v>18590</v>
      </c>
      <c r="B10882" s="11" t="s">
        <v>145</v>
      </c>
      <c r="C10882" s="10" t="s">
        <v>54</v>
      </c>
      <c r="D10882" s="12">
        <v>38258</v>
      </c>
      <c r="E10882" s="13" t="s">
        <v>19</v>
      </c>
      <c r="F10882" s="13" t="s">
        <v>925</v>
      </c>
      <c r="G10882" s="14" t="s">
        <v>3481</v>
      </c>
      <c r="H10882" s="15">
        <f>HYPERLINK("https://docs.wto.org/imrd/directdoc.asp?DDFDocuments/t/G/SPS/NPHL67A1.DOC","EN")</f>
      </c>
      <c r="I10882" s="15">
        <f>HYPERLINK("https://docs.wto.org/imrd/directdoc.asp?DDFDocuments/u/G/SPS/NPHL67A1.DOC","FR")</f>
      </c>
      <c r="J10882" s="15">
        <f>HYPERLINK("https://docs.wto.org/imrd/directdoc.asp?DDFDocuments/v/G/SPS/NPHL67A1.DOC","ES")</f>
      </c>
    </row>
    <row r="10883">
      <c r="A10883" s="10" t="s">
        <v>18591</v>
      </c>
      <c r="B10883" s="11" t="s">
        <v>145</v>
      </c>
      <c r="C10883" s="10" t="s">
        <v>54</v>
      </c>
      <c r="D10883" s="12">
        <v>38258</v>
      </c>
      <c r="E10883" s="13" t="s">
        <v>19</v>
      </c>
      <c r="F10883" s="13" t="s">
        <v>925</v>
      </c>
      <c r="G10883" s="14" t="s">
        <v>3481</v>
      </c>
      <c r="H10883" s="15">
        <f>HYPERLINK("https://docs.wto.org/imrd/directdoc.asp?DDFDocuments/t/G/SPS/NPHL70A1.DOC","EN")</f>
      </c>
      <c r="I10883" s="15">
        <f>HYPERLINK("https://docs.wto.org/imrd/directdoc.asp?DDFDocuments/u/G/SPS/NPHL70A1.DOC","FR")</f>
      </c>
      <c r="J10883" s="15">
        <f>HYPERLINK("https://docs.wto.org/imrd/directdoc.asp?DDFDocuments/v/G/SPS/NPHL70A1.DOC","ES")</f>
      </c>
    </row>
    <row r="10884">
      <c r="A10884" s="10" t="s">
        <v>18592</v>
      </c>
      <c r="B10884" s="11" t="s">
        <v>161</v>
      </c>
      <c r="C10884" s="10" t="s">
        <v>18</v>
      </c>
      <c r="D10884" s="12">
        <v>38258</v>
      </c>
      <c r="E10884" s="13" t="s">
        <v>14236</v>
      </c>
      <c r="F10884" s="13" t="s">
        <v>335</v>
      </c>
      <c r="G10884" s="14"/>
      <c r="H10884" s="15">
        <f>HYPERLINK("https://docs.wto.org/imrd/directdoc.asp?DDFDocuments/t/G/SPS/NUSA994.doc","EN")</f>
      </c>
      <c r="I10884" s="15">
        <f>HYPERLINK("https://docs.wto.org/imrd/directdoc.asp?DDFDocuments/u/G/SPS/NUSA994.doc","FR")</f>
      </c>
      <c r="J10884" s="15">
        <f>HYPERLINK("https://docs.wto.org/imrd/directdoc.asp?DDFDocuments/v/G/SPS/NUSA994.doc","ES")</f>
      </c>
    </row>
    <row r="10885">
      <c r="A10885" s="10" t="s">
        <v>18593</v>
      </c>
      <c r="B10885" s="11" t="s">
        <v>82</v>
      </c>
      <c r="C10885" s="10" t="s">
        <v>40</v>
      </c>
      <c r="D10885" s="12">
        <v>38257</v>
      </c>
      <c r="E10885" s="13" t="s">
        <v>19</v>
      </c>
      <c r="F10885" s="13" t="s">
        <v>787</v>
      </c>
      <c r="G10885" s="14"/>
      <c r="H10885" s="15">
        <f>HYPERLINK("https://docs.wto.org/imrd/directdoc.asp?DDFDocuments/t/G/SPS/NEEC196A1.doc","EN")</f>
      </c>
      <c r="I10885" s="15">
        <f>HYPERLINK("https://docs.wto.org/imrd/directdoc.asp?DDFDocuments/u/G/SPS/NEEC196A1.doc","FR")</f>
      </c>
      <c r="J10885" s="15">
        <f>HYPERLINK("https://docs.wto.org/imrd/directdoc.asp?DDFDocuments/v/G/SPS/NEEC196A1.doc","ES")</f>
      </c>
    </row>
    <row r="10886">
      <c r="A10886" s="10" t="s">
        <v>18594</v>
      </c>
      <c r="B10886" s="11" t="s">
        <v>153</v>
      </c>
      <c r="C10886" s="10" t="s">
        <v>18</v>
      </c>
      <c r="D10886" s="12">
        <v>38257</v>
      </c>
      <c r="E10886" s="13" t="s">
        <v>18595</v>
      </c>
      <c r="F10886" s="13" t="s">
        <v>18596</v>
      </c>
      <c r="G10886" s="14" t="s">
        <v>188</v>
      </c>
      <c r="H10886" s="15">
        <f>HYPERLINK("https://docs.wto.org/imrd/directdoc.asp?DDFDocuments/q/G/SPS/NKOR168.pdf","EN")</f>
      </c>
      <c r="I10886" s="15">
        <f>HYPERLINK("https://docs.wto.org/imrd/directdoc.asp?DDFDocuments/r/G/SPS/NKOR168.pdf","FR")</f>
      </c>
      <c r="J10886" s="15">
        <f>HYPERLINK("https://docs.wto.org/imrd/directdoc.asp?DDFDocuments/s/G/SPS/NKOR168.pdf","ES")</f>
      </c>
    </row>
    <row r="10887">
      <c r="A10887" s="10" t="s">
        <v>18597</v>
      </c>
      <c r="B10887" s="11" t="s">
        <v>1331</v>
      </c>
      <c r="C10887" s="10" t="s">
        <v>54</v>
      </c>
      <c r="D10887" s="12">
        <v>38254</v>
      </c>
      <c r="E10887" s="13" t="s">
        <v>19</v>
      </c>
      <c r="F10887" s="13" t="s">
        <v>925</v>
      </c>
      <c r="G10887" s="14" t="s">
        <v>3481</v>
      </c>
      <c r="H10887" s="15">
        <f>HYPERLINK("https://docs.wto.org/imrd/directdoc.asp?DDFDocuments/t/G/SPS/NHND5A1.DOC","EN")</f>
      </c>
      <c r="I10887" s="15">
        <f>HYPERLINK("https://docs.wto.org/imrd/directdoc.asp?DDFDocuments/u/G/SPS/NHND5A1.DOC","FR")</f>
      </c>
      <c r="J10887" s="15">
        <f>HYPERLINK("https://docs.wto.org/imrd/directdoc.asp?DDFDocuments/v/G/SPS/NHND5A1.DOC","ES")</f>
      </c>
    </row>
    <row r="10888">
      <c r="A10888" s="10" t="s">
        <v>18598</v>
      </c>
      <c r="B10888" s="11" t="s">
        <v>145</v>
      </c>
      <c r="C10888" s="10" t="s">
        <v>54</v>
      </c>
      <c r="D10888" s="12">
        <v>38254</v>
      </c>
      <c r="E10888" s="13" t="s">
        <v>19</v>
      </c>
      <c r="F10888" s="13" t="s">
        <v>925</v>
      </c>
      <c r="G10888" s="14" t="s">
        <v>16535</v>
      </c>
      <c r="H10888" s="15">
        <f>HYPERLINK("https://docs.wto.org/imrd/directdoc.asp?DDFDocuments/t/G/SPS/NPHL25A1.DOC","EN")</f>
      </c>
      <c r="I10888" s="15">
        <f>HYPERLINK("https://docs.wto.org/imrd/directdoc.asp?DDFDocuments/u/G/SPS/NPHL25A1.DOC","FR")</f>
      </c>
      <c r="J10888" s="15">
        <f>HYPERLINK("https://docs.wto.org/imrd/directdoc.asp?DDFDocuments/v/G/SPS/NPHL25A1.DOC","ES")</f>
      </c>
    </row>
    <row r="10889">
      <c r="A10889" s="10" t="s">
        <v>18599</v>
      </c>
      <c r="B10889" s="11" t="s">
        <v>145</v>
      </c>
      <c r="C10889" s="10" t="s">
        <v>54</v>
      </c>
      <c r="D10889" s="12">
        <v>38254</v>
      </c>
      <c r="E10889" s="13" t="s">
        <v>19</v>
      </c>
      <c r="F10889" s="13" t="s">
        <v>925</v>
      </c>
      <c r="G10889" s="14" t="s">
        <v>3481</v>
      </c>
      <c r="H10889" s="15">
        <f>HYPERLINK("https://docs.wto.org/imrd/directdoc.asp?DDFDocuments/t/G/SPS/NPHL36A1.DOC","EN")</f>
      </c>
      <c r="I10889" s="15">
        <f>HYPERLINK("https://docs.wto.org/imrd/directdoc.asp?DDFDocuments/u/G/SPS/NPHL36A1.DOC","FR")</f>
      </c>
      <c r="J10889" s="15">
        <f>HYPERLINK("https://docs.wto.org/imrd/directdoc.asp?DDFDocuments/v/G/SPS/NPHL36A1.DOC","ES")</f>
      </c>
    </row>
    <row r="10890">
      <c r="A10890" s="10" t="s">
        <v>18600</v>
      </c>
      <c r="B10890" s="11" t="s">
        <v>134</v>
      </c>
      <c r="C10890" s="10" t="s">
        <v>12</v>
      </c>
      <c r="D10890" s="12">
        <v>38254</v>
      </c>
      <c r="E10890" s="13" t="s">
        <v>17477</v>
      </c>
      <c r="F10890" s="13" t="s">
        <v>229</v>
      </c>
      <c r="G10890" s="14" t="s">
        <v>18581</v>
      </c>
      <c r="H10890" s="15">
        <f>HYPERLINK("https://docs.wto.org/imrd/directdoc.asp?DDFDocuments/q/G/SPS/NTHA115.pdf","EN")</f>
      </c>
      <c r="I10890" s="15">
        <f>HYPERLINK("https://docs.wto.org/imrd/directdoc.asp?DDFDocuments/r/G/SPS/NTHA115.pdf","FR")</f>
      </c>
      <c r="J10890" s="15">
        <f>HYPERLINK("https://docs.wto.org/imrd/directdoc.asp?DDFDocuments/s/G/SPS/NTHA115.pdf","ES")</f>
      </c>
    </row>
    <row r="10891">
      <c r="A10891" s="10" t="s">
        <v>18601</v>
      </c>
      <c r="B10891" s="11" t="s">
        <v>134</v>
      </c>
      <c r="C10891" s="10" t="s">
        <v>12</v>
      </c>
      <c r="D10891" s="12">
        <v>38247</v>
      </c>
      <c r="E10891" s="13" t="s">
        <v>18602</v>
      </c>
      <c r="F10891" s="13" t="s">
        <v>144</v>
      </c>
      <c r="G10891" s="14"/>
      <c r="H10891" s="15">
        <f>HYPERLINK("https://docs.wto.org/imrd/directdoc.asp?DDFDocuments/t/G/SPS/NTHA114.doc","EN")</f>
      </c>
      <c r="I10891" s="15">
        <f>HYPERLINK("https://docs.wto.org/imrd/directdoc.asp?DDFDocuments/u/G/SPS/NTHA114.doc","FR")</f>
      </c>
      <c r="J10891" s="15">
        <f>HYPERLINK("https://docs.wto.org/imrd/directdoc.asp?DDFDocuments/v/G/SPS/NTHA114.doc","ES")</f>
      </c>
    </row>
    <row r="10892">
      <c r="A10892" s="10" t="s">
        <v>18603</v>
      </c>
      <c r="B10892" s="11" t="s">
        <v>72</v>
      </c>
      <c r="C10892" s="10" t="s">
        <v>18</v>
      </c>
      <c r="D10892" s="12">
        <v>38246</v>
      </c>
      <c r="E10892" s="13" t="s">
        <v>19</v>
      </c>
      <c r="F10892" s="13" t="s">
        <v>15131</v>
      </c>
      <c r="G10892" s="14" t="s">
        <v>18374</v>
      </c>
      <c r="H10892" s="15">
        <f>HYPERLINK("https://docs.wto.org/imrd/directdoc.asp?DDFDocuments/t/G/SPS/NCAN157R5.DOC","EN")</f>
      </c>
      <c r="I10892" s="15">
        <f>HYPERLINK("https://docs.wto.org/imrd/directdoc.asp?DDFDocuments/u/G/SPS/NCAN157R5.DOC","FR")</f>
      </c>
      <c r="J10892" s="15">
        <f>HYPERLINK("https://docs.wto.org/imrd/directdoc.asp?DDFDocuments/v/G/SPS/NCAN157R5.DOC","ES")</f>
      </c>
    </row>
    <row r="10893">
      <c r="A10893" s="10" t="s">
        <v>18604</v>
      </c>
      <c r="B10893" s="11" t="s">
        <v>90</v>
      </c>
      <c r="C10893" s="10" t="s">
        <v>12</v>
      </c>
      <c r="D10893" s="12">
        <v>38245</v>
      </c>
      <c r="E10893" s="13" t="s">
        <v>18605</v>
      </c>
      <c r="F10893" s="13" t="s">
        <v>138</v>
      </c>
      <c r="G10893" s="14" t="s">
        <v>168</v>
      </c>
      <c r="H10893" s="15">
        <f>HYPERLINK("https://docs.wto.org/imrd/directdoc.asp?DDFDocuments/q/G/SPS/NMUS12.pdf","EN")</f>
      </c>
      <c r="I10893" s="15">
        <f>HYPERLINK("https://docs.wto.org/imrd/directdoc.asp?DDFDocuments/r/G/SPS/NMUS12.pdf","FR")</f>
      </c>
      <c r="J10893" s="15">
        <f>HYPERLINK("https://docs.wto.org/imrd/directdoc.asp?DDFDocuments/s/G/SPS/NMUS12.pdf","ES")</f>
      </c>
    </row>
    <row r="10894">
      <c r="A10894" s="10" t="s">
        <v>18606</v>
      </c>
      <c r="B10894" s="11" t="s">
        <v>161</v>
      </c>
      <c r="C10894" s="10" t="s">
        <v>18</v>
      </c>
      <c r="D10894" s="12">
        <v>38245</v>
      </c>
      <c r="E10894" s="13" t="s">
        <v>18607</v>
      </c>
      <c r="F10894" s="13" t="s">
        <v>24</v>
      </c>
      <c r="G10894" s="14"/>
      <c r="H10894" s="15">
        <f>HYPERLINK("https://docs.wto.org/imrd/directdoc.asp?DDFDocuments/t/G/SPS/NUSA984.doc","EN")</f>
      </c>
      <c r="I10894" s="15">
        <f>HYPERLINK("https://docs.wto.org/imrd/directdoc.asp?DDFDocuments/u/G/SPS/NUSA984.doc","FR")</f>
      </c>
      <c r="J10894" s="15">
        <f>HYPERLINK("https://docs.wto.org/imrd/directdoc.asp?DDFDocuments/v/G/SPS/NUSA984.doc","ES")</f>
      </c>
    </row>
    <row r="10895">
      <c r="A10895" s="10" t="s">
        <v>18608</v>
      </c>
      <c r="B10895" s="11" t="s">
        <v>79</v>
      </c>
      <c r="C10895" s="10" t="s">
        <v>18</v>
      </c>
      <c r="D10895" s="12">
        <v>38244</v>
      </c>
      <c r="E10895" s="13" t="s">
        <v>18609</v>
      </c>
      <c r="F10895" s="13" t="s">
        <v>199</v>
      </c>
      <c r="G10895" s="14"/>
      <c r="H10895" s="15">
        <f>HYPERLINK("https://docs.wto.org/imrd/directdoc.asp?DDFDocuments/q/G/SPS/NCOL91.pdf","EN")</f>
      </c>
      <c r="I10895" s="15">
        <f>HYPERLINK("https://docs.wto.org/imrd/directdoc.asp?DDFDocuments/r/G/SPS/NCOL91.pdf","FR")</f>
      </c>
      <c r="J10895" s="15">
        <f>HYPERLINK("https://docs.wto.org/imrd/directdoc.asp?DDFDocuments/s/G/SPS/NCOL91.pdf","ES")</f>
      </c>
    </row>
    <row r="10896">
      <c r="A10896" s="10" t="s">
        <v>18610</v>
      </c>
      <c r="B10896" s="11" t="s">
        <v>82</v>
      </c>
      <c r="C10896" s="10" t="s">
        <v>18</v>
      </c>
      <c r="D10896" s="12">
        <v>38244</v>
      </c>
      <c r="E10896" s="13" t="s">
        <v>18611</v>
      </c>
      <c r="F10896" s="13" t="s">
        <v>4116</v>
      </c>
      <c r="G10896" s="14"/>
      <c r="H10896" s="15">
        <f>HYPERLINK("https://docs.wto.org/imrd/directdoc.asp?DDFDocuments/t/G/SPS/NEEC248.doc","EN")</f>
      </c>
      <c r="I10896" s="15">
        <f>HYPERLINK("https://docs.wto.org/imrd/directdoc.asp?DDFDocuments/u/G/SPS/NEEC248.doc","FR")</f>
      </c>
      <c r="J10896" s="15">
        <f>HYPERLINK("https://docs.wto.org/imrd/directdoc.asp?DDFDocuments/v/G/SPS/NEEC248.doc","ES")</f>
      </c>
    </row>
    <row r="10897">
      <c r="A10897" s="10" t="s">
        <v>18612</v>
      </c>
      <c r="B10897" s="11" t="s">
        <v>153</v>
      </c>
      <c r="C10897" s="10" t="s">
        <v>18</v>
      </c>
      <c r="D10897" s="12">
        <v>38244</v>
      </c>
      <c r="E10897" s="13" t="s">
        <v>18613</v>
      </c>
      <c r="F10897" s="13" t="s">
        <v>476</v>
      </c>
      <c r="G10897" s="14"/>
      <c r="H10897" s="15">
        <f>HYPERLINK("https://docs.wto.org/imrd/directdoc.asp?DDFDocuments/t/G/SPS/NKOR167.doc","EN")</f>
      </c>
      <c r="I10897" s="15">
        <f>HYPERLINK("https://docs.wto.org/imrd/directdoc.asp?DDFDocuments/u/G/SPS/NKOR167.doc","FR")</f>
      </c>
      <c r="J10897" s="15">
        <f>HYPERLINK("https://docs.wto.org/imrd/directdoc.asp?DDFDocuments/v/G/SPS/NKOR167.doc","ES")</f>
      </c>
    </row>
    <row r="10898">
      <c r="A10898" s="10" t="s">
        <v>18614</v>
      </c>
      <c r="B10898" s="11" t="s">
        <v>720</v>
      </c>
      <c r="C10898" s="10" t="s">
        <v>18</v>
      </c>
      <c r="D10898" s="12">
        <v>38244</v>
      </c>
      <c r="E10898" s="13" t="s">
        <v>18615</v>
      </c>
      <c r="F10898" s="13" t="s">
        <v>12926</v>
      </c>
      <c r="G10898" s="14"/>
      <c r="H10898" s="15">
        <f>HYPERLINK("https://docs.wto.org/imrd/directdoc.asp?DDFDocuments/t/G/SPS/NSLV57.DOC","EN")</f>
      </c>
      <c r="I10898" s="15">
        <f>HYPERLINK("https://docs.wto.org/imrd/directdoc.asp?DDFDocuments/u/G/SPS/NSLV57.DOC","FR")</f>
      </c>
      <c r="J10898" s="15">
        <f>HYPERLINK("https://docs.wto.org/imrd/directdoc.asp?DDFDocuments/v/G/SPS/NSLV57.DOC","ES")</f>
      </c>
    </row>
    <row r="10899">
      <c r="A10899" s="10" t="s">
        <v>18616</v>
      </c>
      <c r="B10899" s="11" t="s">
        <v>720</v>
      </c>
      <c r="C10899" s="10" t="s">
        <v>18</v>
      </c>
      <c r="D10899" s="12">
        <v>38244</v>
      </c>
      <c r="E10899" s="13" t="s">
        <v>18176</v>
      </c>
      <c r="F10899" s="13" t="s">
        <v>12926</v>
      </c>
      <c r="G10899" s="14"/>
      <c r="H10899" s="15">
        <f>HYPERLINK("https://docs.wto.org/imrd/directdoc.asp?DDFDocuments/t/G/SPS/NSLV58.doc","EN")</f>
      </c>
      <c r="I10899" s="15">
        <f>HYPERLINK("https://docs.wto.org/imrd/directdoc.asp?DDFDocuments/u/G/SPS/NSLV58.doc","FR")</f>
      </c>
      <c r="J10899" s="15">
        <f>HYPERLINK("https://docs.wto.org/imrd/directdoc.asp?DDFDocuments/v/G/SPS/NSLV58.doc","ES")</f>
      </c>
    </row>
    <row r="10900">
      <c r="A10900" s="10" t="s">
        <v>18617</v>
      </c>
      <c r="B10900" s="11" t="s">
        <v>153</v>
      </c>
      <c r="C10900" s="10" t="s">
        <v>18</v>
      </c>
      <c r="D10900" s="12">
        <v>38243</v>
      </c>
      <c r="E10900" s="13" t="s">
        <v>18618</v>
      </c>
      <c r="F10900" s="13" t="s">
        <v>18619</v>
      </c>
      <c r="G10900" s="14"/>
      <c r="H10900" s="15">
        <f>HYPERLINK("https://docs.wto.org/imrd/directdoc.asp?DDFDocuments/q/G/SPS/NKOR165.pdf","EN")</f>
      </c>
      <c r="I10900" s="15">
        <f>HYPERLINK("https://docs.wto.org/imrd/directdoc.asp?DDFDocuments/r/G/SPS/NKOR165.pdf","FR")</f>
      </c>
      <c r="J10900" s="15">
        <f>HYPERLINK("https://docs.wto.org/imrd/directdoc.asp?DDFDocuments/s/G/SPS/NKOR165.pdf","ES")</f>
      </c>
    </row>
    <row r="10901">
      <c r="A10901" s="10" t="s">
        <v>18620</v>
      </c>
      <c r="B10901" s="11" t="s">
        <v>233</v>
      </c>
      <c r="C10901" s="10" t="s">
        <v>18</v>
      </c>
      <c r="D10901" s="12">
        <v>38238</v>
      </c>
      <c r="E10901" s="13" t="s">
        <v>18621</v>
      </c>
      <c r="F10901" s="13" t="s">
        <v>138</v>
      </c>
      <c r="G10901" s="14" t="s">
        <v>18622</v>
      </c>
      <c r="H10901" s="15">
        <f>HYPERLINK("https://docs.wto.org/imrd/directdoc.asp?DDFDocuments/q/G/SPS/NPER80.pdf","EN")</f>
      </c>
      <c r="I10901" s="15">
        <f>HYPERLINK("https://docs.wto.org/imrd/directdoc.asp?DDFDocuments/r/G/SPS/NPER80.pdf","FR")</f>
      </c>
      <c r="J10901" s="15">
        <f>HYPERLINK("https://docs.wto.org/imrd/directdoc.asp?DDFDocuments/s/G/SPS/NPER80.pdf","ES")</f>
      </c>
    </row>
    <row r="10902">
      <c r="A10902" s="10" t="s">
        <v>18623</v>
      </c>
      <c r="B10902" s="11" t="s">
        <v>233</v>
      </c>
      <c r="C10902" s="10" t="s">
        <v>18</v>
      </c>
      <c r="D10902" s="12">
        <v>38238</v>
      </c>
      <c r="E10902" s="13" t="s">
        <v>18624</v>
      </c>
      <c r="F10902" s="13" t="s">
        <v>2192</v>
      </c>
      <c r="G10902" s="14" t="s">
        <v>18625</v>
      </c>
      <c r="H10902" s="15">
        <f>HYPERLINK("https://docs.wto.org/imrd/directdoc.asp?DDFDocuments/t/G/SPS/NPER81.doc","EN")</f>
      </c>
      <c r="I10902" s="15">
        <f>HYPERLINK("https://docs.wto.org/imrd/directdoc.asp?DDFDocuments/u/G/SPS/NPER81.doc","FR")</f>
      </c>
      <c r="J10902" s="15">
        <f>HYPERLINK("https://docs.wto.org/imrd/directdoc.asp?DDFDocuments/v/G/SPS/NPER81.doc","ES")</f>
      </c>
    </row>
    <row r="10903">
      <c r="A10903" s="10" t="s">
        <v>18626</v>
      </c>
      <c r="B10903" s="11" t="s">
        <v>233</v>
      </c>
      <c r="C10903" s="10" t="s">
        <v>18</v>
      </c>
      <c r="D10903" s="12">
        <v>38238</v>
      </c>
      <c r="E10903" s="13" t="s">
        <v>18627</v>
      </c>
      <c r="F10903" s="13" t="s">
        <v>1089</v>
      </c>
      <c r="G10903" s="14" t="s">
        <v>168</v>
      </c>
      <c r="H10903" s="15">
        <f>HYPERLINK("https://docs.wto.org/imrd/directdoc.asp?DDFDocuments/q/G/SPS/NPER82.pdf","EN")</f>
      </c>
      <c r="I10903" s="15">
        <f>HYPERLINK("https://docs.wto.org/imrd/directdoc.asp?DDFDocuments/r/G/SPS/NPER82.pdf","FR")</f>
      </c>
      <c r="J10903" s="15">
        <f>HYPERLINK("https://docs.wto.org/imrd/directdoc.asp?DDFDocuments/s/G/SPS/NPER82.pdf","ES")</f>
      </c>
    </row>
    <row r="10904">
      <c r="A10904" s="10" t="s">
        <v>18628</v>
      </c>
      <c r="B10904" s="11" t="s">
        <v>195</v>
      </c>
      <c r="C10904" s="10" t="s">
        <v>18</v>
      </c>
      <c r="D10904" s="12">
        <v>38233</v>
      </c>
      <c r="E10904" s="13" t="s">
        <v>18629</v>
      </c>
      <c r="F10904" s="13" t="s">
        <v>158</v>
      </c>
      <c r="G10904" s="14"/>
      <c r="H10904" s="15">
        <f>HYPERLINK("https://docs.wto.org/imrd/directdoc.asp?DDFDocuments/t/G/SPS/NNZL306.DOC","EN")</f>
      </c>
      <c r="I10904" s="15">
        <f>HYPERLINK("https://docs.wto.org/imrd/directdoc.asp?DDFDocuments/u/G/SPS/NNZL306.DOC","FR")</f>
      </c>
      <c r="J10904" s="15">
        <f>HYPERLINK("https://docs.wto.org/imrd/directdoc.asp?DDFDocuments/v/G/SPS/NNZL306.DOC","ES")</f>
      </c>
    </row>
    <row r="10905">
      <c r="A10905" s="10" t="s">
        <v>18630</v>
      </c>
      <c r="B10905" s="11" t="s">
        <v>82</v>
      </c>
      <c r="C10905" s="10" t="s">
        <v>18</v>
      </c>
      <c r="D10905" s="12">
        <v>38231</v>
      </c>
      <c r="E10905" s="13" t="s">
        <v>18631</v>
      </c>
      <c r="F10905" s="13" t="s">
        <v>9989</v>
      </c>
      <c r="G10905" s="14"/>
      <c r="H10905" s="15">
        <f>HYPERLINK("https://docs.wto.org/imrd/directdoc.asp?DDFDocuments/q/G/SPS/NEEC247.pdf","EN")</f>
      </c>
      <c r="I10905" s="15">
        <f>HYPERLINK("https://docs.wto.org/imrd/directdoc.asp?DDFDocuments/r/G/SPS/NEEC247.pdf","FR")</f>
      </c>
      <c r="J10905" s="15">
        <f>HYPERLINK("https://docs.wto.org/imrd/directdoc.asp?DDFDocuments/s/G/SPS/NEEC247.pdf","ES")</f>
      </c>
    </row>
    <row r="10906">
      <c r="A10906" s="10" t="s">
        <v>18632</v>
      </c>
      <c r="B10906" s="11" t="s">
        <v>145</v>
      </c>
      <c r="C10906" s="10" t="s">
        <v>12</v>
      </c>
      <c r="D10906" s="12">
        <v>38231</v>
      </c>
      <c r="E10906" s="13" t="s">
        <v>10921</v>
      </c>
      <c r="F10906" s="13" t="s">
        <v>229</v>
      </c>
      <c r="G10906" s="14" t="s">
        <v>1129</v>
      </c>
      <c r="H10906" s="15">
        <f>HYPERLINK("https://docs.wto.org/imrd/directdoc.asp?DDFDocuments/t/G/SPS/NPHL73.DOC","EN")</f>
      </c>
      <c r="I10906" s="15">
        <f>HYPERLINK("https://docs.wto.org/imrd/directdoc.asp?DDFDocuments/u/G/SPS/NPHL73.DOC","FR")</f>
      </c>
      <c r="J10906" s="15">
        <f>HYPERLINK("https://docs.wto.org/imrd/directdoc.asp?DDFDocuments/v/G/SPS/NPHL73.DOC","ES")</f>
      </c>
    </row>
    <row r="10907">
      <c r="A10907" s="10" t="s">
        <v>18633</v>
      </c>
      <c r="B10907" s="11" t="s">
        <v>145</v>
      </c>
      <c r="C10907" s="10" t="s">
        <v>12</v>
      </c>
      <c r="D10907" s="12">
        <v>38231</v>
      </c>
      <c r="E10907" s="13" t="s">
        <v>10921</v>
      </c>
      <c r="F10907" s="13" t="s">
        <v>229</v>
      </c>
      <c r="G10907" s="14" t="s">
        <v>168</v>
      </c>
      <c r="H10907" s="15">
        <f>HYPERLINK("https://docs.wto.org/imrd/directdoc.asp?DDFDocuments/t/G/SPS/NPHL74.DOC","EN")</f>
      </c>
      <c r="I10907" s="15">
        <f>HYPERLINK("https://docs.wto.org/imrd/directdoc.asp?DDFDocuments/u/G/SPS/NPHL74.DOC","FR")</f>
      </c>
      <c r="J10907" s="15">
        <f>HYPERLINK("https://docs.wto.org/imrd/directdoc.asp?DDFDocuments/v/G/SPS/NPHL74.DOC","ES")</f>
      </c>
    </row>
    <row r="10908">
      <c r="A10908" s="10" t="s">
        <v>18634</v>
      </c>
      <c r="B10908" s="11" t="s">
        <v>82</v>
      </c>
      <c r="C10908" s="10" t="s">
        <v>201</v>
      </c>
      <c r="D10908" s="12">
        <v>38230</v>
      </c>
      <c r="E10908" s="13" t="s">
        <v>19</v>
      </c>
      <c r="F10908" s="13" t="s">
        <v>787</v>
      </c>
      <c r="G10908" s="14"/>
      <c r="H10908" s="15">
        <f>HYPERLINK("https://docs.wto.org/imrd/directdoc.asp?DDFDocuments/t/G/SPS/NEEC237C1.doc","EN")</f>
      </c>
      <c r="I10908" s="15">
        <f>HYPERLINK("https://docs.wto.org/imrd/directdoc.asp?DDFDocuments/u/G/SPS/NEEC237C1.doc","FR")</f>
      </c>
      <c r="J10908" s="15">
        <f>HYPERLINK("https://docs.wto.org/imrd/directdoc.asp?DDFDocuments/v/G/SPS/NEEC237C1.doc","ES")</f>
      </c>
    </row>
    <row r="10909">
      <c r="A10909" s="10" t="s">
        <v>18635</v>
      </c>
      <c r="B10909" s="11" t="s">
        <v>59</v>
      </c>
      <c r="C10909" s="10" t="s">
        <v>18</v>
      </c>
      <c r="D10909" s="12">
        <v>38230</v>
      </c>
      <c r="E10909" s="13" t="s">
        <v>19</v>
      </c>
      <c r="F10909" s="13" t="s">
        <v>186</v>
      </c>
      <c r="G10909" s="14" t="s">
        <v>3481</v>
      </c>
      <c r="H10909" s="15">
        <f>HYPERLINK("https://docs.wto.org/imrd/directdoc.asp?DDFDocuments/t/G/SPS/NTPKM19R2.DOC","EN")</f>
      </c>
      <c r="I10909" s="15">
        <f>HYPERLINK("https://docs.wto.org/imrd/directdoc.asp?DDFDocuments/u/G/SPS/NTPKM19R2.DOC","FR")</f>
      </c>
      <c r="J10909" s="15">
        <f>HYPERLINK("https://docs.wto.org/imrd/directdoc.asp?DDFDocuments/v/G/SPS/NTPKM19R2.DOC","ES")</f>
      </c>
    </row>
    <row r="10910">
      <c r="A10910" s="10" t="s">
        <v>18636</v>
      </c>
      <c r="B10910" s="11" t="s">
        <v>82</v>
      </c>
      <c r="C10910" s="10" t="s">
        <v>54</v>
      </c>
      <c r="D10910" s="12">
        <v>38226</v>
      </c>
      <c r="E10910" s="13" t="s">
        <v>19</v>
      </c>
      <c r="F10910" s="13" t="s">
        <v>138</v>
      </c>
      <c r="G10910" s="14" t="s">
        <v>18637</v>
      </c>
      <c r="H10910" s="15">
        <f>HYPERLINK("https://docs.wto.org/imrd/directdoc.asp?DDFDocuments/t/G/SPS/NEEC235A3.DOC","EN")</f>
      </c>
      <c r="I10910" s="15">
        <f>HYPERLINK("https://docs.wto.org/imrd/directdoc.asp?DDFDocuments/u/G/SPS/NEEC235A3.DOC","FR")</f>
      </c>
      <c r="J10910" s="15">
        <f>HYPERLINK("https://docs.wto.org/imrd/directdoc.asp?DDFDocuments/v/G/SPS/NEEC235A3.DOC","ES")</f>
      </c>
    </row>
    <row r="10911">
      <c r="A10911" s="10" t="s">
        <v>18638</v>
      </c>
      <c r="B10911" s="11" t="s">
        <v>82</v>
      </c>
      <c r="C10911" s="10" t="s">
        <v>201</v>
      </c>
      <c r="D10911" s="12">
        <v>38226</v>
      </c>
      <c r="E10911" s="13" t="s">
        <v>19</v>
      </c>
      <c r="F10911" s="13" t="s">
        <v>787</v>
      </c>
      <c r="G10911" s="14"/>
      <c r="H10911" s="15">
        <f>HYPERLINK("https://docs.wto.org/imrd/directdoc.asp?DDFDocuments/t/G/SPS/NEEC236C1.doc","EN")</f>
      </c>
      <c r="I10911" s="15">
        <f>HYPERLINK("https://docs.wto.org/imrd/directdoc.asp?DDFDocuments/u/G/SPS/NEEC236C1.doc","FR")</f>
      </c>
      <c r="J10911" s="15">
        <f>HYPERLINK("https://docs.wto.org/imrd/directdoc.asp?DDFDocuments/v/G/SPS/NEEC236C1.doc","ES")</f>
      </c>
    </row>
    <row r="10912">
      <c r="A10912" s="10" t="s">
        <v>18639</v>
      </c>
      <c r="B10912" s="11" t="s">
        <v>82</v>
      </c>
      <c r="C10912" s="10" t="s">
        <v>54</v>
      </c>
      <c r="D10912" s="12">
        <v>38226</v>
      </c>
      <c r="E10912" s="13" t="s">
        <v>19</v>
      </c>
      <c r="F10912" s="13" t="s">
        <v>18588</v>
      </c>
      <c r="G10912" s="14" t="s">
        <v>13246</v>
      </c>
      <c r="H10912" s="15">
        <f>HYPERLINK("https://docs.wto.org/imrd/directdoc.asp?DDFDocuments/t/G/SPS/NEEC241A1.DOC","EN")</f>
      </c>
      <c r="I10912" s="15">
        <f>HYPERLINK("https://docs.wto.org/imrd/directdoc.asp?DDFDocuments/u/G/SPS/NEEC241A1.DOC","FR")</f>
      </c>
      <c r="J10912" s="15">
        <f>HYPERLINK("https://docs.wto.org/imrd/directdoc.asp?DDFDocuments/v/G/SPS/NEEC241A1.DOC","ES")</f>
      </c>
    </row>
    <row r="10913">
      <c r="A10913" s="10" t="s">
        <v>18640</v>
      </c>
      <c r="B10913" s="11" t="s">
        <v>153</v>
      </c>
      <c r="C10913" s="10" t="s">
        <v>54</v>
      </c>
      <c r="D10913" s="12">
        <v>38226</v>
      </c>
      <c r="E10913" s="13" t="s">
        <v>19</v>
      </c>
      <c r="F10913" s="13" t="s">
        <v>9716</v>
      </c>
      <c r="G10913" s="14" t="s">
        <v>18641</v>
      </c>
      <c r="H10913" s="15">
        <f>HYPERLINK("https://docs.wto.org/imrd/directdoc.asp?DDFDocuments/t/G/SPS/NKOR98A9.DOC","EN")</f>
      </c>
      <c r="I10913" s="15">
        <f>HYPERLINK("https://docs.wto.org/imrd/directdoc.asp?DDFDocuments/u/G/SPS/NKOR98A9.DOC","FR")</f>
      </c>
      <c r="J10913" s="15">
        <f>HYPERLINK("https://docs.wto.org/imrd/directdoc.asp?DDFDocuments/v/G/SPS/NKOR98A9.DOC","ES")</f>
      </c>
    </row>
    <row r="10914">
      <c r="A10914" s="10" t="s">
        <v>18642</v>
      </c>
      <c r="B10914" s="11" t="s">
        <v>139</v>
      </c>
      <c r="C10914" s="10" t="s">
        <v>12</v>
      </c>
      <c r="D10914" s="12">
        <v>38225</v>
      </c>
      <c r="E10914" s="13" t="s">
        <v>18643</v>
      </c>
      <c r="F10914" s="13" t="s">
        <v>138</v>
      </c>
      <c r="G10914" s="14"/>
      <c r="H10914" s="15">
        <f>HYPERLINK("https://docs.wto.org/imrd/directdoc.asp?DDFDocuments/t/G/SPS/NIND14.DOC","EN")</f>
      </c>
      <c r="I10914" s="15">
        <f>HYPERLINK("https://docs.wto.org/imrd/directdoc.asp?DDFDocuments/u/G/SPS/NIND14.DOC","FR")</f>
      </c>
      <c r="J10914" s="15">
        <f>HYPERLINK("https://docs.wto.org/imrd/directdoc.asp?DDFDocuments/v/G/SPS/NIND14.DOC","ES")</f>
      </c>
    </row>
    <row r="10915">
      <c r="A10915" s="10" t="s">
        <v>18644</v>
      </c>
      <c r="B10915" s="11" t="s">
        <v>161</v>
      </c>
      <c r="C10915" s="10" t="s">
        <v>18</v>
      </c>
      <c r="D10915" s="12">
        <v>38223</v>
      </c>
      <c r="E10915" s="13" t="s">
        <v>18645</v>
      </c>
      <c r="F10915" s="13" t="s">
        <v>24</v>
      </c>
      <c r="G10915" s="14"/>
      <c r="H10915" s="15">
        <f>HYPERLINK("https://docs.wto.org/imrd/directdoc.asp?DDFDocuments/t/G/SPS/NUSA961.DOC","EN")</f>
      </c>
      <c r="I10915" s="15">
        <f>HYPERLINK("https://docs.wto.org/imrd/directdoc.asp?DDFDocuments/u/G/SPS/NUSA961.DOC","FR")</f>
      </c>
      <c r="J10915" s="15">
        <f>HYPERLINK("https://docs.wto.org/imrd/directdoc.asp?DDFDocuments/v/G/SPS/NUSA961.DOC","ES")</f>
      </c>
    </row>
    <row r="10916">
      <c r="A10916" s="10" t="s">
        <v>18646</v>
      </c>
      <c r="B10916" s="11" t="s">
        <v>10748</v>
      </c>
      <c r="C10916" s="10" t="s">
        <v>54</v>
      </c>
      <c r="D10916" s="12">
        <v>38222</v>
      </c>
      <c r="E10916" s="13" t="s">
        <v>19</v>
      </c>
      <c r="F10916" s="13" t="s">
        <v>18647</v>
      </c>
      <c r="G10916" s="14" t="s">
        <v>18648</v>
      </c>
      <c r="H10916" s="15">
        <f>HYPERLINK("https://docs.wto.org/imrd/directdoc.asp?DDFDocuments/t/G/SPS/NISL4A2.DOC","EN")</f>
      </c>
      <c r="I10916" s="15">
        <f>HYPERLINK("https://docs.wto.org/imrd/directdoc.asp?DDFDocuments/u/G/SPS/NISL4A2.DOC","FR")</f>
      </c>
      <c r="J10916" s="15">
        <f>HYPERLINK("https://docs.wto.org/imrd/directdoc.asp?DDFDocuments/v/G/SPS/NISL4A2.DOC","ES")</f>
      </c>
    </row>
    <row r="10917">
      <c r="A10917" s="10" t="s">
        <v>18649</v>
      </c>
      <c r="B10917" s="11" t="s">
        <v>95</v>
      </c>
      <c r="C10917" s="10" t="s">
        <v>18</v>
      </c>
      <c r="D10917" s="12">
        <v>38219</v>
      </c>
      <c r="E10917" s="13" t="s">
        <v>18650</v>
      </c>
      <c r="F10917" s="13" t="s">
        <v>158</v>
      </c>
      <c r="G10917" s="14"/>
      <c r="H10917" s="15">
        <f>HYPERLINK("https://docs.wto.org/imrd/directdoc.asp?DDFDocuments/t/G/SPS/NBRA95.DOC","EN")</f>
      </c>
      <c r="I10917" s="15">
        <f>HYPERLINK("https://docs.wto.org/imrd/directdoc.asp?DDFDocuments/u/G/SPS/NBRA95.DOC","FR")</f>
      </c>
      <c r="J10917" s="15">
        <f>HYPERLINK("https://docs.wto.org/imrd/directdoc.asp?DDFDocuments/v/G/SPS/NBRA95.DOC","ES")</f>
      </c>
    </row>
    <row r="10918">
      <c r="A10918" s="10" t="s">
        <v>18651</v>
      </c>
      <c r="B10918" s="11" t="s">
        <v>161</v>
      </c>
      <c r="C10918" s="10" t="s">
        <v>40</v>
      </c>
      <c r="D10918" s="12">
        <v>38219</v>
      </c>
      <c r="E10918" s="13" t="s">
        <v>19</v>
      </c>
      <c r="F10918" s="13" t="s">
        <v>925</v>
      </c>
      <c r="G10918" s="14"/>
      <c r="H10918" s="15">
        <f>HYPERLINK("https://docs.wto.org/imrd/directdoc.asp?DDFDocuments/t/G/SPS/NUSA941A1.DOC","EN")</f>
      </c>
      <c r="I10918" s="15">
        <f>HYPERLINK("https://docs.wto.org/imrd/directdoc.asp?DDFDocuments/u/G/SPS/NUSA941A1.DOC","FR")</f>
      </c>
      <c r="J10918" s="15">
        <f>HYPERLINK("https://docs.wto.org/imrd/directdoc.asp?DDFDocuments/v/G/SPS/NUSA941A1.DOC","ES")</f>
      </c>
    </row>
    <row r="10919">
      <c r="A10919" s="10" t="s">
        <v>18652</v>
      </c>
      <c r="B10919" s="11" t="s">
        <v>161</v>
      </c>
      <c r="C10919" s="10" t="s">
        <v>18</v>
      </c>
      <c r="D10919" s="12">
        <v>38219</v>
      </c>
      <c r="E10919" s="13" t="s">
        <v>18653</v>
      </c>
      <c r="F10919" s="13" t="s">
        <v>24</v>
      </c>
      <c r="G10919" s="14"/>
      <c r="H10919" s="15">
        <f>HYPERLINK("https://docs.wto.org/imrd/directdoc.asp?DDFDocuments/t/G/SPS/NUSA950.DOC","EN")</f>
      </c>
      <c r="I10919" s="15">
        <f>HYPERLINK("https://docs.wto.org/imrd/directdoc.asp?DDFDocuments/u/G/SPS/NUSA950.DOC","FR")</f>
      </c>
      <c r="J10919" s="15">
        <f>HYPERLINK("https://docs.wto.org/imrd/directdoc.asp?DDFDocuments/v/G/SPS/NUSA950.DOC","ES")</f>
      </c>
    </row>
    <row r="10920">
      <c r="A10920" s="10" t="s">
        <v>18654</v>
      </c>
      <c r="B10920" s="11" t="s">
        <v>233</v>
      </c>
      <c r="C10920" s="10" t="s">
        <v>18</v>
      </c>
      <c r="D10920" s="12">
        <v>38218</v>
      </c>
      <c r="E10920" s="13" t="s">
        <v>1508</v>
      </c>
      <c r="F10920" s="13" t="s">
        <v>158</v>
      </c>
      <c r="G10920" s="14"/>
      <c r="H10920" s="15">
        <f>HYPERLINK("https://docs.wto.org/imrd/directdoc.asp?DDFDocuments/t/G/SPS/NPER79.DOC","EN")</f>
      </c>
      <c r="I10920" s="15">
        <f>HYPERLINK("https://docs.wto.org/imrd/directdoc.asp?DDFDocuments/u/G/SPS/NPER79.DOC","FR")</f>
      </c>
      <c r="J10920" s="15">
        <f>HYPERLINK("https://docs.wto.org/imrd/directdoc.asp?DDFDocuments/v/G/SPS/NPER79.DOC","ES")</f>
      </c>
    </row>
    <row r="10921">
      <c r="A10921" s="10" t="s">
        <v>18655</v>
      </c>
      <c r="B10921" s="11" t="s">
        <v>214</v>
      </c>
      <c r="C10921" s="10" t="s">
        <v>12</v>
      </c>
      <c r="D10921" s="12">
        <v>38217</v>
      </c>
      <c r="E10921" s="13" t="s">
        <v>18656</v>
      </c>
      <c r="F10921" s="13" t="s">
        <v>10074</v>
      </c>
      <c r="G10921" s="14" t="s">
        <v>18657</v>
      </c>
      <c r="H10921" s="15">
        <f>HYPERLINK("https://docs.wto.org/imrd/directdoc.asp?DDFDocuments/t/G/SPS/NARE4.DOC","EN")</f>
      </c>
      <c r="I10921" s="15">
        <f>HYPERLINK("https://docs.wto.org/imrd/directdoc.asp?DDFDocuments/u/G/SPS/NARE4.DOC","FR")</f>
      </c>
      <c r="J10921" s="15">
        <f>HYPERLINK("https://docs.wto.org/imrd/directdoc.asp?DDFDocuments/v/G/SPS/NARE4.DOC","ES")</f>
      </c>
    </row>
    <row r="10922">
      <c r="A10922" s="10" t="s">
        <v>18658</v>
      </c>
      <c r="B10922" s="11" t="s">
        <v>214</v>
      </c>
      <c r="C10922" s="10" t="s">
        <v>12</v>
      </c>
      <c r="D10922" s="12">
        <v>38217</v>
      </c>
      <c r="E10922" s="13" t="s">
        <v>18656</v>
      </c>
      <c r="F10922" s="13" t="s">
        <v>138</v>
      </c>
      <c r="G10922" s="14" t="s">
        <v>168</v>
      </c>
      <c r="H10922" s="15">
        <f>HYPERLINK("https://docs.wto.org/imrd/directdoc.asp?DDFDocuments/t/G/SPS/NARE5.DOC","EN")</f>
      </c>
      <c r="I10922" s="15">
        <f>HYPERLINK("https://docs.wto.org/imrd/directdoc.asp?DDFDocuments/u/G/SPS/NARE5.DOC","FR")</f>
      </c>
      <c r="J10922" s="15">
        <f>HYPERLINK("https://docs.wto.org/imrd/directdoc.asp?DDFDocuments/v/G/SPS/NARE5.DOC","ES")</f>
      </c>
    </row>
    <row r="10923">
      <c r="A10923" s="10" t="s">
        <v>18659</v>
      </c>
      <c r="B10923" s="11" t="s">
        <v>153</v>
      </c>
      <c r="C10923" s="10" t="s">
        <v>54</v>
      </c>
      <c r="D10923" s="12">
        <v>38217</v>
      </c>
      <c r="E10923" s="13" t="s">
        <v>19</v>
      </c>
      <c r="F10923" s="13" t="s">
        <v>9716</v>
      </c>
      <c r="G10923" s="14" t="s">
        <v>18641</v>
      </c>
      <c r="H10923" s="15">
        <f>HYPERLINK("https://docs.wto.org/imrd/directdoc.asp?DDFDocuments/t/G/SPS/NKOR98A8.DOC","EN")</f>
      </c>
      <c r="I10923" s="15">
        <f>HYPERLINK("https://docs.wto.org/imrd/directdoc.asp?DDFDocuments/u/G/SPS/NKOR98A8.DOC","FR")</f>
      </c>
      <c r="J10923" s="15">
        <f>HYPERLINK("https://docs.wto.org/imrd/directdoc.asp?DDFDocuments/v/G/SPS/NKOR98A8.DOC","ES")</f>
      </c>
    </row>
    <row r="10924">
      <c r="A10924" s="10" t="s">
        <v>18660</v>
      </c>
      <c r="B10924" s="11" t="s">
        <v>195</v>
      </c>
      <c r="C10924" s="10" t="s">
        <v>18</v>
      </c>
      <c r="D10924" s="12">
        <v>38217</v>
      </c>
      <c r="E10924" s="13" t="s">
        <v>18661</v>
      </c>
      <c r="F10924" s="13" t="s">
        <v>223</v>
      </c>
      <c r="G10924" s="14"/>
      <c r="H10924" s="15">
        <f>HYPERLINK("https://docs.wto.org/imrd/directdoc.asp?DDFDocuments/q/G/SPS/NNZL303.pdf","EN")</f>
      </c>
      <c r="I10924" s="15">
        <f>HYPERLINK("https://docs.wto.org/imrd/directdoc.asp?DDFDocuments/r/G/SPS/NNZL303.pdf","FR")</f>
      </c>
      <c r="J10924" s="15">
        <f>HYPERLINK("https://docs.wto.org/imrd/directdoc.asp?DDFDocuments/s/G/SPS/NNZL303.pdf","ES")</f>
      </c>
    </row>
    <row r="10925">
      <c r="A10925" s="10" t="s">
        <v>18662</v>
      </c>
      <c r="B10925" s="11" t="s">
        <v>195</v>
      </c>
      <c r="C10925" s="10" t="s">
        <v>12</v>
      </c>
      <c r="D10925" s="12">
        <v>38217</v>
      </c>
      <c r="E10925" s="13" t="s">
        <v>18663</v>
      </c>
      <c r="F10925" s="13" t="s">
        <v>158</v>
      </c>
      <c r="G10925" s="14"/>
      <c r="H10925" s="15">
        <f>HYPERLINK("https://docs.wto.org/imrd/directdoc.asp?DDFDocuments/t/G/SPS/NNZL304.DOC","EN")</f>
      </c>
      <c r="I10925" s="15">
        <f>HYPERLINK("https://docs.wto.org/imrd/directdoc.asp?DDFDocuments/u/G/SPS/NNZL304.DOC","FR")</f>
      </c>
      <c r="J10925" s="15">
        <f>HYPERLINK("https://docs.wto.org/imrd/directdoc.asp?DDFDocuments/v/G/SPS/NNZL304.DOC","ES")</f>
      </c>
    </row>
    <row r="10926">
      <c r="A10926" s="10" t="s">
        <v>18664</v>
      </c>
      <c r="B10926" s="11" t="s">
        <v>79</v>
      </c>
      <c r="C10926" s="10" t="s">
        <v>12</v>
      </c>
      <c r="D10926" s="12">
        <v>38215</v>
      </c>
      <c r="E10926" s="13" t="s">
        <v>18529</v>
      </c>
      <c r="F10926" s="13" t="s">
        <v>2192</v>
      </c>
      <c r="G10926" s="14" t="s">
        <v>95</v>
      </c>
      <c r="H10926" s="15">
        <f>HYPERLINK("https://docs.wto.org/imrd/directdoc.asp?DDFDocuments/t/G/SPS/NCOL89.DOC","EN")</f>
      </c>
      <c r="I10926" s="15">
        <f>HYPERLINK("https://docs.wto.org/imrd/directdoc.asp?DDFDocuments/u/G/SPS/NCOL89.DOC","FR")</f>
      </c>
      <c r="J10926" s="15">
        <f>HYPERLINK("https://docs.wto.org/imrd/directdoc.asp?DDFDocuments/v/G/SPS/NCOL89.DOC","ES")</f>
      </c>
    </row>
    <row r="10927">
      <c r="A10927" s="10" t="s">
        <v>18665</v>
      </c>
      <c r="B10927" s="11" t="s">
        <v>79</v>
      </c>
      <c r="C10927" s="10" t="s">
        <v>12</v>
      </c>
      <c r="D10927" s="12">
        <v>38212</v>
      </c>
      <c r="E10927" s="13" t="s">
        <v>18529</v>
      </c>
      <c r="F10927" s="13" t="s">
        <v>2192</v>
      </c>
      <c r="G10927" s="14" t="s">
        <v>349</v>
      </c>
      <c r="H10927" s="15">
        <f>HYPERLINK("https://docs.wto.org/imrd/directdoc.asp?DDFDocuments/t/G/SPS/NCOL88.DOC","EN")</f>
      </c>
      <c r="I10927" s="15">
        <f>HYPERLINK("https://docs.wto.org/imrd/directdoc.asp?DDFDocuments/u/G/SPS/NCOL88.DOC","FR")</f>
      </c>
      <c r="J10927" s="15">
        <f>HYPERLINK("https://docs.wto.org/imrd/directdoc.asp?DDFDocuments/v/G/SPS/NCOL88.DOC","ES")</f>
      </c>
    </row>
    <row r="10928">
      <c r="A10928" s="10" t="s">
        <v>18666</v>
      </c>
      <c r="B10928" s="11" t="s">
        <v>22</v>
      </c>
      <c r="C10928" s="10" t="s">
        <v>12</v>
      </c>
      <c r="D10928" s="12">
        <v>38212</v>
      </c>
      <c r="E10928" s="13" t="s">
        <v>17587</v>
      </c>
      <c r="F10928" s="13" t="s">
        <v>17984</v>
      </c>
      <c r="G10928" s="14" t="s">
        <v>18364</v>
      </c>
      <c r="H10928" s="15">
        <f>HYPERLINK("https://docs.wto.org/imrd/directdoc.asp?DDFDocuments/t/G/SPS/NKEN9.DOC","EN")</f>
      </c>
      <c r="I10928" s="15">
        <f>HYPERLINK("https://docs.wto.org/imrd/directdoc.asp?DDFDocuments/u/G/SPS/NKEN9.DOC","FR")</f>
      </c>
      <c r="J10928" s="15">
        <f>HYPERLINK("https://docs.wto.org/imrd/directdoc.asp?DDFDocuments/v/G/SPS/NKEN9.DOC","ES")</f>
      </c>
    </row>
    <row r="10929">
      <c r="A10929" s="10" t="s">
        <v>18667</v>
      </c>
      <c r="B10929" s="11" t="s">
        <v>95</v>
      </c>
      <c r="C10929" s="10" t="s">
        <v>18</v>
      </c>
      <c r="D10929" s="12">
        <v>38211</v>
      </c>
      <c r="E10929" s="13" t="s">
        <v>18668</v>
      </c>
      <c r="F10929" s="13" t="s">
        <v>18669</v>
      </c>
      <c r="G10929" s="14"/>
      <c r="H10929" s="15">
        <f>HYPERLINK("https://docs.wto.org/imrd/directdoc.asp?DDFDocuments/t/G/SPS/NBRA94.doc","EN")</f>
      </c>
      <c r="I10929" s="15">
        <f>HYPERLINK("https://docs.wto.org/imrd/directdoc.asp?DDFDocuments/u/G/SPS/NBRA94.doc","FR")</f>
      </c>
      <c r="J10929" s="15">
        <f>HYPERLINK("https://docs.wto.org/imrd/directdoc.asp?DDFDocuments/v/G/SPS/NBRA94.doc","ES")</f>
      </c>
    </row>
    <row r="10930">
      <c r="A10930" s="10" t="s">
        <v>18670</v>
      </c>
      <c r="B10930" s="11" t="s">
        <v>365</v>
      </c>
      <c r="C10930" s="10" t="s">
        <v>18</v>
      </c>
      <c r="D10930" s="12">
        <v>38211</v>
      </c>
      <c r="E10930" s="13" t="s">
        <v>18671</v>
      </c>
      <c r="F10930" s="13" t="s">
        <v>992</v>
      </c>
      <c r="G10930" s="14" t="s">
        <v>286</v>
      </c>
      <c r="H10930" s="15">
        <f>HYPERLINK("https://docs.wto.org/imrd/directdoc.asp?DDFDocuments/q/G/SPS/NCHL169.pdf","EN")</f>
      </c>
      <c r="I10930" s="15">
        <f>HYPERLINK("https://docs.wto.org/imrd/directdoc.asp?DDFDocuments/r/G/SPS/NCHL169.pdf","FR")</f>
      </c>
      <c r="J10930" s="15">
        <f>HYPERLINK("https://docs.wto.org/imrd/directdoc.asp?DDFDocuments/s/G/SPS/NCHL169.pdf","ES")</f>
      </c>
    </row>
    <row r="10931">
      <c r="A10931" s="10" t="s">
        <v>18672</v>
      </c>
      <c r="B10931" s="11" t="s">
        <v>82</v>
      </c>
      <c r="C10931" s="10" t="s">
        <v>18</v>
      </c>
      <c r="D10931" s="12">
        <v>38211</v>
      </c>
      <c r="E10931" s="13" t="s">
        <v>18673</v>
      </c>
      <c r="F10931" s="13" t="s">
        <v>868</v>
      </c>
      <c r="G10931" s="14"/>
      <c r="H10931" s="15">
        <f>HYPERLINK("https://docs.wto.org/imrd/directdoc.asp?DDFDocuments/q/G/SPS/NEEC246.pdf","EN")</f>
      </c>
      <c r="I10931" s="15">
        <f>HYPERLINK("https://docs.wto.org/imrd/directdoc.asp?DDFDocuments/r/G/SPS/NEEC246.pdf","FR")</f>
      </c>
      <c r="J10931" s="15">
        <f>HYPERLINK("https://docs.wto.org/imrd/directdoc.asp?DDFDocuments/s/G/SPS/NEEC246.pdf","ES")</f>
      </c>
    </row>
    <row r="10932">
      <c r="A10932" s="10" t="s">
        <v>18674</v>
      </c>
      <c r="B10932" s="11" t="s">
        <v>139</v>
      </c>
      <c r="C10932" s="10" t="s">
        <v>54</v>
      </c>
      <c r="D10932" s="12">
        <v>38211</v>
      </c>
      <c r="E10932" s="13" t="s">
        <v>19</v>
      </c>
      <c r="F10932" s="13" t="s">
        <v>138</v>
      </c>
      <c r="G10932" s="14"/>
      <c r="H10932" s="15">
        <f>HYPERLINK("https://docs.wto.org/imrd/directdoc.asp?DDFDocuments/t/G/SPS/NIND13A1.DOC","EN")</f>
      </c>
      <c r="I10932" s="15">
        <f>HYPERLINK("https://docs.wto.org/imrd/directdoc.asp?DDFDocuments/u/G/SPS/NIND13A1.DOC","FR")</f>
      </c>
      <c r="J10932" s="15">
        <f>HYPERLINK("https://docs.wto.org/imrd/directdoc.asp?DDFDocuments/v/G/SPS/NIND13A1.DOC","ES")</f>
      </c>
    </row>
    <row r="10933">
      <c r="A10933" s="10" t="s">
        <v>18675</v>
      </c>
      <c r="B10933" s="11" t="s">
        <v>34</v>
      </c>
      <c r="C10933" s="10" t="s">
        <v>18</v>
      </c>
      <c r="D10933" s="12">
        <v>38211</v>
      </c>
      <c r="E10933" s="13" t="s">
        <v>18676</v>
      </c>
      <c r="F10933" s="13" t="s">
        <v>3926</v>
      </c>
      <c r="G10933" s="14"/>
      <c r="H10933" s="15">
        <f>HYPERLINK("https://docs.wto.org/imrd/directdoc.asp?DDFDocuments/t/G/SPS/NJPN125.doc","EN")</f>
      </c>
      <c r="I10933" s="15">
        <f>HYPERLINK("https://docs.wto.org/imrd/directdoc.asp?DDFDocuments/u/G/SPS/NJPN125.doc","FR")</f>
      </c>
      <c r="J10933" s="15">
        <f>HYPERLINK("https://docs.wto.org/imrd/directdoc.asp?DDFDocuments/v/G/SPS/NJPN125.doc","ES")</f>
      </c>
    </row>
    <row r="10934">
      <c r="A10934" s="10" t="s">
        <v>18677</v>
      </c>
      <c r="B10934" s="11" t="s">
        <v>34</v>
      </c>
      <c r="C10934" s="10" t="s">
        <v>18</v>
      </c>
      <c r="D10934" s="12">
        <v>38211</v>
      </c>
      <c r="E10934" s="13" t="s">
        <v>18678</v>
      </c>
      <c r="F10934" s="13" t="s">
        <v>74</v>
      </c>
      <c r="G10934" s="14"/>
      <c r="H10934" s="15">
        <f>HYPERLINK("https://docs.wto.org/imrd/directdoc.asp?DDFDocuments/t/G/SPS/NJPN127.doc","EN")</f>
      </c>
      <c r="I10934" s="15">
        <f>HYPERLINK("https://docs.wto.org/imrd/directdoc.asp?DDFDocuments/u/G/SPS/NJPN127.doc","FR")</f>
      </c>
      <c r="J10934" s="15">
        <f>HYPERLINK("https://docs.wto.org/imrd/directdoc.asp?DDFDocuments/v/G/SPS/NJPN127.doc","ES")</f>
      </c>
    </row>
    <row r="10935">
      <c r="A10935" s="10" t="s">
        <v>18679</v>
      </c>
      <c r="B10935" s="11" t="s">
        <v>79</v>
      </c>
      <c r="C10935" s="10" t="s">
        <v>54</v>
      </c>
      <c r="D10935" s="12">
        <v>38209</v>
      </c>
      <c r="E10935" s="13" t="s">
        <v>19</v>
      </c>
      <c r="F10935" s="13" t="s">
        <v>2192</v>
      </c>
      <c r="G10935" s="14" t="s">
        <v>14853</v>
      </c>
      <c r="H10935" s="15">
        <f>HYPERLINK("https://docs.wto.org/imrd/directdoc.asp?DDFDocuments/t/G/SPS/NCOL77A1.doc","EN")</f>
      </c>
      <c r="I10935" s="15">
        <f>HYPERLINK("https://docs.wto.org/imrd/directdoc.asp?DDFDocuments/u/G/SPS/NCOL77A1.doc","FR")</f>
      </c>
      <c r="J10935" s="15">
        <f>HYPERLINK("https://docs.wto.org/imrd/directdoc.asp?DDFDocuments/v/G/SPS/NCOL77A1.doc","ES")</f>
      </c>
    </row>
    <row r="10936">
      <c r="A10936" s="10" t="s">
        <v>18680</v>
      </c>
      <c r="B10936" s="11" t="s">
        <v>72</v>
      </c>
      <c r="C10936" s="10" t="s">
        <v>18</v>
      </c>
      <c r="D10936" s="12">
        <v>38205</v>
      </c>
      <c r="E10936" s="13" t="s">
        <v>18681</v>
      </c>
      <c r="F10936" s="13" t="s">
        <v>122</v>
      </c>
      <c r="G10936" s="14"/>
      <c r="H10936" s="15">
        <f>HYPERLINK("https://docs.wto.org/imrd/directdoc.asp?DDFDocuments/q/G/SPS/NCAN210.pdf","EN")</f>
      </c>
      <c r="I10936" s="15">
        <f>HYPERLINK("https://docs.wto.org/imrd/directdoc.asp?DDFDocuments/r/G/SPS/NCAN210.pdf","FR")</f>
      </c>
      <c r="J10936" s="15">
        <f>HYPERLINK("https://docs.wto.org/imrd/directdoc.asp?DDFDocuments/s/G/SPS/NCAN210.pdf","ES")</f>
      </c>
    </row>
    <row r="10937">
      <c r="A10937" s="10" t="s">
        <v>18682</v>
      </c>
      <c r="B10937" s="11" t="s">
        <v>149</v>
      </c>
      <c r="C10937" s="10" t="s">
        <v>18</v>
      </c>
      <c r="D10937" s="12">
        <v>38205</v>
      </c>
      <c r="E10937" s="13" t="s">
        <v>18683</v>
      </c>
      <c r="F10937" s="13" t="s">
        <v>1550</v>
      </c>
      <c r="G10937" s="14"/>
      <c r="H10937" s="15">
        <f>HYPERLINK("https://docs.wto.org/imrd/directdoc.asp?DDFDocuments/t/G/SPS/NCHN79.DOC","EN")</f>
      </c>
      <c r="I10937" s="15">
        <f>HYPERLINK("https://docs.wto.org/imrd/directdoc.asp?DDFDocuments/u/G/SPS/NCHN79.DOC","FR")</f>
      </c>
      <c r="J10937" s="15">
        <f>HYPERLINK("https://docs.wto.org/imrd/directdoc.asp?DDFDocuments/v/G/SPS/NCHN79.DOC","ES")</f>
      </c>
    </row>
    <row r="10938">
      <c r="A10938" s="10" t="s">
        <v>18684</v>
      </c>
      <c r="B10938" s="11" t="s">
        <v>149</v>
      </c>
      <c r="C10938" s="10" t="s">
        <v>18</v>
      </c>
      <c r="D10938" s="12">
        <v>38205</v>
      </c>
      <c r="E10938" s="13" t="s">
        <v>18685</v>
      </c>
      <c r="F10938" s="13" t="s">
        <v>16517</v>
      </c>
      <c r="G10938" s="14"/>
      <c r="H10938" s="15">
        <f>HYPERLINK("https://docs.wto.org/imrd/directdoc.asp?DDFDocuments/t/G/SPS/NCHN80.DOC","EN")</f>
      </c>
      <c r="I10938" s="15">
        <f>HYPERLINK("https://docs.wto.org/imrd/directdoc.asp?DDFDocuments/u/G/SPS/NCHN80.DOC","FR")</f>
      </c>
      <c r="J10938" s="15">
        <f>HYPERLINK("https://docs.wto.org/imrd/directdoc.asp?DDFDocuments/v/G/SPS/NCHN80.DOC","ES")</f>
      </c>
    </row>
    <row r="10939">
      <c r="A10939" s="10" t="s">
        <v>18686</v>
      </c>
      <c r="B10939" s="11" t="s">
        <v>87</v>
      </c>
      <c r="C10939" s="10" t="s">
        <v>201</v>
      </c>
      <c r="D10939" s="12">
        <v>38204</v>
      </c>
      <c r="E10939" s="13" t="s">
        <v>19</v>
      </c>
      <c r="F10939" s="13" t="s">
        <v>7212</v>
      </c>
      <c r="G10939" s="14"/>
      <c r="H10939" s="15">
        <f>HYPERLINK("https://docs.wto.org/imrd/directdoc.asp?DDFDocuments/q/G/SPS/NMEX205A1C1.pdf","EN")</f>
      </c>
      <c r="I10939" s="15">
        <f>HYPERLINK("https://docs.wto.org/imrd/directdoc.asp?DDFDocuments/r/G/SPS/NMEX205A1C1.pdf","FR")</f>
      </c>
      <c r="J10939" s="15">
        <f>HYPERLINK("https://docs.wto.org/imrd/directdoc.asp?DDFDocuments/s/G/SPS/NMEX205A1C1.pdf","ES")</f>
      </c>
    </row>
    <row r="10940">
      <c r="A10940" s="10" t="s">
        <v>18687</v>
      </c>
      <c r="B10940" s="11" t="s">
        <v>188</v>
      </c>
      <c r="C10940" s="10" t="s">
        <v>18</v>
      </c>
      <c r="D10940" s="12">
        <v>38203</v>
      </c>
      <c r="E10940" s="13" t="s">
        <v>18688</v>
      </c>
      <c r="F10940" s="13" t="s">
        <v>733</v>
      </c>
      <c r="G10940" s="14"/>
      <c r="H10940" s="15">
        <f>HYPERLINK("https://docs.wto.org/imrd/directdoc.asp?DDFDocuments/t/G/SPS/NAUS169.doc","EN")</f>
      </c>
      <c r="I10940" s="15">
        <f>HYPERLINK("https://docs.wto.org/imrd/directdoc.asp?DDFDocuments/u/G/SPS/NAUS169.doc","FR")</f>
      </c>
      <c r="J10940" s="15">
        <f>HYPERLINK("https://docs.wto.org/imrd/directdoc.asp?DDFDocuments/v/G/SPS/NAUS169.doc","ES")</f>
      </c>
    </row>
    <row r="10941">
      <c r="A10941" s="10" t="s">
        <v>18689</v>
      </c>
      <c r="B10941" s="11" t="s">
        <v>195</v>
      </c>
      <c r="C10941" s="10" t="s">
        <v>18</v>
      </c>
      <c r="D10941" s="12">
        <v>38203</v>
      </c>
      <c r="E10941" s="13" t="s">
        <v>18690</v>
      </c>
      <c r="F10941" s="13" t="s">
        <v>992</v>
      </c>
      <c r="G10941" s="14"/>
      <c r="H10941" s="15">
        <f>HYPERLINK("https://docs.wto.org/imrd/directdoc.asp?DDFDocuments/t/G/SPS/NNZL301.DOC","EN")</f>
      </c>
      <c r="I10941" s="15">
        <f>HYPERLINK("https://docs.wto.org/imrd/directdoc.asp?DDFDocuments/u/G/SPS/NNZL301.DOC","FR")</f>
      </c>
      <c r="J10941" s="15">
        <f>HYPERLINK("https://docs.wto.org/imrd/directdoc.asp?DDFDocuments/v/G/SPS/NNZL301.DOC","ES")</f>
      </c>
    </row>
    <row r="10942">
      <c r="A10942" s="10" t="s">
        <v>18691</v>
      </c>
      <c r="B10942" s="11" t="s">
        <v>195</v>
      </c>
      <c r="C10942" s="10" t="s">
        <v>18</v>
      </c>
      <c r="D10942" s="12">
        <v>38203</v>
      </c>
      <c r="E10942" s="13" t="s">
        <v>18692</v>
      </c>
      <c r="F10942" s="13" t="s">
        <v>992</v>
      </c>
      <c r="G10942" s="14"/>
      <c r="H10942" s="15">
        <f>HYPERLINK("https://docs.wto.org/imrd/directdoc.asp?DDFDocuments/t/G/SPS/NNZL302.DOC","EN")</f>
      </c>
      <c r="I10942" s="15">
        <f>HYPERLINK("https://docs.wto.org/imrd/directdoc.asp?DDFDocuments/u/G/SPS/NNZL302.DOC","FR")</f>
      </c>
      <c r="J10942" s="15">
        <f>HYPERLINK("https://docs.wto.org/imrd/directdoc.asp?DDFDocuments/v/G/SPS/NNZL302.DOC","ES")</f>
      </c>
    </row>
    <row r="10943">
      <c r="A10943" s="10" t="s">
        <v>18693</v>
      </c>
      <c r="B10943" s="11" t="s">
        <v>145</v>
      </c>
      <c r="C10943" s="10" t="s">
        <v>12</v>
      </c>
      <c r="D10943" s="12">
        <v>38202</v>
      </c>
      <c r="E10943" s="13" t="s">
        <v>18694</v>
      </c>
      <c r="F10943" s="13" t="s">
        <v>7603</v>
      </c>
      <c r="G10943" s="14" t="s">
        <v>13246</v>
      </c>
      <c r="H10943" s="15">
        <f>HYPERLINK("https://docs.wto.org/imrd/directdoc.asp?DDFDocuments/t/G/SPS/NPHL72.DOC","EN")</f>
      </c>
      <c r="I10943" s="15">
        <f>HYPERLINK("https://docs.wto.org/imrd/directdoc.asp?DDFDocuments/u/G/SPS/NPHL72.DOC","FR")</f>
      </c>
      <c r="J10943" s="15">
        <f>HYPERLINK("https://docs.wto.org/imrd/directdoc.asp?DDFDocuments/v/G/SPS/NPHL72.DOC","ES")</f>
      </c>
    </row>
    <row r="10944">
      <c r="A10944" s="10" t="s">
        <v>18695</v>
      </c>
      <c r="B10944" s="11" t="s">
        <v>87</v>
      </c>
      <c r="C10944" s="10" t="s">
        <v>54</v>
      </c>
      <c r="D10944" s="12">
        <v>38201</v>
      </c>
      <c r="E10944" s="13" t="s">
        <v>19</v>
      </c>
      <c r="F10944" s="13" t="s">
        <v>7212</v>
      </c>
      <c r="G10944" s="14"/>
      <c r="H10944" s="15">
        <f>HYPERLINK("https://docs.wto.org/imrd/directdoc.asp?DDFDocuments/q/G/SPS/NMEX205A1.pdf","EN")</f>
      </c>
      <c r="I10944" s="15">
        <f>HYPERLINK("https://docs.wto.org/imrd/directdoc.asp?DDFDocuments/r/G/SPS/NMEX205A1.pdf","FR")</f>
      </c>
      <c r="J10944" s="15">
        <f>HYPERLINK("https://docs.wto.org/imrd/directdoc.asp?DDFDocuments/s/G/SPS/NMEX205A1.pdf","ES")</f>
      </c>
    </row>
    <row r="10945">
      <c r="A10945" s="10" t="s">
        <v>18696</v>
      </c>
      <c r="B10945" s="11" t="s">
        <v>214</v>
      </c>
      <c r="C10945" s="10" t="s">
        <v>18</v>
      </c>
      <c r="D10945" s="12">
        <v>38197</v>
      </c>
      <c r="E10945" s="13" t="s">
        <v>18697</v>
      </c>
      <c r="F10945" s="13" t="s">
        <v>10040</v>
      </c>
      <c r="G10945" s="14"/>
      <c r="H10945" s="15">
        <f>HYPERLINK("https://docs.wto.org/imrd/directdoc.asp?DDFDocuments/t/G/SPS/NARE3.doc","EN")</f>
      </c>
      <c r="I10945" s="15">
        <f>HYPERLINK("https://docs.wto.org/imrd/directdoc.asp?DDFDocuments/u/G/SPS/NARE3.doc","FR")</f>
      </c>
      <c r="J10945" s="15">
        <f>HYPERLINK("https://docs.wto.org/imrd/directdoc.asp?DDFDocuments/v/G/SPS/NARE3.doc","ES")</f>
      </c>
    </row>
    <row r="10946">
      <c r="A10946" s="10" t="s">
        <v>18698</v>
      </c>
      <c r="B10946" s="11" t="s">
        <v>79</v>
      </c>
      <c r="C10946" s="10" t="s">
        <v>40</v>
      </c>
      <c r="D10946" s="12">
        <v>38197</v>
      </c>
      <c r="E10946" s="13" t="s">
        <v>19</v>
      </c>
      <c r="F10946" s="13" t="s">
        <v>4920</v>
      </c>
      <c r="G10946" s="14" t="s">
        <v>349</v>
      </c>
      <c r="H10946" s="15">
        <f>HYPERLINK("https://docs.wto.org/imrd/directdoc.asp?DDFDocuments/q/G/SPS/NCOL83A1.pdf","EN")</f>
      </c>
      <c r="I10946" s="15">
        <f>HYPERLINK("https://docs.wto.org/imrd/directdoc.asp?DDFDocuments/r/G/SPS/NCOL83A1.pdf","FR")</f>
      </c>
      <c r="J10946" s="15">
        <f>HYPERLINK("https://docs.wto.org/imrd/directdoc.asp?DDFDocuments/s/G/SPS/NCOL83A1.pdf","ES")</f>
      </c>
    </row>
    <row r="10947">
      <c r="A10947" s="10" t="s">
        <v>18699</v>
      </c>
      <c r="B10947" s="11" t="s">
        <v>161</v>
      </c>
      <c r="C10947" s="10" t="s">
        <v>12</v>
      </c>
      <c r="D10947" s="12">
        <v>38195</v>
      </c>
      <c r="E10947" s="13" t="s">
        <v>2734</v>
      </c>
      <c r="F10947" s="13" t="s">
        <v>18700</v>
      </c>
      <c r="G10947" s="14"/>
      <c r="H10947" s="15">
        <f>HYPERLINK("https://docs.wto.org/imrd/directdoc.asp?DDFDocuments/t/G/SPS/NUSA941.DOC","EN")</f>
      </c>
      <c r="I10947" s="15">
        <f>HYPERLINK("https://docs.wto.org/imrd/directdoc.asp?DDFDocuments/u/G/SPS/NUSA941.DOC","FR")</f>
      </c>
      <c r="J10947" s="15">
        <f>HYPERLINK("https://docs.wto.org/imrd/directdoc.asp?DDFDocuments/v/G/SPS/NUSA941.DOC","ES")</f>
      </c>
    </row>
    <row r="10948">
      <c r="A10948" s="10" t="s">
        <v>18701</v>
      </c>
      <c r="B10948" s="11" t="s">
        <v>351</v>
      </c>
      <c r="C10948" s="10" t="s">
        <v>18</v>
      </c>
      <c r="D10948" s="12">
        <v>38194</v>
      </c>
      <c r="E10948" s="13" t="s">
        <v>18702</v>
      </c>
      <c r="F10948" s="13" t="s">
        <v>8415</v>
      </c>
      <c r="G10948" s="14" t="s">
        <v>168</v>
      </c>
      <c r="H10948" s="15">
        <f>HYPERLINK("https://docs.wto.org/imrd/directdoc.asp?DDFDocuments/t/G/SPS/NJOR9.doc","EN")</f>
      </c>
      <c r="I10948" s="15">
        <f>HYPERLINK("https://docs.wto.org/imrd/directdoc.asp?DDFDocuments/u/G/SPS/NJOR9.doc","FR")</f>
      </c>
      <c r="J10948" s="15">
        <f>HYPERLINK("https://docs.wto.org/imrd/directdoc.asp?DDFDocuments/v/G/SPS/NJOR9.doc","ES")</f>
      </c>
    </row>
    <row r="10949">
      <c r="A10949" s="10" t="s">
        <v>18703</v>
      </c>
      <c r="B10949" s="11" t="s">
        <v>195</v>
      </c>
      <c r="C10949" s="10" t="s">
        <v>40</v>
      </c>
      <c r="D10949" s="12">
        <v>38194</v>
      </c>
      <c r="E10949" s="13" t="s">
        <v>19</v>
      </c>
      <c r="F10949" s="13" t="s">
        <v>992</v>
      </c>
      <c r="G10949" s="14"/>
      <c r="H10949" s="15">
        <f>HYPERLINK("https://docs.wto.org/imrd/directdoc.asp?DDFDocuments/q/G/SPS/NNZL274A1.pdf","EN")</f>
      </c>
      <c r="I10949" s="15">
        <f>HYPERLINK("https://docs.wto.org/imrd/directdoc.asp?DDFDocuments/r/G/SPS/NNZL274A1.pdf","FR")</f>
      </c>
      <c r="J10949" s="15">
        <f>HYPERLINK("https://docs.wto.org/imrd/directdoc.asp?DDFDocuments/s/G/SPS/NNZL274A1.pdf","ES")</f>
      </c>
    </row>
    <row r="10950">
      <c r="A10950" s="10" t="s">
        <v>18704</v>
      </c>
      <c r="B10950" s="11" t="s">
        <v>195</v>
      </c>
      <c r="C10950" s="10" t="s">
        <v>18</v>
      </c>
      <c r="D10950" s="12">
        <v>38194</v>
      </c>
      <c r="E10950" s="13" t="s">
        <v>18705</v>
      </c>
      <c r="F10950" s="13" t="s">
        <v>166</v>
      </c>
      <c r="G10950" s="14"/>
      <c r="H10950" s="15">
        <f>HYPERLINK("https://docs.wto.org/imrd/directdoc.asp?DDFDocuments/q/G/SPS/NNZL300.pdf","EN")</f>
      </c>
      <c r="I10950" s="15">
        <f>HYPERLINK("https://docs.wto.org/imrd/directdoc.asp?DDFDocuments/r/G/SPS/NNZL300.pdf","FR")</f>
      </c>
      <c r="J10950" s="15">
        <f>HYPERLINK("https://docs.wto.org/imrd/directdoc.asp?DDFDocuments/s/G/SPS/NNZL300.pdf","ES")</f>
      </c>
    </row>
    <row r="10951">
      <c r="A10951" s="10" t="s">
        <v>18706</v>
      </c>
      <c r="B10951" s="11" t="s">
        <v>195</v>
      </c>
      <c r="C10951" s="10" t="s">
        <v>40</v>
      </c>
      <c r="D10951" s="12">
        <v>38191</v>
      </c>
      <c r="E10951" s="13" t="s">
        <v>19</v>
      </c>
      <c r="F10951" s="13" t="s">
        <v>2531</v>
      </c>
      <c r="G10951" s="14" t="s">
        <v>18707</v>
      </c>
      <c r="H10951" s="15">
        <f>HYPERLINK("https://docs.wto.org/imrd/directdoc.asp?DDFDocuments/t/G/SPS/NNZL190A1.DOC","EN")</f>
      </c>
      <c r="I10951" s="15">
        <f>HYPERLINK("https://docs.wto.org/imrd/directdoc.asp?DDFDocuments/u/G/SPS/NNZL190A1.DOC","FR")</f>
      </c>
      <c r="J10951" s="15">
        <f>HYPERLINK("https://docs.wto.org/imrd/directdoc.asp?DDFDocuments/v/G/SPS/NNZL190A1.DOC","ES")</f>
      </c>
    </row>
    <row r="10952">
      <c r="A10952" s="10" t="s">
        <v>18708</v>
      </c>
      <c r="B10952" s="11" t="s">
        <v>195</v>
      </c>
      <c r="C10952" s="10" t="s">
        <v>40</v>
      </c>
      <c r="D10952" s="12">
        <v>38191</v>
      </c>
      <c r="E10952" s="13" t="s">
        <v>19</v>
      </c>
      <c r="F10952" s="13" t="s">
        <v>2531</v>
      </c>
      <c r="G10952" s="14" t="s">
        <v>18709</v>
      </c>
      <c r="H10952" s="15">
        <f>HYPERLINK("https://docs.wto.org/imrd/directdoc.asp?DDFDocuments/t/G/SPS/NNZL191A1.DOC","EN")</f>
      </c>
      <c r="I10952" s="15">
        <f>HYPERLINK("https://docs.wto.org/imrd/directdoc.asp?DDFDocuments/u/G/SPS/NNZL191A1.DOC","FR")</f>
      </c>
      <c r="J10952" s="15">
        <f>HYPERLINK("https://docs.wto.org/imrd/directdoc.asp?DDFDocuments/v/G/SPS/NNZL191A1.DOC","ES")</f>
      </c>
    </row>
    <row r="10953">
      <c r="A10953" s="10" t="s">
        <v>18710</v>
      </c>
      <c r="B10953" s="11" t="s">
        <v>195</v>
      </c>
      <c r="C10953" s="10" t="s">
        <v>40</v>
      </c>
      <c r="D10953" s="12">
        <v>38191</v>
      </c>
      <c r="E10953" s="13" t="s">
        <v>19</v>
      </c>
      <c r="F10953" s="13" t="s">
        <v>2531</v>
      </c>
      <c r="G10953" s="14" t="s">
        <v>18711</v>
      </c>
      <c r="H10953" s="15">
        <f>HYPERLINK("https://docs.wto.org/imrd/directdoc.asp?DDFDocuments/t/G/SPS/NNZL192A1.DOC","EN")</f>
      </c>
      <c r="I10953" s="15">
        <f>HYPERLINK("https://docs.wto.org/imrd/directdoc.asp?DDFDocuments/u/G/SPS/NNZL192A1.DOC","FR")</f>
      </c>
      <c r="J10953" s="15">
        <f>HYPERLINK("https://docs.wto.org/imrd/directdoc.asp?DDFDocuments/v/G/SPS/NNZL192A1.DOC","ES")</f>
      </c>
    </row>
    <row r="10954">
      <c r="A10954" s="10" t="s">
        <v>18712</v>
      </c>
      <c r="B10954" s="11" t="s">
        <v>195</v>
      </c>
      <c r="C10954" s="10" t="s">
        <v>40</v>
      </c>
      <c r="D10954" s="12">
        <v>38191</v>
      </c>
      <c r="E10954" s="13" t="s">
        <v>19</v>
      </c>
      <c r="F10954" s="13" t="s">
        <v>2531</v>
      </c>
      <c r="G10954" s="14" t="s">
        <v>18713</v>
      </c>
      <c r="H10954" s="15">
        <f>HYPERLINK("https://docs.wto.org/imrd/directdoc.asp?DDFDocuments/q/G/SPS/NNZL193A1.pdf","EN")</f>
      </c>
      <c r="I10954" s="15">
        <f>HYPERLINK("https://docs.wto.org/imrd/directdoc.asp?DDFDocuments/r/G/SPS/NNZL193A1.pdf","FR")</f>
      </c>
      <c r="J10954" s="15">
        <f>HYPERLINK("https://docs.wto.org/imrd/directdoc.asp?DDFDocuments/s/G/SPS/NNZL193A1.pdf","ES")</f>
      </c>
    </row>
    <row r="10955">
      <c r="A10955" s="10" t="s">
        <v>18714</v>
      </c>
      <c r="B10955" s="11" t="s">
        <v>195</v>
      </c>
      <c r="C10955" s="10" t="s">
        <v>40</v>
      </c>
      <c r="D10955" s="12">
        <v>38191</v>
      </c>
      <c r="E10955" s="13" t="s">
        <v>19</v>
      </c>
      <c r="F10955" s="13" t="s">
        <v>2531</v>
      </c>
      <c r="G10955" s="14" t="s">
        <v>18715</v>
      </c>
      <c r="H10955" s="15">
        <f>HYPERLINK("https://docs.wto.org/imrd/directdoc.asp?DDFDocuments/t/G/SPS/NNZL194A1.DOC","EN")</f>
      </c>
      <c r="I10955" s="15">
        <f>HYPERLINK("https://docs.wto.org/imrd/directdoc.asp?DDFDocuments/u/G/SPS/NNZL194A1.DOC","FR")</f>
      </c>
      <c r="J10955" s="15">
        <f>HYPERLINK("https://docs.wto.org/imrd/directdoc.asp?DDFDocuments/v/G/SPS/NNZL194A1.DOC","ES")</f>
      </c>
    </row>
    <row r="10956">
      <c r="A10956" s="10" t="s">
        <v>18716</v>
      </c>
      <c r="B10956" s="11" t="s">
        <v>195</v>
      </c>
      <c r="C10956" s="10" t="s">
        <v>40</v>
      </c>
      <c r="D10956" s="12">
        <v>38191</v>
      </c>
      <c r="E10956" s="13" t="s">
        <v>19</v>
      </c>
      <c r="F10956" s="13" t="s">
        <v>2531</v>
      </c>
      <c r="G10956" s="14" t="s">
        <v>18717</v>
      </c>
      <c r="H10956" s="15">
        <f>HYPERLINK("https://docs.wto.org/imrd/directdoc.asp?DDFDocuments/t/G/SPS/NNZL195A1.DOC","EN")</f>
      </c>
      <c r="I10956" s="15">
        <f>HYPERLINK("https://docs.wto.org/imrd/directdoc.asp?DDFDocuments/u/G/SPS/NNZL195A1.DOC","FR")</f>
      </c>
      <c r="J10956" s="15">
        <f>HYPERLINK("https://docs.wto.org/imrd/directdoc.asp?DDFDocuments/v/G/SPS/NNZL195A1.DOC","ES")</f>
      </c>
    </row>
    <row r="10957">
      <c r="A10957" s="10" t="s">
        <v>18718</v>
      </c>
      <c r="B10957" s="11" t="s">
        <v>79</v>
      </c>
      <c r="C10957" s="10" t="s">
        <v>12</v>
      </c>
      <c r="D10957" s="12">
        <v>38189</v>
      </c>
      <c r="E10957" s="13" t="s">
        <v>18529</v>
      </c>
      <c r="F10957" s="13" t="s">
        <v>2192</v>
      </c>
      <c r="G10957" s="14" t="s">
        <v>233</v>
      </c>
      <c r="H10957" s="15">
        <f>HYPERLINK("https://docs.wto.org/imrd/directdoc.asp?DDFDocuments/t/G/SPS/NCOL87.doc","EN")</f>
      </c>
      <c r="I10957" s="15">
        <f>HYPERLINK("https://docs.wto.org/imrd/directdoc.asp?DDFDocuments/u/G/SPS/NCOL87.doc","FR")</f>
      </c>
      <c r="J10957" s="15">
        <f>HYPERLINK("https://docs.wto.org/imrd/directdoc.asp?DDFDocuments/v/G/SPS/NCOL87.doc","ES")</f>
      </c>
    </row>
    <row r="10958">
      <c r="A10958" s="10" t="s">
        <v>18719</v>
      </c>
      <c r="B10958" s="11" t="s">
        <v>134</v>
      </c>
      <c r="C10958" s="10" t="s">
        <v>18</v>
      </c>
      <c r="D10958" s="12">
        <v>38188</v>
      </c>
      <c r="E10958" s="13" t="s">
        <v>18720</v>
      </c>
      <c r="F10958" s="13" t="s">
        <v>166</v>
      </c>
      <c r="G10958" s="14"/>
      <c r="H10958" s="15">
        <f>HYPERLINK("https://docs.wto.org/imrd/directdoc.asp?DDFDocuments/t/G/SPS/NTHA113.doc","EN")</f>
      </c>
      <c r="I10958" s="15">
        <f>HYPERLINK("https://docs.wto.org/imrd/directdoc.asp?DDFDocuments/u/G/SPS/NTHA113.doc","FR")</f>
      </c>
      <c r="J10958" s="15">
        <f>HYPERLINK("https://docs.wto.org/imrd/directdoc.asp?DDFDocuments/v/G/SPS/NTHA113.doc","ES")</f>
      </c>
    </row>
    <row r="10959">
      <c r="A10959" s="10" t="s">
        <v>18721</v>
      </c>
      <c r="B10959" s="11" t="s">
        <v>161</v>
      </c>
      <c r="C10959" s="10" t="s">
        <v>40</v>
      </c>
      <c r="D10959" s="12">
        <v>38188</v>
      </c>
      <c r="E10959" s="13" t="s">
        <v>19</v>
      </c>
      <c r="F10959" s="13" t="s">
        <v>5438</v>
      </c>
      <c r="G10959" s="14" t="s">
        <v>365</v>
      </c>
      <c r="H10959" s="15">
        <f>HYPERLINK("https://docs.wto.org/imrd/directdoc.asp?DDFDocuments/t/G/SPS/NUSA832A1.DOC","EN")</f>
      </c>
      <c r="I10959" s="15">
        <f>HYPERLINK("https://docs.wto.org/imrd/directdoc.asp?DDFDocuments/u/G/SPS/NUSA832A1.DOC","FR")</f>
      </c>
      <c r="J10959" s="15">
        <f>HYPERLINK("https://docs.wto.org/imrd/directdoc.asp?DDFDocuments/v/G/SPS/NUSA832A1.DOC","ES")</f>
      </c>
    </row>
    <row r="10960">
      <c r="A10960" s="10" t="s">
        <v>18722</v>
      </c>
      <c r="B10960" s="11" t="s">
        <v>161</v>
      </c>
      <c r="C10960" s="10" t="s">
        <v>18</v>
      </c>
      <c r="D10960" s="12">
        <v>38188</v>
      </c>
      <c r="E10960" s="13" t="s">
        <v>6470</v>
      </c>
      <c r="F10960" s="13" t="s">
        <v>8132</v>
      </c>
      <c r="G10960" s="14"/>
      <c r="H10960" s="15">
        <f>HYPERLINK("https://docs.wto.org/imrd/directdoc.asp?DDFDocuments/t/G/SPS/NUSA933.DOC","EN")</f>
      </c>
      <c r="I10960" s="15">
        <f>HYPERLINK("https://docs.wto.org/imrd/directdoc.asp?DDFDocuments/u/G/SPS/NUSA933.DOC","FR")</f>
      </c>
      <c r="J10960" s="15">
        <f>HYPERLINK("https://docs.wto.org/imrd/directdoc.asp?DDFDocuments/v/G/SPS/NUSA933.DOC","ES")</f>
      </c>
    </row>
    <row r="10961">
      <c r="A10961" s="10" t="s">
        <v>18723</v>
      </c>
      <c r="B10961" s="11" t="s">
        <v>161</v>
      </c>
      <c r="C10961" s="10" t="s">
        <v>40</v>
      </c>
      <c r="D10961" s="12">
        <v>38188</v>
      </c>
      <c r="E10961" s="13" t="s">
        <v>6470</v>
      </c>
      <c r="F10961" s="13" t="s">
        <v>24</v>
      </c>
      <c r="G10961" s="14"/>
      <c r="H10961" s="15">
        <f>HYPERLINK("https://docs.wto.org/imrd/directdoc.asp?DDFDocuments/t/G/SPS/NUSA934.DOC","EN")</f>
      </c>
      <c r="I10961" s="15">
        <f>HYPERLINK("https://docs.wto.org/imrd/directdoc.asp?DDFDocuments/u/G/SPS/NUSA934.DOC","FR")</f>
      </c>
      <c r="J10961" s="15">
        <f>HYPERLINK("https://docs.wto.org/imrd/directdoc.asp?DDFDocuments/v/G/SPS/NUSA934.DOC","ES")</f>
      </c>
    </row>
    <row r="10962">
      <c r="A10962" s="10" t="s">
        <v>18724</v>
      </c>
      <c r="B10962" s="11" t="s">
        <v>161</v>
      </c>
      <c r="C10962" s="10" t="s">
        <v>18</v>
      </c>
      <c r="D10962" s="12">
        <v>38188</v>
      </c>
      <c r="E10962" s="13" t="s">
        <v>18725</v>
      </c>
      <c r="F10962" s="13" t="s">
        <v>7603</v>
      </c>
      <c r="G10962" s="14"/>
      <c r="H10962" s="15">
        <f>HYPERLINK("https://docs.wto.org/imrd/directdoc.asp?DDFDocuments/t/G/SPS/NUSA937.DOC","EN")</f>
      </c>
      <c r="I10962" s="15">
        <f>HYPERLINK("https://docs.wto.org/imrd/directdoc.asp?DDFDocuments/u/G/SPS/NUSA937.DOC","FR")</f>
      </c>
      <c r="J10962" s="15">
        <f>HYPERLINK("https://docs.wto.org/imrd/directdoc.asp?DDFDocuments/v/G/SPS/NUSA937.DOC","ES")</f>
      </c>
    </row>
    <row r="10963">
      <c r="A10963" s="10" t="s">
        <v>18726</v>
      </c>
      <c r="B10963" s="11" t="s">
        <v>82</v>
      </c>
      <c r="C10963" s="10" t="s">
        <v>40</v>
      </c>
      <c r="D10963" s="12">
        <v>38187</v>
      </c>
      <c r="E10963" s="13" t="s">
        <v>19</v>
      </c>
      <c r="F10963" s="13" t="s">
        <v>18564</v>
      </c>
      <c r="G10963" s="14"/>
      <c r="H10963" s="15">
        <f>HYPERLINK("https://docs.wto.org/imrd/directdoc.asp?DDFDocuments/t/G/SPS/NEEC94A6.DOC","EN")</f>
      </c>
      <c r="I10963" s="15">
        <f>HYPERLINK("https://docs.wto.org/imrd/directdoc.asp?DDFDocuments/u/G/SPS/NEEC94A6.DOC","FR")</f>
      </c>
      <c r="J10963" s="15">
        <f>HYPERLINK("https://docs.wto.org/imrd/directdoc.asp?DDFDocuments/v/G/SPS/NEEC94A6.DOC","ES")</f>
      </c>
    </row>
    <row r="10964">
      <c r="A10964" s="10" t="s">
        <v>18727</v>
      </c>
      <c r="B10964" s="11" t="s">
        <v>82</v>
      </c>
      <c r="C10964" s="10" t="s">
        <v>40</v>
      </c>
      <c r="D10964" s="12">
        <v>38187</v>
      </c>
      <c r="E10964" s="13" t="s">
        <v>19</v>
      </c>
      <c r="F10964" s="13" t="s">
        <v>18564</v>
      </c>
      <c r="G10964" s="14"/>
      <c r="H10964" s="15">
        <f>HYPERLINK("https://docs.wto.org/imrd/directdoc.asp?DDFDocuments/t/G/SPS/NEEC94A7.DOC","EN")</f>
      </c>
      <c r="I10964" s="15">
        <f>HYPERLINK("https://docs.wto.org/imrd/directdoc.asp?DDFDocuments/u/G/SPS/NEEC94A7.DOC","FR")</f>
      </c>
      <c r="J10964" s="15">
        <f>HYPERLINK("https://docs.wto.org/imrd/directdoc.asp?DDFDocuments/v/G/SPS/NEEC94A7.DOC","ES")</f>
      </c>
    </row>
    <row r="10965">
      <c r="A10965" s="10" t="s">
        <v>18728</v>
      </c>
      <c r="B10965" s="11" t="s">
        <v>82</v>
      </c>
      <c r="C10965" s="10" t="s">
        <v>40</v>
      </c>
      <c r="D10965" s="12">
        <v>38187</v>
      </c>
      <c r="E10965" s="13" t="s">
        <v>19</v>
      </c>
      <c r="F10965" s="13" t="s">
        <v>18564</v>
      </c>
      <c r="G10965" s="14"/>
      <c r="H10965" s="15">
        <f>HYPERLINK("https://docs.wto.org/imrd/directdoc.asp?DDFDocuments/t/G/SPS/NEEC94R1A3.DOC","EN")</f>
      </c>
      <c r="I10965" s="15">
        <f>HYPERLINK("https://docs.wto.org/imrd/directdoc.asp?DDFDocuments/u/G/SPS/NEEC94R1A3.DOC","FR")</f>
      </c>
      <c r="J10965" s="15">
        <f>HYPERLINK("https://docs.wto.org/imrd/directdoc.asp?DDFDocuments/v/G/SPS/NEEC94R1A3.DOC","ES")</f>
      </c>
    </row>
    <row r="10966">
      <c r="A10966" s="10" t="s">
        <v>18729</v>
      </c>
      <c r="B10966" s="11" t="s">
        <v>82</v>
      </c>
      <c r="C10966" s="10" t="s">
        <v>18</v>
      </c>
      <c r="D10966" s="12">
        <v>38181</v>
      </c>
      <c r="E10966" s="13" t="s">
        <v>18730</v>
      </c>
      <c r="F10966" s="13" t="s">
        <v>2671</v>
      </c>
      <c r="G10966" s="14"/>
      <c r="H10966" s="15">
        <f>HYPERLINK("https://docs.wto.org/imrd/directdoc.asp?DDFDocuments/q/G/SPS/NEEC244.pdf","EN")</f>
      </c>
      <c r="I10966" s="15">
        <f>HYPERLINK("https://docs.wto.org/imrd/directdoc.asp?DDFDocuments/r/G/SPS/NEEC244.pdf","FR")</f>
      </c>
      <c r="J10966" s="15">
        <f>HYPERLINK("https://docs.wto.org/imrd/directdoc.asp?DDFDocuments/s/G/SPS/NEEC244.pdf","ES")</f>
      </c>
    </row>
    <row r="10967">
      <c r="A10967" s="10" t="s">
        <v>18731</v>
      </c>
      <c r="B10967" s="11" t="s">
        <v>195</v>
      </c>
      <c r="C10967" s="10" t="s">
        <v>40</v>
      </c>
      <c r="D10967" s="12">
        <v>38181</v>
      </c>
      <c r="E10967" s="13" t="s">
        <v>19</v>
      </c>
      <c r="F10967" s="13" t="s">
        <v>8415</v>
      </c>
      <c r="G10967" s="14" t="s">
        <v>188</v>
      </c>
      <c r="H10967" s="15">
        <f>HYPERLINK("https://docs.wto.org/imrd/directdoc.asp?DDFDocuments/t/G/SPS/NNZL282A1.doc","EN")</f>
      </c>
      <c r="I10967" s="15">
        <f>HYPERLINK("https://docs.wto.org/imrd/directdoc.asp?DDFDocuments/u/G/SPS/NNZL282A1.doc","FR")</f>
      </c>
      <c r="J10967" s="15">
        <f>HYPERLINK("https://docs.wto.org/imrd/directdoc.asp?DDFDocuments/v/G/SPS/NNZL282A1.doc","ES")</f>
      </c>
    </row>
    <row r="10968">
      <c r="A10968" s="10" t="s">
        <v>18732</v>
      </c>
      <c r="B10968" s="11" t="s">
        <v>195</v>
      </c>
      <c r="C10968" s="10" t="s">
        <v>18</v>
      </c>
      <c r="D10968" s="12">
        <v>38181</v>
      </c>
      <c r="E10968" s="13" t="s">
        <v>6562</v>
      </c>
      <c r="F10968" s="13" t="s">
        <v>186</v>
      </c>
      <c r="G10968" s="14" t="s">
        <v>59</v>
      </c>
      <c r="H10968" s="15">
        <f>HYPERLINK("https://docs.wto.org/imrd/directdoc.asp?DDFDocuments/t/G/SPS/NNZL299.DOC","EN")</f>
      </c>
      <c r="I10968" s="15">
        <f>HYPERLINK("https://docs.wto.org/imrd/directdoc.asp?DDFDocuments/u/G/SPS/NNZL299.DOC","FR")</f>
      </c>
      <c r="J10968" s="15">
        <f>HYPERLINK("https://docs.wto.org/imrd/directdoc.asp?DDFDocuments/v/G/SPS/NNZL299.DOC","ES")</f>
      </c>
    </row>
    <row r="10969">
      <c r="A10969" s="10" t="s">
        <v>18733</v>
      </c>
      <c r="B10969" s="11" t="s">
        <v>79</v>
      </c>
      <c r="C10969" s="10" t="s">
        <v>18</v>
      </c>
      <c r="D10969" s="12">
        <v>38177</v>
      </c>
      <c r="E10969" s="13" t="s">
        <v>18734</v>
      </c>
      <c r="F10969" s="13" t="s">
        <v>18735</v>
      </c>
      <c r="G10969" s="14"/>
      <c r="H10969" s="15">
        <f>HYPERLINK("https://docs.wto.org/imrd/directdoc.asp?DDFDocuments/t/G/SPS/NCOL84.DOC","EN")</f>
      </c>
      <c r="I10969" s="15">
        <f>HYPERLINK("https://docs.wto.org/imrd/directdoc.asp?DDFDocuments/u/G/SPS/NCOL84.DOC","FR")</f>
      </c>
      <c r="J10969" s="15">
        <f>HYPERLINK("https://docs.wto.org/imrd/directdoc.asp?DDFDocuments/v/G/SPS/NCOL84.DOC","ES")</f>
      </c>
    </row>
    <row r="10970">
      <c r="A10970" s="10" t="s">
        <v>18736</v>
      </c>
      <c r="B10970" s="11" t="s">
        <v>79</v>
      </c>
      <c r="C10970" s="10" t="s">
        <v>18</v>
      </c>
      <c r="D10970" s="12">
        <v>38177</v>
      </c>
      <c r="E10970" s="13" t="s">
        <v>18737</v>
      </c>
      <c r="F10970" s="13" t="s">
        <v>229</v>
      </c>
      <c r="G10970" s="14"/>
      <c r="H10970" s="15">
        <f>HYPERLINK("https://docs.wto.org/imrd/directdoc.asp?DDFDocuments/q/G/SPS/NCOL86.pdf","EN")</f>
      </c>
      <c r="I10970" s="15">
        <f>HYPERLINK("https://docs.wto.org/imrd/directdoc.asp?DDFDocuments/r/G/SPS/NCOL86.pdf","FR")</f>
      </c>
      <c r="J10970" s="15">
        <f>HYPERLINK("https://docs.wto.org/imrd/directdoc.asp?DDFDocuments/s/G/SPS/NCOL86.pdf","ES")</f>
      </c>
    </row>
    <row r="10971">
      <c r="A10971" s="10" t="s">
        <v>18738</v>
      </c>
      <c r="B10971" s="11" t="s">
        <v>34</v>
      </c>
      <c r="C10971" s="10" t="s">
        <v>201</v>
      </c>
      <c r="D10971" s="12">
        <v>38177</v>
      </c>
      <c r="E10971" s="13" t="s">
        <v>19</v>
      </c>
      <c r="F10971" s="13" t="s">
        <v>74</v>
      </c>
      <c r="G10971" s="14"/>
      <c r="H10971" s="15">
        <f>HYPERLINK("https://docs.wto.org/imrd/directdoc.asp?DDFDocuments/t/G/SPS/NJPN121C1.doc","EN")</f>
      </c>
      <c r="I10971" s="15">
        <f>HYPERLINK("https://docs.wto.org/imrd/directdoc.asp?DDFDocuments/u/G/SPS/NJPN121C1.doc","FR")</f>
      </c>
      <c r="J10971" s="15">
        <f>HYPERLINK("https://docs.wto.org/imrd/directdoc.asp?DDFDocuments/v/G/SPS/NJPN121C1.doc","ES")</f>
      </c>
    </row>
    <row r="10972">
      <c r="A10972" s="10" t="s">
        <v>18739</v>
      </c>
      <c r="B10972" s="11" t="s">
        <v>214</v>
      </c>
      <c r="C10972" s="10" t="s">
        <v>12</v>
      </c>
      <c r="D10972" s="12">
        <v>38176</v>
      </c>
      <c r="E10972" s="13" t="s">
        <v>18740</v>
      </c>
      <c r="F10972" s="13" t="s">
        <v>6521</v>
      </c>
      <c r="G10972" s="14" t="s">
        <v>233</v>
      </c>
      <c r="H10972" s="15">
        <f>HYPERLINK("https://docs.wto.org/imrd/directdoc.asp?DDFDocuments/t/G/SPS/NARE2.DOC","EN")</f>
      </c>
      <c r="I10972" s="15">
        <f>HYPERLINK("https://docs.wto.org/imrd/directdoc.asp?DDFDocuments/u/G/SPS/NARE2.DOC","FR")</f>
      </c>
      <c r="J10972" s="15">
        <f>HYPERLINK("https://docs.wto.org/imrd/directdoc.asp?DDFDocuments/v/G/SPS/NARE2.DOC","ES")</f>
      </c>
    </row>
    <row r="10973">
      <c r="A10973" s="10" t="s">
        <v>18741</v>
      </c>
      <c r="B10973" s="11" t="s">
        <v>82</v>
      </c>
      <c r="C10973" s="10" t="s">
        <v>201</v>
      </c>
      <c r="D10973" s="12">
        <v>38176</v>
      </c>
      <c r="E10973" s="13" t="s">
        <v>19</v>
      </c>
      <c r="F10973" s="13" t="s">
        <v>335</v>
      </c>
      <c r="G10973" s="14"/>
      <c r="H10973" s="15">
        <f>HYPERLINK("https://docs.wto.org/imrd/directdoc.asp?DDFDocuments/t/G/SPS/NEEC144A2C1.doc","EN")</f>
      </c>
      <c r="I10973" s="15">
        <f>HYPERLINK("https://docs.wto.org/imrd/directdoc.asp?DDFDocuments/u/G/SPS/NEEC144A2C1.doc","FR")</f>
      </c>
      <c r="J10973" s="15">
        <f>HYPERLINK("https://docs.wto.org/imrd/directdoc.asp?DDFDocuments/v/G/SPS/NEEC144A2C1.doc","ES")</f>
      </c>
    </row>
    <row r="10974">
      <c r="A10974" s="10" t="s">
        <v>18742</v>
      </c>
      <c r="B10974" s="11" t="s">
        <v>82</v>
      </c>
      <c r="C10974" s="10" t="s">
        <v>201</v>
      </c>
      <c r="D10974" s="12">
        <v>38176</v>
      </c>
      <c r="E10974" s="13" t="s">
        <v>19</v>
      </c>
      <c r="F10974" s="13" t="s">
        <v>7145</v>
      </c>
      <c r="G10974" s="14"/>
      <c r="H10974" s="15">
        <f>HYPERLINK("https://docs.wto.org/imrd/directdoc.asp?DDFDocuments/t/G/SPS/NEEC184A2C1.DOC","EN")</f>
      </c>
      <c r="I10974" s="15">
        <f>HYPERLINK("https://docs.wto.org/imrd/directdoc.asp?DDFDocuments/u/G/SPS/NEEC184A2C1.DOC","FR")</f>
      </c>
      <c r="J10974" s="15">
        <f>HYPERLINK("https://docs.wto.org/imrd/directdoc.asp?DDFDocuments/v/G/SPS/NEEC184A2C1.DOC","ES")</f>
      </c>
    </row>
    <row r="10975">
      <c r="A10975" s="10" t="s">
        <v>18743</v>
      </c>
      <c r="B10975" s="11" t="s">
        <v>195</v>
      </c>
      <c r="C10975" s="10" t="s">
        <v>18</v>
      </c>
      <c r="D10975" s="12">
        <v>38176</v>
      </c>
      <c r="E10975" s="13" t="s">
        <v>18744</v>
      </c>
      <c r="F10975" s="13" t="s">
        <v>992</v>
      </c>
      <c r="G10975" s="14"/>
      <c r="H10975" s="15">
        <f>HYPERLINK("https://docs.wto.org/imrd/directdoc.asp?DDFDocuments/t/G/SPS/NNZL298.DOC","EN")</f>
      </c>
      <c r="I10975" s="15">
        <f>HYPERLINK("https://docs.wto.org/imrd/directdoc.asp?DDFDocuments/u/G/SPS/NNZL298.DOC","FR")</f>
      </c>
      <c r="J10975" s="15">
        <f>HYPERLINK("https://docs.wto.org/imrd/directdoc.asp?DDFDocuments/v/G/SPS/NNZL298.DOC","ES")</f>
      </c>
    </row>
    <row r="10976">
      <c r="A10976" s="10" t="s">
        <v>18745</v>
      </c>
      <c r="B10976" s="11" t="s">
        <v>79</v>
      </c>
      <c r="C10976" s="10" t="s">
        <v>54</v>
      </c>
      <c r="D10976" s="12">
        <v>38175</v>
      </c>
      <c r="E10976" s="13" t="s">
        <v>19</v>
      </c>
      <c r="F10976" s="13" t="s">
        <v>138</v>
      </c>
      <c r="G10976" s="14" t="s">
        <v>72</v>
      </c>
      <c r="H10976" s="15">
        <f>HYPERLINK("https://docs.wto.org/imrd/directdoc.asp?DDFDocuments/q/G/SPS/NCOL82A2.pdf","EN")</f>
      </c>
      <c r="I10976" s="15">
        <f>HYPERLINK("https://docs.wto.org/imrd/directdoc.asp?DDFDocuments/r/G/SPS/NCOL82A2.pdf","FR")</f>
      </c>
      <c r="J10976" s="15">
        <f>HYPERLINK("https://docs.wto.org/imrd/directdoc.asp?DDFDocuments/s/G/SPS/NCOL82A2.pdf","ES")</f>
      </c>
    </row>
    <row r="10977">
      <c r="A10977" s="10" t="s">
        <v>18746</v>
      </c>
      <c r="B10977" s="11" t="s">
        <v>82</v>
      </c>
      <c r="C10977" s="10" t="s">
        <v>40</v>
      </c>
      <c r="D10977" s="12">
        <v>38174</v>
      </c>
      <c r="E10977" s="13" t="s">
        <v>19</v>
      </c>
      <c r="F10977" s="13" t="s">
        <v>144</v>
      </c>
      <c r="G10977" s="14" t="s">
        <v>188</v>
      </c>
      <c r="H10977" s="15">
        <f>HYPERLINK("https://docs.wto.org/imrd/directdoc.asp?DDFDocuments/t/G/SPS/NEEC198A1.DOC","EN")</f>
      </c>
      <c r="I10977" s="15">
        <f>HYPERLINK("https://docs.wto.org/imrd/directdoc.asp?DDFDocuments/u/G/SPS/NEEC198A1.DOC","FR")</f>
      </c>
      <c r="J10977" s="15">
        <f>HYPERLINK("https://docs.wto.org/imrd/directdoc.asp?DDFDocuments/v/G/SPS/NEEC198A1.DOC","ES")</f>
      </c>
    </row>
    <row r="10978">
      <c r="A10978" s="10" t="s">
        <v>18747</v>
      </c>
      <c r="B10978" s="11" t="s">
        <v>34</v>
      </c>
      <c r="C10978" s="10" t="s">
        <v>18</v>
      </c>
      <c r="D10978" s="12">
        <v>38174</v>
      </c>
      <c r="E10978" s="13" t="s">
        <v>18748</v>
      </c>
      <c r="F10978" s="13" t="s">
        <v>74</v>
      </c>
      <c r="G10978" s="14"/>
      <c r="H10978" s="15">
        <f>HYPERLINK("https://docs.wto.org/imrd/directdoc.asp?DDFDocuments/t/G/SPS/NJPN121.doc","EN")</f>
      </c>
      <c r="I10978" s="15">
        <f>HYPERLINK("https://docs.wto.org/imrd/directdoc.asp?DDFDocuments/u/G/SPS/NJPN121.doc","FR")</f>
      </c>
      <c r="J10978" s="15">
        <f>HYPERLINK("https://docs.wto.org/imrd/directdoc.asp?DDFDocuments/v/G/SPS/NJPN121.doc","ES")</f>
      </c>
    </row>
    <row r="10979">
      <c r="A10979" s="10" t="s">
        <v>18749</v>
      </c>
      <c r="B10979" s="11" t="s">
        <v>1096</v>
      </c>
      <c r="C10979" s="10" t="s">
        <v>18</v>
      </c>
      <c r="D10979" s="12">
        <v>38174</v>
      </c>
      <c r="E10979" s="13" t="s">
        <v>18750</v>
      </c>
      <c r="F10979" s="13" t="s">
        <v>1282</v>
      </c>
      <c r="G10979" s="14"/>
      <c r="H10979" s="15">
        <f>HYPERLINK("https://docs.wto.org/imrd/directdoc.asp?DDFDocuments/t/G/SPS/NSGP27.doc","EN")</f>
      </c>
      <c r="I10979" s="15">
        <f>HYPERLINK("https://docs.wto.org/imrd/directdoc.asp?DDFDocuments/u/G/SPS/NSGP27.doc","FR")</f>
      </c>
      <c r="J10979" s="15">
        <f>HYPERLINK("https://docs.wto.org/imrd/directdoc.asp?DDFDocuments/v/G/SPS/NSGP27.doc","ES")</f>
      </c>
    </row>
    <row r="10980">
      <c r="A10980" s="10" t="s">
        <v>18751</v>
      </c>
      <c r="B10980" s="11" t="s">
        <v>59</v>
      </c>
      <c r="C10980" s="10" t="s">
        <v>18</v>
      </c>
      <c r="D10980" s="12">
        <v>38174</v>
      </c>
      <c r="E10980" s="13" t="s">
        <v>19</v>
      </c>
      <c r="F10980" s="13" t="s">
        <v>607</v>
      </c>
      <c r="G10980" s="14" t="s">
        <v>18752</v>
      </c>
      <c r="H10980" s="15">
        <f>HYPERLINK("https://docs.wto.org/imrd/directdoc.asp?DDFDocuments/t/G/SPS/NTPKM34R1.DOC","EN")</f>
      </c>
      <c r="I10980" s="15">
        <f>HYPERLINK("https://docs.wto.org/imrd/directdoc.asp?DDFDocuments/u/G/SPS/NTPKM34R1.DOC","FR")</f>
      </c>
      <c r="J10980" s="15">
        <f>HYPERLINK("https://docs.wto.org/imrd/directdoc.asp?DDFDocuments/v/G/SPS/NTPKM34R1.DOC","ES")</f>
      </c>
    </row>
    <row r="10981">
      <c r="A10981" s="10" t="s">
        <v>18753</v>
      </c>
      <c r="B10981" s="11" t="s">
        <v>72</v>
      </c>
      <c r="C10981" s="10" t="s">
        <v>18</v>
      </c>
      <c r="D10981" s="12">
        <v>38173</v>
      </c>
      <c r="E10981" s="13" t="s">
        <v>19</v>
      </c>
      <c r="F10981" s="13" t="s">
        <v>15131</v>
      </c>
      <c r="G10981" s="14" t="s">
        <v>18374</v>
      </c>
      <c r="H10981" s="15">
        <f>HYPERLINK("https://docs.wto.org/imrd/directdoc.asp?DDFDocuments/t/G/SPS/NCAN157R4.DOC","EN")</f>
      </c>
      <c r="I10981" s="15">
        <f>HYPERLINK("https://docs.wto.org/imrd/directdoc.asp?DDFDocuments/u/G/SPS/NCAN157R4.DOC","FR")</f>
      </c>
      <c r="J10981" s="15">
        <f>HYPERLINK("https://docs.wto.org/imrd/directdoc.asp?DDFDocuments/v/G/SPS/NCAN157R4.DOC","ES")</f>
      </c>
    </row>
    <row r="10982">
      <c r="A10982" s="10" t="s">
        <v>18754</v>
      </c>
      <c r="B10982" s="11" t="s">
        <v>79</v>
      </c>
      <c r="C10982" s="10" t="s">
        <v>18</v>
      </c>
      <c r="D10982" s="12">
        <v>38168</v>
      </c>
      <c r="E10982" s="13" t="s">
        <v>18755</v>
      </c>
      <c r="F10982" s="13" t="s">
        <v>4920</v>
      </c>
      <c r="G10982" s="14" t="s">
        <v>349</v>
      </c>
      <c r="H10982" s="15">
        <f>HYPERLINK("https://docs.wto.org/imrd/directdoc.asp?DDFDocuments/q/G/SPS/NCOL83.pdf","EN")</f>
      </c>
      <c r="I10982" s="15">
        <f>HYPERLINK("https://docs.wto.org/imrd/directdoc.asp?DDFDocuments/r/G/SPS/NCOL83.pdf","FR")</f>
      </c>
      <c r="J10982" s="15">
        <f>HYPERLINK("https://docs.wto.org/imrd/directdoc.asp?DDFDocuments/s/G/SPS/NCOL83.pdf","ES")</f>
      </c>
    </row>
    <row r="10983">
      <c r="A10983" s="10" t="s">
        <v>18756</v>
      </c>
      <c r="B10983" s="11" t="s">
        <v>233</v>
      </c>
      <c r="C10983" s="10" t="s">
        <v>18</v>
      </c>
      <c r="D10983" s="12">
        <v>38168</v>
      </c>
      <c r="E10983" s="13" t="s">
        <v>560</v>
      </c>
      <c r="F10983" s="13" t="s">
        <v>158</v>
      </c>
      <c r="G10983" s="14"/>
      <c r="H10983" s="15">
        <f>HYPERLINK("https://docs.wto.org/imrd/directdoc.asp?DDFDocuments/t/G/SPS/NPER77.DOC","EN")</f>
      </c>
      <c r="I10983" s="15">
        <f>HYPERLINK("https://docs.wto.org/imrd/directdoc.asp?DDFDocuments/u/G/SPS/NPER77.DOC","FR")</f>
      </c>
      <c r="J10983" s="15">
        <f>HYPERLINK("https://docs.wto.org/imrd/directdoc.asp?DDFDocuments/v/G/SPS/NPER77.DOC","ES")</f>
      </c>
    </row>
    <row r="10984">
      <c r="A10984" s="10" t="s">
        <v>18757</v>
      </c>
      <c r="B10984" s="11" t="s">
        <v>233</v>
      </c>
      <c r="C10984" s="10" t="s">
        <v>18</v>
      </c>
      <c r="D10984" s="12">
        <v>38168</v>
      </c>
      <c r="E10984" s="13" t="s">
        <v>18758</v>
      </c>
      <c r="F10984" s="13" t="s">
        <v>992</v>
      </c>
      <c r="G10984" s="14" t="s">
        <v>349</v>
      </c>
      <c r="H10984" s="15">
        <f>HYPERLINK("https://docs.wto.org/imrd/directdoc.asp?DDFDocuments/t/G/SPS/NPER78.doc","EN")</f>
      </c>
      <c r="I10984" s="15">
        <f>HYPERLINK("https://docs.wto.org/imrd/directdoc.asp?DDFDocuments/u/G/SPS/NPER78.doc","FR")</f>
      </c>
      <c r="J10984" s="15">
        <f>HYPERLINK("https://docs.wto.org/imrd/directdoc.asp?DDFDocuments/v/G/SPS/NPER78.doc","ES")</f>
      </c>
    </row>
    <row r="10985">
      <c r="A10985" s="10" t="s">
        <v>18759</v>
      </c>
      <c r="B10985" s="11" t="s">
        <v>34</v>
      </c>
      <c r="C10985" s="10" t="s">
        <v>18</v>
      </c>
      <c r="D10985" s="12">
        <v>38167</v>
      </c>
      <c r="E10985" s="13" t="s">
        <v>1421</v>
      </c>
      <c r="F10985" s="13" t="s">
        <v>80</v>
      </c>
      <c r="G10985" s="14" t="s">
        <v>3481</v>
      </c>
      <c r="H10985" s="15">
        <f>HYPERLINK("https://docs.wto.org/imrd/directdoc.asp?DDFDocuments/t/G/SPS/NJPN118.doc","EN")</f>
      </c>
      <c r="I10985" s="15">
        <f>HYPERLINK("https://docs.wto.org/imrd/directdoc.asp?DDFDocuments/u/G/SPS/NJPN118.doc","FR")</f>
      </c>
      <c r="J10985" s="15">
        <f>HYPERLINK("https://docs.wto.org/imrd/directdoc.asp?DDFDocuments/v/G/SPS/NJPN118.doc","ES")</f>
      </c>
    </row>
    <row r="10986">
      <c r="A10986" s="10" t="s">
        <v>18760</v>
      </c>
      <c r="B10986" s="11" t="s">
        <v>34</v>
      </c>
      <c r="C10986" s="10" t="s">
        <v>18</v>
      </c>
      <c r="D10986" s="12">
        <v>38167</v>
      </c>
      <c r="E10986" s="13" t="s">
        <v>18761</v>
      </c>
      <c r="F10986" s="13" t="s">
        <v>16817</v>
      </c>
      <c r="G10986" s="14"/>
      <c r="H10986" s="15">
        <f>HYPERLINK("https://docs.wto.org/imrd/directdoc.asp?DDFDocuments/t/G/SPS/NJPN120.DOC","EN")</f>
      </c>
      <c r="I10986" s="15">
        <f>HYPERLINK("https://docs.wto.org/imrd/directdoc.asp?DDFDocuments/u/G/SPS/NJPN120.DOC","FR")</f>
      </c>
      <c r="J10986" s="15">
        <f>HYPERLINK("https://docs.wto.org/imrd/directdoc.asp?DDFDocuments/v/G/SPS/NJPN120.DOC","ES")</f>
      </c>
    </row>
    <row r="10987">
      <c r="A10987" s="10" t="s">
        <v>18762</v>
      </c>
      <c r="B10987" s="11" t="s">
        <v>214</v>
      </c>
      <c r="C10987" s="10" t="s">
        <v>12</v>
      </c>
      <c r="D10987" s="12">
        <v>38166</v>
      </c>
      <c r="E10987" s="13" t="s">
        <v>18763</v>
      </c>
      <c r="F10987" s="13" t="s">
        <v>144</v>
      </c>
      <c r="G10987" s="14" t="s">
        <v>14757</v>
      </c>
      <c r="H10987" s="15">
        <f>HYPERLINK("https://docs.wto.org/imrd/directdoc.asp?DDFDocuments/t/G/SPS/NARE1.doc","EN")</f>
      </c>
      <c r="I10987" s="15">
        <f>HYPERLINK("https://docs.wto.org/imrd/directdoc.asp?DDFDocuments/u/G/SPS/NARE1.doc","FR")</f>
      </c>
      <c r="J10987" s="15">
        <f>HYPERLINK("https://docs.wto.org/imrd/directdoc.asp?DDFDocuments/v/G/SPS/NARE1.doc","ES")</f>
      </c>
    </row>
    <row r="10988">
      <c r="A10988" s="10" t="s">
        <v>18764</v>
      </c>
      <c r="B10988" s="11" t="s">
        <v>188</v>
      </c>
      <c r="C10988" s="10" t="s">
        <v>40</v>
      </c>
      <c r="D10988" s="12">
        <v>38166</v>
      </c>
      <c r="E10988" s="13" t="s">
        <v>19</v>
      </c>
      <c r="F10988" s="13" t="s">
        <v>283</v>
      </c>
      <c r="G10988" s="14"/>
      <c r="H10988" s="15">
        <f>HYPERLINK("https://docs.wto.org/imrd/directdoc.asp?DDFDocuments/t/G/SPS/NAUS150A1.doc","EN")</f>
      </c>
      <c r="I10988" s="15">
        <f>HYPERLINK("https://docs.wto.org/imrd/directdoc.asp?DDFDocuments/u/G/SPS/NAUS150A1.doc","FR")</f>
      </c>
      <c r="J10988" s="15">
        <f>HYPERLINK("https://docs.wto.org/imrd/directdoc.asp?DDFDocuments/v/G/SPS/NAUS150A1.doc","ES")</f>
      </c>
    </row>
    <row r="10989">
      <c r="A10989" s="10" t="s">
        <v>18765</v>
      </c>
      <c r="B10989" s="11" t="s">
        <v>139</v>
      </c>
      <c r="C10989" s="10" t="s">
        <v>40</v>
      </c>
      <c r="D10989" s="12">
        <v>38166</v>
      </c>
      <c r="E10989" s="13" t="s">
        <v>19</v>
      </c>
      <c r="F10989" s="13" t="s">
        <v>32</v>
      </c>
      <c r="G10989" s="14"/>
      <c r="H10989" s="15">
        <f>HYPERLINK("https://docs.wto.org/imrd/directdoc.asp?DDFDocuments/q/G/SPS/NIND12A2.pdf","EN")</f>
      </c>
      <c r="I10989" s="15">
        <f>HYPERLINK("https://docs.wto.org/imrd/directdoc.asp?DDFDocuments/r/G/SPS/NIND12A2.pdf","FR")</f>
      </c>
      <c r="J10989" s="15">
        <f>HYPERLINK("https://docs.wto.org/imrd/directdoc.asp?DDFDocuments/s/G/SPS/NIND12A2.pdf","ES")</f>
      </c>
    </row>
    <row r="10990">
      <c r="A10990" s="10" t="s">
        <v>18766</v>
      </c>
      <c r="B10990" s="11" t="s">
        <v>195</v>
      </c>
      <c r="C10990" s="10" t="s">
        <v>18</v>
      </c>
      <c r="D10990" s="12">
        <v>38166</v>
      </c>
      <c r="E10990" s="13" t="s">
        <v>18767</v>
      </c>
      <c r="F10990" s="13" t="s">
        <v>992</v>
      </c>
      <c r="G10990" s="14"/>
      <c r="H10990" s="15">
        <f>HYPERLINK("https://docs.wto.org/imrd/directdoc.asp?DDFDocuments/t/G/SPS/NNZL297.doc","EN")</f>
      </c>
      <c r="I10990" s="15">
        <f>HYPERLINK("https://docs.wto.org/imrd/directdoc.asp?DDFDocuments/u/G/SPS/NNZL297.doc","FR")</f>
      </c>
      <c r="J10990" s="15">
        <f>HYPERLINK("https://docs.wto.org/imrd/directdoc.asp?DDFDocuments/v/G/SPS/NNZL297.doc","ES")</f>
      </c>
    </row>
    <row r="10991">
      <c r="A10991" s="10" t="s">
        <v>18768</v>
      </c>
      <c r="B10991" s="11" t="s">
        <v>59</v>
      </c>
      <c r="C10991" s="10" t="s">
        <v>18</v>
      </c>
      <c r="D10991" s="12">
        <v>38166</v>
      </c>
      <c r="E10991" s="13" t="s">
        <v>18769</v>
      </c>
      <c r="F10991" s="13" t="s">
        <v>122</v>
      </c>
      <c r="G10991" s="14"/>
      <c r="H10991" s="15">
        <f>HYPERLINK("https://docs.wto.org/imrd/directdoc.asp?DDFDocuments/q/G/SPS/NTPKM40.pdf","EN")</f>
      </c>
      <c r="I10991" s="15">
        <f>HYPERLINK("https://docs.wto.org/imrd/directdoc.asp?DDFDocuments/r/G/SPS/NTPKM40.pdf","FR")</f>
      </c>
      <c r="J10991" s="15">
        <f>HYPERLINK("https://docs.wto.org/imrd/directdoc.asp?DDFDocuments/s/G/SPS/NTPKM40.pdf","ES")</f>
      </c>
    </row>
    <row r="10992">
      <c r="A10992" s="10" t="s">
        <v>18770</v>
      </c>
      <c r="B10992" s="11" t="s">
        <v>161</v>
      </c>
      <c r="C10992" s="10" t="s">
        <v>201</v>
      </c>
      <c r="D10992" s="12">
        <v>38166</v>
      </c>
      <c r="E10992" s="13" t="s">
        <v>19</v>
      </c>
      <c r="F10992" s="13" t="s">
        <v>607</v>
      </c>
      <c r="G10992" s="14" t="s">
        <v>87</v>
      </c>
      <c r="H10992" s="15">
        <f>HYPERLINK("https://docs.wto.org/imrd/directdoc.asp?DDFDocuments/t/G/SPS/NUSA908C1.DOC","EN")</f>
      </c>
      <c r="I10992" s="15">
        <f>HYPERLINK("https://docs.wto.org/imrd/directdoc.asp?DDFDocuments/u/G/SPS/NUSA908C1.DOC","FR")</f>
      </c>
      <c r="J10992" s="15">
        <f>HYPERLINK("https://docs.wto.org/imrd/directdoc.asp?DDFDocuments/v/G/SPS/NUSA908C1.DOC","ES")</f>
      </c>
    </row>
    <row r="10993">
      <c r="A10993" s="10" t="s">
        <v>18771</v>
      </c>
      <c r="B10993" s="11" t="s">
        <v>87</v>
      </c>
      <c r="C10993" s="10" t="s">
        <v>18</v>
      </c>
      <c r="D10993" s="12">
        <v>38163</v>
      </c>
      <c r="E10993" s="13" t="s">
        <v>5494</v>
      </c>
      <c r="F10993" s="13" t="s">
        <v>32</v>
      </c>
      <c r="G10993" s="14" t="s">
        <v>72</v>
      </c>
      <c r="H10993" s="15">
        <f>HYPERLINK("https://docs.wto.org/imrd/directdoc.asp?DDFDocuments/q/G/SPS/NMEX206.pdf","EN")</f>
      </c>
      <c r="I10993" s="15">
        <f>HYPERLINK("https://docs.wto.org/imrd/directdoc.asp?DDFDocuments/r/G/SPS/NMEX206.pdf","FR")</f>
      </c>
      <c r="J10993" s="15">
        <f>HYPERLINK("https://docs.wto.org/imrd/directdoc.asp?DDFDocuments/s/G/SPS/NMEX206.pdf","ES")</f>
      </c>
    </row>
    <row r="10994">
      <c r="A10994" s="10" t="s">
        <v>18772</v>
      </c>
      <c r="B10994" s="11" t="s">
        <v>188</v>
      </c>
      <c r="C10994" s="10" t="s">
        <v>40</v>
      </c>
      <c r="D10994" s="12">
        <v>38159</v>
      </c>
      <c r="E10994" s="13" t="s">
        <v>19</v>
      </c>
      <c r="F10994" s="13" t="s">
        <v>158</v>
      </c>
      <c r="G10994" s="14" t="s">
        <v>145</v>
      </c>
      <c r="H10994" s="15">
        <f>HYPERLINK("https://docs.wto.org/imrd/directdoc.asp?DDFDocuments/q/G/SPS/NAUS141A2.pdf","EN")</f>
      </c>
      <c r="I10994" s="15">
        <f>HYPERLINK("https://docs.wto.org/imrd/directdoc.asp?DDFDocuments/r/G/SPS/NAUS141A2.pdf","FR")</f>
      </c>
      <c r="J10994" s="15">
        <f>HYPERLINK("https://docs.wto.org/imrd/directdoc.asp?DDFDocuments/s/G/SPS/NAUS141A2.pdf","ES")</f>
      </c>
    </row>
    <row r="10995">
      <c r="A10995" s="10" t="s">
        <v>18773</v>
      </c>
      <c r="B10995" s="11" t="s">
        <v>153</v>
      </c>
      <c r="C10995" s="10" t="s">
        <v>40</v>
      </c>
      <c r="D10995" s="12">
        <v>38159</v>
      </c>
      <c r="E10995" s="13" t="s">
        <v>19</v>
      </c>
      <c r="F10995" s="13" t="s">
        <v>3926</v>
      </c>
      <c r="G10995" s="14"/>
      <c r="H10995" s="15">
        <f>HYPERLINK("https://docs.wto.org/imrd/directdoc.asp?DDFDocuments/t/G/SPS/NKOR76A1.doc","EN")</f>
      </c>
      <c r="I10995" s="15">
        <f>HYPERLINK("https://docs.wto.org/imrd/directdoc.asp?DDFDocuments/u/G/SPS/NKOR76A1.doc","FR")</f>
      </c>
      <c r="J10995" s="15">
        <f>HYPERLINK("https://docs.wto.org/imrd/directdoc.asp?DDFDocuments/v/G/SPS/NKOR76A1.doc","ES")</f>
      </c>
    </row>
    <row r="10996">
      <c r="A10996" s="10" t="s">
        <v>18774</v>
      </c>
      <c r="B10996" s="11" t="s">
        <v>168</v>
      </c>
      <c r="C10996" s="10" t="s">
        <v>18</v>
      </c>
      <c r="D10996" s="12">
        <v>38159</v>
      </c>
      <c r="E10996" s="13" t="s">
        <v>18775</v>
      </c>
      <c r="F10996" s="13" t="s">
        <v>63</v>
      </c>
      <c r="G10996" s="14"/>
      <c r="H10996" s="15">
        <f>HYPERLINK("https://docs.wto.org/imrd/directdoc.asp?DDFDocuments/t/G/SPS/NZAF20.doc","EN")</f>
      </c>
      <c r="I10996" s="15">
        <f>HYPERLINK("https://docs.wto.org/imrd/directdoc.asp?DDFDocuments/u/G/SPS/NZAF20.doc","FR")</f>
      </c>
      <c r="J10996" s="15">
        <f>HYPERLINK("https://docs.wto.org/imrd/directdoc.asp?DDFDocuments/v/G/SPS/NZAF20.doc","ES")</f>
      </c>
    </row>
    <row r="10997">
      <c r="A10997" s="10" t="s">
        <v>18776</v>
      </c>
      <c r="B10997" s="11" t="s">
        <v>82</v>
      </c>
      <c r="C10997" s="10" t="s">
        <v>54</v>
      </c>
      <c r="D10997" s="12">
        <v>38155</v>
      </c>
      <c r="E10997" s="13" t="s">
        <v>19</v>
      </c>
      <c r="F10997" s="13" t="s">
        <v>5163</v>
      </c>
      <c r="G10997" s="14" t="s">
        <v>18777</v>
      </c>
      <c r="H10997" s="15">
        <f>HYPERLINK("https://docs.wto.org/imrd/directdoc.asp?DDFDocuments/t/G/SPS/NEEC235A2.DOC","EN")</f>
      </c>
      <c r="I10997" s="15">
        <f>HYPERLINK("https://docs.wto.org/imrd/directdoc.asp?DDFDocuments/u/G/SPS/NEEC235A2.DOC","FR")</f>
      </c>
      <c r="J10997" s="15">
        <f>HYPERLINK("https://docs.wto.org/imrd/directdoc.asp?DDFDocuments/v/G/SPS/NEEC235A2.DOC","ES")</f>
      </c>
    </row>
    <row r="10998">
      <c r="A10998" s="10" t="s">
        <v>18778</v>
      </c>
      <c r="B10998" s="11" t="s">
        <v>188</v>
      </c>
      <c r="C10998" s="10" t="s">
        <v>18</v>
      </c>
      <c r="D10998" s="12">
        <v>38153</v>
      </c>
      <c r="E10998" s="13" t="s">
        <v>18779</v>
      </c>
      <c r="F10998" s="13" t="s">
        <v>24</v>
      </c>
      <c r="G10998" s="14"/>
      <c r="H10998" s="15">
        <f>HYPERLINK("https://docs.wto.org/imrd/directdoc.asp?DDFDocuments/t/G/SPS/NAUS163.doc","EN")</f>
      </c>
      <c r="I10998" s="15">
        <f>HYPERLINK("https://docs.wto.org/imrd/directdoc.asp?DDFDocuments/u/G/SPS/NAUS163.doc","FR")</f>
      </c>
      <c r="J10998" s="15">
        <f>HYPERLINK("https://docs.wto.org/imrd/directdoc.asp?DDFDocuments/v/G/SPS/NAUS163.doc","ES")</f>
      </c>
    </row>
    <row r="10999">
      <c r="A10999" s="10" t="s">
        <v>18780</v>
      </c>
      <c r="B10999" s="11" t="s">
        <v>1093</v>
      </c>
      <c r="C10999" s="10" t="s">
        <v>18</v>
      </c>
      <c r="D10999" s="12">
        <v>38153</v>
      </c>
      <c r="E10999" s="13" t="s">
        <v>18781</v>
      </c>
      <c r="F10999" s="13" t="s">
        <v>1550</v>
      </c>
      <c r="G10999" s="14"/>
      <c r="H10999" s="15">
        <f>HYPERLINK("https://docs.wto.org/imrd/directdoc.asp?DDFDocuments/t/G/SPS/NNLD61.doc","EN")</f>
      </c>
      <c r="I10999" s="15">
        <f>HYPERLINK("https://docs.wto.org/imrd/directdoc.asp?DDFDocuments/u/G/SPS/NNLD61.doc","FR")</f>
      </c>
      <c r="J10999" s="15">
        <f>HYPERLINK("https://docs.wto.org/imrd/directdoc.asp?DDFDocuments/v/G/SPS/NNLD61.doc","ES")</f>
      </c>
    </row>
    <row r="11000">
      <c r="A11000" s="10" t="s">
        <v>18782</v>
      </c>
      <c r="B11000" s="11" t="s">
        <v>1600</v>
      </c>
      <c r="C11000" s="10" t="s">
        <v>18</v>
      </c>
      <c r="D11000" s="12">
        <v>38152</v>
      </c>
      <c r="E11000" s="13" t="s">
        <v>18783</v>
      </c>
      <c r="F11000" s="13" t="s">
        <v>158</v>
      </c>
      <c r="G11000" s="14"/>
      <c r="H11000" s="15">
        <f>HYPERLINK("https://docs.wto.org/imrd/directdoc.asp?DDFDocuments/t/G/SPS/NMAR21.DOC","EN")</f>
      </c>
      <c r="I11000" s="15">
        <f>HYPERLINK("https://docs.wto.org/imrd/directdoc.asp?DDFDocuments/u/G/SPS/NMAR21.DOC","FR")</f>
      </c>
      <c r="J11000" s="15">
        <f>HYPERLINK("https://docs.wto.org/imrd/directdoc.asp?DDFDocuments/v/G/SPS/NMAR21.DOC","ES")</f>
      </c>
    </row>
    <row r="11001">
      <c r="A11001" s="10" t="s">
        <v>18784</v>
      </c>
      <c r="B11001" s="11" t="s">
        <v>72</v>
      </c>
      <c r="C11001" s="10" t="s">
        <v>40</v>
      </c>
      <c r="D11001" s="12">
        <v>38147</v>
      </c>
      <c r="E11001" s="13" t="s">
        <v>19</v>
      </c>
      <c r="F11001" s="13" t="s">
        <v>1282</v>
      </c>
      <c r="G11001" s="14" t="s">
        <v>3481</v>
      </c>
      <c r="H11001" s="15">
        <f>HYPERLINK("https://docs.wto.org/imrd/directdoc.asp?DDFDocuments/t/G/SPS/NCAN201A1.DOC","EN")</f>
      </c>
      <c r="I11001" s="15">
        <f>HYPERLINK("https://docs.wto.org/imrd/directdoc.asp?DDFDocuments/u/G/SPS/NCAN201A1.DOC","FR")</f>
      </c>
      <c r="J11001" s="15">
        <f>HYPERLINK("https://docs.wto.org/imrd/directdoc.asp?DDFDocuments/v/G/SPS/NCAN201A1.DOC","ES")</f>
      </c>
    </row>
    <row r="11002">
      <c r="A11002" s="10" t="s">
        <v>18785</v>
      </c>
      <c r="B11002" s="11" t="s">
        <v>72</v>
      </c>
      <c r="C11002" s="10" t="s">
        <v>12</v>
      </c>
      <c r="D11002" s="12">
        <v>38147</v>
      </c>
      <c r="E11002" s="13" t="s">
        <v>18786</v>
      </c>
      <c r="F11002" s="13" t="s">
        <v>607</v>
      </c>
      <c r="G11002" s="14" t="s">
        <v>18787</v>
      </c>
      <c r="H11002" s="15">
        <f>HYPERLINK("https://docs.wto.org/imrd/directdoc.asp?DDFDocuments/t/G/SPS/NCAN207.DOC","EN")</f>
      </c>
      <c r="I11002" s="15">
        <f>HYPERLINK("https://docs.wto.org/imrd/directdoc.asp?DDFDocuments/u/G/SPS/NCAN207.DOC","FR")</f>
      </c>
      <c r="J11002" s="15">
        <f>HYPERLINK("https://docs.wto.org/imrd/directdoc.asp?DDFDocuments/v/G/SPS/NCAN207.DOC","ES")</f>
      </c>
    </row>
    <row r="11003">
      <c r="A11003" s="10" t="s">
        <v>18788</v>
      </c>
      <c r="B11003" s="11" t="s">
        <v>72</v>
      </c>
      <c r="C11003" s="10" t="s">
        <v>40</v>
      </c>
      <c r="D11003" s="12">
        <v>38147</v>
      </c>
      <c r="E11003" s="13" t="s">
        <v>19</v>
      </c>
      <c r="F11003" s="13" t="s">
        <v>925</v>
      </c>
      <c r="G11003" s="14" t="s">
        <v>3481</v>
      </c>
      <c r="H11003" s="15">
        <f>HYPERLINK("https://docs.wto.org/imrd/directdoc.asp?DDFDocuments/t/G/SPS/NCAN80A1.DOC","EN")</f>
      </c>
      <c r="I11003" s="15">
        <f>HYPERLINK("https://docs.wto.org/imrd/directdoc.asp?DDFDocuments/u/G/SPS/NCAN80A1.DOC","FR")</f>
      </c>
      <c r="J11003" s="15">
        <f>HYPERLINK("https://docs.wto.org/imrd/directdoc.asp?DDFDocuments/v/G/SPS/NCAN80A1.DOC","ES")</f>
      </c>
    </row>
    <row r="11004">
      <c r="A11004" s="10" t="s">
        <v>18789</v>
      </c>
      <c r="B11004" s="11" t="s">
        <v>82</v>
      </c>
      <c r="C11004" s="10" t="s">
        <v>40</v>
      </c>
      <c r="D11004" s="12">
        <v>38147</v>
      </c>
      <c r="E11004" s="13" t="s">
        <v>19</v>
      </c>
      <c r="F11004" s="13" t="s">
        <v>3116</v>
      </c>
      <c r="G11004" s="14"/>
      <c r="H11004" s="15">
        <f>HYPERLINK("https://docs.wto.org/imrd/directdoc.asp?DDFDocuments/t/G/SPS/NEEC2231.DOC","EN")</f>
      </c>
      <c r="I11004" s="15">
        <f>HYPERLINK("https://docs.wto.org/imrd/directdoc.asp?DDFDocuments/u/G/SPS/NEEC2231.DOC","FR")</f>
      </c>
      <c r="J11004" s="15">
        <f>HYPERLINK("https://docs.wto.org/imrd/directdoc.asp?DDFDocuments/v/G/SPS/NEEC2231.DOC","ES")</f>
      </c>
    </row>
    <row r="11005">
      <c r="A11005" s="10" t="s">
        <v>18790</v>
      </c>
      <c r="B11005" s="11" t="s">
        <v>82</v>
      </c>
      <c r="C11005" s="10" t="s">
        <v>40</v>
      </c>
      <c r="D11005" s="12">
        <v>38147</v>
      </c>
      <c r="E11005" s="13" t="s">
        <v>19</v>
      </c>
      <c r="F11005" s="13" t="s">
        <v>7974</v>
      </c>
      <c r="G11005" s="14"/>
      <c r="H11005" s="15">
        <f>HYPERLINK("https://docs.wto.org/imrd/directdoc.asp?DDFDocuments/t/G/SPS/NEEC225A1.DOC","EN")</f>
      </c>
      <c r="I11005" s="15">
        <f>HYPERLINK("https://docs.wto.org/imrd/directdoc.asp?DDFDocuments/u/G/SPS/NEEC225A1.DOC","FR")</f>
      </c>
      <c r="J11005" s="15">
        <f>HYPERLINK("https://docs.wto.org/imrd/directdoc.asp?DDFDocuments/v/G/SPS/NEEC225A1.DOC","ES")</f>
      </c>
    </row>
    <row r="11006">
      <c r="A11006" s="10" t="s">
        <v>18791</v>
      </c>
      <c r="B11006" s="11" t="s">
        <v>82</v>
      </c>
      <c r="C11006" s="10" t="s">
        <v>54</v>
      </c>
      <c r="D11006" s="12">
        <v>38147</v>
      </c>
      <c r="E11006" s="13" t="s">
        <v>19</v>
      </c>
      <c r="F11006" s="13" t="s">
        <v>24</v>
      </c>
      <c r="G11006" s="14"/>
      <c r="H11006" s="15">
        <f>HYPERLINK("https://docs.wto.org/imrd/directdoc.asp?DDFDocuments/q/G/SPS/NEEC227A1.pdf","EN")</f>
      </c>
      <c r="I11006" s="15">
        <f>HYPERLINK("https://docs.wto.org/imrd/directdoc.asp?DDFDocuments/r/G/SPS/NEEC227A1.pdf","FR")</f>
      </c>
      <c r="J11006" s="15">
        <f>HYPERLINK("https://docs.wto.org/imrd/directdoc.asp?DDFDocuments/s/G/SPS/NEEC227A1.pdf","ES")</f>
      </c>
    </row>
    <row r="11007">
      <c r="A11007" s="10" t="s">
        <v>18792</v>
      </c>
      <c r="B11007" s="11" t="s">
        <v>82</v>
      </c>
      <c r="C11007" s="10" t="s">
        <v>40</v>
      </c>
      <c r="D11007" s="12">
        <v>38147</v>
      </c>
      <c r="E11007" s="13" t="s">
        <v>19</v>
      </c>
      <c r="F11007" s="13" t="s">
        <v>74</v>
      </c>
      <c r="G11007" s="14"/>
      <c r="H11007" s="15">
        <f>HYPERLINK("https://docs.wto.org/imrd/directdoc.asp?DDFDocuments/t/G/SPS/NEEC228A1.doc","EN")</f>
      </c>
      <c r="I11007" s="15">
        <f>HYPERLINK("https://docs.wto.org/imrd/directdoc.asp?DDFDocuments/u/G/SPS/NEEC228A1.doc","FR")</f>
      </c>
      <c r="J11007" s="15">
        <f>HYPERLINK("https://docs.wto.org/imrd/directdoc.asp?DDFDocuments/v/G/SPS/NEEC228A1.doc","ES")</f>
      </c>
    </row>
    <row r="11008">
      <c r="A11008" s="10" t="s">
        <v>18793</v>
      </c>
      <c r="B11008" s="11" t="s">
        <v>195</v>
      </c>
      <c r="C11008" s="10" t="s">
        <v>18</v>
      </c>
      <c r="D11008" s="12">
        <v>38147</v>
      </c>
      <c r="E11008" s="13" t="s">
        <v>18794</v>
      </c>
      <c r="F11008" s="13" t="s">
        <v>992</v>
      </c>
      <c r="G11008" s="14"/>
      <c r="H11008" s="15">
        <f>HYPERLINK("https://docs.wto.org/imrd/directdoc.asp?DDFDocuments/t/G/SPS/NNZL296.DOC","EN")</f>
      </c>
      <c r="I11008" s="15">
        <f>HYPERLINK("https://docs.wto.org/imrd/directdoc.asp?DDFDocuments/u/G/SPS/NNZL296.DOC","FR")</f>
      </c>
      <c r="J11008" s="15">
        <f>HYPERLINK("https://docs.wto.org/imrd/directdoc.asp?DDFDocuments/v/G/SPS/NNZL296.DOC","ES")</f>
      </c>
    </row>
    <row r="11009">
      <c r="A11009" s="10" t="s">
        <v>18795</v>
      </c>
      <c r="B11009" s="11" t="s">
        <v>59</v>
      </c>
      <c r="C11009" s="10" t="s">
        <v>12</v>
      </c>
      <c r="D11009" s="12">
        <v>38147</v>
      </c>
      <c r="E11009" s="13" t="s">
        <v>18796</v>
      </c>
      <c r="F11009" s="13" t="s">
        <v>3926</v>
      </c>
      <c r="G11009" s="14" t="s">
        <v>1124</v>
      </c>
      <c r="H11009" s="15">
        <f>HYPERLINK("https://docs.wto.org/imrd/directdoc.asp?DDFDocuments/t/G/SPS/NTPKM39.doc","EN")</f>
      </c>
      <c r="I11009" s="15">
        <f>HYPERLINK("https://docs.wto.org/imrd/directdoc.asp?DDFDocuments/u/G/SPS/NTPKM39.doc","FR")</f>
      </c>
      <c r="J11009" s="15">
        <f>HYPERLINK("https://docs.wto.org/imrd/directdoc.asp?DDFDocuments/v/G/SPS/NTPKM39.doc","ES")</f>
      </c>
    </row>
    <row r="11010">
      <c r="A11010" s="10" t="s">
        <v>18797</v>
      </c>
      <c r="B11010" s="11" t="s">
        <v>82</v>
      </c>
      <c r="C11010" s="10" t="s">
        <v>40</v>
      </c>
      <c r="D11010" s="12">
        <v>38146</v>
      </c>
      <c r="E11010" s="13" t="s">
        <v>19</v>
      </c>
      <c r="F11010" s="13" t="s">
        <v>18564</v>
      </c>
      <c r="G11010" s="14"/>
      <c r="H11010" s="15">
        <f>HYPERLINK("https://docs.wto.org/imrd/directdoc.asp?DDFDocuments/t/G/SPS/NEEC94A5.DOC","EN")</f>
      </c>
      <c r="I11010" s="15">
        <f>HYPERLINK("https://docs.wto.org/imrd/directdoc.asp?DDFDocuments/u/G/SPS/NEEC94A5.DOC","FR")</f>
      </c>
      <c r="J11010" s="15">
        <f>HYPERLINK("https://docs.wto.org/imrd/directdoc.asp?DDFDocuments/v/G/SPS/NEEC94A5.DOC","ES")</f>
      </c>
    </row>
    <row r="11011">
      <c r="A11011" s="10" t="s">
        <v>18798</v>
      </c>
      <c r="B11011" s="11" t="s">
        <v>124</v>
      </c>
      <c r="C11011" s="10" t="s">
        <v>18</v>
      </c>
      <c r="D11011" s="12">
        <v>38146</v>
      </c>
      <c r="E11011" s="13" t="s">
        <v>18799</v>
      </c>
      <c r="F11011" s="13" t="s">
        <v>32</v>
      </c>
      <c r="G11011" s="14"/>
      <c r="H11011" s="15">
        <f>HYPERLINK("https://docs.wto.org/imrd/directdoc.asp?DDFDocuments/t/G/SPS/NIDN21.DOC","EN")</f>
      </c>
      <c r="I11011" s="15">
        <f>HYPERLINK("https://docs.wto.org/imrd/directdoc.asp?DDFDocuments/u/G/SPS/NIDN21.DOC","FR")</f>
      </c>
      <c r="J11011" s="15">
        <f>HYPERLINK("https://docs.wto.org/imrd/directdoc.asp?DDFDocuments/v/G/SPS/NIDN21.DOC","ES")</f>
      </c>
    </row>
    <row r="11012">
      <c r="A11012" s="10" t="s">
        <v>18800</v>
      </c>
      <c r="B11012" s="11" t="s">
        <v>79</v>
      </c>
      <c r="C11012" s="10" t="s">
        <v>54</v>
      </c>
      <c r="D11012" s="12">
        <v>38145</v>
      </c>
      <c r="E11012" s="13" t="s">
        <v>19</v>
      </c>
      <c r="F11012" s="13" t="s">
        <v>138</v>
      </c>
      <c r="G11012" s="14" t="s">
        <v>3481</v>
      </c>
      <c r="H11012" s="15">
        <f>HYPERLINK("https://docs.wto.org/imrd/directdoc.asp?DDFDocuments/q/G/SPS/NCOL80A2.pdf","EN")</f>
      </c>
      <c r="I11012" s="15">
        <f>HYPERLINK("https://docs.wto.org/imrd/directdoc.asp?DDFDocuments/r/G/SPS/NCOL80A2.pdf","FR")</f>
      </c>
      <c r="J11012" s="15">
        <f>HYPERLINK("https://docs.wto.org/imrd/directdoc.asp?DDFDocuments/s/G/SPS/NCOL80A2.pdf","ES")</f>
      </c>
    </row>
    <row r="11013">
      <c r="A11013" s="10" t="s">
        <v>18801</v>
      </c>
      <c r="B11013" s="11" t="s">
        <v>82</v>
      </c>
      <c r="C11013" s="10" t="s">
        <v>40</v>
      </c>
      <c r="D11013" s="12">
        <v>38145</v>
      </c>
      <c r="E11013" s="13" t="s">
        <v>19</v>
      </c>
      <c r="F11013" s="13" t="s">
        <v>18564</v>
      </c>
      <c r="G11013" s="14"/>
      <c r="H11013" s="15">
        <f>HYPERLINK("https://docs.wto.org/imrd/directdoc.asp?DDFDocuments/t/G/SPS/NEEC94A2.DOC","EN")</f>
      </c>
      <c r="I11013" s="15">
        <f>HYPERLINK("https://docs.wto.org/imrd/directdoc.asp?DDFDocuments/u/G/SPS/NEEC94A2.DOC","FR")</f>
      </c>
      <c r="J11013" s="15">
        <f>HYPERLINK("https://docs.wto.org/imrd/directdoc.asp?DDFDocuments/v/G/SPS/NEEC94A2.DOC","ES")</f>
      </c>
    </row>
    <row r="11014">
      <c r="A11014" s="10" t="s">
        <v>18802</v>
      </c>
      <c r="B11014" s="11" t="s">
        <v>82</v>
      </c>
      <c r="C11014" s="10" t="s">
        <v>40</v>
      </c>
      <c r="D11014" s="12">
        <v>38145</v>
      </c>
      <c r="E11014" s="13" t="s">
        <v>19</v>
      </c>
      <c r="F11014" s="13" t="s">
        <v>18564</v>
      </c>
      <c r="G11014" s="14"/>
      <c r="H11014" s="15">
        <f>HYPERLINK("https://docs.wto.org/imrd/directdoc.asp?DDFDocuments/t/G/SPS/NEEC94A3.DOC","EN")</f>
      </c>
      <c r="I11014" s="15">
        <f>HYPERLINK("https://docs.wto.org/imrd/directdoc.asp?DDFDocuments/u/G/SPS/NEEC94A3.DOC","FR")</f>
      </c>
      <c r="J11014" s="15">
        <f>HYPERLINK("https://docs.wto.org/imrd/directdoc.asp?DDFDocuments/v/G/SPS/NEEC94A3.DOC","ES")</f>
      </c>
    </row>
    <row r="11015">
      <c r="A11015" s="10" t="s">
        <v>18803</v>
      </c>
      <c r="B11015" s="11" t="s">
        <v>82</v>
      </c>
      <c r="C11015" s="10" t="s">
        <v>40</v>
      </c>
      <c r="D11015" s="12">
        <v>38145</v>
      </c>
      <c r="E11015" s="13" t="s">
        <v>19</v>
      </c>
      <c r="F11015" s="13" t="s">
        <v>18564</v>
      </c>
      <c r="G11015" s="14"/>
      <c r="H11015" s="15">
        <f>HYPERLINK("https://docs.wto.org/imrd/directdoc.asp?DDFDocuments/t/G/SPS/NEEC94A4.DOC","EN")</f>
      </c>
      <c r="I11015" s="15">
        <f>HYPERLINK("https://docs.wto.org/imrd/directdoc.asp?DDFDocuments/u/G/SPS/NEEC94A4.DOC","FR")</f>
      </c>
      <c r="J11015" s="15">
        <f>HYPERLINK("https://docs.wto.org/imrd/directdoc.asp?DDFDocuments/v/G/SPS/NEEC94A4.DOC","ES")</f>
      </c>
    </row>
    <row r="11016">
      <c r="A11016" s="10" t="s">
        <v>18804</v>
      </c>
      <c r="B11016" s="11" t="s">
        <v>82</v>
      </c>
      <c r="C11016" s="10" t="s">
        <v>40</v>
      </c>
      <c r="D11016" s="12">
        <v>38145</v>
      </c>
      <c r="E11016" s="13" t="s">
        <v>19</v>
      </c>
      <c r="F11016" s="13" t="s">
        <v>18564</v>
      </c>
      <c r="G11016" s="14"/>
      <c r="H11016" s="15">
        <f>HYPERLINK("https://docs.wto.org/imrd/directdoc.asp?DDFDocuments/t/G/SPS/NEEC94R1A2.DOC","EN")</f>
      </c>
      <c r="I11016" s="15">
        <f>HYPERLINK("https://docs.wto.org/imrd/directdoc.asp?DDFDocuments/u/G/SPS/NEEC94R1A2.DOC","FR")</f>
      </c>
      <c r="J11016" s="15">
        <f>HYPERLINK("https://docs.wto.org/imrd/directdoc.asp?DDFDocuments/v/G/SPS/NEEC94R1A2.DOC","ES")</f>
      </c>
    </row>
    <row r="11017">
      <c r="A11017" s="10" t="s">
        <v>18805</v>
      </c>
      <c r="B11017" s="11" t="s">
        <v>149</v>
      </c>
      <c r="C11017" s="10" t="s">
        <v>10311</v>
      </c>
      <c r="D11017" s="12">
        <v>38142</v>
      </c>
      <c r="E11017" s="13" t="s">
        <v>19</v>
      </c>
      <c r="F11017" s="13" t="s">
        <v>19</v>
      </c>
      <c r="G11017" s="14"/>
      <c r="H11017" s="15">
        <f>HYPERLINK("https://docs.wto.org/imrd/directdoc.asp?DDFDocuments/t/G/SPS/NCHN74S1.DOC","EN")</f>
      </c>
      <c r="I11017" s="15">
        <f>HYPERLINK("https://docs.wto.org/imrd/directdoc.asp?DDFDocuments/u/G/SPS/NCHN74S1.DOC","FR")</f>
      </c>
      <c r="J11017" s="15">
        <f>HYPERLINK("https://docs.wto.org/imrd/directdoc.asp?DDFDocuments/v/G/SPS/NCHN74S1.DOC","ES")</f>
      </c>
    </row>
    <row r="11018">
      <c r="A11018" s="10" t="s">
        <v>18806</v>
      </c>
      <c r="B11018" s="11" t="s">
        <v>149</v>
      </c>
      <c r="C11018" s="10" t="s">
        <v>10311</v>
      </c>
      <c r="D11018" s="12">
        <v>38142</v>
      </c>
      <c r="E11018" s="13" t="s">
        <v>19</v>
      </c>
      <c r="F11018" s="13" t="s">
        <v>19</v>
      </c>
      <c r="G11018" s="14"/>
      <c r="H11018" s="15">
        <f>HYPERLINK("https://docs.wto.org/imrd/directdoc.asp?DDFDocuments/t/G/SPS/NCHN75S1.doc","EN")</f>
      </c>
      <c r="I11018" s="15">
        <f>HYPERLINK("https://docs.wto.org/imrd/directdoc.asp?DDFDocuments/u/G/SPS/NCHN75S1.doc","FR")</f>
      </c>
      <c r="J11018" s="15">
        <f>HYPERLINK("https://docs.wto.org/imrd/directdoc.asp?DDFDocuments/v/G/SPS/NCHN75S1.doc","ES")</f>
      </c>
    </row>
    <row r="11019">
      <c r="A11019" s="10" t="s">
        <v>18807</v>
      </c>
      <c r="B11019" s="11" t="s">
        <v>149</v>
      </c>
      <c r="C11019" s="10" t="s">
        <v>10311</v>
      </c>
      <c r="D11019" s="12">
        <v>38142</v>
      </c>
      <c r="E11019" s="13" t="s">
        <v>19</v>
      </c>
      <c r="F11019" s="13" t="s">
        <v>18808</v>
      </c>
      <c r="G11019" s="14"/>
      <c r="H11019" s="15">
        <f>HYPERLINK("https://docs.wto.org/imrd/directdoc.asp?DDFDocuments/q/G/SPS/NCHN76S1.pdf","EN")</f>
      </c>
      <c r="I11019" s="15">
        <f>HYPERLINK("https://docs.wto.org/imrd/directdoc.asp?DDFDocuments/r/G/SPS/NCHN76S1.pdf","FR")</f>
      </c>
      <c r="J11019" s="15">
        <f>HYPERLINK("https://docs.wto.org/imrd/directdoc.asp?DDFDocuments/s/G/SPS/NCHN76S1.pdf","ES")</f>
      </c>
    </row>
    <row r="11020">
      <c r="A11020" s="10" t="s">
        <v>18809</v>
      </c>
      <c r="B11020" s="11" t="s">
        <v>149</v>
      </c>
      <c r="C11020" s="10" t="s">
        <v>10311</v>
      </c>
      <c r="D11020" s="12">
        <v>38142</v>
      </c>
      <c r="E11020" s="13" t="s">
        <v>19</v>
      </c>
      <c r="F11020" s="13" t="s">
        <v>15246</v>
      </c>
      <c r="G11020" s="14"/>
      <c r="H11020" s="15">
        <f>HYPERLINK("https://docs.wto.org/imrd/directdoc.asp?DDFDocuments/q/G/SPS/NCHN77S1.pdf","EN")</f>
      </c>
      <c r="I11020" s="15">
        <f>HYPERLINK("https://docs.wto.org/imrd/directdoc.asp?DDFDocuments/r/G/SPS/NCHN77S1.pdf","FR")</f>
      </c>
      <c r="J11020" s="15">
        <f>HYPERLINK("https://docs.wto.org/imrd/directdoc.asp?DDFDocuments/s/G/SPS/NCHN77S1.pdf","ES")</f>
      </c>
    </row>
    <row r="11021">
      <c r="A11021" s="10" t="s">
        <v>18810</v>
      </c>
      <c r="B11021" s="11" t="s">
        <v>149</v>
      </c>
      <c r="C11021" s="10" t="s">
        <v>10311</v>
      </c>
      <c r="D11021" s="12">
        <v>38142</v>
      </c>
      <c r="E11021" s="13" t="s">
        <v>19</v>
      </c>
      <c r="F11021" s="13" t="s">
        <v>18811</v>
      </c>
      <c r="G11021" s="14"/>
      <c r="H11021" s="15">
        <f>HYPERLINK("https://docs.wto.org/imrd/directdoc.asp?DDFDocuments/q/G/SPS/NCHN78S1.pdf","EN")</f>
      </c>
      <c r="I11021" s="15">
        <f>HYPERLINK("https://docs.wto.org/imrd/directdoc.asp?DDFDocuments/r/G/SPS/NCHN78S1.pdf","FR")</f>
      </c>
      <c r="J11021" s="15">
        <f>HYPERLINK("https://docs.wto.org/imrd/directdoc.asp?DDFDocuments/s/G/SPS/NCHN78S1.pdf","ES")</f>
      </c>
    </row>
    <row r="11022">
      <c r="A11022" s="10" t="s">
        <v>18812</v>
      </c>
      <c r="B11022" s="11" t="s">
        <v>82</v>
      </c>
      <c r="C11022" s="10" t="s">
        <v>40</v>
      </c>
      <c r="D11022" s="12">
        <v>38142</v>
      </c>
      <c r="E11022" s="13" t="s">
        <v>19</v>
      </c>
      <c r="F11022" s="13" t="s">
        <v>733</v>
      </c>
      <c r="G11022" s="14"/>
      <c r="H11022" s="15">
        <f>HYPERLINK("https://docs.wto.org/imrd/directdoc.asp?DDFDocuments/t/G/SPS/NEEC219A1.doc","EN")</f>
      </c>
      <c r="I11022" s="15">
        <f>HYPERLINK("https://docs.wto.org/imrd/directdoc.asp?DDFDocuments/u/G/SPS/NEEC219A1.doc","FR")</f>
      </c>
      <c r="J11022" s="15">
        <f>HYPERLINK("https://docs.wto.org/imrd/directdoc.asp?DDFDocuments/v/G/SPS/NEEC219A1.doc","ES")</f>
      </c>
    </row>
    <row r="11023">
      <c r="A11023" s="10" t="s">
        <v>18813</v>
      </c>
      <c r="B11023" s="11" t="s">
        <v>82</v>
      </c>
      <c r="C11023" s="10" t="s">
        <v>40</v>
      </c>
      <c r="D11023" s="12">
        <v>38142</v>
      </c>
      <c r="E11023" s="13" t="s">
        <v>19</v>
      </c>
      <c r="F11023" s="13" t="s">
        <v>24</v>
      </c>
      <c r="G11023" s="14"/>
      <c r="H11023" s="15">
        <f>HYPERLINK("https://docs.wto.org/imrd/directdoc.asp?DDFDocuments/t/G/SPS/NEEC220A1.doc","EN")</f>
      </c>
      <c r="I11023" s="15">
        <f>HYPERLINK("https://docs.wto.org/imrd/directdoc.asp?DDFDocuments/u/G/SPS/NEEC220A1.doc","FR")</f>
      </c>
      <c r="J11023" s="15">
        <f>HYPERLINK("https://docs.wto.org/imrd/directdoc.asp?DDFDocuments/v/G/SPS/NEEC220A1.doc","ES")</f>
      </c>
    </row>
    <row r="11024">
      <c r="A11024" s="10" t="s">
        <v>18814</v>
      </c>
      <c r="B11024" s="11" t="s">
        <v>1331</v>
      </c>
      <c r="C11024" s="10" t="s">
        <v>12</v>
      </c>
      <c r="D11024" s="12">
        <v>38142</v>
      </c>
      <c r="E11024" s="13" t="s">
        <v>18815</v>
      </c>
      <c r="F11024" s="13" t="s">
        <v>4894</v>
      </c>
      <c r="G11024" s="14"/>
      <c r="H11024" s="15">
        <f>HYPERLINK("https://docs.wto.org/imrd/directdoc.asp?DDFDocuments/t/G/SPS/NHND6.DOC","EN")</f>
      </c>
      <c r="I11024" s="15">
        <f>HYPERLINK("https://docs.wto.org/imrd/directdoc.asp?DDFDocuments/u/G/SPS/NHND6.DOC","FR")</f>
      </c>
      <c r="J11024" s="15">
        <f>HYPERLINK("https://docs.wto.org/imrd/directdoc.asp?DDFDocuments/v/G/SPS/NHND6.DOC","ES")</f>
      </c>
    </row>
    <row r="11025">
      <c r="A11025" s="10" t="s">
        <v>18816</v>
      </c>
      <c r="B11025" s="11" t="s">
        <v>195</v>
      </c>
      <c r="C11025" s="10" t="s">
        <v>40</v>
      </c>
      <c r="D11025" s="12">
        <v>38142</v>
      </c>
      <c r="E11025" s="13" t="s">
        <v>19</v>
      </c>
      <c r="F11025" s="13" t="s">
        <v>992</v>
      </c>
      <c r="G11025" s="14"/>
      <c r="H11025" s="15">
        <f>HYPERLINK("https://docs.wto.org/imrd/directdoc.asp?DDFDocuments/t/G/SPS/NNZL285A1.DOC","EN")</f>
      </c>
      <c r="I11025" s="15">
        <f>HYPERLINK("https://docs.wto.org/imrd/directdoc.asp?DDFDocuments/u/G/SPS/NNZL285A1.DOC","FR")</f>
      </c>
      <c r="J11025" s="15">
        <f>HYPERLINK("https://docs.wto.org/imrd/directdoc.asp?DDFDocuments/v/G/SPS/NNZL285A1.DOC","ES")</f>
      </c>
    </row>
    <row r="11026">
      <c r="A11026" s="10" t="s">
        <v>18817</v>
      </c>
      <c r="B11026" s="11" t="s">
        <v>161</v>
      </c>
      <c r="C11026" s="10" t="s">
        <v>18</v>
      </c>
      <c r="D11026" s="12">
        <v>38142</v>
      </c>
      <c r="E11026" s="13" t="s">
        <v>18818</v>
      </c>
      <c r="F11026" s="13" t="s">
        <v>122</v>
      </c>
      <c r="G11026" s="14"/>
      <c r="H11026" s="15">
        <f>HYPERLINK("https://docs.wto.org/imrd/directdoc.asp?DDFDocuments/q/G/SPS/NUSA911.pdf","EN")</f>
      </c>
      <c r="I11026" s="15">
        <f>HYPERLINK("https://docs.wto.org/imrd/directdoc.asp?DDFDocuments/r/G/SPS/NUSA911.pdf","FR")</f>
      </c>
      <c r="J11026" s="15">
        <f>HYPERLINK("https://docs.wto.org/imrd/directdoc.asp?DDFDocuments/s/G/SPS/NUSA911.pdf","ES")</f>
      </c>
    </row>
    <row r="11027">
      <c r="A11027" s="10" t="s">
        <v>18819</v>
      </c>
      <c r="B11027" s="11" t="s">
        <v>82</v>
      </c>
      <c r="C11027" s="10" t="s">
        <v>40</v>
      </c>
      <c r="D11027" s="12">
        <v>38141</v>
      </c>
      <c r="E11027" s="13" t="s">
        <v>19</v>
      </c>
      <c r="F11027" s="13" t="s">
        <v>1550</v>
      </c>
      <c r="G11027" s="14"/>
      <c r="H11027" s="15">
        <f>HYPERLINK("https://docs.wto.org/imrd/directdoc.asp?DDFDocuments/q/G/SPS/NEEC197A1.pdf","EN")</f>
      </c>
      <c r="I11027" s="15">
        <f>HYPERLINK("https://docs.wto.org/imrd/directdoc.asp?DDFDocuments/r/G/SPS/NEEC197A1.pdf","FR")</f>
      </c>
      <c r="J11027" s="15">
        <f>HYPERLINK("https://docs.wto.org/imrd/directdoc.asp?DDFDocuments/s/G/SPS/NEEC197A1.pdf","ES")</f>
      </c>
    </row>
    <row r="11028">
      <c r="A11028" s="10" t="s">
        <v>18820</v>
      </c>
      <c r="B11028" s="11" t="s">
        <v>82</v>
      </c>
      <c r="C11028" s="10" t="s">
        <v>40</v>
      </c>
      <c r="D11028" s="12">
        <v>38141</v>
      </c>
      <c r="E11028" s="13" t="s">
        <v>19</v>
      </c>
      <c r="F11028" s="13" t="s">
        <v>3688</v>
      </c>
      <c r="G11028" s="14"/>
      <c r="H11028" s="15">
        <f>HYPERLINK("https://docs.wto.org/imrd/directdoc.asp?DDFDocuments/q/G/SPS/NEEC209A1.pdf","EN")</f>
      </c>
      <c r="I11028" s="15">
        <f>HYPERLINK("https://docs.wto.org/imrd/directdoc.asp?DDFDocuments/r/G/SPS/NEEC209A1.pdf","FR")</f>
      </c>
      <c r="J11028" s="15">
        <f>HYPERLINK("https://docs.wto.org/imrd/directdoc.asp?DDFDocuments/s/G/SPS/NEEC209A1.pdf","ES")</f>
      </c>
    </row>
    <row r="11029">
      <c r="A11029" s="10" t="s">
        <v>18821</v>
      </c>
      <c r="B11029" s="11" t="s">
        <v>82</v>
      </c>
      <c r="C11029" s="10" t="s">
        <v>40</v>
      </c>
      <c r="D11029" s="12">
        <v>38141</v>
      </c>
      <c r="E11029" s="13" t="s">
        <v>19</v>
      </c>
      <c r="F11029" s="13" t="s">
        <v>3688</v>
      </c>
      <c r="G11029" s="14"/>
      <c r="H11029" s="15">
        <f>HYPERLINK("https://docs.wto.org/imrd/directdoc.asp?DDFDocuments/q/G/SPS/NEEC210A1.pdf","EN")</f>
      </c>
      <c r="I11029" s="15">
        <f>HYPERLINK("https://docs.wto.org/imrd/directdoc.asp?DDFDocuments/r/G/SPS/NEEC210A1.pdf","FR")</f>
      </c>
      <c r="J11029" s="15">
        <f>HYPERLINK("https://docs.wto.org/imrd/directdoc.asp?DDFDocuments/s/G/SPS/NEEC210A1.pdf","ES")</f>
      </c>
    </row>
    <row r="11030">
      <c r="A11030" s="10" t="s">
        <v>18822</v>
      </c>
      <c r="B11030" s="11" t="s">
        <v>161</v>
      </c>
      <c r="C11030" s="10" t="s">
        <v>18</v>
      </c>
      <c r="D11030" s="12">
        <v>38141</v>
      </c>
      <c r="E11030" s="13" t="s">
        <v>6251</v>
      </c>
      <c r="F11030" s="13" t="s">
        <v>607</v>
      </c>
      <c r="G11030" s="14" t="s">
        <v>87</v>
      </c>
      <c r="H11030" s="15">
        <f>HYPERLINK("https://docs.wto.org/imrd/directdoc.asp?DDFDocuments/t/G/SPS/NUSA908.DOC","EN")</f>
      </c>
      <c r="I11030" s="15">
        <f>HYPERLINK("https://docs.wto.org/imrd/directdoc.asp?DDFDocuments/u/G/SPS/NUSA908.DOC","FR")</f>
      </c>
      <c r="J11030" s="15">
        <f>HYPERLINK("https://docs.wto.org/imrd/directdoc.asp?DDFDocuments/v/G/SPS/NUSA908.DOC","ES")</f>
      </c>
    </row>
    <row r="11031">
      <c r="A11031" s="10" t="s">
        <v>18823</v>
      </c>
      <c r="B11031" s="11" t="s">
        <v>72</v>
      </c>
      <c r="C11031" s="10" t="s">
        <v>18</v>
      </c>
      <c r="D11031" s="12">
        <v>38139</v>
      </c>
      <c r="E11031" s="13" t="s">
        <v>18824</v>
      </c>
      <c r="F11031" s="13" t="s">
        <v>122</v>
      </c>
      <c r="G11031" s="14"/>
      <c r="H11031" s="15">
        <f>HYPERLINK("https://docs.wto.org/imrd/directdoc.asp?DDFDocuments/q/G/SPS/NCAN204.pdf","EN")</f>
      </c>
      <c r="I11031" s="15">
        <f>HYPERLINK("https://docs.wto.org/imrd/directdoc.asp?DDFDocuments/r/G/SPS/NCAN204.pdf","FR")</f>
      </c>
      <c r="J11031" s="15">
        <f>HYPERLINK("https://docs.wto.org/imrd/directdoc.asp?DDFDocuments/s/G/SPS/NCAN204.pdf","ES")</f>
      </c>
    </row>
    <row r="11032">
      <c r="A11032" s="10" t="s">
        <v>18825</v>
      </c>
      <c r="B11032" s="11" t="s">
        <v>82</v>
      </c>
      <c r="C11032" s="10" t="s">
        <v>40</v>
      </c>
      <c r="D11032" s="12">
        <v>38139</v>
      </c>
      <c r="E11032" s="13" t="s">
        <v>19</v>
      </c>
      <c r="F11032" s="13" t="s">
        <v>335</v>
      </c>
      <c r="G11032" s="14"/>
      <c r="H11032" s="15">
        <f>HYPERLINK("https://docs.wto.org/imrd/directdoc.asp?DDFDocuments/t/G/SPS/NEEC144A2.doc","EN")</f>
      </c>
      <c r="I11032" s="15">
        <f>HYPERLINK("https://docs.wto.org/imrd/directdoc.asp?DDFDocuments/u/G/SPS/NEEC144A2.doc","FR")</f>
      </c>
      <c r="J11032" s="15">
        <f>HYPERLINK("https://docs.wto.org/imrd/directdoc.asp?DDFDocuments/v/G/SPS/NEEC144A2.doc","ES")</f>
      </c>
    </row>
    <row r="11033">
      <c r="A11033" s="10" t="s">
        <v>18826</v>
      </c>
      <c r="B11033" s="11" t="s">
        <v>82</v>
      </c>
      <c r="C11033" s="10" t="s">
        <v>40</v>
      </c>
      <c r="D11033" s="12">
        <v>38139</v>
      </c>
      <c r="E11033" s="13" t="s">
        <v>19</v>
      </c>
      <c r="F11033" s="13" t="s">
        <v>7145</v>
      </c>
      <c r="G11033" s="14"/>
      <c r="H11033" s="15">
        <f>HYPERLINK("https://docs.wto.org/imrd/directdoc.asp?DDFDocuments/q/G/SPS/NEEC184A2.pdf","EN")</f>
      </c>
      <c r="I11033" s="15">
        <f>HYPERLINK("https://docs.wto.org/imrd/directdoc.asp?DDFDocuments/r/G/SPS/NEEC184A2.pdf","FR")</f>
      </c>
      <c r="J11033" s="15">
        <f>HYPERLINK("https://docs.wto.org/imrd/directdoc.asp?DDFDocuments/s/G/SPS/NEEC184A2.pdf","ES")</f>
      </c>
    </row>
    <row r="11034">
      <c r="A11034" s="10" t="s">
        <v>18827</v>
      </c>
      <c r="B11034" s="11" t="s">
        <v>195</v>
      </c>
      <c r="C11034" s="10" t="s">
        <v>18</v>
      </c>
      <c r="D11034" s="12">
        <v>38134</v>
      </c>
      <c r="E11034" s="13" t="s">
        <v>18828</v>
      </c>
      <c r="F11034" s="13" t="s">
        <v>1089</v>
      </c>
      <c r="G11034" s="14"/>
      <c r="H11034" s="15">
        <f>HYPERLINK("https://docs.wto.org/imrd/directdoc.asp?DDFDocuments/t/G/SPS/NNZL295.DOC","EN")</f>
      </c>
      <c r="I11034" s="15">
        <f>HYPERLINK("https://docs.wto.org/imrd/directdoc.asp?DDFDocuments/u/G/SPS/NNZL295.DOC","FR")</f>
      </c>
      <c r="J11034" s="15">
        <f>HYPERLINK("https://docs.wto.org/imrd/directdoc.asp?DDFDocuments/v/G/SPS/NNZL295.DOC","ES")</f>
      </c>
    </row>
    <row r="11035">
      <c r="A11035" s="10" t="s">
        <v>18829</v>
      </c>
      <c r="B11035" s="11" t="s">
        <v>59</v>
      </c>
      <c r="C11035" s="10" t="s">
        <v>18</v>
      </c>
      <c r="D11035" s="12">
        <v>38134</v>
      </c>
      <c r="E11035" s="13" t="s">
        <v>18830</v>
      </c>
      <c r="F11035" s="13" t="s">
        <v>18831</v>
      </c>
      <c r="G11035" s="14"/>
      <c r="H11035" s="15">
        <f>HYPERLINK("https://docs.wto.org/imrd/directdoc.asp?DDFDocuments/q/G/SPS/NTPKM35.pdf","EN")</f>
      </c>
      <c r="I11035" s="15">
        <f>HYPERLINK("https://docs.wto.org/imrd/directdoc.asp?DDFDocuments/r/G/SPS/NTPKM35.pdf","FR")</f>
      </c>
      <c r="J11035" s="15">
        <f>HYPERLINK("https://docs.wto.org/imrd/directdoc.asp?DDFDocuments/s/G/SPS/NTPKM35.pdf","ES")</f>
      </c>
    </row>
    <row r="11036">
      <c r="A11036" s="10" t="s">
        <v>18832</v>
      </c>
      <c r="B11036" s="11" t="s">
        <v>59</v>
      </c>
      <c r="C11036" s="10" t="s">
        <v>18</v>
      </c>
      <c r="D11036" s="12">
        <v>38134</v>
      </c>
      <c r="E11036" s="13" t="s">
        <v>18833</v>
      </c>
      <c r="F11036" s="13" t="s">
        <v>144</v>
      </c>
      <c r="G11036" s="14"/>
      <c r="H11036" s="15">
        <f>HYPERLINK("https://docs.wto.org/imrd/directdoc.asp?DDFDocuments/t/G/SPS/NTPKM37.doc","EN")</f>
      </c>
      <c r="I11036" s="15">
        <f>HYPERLINK("https://docs.wto.org/imrd/directdoc.asp?DDFDocuments/u/G/SPS/NTPKM37.doc","FR")</f>
      </c>
      <c r="J11036" s="15">
        <f>HYPERLINK("https://docs.wto.org/imrd/directdoc.asp?DDFDocuments/v/G/SPS/NTPKM37.doc","ES")</f>
      </c>
    </row>
    <row r="11037">
      <c r="A11037" s="10" t="s">
        <v>18834</v>
      </c>
      <c r="B11037" s="11" t="s">
        <v>147</v>
      </c>
      <c r="C11037" s="10" t="s">
        <v>18</v>
      </c>
      <c r="D11037" s="12">
        <v>38132</v>
      </c>
      <c r="E11037" s="13" t="s">
        <v>18835</v>
      </c>
      <c r="F11037" s="13" t="s">
        <v>1282</v>
      </c>
      <c r="G11037" s="14"/>
      <c r="H11037" s="15">
        <f>HYPERLINK("https://docs.wto.org/imrd/directdoc.asp?DDFDocuments/q/G/SPS/NBGR22.pdf","EN")</f>
      </c>
      <c r="I11037" s="15">
        <f>HYPERLINK("https://docs.wto.org/imrd/directdoc.asp?DDFDocuments/r/G/SPS/NBGR22.pdf","FR")</f>
      </c>
      <c r="J11037" s="15">
        <f>HYPERLINK("https://docs.wto.org/imrd/directdoc.asp?DDFDocuments/s/G/SPS/NBGR22.pdf","ES")</f>
      </c>
    </row>
    <row r="11038">
      <c r="A11038" s="10" t="s">
        <v>18836</v>
      </c>
      <c r="B11038" s="11" t="s">
        <v>195</v>
      </c>
      <c r="C11038" s="10" t="s">
        <v>40</v>
      </c>
      <c r="D11038" s="12">
        <v>38132</v>
      </c>
      <c r="E11038" s="13" t="s">
        <v>19</v>
      </c>
      <c r="F11038" s="13" t="s">
        <v>144</v>
      </c>
      <c r="G11038" s="14" t="s">
        <v>16535</v>
      </c>
      <c r="H11038" s="15">
        <f>HYPERLINK("https://docs.wto.org/imrd/directdoc.asp?DDFDocuments/q/G/SPS/NNZL279A1.pdf","EN")</f>
      </c>
      <c r="I11038" s="15">
        <f>HYPERLINK("https://docs.wto.org/imrd/directdoc.asp?DDFDocuments/r/G/SPS/NNZL279A1.pdf","FR")</f>
      </c>
      <c r="J11038" s="15">
        <f>HYPERLINK("https://docs.wto.org/imrd/directdoc.asp?DDFDocuments/s/G/SPS/NNZL279A1.pdf","ES")</f>
      </c>
    </row>
    <row r="11039">
      <c r="A11039" s="10" t="s">
        <v>18837</v>
      </c>
      <c r="B11039" s="11" t="s">
        <v>195</v>
      </c>
      <c r="C11039" s="10" t="s">
        <v>18</v>
      </c>
      <c r="D11039" s="12">
        <v>38132</v>
      </c>
      <c r="E11039" s="13" t="s">
        <v>18066</v>
      </c>
      <c r="F11039" s="13" t="s">
        <v>4877</v>
      </c>
      <c r="G11039" s="14"/>
      <c r="H11039" s="15">
        <f>HYPERLINK("https://docs.wto.org/imrd/directdoc.asp?DDFDocuments/q/G/SPS/NNZL294.pdf","EN")</f>
      </c>
      <c r="I11039" s="15">
        <f>HYPERLINK("https://docs.wto.org/imrd/directdoc.asp?DDFDocuments/r/G/SPS/NNZL294.pdf","FR")</f>
      </c>
      <c r="J11039" s="15">
        <f>HYPERLINK("https://docs.wto.org/imrd/directdoc.asp?DDFDocuments/s/G/SPS/NNZL294.pdf","ES")</f>
      </c>
    </row>
    <row r="11040">
      <c r="A11040" s="10" t="s">
        <v>18838</v>
      </c>
      <c r="B11040" s="11" t="s">
        <v>22</v>
      </c>
      <c r="C11040" s="10" t="s">
        <v>12</v>
      </c>
      <c r="D11040" s="12">
        <v>38131</v>
      </c>
      <c r="E11040" s="13" t="s">
        <v>17678</v>
      </c>
      <c r="F11040" s="13" t="s">
        <v>229</v>
      </c>
      <c r="G11040" s="14" t="s">
        <v>18839</v>
      </c>
      <c r="H11040" s="15">
        <f>HYPERLINK("https://docs.wto.org/imrd/directdoc.asp?DDFDocuments/t/G/SPS/NKEN8.DOC","EN")</f>
      </c>
      <c r="I11040" s="15">
        <f>HYPERLINK("https://docs.wto.org/imrd/directdoc.asp?DDFDocuments/u/G/SPS/NKEN8.DOC","FR")</f>
      </c>
      <c r="J11040" s="15">
        <f>HYPERLINK("https://docs.wto.org/imrd/directdoc.asp?DDFDocuments/v/G/SPS/NKEN8.DOC","ES")</f>
      </c>
    </row>
    <row r="11041">
      <c r="A11041" s="10" t="s">
        <v>18840</v>
      </c>
      <c r="B11041" s="11" t="s">
        <v>161</v>
      </c>
      <c r="C11041" s="10" t="s">
        <v>40</v>
      </c>
      <c r="D11041" s="12">
        <v>38131</v>
      </c>
      <c r="E11041" s="13" t="s">
        <v>19</v>
      </c>
      <c r="F11041" s="13" t="s">
        <v>158</v>
      </c>
      <c r="G11041" s="14"/>
      <c r="H11041" s="15">
        <f>HYPERLINK("https://docs.wto.org/imrd/directdoc.asp?DDFDocuments/t/G/SPS/NUSA134A2.DOC","EN")</f>
      </c>
      <c r="I11041" s="15">
        <f>HYPERLINK("https://docs.wto.org/imrd/directdoc.asp?DDFDocuments/u/G/SPS/NUSA134A2.DOC","FR")</f>
      </c>
      <c r="J11041" s="15">
        <f>HYPERLINK("https://docs.wto.org/imrd/directdoc.asp?DDFDocuments/v/G/SPS/NUSA134A2.DOC","ES")</f>
      </c>
    </row>
    <row r="11042">
      <c r="A11042" s="10" t="s">
        <v>18841</v>
      </c>
      <c r="B11042" s="11" t="s">
        <v>161</v>
      </c>
      <c r="C11042" s="10" t="s">
        <v>12</v>
      </c>
      <c r="D11042" s="12">
        <v>38131</v>
      </c>
      <c r="E11042" s="13" t="s">
        <v>19</v>
      </c>
      <c r="F11042" s="13" t="s">
        <v>158</v>
      </c>
      <c r="G11042" s="14"/>
      <c r="H11042" s="15">
        <f>HYPERLINK("https://docs.wto.org/imrd/directdoc.asp?DDFDocuments/q/G/SPS/NUSA722R1.pdf","EN")</f>
      </c>
      <c r="I11042" s="15">
        <f>HYPERLINK("https://docs.wto.org/imrd/directdoc.asp?DDFDocuments/r/G/SPS/NUSA722R1.pdf","FR")</f>
      </c>
      <c r="J11042" s="15">
        <f>HYPERLINK("https://docs.wto.org/imrd/directdoc.asp?DDFDocuments/s/G/SPS/NUSA722R1.pdf","ES")</f>
      </c>
    </row>
    <row r="11043">
      <c r="A11043" s="10" t="s">
        <v>18842</v>
      </c>
      <c r="B11043" s="11" t="s">
        <v>82</v>
      </c>
      <c r="C11043" s="10" t="s">
        <v>201</v>
      </c>
      <c r="D11043" s="12">
        <v>38126</v>
      </c>
      <c r="E11043" s="13" t="s">
        <v>19</v>
      </c>
      <c r="F11043" s="13" t="s">
        <v>15517</v>
      </c>
      <c r="G11043" s="14"/>
      <c r="H11043" s="15">
        <f>HYPERLINK("https://docs.wto.org/imrd/directdoc.asp?DDFDocuments/t/G/SPS/NEEC103A8C1.DOC","EN")</f>
      </c>
      <c r="I11043" s="15">
        <f>HYPERLINK("https://docs.wto.org/imrd/directdoc.asp?DDFDocuments/u/G/SPS/NEEC103A8C1.DOC","FR")</f>
      </c>
      <c r="J11043" s="15">
        <f>HYPERLINK("https://docs.wto.org/imrd/directdoc.asp?DDFDocuments/v/G/SPS/NEEC103A8C1.DOC","ES")</f>
      </c>
    </row>
    <row r="11044">
      <c r="A11044" s="10" t="s">
        <v>18843</v>
      </c>
      <c r="B11044" s="11" t="s">
        <v>161</v>
      </c>
      <c r="C11044" s="10" t="s">
        <v>40</v>
      </c>
      <c r="D11044" s="12">
        <v>38126</v>
      </c>
      <c r="E11044" s="13" t="s">
        <v>19</v>
      </c>
      <c r="F11044" s="13" t="s">
        <v>144</v>
      </c>
      <c r="G11044" s="14"/>
      <c r="H11044" s="15">
        <f>HYPERLINK("https://docs.wto.org/imrd/directdoc.asp?DDFDocuments/t/G/SPS/NUSA763A1.DOC","EN")</f>
      </c>
      <c r="I11044" s="15">
        <f>HYPERLINK("https://docs.wto.org/imrd/directdoc.asp?DDFDocuments/u/G/SPS/NUSA763A1.DOC","FR")</f>
      </c>
      <c r="J11044" s="15">
        <f>HYPERLINK("https://docs.wto.org/imrd/directdoc.asp?DDFDocuments/v/G/SPS/NUSA763A1.DOC","ES")</f>
      </c>
    </row>
    <row r="11045">
      <c r="A11045" s="10" t="s">
        <v>18844</v>
      </c>
      <c r="B11045" s="11" t="s">
        <v>161</v>
      </c>
      <c r="C11045" s="10" t="s">
        <v>40</v>
      </c>
      <c r="D11045" s="12">
        <v>38125</v>
      </c>
      <c r="E11045" s="13" t="s">
        <v>19</v>
      </c>
      <c r="F11045" s="13" t="s">
        <v>283</v>
      </c>
      <c r="G11045" s="14" t="s">
        <v>18845</v>
      </c>
      <c r="H11045" s="15">
        <f>HYPERLINK("https://docs.wto.org/imrd/directdoc.asp?DDFDocuments/t/G/SPS/NUSA432A1.doc","EN")</f>
      </c>
      <c r="I11045" s="15">
        <f>HYPERLINK("https://docs.wto.org/imrd/directdoc.asp?DDFDocuments/u/G/SPS/NUSA432A1.doc","FR")</f>
      </c>
      <c r="J11045" s="15">
        <f>HYPERLINK("https://docs.wto.org/imrd/directdoc.asp?DDFDocuments/v/G/SPS/NUSA432A1.doc","ES")</f>
      </c>
    </row>
    <row r="11046">
      <c r="A11046" s="10" t="s">
        <v>18846</v>
      </c>
      <c r="B11046" s="11" t="s">
        <v>82</v>
      </c>
      <c r="C11046" s="10" t="s">
        <v>54</v>
      </c>
      <c r="D11046" s="12">
        <v>38120</v>
      </c>
      <c r="E11046" s="13" t="s">
        <v>19</v>
      </c>
      <c r="F11046" s="13" t="s">
        <v>122</v>
      </c>
      <c r="G11046" s="14"/>
      <c r="H11046" s="15">
        <f>HYPERLINK("https://docs.wto.org/imrd/directdoc.asp?DDFDocuments/q/G/SPS/NEEC242A1.pdf","EN")</f>
      </c>
      <c r="I11046" s="15">
        <f>HYPERLINK("https://docs.wto.org/imrd/directdoc.asp?DDFDocuments/r/G/SPS/NEEC242A1.pdf","FR")</f>
      </c>
      <c r="J11046" s="15">
        <f>HYPERLINK("https://docs.wto.org/imrd/directdoc.asp?DDFDocuments/s/G/SPS/NEEC242A1.pdf","ES")</f>
      </c>
    </row>
    <row r="11047">
      <c r="A11047" s="10" t="s">
        <v>18847</v>
      </c>
      <c r="B11047" s="11" t="s">
        <v>1412</v>
      </c>
      <c r="C11047" s="10" t="s">
        <v>18</v>
      </c>
      <c r="D11047" s="12">
        <v>38120</v>
      </c>
      <c r="E11047" s="13" t="s">
        <v>18848</v>
      </c>
      <c r="F11047" s="13" t="s">
        <v>1550</v>
      </c>
      <c r="G11047" s="14"/>
      <c r="H11047" s="15">
        <f>HYPERLINK("https://docs.wto.org/imrd/directdoc.asp?DDFDocuments/t/G/SPS/NFRA7.DOC","EN")</f>
      </c>
      <c r="I11047" s="15">
        <f>HYPERLINK("https://docs.wto.org/imrd/directdoc.asp?DDFDocuments/u/G/SPS/NFRA7.DOC","FR")</f>
      </c>
      <c r="J11047" s="15">
        <f>HYPERLINK("https://docs.wto.org/imrd/directdoc.asp?DDFDocuments/v/G/SPS/NFRA7.DOC","ES")</f>
      </c>
    </row>
    <row r="11048">
      <c r="A11048" s="10" t="s">
        <v>18849</v>
      </c>
      <c r="B11048" s="11" t="s">
        <v>153</v>
      </c>
      <c r="C11048" s="10" t="s">
        <v>18</v>
      </c>
      <c r="D11048" s="12">
        <v>38120</v>
      </c>
      <c r="E11048" s="13" t="s">
        <v>10674</v>
      </c>
      <c r="F11048" s="13" t="s">
        <v>7603</v>
      </c>
      <c r="G11048" s="14"/>
      <c r="H11048" s="15">
        <f>HYPERLINK("https://docs.wto.org/imrd/directdoc.asp?DDFDocuments/t/G/SPS/NKOR158.DOC","EN")</f>
      </c>
      <c r="I11048" s="15">
        <f>HYPERLINK("https://docs.wto.org/imrd/directdoc.asp?DDFDocuments/u/G/SPS/NKOR158.DOC","FR")</f>
      </c>
      <c r="J11048" s="15">
        <f>HYPERLINK("https://docs.wto.org/imrd/directdoc.asp?DDFDocuments/v/G/SPS/NKOR158.DOC","ES")</f>
      </c>
    </row>
    <row r="11049">
      <c r="A11049" s="10" t="s">
        <v>18850</v>
      </c>
      <c r="B11049" s="11" t="s">
        <v>153</v>
      </c>
      <c r="C11049" s="10" t="s">
        <v>18</v>
      </c>
      <c r="D11049" s="12">
        <v>38120</v>
      </c>
      <c r="E11049" s="13" t="s">
        <v>60</v>
      </c>
      <c r="F11049" s="13" t="s">
        <v>158</v>
      </c>
      <c r="G11049" s="14"/>
      <c r="H11049" s="15">
        <f>HYPERLINK("https://docs.wto.org/imrd/directdoc.asp?DDFDocuments/t/G/SPS/NKOR160.DOC","EN")</f>
      </c>
      <c r="I11049" s="15">
        <f>HYPERLINK("https://docs.wto.org/imrd/directdoc.asp?DDFDocuments/u/G/SPS/NKOR160.DOC","FR")</f>
      </c>
      <c r="J11049" s="15">
        <f>HYPERLINK("https://docs.wto.org/imrd/directdoc.asp?DDFDocuments/v/G/SPS/NKOR160.DOC","ES")</f>
      </c>
    </row>
    <row r="11050">
      <c r="A11050" s="10" t="s">
        <v>18851</v>
      </c>
      <c r="B11050" s="11" t="s">
        <v>161</v>
      </c>
      <c r="C11050" s="10" t="s">
        <v>40</v>
      </c>
      <c r="D11050" s="12">
        <v>38119</v>
      </c>
      <c r="E11050" s="13" t="s">
        <v>19</v>
      </c>
      <c r="F11050" s="13" t="s">
        <v>24</v>
      </c>
      <c r="G11050" s="14"/>
      <c r="H11050" s="15">
        <f>HYPERLINK("https://docs.wto.org/imrd/directdoc.asp?DDFDocuments/t/G/SPS/NUSA765A1.DOC","EN")</f>
      </c>
      <c r="I11050" s="15">
        <f>HYPERLINK("https://docs.wto.org/imrd/directdoc.asp?DDFDocuments/u/G/SPS/NUSA765A1.DOC","FR")</f>
      </c>
      <c r="J11050" s="15">
        <f>HYPERLINK("https://docs.wto.org/imrd/directdoc.asp?DDFDocuments/v/G/SPS/NUSA765A1.DOC","ES")</f>
      </c>
    </row>
    <row r="11051">
      <c r="A11051" s="10" t="s">
        <v>18852</v>
      </c>
      <c r="B11051" s="11" t="s">
        <v>10748</v>
      </c>
      <c r="C11051" s="10" t="s">
        <v>54</v>
      </c>
      <c r="D11051" s="12">
        <v>38118</v>
      </c>
      <c r="E11051" s="13" t="s">
        <v>19</v>
      </c>
      <c r="F11051" s="13" t="s">
        <v>56</v>
      </c>
      <c r="G11051" s="14" t="s">
        <v>3481</v>
      </c>
      <c r="H11051" s="15">
        <f>HYPERLINK("https://docs.wto.org/imrd/directdoc.asp?DDFDocuments/t/G/SPS/NISL2A2.DOC","EN")</f>
      </c>
      <c r="I11051" s="15">
        <f>HYPERLINK("https://docs.wto.org/imrd/directdoc.asp?DDFDocuments/u/G/SPS/NISL2A2.DOC","FR")</f>
      </c>
      <c r="J11051" s="15">
        <f>HYPERLINK("https://docs.wto.org/imrd/directdoc.asp?DDFDocuments/v/G/SPS/NISL2A2.DOC","ES")</f>
      </c>
    </row>
    <row r="11052">
      <c r="A11052" s="10" t="s">
        <v>18853</v>
      </c>
      <c r="B11052" s="11" t="s">
        <v>10748</v>
      </c>
      <c r="C11052" s="10" t="s">
        <v>54</v>
      </c>
      <c r="D11052" s="12">
        <v>38118</v>
      </c>
      <c r="E11052" s="13" t="s">
        <v>19</v>
      </c>
      <c r="F11052" s="13" t="s">
        <v>138</v>
      </c>
      <c r="G11052" s="14" t="s">
        <v>18648</v>
      </c>
      <c r="H11052" s="15">
        <f>HYPERLINK("https://docs.wto.org/imrd/directdoc.asp?DDFDocuments/q/G/SPS/NISL4A1.pdf","EN")</f>
      </c>
      <c r="I11052" s="15">
        <f>HYPERLINK("https://docs.wto.org/imrd/directdoc.asp?DDFDocuments/r/G/SPS/NISL4A1.pdf","FR")</f>
      </c>
      <c r="J11052" s="15">
        <f>HYPERLINK("https://docs.wto.org/imrd/directdoc.asp?DDFDocuments/s/G/SPS/NISL4A1.pdf","ES")</f>
      </c>
    </row>
    <row r="11053">
      <c r="A11053" s="10" t="s">
        <v>18854</v>
      </c>
      <c r="B11053" s="11" t="s">
        <v>10748</v>
      </c>
      <c r="C11053" s="10" t="s">
        <v>54</v>
      </c>
      <c r="D11053" s="12">
        <v>38118</v>
      </c>
      <c r="E11053" s="13" t="s">
        <v>19</v>
      </c>
      <c r="F11053" s="13" t="s">
        <v>56</v>
      </c>
      <c r="G11053" s="14" t="s">
        <v>72</v>
      </c>
      <c r="H11053" s="15">
        <f>HYPERLINK("https://docs.wto.org/imrd/directdoc.asp?DDFDocuments/t/G/SPS/NISL5A1.DOC","EN")</f>
      </c>
      <c r="I11053" s="15">
        <f>HYPERLINK("https://docs.wto.org/imrd/directdoc.asp?DDFDocuments/u/G/SPS/NISL5A1.DOC","FR")</f>
      </c>
      <c r="J11053" s="15">
        <f>HYPERLINK("https://docs.wto.org/imrd/directdoc.asp?DDFDocuments/v/G/SPS/NISL5A1.DOC","ES")</f>
      </c>
    </row>
    <row r="11054">
      <c r="A11054" s="10" t="s">
        <v>18855</v>
      </c>
      <c r="B11054" s="11" t="s">
        <v>59</v>
      </c>
      <c r="C11054" s="10" t="s">
        <v>18</v>
      </c>
      <c r="D11054" s="12">
        <v>38118</v>
      </c>
      <c r="E11054" s="13" t="s">
        <v>18856</v>
      </c>
      <c r="F11054" s="13" t="s">
        <v>607</v>
      </c>
      <c r="G11054" s="14" t="s">
        <v>18752</v>
      </c>
      <c r="H11054" s="15">
        <f>HYPERLINK("https://docs.wto.org/imrd/directdoc.asp?DDFDocuments/t/G/SPS/NTPKM34.DOC","EN")</f>
      </c>
      <c r="I11054" s="15">
        <f>HYPERLINK("https://docs.wto.org/imrd/directdoc.asp?DDFDocuments/u/G/SPS/NTPKM34.DOC","FR")</f>
      </c>
      <c r="J11054" s="15">
        <f>HYPERLINK("https://docs.wto.org/imrd/directdoc.asp?DDFDocuments/v/G/SPS/NTPKM34.DOC","ES")</f>
      </c>
    </row>
    <row r="11055">
      <c r="A11055" s="10" t="s">
        <v>18857</v>
      </c>
      <c r="B11055" s="11" t="s">
        <v>379</v>
      </c>
      <c r="C11055" s="10" t="s">
        <v>54</v>
      </c>
      <c r="D11055" s="12">
        <v>38117</v>
      </c>
      <c r="E11055" s="13" t="s">
        <v>19</v>
      </c>
      <c r="F11055" s="13" t="s">
        <v>7603</v>
      </c>
      <c r="G11055" s="14" t="s">
        <v>257</v>
      </c>
      <c r="H11055" s="15">
        <f>HYPERLINK("https://docs.wto.org/imrd/directdoc.asp?DDFDocuments/t/G/SPS/NGTM21A1.DOC","EN")</f>
      </c>
      <c r="I11055" s="15">
        <f>HYPERLINK("https://docs.wto.org/imrd/directdoc.asp?DDFDocuments/u/G/SPS/NGTM21A1.DOC","FR")</f>
      </c>
      <c r="J11055" s="15">
        <f>HYPERLINK("https://docs.wto.org/imrd/directdoc.asp?DDFDocuments/v/G/SPS/NGTM21A1.DOC","ES")</f>
      </c>
    </row>
    <row r="11056">
      <c r="A11056" s="10" t="s">
        <v>18858</v>
      </c>
      <c r="B11056" s="11" t="s">
        <v>59</v>
      </c>
      <c r="C11056" s="10" t="s">
        <v>18</v>
      </c>
      <c r="D11056" s="12">
        <v>38114</v>
      </c>
      <c r="E11056" s="13" t="s">
        <v>18859</v>
      </c>
      <c r="F11056" s="13" t="s">
        <v>4116</v>
      </c>
      <c r="G11056" s="14"/>
      <c r="H11056" s="15">
        <f>HYPERLINK("https://docs.wto.org/imrd/directdoc.asp?DDFDocuments/t/G/SPS/NTPKM32.doc","EN")</f>
      </c>
      <c r="I11056" s="15">
        <f>HYPERLINK("https://docs.wto.org/imrd/directdoc.asp?DDFDocuments/u/G/SPS/NTPKM32.doc","FR")</f>
      </c>
      <c r="J11056" s="15">
        <f>HYPERLINK("https://docs.wto.org/imrd/directdoc.asp?DDFDocuments/v/G/SPS/NTPKM32.doc","ES")</f>
      </c>
    </row>
    <row r="11057">
      <c r="A11057" s="10" t="s">
        <v>18860</v>
      </c>
      <c r="B11057" s="11" t="s">
        <v>59</v>
      </c>
      <c r="C11057" s="10" t="s">
        <v>18</v>
      </c>
      <c r="D11057" s="12">
        <v>38114</v>
      </c>
      <c r="E11057" s="13" t="s">
        <v>18861</v>
      </c>
      <c r="F11057" s="13" t="s">
        <v>4116</v>
      </c>
      <c r="G11057" s="14"/>
      <c r="H11057" s="15">
        <f>HYPERLINK("https://docs.wto.org/imrd/directdoc.asp?DDFDocuments/q/G/SPS/NTPKM33.pdf","EN")</f>
      </c>
      <c r="I11057" s="15">
        <f>HYPERLINK("https://docs.wto.org/imrd/directdoc.asp?DDFDocuments/r/G/SPS/NTPKM33.pdf","FR")</f>
      </c>
      <c r="J11057" s="15">
        <f>HYPERLINK("https://docs.wto.org/imrd/directdoc.asp?DDFDocuments/s/G/SPS/NTPKM33.pdf","ES")</f>
      </c>
    </row>
    <row r="11058">
      <c r="A11058" s="10" t="s">
        <v>18862</v>
      </c>
      <c r="B11058" s="11" t="s">
        <v>188</v>
      </c>
      <c r="C11058" s="10" t="s">
        <v>40</v>
      </c>
      <c r="D11058" s="12">
        <v>38112</v>
      </c>
      <c r="E11058" s="13" t="s">
        <v>19</v>
      </c>
      <c r="F11058" s="13" t="s">
        <v>186</v>
      </c>
      <c r="G11058" s="14"/>
      <c r="H11058" s="15">
        <f>HYPERLINK("https://docs.wto.org/imrd/directdoc.asp?DDFDocuments/t/G/SPS/NAUS151A1.doc","EN")</f>
      </c>
      <c r="I11058" s="15">
        <f>HYPERLINK("https://docs.wto.org/imrd/directdoc.asp?DDFDocuments/u/G/SPS/NAUS151A1.doc","FR")</f>
      </c>
      <c r="J11058" s="15">
        <f>HYPERLINK("https://docs.wto.org/imrd/directdoc.asp?DDFDocuments/v/G/SPS/NAUS151A1.doc","ES")</f>
      </c>
    </row>
    <row r="11059">
      <c r="A11059" s="10" t="s">
        <v>18863</v>
      </c>
      <c r="B11059" s="11" t="s">
        <v>153</v>
      </c>
      <c r="C11059" s="10" t="s">
        <v>18</v>
      </c>
      <c r="D11059" s="12">
        <v>38112</v>
      </c>
      <c r="E11059" s="13" t="s">
        <v>18864</v>
      </c>
      <c r="F11059" s="13" t="s">
        <v>158</v>
      </c>
      <c r="G11059" s="14"/>
      <c r="H11059" s="15">
        <f>HYPERLINK("https://docs.wto.org/imrd/directdoc.asp?DDFDocuments/t/G/SPS/NKOR157.DOC","EN")</f>
      </c>
      <c r="I11059" s="15">
        <f>HYPERLINK("https://docs.wto.org/imrd/directdoc.asp?DDFDocuments/u/G/SPS/NKOR157.DOC","FR")</f>
      </c>
      <c r="J11059" s="15">
        <f>HYPERLINK("https://docs.wto.org/imrd/directdoc.asp?DDFDocuments/v/G/SPS/NKOR157.DOC","ES")</f>
      </c>
    </row>
    <row r="11060">
      <c r="A11060" s="10" t="s">
        <v>18865</v>
      </c>
      <c r="B11060" s="11" t="s">
        <v>82</v>
      </c>
      <c r="C11060" s="10" t="s">
        <v>40</v>
      </c>
      <c r="D11060" s="12">
        <v>38111</v>
      </c>
      <c r="E11060" s="13" t="s">
        <v>19</v>
      </c>
      <c r="F11060" s="13" t="s">
        <v>15517</v>
      </c>
      <c r="G11060" s="14"/>
      <c r="H11060" s="15"/>
      <c r="I11060" s="15"/>
      <c r="J11060" s="15"/>
    </row>
    <row r="11061">
      <c r="A11061" s="10" t="s">
        <v>18866</v>
      </c>
      <c r="B11061" s="11" t="s">
        <v>139</v>
      </c>
      <c r="C11061" s="10" t="s">
        <v>40</v>
      </c>
      <c r="D11061" s="12">
        <v>38111</v>
      </c>
      <c r="E11061" s="13" t="s">
        <v>19</v>
      </c>
      <c r="F11061" s="13" t="s">
        <v>32</v>
      </c>
      <c r="G11061" s="14"/>
      <c r="H11061" s="15">
        <f>HYPERLINK("https://docs.wto.org/imrd/directdoc.asp?DDFDocuments/q/G/SPS/NIND12A1.pdf","EN")</f>
      </c>
      <c r="I11061" s="15">
        <f>HYPERLINK("https://docs.wto.org/imrd/directdoc.asp?DDFDocuments/r/G/SPS/NIND12A1.pdf","FR")</f>
      </c>
      <c r="J11061" s="15">
        <f>HYPERLINK("https://docs.wto.org/imrd/directdoc.asp?DDFDocuments/s/G/SPS/NIND12A1.pdf","ES")</f>
      </c>
    </row>
    <row r="11062">
      <c r="A11062" s="10" t="s">
        <v>18867</v>
      </c>
      <c r="B11062" s="11" t="s">
        <v>161</v>
      </c>
      <c r="C11062" s="10" t="s">
        <v>40</v>
      </c>
      <c r="D11062" s="12">
        <v>38111</v>
      </c>
      <c r="E11062" s="13" t="s">
        <v>19</v>
      </c>
      <c r="F11062" s="13" t="s">
        <v>9543</v>
      </c>
      <c r="G11062" s="14" t="s">
        <v>16535</v>
      </c>
      <c r="H11062" s="15">
        <f>HYPERLINK("https://docs.wto.org/imrd/directdoc.asp?DDFDocuments/t/G/SPS/NUSA171R1A3.DOC","EN")</f>
      </c>
      <c r="I11062" s="15">
        <f>HYPERLINK("https://docs.wto.org/imrd/directdoc.asp?DDFDocuments/u/G/SPS/NUSA171R1A3.DOC","FR")</f>
      </c>
      <c r="J11062" s="15">
        <f>HYPERLINK("https://docs.wto.org/imrd/directdoc.asp?DDFDocuments/v/G/SPS/NUSA171R1A3.DOC","ES")</f>
      </c>
    </row>
    <row r="11063">
      <c r="A11063" s="10" t="s">
        <v>18868</v>
      </c>
      <c r="B11063" s="11" t="s">
        <v>147</v>
      </c>
      <c r="C11063" s="10" t="s">
        <v>12</v>
      </c>
      <c r="D11063" s="12">
        <v>38110</v>
      </c>
      <c r="E11063" s="13" t="s">
        <v>18869</v>
      </c>
      <c r="F11063" s="13" t="s">
        <v>56</v>
      </c>
      <c r="G11063" s="14" t="s">
        <v>3481</v>
      </c>
      <c r="H11063" s="15">
        <f>HYPERLINK("https://docs.wto.org/imrd/directdoc.asp?DDFDocuments/t/G/SPS/NBGR21.DOC","EN")</f>
      </c>
      <c r="I11063" s="15">
        <f>HYPERLINK("https://docs.wto.org/imrd/directdoc.asp?DDFDocuments/u/G/SPS/NBGR21.DOC","FR")</f>
      </c>
      <c r="J11063" s="15">
        <f>HYPERLINK("https://docs.wto.org/imrd/directdoc.asp?DDFDocuments/v/G/SPS/NBGR21.DOC","ES")</f>
      </c>
    </row>
    <row r="11064">
      <c r="A11064" s="10" t="s">
        <v>18870</v>
      </c>
      <c r="B11064" s="11" t="s">
        <v>82</v>
      </c>
      <c r="C11064" s="10" t="s">
        <v>18</v>
      </c>
      <c r="D11064" s="12">
        <v>38110</v>
      </c>
      <c r="E11064" s="13" t="s">
        <v>18871</v>
      </c>
      <c r="F11064" s="13" t="s">
        <v>74</v>
      </c>
      <c r="G11064" s="14"/>
      <c r="H11064" s="15">
        <f>HYPERLINK("https://docs.wto.org/imrd/directdoc.asp?DDFDocuments/t/G/SPS/NEEC243.doc","EN")</f>
      </c>
      <c r="I11064" s="15">
        <f>HYPERLINK("https://docs.wto.org/imrd/directdoc.asp?DDFDocuments/u/G/SPS/NEEC243.doc","FR")</f>
      </c>
      <c r="J11064" s="15">
        <f>HYPERLINK("https://docs.wto.org/imrd/directdoc.asp?DDFDocuments/v/G/SPS/NEEC243.doc","ES")</f>
      </c>
    </row>
    <row r="11065">
      <c r="A11065" s="10" t="s">
        <v>18872</v>
      </c>
      <c r="B11065" s="11" t="s">
        <v>195</v>
      </c>
      <c r="C11065" s="10" t="s">
        <v>18</v>
      </c>
      <c r="D11065" s="12">
        <v>38110</v>
      </c>
      <c r="E11065" s="13" t="s">
        <v>18873</v>
      </c>
      <c r="F11065" s="13" t="s">
        <v>186</v>
      </c>
      <c r="G11065" s="14" t="s">
        <v>14070</v>
      </c>
      <c r="H11065" s="15">
        <f>HYPERLINK("https://docs.wto.org/imrd/directdoc.asp?DDFDocuments/q/G/SPS/NNZL292.pdf","EN")</f>
      </c>
      <c r="I11065" s="15">
        <f>HYPERLINK("https://docs.wto.org/imrd/directdoc.asp?DDFDocuments/r/G/SPS/NNZL292.pdf","FR")</f>
      </c>
      <c r="J11065" s="15">
        <f>HYPERLINK("https://docs.wto.org/imrd/directdoc.asp?DDFDocuments/s/G/SPS/NNZL292.pdf","ES")</f>
      </c>
    </row>
    <row r="11066">
      <c r="A11066" s="10" t="s">
        <v>18874</v>
      </c>
      <c r="B11066" s="11" t="s">
        <v>72</v>
      </c>
      <c r="C11066" s="10" t="s">
        <v>18</v>
      </c>
      <c r="D11066" s="12">
        <v>38104</v>
      </c>
      <c r="E11066" s="13" t="s">
        <v>19</v>
      </c>
      <c r="F11066" s="13" t="s">
        <v>15131</v>
      </c>
      <c r="G11066" s="14" t="s">
        <v>18374</v>
      </c>
      <c r="H11066" s="15">
        <f>HYPERLINK("https://docs.wto.org/imrd/directdoc.asp?DDFDocuments/t/G/SPS/NCAN157R3.DOC","EN")</f>
      </c>
      <c r="I11066" s="15">
        <f>HYPERLINK("https://docs.wto.org/imrd/directdoc.asp?DDFDocuments/u/G/SPS/NCAN157R3.DOC","FR")</f>
      </c>
      <c r="J11066" s="15">
        <f>HYPERLINK("https://docs.wto.org/imrd/directdoc.asp?DDFDocuments/v/G/SPS/NCAN157R3.DOC","ES")</f>
      </c>
    </row>
    <row r="11067">
      <c r="A11067" s="10" t="s">
        <v>18875</v>
      </c>
      <c r="B11067" s="11" t="s">
        <v>195</v>
      </c>
      <c r="C11067" s="10" t="s">
        <v>18</v>
      </c>
      <c r="D11067" s="12">
        <v>38104</v>
      </c>
      <c r="E11067" s="13" t="s">
        <v>18876</v>
      </c>
      <c r="F11067" s="13" t="s">
        <v>3339</v>
      </c>
      <c r="G11067" s="14"/>
      <c r="H11067" s="15">
        <f>HYPERLINK("https://docs.wto.org/imrd/directdoc.asp?DDFDocuments/q/G/SPS/NNZL290.pdf","EN")</f>
      </c>
      <c r="I11067" s="15">
        <f>HYPERLINK("https://docs.wto.org/imrd/directdoc.asp?DDFDocuments/r/G/SPS/NNZL290.pdf","FR")</f>
      </c>
      <c r="J11067" s="15">
        <f>HYPERLINK("https://docs.wto.org/imrd/directdoc.asp?DDFDocuments/s/G/SPS/NNZL290.pdf","ES")</f>
      </c>
    </row>
    <row r="11068">
      <c r="A11068" s="10" t="s">
        <v>18877</v>
      </c>
      <c r="B11068" s="11" t="s">
        <v>10748</v>
      </c>
      <c r="C11068" s="10" t="s">
        <v>54</v>
      </c>
      <c r="D11068" s="12">
        <v>38099</v>
      </c>
      <c r="E11068" s="13" t="s">
        <v>19</v>
      </c>
      <c r="F11068" s="13" t="s">
        <v>5163</v>
      </c>
      <c r="G11068" s="14" t="s">
        <v>3481</v>
      </c>
      <c r="H11068" s="15">
        <f>HYPERLINK("https://docs.wto.org/imrd/directdoc.asp?DDFDocuments/t/G/SPS/NISL2A1.DOC","EN")</f>
      </c>
      <c r="I11068" s="15">
        <f>HYPERLINK("https://docs.wto.org/imrd/directdoc.asp?DDFDocuments/u/G/SPS/NISL2A1.DOC","FR")</f>
      </c>
      <c r="J11068" s="15">
        <f>HYPERLINK("https://docs.wto.org/imrd/directdoc.asp?DDFDocuments/v/G/SPS/NISL2A1.DOC","ES")</f>
      </c>
    </row>
    <row r="11069">
      <c r="A11069" s="10" t="s">
        <v>18878</v>
      </c>
      <c r="B11069" s="11" t="s">
        <v>10748</v>
      </c>
      <c r="C11069" s="10" t="s">
        <v>54</v>
      </c>
      <c r="D11069" s="12">
        <v>38099</v>
      </c>
      <c r="E11069" s="13" t="s">
        <v>18879</v>
      </c>
      <c r="F11069" s="13" t="s">
        <v>138</v>
      </c>
      <c r="G11069" s="14" t="s">
        <v>18648</v>
      </c>
      <c r="H11069" s="15">
        <f>HYPERLINK("https://docs.wto.org/imrd/directdoc.asp?DDFDocuments/t/G/SPS/NISL4.DOC","EN")</f>
      </c>
      <c r="I11069" s="15">
        <f>HYPERLINK("https://docs.wto.org/imrd/directdoc.asp?DDFDocuments/u/G/SPS/NISL4.DOC","FR")</f>
      </c>
      <c r="J11069" s="15">
        <f>HYPERLINK("https://docs.wto.org/imrd/directdoc.asp?DDFDocuments/v/G/SPS/NISL4.DOC","ES")</f>
      </c>
    </row>
    <row r="11070">
      <c r="A11070" s="10" t="s">
        <v>18880</v>
      </c>
      <c r="B11070" s="11" t="s">
        <v>10748</v>
      </c>
      <c r="C11070" s="10" t="s">
        <v>12</v>
      </c>
      <c r="D11070" s="12">
        <v>38099</v>
      </c>
      <c r="E11070" s="13" t="s">
        <v>18881</v>
      </c>
      <c r="F11070" s="13" t="s">
        <v>56</v>
      </c>
      <c r="G11070" s="14" t="s">
        <v>72</v>
      </c>
      <c r="H11070" s="15">
        <f>HYPERLINK("https://docs.wto.org/imrd/directdoc.asp?DDFDocuments/t/G/SPS/NISL5.DOC","EN")</f>
      </c>
      <c r="I11070" s="15">
        <f>HYPERLINK("https://docs.wto.org/imrd/directdoc.asp?DDFDocuments/u/G/SPS/NISL5.DOC","FR")</f>
      </c>
      <c r="J11070" s="15">
        <f>HYPERLINK("https://docs.wto.org/imrd/directdoc.asp?DDFDocuments/v/G/SPS/NISL5.DOC","ES")</f>
      </c>
    </row>
    <row r="11071">
      <c r="A11071" s="10" t="s">
        <v>18882</v>
      </c>
      <c r="B11071" s="11" t="s">
        <v>188</v>
      </c>
      <c r="C11071" s="10" t="s">
        <v>40</v>
      </c>
      <c r="D11071" s="12">
        <v>38098</v>
      </c>
      <c r="E11071" s="13" t="s">
        <v>19</v>
      </c>
      <c r="F11071" s="13" t="s">
        <v>5163</v>
      </c>
      <c r="G11071" s="14" t="s">
        <v>195</v>
      </c>
      <c r="H11071" s="15">
        <f>HYPERLINK("https://docs.wto.org/imrd/directdoc.asp?DDFDocuments/t/G/SPS/NAUS122A2.DOC","EN")</f>
      </c>
      <c r="I11071" s="15">
        <f>HYPERLINK("https://docs.wto.org/imrd/directdoc.asp?DDFDocuments/u/G/SPS/NAUS122A2.DOC","FR")</f>
      </c>
      <c r="J11071" s="15">
        <f>HYPERLINK("https://docs.wto.org/imrd/directdoc.asp?DDFDocuments/v/G/SPS/NAUS122A2.DOC","ES")</f>
      </c>
    </row>
    <row r="11072">
      <c r="A11072" s="10" t="s">
        <v>18883</v>
      </c>
      <c r="B11072" s="11" t="s">
        <v>188</v>
      </c>
      <c r="C11072" s="10" t="s">
        <v>40</v>
      </c>
      <c r="D11072" s="12">
        <v>38098</v>
      </c>
      <c r="E11072" s="13" t="s">
        <v>19</v>
      </c>
      <c r="F11072" s="13" t="s">
        <v>18884</v>
      </c>
      <c r="G11072" s="14" t="s">
        <v>18885</v>
      </c>
      <c r="H11072" s="15">
        <f>HYPERLINK("https://docs.wto.org/imrd/directdoc.asp?DDFDocuments/t/G/SPS/NAUS152A1.doc","EN")</f>
      </c>
      <c r="I11072" s="15">
        <f>HYPERLINK("https://docs.wto.org/imrd/directdoc.asp?DDFDocuments/u/G/SPS/NAUS152A1.doc","FR")</f>
      </c>
      <c r="J11072" s="15">
        <f>HYPERLINK("https://docs.wto.org/imrd/directdoc.asp?DDFDocuments/v/G/SPS/NAUS152A1.doc","ES")</f>
      </c>
    </row>
    <row r="11073">
      <c r="A11073" s="10" t="s">
        <v>18886</v>
      </c>
      <c r="B11073" s="11" t="s">
        <v>149</v>
      </c>
      <c r="C11073" s="10" t="s">
        <v>18</v>
      </c>
      <c r="D11073" s="12">
        <v>38098</v>
      </c>
      <c r="E11073" s="13" t="s">
        <v>18887</v>
      </c>
      <c r="F11073" s="13" t="s">
        <v>16131</v>
      </c>
      <c r="G11073" s="14"/>
      <c r="H11073" s="15">
        <f>HYPERLINK("https://docs.wto.org/imrd/directdoc.asp?DDFDocuments/t/G/SPS/NCHN74.DOC","EN")</f>
      </c>
      <c r="I11073" s="15">
        <f>HYPERLINK("https://docs.wto.org/imrd/directdoc.asp?DDFDocuments/u/G/SPS/NCHN74.DOC","FR")</f>
      </c>
      <c r="J11073" s="15">
        <f>HYPERLINK("https://docs.wto.org/imrd/directdoc.asp?DDFDocuments/v/G/SPS/NCHN74.DOC","ES")</f>
      </c>
    </row>
    <row r="11074">
      <c r="A11074" s="10" t="s">
        <v>18888</v>
      </c>
      <c r="B11074" s="11" t="s">
        <v>149</v>
      </c>
      <c r="C11074" s="10" t="s">
        <v>18</v>
      </c>
      <c r="D11074" s="12">
        <v>38098</v>
      </c>
      <c r="E11074" s="13" t="s">
        <v>18887</v>
      </c>
      <c r="F11074" s="13" t="s">
        <v>7974</v>
      </c>
      <c r="G11074" s="14"/>
      <c r="H11074" s="15">
        <f>HYPERLINK("https://docs.wto.org/imrd/directdoc.asp?DDFDocuments/t/G/SPS/NCHN75.doc","EN")</f>
      </c>
      <c r="I11074" s="15">
        <f>HYPERLINK("https://docs.wto.org/imrd/directdoc.asp?DDFDocuments/u/G/SPS/NCHN75.doc","FR")</f>
      </c>
      <c r="J11074" s="15">
        <f>HYPERLINK("https://docs.wto.org/imrd/directdoc.asp?DDFDocuments/v/G/SPS/NCHN75.doc","ES")</f>
      </c>
    </row>
    <row r="11075">
      <c r="A11075" s="10" t="s">
        <v>18889</v>
      </c>
      <c r="B11075" s="11" t="s">
        <v>149</v>
      </c>
      <c r="C11075" s="10" t="s">
        <v>18</v>
      </c>
      <c r="D11075" s="12">
        <v>38098</v>
      </c>
      <c r="E11075" s="13" t="s">
        <v>18890</v>
      </c>
      <c r="F11075" s="13" t="s">
        <v>18808</v>
      </c>
      <c r="G11075" s="14"/>
      <c r="H11075" s="15">
        <f>HYPERLINK("https://docs.wto.org/imrd/directdoc.asp?DDFDocuments/q/G/SPS/NCHN76.pdf","EN")</f>
      </c>
      <c r="I11075" s="15">
        <f>HYPERLINK("https://docs.wto.org/imrd/directdoc.asp?DDFDocuments/r/G/SPS/NCHN76.pdf","FR")</f>
      </c>
      <c r="J11075" s="15">
        <f>HYPERLINK("https://docs.wto.org/imrd/directdoc.asp?DDFDocuments/s/G/SPS/NCHN76.pdf","ES")</f>
      </c>
    </row>
    <row r="11076">
      <c r="A11076" s="10" t="s">
        <v>18891</v>
      </c>
      <c r="B11076" s="11" t="s">
        <v>149</v>
      </c>
      <c r="C11076" s="10" t="s">
        <v>18</v>
      </c>
      <c r="D11076" s="12">
        <v>38098</v>
      </c>
      <c r="E11076" s="13" t="s">
        <v>18892</v>
      </c>
      <c r="F11076" s="13" t="s">
        <v>18811</v>
      </c>
      <c r="G11076" s="14"/>
      <c r="H11076" s="15">
        <f>HYPERLINK("https://docs.wto.org/imrd/directdoc.asp?DDFDocuments/q/G/SPS/NCHN78.pdf","EN")</f>
      </c>
      <c r="I11076" s="15">
        <f>HYPERLINK("https://docs.wto.org/imrd/directdoc.asp?DDFDocuments/r/G/SPS/NCHN78.pdf","FR")</f>
      </c>
      <c r="J11076" s="15">
        <f>HYPERLINK("https://docs.wto.org/imrd/directdoc.asp?DDFDocuments/s/G/SPS/NCHN78.pdf","ES")</f>
      </c>
    </row>
    <row r="11077">
      <c r="A11077" s="10" t="s">
        <v>18893</v>
      </c>
      <c r="B11077" s="11" t="s">
        <v>153</v>
      </c>
      <c r="C11077" s="10" t="s">
        <v>54</v>
      </c>
      <c r="D11077" s="12">
        <v>38098</v>
      </c>
      <c r="E11077" s="13" t="s">
        <v>19</v>
      </c>
      <c r="F11077" s="13" t="s">
        <v>9716</v>
      </c>
      <c r="G11077" s="14" t="s">
        <v>18894</v>
      </c>
      <c r="H11077" s="15">
        <f>HYPERLINK("https://docs.wto.org/imrd/directdoc.asp?DDFDocuments/t/G/SPS/NKOR98A7.DOC","EN")</f>
      </c>
      <c r="I11077" s="15">
        <f>HYPERLINK("https://docs.wto.org/imrd/directdoc.asp?DDFDocuments/u/G/SPS/NKOR98A7.DOC","FR")</f>
      </c>
      <c r="J11077" s="15">
        <f>HYPERLINK("https://docs.wto.org/imrd/directdoc.asp?DDFDocuments/v/G/SPS/NKOR98A7.DOC","ES")</f>
      </c>
    </row>
    <row r="11078">
      <c r="A11078" s="10" t="s">
        <v>18895</v>
      </c>
      <c r="B11078" s="11" t="s">
        <v>161</v>
      </c>
      <c r="C11078" s="10" t="s">
        <v>18</v>
      </c>
      <c r="D11078" s="12">
        <v>38098</v>
      </c>
      <c r="E11078" s="13" t="s">
        <v>18896</v>
      </c>
      <c r="F11078" s="13" t="s">
        <v>122</v>
      </c>
      <c r="G11078" s="14"/>
      <c r="H11078" s="15">
        <f>HYPERLINK("https://docs.wto.org/imrd/directdoc.asp?DDFDocuments/t/G/SPS/NUSA905.DOC","EN")</f>
      </c>
      <c r="I11078" s="15">
        <f>HYPERLINK("https://docs.wto.org/imrd/directdoc.asp?DDFDocuments/u/G/SPS/NUSA905.DOC","FR")</f>
      </c>
      <c r="J11078" s="15">
        <f>HYPERLINK("https://docs.wto.org/imrd/directdoc.asp?DDFDocuments/v/G/SPS/NUSA905.DOC","ES")</f>
      </c>
    </row>
    <row r="11079">
      <c r="A11079" s="10" t="s">
        <v>18897</v>
      </c>
      <c r="B11079" s="11" t="s">
        <v>149</v>
      </c>
      <c r="C11079" s="10" t="s">
        <v>18</v>
      </c>
      <c r="D11079" s="12">
        <v>38097</v>
      </c>
      <c r="E11079" s="13" t="s">
        <v>18898</v>
      </c>
      <c r="F11079" s="13" t="s">
        <v>15246</v>
      </c>
      <c r="G11079" s="14"/>
      <c r="H11079" s="15">
        <f>HYPERLINK("https://docs.wto.org/imrd/directdoc.asp?DDFDocuments/q/G/SPS/NCHN77.pdf","EN")</f>
      </c>
      <c r="I11079" s="15">
        <f>HYPERLINK("https://docs.wto.org/imrd/directdoc.asp?DDFDocuments/r/G/SPS/NCHN77.pdf","FR")</f>
      </c>
      <c r="J11079" s="15">
        <f>HYPERLINK("https://docs.wto.org/imrd/directdoc.asp?DDFDocuments/s/G/SPS/NCHN77.pdf","ES")</f>
      </c>
    </row>
    <row r="11080">
      <c r="A11080" s="10" t="s">
        <v>18899</v>
      </c>
      <c r="B11080" s="11" t="s">
        <v>79</v>
      </c>
      <c r="C11080" s="10" t="s">
        <v>54</v>
      </c>
      <c r="D11080" s="12">
        <v>38097</v>
      </c>
      <c r="E11080" s="13" t="s">
        <v>19</v>
      </c>
      <c r="F11080" s="13" t="s">
        <v>138</v>
      </c>
      <c r="G11080" s="14" t="s">
        <v>3481</v>
      </c>
      <c r="H11080" s="15">
        <f>HYPERLINK("https://docs.wto.org/imrd/directdoc.asp?DDFDocuments/q/G/SPS/NCOL80A1.pdf","EN")</f>
      </c>
      <c r="I11080" s="15">
        <f>HYPERLINK("https://docs.wto.org/imrd/directdoc.asp?DDFDocuments/r/G/SPS/NCOL80A1.pdf","FR")</f>
      </c>
      <c r="J11080" s="15">
        <f>HYPERLINK("https://docs.wto.org/imrd/directdoc.asp?DDFDocuments/s/G/SPS/NCOL80A1.pdf","ES")</f>
      </c>
    </row>
    <row r="11081">
      <c r="A11081" s="10" t="s">
        <v>18900</v>
      </c>
      <c r="B11081" s="11" t="s">
        <v>79</v>
      </c>
      <c r="C11081" s="10" t="s">
        <v>54</v>
      </c>
      <c r="D11081" s="12">
        <v>38097</v>
      </c>
      <c r="E11081" s="13" t="s">
        <v>19</v>
      </c>
      <c r="F11081" s="13" t="s">
        <v>138</v>
      </c>
      <c r="G11081" s="14" t="s">
        <v>72</v>
      </c>
      <c r="H11081" s="15">
        <f>HYPERLINK("https://docs.wto.org/imrd/directdoc.asp?DDFDocuments/q/G/SPS/NCOL82A1.pdf","EN")</f>
      </c>
      <c r="I11081" s="15">
        <f>HYPERLINK("https://docs.wto.org/imrd/directdoc.asp?DDFDocuments/r/G/SPS/NCOL82A1.pdf","FR")</f>
      </c>
      <c r="J11081" s="15">
        <f>HYPERLINK("https://docs.wto.org/imrd/directdoc.asp?DDFDocuments/s/G/SPS/NCOL82A1.pdf","ES")</f>
      </c>
    </row>
    <row r="11082">
      <c r="A11082" s="10" t="s">
        <v>18901</v>
      </c>
      <c r="B11082" s="11" t="s">
        <v>72</v>
      </c>
      <c r="C11082" s="10" t="s">
        <v>18</v>
      </c>
      <c r="D11082" s="12">
        <v>38096</v>
      </c>
      <c r="E11082" s="13" t="s">
        <v>18902</v>
      </c>
      <c r="F11082" s="13" t="s">
        <v>1282</v>
      </c>
      <c r="G11082" s="14" t="s">
        <v>3481</v>
      </c>
      <c r="H11082" s="15">
        <f>HYPERLINK("https://docs.wto.org/imrd/directdoc.asp?DDFDocuments/t/G/SPS/NCAN201.DOC","EN")</f>
      </c>
      <c r="I11082" s="15">
        <f>HYPERLINK("https://docs.wto.org/imrd/directdoc.asp?DDFDocuments/u/G/SPS/NCAN201.DOC","FR")</f>
      </c>
      <c r="J11082" s="15">
        <f>HYPERLINK("https://docs.wto.org/imrd/directdoc.asp?DDFDocuments/v/G/SPS/NCAN201.DOC","ES")</f>
      </c>
    </row>
    <row r="11083">
      <c r="A11083" s="10" t="s">
        <v>18903</v>
      </c>
      <c r="B11083" s="11" t="s">
        <v>59</v>
      </c>
      <c r="C11083" s="10" t="s">
        <v>40</v>
      </c>
      <c r="D11083" s="12">
        <v>38096</v>
      </c>
      <c r="E11083" s="13" t="s">
        <v>19</v>
      </c>
      <c r="F11083" s="13" t="s">
        <v>186</v>
      </c>
      <c r="G11083" s="14"/>
      <c r="H11083" s="15">
        <f>HYPERLINK("https://docs.wto.org/imrd/directdoc.asp?DDFDocuments/t/G/SPS/NTPKM19A1.DOC","EN")</f>
      </c>
      <c r="I11083" s="15">
        <f>HYPERLINK("https://docs.wto.org/imrd/directdoc.asp?DDFDocuments/u/G/SPS/NTPKM19A1.DOC","FR")</f>
      </c>
      <c r="J11083" s="15">
        <f>HYPERLINK("https://docs.wto.org/imrd/directdoc.asp?DDFDocuments/v/G/SPS/NTPKM19A1.DOC","ES")</f>
      </c>
    </row>
    <row r="11084">
      <c r="A11084" s="10" t="s">
        <v>18904</v>
      </c>
      <c r="B11084" s="11" t="s">
        <v>79</v>
      </c>
      <c r="C11084" s="10" t="s">
        <v>12</v>
      </c>
      <c r="D11084" s="12">
        <v>38092</v>
      </c>
      <c r="E11084" s="13" t="s">
        <v>18905</v>
      </c>
      <c r="F11084" s="13" t="s">
        <v>138</v>
      </c>
      <c r="G11084" s="14" t="s">
        <v>72</v>
      </c>
      <c r="H11084" s="15">
        <f>HYPERLINK("https://docs.wto.org/imrd/directdoc.asp?DDFDocuments/q/G/SPS/NCOL82.pdf","EN")</f>
      </c>
      <c r="I11084" s="15">
        <f>HYPERLINK("https://docs.wto.org/imrd/directdoc.asp?DDFDocuments/r/G/SPS/NCOL82.pdf","FR")</f>
      </c>
      <c r="J11084" s="15">
        <f>HYPERLINK("https://docs.wto.org/imrd/directdoc.asp?DDFDocuments/s/G/SPS/NCOL82.pdf","ES")</f>
      </c>
    </row>
    <row r="11085">
      <c r="A11085" s="10" t="s">
        <v>18906</v>
      </c>
      <c r="B11085" s="11" t="s">
        <v>379</v>
      </c>
      <c r="C11085" s="10" t="s">
        <v>18</v>
      </c>
      <c r="D11085" s="12">
        <v>38092</v>
      </c>
      <c r="E11085" s="13" t="s">
        <v>18907</v>
      </c>
      <c r="F11085" s="13" t="s">
        <v>339</v>
      </c>
      <c r="G11085" s="14"/>
      <c r="H11085" s="15">
        <f>HYPERLINK("https://docs.wto.org/imrd/directdoc.asp?DDFDocuments/t/G/SPS/NGTM25.doc","EN")</f>
      </c>
      <c r="I11085" s="15">
        <f>HYPERLINK("https://docs.wto.org/imrd/directdoc.asp?DDFDocuments/u/G/SPS/NGTM25.doc","FR")</f>
      </c>
      <c r="J11085" s="15">
        <f>HYPERLINK("https://docs.wto.org/imrd/directdoc.asp?DDFDocuments/v/G/SPS/NGTM25.doc","ES")</f>
      </c>
    </row>
    <row r="11086">
      <c r="A11086" s="10" t="s">
        <v>18908</v>
      </c>
      <c r="B11086" s="11" t="s">
        <v>379</v>
      </c>
      <c r="C11086" s="10" t="s">
        <v>18</v>
      </c>
      <c r="D11086" s="12">
        <v>38092</v>
      </c>
      <c r="E11086" s="13" t="s">
        <v>18909</v>
      </c>
      <c r="F11086" s="13" t="s">
        <v>1282</v>
      </c>
      <c r="G11086" s="14"/>
      <c r="H11086" s="15">
        <f>HYPERLINK("https://docs.wto.org/imrd/directdoc.asp?DDFDocuments/q/G/SPS/NGTM26.pdf","EN")</f>
      </c>
      <c r="I11086" s="15">
        <f>HYPERLINK("https://docs.wto.org/imrd/directdoc.asp?DDFDocuments/r/G/SPS/NGTM26.pdf","FR")</f>
      </c>
      <c r="J11086" s="15">
        <f>HYPERLINK("https://docs.wto.org/imrd/directdoc.asp?DDFDocuments/s/G/SPS/NGTM26.pdf","ES")</f>
      </c>
    </row>
    <row r="11087">
      <c r="A11087" s="10" t="s">
        <v>18910</v>
      </c>
      <c r="B11087" s="11" t="s">
        <v>195</v>
      </c>
      <c r="C11087" s="10" t="s">
        <v>12</v>
      </c>
      <c r="D11087" s="12">
        <v>38091</v>
      </c>
      <c r="E11087" s="13" t="s">
        <v>18911</v>
      </c>
      <c r="F11087" s="13" t="s">
        <v>992</v>
      </c>
      <c r="G11087" s="14"/>
      <c r="H11087" s="15">
        <f>HYPERLINK("https://docs.wto.org/imrd/directdoc.asp?DDFDocuments/q/G/SPS/NNZL288.pdf","EN")</f>
      </c>
      <c r="I11087" s="15">
        <f>HYPERLINK("https://docs.wto.org/imrd/directdoc.asp?DDFDocuments/r/G/SPS/NNZL288.pdf","FR")</f>
      </c>
      <c r="J11087" s="15">
        <f>HYPERLINK("https://docs.wto.org/imrd/directdoc.asp?DDFDocuments/s/G/SPS/NNZL288.pdf","ES")</f>
      </c>
    </row>
    <row r="11088">
      <c r="A11088" s="10" t="s">
        <v>18912</v>
      </c>
      <c r="B11088" s="11" t="s">
        <v>95</v>
      </c>
      <c r="C11088" s="10" t="s">
        <v>18</v>
      </c>
      <c r="D11088" s="12">
        <v>38085</v>
      </c>
      <c r="E11088" s="13" t="s">
        <v>18913</v>
      </c>
      <c r="F11088" s="13" t="s">
        <v>24</v>
      </c>
      <c r="G11088" s="14"/>
      <c r="H11088" s="15">
        <f>HYPERLINK("https://docs.wto.org/imrd/directdoc.asp?DDFDocuments/t/G/SPS/NBRA92.doc","EN")</f>
      </c>
      <c r="I11088" s="15">
        <f>HYPERLINK("https://docs.wto.org/imrd/directdoc.asp?DDFDocuments/u/G/SPS/NBRA92.doc","FR")</f>
      </c>
      <c r="J11088" s="15">
        <f>HYPERLINK("https://docs.wto.org/imrd/directdoc.asp?DDFDocuments/v/G/SPS/NBRA92.doc","ES")</f>
      </c>
    </row>
    <row r="11089">
      <c r="A11089" s="10" t="s">
        <v>18914</v>
      </c>
      <c r="B11089" s="11" t="s">
        <v>95</v>
      </c>
      <c r="C11089" s="10" t="s">
        <v>18</v>
      </c>
      <c r="D11089" s="12">
        <v>38085</v>
      </c>
      <c r="E11089" s="13" t="s">
        <v>18915</v>
      </c>
      <c r="F11089" s="13" t="s">
        <v>1089</v>
      </c>
      <c r="G11089" s="14"/>
      <c r="H11089" s="15">
        <f>HYPERLINK("https://docs.wto.org/imrd/directdoc.asp?DDFDocuments/t/G/SPS/NBRA93.DOC","EN")</f>
      </c>
      <c r="I11089" s="15">
        <f>HYPERLINK("https://docs.wto.org/imrd/directdoc.asp?DDFDocuments/u/G/SPS/NBRA93.DOC","FR")</f>
      </c>
      <c r="J11089" s="15">
        <f>HYPERLINK("https://docs.wto.org/imrd/directdoc.asp?DDFDocuments/v/G/SPS/NBRA93.DOC","ES")</f>
      </c>
    </row>
    <row r="11090">
      <c r="A11090" s="10" t="s">
        <v>18916</v>
      </c>
      <c r="B11090" s="11" t="s">
        <v>141</v>
      </c>
      <c r="C11090" s="10" t="s">
        <v>54</v>
      </c>
      <c r="D11090" s="12">
        <v>38085</v>
      </c>
      <c r="E11090" s="13" t="s">
        <v>19</v>
      </c>
      <c r="F11090" s="13" t="s">
        <v>138</v>
      </c>
      <c r="G11090" s="14" t="s">
        <v>134</v>
      </c>
      <c r="H11090" s="15">
        <f>HYPERLINK("https://docs.wto.org/imrd/directdoc.asp?DDFDocuments/q/G/SPS/NHUN20A1.pdf","EN")</f>
      </c>
      <c r="I11090" s="15">
        <f>HYPERLINK("https://docs.wto.org/imrd/directdoc.asp?DDFDocuments/r/G/SPS/NHUN20A1.pdf","FR")</f>
      </c>
      <c r="J11090" s="15">
        <f>HYPERLINK("https://docs.wto.org/imrd/directdoc.asp?DDFDocuments/s/G/SPS/NHUN20A1.pdf","ES")</f>
      </c>
    </row>
    <row r="11091">
      <c r="A11091" s="10" t="s">
        <v>18917</v>
      </c>
      <c r="B11091" s="11" t="s">
        <v>141</v>
      </c>
      <c r="C11091" s="10" t="s">
        <v>12</v>
      </c>
      <c r="D11091" s="12">
        <v>38085</v>
      </c>
      <c r="E11091" s="13" t="s">
        <v>18918</v>
      </c>
      <c r="F11091" s="13" t="s">
        <v>229</v>
      </c>
      <c r="G11091" s="14" t="s">
        <v>18919</v>
      </c>
      <c r="H11091" s="15">
        <f>HYPERLINK("https://docs.wto.org/imrd/directdoc.asp?DDFDocuments/t/G/SPS/NHUN22.DOC","EN")</f>
      </c>
      <c r="I11091" s="15">
        <f>HYPERLINK("https://docs.wto.org/imrd/directdoc.asp?DDFDocuments/u/G/SPS/NHUN22.DOC","FR")</f>
      </c>
      <c r="J11091" s="15">
        <f>HYPERLINK("https://docs.wto.org/imrd/directdoc.asp?DDFDocuments/v/G/SPS/NHUN22.DOC","ES")</f>
      </c>
    </row>
    <row r="11092">
      <c r="A11092" s="10" t="s">
        <v>18920</v>
      </c>
      <c r="B11092" s="11" t="s">
        <v>22</v>
      </c>
      <c r="C11092" s="10" t="s">
        <v>12</v>
      </c>
      <c r="D11092" s="12">
        <v>38085</v>
      </c>
      <c r="E11092" s="13" t="s">
        <v>17678</v>
      </c>
      <c r="F11092" s="13" t="s">
        <v>36</v>
      </c>
      <c r="G11092" s="14" t="s">
        <v>8835</v>
      </c>
      <c r="H11092" s="15">
        <f>HYPERLINK("https://docs.wto.org/imrd/directdoc.asp?DDFDocuments/t/G/SPS/NKEN7.DOC","EN")</f>
      </c>
      <c r="I11092" s="15">
        <f>HYPERLINK("https://docs.wto.org/imrd/directdoc.asp?DDFDocuments/u/G/SPS/NKEN7.DOC","FR")</f>
      </c>
      <c r="J11092" s="15">
        <f>HYPERLINK("https://docs.wto.org/imrd/directdoc.asp?DDFDocuments/v/G/SPS/NKEN7.DOC","ES")</f>
      </c>
    </row>
    <row r="11093">
      <c r="A11093" s="10" t="s">
        <v>18921</v>
      </c>
      <c r="B11093" s="11" t="s">
        <v>2065</v>
      </c>
      <c r="C11093" s="10" t="s">
        <v>12</v>
      </c>
      <c r="D11093" s="12">
        <v>38084</v>
      </c>
      <c r="E11093" s="13" t="s">
        <v>18922</v>
      </c>
      <c r="F11093" s="13" t="s">
        <v>339</v>
      </c>
      <c r="G11093" s="14"/>
      <c r="H11093" s="15">
        <f>HYPERLINK("https://docs.wto.org/imrd/directdoc.asp?DDFDocuments/q/G/SPS/NMAC7.pdf","EN")</f>
      </c>
      <c r="I11093" s="15">
        <f>HYPERLINK("https://docs.wto.org/imrd/directdoc.asp?DDFDocuments/r/G/SPS/NMAC7.pdf","FR")</f>
      </c>
      <c r="J11093" s="15">
        <f>HYPERLINK("https://docs.wto.org/imrd/directdoc.asp?DDFDocuments/s/G/SPS/NMAC7.pdf","ES")</f>
      </c>
    </row>
    <row r="11094">
      <c r="A11094" s="10" t="s">
        <v>18923</v>
      </c>
      <c r="B11094" s="11" t="s">
        <v>2065</v>
      </c>
      <c r="C11094" s="10" t="s">
        <v>12</v>
      </c>
      <c r="D11094" s="12">
        <v>38084</v>
      </c>
      <c r="E11094" s="13" t="s">
        <v>18924</v>
      </c>
      <c r="F11094" s="13" t="s">
        <v>56</v>
      </c>
      <c r="G11094" s="14" t="s">
        <v>691</v>
      </c>
      <c r="H11094" s="15">
        <f>HYPERLINK("https://docs.wto.org/imrd/directdoc.asp?DDFDocuments/q/G/SPS/NMAC8.pdf","EN")</f>
      </c>
      <c r="I11094" s="15">
        <f>HYPERLINK("https://docs.wto.org/imrd/directdoc.asp?DDFDocuments/r/G/SPS/NMAC8.pdf","FR")</f>
      </c>
      <c r="J11094" s="15">
        <f>HYPERLINK("https://docs.wto.org/imrd/directdoc.asp?DDFDocuments/s/G/SPS/NMAC8.pdf","ES")</f>
      </c>
    </row>
    <row r="11095">
      <c r="A11095" s="10" t="s">
        <v>18925</v>
      </c>
      <c r="B11095" s="11" t="s">
        <v>161</v>
      </c>
      <c r="C11095" s="10" t="s">
        <v>40</v>
      </c>
      <c r="D11095" s="12">
        <v>38083</v>
      </c>
      <c r="E11095" s="13" t="s">
        <v>19</v>
      </c>
      <c r="F11095" s="13" t="s">
        <v>18926</v>
      </c>
      <c r="G11095" s="14" t="s">
        <v>34</v>
      </c>
      <c r="H11095" s="15">
        <f>HYPERLINK("https://docs.wto.org/imrd/directdoc.asp?DDFDocuments/t/G/SPS/NUSA427A3.DOC","EN")</f>
      </c>
      <c r="I11095" s="15">
        <f>HYPERLINK("https://docs.wto.org/imrd/directdoc.asp?DDFDocuments/u/G/SPS/NUSA427A3.DOC","FR")</f>
      </c>
      <c r="J11095" s="15">
        <f>HYPERLINK("https://docs.wto.org/imrd/directdoc.asp?DDFDocuments/v/G/SPS/NUSA427A3.DOC","ES")</f>
      </c>
    </row>
    <row r="11096">
      <c r="A11096" s="10" t="s">
        <v>18927</v>
      </c>
      <c r="B11096" s="11" t="s">
        <v>161</v>
      </c>
      <c r="C11096" s="10" t="s">
        <v>40</v>
      </c>
      <c r="D11096" s="12">
        <v>38083</v>
      </c>
      <c r="E11096" s="13" t="s">
        <v>19</v>
      </c>
      <c r="F11096" s="13" t="s">
        <v>283</v>
      </c>
      <c r="G11096" s="14" t="s">
        <v>87</v>
      </c>
      <c r="H11096" s="15">
        <f>HYPERLINK("https://docs.wto.org/imrd/directdoc.asp?DDFDocuments/t/G/SPS/NUSA744A1.doc","EN")</f>
      </c>
      <c r="I11096" s="15">
        <f>HYPERLINK("https://docs.wto.org/imrd/directdoc.asp?DDFDocuments/u/G/SPS/NUSA744A1.doc","FR")</f>
      </c>
      <c r="J11096" s="15">
        <f>HYPERLINK("https://docs.wto.org/imrd/directdoc.asp?DDFDocuments/v/G/SPS/NUSA744A1.doc","ES")</f>
      </c>
    </row>
    <row r="11097">
      <c r="A11097" s="10" t="s">
        <v>18928</v>
      </c>
      <c r="B11097" s="11" t="s">
        <v>18929</v>
      </c>
      <c r="C11097" s="10" t="s">
        <v>12</v>
      </c>
      <c r="D11097" s="12">
        <v>38082</v>
      </c>
      <c r="E11097" s="13" t="s">
        <v>18930</v>
      </c>
      <c r="F11097" s="13" t="s">
        <v>138</v>
      </c>
      <c r="G11097" s="14" t="s">
        <v>18931</v>
      </c>
      <c r="H11097" s="15">
        <f>HYPERLINK("https://docs.wto.org/imrd/directdoc.asp?DDFDocuments/t/G/SPS/NCYP10.DOC","EN")</f>
      </c>
      <c r="I11097" s="15">
        <f>HYPERLINK("https://docs.wto.org/imrd/directdoc.asp?DDFDocuments/u/G/SPS/NCYP10.DOC","FR")</f>
      </c>
      <c r="J11097" s="15">
        <f>HYPERLINK("https://docs.wto.org/imrd/directdoc.asp?DDFDocuments/v/G/SPS/NCYP10.DOC","ES")</f>
      </c>
    </row>
    <row r="11098">
      <c r="A11098" s="10" t="s">
        <v>18932</v>
      </c>
      <c r="B11098" s="11" t="s">
        <v>18929</v>
      </c>
      <c r="C11098" s="10" t="s">
        <v>12</v>
      </c>
      <c r="D11098" s="12">
        <v>38082</v>
      </c>
      <c r="E11098" s="13" t="s">
        <v>18933</v>
      </c>
      <c r="F11098" s="13" t="s">
        <v>5633</v>
      </c>
      <c r="G11098" s="14" t="s">
        <v>134</v>
      </c>
      <c r="H11098" s="15">
        <f>HYPERLINK("https://docs.wto.org/imrd/directdoc.asp?DDFDocuments/q/G/SPS/NCYP11.pdf","EN")</f>
      </c>
      <c r="I11098" s="15">
        <f>HYPERLINK("https://docs.wto.org/imrd/directdoc.asp?DDFDocuments/r/G/SPS/NCYP11.pdf","FR")</f>
      </c>
      <c r="J11098" s="15">
        <f>HYPERLINK("https://docs.wto.org/imrd/directdoc.asp?DDFDocuments/s/G/SPS/NCYP11.pdf","ES")</f>
      </c>
    </row>
    <row r="11099">
      <c r="A11099" s="10" t="s">
        <v>18934</v>
      </c>
      <c r="B11099" s="11" t="s">
        <v>27</v>
      </c>
      <c r="C11099" s="10" t="s">
        <v>12</v>
      </c>
      <c r="D11099" s="12">
        <v>38078</v>
      </c>
      <c r="E11099" s="13" t="s">
        <v>18935</v>
      </c>
      <c r="F11099" s="13" t="s">
        <v>607</v>
      </c>
      <c r="G11099" s="14" t="s">
        <v>87</v>
      </c>
      <c r="H11099" s="15">
        <f>HYPERLINK("https://docs.wto.org/imrd/directdoc.asp?DDFDocuments/t/G/SPS/NCRI31.DOC","EN")</f>
      </c>
      <c r="I11099" s="15">
        <f>HYPERLINK("https://docs.wto.org/imrd/directdoc.asp?DDFDocuments/u/G/SPS/NCRI31.DOC","FR")</f>
      </c>
      <c r="J11099" s="15">
        <f>HYPERLINK("https://docs.wto.org/imrd/directdoc.asp?DDFDocuments/v/G/SPS/NCRI31.DOC","ES")</f>
      </c>
    </row>
    <row r="11100">
      <c r="A11100" s="10" t="s">
        <v>18936</v>
      </c>
      <c r="B11100" s="11" t="s">
        <v>27</v>
      </c>
      <c r="C11100" s="10" t="s">
        <v>18</v>
      </c>
      <c r="D11100" s="12">
        <v>38078</v>
      </c>
      <c r="E11100" s="13" t="s">
        <v>18937</v>
      </c>
      <c r="F11100" s="13" t="s">
        <v>2120</v>
      </c>
      <c r="G11100" s="14"/>
      <c r="H11100" s="15">
        <f>HYPERLINK("https://docs.wto.org/imrd/directdoc.asp?DDFDocuments/t/G/SPS/NCRI32.DOC","EN")</f>
      </c>
      <c r="I11100" s="15">
        <f>HYPERLINK("https://docs.wto.org/imrd/directdoc.asp?DDFDocuments/u/G/SPS/NCRI32.DOC","FR")</f>
      </c>
      <c r="J11100" s="15">
        <f>HYPERLINK("https://docs.wto.org/imrd/directdoc.asp?DDFDocuments/v/G/SPS/NCRI32.DOC","ES")</f>
      </c>
    </row>
    <row r="11101">
      <c r="A11101" s="10" t="s">
        <v>18938</v>
      </c>
      <c r="B11101" s="11" t="s">
        <v>27</v>
      </c>
      <c r="C11101" s="10" t="s">
        <v>18</v>
      </c>
      <c r="D11101" s="12">
        <v>38078</v>
      </c>
      <c r="E11101" s="13" t="s">
        <v>18939</v>
      </c>
      <c r="F11101" s="13" t="s">
        <v>2120</v>
      </c>
      <c r="G11101" s="14"/>
      <c r="H11101" s="15">
        <f>HYPERLINK("https://docs.wto.org/imrd/directdoc.asp?DDFDocuments/t/G/SPS/NCRI33.DOC","EN")</f>
      </c>
      <c r="I11101" s="15">
        <f>HYPERLINK("https://docs.wto.org/imrd/directdoc.asp?DDFDocuments/u/G/SPS/NCRI33.DOC","FR")</f>
      </c>
      <c r="J11101" s="15">
        <f>HYPERLINK("https://docs.wto.org/imrd/directdoc.asp?DDFDocuments/v/G/SPS/NCRI33.DOC","ES")</f>
      </c>
    </row>
    <row r="11102">
      <c r="A11102" s="10" t="s">
        <v>18940</v>
      </c>
      <c r="B11102" s="11" t="s">
        <v>82</v>
      </c>
      <c r="C11102" s="10" t="s">
        <v>12</v>
      </c>
      <c r="D11102" s="12">
        <v>38076</v>
      </c>
      <c r="E11102" s="13" t="s">
        <v>18941</v>
      </c>
      <c r="F11102" s="13" t="s">
        <v>18588</v>
      </c>
      <c r="G11102" s="14" t="s">
        <v>13246</v>
      </c>
      <c r="H11102" s="15">
        <f>HYPERLINK("https://docs.wto.org/imrd/directdoc.asp?DDFDocuments/t/G/SPS/NEEC241.DOC","EN")</f>
      </c>
      <c r="I11102" s="15">
        <f>HYPERLINK("https://docs.wto.org/imrd/directdoc.asp?DDFDocuments/u/G/SPS/NEEC241.DOC","FR")</f>
      </c>
      <c r="J11102" s="15">
        <f>HYPERLINK("https://docs.wto.org/imrd/directdoc.asp?DDFDocuments/v/G/SPS/NEEC241.DOC","ES")</f>
      </c>
    </row>
    <row r="11103">
      <c r="A11103" s="10" t="s">
        <v>18942</v>
      </c>
      <c r="B11103" s="11" t="s">
        <v>147</v>
      </c>
      <c r="C11103" s="10" t="s">
        <v>54</v>
      </c>
      <c r="D11103" s="12">
        <v>38075</v>
      </c>
      <c r="E11103" s="13" t="s">
        <v>19</v>
      </c>
      <c r="F11103" s="13" t="s">
        <v>925</v>
      </c>
      <c r="G11103" s="14" t="s">
        <v>3481</v>
      </c>
      <c r="H11103" s="15">
        <f>HYPERLINK("https://docs.wto.org/imrd/directdoc.asp?DDFDocuments/t/G/SPS/NBGR19A1.DOC","EN")</f>
      </c>
      <c r="I11103" s="15">
        <f>HYPERLINK("https://docs.wto.org/imrd/directdoc.asp?DDFDocuments/u/G/SPS/NBGR19A1.DOC","FR")</f>
      </c>
      <c r="J11103" s="15">
        <f>HYPERLINK("https://docs.wto.org/imrd/directdoc.asp?DDFDocuments/v/G/SPS/NBGR19A1.DOC","ES")</f>
      </c>
    </row>
    <row r="11104">
      <c r="A11104" s="10" t="s">
        <v>18943</v>
      </c>
      <c r="B11104" s="11" t="s">
        <v>147</v>
      </c>
      <c r="C11104" s="10" t="s">
        <v>18</v>
      </c>
      <c r="D11104" s="12">
        <v>38075</v>
      </c>
      <c r="E11104" s="13" t="s">
        <v>18944</v>
      </c>
      <c r="F11104" s="13" t="s">
        <v>1550</v>
      </c>
      <c r="G11104" s="14"/>
      <c r="H11104" s="15">
        <f>HYPERLINK("https://docs.wto.org/imrd/directdoc.asp?DDFDocuments/t/G/SPS/NBGR20.DOC","EN")</f>
      </c>
      <c r="I11104" s="15">
        <f>HYPERLINK("https://docs.wto.org/imrd/directdoc.asp?DDFDocuments/u/G/SPS/NBGR20.DOC","FR")</f>
      </c>
      <c r="J11104" s="15">
        <f>HYPERLINK("https://docs.wto.org/imrd/directdoc.asp?DDFDocuments/v/G/SPS/NBGR20.DOC","ES")</f>
      </c>
    </row>
    <row r="11105">
      <c r="A11105" s="10" t="s">
        <v>18945</v>
      </c>
      <c r="B11105" s="11" t="s">
        <v>161</v>
      </c>
      <c r="C11105" s="10" t="s">
        <v>18</v>
      </c>
      <c r="D11105" s="12">
        <v>38075</v>
      </c>
      <c r="E11105" s="13" t="s">
        <v>18946</v>
      </c>
      <c r="F11105" s="13" t="s">
        <v>158</v>
      </c>
      <c r="G11105" s="14" t="s">
        <v>365</v>
      </c>
      <c r="H11105" s="15">
        <f>HYPERLINK("https://docs.wto.org/imrd/directdoc.asp?DDFDocuments/t/G/SPS/NUSA882.doc","EN")</f>
      </c>
      <c r="I11105" s="15">
        <f>HYPERLINK("https://docs.wto.org/imrd/directdoc.asp?DDFDocuments/u/G/SPS/NUSA882.doc","FR")</f>
      </c>
      <c r="J11105" s="15">
        <f>HYPERLINK("https://docs.wto.org/imrd/directdoc.asp?DDFDocuments/v/G/SPS/NUSA882.doc","ES")</f>
      </c>
    </row>
    <row r="11106">
      <c r="A11106" s="10" t="s">
        <v>18947</v>
      </c>
      <c r="B11106" s="11" t="s">
        <v>866</v>
      </c>
      <c r="C11106" s="10" t="s">
        <v>2295</v>
      </c>
      <c r="D11106" s="12">
        <v>38071</v>
      </c>
      <c r="E11106" s="13" t="s">
        <v>19</v>
      </c>
      <c r="F11106" s="13" t="s">
        <v>4395</v>
      </c>
      <c r="G11106" s="14" t="s">
        <v>183</v>
      </c>
      <c r="H11106" s="15">
        <f>HYPERLINK("https://docs.wto.org/imrd/directdoc.asp?DDFDocuments/t/G/SPS/NBOL4C1.DOC","EN")</f>
      </c>
      <c r="I11106" s="15">
        <f>HYPERLINK("https://docs.wto.org/imrd/directdoc.asp?DDFDocuments/u/G/SPS/NBOL4C1.DOC","FR")</f>
      </c>
      <c r="J11106" s="15">
        <f>HYPERLINK("https://docs.wto.org/imrd/directdoc.asp?DDFDocuments/v/G/SPS/NBOL4C1.DOC","ES")</f>
      </c>
    </row>
    <row r="11107">
      <c r="A11107" s="10" t="s">
        <v>18948</v>
      </c>
      <c r="B11107" s="11" t="s">
        <v>866</v>
      </c>
      <c r="C11107" s="10" t="s">
        <v>18</v>
      </c>
      <c r="D11107" s="12">
        <v>38070</v>
      </c>
      <c r="E11107" s="13" t="s">
        <v>18949</v>
      </c>
      <c r="F11107" s="13" t="s">
        <v>18950</v>
      </c>
      <c r="G11107" s="14" t="s">
        <v>183</v>
      </c>
      <c r="H11107" s="15">
        <f>HYPERLINK("https://docs.wto.org/imrd/directdoc.asp?DDFDocuments/t/G/SPS/NBOL6.DOC","EN")</f>
      </c>
      <c r="I11107" s="15">
        <f>HYPERLINK("https://docs.wto.org/imrd/directdoc.asp?DDFDocuments/u/G/SPS/NBOL6.DOC","FR")</f>
      </c>
      <c r="J11107" s="15">
        <f>HYPERLINK("https://docs.wto.org/imrd/directdoc.asp?DDFDocuments/v/G/SPS/NBOL6.DOC","ES")</f>
      </c>
    </row>
    <row r="11108">
      <c r="A11108" s="10" t="s">
        <v>18951</v>
      </c>
      <c r="B11108" s="11" t="s">
        <v>866</v>
      </c>
      <c r="C11108" s="10" t="s">
        <v>18</v>
      </c>
      <c r="D11108" s="12">
        <v>38070</v>
      </c>
      <c r="E11108" s="13" t="s">
        <v>18952</v>
      </c>
      <c r="F11108" s="13" t="s">
        <v>18950</v>
      </c>
      <c r="G11108" s="14" t="s">
        <v>183</v>
      </c>
      <c r="H11108" s="15">
        <f>HYPERLINK("https://docs.wto.org/imrd/directdoc.asp?DDFDocuments/t/G/SPS/NBOL7.DOC","EN")</f>
      </c>
      <c r="I11108" s="15">
        <f>HYPERLINK("https://docs.wto.org/imrd/directdoc.asp?DDFDocuments/u/G/SPS/NBOL7.DOC","FR")</f>
      </c>
      <c r="J11108" s="15">
        <f>HYPERLINK("https://docs.wto.org/imrd/directdoc.asp?DDFDocuments/v/G/SPS/NBOL7.DOC","ES")</f>
      </c>
    </row>
    <row r="11109">
      <c r="A11109" s="10" t="s">
        <v>18953</v>
      </c>
      <c r="B11109" s="11" t="s">
        <v>866</v>
      </c>
      <c r="C11109" s="10" t="s">
        <v>18</v>
      </c>
      <c r="D11109" s="12">
        <v>38070</v>
      </c>
      <c r="E11109" s="13" t="s">
        <v>18954</v>
      </c>
      <c r="F11109" s="13" t="s">
        <v>18950</v>
      </c>
      <c r="G11109" s="14" t="s">
        <v>95</v>
      </c>
      <c r="H11109" s="15">
        <f>HYPERLINK("https://docs.wto.org/imrd/directdoc.asp?DDFDocuments/q/G/SPS/NBOL8.pdf","EN")</f>
      </c>
      <c r="I11109" s="15">
        <f>HYPERLINK("https://docs.wto.org/imrd/directdoc.asp?DDFDocuments/r/G/SPS/NBOL8.pdf","FR")</f>
      </c>
      <c r="J11109" s="15">
        <f>HYPERLINK("https://docs.wto.org/imrd/directdoc.asp?DDFDocuments/s/G/SPS/NBOL8.pdf","ES")</f>
      </c>
    </row>
    <row r="11110">
      <c r="A11110" s="10" t="s">
        <v>18955</v>
      </c>
      <c r="B11110" s="11" t="s">
        <v>82</v>
      </c>
      <c r="C11110" s="10" t="s">
        <v>12</v>
      </c>
      <c r="D11110" s="12">
        <v>38070</v>
      </c>
      <c r="E11110" s="13" t="s">
        <v>18956</v>
      </c>
      <c r="F11110" s="13" t="s">
        <v>138</v>
      </c>
      <c r="G11110" s="14" t="s">
        <v>72</v>
      </c>
      <c r="H11110" s="15">
        <f>HYPERLINK("https://docs.wto.org/imrd/directdoc.asp?DDFDocuments/q/G/SPS/NEEC240.pdf","EN")</f>
      </c>
      <c r="I11110" s="15">
        <f>HYPERLINK("https://docs.wto.org/imrd/directdoc.asp?DDFDocuments/r/G/SPS/NEEC240.pdf","FR")</f>
      </c>
      <c r="J11110" s="15">
        <f>HYPERLINK("https://docs.wto.org/imrd/directdoc.asp?DDFDocuments/s/G/SPS/NEEC240.pdf","ES")</f>
      </c>
    </row>
    <row r="11111">
      <c r="A11111" s="10" t="s">
        <v>18957</v>
      </c>
      <c r="B11111" s="11" t="s">
        <v>351</v>
      </c>
      <c r="C11111" s="10" t="s">
        <v>2295</v>
      </c>
      <c r="D11111" s="12">
        <v>38070</v>
      </c>
      <c r="E11111" s="13" t="s">
        <v>19</v>
      </c>
      <c r="F11111" s="13" t="s">
        <v>56</v>
      </c>
      <c r="G11111" s="14" t="s">
        <v>18958</v>
      </c>
      <c r="H11111" s="15">
        <f>HYPERLINK("https://docs.wto.org/imrd/directdoc.asp?DDFDocuments/t/G/SPS/NJOR5C1.DOC","EN")</f>
      </c>
      <c r="I11111" s="15">
        <f>HYPERLINK("https://docs.wto.org/imrd/directdoc.asp?DDFDocuments/u/G/SPS/NJOR5C1.DOC","FR")</f>
      </c>
      <c r="J11111" s="15">
        <f>HYPERLINK("https://docs.wto.org/imrd/directdoc.asp?DDFDocuments/v/G/SPS/NJOR5C1.DOC","ES")</f>
      </c>
    </row>
    <row r="11112">
      <c r="A11112" s="10" t="s">
        <v>18959</v>
      </c>
      <c r="B11112" s="11" t="s">
        <v>195</v>
      </c>
      <c r="C11112" s="10" t="s">
        <v>18</v>
      </c>
      <c r="D11112" s="12">
        <v>38070</v>
      </c>
      <c r="E11112" s="13" t="s">
        <v>18960</v>
      </c>
      <c r="F11112" s="13" t="s">
        <v>3622</v>
      </c>
      <c r="G11112" s="14" t="s">
        <v>188</v>
      </c>
      <c r="H11112" s="15">
        <f>HYPERLINK("https://docs.wto.org/imrd/directdoc.asp?DDFDocuments/t/G/SPS/NNZL287.doc","EN")</f>
      </c>
      <c r="I11112" s="15">
        <f>HYPERLINK("https://docs.wto.org/imrd/directdoc.asp?DDFDocuments/u/G/SPS/NNZL287.doc","FR")</f>
      </c>
      <c r="J11112" s="15">
        <f>HYPERLINK("https://docs.wto.org/imrd/directdoc.asp?DDFDocuments/v/G/SPS/NNZL287.doc","ES")</f>
      </c>
    </row>
    <row r="11113">
      <c r="A11113" s="10" t="s">
        <v>18961</v>
      </c>
      <c r="B11113" s="11" t="s">
        <v>233</v>
      </c>
      <c r="C11113" s="10" t="s">
        <v>18</v>
      </c>
      <c r="D11113" s="12">
        <v>38070</v>
      </c>
      <c r="E11113" s="13" t="s">
        <v>560</v>
      </c>
      <c r="F11113" s="13" t="s">
        <v>158</v>
      </c>
      <c r="G11113" s="14"/>
      <c r="H11113" s="15">
        <f>HYPERLINK("https://docs.wto.org/imrd/directdoc.asp?DDFDocuments/t/G/SPS/NPER73.DOC","EN")</f>
      </c>
      <c r="I11113" s="15">
        <f>HYPERLINK("https://docs.wto.org/imrd/directdoc.asp?DDFDocuments/u/G/SPS/NPER73.DOC","FR")</f>
      </c>
      <c r="J11113" s="15">
        <f>HYPERLINK("https://docs.wto.org/imrd/directdoc.asp?DDFDocuments/v/G/SPS/NPER73.DOC","ES")</f>
      </c>
    </row>
    <row r="11114">
      <c r="A11114" s="10" t="s">
        <v>18962</v>
      </c>
      <c r="B11114" s="11" t="s">
        <v>233</v>
      </c>
      <c r="C11114" s="10" t="s">
        <v>18</v>
      </c>
      <c r="D11114" s="12">
        <v>38070</v>
      </c>
      <c r="E11114" s="13" t="s">
        <v>18963</v>
      </c>
      <c r="F11114" s="13" t="s">
        <v>992</v>
      </c>
      <c r="G11114" s="14" t="s">
        <v>3481</v>
      </c>
      <c r="H11114" s="15">
        <f>HYPERLINK("https://docs.wto.org/imrd/directdoc.asp?DDFDocuments/q/G/SPS/NPER74.pdf","EN")</f>
      </c>
      <c r="I11114" s="15">
        <f>HYPERLINK("https://docs.wto.org/imrd/directdoc.asp?DDFDocuments/r/G/SPS/NPER74.pdf","FR")</f>
      </c>
      <c r="J11114" s="15">
        <f>HYPERLINK("https://docs.wto.org/imrd/directdoc.asp?DDFDocuments/s/G/SPS/NPER74.pdf","ES")</f>
      </c>
    </row>
    <row r="11115">
      <c r="A11115" s="10" t="s">
        <v>18964</v>
      </c>
      <c r="B11115" s="11" t="s">
        <v>233</v>
      </c>
      <c r="C11115" s="10" t="s">
        <v>18</v>
      </c>
      <c r="D11115" s="12">
        <v>38070</v>
      </c>
      <c r="E11115" s="13" t="s">
        <v>18965</v>
      </c>
      <c r="F11115" s="13" t="s">
        <v>992</v>
      </c>
      <c r="G11115" s="14" t="s">
        <v>18966</v>
      </c>
      <c r="H11115" s="15">
        <f>HYPERLINK("https://docs.wto.org/imrd/directdoc.asp?DDFDocuments/q/G/SPS/NPER75.pdf","EN")</f>
      </c>
      <c r="I11115" s="15">
        <f>HYPERLINK("https://docs.wto.org/imrd/directdoc.asp?DDFDocuments/r/G/SPS/NPER75.pdf","FR")</f>
      </c>
      <c r="J11115" s="15">
        <f>HYPERLINK("https://docs.wto.org/imrd/directdoc.asp?DDFDocuments/s/G/SPS/NPER75.pdf","ES")</f>
      </c>
    </row>
    <row r="11116">
      <c r="A11116" s="10" t="s">
        <v>18967</v>
      </c>
      <c r="B11116" s="11" t="s">
        <v>233</v>
      </c>
      <c r="C11116" s="10" t="s">
        <v>18</v>
      </c>
      <c r="D11116" s="12">
        <v>38070</v>
      </c>
      <c r="E11116" s="13" t="s">
        <v>18968</v>
      </c>
      <c r="F11116" s="13" t="s">
        <v>1089</v>
      </c>
      <c r="G11116" s="14" t="s">
        <v>520</v>
      </c>
      <c r="H11116" s="15">
        <f>HYPERLINK("https://docs.wto.org/imrd/directdoc.asp?DDFDocuments/q/G/SPS/NPER76.pdf","EN")</f>
      </c>
      <c r="I11116" s="15">
        <f>HYPERLINK("https://docs.wto.org/imrd/directdoc.asp?DDFDocuments/r/G/SPS/NPER76.pdf","FR")</f>
      </c>
      <c r="J11116" s="15">
        <f>HYPERLINK("https://docs.wto.org/imrd/directdoc.asp?DDFDocuments/s/G/SPS/NPER76.pdf","ES")</f>
      </c>
    </row>
    <row r="11117">
      <c r="A11117" s="10" t="s">
        <v>18969</v>
      </c>
      <c r="B11117" s="11" t="s">
        <v>145</v>
      </c>
      <c r="C11117" s="10" t="s">
        <v>12</v>
      </c>
      <c r="D11117" s="12">
        <v>38070</v>
      </c>
      <c r="E11117" s="13" t="s">
        <v>10921</v>
      </c>
      <c r="F11117" s="13" t="s">
        <v>229</v>
      </c>
      <c r="G11117" s="14" t="s">
        <v>72</v>
      </c>
      <c r="H11117" s="15">
        <f>HYPERLINK("https://docs.wto.org/imrd/directdoc.asp?DDFDocuments/t/G/SPS/NPHL68.DOC","EN")</f>
      </c>
      <c r="I11117" s="15">
        <f>HYPERLINK("https://docs.wto.org/imrd/directdoc.asp?DDFDocuments/u/G/SPS/NPHL68.DOC","FR")</f>
      </c>
      <c r="J11117" s="15">
        <f>HYPERLINK("https://docs.wto.org/imrd/directdoc.asp?DDFDocuments/v/G/SPS/NPHL68.DOC","ES")</f>
      </c>
    </row>
    <row r="11118">
      <c r="A11118" s="10" t="s">
        <v>18970</v>
      </c>
      <c r="B11118" s="11" t="s">
        <v>145</v>
      </c>
      <c r="C11118" s="10" t="s">
        <v>12</v>
      </c>
      <c r="D11118" s="12">
        <v>38070</v>
      </c>
      <c r="E11118" s="13" t="s">
        <v>18971</v>
      </c>
      <c r="F11118" s="13" t="s">
        <v>8132</v>
      </c>
      <c r="G11118" s="14" t="s">
        <v>3481</v>
      </c>
      <c r="H11118" s="15">
        <f>HYPERLINK("https://docs.wto.org/imrd/directdoc.asp?DDFDocuments/t/G/SPS/NPHL69.DOC","EN")</f>
      </c>
      <c r="I11118" s="15">
        <f>HYPERLINK("https://docs.wto.org/imrd/directdoc.asp?DDFDocuments/u/G/SPS/NPHL69.DOC","FR")</f>
      </c>
      <c r="J11118" s="15">
        <f>HYPERLINK("https://docs.wto.org/imrd/directdoc.asp?DDFDocuments/v/G/SPS/NPHL69.DOC","ES")</f>
      </c>
    </row>
    <row r="11119">
      <c r="A11119" s="10" t="s">
        <v>18972</v>
      </c>
      <c r="B11119" s="11" t="s">
        <v>145</v>
      </c>
      <c r="C11119" s="10" t="s">
        <v>12</v>
      </c>
      <c r="D11119" s="12">
        <v>38070</v>
      </c>
      <c r="E11119" s="13" t="s">
        <v>10921</v>
      </c>
      <c r="F11119" s="13" t="s">
        <v>229</v>
      </c>
      <c r="G11119" s="14" t="s">
        <v>3481</v>
      </c>
      <c r="H11119" s="15">
        <f>HYPERLINK("https://docs.wto.org/imrd/directdoc.asp?DDFDocuments/q/G/SPS/NPHL70.pdf","EN")</f>
      </c>
      <c r="I11119" s="15">
        <f>HYPERLINK("https://docs.wto.org/imrd/directdoc.asp?DDFDocuments/r/G/SPS/NPHL70.pdf","FR")</f>
      </c>
      <c r="J11119" s="15">
        <f>HYPERLINK("https://docs.wto.org/imrd/directdoc.asp?DDFDocuments/s/G/SPS/NPHL70.pdf","ES")</f>
      </c>
    </row>
    <row r="11120">
      <c r="A11120" s="10" t="s">
        <v>18973</v>
      </c>
      <c r="B11120" s="11" t="s">
        <v>195</v>
      </c>
      <c r="C11120" s="10" t="s">
        <v>18</v>
      </c>
      <c r="D11120" s="12">
        <v>38069</v>
      </c>
      <c r="E11120" s="13" t="s">
        <v>18066</v>
      </c>
      <c r="F11120" s="13" t="s">
        <v>4877</v>
      </c>
      <c r="G11120" s="14"/>
      <c r="H11120" s="15">
        <f>HYPERLINK("https://docs.wto.org/imrd/directdoc.asp?DDFDocuments/q/G/SPS/NNZL284.pdf","EN")</f>
      </c>
      <c r="I11120" s="15">
        <f>HYPERLINK("https://docs.wto.org/imrd/directdoc.asp?DDFDocuments/r/G/SPS/NNZL284.pdf","FR")</f>
      </c>
      <c r="J11120" s="15">
        <f>HYPERLINK("https://docs.wto.org/imrd/directdoc.asp?DDFDocuments/s/G/SPS/NNZL284.pdf","ES")</f>
      </c>
    </row>
    <row r="11121">
      <c r="A11121" s="10" t="s">
        <v>18974</v>
      </c>
      <c r="B11121" s="11" t="s">
        <v>195</v>
      </c>
      <c r="C11121" s="10" t="s">
        <v>18</v>
      </c>
      <c r="D11121" s="12">
        <v>38069</v>
      </c>
      <c r="E11121" s="13" t="s">
        <v>18975</v>
      </c>
      <c r="F11121" s="13" t="s">
        <v>992</v>
      </c>
      <c r="G11121" s="14"/>
      <c r="H11121" s="15">
        <f>HYPERLINK("https://docs.wto.org/imrd/directdoc.asp?DDFDocuments/q/G/SPS/NNZL285.pdf","EN")</f>
      </c>
      <c r="I11121" s="15">
        <f>HYPERLINK("https://docs.wto.org/imrd/directdoc.asp?DDFDocuments/r/G/SPS/NNZL285.pdf","FR")</f>
      </c>
      <c r="J11121" s="15">
        <f>HYPERLINK("https://docs.wto.org/imrd/directdoc.asp?DDFDocuments/s/G/SPS/NNZL285.pdf","ES")</f>
      </c>
    </row>
    <row r="11122">
      <c r="A11122" s="10" t="s">
        <v>18976</v>
      </c>
      <c r="B11122" s="11" t="s">
        <v>195</v>
      </c>
      <c r="C11122" s="10" t="s">
        <v>18</v>
      </c>
      <c r="D11122" s="12">
        <v>38069</v>
      </c>
      <c r="E11122" s="13" t="s">
        <v>18977</v>
      </c>
      <c r="F11122" s="13" t="s">
        <v>1089</v>
      </c>
      <c r="G11122" s="14"/>
      <c r="H11122" s="15">
        <f>HYPERLINK("https://docs.wto.org/imrd/directdoc.asp?DDFDocuments/t/G/SPS/NNZL286.DOC","EN")</f>
      </c>
      <c r="I11122" s="15">
        <f>HYPERLINK("https://docs.wto.org/imrd/directdoc.asp?DDFDocuments/u/G/SPS/NNZL286.DOC","FR")</f>
      </c>
      <c r="J11122" s="15">
        <f>HYPERLINK("https://docs.wto.org/imrd/directdoc.asp?DDFDocuments/v/G/SPS/NNZL286.DOC","ES")</f>
      </c>
    </row>
    <row r="11123">
      <c r="A11123" s="10" t="s">
        <v>18978</v>
      </c>
      <c r="B11123" s="11" t="s">
        <v>188</v>
      </c>
      <c r="C11123" s="10" t="s">
        <v>18</v>
      </c>
      <c r="D11123" s="12">
        <v>38068</v>
      </c>
      <c r="E11123" s="13" t="s">
        <v>15551</v>
      </c>
      <c r="F11123" s="13" t="s">
        <v>733</v>
      </c>
      <c r="G11123" s="14"/>
      <c r="H11123" s="15">
        <f>HYPERLINK("https://docs.wto.org/imrd/directdoc.asp?DDFDocuments/t/G/SPS/NAUS158.doc","EN")</f>
      </c>
      <c r="I11123" s="15">
        <f>HYPERLINK("https://docs.wto.org/imrd/directdoc.asp?DDFDocuments/u/G/SPS/NAUS158.doc","FR")</f>
      </c>
      <c r="J11123" s="15">
        <f>HYPERLINK("https://docs.wto.org/imrd/directdoc.asp?DDFDocuments/v/G/SPS/NAUS158.doc","ES")</f>
      </c>
    </row>
    <row r="11124">
      <c r="A11124" s="10" t="s">
        <v>18979</v>
      </c>
      <c r="B11124" s="11" t="s">
        <v>188</v>
      </c>
      <c r="C11124" s="10" t="s">
        <v>18</v>
      </c>
      <c r="D11124" s="12">
        <v>38068</v>
      </c>
      <c r="E11124" s="13" t="s">
        <v>18688</v>
      </c>
      <c r="F11124" s="13" t="s">
        <v>733</v>
      </c>
      <c r="G11124" s="14"/>
      <c r="H11124" s="15">
        <f>HYPERLINK("https://docs.wto.org/imrd/directdoc.asp?DDFDocuments/t/G/SPS/NAUS161.doc","EN")</f>
      </c>
      <c r="I11124" s="15">
        <f>HYPERLINK("https://docs.wto.org/imrd/directdoc.asp?DDFDocuments/u/G/SPS/NAUS161.doc","FR")</f>
      </c>
      <c r="J11124" s="15">
        <f>HYPERLINK("https://docs.wto.org/imrd/directdoc.asp?DDFDocuments/v/G/SPS/NAUS161.doc","ES")</f>
      </c>
    </row>
    <row r="11125">
      <c r="A11125" s="10" t="s">
        <v>18980</v>
      </c>
      <c r="B11125" s="11" t="s">
        <v>79</v>
      </c>
      <c r="C11125" s="10" t="s">
        <v>18</v>
      </c>
      <c r="D11125" s="12">
        <v>38068</v>
      </c>
      <c r="E11125" s="13" t="s">
        <v>18981</v>
      </c>
      <c r="F11125" s="13" t="s">
        <v>1282</v>
      </c>
      <c r="G11125" s="14"/>
      <c r="H11125" s="15">
        <f>HYPERLINK("https://docs.wto.org/imrd/directdoc.asp?DDFDocuments/t/G/SPS/NCOL81.doc","EN")</f>
      </c>
      <c r="I11125" s="15">
        <f>HYPERLINK("https://docs.wto.org/imrd/directdoc.asp?DDFDocuments/u/G/SPS/NCOL81.doc","FR")</f>
      </c>
      <c r="J11125" s="15">
        <f>HYPERLINK("https://docs.wto.org/imrd/directdoc.asp?DDFDocuments/v/G/SPS/NCOL81.doc","ES")</f>
      </c>
    </row>
    <row r="11126">
      <c r="A11126" s="10" t="s">
        <v>18982</v>
      </c>
      <c r="B11126" s="11" t="s">
        <v>18929</v>
      </c>
      <c r="C11126" s="10" t="s">
        <v>18</v>
      </c>
      <c r="D11126" s="12">
        <v>38068</v>
      </c>
      <c r="E11126" s="13" t="s">
        <v>18983</v>
      </c>
      <c r="F11126" s="13" t="s">
        <v>992</v>
      </c>
      <c r="G11126" s="14"/>
      <c r="H11126" s="15">
        <f>HYPERLINK("https://docs.wto.org/imrd/directdoc.asp?DDFDocuments/t/G/SPS/NCYP9.DOC","EN")</f>
      </c>
      <c r="I11126" s="15">
        <f>HYPERLINK("https://docs.wto.org/imrd/directdoc.asp?DDFDocuments/u/G/SPS/NCYP9.DOC","FR")</f>
      </c>
      <c r="J11126" s="15">
        <f>HYPERLINK("https://docs.wto.org/imrd/directdoc.asp?DDFDocuments/v/G/SPS/NCYP9.DOC","ES")</f>
      </c>
    </row>
    <row r="11127">
      <c r="A11127" s="10" t="s">
        <v>18984</v>
      </c>
      <c r="B11127" s="11" t="s">
        <v>379</v>
      </c>
      <c r="C11127" s="10" t="s">
        <v>18</v>
      </c>
      <c r="D11127" s="12">
        <v>38068</v>
      </c>
      <c r="E11127" s="13" t="s">
        <v>18985</v>
      </c>
      <c r="F11127" s="13" t="s">
        <v>18986</v>
      </c>
      <c r="G11127" s="14"/>
      <c r="H11127" s="15">
        <f>HYPERLINK("https://docs.wto.org/imrd/directdoc.asp?DDFDocuments/q/G/SPS/NGTM22.pdf","EN")</f>
      </c>
      <c r="I11127" s="15">
        <f>HYPERLINK("https://docs.wto.org/imrd/directdoc.asp?DDFDocuments/r/G/SPS/NGTM22.pdf","FR")</f>
      </c>
      <c r="J11127" s="15">
        <f>HYPERLINK("https://docs.wto.org/imrd/directdoc.asp?DDFDocuments/s/G/SPS/NGTM22.pdf","ES")</f>
      </c>
    </row>
    <row r="11128">
      <c r="A11128" s="10" t="s">
        <v>18987</v>
      </c>
      <c r="B11128" s="11" t="s">
        <v>379</v>
      </c>
      <c r="C11128" s="10" t="s">
        <v>18</v>
      </c>
      <c r="D11128" s="12">
        <v>38068</v>
      </c>
      <c r="E11128" s="13" t="s">
        <v>18985</v>
      </c>
      <c r="F11128" s="13" t="s">
        <v>5891</v>
      </c>
      <c r="G11128" s="14"/>
      <c r="H11128" s="15">
        <f>HYPERLINK("https://docs.wto.org/imrd/directdoc.asp?DDFDocuments/t/G/SPS/NGTM23.doc","EN")</f>
      </c>
      <c r="I11128" s="15">
        <f>HYPERLINK("https://docs.wto.org/imrd/directdoc.asp?DDFDocuments/u/G/SPS/NGTM23.doc","FR")</f>
      </c>
      <c r="J11128" s="15">
        <f>HYPERLINK("https://docs.wto.org/imrd/directdoc.asp?DDFDocuments/v/G/SPS/NGTM23.doc","ES")</f>
      </c>
    </row>
    <row r="11129">
      <c r="A11129" s="10" t="s">
        <v>18988</v>
      </c>
      <c r="B11129" s="11" t="s">
        <v>379</v>
      </c>
      <c r="C11129" s="10" t="s">
        <v>18</v>
      </c>
      <c r="D11129" s="12">
        <v>38068</v>
      </c>
      <c r="E11129" s="13" t="s">
        <v>18989</v>
      </c>
      <c r="F11129" s="13" t="s">
        <v>5438</v>
      </c>
      <c r="G11129" s="14"/>
      <c r="H11129" s="15">
        <f>HYPERLINK("https://docs.wto.org/imrd/directdoc.asp?DDFDocuments/t/G/SPS/NGTM24.DOC","EN")</f>
      </c>
      <c r="I11129" s="15">
        <f>HYPERLINK("https://docs.wto.org/imrd/directdoc.asp?DDFDocuments/u/G/SPS/NGTM24.DOC","FR")</f>
      </c>
      <c r="J11129" s="15">
        <f>HYPERLINK("https://docs.wto.org/imrd/directdoc.asp?DDFDocuments/v/G/SPS/NGTM24.DOC","ES")</f>
      </c>
    </row>
    <row r="11130">
      <c r="A11130" s="10" t="s">
        <v>18990</v>
      </c>
      <c r="B11130" s="11" t="s">
        <v>233</v>
      </c>
      <c r="C11130" s="10" t="s">
        <v>18</v>
      </c>
      <c r="D11130" s="12">
        <v>38068</v>
      </c>
      <c r="E11130" s="13" t="s">
        <v>18991</v>
      </c>
      <c r="F11130" s="13" t="s">
        <v>7603</v>
      </c>
      <c r="G11130" s="14" t="s">
        <v>17692</v>
      </c>
      <c r="H11130" s="15">
        <f>HYPERLINK("https://docs.wto.org/imrd/directdoc.asp?DDFDocuments/t/G/SPS/NPER72.DOC","EN")</f>
      </c>
      <c r="I11130" s="15">
        <f>HYPERLINK("https://docs.wto.org/imrd/directdoc.asp?DDFDocuments/u/G/SPS/NPER72.DOC","FR")</f>
      </c>
      <c r="J11130" s="15">
        <f>HYPERLINK("https://docs.wto.org/imrd/directdoc.asp?DDFDocuments/v/G/SPS/NPER72.DOC","ES")</f>
      </c>
    </row>
    <row r="11131">
      <c r="A11131" s="10" t="s">
        <v>18992</v>
      </c>
      <c r="B11131" s="11" t="s">
        <v>43</v>
      </c>
      <c r="C11131" s="10" t="s">
        <v>12</v>
      </c>
      <c r="D11131" s="12">
        <v>38068</v>
      </c>
      <c r="E11131" s="13" t="s">
        <v>18993</v>
      </c>
      <c r="F11131" s="13" t="s">
        <v>56</v>
      </c>
      <c r="G11131" s="14" t="s">
        <v>3481</v>
      </c>
      <c r="H11131" s="15">
        <f>HYPERLINK("https://docs.wto.org/imrd/directdoc.asp?DDFDocuments/t/G/SPS/NROM6.DOC","EN")</f>
      </c>
      <c r="I11131" s="15">
        <f>HYPERLINK("https://docs.wto.org/imrd/directdoc.asp?DDFDocuments/u/G/SPS/NROM6.DOC","FR")</f>
      </c>
      <c r="J11131" s="15">
        <f>HYPERLINK("https://docs.wto.org/imrd/directdoc.asp?DDFDocuments/v/G/SPS/NROM6.DOC","ES")</f>
      </c>
    </row>
    <row r="11132">
      <c r="A11132" s="10" t="s">
        <v>18994</v>
      </c>
      <c r="B11132" s="11" t="s">
        <v>79</v>
      </c>
      <c r="C11132" s="10" t="s">
        <v>18</v>
      </c>
      <c r="D11132" s="12">
        <v>38065</v>
      </c>
      <c r="E11132" s="13" t="s">
        <v>18905</v>
      </c>
      <c r="F11132" s="13" t="s">
        <v>138</v>
      </c>
      <c r="G11132" s="14" t="s">
        <v>3481</v>
      </c>
      <c r="H11132" s="15">
        <f>HYPERLINK("https://docs.wto.org/imrd/directdoc.asp?DDFDocuments/q/G/SPS/NCOL80.pdf","EN")</f>
      </c>
      <c r="I11132" s="15">
        <f>HYPERLINK("https://docs.wto.org/imrd/directdoc.asp?DDFDocuments/r/G/SPS/NCOL80.pdf","FR")</f>
      </c>
      <c r="J11132" s="15">
        <f>HYPERLINK("https://docs.wto.org/imrd/directdoc.asp?DDFDocuments/s/G/SPS/NCOL80.pdf","ES")</f>
      </c>
    </row>
    <row r="11133">
      <c r="A11133" s="10" t="s">
        <v>18995</v>
      </c>
      <c r="B11133" s="11" t="s">
        <v>351</v>
      </c>
      <c r="C11133" s="10" t="s">
        <v>12</v>
      </c>
      <c r="D11133" s="12">
        <v>38065</v>
      </c>
      <c r="E11133" s="13" t="s">
        <v>18996</v>
      </c>
      <c r="F11133" s="13" t="s">
        <v>56</v>
      </c>
      <c r="G11133" s="14" t="s">
        <v>18958</v>
      </c>
      <c r="H11133" s="15">
        <f>HYPERLINK("https://docs.wto.org/imrd/directdoc.asp?DDFDocuments/t/G/SPS/NJOR5.DOC","EN")</f>
      </c>
      <c r="I11133" s="15">
        <f>HYPERLINK("https://docs.wto.org/imrd/directdoc.asp?DDFDocuments/u/G/SPS/NJOR5.DOC","FR")</f>
      </c>
      <c r="J11133" s="15">
        <f>HYPERLINK("https://docs.wto.org/imrd/directdoc.asp?DDFDocuments/v/G/SPS/NJOR5.DOC","ES")</f>
      </c>
    </row>
    <row r="11134">
      <c r="A11134" s="10" t="s">
        <v>18997</v>
      </c>
      <c r="B11134" s="11" t="s">
        <v>351</v>
      </c>
      <c r="C11134" s="10" t="s">
        <v>12</v>
      </c>
      <c r="D11134" s="12">
        <v>38065</v>
      </c>
      <c r="E11134" s="13" t="s">
        <v>12640</v>
      </c>
      <c r="F11134" s="13" t="s">
        <v>7603</v>
      </c>
      <c r="G11134" s="14" t="s">
        <v>3481</v>
      </c>
      <c r="H11134" s="15">
        <f>HYPERLINK("https://docs.wto.org/imrd/directdoc.asp?DDFDocuments/t/G/SPS/NJOR6.DOC","EN")</f>
      </c>
      <c r="I11134" s="15">
        <f>HYPERLINK("https://docs.wto.org/imrd/directdoc.asp?DDFDocuments/u/G/SPS/NJOR6.DOC","FR")</f>
      </c>
      <c r="J11134" s="15">
        <f>HYPERLINK("https://docs.wto.org/imrd/directdoc.asp?DDFDocuments/v/G/SPS/NJOR6.DOC","ES")</f>
      </c>
    </row>
    <row r="11135">
      <c r="A11135" s="10" t="s">
        <v>18998</v>
      </c>
      <c r="B11135" s="11" t="s">
        <v>351</v>
      </c>
      <c r="C11135" s="10" t="s">
        <v>12</v>
      </c>
      <c r="D11135" s="12">
        <v>38065</v>
      </c>
      <c r="E11135" s="13" t="s">
        <v>9665</v>
      </c>
      <c r="F11135" s="13" t="s">
        <v>4395</v>
      </c>
      <c r="G11135" s="14" t="s">
        <v>2102</v>
      </c>
      <c r="H11135" s="15">
        <f>HYPERLINK("https://docs.wto.org/imrd/directdoc.asp?DDFDocuments/t/G/SPS/NJOR7.DOC","EN")</f>
      </c>
      <c r="I11135" s="15">
        <f>HYPERLINK("https://docs.wto.org/imrd/directdoc.asp?DDFDocuments/u/G/SPS/NJOR7.DOC","FR")</f>
      </c>
      <c r="J11135" s="15">
        <f>HYPERLINK("https://docs.wto.org/imrd/directdoc.asp?DDFDocuments/v/G/SPS/NJOR7.DOC","ES")</f>
      </c>
    </row>
    <row r="11136">
      <c r="A11136" s="10" t="s">
        <v>18999</v>
      </c>
      <c r="B11136" s="11" t="s">
        <v>351</v>
      </c>
      <c r="C11136" s="10" t="s">
        <v>12</v>
      </c>
      <c r="D11136" s="12">
        <v>38065</v>
      </c>
      <c r="E11136" s="13" t="s">
        <v>19000</v>
      </c>
      <c r="F11136" s="13" t="s">
        <v>283</v>
      </c>
      <c r="G11136" s="14" t="s">
        <v>5747</v>
      </c>
      <c r="H11136" s="15">
        <f>HYPERLINK("https://docs.wto.org/imrd/directdoc.asp?DDFDocuments/t/G/SPS/NJOR8.DOC","EN")</f>
      </c>
      <c r="I11136" s="15">
        <f>HYPERLINK("https://docs.wto.org/imrd/directdoc.asp?DDFDocuments/u/G/SPS/NJOR8.DOC","FR")</f>
      </c>
      <c r="J11136" s="15">
        <f>HYPERLINK("https://docs.wto.org/imrd/directdoc.asp?DDFDocuments/v/G/SPS/NJOR8.DOC","ES")</f>
      </c>
    </row>
    <row r="11137">
      <c r="A11137" s="10" t="s">
        <v>19001</v>
      </c>
      <c r="B11137" s="11" t="s">
        <v>10748</v>
      </c>
      <c r="C11137" s="10" t="s">
        <v>12</v>
      </c>
      <c r="D11137" s="12">
        <v>38064</v>
      </c>
      <c r="E11137" s="13" t="s">
        <v>19002</v>
      </c>
      <c r="F11137" s="13" t="s">
        <v>138</v>
      </c>
      <c r="G11137" s="14" t="s">
        <v>72</v>
      </c>
      <c r="H11137" s="15">
        <f>HYPERLINK("https://docs.wto.org/imrd/directdoc.asp?DDFDocuments/q/G/SPS/NISL3.pdf","EN")</f>
      </c>
      <c r="I11137" s="15">
        <f>HYPERLINK("https://docs.wto.org/imrd/directdoc.asp?DDFDocuments/r/G/SPS/NISL3.pdf","FR")</f>
      </c>
      <c r="J11137" s="15">
        <f>HYPERLINK("https://docs.wto.org/imrd/directdoc.asp?DDFDocuments/s/G/SPS/NISL3.pdf","ES")</f>
      </c>
    </row>
    <row r="11138">
      <c r="A11138" s="10" t="s">
        <v>19003</v>
      </c>
      <c r="B11138" s="11" t="s">
        <v>139</v>
      </c>
      <c r="C11138" s="10" t="s">
        <v>12</v>
      </c>
      <c r="D11138" s="12">
        <v>38063</v>
      </c>
      <c r="E11138" s="13" t="s">
        <v>19004</v>
      </c>
      <c r="F11138" s="13" t="s">
        <v>138</v>
      </c>
      <c r="G11138" s="14"/>
      <c r="H11138" s="15">
        <f>HYPERLINK("https://docs.wto.org/imrd/directdoc.asp?DDFDocuments/q/G/SPS/NIND13.pdf","EN")</f>
      </c>
      <c r="I11138" s="15">
        <f>HYPERLINK("https://docs.wto.org/imrd/directdoc.asp?DDFDocuments/r/G/SPS/NIND13.pdf","FR")</f>
      </c>
      <c r="J11138" s="15">
        <f>HYPERLINK("https://docs.wto.org/imrd/directdoc.asp?DDFDocuments/s/G/SPS/NIND13.pdf","ES")</f>
      </c>
    </row>
    <row r="11139">
      <c r="A11139" s="10" t="s">
        <v>19005</v>
      </c>
      <c r="B11139" s="11" t="s">
        <v>365</v>
      </c>
      <c r="C11139" s="10" t="s">
        <v>18</v>
      </c>
      <c r="D11139" s="12">
        <v>38062</v>
      </c>
      <c r="E11139" s="13" t="s">
        <v>2243</v>
      </c>
      <c r="F11139" s="13" t="s">
        <v>992</v>
      </c>
      <c r="G11139" s="14"/>
      <c r="H11139" s="15">
        <f>HYPERLINK("https://docs.wto.org/imrd/directdoc.asp?DDFDocuments/t/G/SPS/NCHL168.doc","EN")</f>
      </c>
      <c r="I11139" s="15">
        <f>HYPERLINK("https://docs.wto.org/imrd/directdoc.asp?DDFDocuments/u/G/SPS/NCHL168.doc","FR")</f>
      </c>
      <c r="J11139" s="15">
        <f>HYPERLINK("https://docs.wto.org/imrd/directdoc.asp?DDFDocuments/v/G/SPS/NCHL168.doc","ES")</f>
      </c>
    </row>
    <row r="11140">
      <c r="A11140" s="10" t="s">
        <v>19006</v>
      </c>
      <c r="B11140" s="11" t="s">
        <v>195</v>
      </c>
      <c r="C11140" s="10" t="s">
        <v>40</v>
      </c>
      <c r="D11140" s="12">
        <v>38061</v>
      </c>
      <c r="E11140" s="13" t="s">
        <v>19</v>
      </c>
      <c r="F11140" s="13" t="s">
        <v>144</v>
      </c>
      <c r="G11140" s="14" t="s">
        <v>72</v>
      </c>
      <c r="H11140" s="15">
        <f>HYPERLINK("https://docs.wto.org/imrd/directdoc.asp?DDFDocuments/t/G/SPS/NNZL245A1.doc","EN")</f>
      </c>
      <c r="I11140" s="15">
        <f>HYPERLINK("https://docs.wto.org/imrd/directdoc.asp?DDFDocuments/u/G/SPS/NNZL245A1.doc","FR")</f>
      </c>
      <c r="J11140" s="15">
        <f>HYPERLINK("https://docs.wto.org/imrd/directdoc.asp?DDFDocuments/v/G/SPS/NNZL245A1.doc","ES")</f>
      </c>
    </row>
    <row r="11141">
      <c r="A11141" s="10" t="s">
        <v>19007</v>
      </c>
      <c r="B11141" s="11" t="s">
        <v>195</v>
      </c>
      <c r="C11141" s="10" t="s">
        <v>40</v>
      </c>
      <c r="D11141" s="12">
        <v>38061</v>
      </c>
      <c r="E11141" s="13" t="s">
        <v>19</v>
      </c>
      <c r="F11141" s="13" t="s">
        <v>144</v>
      </c>
      <c r="G11141" s="14" t="s">
        <v>3481</v>
      </c>
      <c r="H11141" s="15">
        <f>HYPERLINK("https://docs.wto.org/imrd/directdoc.asp?DDFDocuments/t/G/SPS/NNZL246A1.doc","EN")</f>
      </c>
      <c r="I11141" s="15">
        <f>HYPERLINK("https://docs.wto.org/imrd/directdoc.asp?DDFDocuments/u/G/SPS/NNZL246A1.doc","FR")</f>
      </c>
      <c r="J11141" s="15">
        <f>HYPERLINK("https://docs.wto.org/imrd/directdoc.asp?DDFDocuments/v/G/SPS/NNZL246A1.doc","ES")</f>
      </c>
    </row>
    <row r="11142">
      <c r="A11142" s="10" t="s">
        <v>19008</v>
      </c>
      <c r="B11142" s="11" t="s">
        <v>79</v>
      </c>
      <c r="C11142" s="10" t="s">
        <v>12</v>
      </c>
      <c r="D11142" s="12">
        <v>38058</v>
      </c>
      <c r="E11142" s="13" t="s">
        <v>19009</v>
      </c>
      <c r="F11142" s="13" t="s">
        <v>2192</v>
      </c>
      <c r="G11142" s="14" t="s">
        <v>286</v>
      </c>
      <c r="H11142" s="15">
        <f>HYPERLINK("https://docs.wto.org/imrd/directdoc.asp?DDFDocuments/t/G/SPS/NCOL79.DOC","EN")</f>
      </c>
      <c r="I11142" s="15">
        <f>HYPERLINK("https://docs.wto.org/imrd/directdoc.asp?DDFDocuments/u/G/SPS/NCOL79.DOC","FR")</f>
      </c>
      <c r="J11142" s="15">
        <f>HYPERLINK("https://docs.wto.org/imrd/directdoc.asp?DDFDocuments/v/G/SPS/NCOL79.DOC","ES")</f>
      </c>
    </row>
    <row r="11143">
      <c r="A11143" s="10" t="s">
        <v>19010</v>
      </c>
      <c r="B11143" s="11" t="s">
        <v>141</v>
      </c>
      <c r="C11143" s="10" t="s">
        <v>12</v>
      </c>
      <c r="D11143" s="12">
        <v>38058</v>
      </c>
      <c r="E11143" s="13" t="s">
        <v>19011</v>
      </c>
      <c r="F11143" s="13" t="s">
        <v>229</v>
      </c>
      <c r="G11143" s="14" t="s">
        <v>3481</v>
      </c>
      <c r="H11143" s="15">
        <f>HYPERLINK("https://docs.wto.org/imrd/directdoc.asp?DDFDocuments/q/G/SPS/NHUN21.pdf","EN")</f>
      </c>
      <c r="I11143" s="15">
        <f>HYPERLINK("https://docs.wto.org/imrd/directdoc.asp?DDFDocuments/r/G/SPS/NHUN21.pdf","FR")</f>
      </c>
      <c r="J11143" s="15">
        <f>HYPERLINK("https://docs.wto.org/imrd/directdoc.asp?DDFDocuments/s/G/SPS/NHUN21.pdf","ES")</f>
      </c>
    </row>
    <row r="11144">
      <c r="A11144" s="10" t="s">
        <v>19012</v>
      </c>
      <c r="B11144" s="11" t="s">
        <v>79</v>
      </c>
      <c r="C11144" s="10" t="s">
        <v>12</v>
      </c>
      <c r="D11144" s="12">
        <v>38057</v>
      </c>
      <c r="E11144" s="13" t="s">
        <v>19009</v>
      </c>
      <c r="F11144" s="13" t="s">
        <v>2192</v>
      </c>
      <c r="G11144" s="14" t="s">
        <v>14853</v>
      </c>
      <c r="H11144" s="15">
        <f>HYPERLINK("https://docs.wto.org/imrd/directdoc.asp?DDFDocuments/t/G/SPS/NCOL77.doc","EN")</f>
      </c>
      <c r="I11144" s="15">
        <f>HYPERLINK("https://docs.wto.org/imrd/directdoc.asp?DDFDocuments/u/G/SPS/NCOL77.doc","FR")</f>
      </c>
      <c r="J11144" s="15">
        <f>HYPERLINK("https://docs.wto.org/imrd/directdoc.asp?DDFDocuments/v/G/SPS/NCOL77.doc","ES")</f>
      </c>
    </row>
    <row r="11145">
      <c r="A11145" s="10" t="s">
        <v>19013</v>
      </c>
      <c r="B11145" s="11" t="s">
        <v>79</v>
      </c>
      <c r="C11145" s="10" t="s">
        <v>12</v>
      </c>
      <c r="D11145" s="12">
        <v>38057</v>
      </c>
      <c r="E11145" s="13" t="s">
        <v>19014</v>
      </c>
      <c r="F11145" s="13" t="s">
        <v>56</v>
      </c>
      <c r="G11145" s="14" t="s">
        <v>72</v>
      </c>
      <c r="H11145" s="15">
        <f>HYPERLINK("https://docs.wto.org/imrd/directdoc.asp?DDFDocuments/q/G/SPS/NCOL78.pdf","EN")</f>
      </c>
      <c r="I11145" s="15">
        <f>HYPERLINK("https://docs.wto.org/imrd/directdoc.asp?DDFDocuments/r/G/SPS/NCOL78.pdf","FR")</f>
      </c>
      <c r="J11145" s="15">
        <f>HYPERLINK("https://docs.wto.org/imrd/directdoc.asp?DDFDocuments/s/G/SPS/NCOL78.pdf","ES")</f>
      </c>
    </row>
    <row r="11146">
      <c r="A11146" s="10" t="s">
        <v>19015</v>
      </c>
      <c r="B11146" s="11" t="s">
        <v>22</v>
      </c>
      <c r="C11146" s="10" t="s">
        <v>12</v>
      </c>
      <c r="D11146" s="12">
        <v>38057</v>
      </c>
      <c r="E11146" s="13" t="s">
        <v>17431</v>
      </c>
      <c r="F11146" s="13" t="s">
        <v>36</v>
      </c>
      <c r="G11146" s="14" t="s">
        <v>3481</v>
      </c>
      <c r="H11146" s="15">
        <f>HYPERLINK("https://docs.wto.org/imrd/directdoc.asp?DDFDocuments/t/G/SPS/NKEN6.DOC","EN")</f>
      </c>
      <c r="I11146" s="15">
        <f>HYPERLINK("https://docs.wto.org/imrd/directdoc.asp?DDFDocuments/u/G/SPS/NKEN6.DOC","FR")</f>
      </c>
      <c r="J11146" s="15">
        <f>HYPERLINK("https://docs.wto.org/imrd/directdoc.asp?DDFDocuments/v/G/SPS/NKEN6.DOC","ES")</f>
      </c>
    </row>
    <row r="11147">
      <c r="A11147" s="10" t="s">
        <v>19016</v>
      </c>
      <c r="B11147" s="11" t="s">
        <v>43</v>
      </c>
      <c r="C11147" s="10" t="s">
        <v>12</v>
      </c>
      <c r="D11147" s="12">
        <v>38057</v>
      </c>
      <c r="E11147" s="13" t="s">
        <v>19017</v>
      </c>
      <c r="F11147" s="13" t="s">
        <v>138</v>
      </c>
      <c r="G11147" s="14" t="s">
        <v>19018</v>
      </c>
      <c r="H11147" s="15">
        <f>HYPERLINK("https://docs.wto.org/imrd/directdoc.asp?DDFDocuments/q/G/SPS/NROM5.pdf","EN")</f>
      </c>
      <c r="I11147" s="15">
        <f>HYPERLINK("https://docs.wto.org/imrd/directdoc.asp?DDFDocuments/r/G/SPS/NROM5.pdf","FR")</f>
      </c>
      <c r="J11147" s="15">
        <f>HYPERLINK("https://docs.wto.org/imrd/directdoc.asp?DDFDocuments/s/G/SPS/NROM5.pdf","ES")</f>
      </c>
    </row>
    <row r="11148">
      <c r="A11148" s="10" t="s">
        <v>19019</v>
      </c>
      <c r="B11148" s="11" t="s">
        <v>10695</v>
      </c>
      <c r="C11148" s="10" t="s">
        <v>12</v>
      </c>
      <c r="D11148" s="12">
        <v>38056</v>
      </c>
      <c r="E11148" s="13" t="s">
        <v>19020</v>
      </c>
      <c r="F11148" s="13" t="s">
        <v>138</v>
      </c>
      <c r="G11148" s="14"/>
      <c r="H11148" s="15">
        <f>HYPERLINK("https://docs.wto.org/imrd/directdoc.asp?DDFDocuments/t/G/SPS/NBRN2.doc","EN")</f>
      </c>
      <c r="I11148" s="15">
        <f>HYPERLINK("https://docs.wto.org/imrd/directdoc.asp?DDFDocuments/u/G/SPS/NBRN2.doc","FR")</f>
      </c>
      <c r="J11148" s="15">
        <f>HYPERLINK("https://docs.wto.org/imrd/directdoc.asp?DDFDocuments/v/G/SPS/NBRN2.doc","ES")</f>
      </c>
    </row>
    <row r="11149">
      <c r="A11149" s="10" t="s">
        <v>19021</v>
      </c>
      <c r="B11149" s="11" t="s">
        <v>124</v>
      </c>
      <c r="C11149" s="10" t="s">
        <v>18</v>
      </c>
      <c r="D11149" s="12">
        <v>38055</v>
      </c>
      <c r="E11149" s="13" t="s">
        <v>19022</v>
      </c>
      <c r="F11149" s="13" t="s">
        <v>992</v>
      </c>
      <c r="G11149" s="14"/>
      <c r="H11149" s="15">
        <f>HYPERLINK("https://docs.wto.org/imrd/directdoc.asp?DDFDocuments/t/G/SPS/NIDN20.DOC","EN")</f>
      </c>
      <c r="I11149" s="15">
        <f>HYPERLINK("https://docs.wto.org/imrd/directdoc.asp?DDFDocuments/u/G/SPS/NIDN20.DOC","FR")</f>
      </c>
      <c r="J11149" s="15">
        <f>HYPERLINK("https://docs.wto.org/imrd/directdoc.asp?DDFDocuments/v/G/SPS/NIDN20.DOC","ES")</f>
      </c>
    </row>
    <row r="11150">
      <c r="A11150" s="10" t="s">
        <v>19023</v>
      </c>
      <c r="B11150" s="11" t="s">
        <v>34</v>
      </c>
      <c r="C11150" s="10" t="s">
        <v>18</v>
      </c>
      <c r="D11150" s="12">
        <v>38055</v>
      </c>
      <c r="E11150" s="13" t="s">
        <v>19024</v>
      </c>
      <c r="F11150" s="13" t="s">
        <v>6504</v>
      </c>
      <c r="G11150" s="14"/>
      <c r="H11150" s="15">
        <f>HYPERLINK("https://docs.wto.org/imrd/directdoc.asp?DDFDocuments/t/G/SPS/NJPN113.DOC","EN")</f>
      </c>
      <c r="I11150" s="15">
        <f>HYPERLINK("https://docs.wto.org/imrd/directdoc.asp?DDFDocuments/u/G/SPS/NJPN113.DOC","FR")</f>
      </c>
      <c r="J11150" s="15">
        <f>HYPERLINK("https://docs.wto.org/imrd/directdoc.asp?DDFDocuments/v/G/SPS/NJPN113.DOC","ES")</f>
      </c>
    </row>
    <row r="11151">
      <c r="A11151" s="10" t="s">
        <v>19025</v>
      </c>
      <c r="B11151" s="11" t="s">
        <v>233</v>
      </c>
      <c r="C11151" s="10" t="s">
        <v>12</v>
      </c>
      <c r="D11151" s="12">
        <v>38055</v>
      </c>
      <c r="E11151" s="13" t="s">
        <v>19026</v>
      </c>
      <c r="F11151" s="13" t="s">
        <v>56</v>
      </c>
      <c r="G11151" s="14" t="s">
        <v>19027</v>
      </c>
      <c r="H11151" s="15">
        <f>HYPERLINK("https://docs.wto.org/imrd/directdoc.asp?DDFDocuments/q/G/SPS/NPER70.pdf","EN")</f>
      </c>
      <c r="I11151" s="15">
        <f>HYPERLINK("https://docs.wto.org/imrd/directdoc.asp?DDFDocuments/r/G/SPS/NPER70.pdf","FR")</f>
      </c>
      <c r="J11151" s="15">
        <f>HYPERLINK("https://docs.wto.org/imrd/directdoc.asp?DDFDocuments/s/G/SPS/NPER70.pdf","ES")</f>
      </c>
    </row>
    <row r="11152">
      <c r="A11152" s="10" t="s">
        <v>19028</v>
      </c>
      <c r="B11152" s="11" t="s">
        <v>233</v>
      </c>
      <c r="C11152" s="10" t="s">
        <v>12</v>
      </c>
      <c r="D11152" s="12">
        <v>38055</v>
      </c>
      <c r="E11152" s="13" t="s">
        <v>19029</v>
      </c>
      <c r="F11152" s="13" t="s">
        <v>19030</v>
      </c>
      <c r="G11152" s="14" t="s">
        <v>19031</v>
      </c>
      <c r="H11152" s="15">
        <f>HYPERLINK("https://docs.wto.org/imrd/directdoc.asp?DDFDocuments/t/G/SPS/NPER71.DOC","EN")</f>
      </c>
      <c r="I11152" s="15">
        <f>HYPERLINK("https://docs.wto.org/imrd/directdoc.asp?DDFDocuments/u/G/SPS/NPER71.DOC","FR")</f>
      </c>
      <c r="J11152" s="15">
        <f>HYPERLINK("https://docs.wto.org/imrd/directdoc.asp?DDFDocuments/v/G/SPS/NPER71.DOC","ES")</f>
      </c>
    </row>
    <row r="11153">
      <c r="A11153" s="10" t="s">
        <v>19032</v>
      </c>
      <c r="B11153" s="11" t="s">
        <v>1600</v>
      </c>
      <c r="C11153" s="10" t="s">
        <v>18</v>
      </c>
      <c r="D11153" s="12">
        <v>38054</v>
      </c>
      <c r="E11153" s="13" t="s">
        <v>19033</v>
      </c>
      <c r="F11153" s="13" t="s">
        <v>19034</v>
      </c>
      <c r="G11153" s="14"/>
      <c r="H11153" s="15">
        <f>HYPERLINK("https://docs.wto.org/imrd/directdoc.asp?DDFDocuments/t/G/SPS/NMAR17.DOC","EN")</f>
      </c>
      <c r="I11153" s="15">
        <f>HYPERLINK("https://docs.wto.org/imrd/directdoc.asp?DDFDocuments/u/G/SPS/NMAR17.DOC","FR")</f>
      </c>
      <c r="J11153" s="15">
        <f>HYPERLINK("https://docs.wto.org/imrd/directdoc.asp?DDFDocuments/v/G/SPS/NMAR17.DOC","ES")</f>
      </c>
    </row>
    <row r="11154">
      <c r="A11154" s="10" t="s">
        <v>19035</v>
      </c>
      <c r="B11154" s="11" t="s">
        <v>1600</v>
      </c>
      <c r="C11154" s="10" t="s">
        <v>18</v>
      </c>
      <c r="D11154" s="12">
        <v>38054</v>
      </c>
      <c r="E11154" s="13" t="s">
        <v>19036</v>
      </c>
      <c r="F11154" s="13" t="s">
        <v>2963</v>
      </c>
      <c r="G11154" s="14"/>
      <c r="H11154" s="15">
        <f>HYPERLINK("https://docs.wto.org/imrd/directdoc.asp?DDFDocuments/t/G/SPS/NMAR18.doc","EN")</f>
      </c>
      <c r="I11154" s="15">
        <f>HYPERLINK("https://docs.wto.org/imrd/directdoc.asp?DDFDocuments/u/G/SPS/NMAR18.doc","FR")</f>
      </c>
      <c r="J11154" s="15">
        <f>HYPERLINK("https://docs.wto.org/imrd/directdoc.asp?DDFDocuments/v/G/SPS/NMAR18.doc","ES")</f>
      </c>
    </row>
    <row r="11155">
      <c r="A11155" s="10" t="s">
        <v>19037</v>
      </c>
      <c r="B11155" s="11" t="s">
        <v>1600</v>
      </c>
      <c r="C11155" s="10" t="s">
        <v>18</v>
      </c>
      <c r="D11155" s="12">
        <v>38054</v>
      </c>
      <c r="E11155" s="13" t="s">
        <v>19038</v>
      </c>
      <c r="F11155" s="13" t="s">
        <v>2521</v>
      </c>
      <c r="G11155" s="14"/>
      <c r="H11155" s="15">
        <f>HYPERLINK("https://docs.wto.org/imrd/directdoc.asp?DDFDocuments/t/G/SPS/NMAR19.DOC","EN")</f>
      </c>
      <c r="I11155" s="15">
        <f>HYPERLINK("https://docs.wto.org/imrd/directdoc.asp?DDFDocuments/u/G/SPS/NMAR19.DOC","FR")</f>
      </c>
      <c r="J11155" s="15">
        <f>HYPERLINK("https://docs.wto.org/imrd/directdoc.asp?DDFDocuments/v/G/SPS/NMAR19.DOC","ES")</f>
      </c>
    </row>
    <row r="11156">
      <c r="A11156" s="10" t="s">
        <v>19039</v>
      </c>
      <c r="B11156" s="11" t="s">
        <v>1600</v>
      </c>
      <c r="C11156" s="10" t="s">
        <v>18</v>
      </c>
      <c r="D11156" s="12">
        <v>38054</v>
      </c>
      <c r="E11156" s="13" t="s">
        <v>19033</v>
      </c>
      <c r="F11156" s="13" t="s">
        <v>2701</v>
      </c>
      <c r="G11156" s="14"/>
      <c r="H11156" s="15">
        <f>HYPERLINK("https://docs.wto.org/imrd/directdoc.asp?DDFDocuments/t/G/SPS/NMAR20.DOC","EN")</f>
      </c>
      <c r="I11156" s="15">
        <f>HYPERLINK("https://docs.wto.org/imrd/directdoc.asp?DDFDocuments/u/G/SPS/NMAR20.DOC","FR")</f>
      </c>
      <c r="J11156" s="15">
        <f>HYPERLINK("https://docs.wto.org/imrd/directdoc.asp?DDFDocuments/v/G/SPS/NMAR20.DOC","ES")</f>
      </c>
    </row>
    <row r="11157">
      <c r="A11157" s="10" t="s">
        <v>19040</v>
      </c>
      <c r="B11157" s="11" t="s">
        <v>59</v>
      </c>
      <c r="C11157" s="10" t="s">
        <v>18</v>
      </c>
      <c r="D11157" s="12">
        <v>38054</v>
      </c>
      <c r="E11157" s="13" t="s">
        <v>19041</v>
      </c>
      <c r="F11157" s="13" t="s">
        <v>122</v>
      </c>
      <c r="G11157" s="14"/>
      <c r="H11157" s="15">
        <f>HYPERLINK("https://docs.wto.org/imrd/directdoc.asp?DDFDocuments/q/G/SPS/NTPKM29.pdf","EN")</f>
      </c>
      <c r="I11157" s="15">
        <f>HYPERLINK("https://docs.wto.org/imrd/directdoc.asp?DDFDocuments/r/G/SPS/NTPKM29.pdf","FR")</f>
      </c>
      <c r="J11157" s="15">
        <f>HYPERLINK("https://docs.wto.org/imrd/directdoc.asp?DDFDocuments/s/G/SPS/NTPKM29.pdf","ES")</f>
      </c>
    </row>
    <row r="11158">
      <c r="A11158" s="10" t="s">
        <v>19042</v>
      </c>
      <c r="B11158" s="11" t="s">
        <v>34</v>
      </c>
      <c r="C11158" s="10" t="s">
        <v>18</v>
      </c>
      <c r="D11158" s="12">
        <v>38051</v>
      </c>
      <c r="E11158" s="13" t="s">
        <v>19043</v>
      </c>
      <c r="F11158" s="13" t="s">
        <v>74</v>
      </c>
      <c r="G11158" s="14"/>
      <c r="H11158" s="15">
        <f>HYPERLINK("https://docs.wto.org/imrd/directdoc.asp?DDFDocuments/t/G/SPS/NJPN112.doc","EN")</f>
      </c>
      <c r="I11158" s="15">
        <f>HYPERLINK("https://docs.wto.org/imrd/directdoc.asp?DDFDocuments/u/G/SPS/NJPN112.doc","FR")</f>
      </c>
      <c r="J11158" s="15">
        <f>HYPERLINK("https://docs.wto.org/imrd/directdoc.asp?DDFDocuments/v/G/SPS/NJPN112.doc","ES")</f>
      </c>
    </row>
    <row r="11159">
      <c r="A11159" s="10" t="s">
        <v>19044</v>
      </c>
      <c r="B11159" s="11" t="s">
        <v>2102</v>
      </c>
      <c r="C11159" s="10" t="s">
        <v>12</v>
      </c>
      <c r="D11159" s="12">
        <v>38051</v>
      </c>
      <c r="E11159" s="13" t="s">
        <v>19045</v>
      </c>
      <c r="F11159" s="13" t="s">
        <v>24</v>
      </c>
      <c r="G11159" s="14"/>
      <c r="H11159" s="15">
        <f>HYPERLINK("https://docs.wto.org/imrd/directdoc.asp?DDFDocuments/t/G/SPS/NMNG2.doc","EN")</f>
      </c>
      <c r="I11159" s="15">
        <f>HYPERLINK("https://docs.wto.org/imrd/directdoc.asp?DDFDocuments/u/G/SPS/NMNG2.doc","FR")</f>
      </c>
      <c r="J11159" s="15">
        <f>HYPERLINK("https://docs.wto.org/imrd/directdoc.asp?DDFDocuments/v/G/SPS/NMNG2.doc","ES")</f>
      </c>
    </row>
    <row r="11160">
      <c r="A11160" s="10" t="s">
        <v>19046</v>
      </c>
      <c r="B11160" s="11" t="s">
        <v>139</v>
      </c>
      <c r="C11160" s="10" t="s">
        <v>18</v>
      </c>
      <c r="D11160" s="12">
        <v>38050</v>
      </c>
      <c r="E11160" s="13" t="s">
        <v>19047</v>
      </c>
      <c r="F11160" s="13" t="s">
        <v>32</v>
      </c>
      <c r="G11160" s="14"/>
      <c r="H11160" s="15">
        <f>HYPERLINK("https://docs.wto.org/imrd/directdoc.asp?DDFDocuments/q/G/SPS/NIND12.pdf","EN")</f>
      </c>
      <c r="I11160" s="15">
        <f>HYPERLINK("https://docs.wto.org/imrd/directdoc.asp?DDFDocuments/r/G/SPS/NIND12.pdf","FR")</f>
      </c>
      <c r="J11160" s="15">
        <f>HYPERLINK("https://docs.wto.org/imrd/directdoc.asp?DDFDocuments/s/G/SPS/NIND12.pdf","ES")</f>
      </c>
    </row>
    <row r="11161">
      <c r="A11161" s="10" t="s">
        <v>19048</v>
      </c>
      <c r="B11161" s="11" t="s">
        <v>149</v>
      </c>
      <c r="C11161" s="10" t="s">
        <v>12</v>
      </c>
      <c r="D11161" s="12">
        <v>38049</v>
      </c>
      <c r="E11161" s="13" t="s">
        <v>4111</v>
      </c>
      <c r="F11161" s="13" t="s">
        <v>229</v>
      </c>
      <c r="G11161" s="14" t="s">
        <v>72</v>
      </c>
      <c r="H11161" s="15">
        <f>HYPERLINK("https://docs.wto.org/imrd/directdoc.asp?DDFDocuments/q/G/SPS/NCHN73.pdf","EN")</f>
      </c>
      <c r="I11161" s="15">
        <f>HYPERLINK("https://docs.wto.org/imrd/directdoc.asp?DDFDocuments/r/G/SPS/NCHN73.pdf","FR")</f>
      </c>
      <c r="J11161" s="15">
        <f>HYPERLINK("https://docs.wto.org/imrd/directdoc.asp?DDFDocuments/s/G/SPS/NCHN73.pdf","ES")</f>
      </c>
    </row>
    <row r="11162">
      <c r="A11162" s="10" t="s">
        <v>19049</v>
      </c>
      <c r="B11162" s="11" t="s">
        <v>10748</v>
      </c>
      <c r="C11162" s="10" t="s">
        <v>12</v>
      </c>
      <c r="D11162" s="12">
        <v>38049</v>
      </c>
      <c r="E11162" s="13" t="s">
        <v>19050</v>
      </c>
      <c r="F11162" s="13" t="s">
        <v>19051</v>
      </c>
      <c r="G11162" s="14" t="s">
        <v>3481</v>
      </c>
      <c r="H11162" s="15">
        <f>HYPERLINK("https://docs.wto.org/imrd/directdoc.asp?DDFDocuments/q/G/SPS/NISL2.pdf","EN")</f>
      </c>
      <c r="I11162" s="15">
        <f>HYPERLINK("https://docs.wto.org/imrd/directdoc.asp?DDFDocuments/r/G/SPS/NISL2.pdf","FR")</f>
      </c>
      <c r="J11162" s="15">
        <f>HYPERLINK("https://docs.wto.org/imrd/directdoc.asp?DDFDocuments/s/G/SPS/NISL2.pdf","ES")</f>
      </c>
    </row>
    <row r="11163">
      <c r="A11163" s="10" t="s">
        <v>19052</v>
      </c>
      <c r="B11163" s="11" t="s">
        <v>153</v>
      </c>
      <c r="C11163" s="10" t="s">
        <v>12</v>
      </c>
      <c r="D11163" s="12">
        <v>38049</v>
      </c>
      <c r="E11163" s="13" t="s">
        <v>19053</v>
      </c>
      <c r="F11163" s="13" t="s">
        <v>1854</v>
      </c>
      <c r="G11163" s="14" t="s">
        <v>19054</v>
      </c>
      <c r="H11163" s="15">
        <f>HYPERLINK("https://docs.wto.org/imrd/directdoc.asp?DDFDocuments/t/G/SPS/NKOR153.DOC","EN")</f>
      </c>
      <c r="I11163" s="15">
        <f>HYPERLINK("https://docs.wto.org/imrd/directdoc.asp?DDFDocuments/u/G/SPS/NKOR153.DOC","FR")</f>
      </c>
      <c r="J11163" s="15">
        <f>HYPERLINK("https://docs.wto.org/imrd/directdoc.asp?DDFDocuments/v/G/SPS/NKOR153.DOC","ES")</f>
      </c>
    </row>
    <row r="11164">
      <c r="A11164" s="10" t="s">
        <v>19055</v>
      </c>
      <c r="B11164" s="11" t="s">
        <v>145</v>
      </c>
      <c r="C11164" s="10" t="s">
        <v>12</v>
      </c>
      <c r="D11164" s="12">
        <v>38049</v>
      </c>
      <c r="E11164" s="13" t="s">
        <v>10921</v>
      </c>
      <c r="F11164" s="13" t="s">
        <v>56</v>
      </c>
      <c r="G11164" s="14" t="s">
        <v>3481</v>
      </c>
      <c r="H11164" s="15">
        <f>HYPERLINK("https://docs.wto.org/imrd/directdoc.asp?DDFDocuments/q/G/SPS/NPHL67.pdf","EN")</f>
      </c>
      <c r="I11164" s="15">
        <f>HYPERLINK("https://docs.wto.org/imrd/directdoc.asp?DDFDocuments/r/G/SPS/NPHL67.pdf","FR")</f>
      </c>
      <c r="J11164" s="15">
        <f>HYPERLINK("https://docs.wto.org/imrd/directdoc.asp?DDFDocuments/s/G/SPS/NPHL67.pdf","ES")</f>
      </c>
    </row>
    <row r="11165">
      <c r="A11165" s="10" t="s">
        <v>19056</v>
      </c>
      <c r="B11165" s="11" t="s">
        <v>79</v>
      </c>
      <c r="C11165" s="10" t="s">
        <v>12</v>
      </c>
      <c r="D11165" s="12">
        <v>38048</v>
      </c>
      <c r="E11165" s="13" t="s">
        <v>19014</v>
      </c>
      <c r="F11165" s="13" t="s">
        <v>56</v>
      </c>
      <c r="G11165" s="14" t="s">
        <v>3481</v>
      </c>
      <c r="H11165" s="15">
        <f>HYPERLINK("https://docs.wto.org/imrd/directdoc.asp?DDFDocuments/q/G/SPS/NCOL76.pdf","EN")</f>
      </c>
      <c r="I11165" s="15">
        <f>HYPERLINK("https://docs.wto.org/imrd/directdoc.asp?DDFDocuments/r/G/SPS/NCOL76.pdf","FR")</f>
      </c>
      <c r="J11165" s="15">
        <f>HYPERLINK("https://docs.wto.org/imrd/directdoc.asp?DDFDocuments/s/G/SPS/NCOL76.pdf","ES")</f>
      </c>
    </row>
    <row r="11166">
      <c r="A11166" s="10" t="s">
        <v>19057</v>
      </c>
      <c r="B11166" s="11" t="s">
        <v>866</v>
      </c>
      <c r="C11166" s="10" t="s">
        <v>12</v>
      </c>
      <c r="D11166" s="12">
        <v>38047</v>
      </c>
      <c r="E11166" s="13" t="s">
        <v>19058</v>
      </c>
      <c r="F11166" s="13" t="s">
        <v>138</v>
      </c>
      <c r="G11166" s="14"/>
      <c r="H11166" s="15">
        <f>HYPERLINK("https://docs.wto.org/imrd/directdoc.asp?DDFDocuments/q/G/SPS/NBOL5.pdf","EN")</f>
      </c>
      <c r="I11166" s="15">
        <f>HYPERLINK("https://docs.wto.org/imrd/directdoc.asp?DDFDocuments/r/G/SPS/NBOL5.pdf","FR")</f>
      </c>
      <c r="J11166" s="15">
        <f>HYPERLINK("https://docs.wto.org/imrd/directdoc.asp?DDFDocuments/s/G/SPS/NBOL5.pdf","ES")</f>
      </c>
    </row>
    <row r="11167">
      <c r="A11167" s="10" t="s">
        <v>19059</v>
      </c>
      <c r="B11167" s="11" t="s">
        <v>153</v>
      </c>
      <c r="C11167" s="10" t="s">
        <v>18</v>
      </c>
      <c r="D11167" s="12">
        <v>38044</v>
      </c>
      <c r="E11167" s="13" t="s">
        <v>10676</v>
      </c>
      <c r="F11167" s="13" t="s">
        <v>1282</v>
      </c>
      <c r="G11167" s="14"/>
      <c r="H11167" s="15">
        <f>HYPERLINK("https://docs.wto.org/imrd/directdoc.asp?DDFDocuments/t/G/SPS/NKOR152.DOC","EN")</f>
      </c>
      <c r="I11167" s="15">
        <f>HYPERLINK("https://docs.wto.org/imrd/directdoc.asp?DDFDocuments/u/G/SPS/NKOR152.DOC","FR")</f>
      </c>
      <c r="J11167" s="15">
        <f>HYPERLINK("https://docs.wto.org/imrd/directdoc.asp?DDFDocuments/v/G/SPS/NKOR152.DOC","ES")</f>
      </c>
    </row>
    <row r="11168">
      <c r="A11168" s="10" t="s">
        <v>19060</v>
      </c>
      <c r="B11168" s="11" t="s">
        <v>188</v>
      </c>
      <c r="C11168" s="10" t="s">
        <v>40</v>
      </c>
      <c r="D11168" s="12">
        <v>38043</v>
      </c>
      <c r="E11168" s="13" t="s">
        <v>19</v>
      </c>
      <c r="F11168" s="13" t="s">
        <v>992</v>
      </c>
      <c r="G11168" s="14" t="s">
        <v>195</v>
      </c>
      <c r="H11168" s="15">
        <f>HYPERLINK("https://docs.wto.org/imrd/directdoc.asp?DDFDocuments/t/G/SPS/NAUS122A1.doc","EN")</f>
      </c>
      <c r="I11168" s="15">
        <f>HYPERLINK("https://docs.wto.org/imrd/directdoc.asp?DDFDocuments/u/G/SPS/NAUS122A1.doc","FR")</f>
      </c>
      <c r="J11168" s="15">
        <f>HYPERLINK("https://docs.wto.org/imrd/directdoc.asp?DDFDocuments/v/G/SPS/NAUS122A1.doc","ES")</f>
      </c>
    </row>
    <row r="11169">
      <c r="A11169" s="10" t="s">
        <v>19061</v>
      </c>
      <c r="B11169" s="11" t="s">
        <v>188</v>
      </c>
      <c r="C11169" s="10" t="s">
        <v>40</v>
      </c>
      <c r="D11169" s="12">
        <v>38043</v>
      </c>
      <c r="E11169" s="13" t="s">
        <v>19</v>
      </c>
      <c r="F11169" s="13" t="s">
        <v>992</v>
      </c>
      <c r="G11169" s="14" t="s">
        <v>145</v>
      </c>
      <c r="H11169" s="15">
        <f>HYPERLINK("https://docs.wto.org/imrd/directdoc.asp?DDFDocuments/q/G/SPS/NAUS141A1.pdf","EN")</f>
      </c>
      <c r="I11169" s="15">
        <f>HYPERLINK("https://docs.wto.org/imrd/directdoc.asp?DDFDocuments/r/G/SPS/NAUS141A1.pdf","FR")</f>
      </c>
      <c r="J11169" s="15">
        <f>HYPERLINK("https://docs.wto.org/imrd/directdoc.asp?DDFDocuments/s/G/SPS/NAUS141A1.pdf","ES")</f>
      </c>
    </row>
    <row r="11170">
      <c r="A11170" s="10" t="s">
        <v>19062</v>
      </c>
      <c r="B11170" s="11" t="s">
        <v>82</v>
      </c>
      <c r="C11170" s="10" t="s">
        <v>12</v>
      </c>
      <c r="D11170" s="12">
        <v>38043</v>
      </c>
      <c r="E11170" s="13" t="s">
        <v>19063</v>
      </c>
      <c r="F11170" s="13" t="s">
        <v>229</v>
      </c>
      <c r="G11170" s="14" t="s">
        <v>3481</v>
      </c>
      <c r="H11170" s="15">
        <f>HYPERLINK("https://docs.wto.org/imrd/directdoc.asp?DDFDocuments/q/G/SPS/NEEC238.pdf","EN")</f>
      </c>
      <c r="I11170" s="15">
        <f>HYPERLINK("https://docs.wto.org/imrd/directdoc.asp?DDFDocuments/r/G/SPS/NEEC238.pdf","FR")</f>
      </c>
      <c r="J11170" s="15">
        <f>HYPERLINK("https://docs.wto.org/imrd/directdoc.asp?DDFDocuments/s/G/SPS/NEEC238.pdf","ES")</f>
      </c>
    </row>
    <row r="11171">
      <c r="A11171" s="10" t="s">
        <v>19064</v>
      </c>
      <c r="B11171" s="11" t="s">
        <v>145</v>
      </c>
      <c r="C11171" s="10" t="s">
        <v>12</v>
      </c>
      <c r="D11171" s="12">
        <v>38043</v>
      </c>
      <c r="E11171" s="13" t="s">
        <v>10921</v>
      </c>
      <c r="F11171" s="13" t="s">
        <v>229</v>
      </c>
      <c r="G11171" s="14" t="s">
        <v>3481</v>
      </c>
      <c r="H11171" s="15">
        <f>HYPERLINK("https://docs.wto.org/imrd/directdoc.asp?DDFDocuments/q/G/SPS/NPHL64.pdf","EN")</f>
      </c>
      <c r="I11171" s="15">
        <f>HYPERLINK("https://docs.wto.org/imrd/directdoc.asp?DDFDocuments/r/G/SPS/NPHL64.pdf","FR")</f>
      </c>
      <c r="J11171" s="15">
        <f>HYPERLINK("https://docs.wto.org/imrd/directdoc.asp?DDFDocuments/s/G/SPS/NPHL64.pdf","ES")</f>
      </c>
    </row>
    <row r="11172">
      <c r="A11172" s="10" t="s">
        <v>19065</v>
      </c>
      <c r="B11172" s="11" t="s">
        <v>145</v>
      </c>
      <c r="C11172" s="10" t="s">
        <v>12</v>
      </c>
      <c r="D11172" s="12">
        <v>38043</v>
      </c>
      <c r="E11172" s="13" t="s">
        <v>10921</v>
      </c>
      <c r="F11172" s="13" t="s">
        <v>229</v>
      </c>
      <c r="G11172" s="14" t="s">
        <v>19066</v>
      </c>
      <c r="H11172" s="15">
        <f>HYPERLINK("https://docs.wto.org/imrd/directdoc.asp?DDFDocuments/q/G/SPS/NPHL65.pdf","EN")</f>
      </c>
      <c r="I11172" s="15">
        <f>HYPERLINK("https://docs.wto.org/imrd/directdoc.asp?DDFDocuments/r/G/SPS/NPHL65.pdf","FR")</f>
      </c>
      <c r="J11172" s="15">
        <f>HYPERLINK("https://docs.wto.org/imrd/directdoc.asp?DDFDocuments/s/G/SPS/NPHL65.pdf","ES")</f>
      </c>
    </row>
    <row r="11173">
      <c r="A11173" s="10" t="s">
        <v>19067</v>
      </c>
      <c r="B11173" s="11" t="s">
        <v>145</v>
      </c>
      <c r="C11173" s="10" t="s">
        <v>18</v>
      </c>
      <c r="D11173" s="12">
        <v>38043</v>
      </c>
      <c r="E11173" s="13" t="s">
        <v>19068</v>
      </c>
      <c r="F11173" s="13" t="s">
        <v>24</v>
      </c>
      <c r="G11173" s="14"/>
      <c r="H11173" s="15">
        <f>HYPERLINK("https://docs.wto.org/imrd/directdoc.asp?DDFDocuments/t/G/SPS/NPHL66.doc","EN")</f>
      </c>
      <c r="I11173" s="15">
        <f>HYPERLINK("https://docs.wto.org/imrd/directdoc.asp?DDFDocuments/u/G/SPS/NPHL66.doc","FR")</f>
      </c>
      <c r="J11173" s="15">
        <f>HYPERLINK("https://docs.wto.org/imrd/directdoc.asp?DDFDocuments/v/G/SPS/NPHL66.doc","ES")</f>
      </c>
    </row>
    <row r="11174">
      <c r="A11174" s="10" t="s">
        <v>19069</v>
      </c>
      <c r="B11174" s="11" t="s">
        <v>149</v>
      </c>
      <c r="C11174" s="10" t="s">
        <v>12</v>
      </c>
      <c r="D11174" s="12">
        <v>38041</v>
      </c>
      <c r="E11174" s="13" t="s">
        <v>4111</v>
      </c>
      <c r="F11174" s="13" t="s">
        <v>229</v>
      </c>
      <c r="G11174" s="14" t="s">
        <v>3481</v>
      </c>
      <c r="H11174" s="15">
        <f>HYPERLINK("https://docs.wto.org/imrd/directdoc.asp?DDFDocuments/q/G/SPS/NCHN72.pdf","EN")</f>
      </c>
      <c r="I11174" s="15">
        <f>HYPERLINK("https://docs.wto.org/imrd/directdoc.asp?DDFDocuments/r/G/SPS/NCHN72.pdf","FR")</f>
      </c>
      <c r="J11174" s="15">
        <f>HYPERLINK("https://docs.wto.org/imrd/directdoc.asp?DDFDocuments/s/G/SPS/NCHN72.pdf","ES")</f>
      </c>
    </row>
    <row r="11175">
      <c r="A11175" s="10" t="s">
        <v>19070</v>
      </c>
      <c r="B11175" s="11" t="s">
        <v>82</v>
      </c>
      <c r="C11175" s="10" t="s">
        <v>18</v>
      </c>
      <c r="D11175" s="12">
        <v>38041</v>
      </c>
      <c r="E11175" s="13" t="s">
        <v>16655</v>
      </c>
      <c r="F11175" s="13" t="s">
        <v>787</v>
      </c>
      <c r="G11175" s="14"/>
      <c r="H11175" s="15">
        <f>HYPERLINK("https://docs.wto.org/imrd/directdoc.asp?DDFDocuments/t/G/SPS/NEEC236.doc","EN")</f>
      </c>
      <c r="I11175" s="15">
        <f>HYPERLINK("https://docs.wto.org/imrd/directdoc.asp?DDFDocuments/u/G/SPS/NEEC236.doc","FR")</f>
      </c>
      <c r="J11175" s="15">
        <f>HYPERLINK("https://docs.wto.org/imrd/directdoc.asp?DDFDocuments/v/G/SPS/NEEC236.doc","ES")</f>
      </c>
    </row>
    <row r="11176">
      <c r="A11176" s="10" t="s">
        <v>19071</v>
      </c>
      <c r="B11176" s="11" t="s">
        <v>82</v>
      </c>
      <c r="C11176" s="10" t="s">
        <v>18</v>
      </c>
      <c r="D11176" s="12">
        <v>38041</v>
      </c>
      <c r="E11176" s="13" t="s">
        <v>16655</v>
      </c>
      <c r="F11176" s="13" t="s">
        <v>787</v>
      </c>
      <c r="G11176" s="14"/>
      <c r="H11176" s="15">
        <f>HYPERLINK("https://docs.wto.org/imrd/directdoc.asp?DDFDocuments/t/G/SPS/NEEC237.doc","EN")</f>
      </c>
      <c r="I11176" s="15">
        <f>HYPERLINK("https://docs.wto.org/imrd/directdoc.asp?DDFDocuments/u/G/SPS/NEEC237.doc","FR")</f>
      </c>
      <c r="J11176" s="15">
        <f>HYPERLINK("https://docs.wto.org/imrd/directdoc.asp?DDFDocuments/v/G/SPS/NEEC237.doc","ES")</f>
      </c>
    </row>
    <row r="11177">
      <c r="A11177" s="10" t="s">
        <v>19072</v>
      </c>
      <c r="B11177" s="11" t="s">
        <v>195</v>
      </c>
      <c r="C11177" s="10" t="s">
        <v>18</v>
      </c>
      <c r="D11177" s="12">
        <v>38041</v>
      </c>
      <c r="E11177" s="13" t="s">
        <v>19073</v>
      </c>
      <c r="F11177" s="13" t="s">
        <v>8415</v>
      </c>
      <c r="G11177" s="14" t="s">
        <v>188</v>
      </c>
      <c r="H11177" s="15">
        <f>HYPERLINK("https://docs.wto.org/imrd/directdoc.asp?DDFDocuments/t/G/SPS/NNZL282.doc","EN")</f>
      </c>
      <c r="I11177" s="15">
        <f>HYPERLINK("https://docs.wto.org/imrd/directdoc.asp?DDFDocuments/u/G/SPS/NNZL282.doc","FR")</f>
      </c>
      <c r="J11177" s="15">
        <f>HYPERLINK("https://docs.wto.org/imrd/directdoc.asp?DDFDocuments/v/G/SPS/NNZL282.doc","ES")</f>
      </c>
    </row>
    <row r="11178">
      <c r="A11178" s="10" t="s">
        <v>19074</v>
      </c>
      <c r="B11178" s="11" t="s">
        <v>149</v>
      </c>
      <c r="C11178" s="10" t="s">
        <v>201</v>
      </c>
      <c r="D11178" s="12">
        <v>38036</v>
      </c>
      <c r="E11178" s="13" t="s">
        <v>19</v>
      </c>
      <c r="F11178" s="13" t="s">
        <v>19075</v>
      </c>
      <c r="G11178" s="14"/>
      <c r="H11178" s="15">
        <f>HYPERLINK("https://docs.wto.org/imrd/directdoc.asp?DDFDocuments/q/G/SPS/NCHN64C1.pdf","EN")</f>
      </c>
      <c r="I11178" s="15">
        <f>HYPERLINK("https://docs.wto.org/imrd/directdoc.asp?DDFDocuments/r/G/SPS/NCHN64C1.pdf","FR")</f>
      </c>
      <c r="J11178" s="15">
        <f>HYPERLINK("https://docs.wto.org/imrd/directdoc.asp?DDFDocuments/s/G/SPS/NCHN64C1.pdf","ES")</f>
      </c>
    </row>
    <row r="11179">
      <c r="A11179" s="10" t="s">
        <v>19076</v>
      </c>
      <c r="B11179" s="11" t="s">
        <v>149</v>
      </c>
      <c r="C11179" s="10" t="s">
        <v>2295</v>
      </c>
      <c r="D11179" s="12">
        <v>38036</v>
      </c>
      <c r="E11179" s="13" t="s">
        <v>19</v>
      </c>
      <c r="F11179" s="13" t="s">
        <v>19077</v>
      </c>
      <c r="G11179" s="14"/>
      <c r="H11179" s="15">
        <f>HYPERLINK("https://docs.wto.org/imrd/directdoc.asp?DDFDocuments/q/G/SPS/NCHN68C1.pdf","EN")</f>
      </c>
      <c r="I11179" s="15">
        <f>HYPERLINK("https://docs.wto.org/imrd/directdoc.asp?DDFDocuments/r/G/SPS/NCHN68C1.pdf","FR")</f>
      </c>
      <c r="J11179" s="15">
        <f>HYPERLINK("https://docs.wto.org/imrd/directdoc.asp?DDFDocuments/s/G/SPS/NCHN68C1.pdf","ES")</f>
      </c>
    </row>
    <row r="11180">
      <c r="A11180" s="10" t="s">
        <v>19078</v>
      </c>
      <c r="B11180" s="11" t="s">
        <v>379</v>
      </c>
      <c r="C11180" s="10" t="s">
        <v>201</v>
      </c>
      <c r="D11180" s="12">
        <v>38036</v>
      </c>
      <c r="E11180" s="13" t="s">
        <v>19</v>
      </c>
      <c r="F11180" s="13" t="s">
        <v>7603</v>
      </c>
      <c r="G11180" s="14" t="s">
        <v>19079</v>
      </c>
      <c r="H11180" s="15">
        <f>HYPERLINK("https://docs.wto.org/imrd/directdoc.asp?DDFDocuments/t/G/SPS/NGTM21C1.DOC","EN")</f>
      </c>
      <c r="I11180" s="15">
        <f>HYPERLINK("https://docs.wto.org/imrd/directdoc.asp?DDFDocuments/u/G/SPS/NGTM21C1.DOC","FR")</f>
      </c>
      <c r="J11180" s="15">
        <f>HYPERLINK("https://docs.wto.org/imrd/directdoc.asp?DDFDocuments/v/G/SPS/NGTM21C1.DOC","ES")</f>
      </c>
    </row>
    <row r="11181">
      <c r="A11181" s="10" t="s">
        <v>19080</v>
      </c>
      <c r="B11181" s="11" t="s">
        <v>65</v>
      </c>
      <c r="C11181" s="10" t="s">
        <v>12</v>
      </c>
      <c r="D11181" s="12">
        <v>38035</v>
      </c>
      <c r="E11181" s="13" t="s">
        <v>19</v>
      </c>
      <c r="F11181" s="13" t="s">
        <v>229</v>
      </c>
      <c r="G11181" s="14" t="s">
        <v>19081</v>
      </c>
      <c r="H11181" s="15">
        <f>HYPERLINK("https://docs.wto.org/imrd/directdoc.asp?DDFDocuments/t/G/SPS/NCHE36R1.DOC","EN")</f>
      </c>
      <c r="I11181" s="15">
        <f>HYPERLINK("https://docs.wto.org/imrd/directdoc.asp?DDFDocuments/u/G/SPS/NCHE36R1.DOC","FR")</f>
      </c>
      <c r="J11181" s="15">
        <f>HYPERLINK("https://docs.wto.org/imrd/directdoc.asp?DDFDocuments/v/G/SPS/NCHE36R1.DOC","ES")</f>
      </c>
    </row>
    <row r="11182">
      <c r="A11182" s="10" t="s">
        <v>19082</v>
      </c>
      <c r="B11182" s="11" t="s">
        <v>149</v>
      </c>
      <c r="C11182" s="10" t="s">
        <v>201</v>
      </c>
      <c r="D11182" s="12">
        <v>38035</v>
      </c>
      <c r="E11182" s="13" t="s">
        <v>19</v>
      </c>
      <c r="F11182" s="13" t="s">
        <v>19077</v>
      </c>
      <c r="G11182" s="14"/>
      <c r="H11182" s="15">
        <f>HYPERLINK("https://docs.wto.org/imrd/directdoc.asp?DDFDocuments/q/G/SPS/NCHN47C1.pdf","EN")</f>
      </c>
      <c r="I11182" s="15">
        <f>HYPERLINK("https://docs.wto.org/imrd/directdoc.asp?DDFDocuments/r/G/SPS/NCHN47C1.pdf","FR")</f>
      </c>
      <c r="J11182" s="15">
        <f>HYPERLINK("https://docs.wto.org/imrd/directdoc.asp?DDFDocuments/s/G/SPS/NCHN47C1.pdf","ES")</f>
      </c>
    </row>
    <row r="11183">
      <c r="A11183" s="10" t="s">
        <v>19083</v>
      </c>
      <c r="B11183" s="11" t="s">
        <v>149</v>
      </c>
      <c r="C11183" s="10" t="s">
        <v>201</v>
      </c>
      <c r="D11183" s="12">
        <v>38035</v>
      </c>
      <c r="E11183" s="13" t="s">
        <v>19</v>
      </c>
      <c r="F11183" s="13" t="s">
        <v>19084</v>
      </c>
      <c r="G11183" s="14"/>
      <c r="H11183" s="15">
        <f>HYPERLINK("https://docs.wto.org/imrd/directdoc.asp?DDFDocuments/t/G/SPS/NCHN60C1.DOC","EN")</f>
      </c>
      <c r="I11183" s="15">
        <f>HYPERLINK("https://docs.wto.org/imrd/directdoc.asp?DDFDocuments/u/G/SPS/NCHN60C1.DOC","FR")</f>
      </c>
      <c r="J11183" s="15">
        <f>HYPERLINK("https://docs.wto.org/imrd/directdoc.asp?DDFDocuments/v/G/SPS/NCHN60C1.DOC","ES")</f>
      </c>
    </row>
    <row r="11184">
      <c r="A11184" s="10" t="s">
        <v>19085</v>
      </c>
      <c r="B11184" s="11" t="s">
        <v>149</v>
      </c>
      <c r="C11184" s="10" t="s">
        <v>201</v>
      </c>
      <c r="D11184" s="12">
        <v>38035</v>
      </c>
      <c r="E11184" s="13" t="s">
        <v>19</v>
      </c>
      <c r="F11184" s="13" t="s">
        <v>19086</v>
      </c>
      <c r="G11184" s="14"/>
      <c r="H11184" s="15">
        <f>HYPERLINK("https://docs.wto.org/imrd/directdoc.asp?DDFDocuments/t/G/SPS/NCHN65C1.DOC","EN")</f>
      </c>
      <c r="I11184" s="15">
        <f>HYPERLINK("https://docs.wto.org/imrd/directdoc.asp?DDFDocuments/u/G/SPS/NCHN65C1.DOC","FR")</f>
      </c>
      <c r="J11184" s="15">
        <f>HYPERLINK("https://docs.wto.org/imrd/directdoc.asp?DDFDocuments/v/G/SPS/NCHN65C1.DOC","ES")</f>
      </c>
    </row>
    <row r="11185">
      <c r="A11185" s="10" t="s">
        <v>19087</v>
      </c>
      <c r="B11185" s="11" t="s">
        <v>145</v>
      </c>
      <c r="C11185" s="10" t="s">
        <v>18</v>
      </c>
      <c r="D11185" s="12">
        <v>38035</v>
      </c>
      <c r="E11185" s="13" t="s">
        <v>19088</v>
      </c>
      <c r="F11185" s="13" t="s">
        <v>15033</v>
      </c>
      <c r="G11185" s="14"/>
      <c r="H11185" s="15">
        <f>HYPERLINK("https://docs.wto.org/imrd/directdoc.asp?DDFDocuments/t/G/SPS/NPHL61.DOC","EN")</f>
      </c>
      <c r="I11185" s="15">
        <f>HYPERLINK("https://docs.wto.org/imrd/directdoc.asp?DDFDocuments/u/G/SPS/NPHL61.DOC","FR")</f>
      </c>
      <c r="J11185" s="15">
        <f>HYPERLINK("https://docs.wto.org/imrd/directdoc.asp?DDFDocuments/v/G/SPS/NPHL61.DOC","ES")</f>
      </c>
    </row>
    <row r="11186">
      <c r="A11186" s="10" t="s">
        <v>19089</v>
      </c>
      <c r="B11186" s="11" t="s">
        <v>145</v>
      </c>
      <c r="C11186" s="10" t="s">
        <v>18</v>
      </c>
      <c r="D11186" s="12">
        <v>38035</v>
      </c>
      <c r="E11186" s="13" t="s">
        <v>19088</v>
      </c>
      <c r="F11186" s="13" t="s">
        <v>15033</v>
      </c>
      <c r="G11186" s="14"/>
      <c r="H11186" s="15">
        <f>HYPERLINK("https://docs.wto.org/imrd/directdoc.asp?DDFDocuments/t/G/SPS/NPHL62.DOC","EN")</f>
      </c>
      <c r="I11186" s="15">
        <f>HYPERLINK("https://docs.wto.org/imrd/directdoc.asp?DDFDocuments/u/G/SPS/NPHL62.DOC","FR")</f>
      </c>
      <c r="J11186" s="15">
        <f>HYPERLINK("https://docs.wto.org/imrd/directdoc.asp?DDFDocuments/v/G/SPS/NPHL62.DOC","ES")</f>
      </c>
    </row>
    <row r="11187">
      <c r="A11187" s="10" t="s">
        <v>19090</v>
      </c>
      <c r="B11187" s="11" t="s">
        <v>145</v>
      </c>
      <c r="C11187" s="10" t="s">
        <v>18</v>
      </c>
      <c r="D11187" s="12">
        <v>38035</v>
      </c>
      <c r="E11187" s="13" t="s">
        <v>19088</v>
      </c>
      <c r="F11187" s="13" t="s">
        <v>15033</v>
      </c>
      <c r="G11187" s="14"/>
      <c r="H11187" s="15">
        <f>HYPERLINK("https://docs.wto.org/imrd/directdoc.asp?DDFDocuments/t/G/SPS/NPHL63.DOC","EN")</f>
      </c>
      <c r="I11187" s="15">
        <f>HYPERLINK("https://docs.wto.org/imrd/directdoc.asp?DDFDocuments/u/G/SPS/NPHL63.DOC","FR")</f>
      </c>
      <c r="J11187" s="15">
        <f>HYPERLINK("https://docs.wto.org/imrd/directdoc.asp?DDFDocuments/v/G/SPS/NPHL63.DOC","ES")</f>
      </c>
    </row>
    <row r="11188">
      <c r="A11188" s="10" t="s">
        <v>19091</v>
      </c>
      <c r="B11188" s="11" t="s">
        <v>134</v>
      </c>
      <c r="C11188" s="10" t="s">
        <v>18</v>
      </c>
      <c r="D11188" s="12">
        <v>38035</v>
      </c>
      <c r="E11188" s="13" t="s">
        <v>19092</v>
      </c>
      <c r="F11188" s="13" t="s">
        <v>4116</v>
      </c>
      <c r="G11188" s="14"/>
      <c r="H11188" s="15">
        <f>HYPERLINK("https://docs.wto.org/imrd/directdoc.asp?DDFDocuments/t/G/SPS/NTHA110.DOC","EN")</f>
      </c>
      <c r="I11188" s="15">
        <f>HYPERLINK("https://docs.wto.org/imrd/directdoc.asp?DDFDocuments/u/G/SPS/NTHA110.DOC","FR")</f>
      </c>
      <c r="J11188" s="15">
        <f>HYPERLINK("https://docs.wto.org/imrd/directdoc.asp?DDFDocuments/v/G/SPS/NTHA110.DOC","ES")</f>
      </c>
    </row>
    <row r="11189">
      <c r="A11189" s="10" t="s">
        <v>19093</v>
      </c>
      <c r="B11189" s="11" t="s">
        <v>134</v>
      </c>
      <c r="C11189" s="10" t="s">
        <v>18</v>
      </c>
      <c r="D11189" s="12">
        <v>38035</v>
      </c>
      <c r="E11189" s="13" t="s">
        <v>19094</v>
      </c>
      <c r="F11189" s="13" t="s">
        <v>229</v>
      </c>
      <c r="G11189" s="14" t="s">
        <v>19095</v>
      </c>
      <c r="H11189" s="15">
        <f>HYPERLINK("https://docs.wto.org/imrd/directdoc.asp?DDFDocuments/q/G/SPS/NTHA111.pdf","EN")</f>
      </c>
      <c r="I11189" s="15">
        <f>HYPERLINK("https://docs.wto.org/imrd/directdoc.asp?DDFDocuments/r/G/SPS/NTHA111.pdf","FR")</f>
      </c>
      <c r="J11189" s="15">
        <f>HYPERLINK("https://docs.wto.org/imrd/directdoc.asp?DDFDocuments/s/G/SPS/NTHA111.pdf","ES")</f>
      </c>
    </row>
    <row r="11190">
      <c r="A11190" s="10" t="s">
        <v>19096</v>
      </c>
      <c r="B11190" s="11" t="s">
        <v>161</v>
      </c>
      <c r="C11190" s="10" t="s">
        <v>18</v>
      </c>
      <c r="D11190" s="12">
        <v>38035</v>
      </c>
      <c r="E11190" s="13" t="s">
        <v>19097</v>
      </c>
      <c r="F11190" s="13" t="s">
        <v>138</v>
      </c>
      <c r="G11190" s="14" t="s">
        <v>19098</v>
      </c>
      <c r="H11190" s="15">
        <f>HYPERLINK("https://docs.wto.org/imrd/directdoc.asp?DDFDocuments/q/G/SPS/NUSA856.pdf","EN")</f>
      </c>
      <c r="I11190" s="15">
        <f>HYPERLINK("https://docs.wto.org/imrd/directdoc.asp?DDFDocuments/r/G/SPS/NUSA856.pdf","FR")</f>
      </c>
      <c r="J11190" s="15">
        <f>HYPERLINK("https://docs.wto.org/imrd/directdoc.asp?DDFDocuments/s/G/SPS/NUSA856.pdf","ES")</f>
      </c>
    </row>
    <row r="11191">
      <c r="A11191" s="10" t="s">
        <v>19099</v>
      </c>
      <c r="B11191" s="11" t="s">
        <v>27</v>
      </c>
      <c r="C11191" s="10" t="s">
        <v>18</v>
      </c>
      <c r="D11191" s="12">
        <v>38034</v>
      </c>
      <c r="E11191" s="13" t="s">
        <v>19100</v>
      </c>
      <c r="F11191" s="13" t="s">
        <v>2120</v>
      </c>
      <c r="G11191" s="14"/>
      <c r="H11191" s="15">
        <f>HYPERLINK("https://docs.wto.org/imrd/directdoc.asp?DDFDocuments/t/G/SPS/NCRI29.DOC","EN")</f>
      </c>
      <c r="I11191" s="15">
        <f>HYPERLINK("https://docs.wto.org/imrd/directdoc.asp?DDFDocuments/u/G/SPS/NCRI29.DOC","FR")</f>
      </c>
      <c r="J11191" s="15">
        <f>HYPERLINK("https://docs.wto.org/imrd/directdoc.asp?DDFDocuments/v/G/SPS/NCRI29.DOC","ES")</f>
      </c>
    </row>
    <row r="11192">
      <c r="A11192" s="10" t="s">
        <v>19101</v>
      </c>
      <c r="B11192" s="11" t="s">
        <v>27</v>
      </c>
      <c r="C11192" s="10" t="s">
        <v>18</v>
      </c>
      <c r="D11192" s="12">
        <v>38034</v>
      </c>
      <c r="E11192" s="13" t="s">
        <v>19102</v>
      </c>
      <c r="F11192" s="13" t="s">
        <v>2120</v>
      </c>
      <c r="G11192" s="14"/>
      <c r="H11192" s="15">
        <f>HYPERLINK("https://docs.wto.org/imrd/directdoc.asp?DDFDocuments/t/G/SPS/NCRI30.DOC","EN")</f>
      </c>
      <c r="I11192" s="15">
        <f>HYPERLINK("https://docs.wto.org/imrd/directdoc.asp?DDFDocuments/u/G/SPS/NCRI30.DOC","FR")</f>
      </c>
      <c r="J11192" s="15">
        <f>HYPERLINK("https://docs.wto.org/imrd/directdoc.asp?DDFDocuments/v/G/SPS/NCRI30.DOC","ES")</f>
      </c>
    </row>
    <row r="11193">
      <c r="A11193" s="10" t="s">
        <v>19103</v>
      </c>
      <c r="B11193" s="11" t="s">
        <v>17</v>
      </c>
      <c r="C11193" s="10" t="s">
        <v>18</v>
      </c>
      <c r="D11193" s="12">
        <v>38034</v>
      </c>
      <c r="E11193" s="13" t="s">
        <v>19104</v>
      </c>
      <c r="F11193" s="13" t="s">
        <v>24</v>
      </c>
      <c r="G11193" s="14"/>
      <c r="H11193" s="15">
        <f>HYPERLINK("https://docs.wto.org/imrd/directdoc.asp?DDFDocuments/t/G/SPS/NNIC19.doc","EN")</f>
      </c>
      <c r="I11193" s="15">
        <f>HYPERLINK("https://docs.wto.org/imrd/directdoc.asp?DDFDocuments/u/G/SPS/NNIC19.doc","FR")</f>
      </c>
      <c r="J11193" s="15">
        <f>HYPERLINK("https://docs.wto.org/imrd/directdoc.asp?DDFDocuments/v/G/SPS/NNIC19.doc","ES")</f>
      </c>
    </row>
    <row r="11194">
      <c r="A11194" s="10" t="s">
        <v>19105</v>
      </c>
      <c r="B11194" s="11" t="s">
        <v>17</v>
      </c>
      <c r="C11194" s="10" t="s">
        <v>18</v>
      </c>
      <c r="D11194" s="12">
        <v>38034</v>
      </c>
      <c r="E11194" s="13" t="s">
        <v>19106</v>
      </c>
      <c r="F11194" s="13" t="s">
        <v>1515</v>
      </c>
      <c r="G11194" s="14"/>
      <c r="H11194" s="15">
        <f>HYPERLINK("https://docs.wto.org/imrd/directdoc.asp?DDFDocuments/q/G/SPS/NNIC20.pdf","EN")</f>
      </c>
      <c r="I11194" s="15">
        <f>HYPERLINK("https://docs.wto.org/imrd/directdoc.asp?DDFDocuments/r/G/SPS/NNIC20.pdf","FR")</f>
      </c>
      <c r="J11194" s="15">
        <f>HYPERLINK("https://docs.wto.org/imrd/directdoc.asp?DDFDocuments/s/G/SPS/NNIC20.pdf","ES")</f>
      </c>
    </row>
    <row r="11195">
      <c r="A11195" s="10" t="s">
        <v>19107</v>
      </c>
      <c r="B11195" s="11" t="s">
        <v>17</v>
      </c>
      <c r="C11195" s="10" t="s">
        <v>18</v>
      </c>
      <c r="D11195" s="12">
        <v>38034</v>
      </c>
      <c r="E11195" s="13" t="s">
        <v>19108</v>
      </c>
      <c r="F11195" s="13" t="s">
        <v>3404</v>
      </c>
      <c r="G11195" s="14"/>
      <c r="H11195" s="15">
        <f>HYPERLINK("https://docs.wto.org/imrd/directdoc.asp?DDFDocuments/t/G/SPS/NNIC21.DOC","EN")</f>
      </c>
      <c r="I11195" s="15">
        <f>HYPERLINK("https://docs.wto.org/imrd/directdoc.asp?DDFDocuments/u/G/SPS/NNIC21.DOC","FR")</f>
      </c>
      <c r="J11195" s="15">
        <f>HYPERLINK("https://docs.wto.org/imrd/directdoc.asp?DDFDocuments/v/G/SPS/NNIC21.DOC","ES")</f>
      </c>
    </row>
    <row r="11196">
      <c r="A11196" s="10" t="s">
        <v>19109</v>
      </c>
      <c r="B11196" s="11" t="s">
        <v>17</v>
      </c>
      <c r="C11196" s="10" t="s">
        <v>18</v>
      </c>
      <c r="D11196" s="12">
        <v>38034</v>
      </c>
      <c r="E11196" s="13" t="s">
        <v>19110</v>
      </c>
      <c r="F11196" s="13" t="s">
        <v>19111</v>
      </c>
      <c r="G11196" s="14"/>
      <c r="H11196" s="15">
        <f>HYPERLINK("https://docs.wto.org/imrd/directdoc.asp?DDFDocuments/q/G/SPS/NNIC23.pdf","EN")</f>
      </c>
      <c r="I11196" s="15">
        <f>HYPERLINK("https://docs.wto.org/imrd/directdoc.asp?DDFDocuments/r/G/SPS/NNIC23.pdf","FR")</f>
      </c>
      <c r="J11196" s="15">
        <f>HYPERLINK("https://docs.wto.org/imrd/directdoc.asp?DDFDocuments/s/G/SPS/NNIC23.pdf","ES")</f>
      </c>
    </row>
    <row r="11197">
      <c r="A11197" s="10" t="s">
        <v>19112</v>
      </c>
      <c r="B11197" s="11" t="s">
        <v>17</v>
      </c>
      <c r="C11197" s="10" t="s">
        <v>18</v>
      </c>
      <c r="D11197" s="12">
        <v>38034</v>
      </c>
      <c r="E11197" s="13" t="s">
        <v>19113</v>
      </c>
      <c r="F11197" s="13" t="s">
        <v>20</v>
      </c>
      <c r="G11197" s="14"/>
      <c r="H11197" s="15">
        <f>HYPERLINK("https://docs.wto.org/imrd/directdoc.asp?DDFDocuments/t/G/SPS/NNIC24.DOC","EN")</f>
      </c>
      <c r="I11197" s="15">
        <f>HYPERLINK("https://docs.wto.org/imrd/directdoc.asp?DDFDocuments/u/G/SPS/NNIC24.DOC","FR")</f>
      </c>
      <c r="J11197" s="15">
        <f>HYPERLINK("https://docs.wto.org/imrd/directdoc.asp?DDFDocuments/v/G/SPS/NNIC24.DOC","ES")</f>
      </c>
    </row>
    <row r="11198">
      <c r="A11198" s="10" t="s">
        <v>19114</v>
      </c>
      <c r="B11198" s="11" t="s">
        <v>17</v>
      </c>
      <c r="C11198" s="10" t="s">
        <v>18</v>
      </c>
      <c r="D11198" s="12">
        <v>38034</v>
      </c>
      <c r="E11198" s="13" t="s">
        <v>19115</v>
      </c>
      <c r="F11198" s="13" t="s">
        <v>4896</v>
      </c>
      <c r="G11198" s="14"/>
      <c r="H11198" s="15">
        <f>HYPERLINK("https://docs.wto.org/imrd/directdoc.asp?DDFDocuments/q/G/SPS/NNIC25.pdf","EN")</f>
      </c>
      <c r="I11198" s="15">
        <f>HYPERLINK("https://docs.wto.org/imrd/directdoc.asp?DDFDocuments/r/G/SPS/NNIC25.pdf","FR")</f>
      </c>
      <c r="J11198" s="15">
        <f>HYPERLINK("https://docs.wto.org/imrd/directdoc.asp?DDFDocuments/s/G/SPS/NNIC25.pdf","ES")</f>
      </c>
    </row>
    <row r="11199">
      <c r="A11199" s="10" t="s">
        <v>19116</v>
      </c>
      <c r="B11199" s="11" t="s">
        <v>17</v>
      </c>
      <c r="C11199" s="10" t="s">
        <v>18</v>
      </c>
      <c r="D11199" s="12">
        <v>38034</v>
      </c>
      <c r="E11199" s="13" t="s">
        <v>19104</v>
      </c>
      <c r="F11199" s="13" t="s">
        <v>20</v>
      </c>
      <c r="G11199" s="14"/>
      <c r="H11199" s="15">
        <f>HYPERLINK("https://docs.wto.org/imrd/directdoc.asp?DDFDocuments/t/G/SPS/NNIC26.DOC","EN")</f>
      </c>
      <c r="I11199" s="15">
        <f>HYPERLINK("https://docs.wto.org/imrd/directdoc.asp?DDFDocuments/u/G/SPS/NNIC26.DOC","FR")</f>
      </c>
      <c r="J11199" s="15">
        <f>HYPERLINK("https://docs.wto.org/imrd/directdoc.asp?DDFDocuments/v/G/SPS/NNIC26.DOC","ES")</f>
      </c>
    </row>
    <row r="11200">
      <c r="A11200" s="10" t="s">
        <v>19117</v>
      </c>
      <c r="B11200" s="11" t="s">
        <v>17</v>
      </c>
      <c r="C11200" s="10" t="s">
        <v>18</v>
      </c>
      <c r="D11200" s="12">
        <v>38034</v>
      </c>
      <c r="E11200" s="13" t="s">
        <v>19104</v>
      </c>
      <c r="F11200" s="13" t="s">
        <v>20</v>
      </c>
      <c r="G11200" s="14"/>
      <c r="H11200" s="15">
        <f>HYPERLINK("https://docs.wto.org/imrd/directdoc.asp?DDFDocuments/t/G/SPS/NNIC27.DOC","EN")</f>
      </c>
      <c r="I11200" s="15">
        <f>HYPERLINK("https://docs.wto.org/imrd/directdoc.asp?DDFDocuments/u/G/SPS/NNIC27.DOC","FR")</f>
      </c>
      <c r="J11200" s="15">
        <f>HYPERLINK("https://docs.wto.org/imrd/directdoc.asp?DDFDocuments/v/G/SPS/NNIC27.DOC","ES")</f>
      </c>
    </row>
    <row r="11201">
      <c r="A11201" s="10" t="s">
        <v>19118</v>
      </c>
      <c r="B11201" s="11" t="s">
        <v>195</v>
      </c>
      <c r="C11201" s="10" t="s">
        <v>18</v>
      </c>
      <c r="D11201" s="12">
        <v>38034</v>
      </c>
      <c r="E11201" s="13" t="s">
        <v>19119</v>
      </c>
      <c r="F11201" s="13" t="s">
        <v>144</v>
      </c>
      <c r="G11201" s="14" t="s">
        <v>188</v>
      </c>
      <c r="H11201" s="15">
        <f>HYPERLINK("https://docs.wto.org/imrd/directdoc.asp?DDFDocuments/t/G/SPS/NNZL281.doc","EN")</f>
      </c>
      <c r="I11201" s="15">
        <f>HYPERLINK("https://docs.wto.org/imrd/directdoc.asp?DDFDocuments/u/G/SPS/NNZL281.doc","FR")</f>
      </c>
      <c r="J11201" s="15">
        <f>HYPERLINK("https://docs.wto.org/imrd/directdoc.asp?DDFDocuments/v/G/SPS/NNZL281.doc","ES")</f>
      </c>
    </row>
    <row r="11202">
      <c r="A11202" s="10" t="s">
        <v>19120</v>
      </c>
      <c r="B11202" s="11" t="s">
        <v>233</v>
      </c>
      <c r="C11202" s="10" t="s">
        <v>18</v>
      </c>
      <c r="D11202" s="12">
        <v>38034</v>
      </c>
      <c r="E11202" s="13" t="s">
        <v>19121</v>
      </c>
      <c r="F11202" s="13" t="s">
        <v>992</v>
      </c>
      <c r="G11202" s="14" t="s">
        <v>72</v>
      </c>
      <c r="H11202" s="15">
        <f>HYPERLINK("https://docs.wto.org/imrd/directdoc.asp?DDFDocuments/t/G/SPS/NPER69.doc","EN")</f>
      </c>
      <c r="I11202" s="15">
        <f>HYPERLINK("https://docs.wto.org/imrd/directdoc.asp?DDFDocuments/u/G/SPS/NPER69.doc","FR")</f>
      </c>
      <c r="J11202" s="15">
        <f>HYPERLINK("https://docs.wto.org/imrd/directdoc.asp?DDFDocuments/v/G/SPS/NPER69.doc","ES")</f>
      </c>
    </row>
    <row r="11203">
      <c r="A11203" s="10" t="s">
        <v>19122</v>
      </c>
      <c r="B11203" s="11" t="s">
        <v>866</v>
      </c>
      <c r="C11203" s="10" t="s">
        <v>12</v>
      </c>
      <c r="D11203" s="12">
        <v>38033</v>
      </c>
      <c r="E11203" s="13" t="s">
        <v>19123</v>
      </c>
      <c r="F11203" s="13" t="s">
        <v>4395</v>
      </c>
      <c r="G11203" s="14" t="s">
        <v>183</v>
      </c>
      <c r="H11203" s="15">
        <f>HYPERLINK("https://docs.wto.org/imrd/directdoc.asp?DDFDocuments/t/G/SPS/NBOL4.DOC","EN")</f>
      </c>
      <c r="I11203" s="15">
        <f>HYPERLINK("https://docs.wto.org/imrd/directdoc.asp?DDFDocuments/u/G/SPS/NBOL4.DOC","FR")</f>
      </c>
      <c r="J11203" s="15">
        <f>HYPERLINK("https://docs.wto.org/imrd/directdoc.asp?DDFDocuments/v/G/SPS/NBOL4.DOC","ES")</f>
      </c>
    </row>
    <row r="11204">
      <c r="A11204" s="10" t="s">
        <v>19124</v>
      </c>
      <c r="B11204" s="11" t="s">
        <v>195</v>
      </c>
      <c r="C11204" s="10" t="s">
        <v>12</v>
      </c>
      <c r="D11204" s="12">
        <v>38033</v>
      </c>
      <c r="E11204" s="13" t="s">
        <v>19125</v>
      </c>
      <c r="F11204" s="13" t="s">
        <v>80</v>
      </c>
      <c r="G11204" s="14"/>
      <c r="H11204" s="15">
        <f>HYPERLINK("https://docs.wto.org/imrd/directdoc.asp?DDFDocuments/t/G/SPS/NNZL280.DOC","EN")</f>
      </c>
      <c r="I11204" s="15">
        <f>HYPERLINK("https://docs.wto.org/imrd/directdoc.asp?DDFDocuments/u/G/SPS/NNZL280.DOC","FR")</f>
      </c>
      <c r="J11204" s="15">
        <f>HYPERLINK("https://docs.wto.org/imrd/directdoc.asp?DDFDocuments/v/G/SPS/NNZL280.DOC","ES")</f>
      </c>
    </row>
    <row r="11205">
      <c r="A11205" s="10" t="s">
        <v>19126</v>
      </c>
      <c r="B11205" s="11" t="s">
        <v>149</v>
      </c>
      <c r="C11205" s="10" t="s">
        <v>18</v>
      </c>
      <c r="D11205" s="12">
        <v>38030</v>
      </c>
      <c r="E11205" s="13" t="s">
        <v>19127</v>
      </c>
      <c r="F11205" s="13" t="s">
        <v>3169</v>
      </c>
      <c r="G11205" s="14"/>
      <c r="H11205" s="15">
        <f>HYPERLINK("https://docs.wto.org/imrd/directdoc.asp?DDFDocuments/q/G/SPS/NCHN46.pdf","EN")</f>
      </c>
      <c r="I11205" s="15">
        <f>HYPERLINK("https://docs.wto.org/imrd/directdoc.asp?DDFDocuments/r/G/SPS/NCHN46.pdf","FR")</f>
      </c>
      <c r="J11205" s="15">
        <f>HYPERLINK("https://docs.wto.org/imrd/directdoc.asp?DDFDocuments/s/G/SPS/NCHN46.pdf","ES")</f>
      </c>
    </row>
    <row r="11206">
      <c r="A11206" s="10" t="s">
        <v>19128</v>
      </c>
      <c r="B11206" s="11" t="s">
        <v>149</v>
      </c>
      <c r="C11206" s="10" t="s">
        <v>18</v>
      </c>
      <c r="D11206" s="12">
        <v>38030</v>
      </c>
      <c r="E11206" s="13" t="s">
        <v>19129</v>
      </c>
      <c r="F11206" s="13" t="s">
        <v>19077</v>
      </c>
      <c r="G11206" s="14"/>
      <c r="H11206" s="15">
        <f>HYPERLINK("https://docs.wto.org/imrd/directdoc.asp?DDFDocuments/q/G/SPS/NCHN47.pdf","EN")</f>
      </c>
      <c r="I11206" s="15">
        <f>HYPERLINK("https://docs.wto.org/imrd/directdoc.asp?DDFDocuments/r/G/SPS/NCHN47.pdf","FR")</f>
      </c>
      <c r="J11206" s="15">
        <f>HYPERLINK("https://docs.wto.org/imrd/directdoc.asp?DDFDocuments/s/G/SPS/NCHN47.pdf","ES")</f>
      </c>
    </row>
    <row r="11207">
      <c r="A11207" s="10" t="s">
        <v>19130</v>
      </c>
      <c r="B11207" s="11" t="s">
        <v>149</v>
      </c>
      <c r="C11207" s="10" t="s">
        <v>18</v>
      </c>
      <c r="D11207" s="12">
        <v>38030</v>
      </c>
      <c r="E11207" s="13" t="s">
        <v>19131</v>
      </c>
      <c r="F11207" s="13" t="s">
        <v>19075</v>
      </c>
      <c r="G11207" s="14" t="s">
        <v>19132</v>
      </c>
      <c r="H11207" s="15">
        <f>HYPERLINK("https://docs.wto.org/imrd/directdoc.asp?DDFDocuments/q/G/SPS/NCHN48.pdf","EN")</f>
      </c>
      <c r="I11207" s="15">
        <f>HYPERLINK("https://docs.wto.org/imrd/directdoc.asp?DDFDocuments/r/G/SPS/NCHN48.pdf","FR")</f>
      </c>
      <c r="J11207" s="15">
        <f>HYPERLINK("https://docs.wto.org/imrd/directdoc.asp?DDFDocuments/s/G/SPS/NCHN48.pdf","ES")</f>
      </c>
    </row>
    <row r="11208">
      <c r="A11208" s="10" t="s">
        <v>19133</v>
      </c>
      <c r="B11208" s="11" t="s">
        <v>149</v>
      </c>
      <c r="C11208" s="10" t="s">
        <v>18</v>
      </c>
      <c r="D11208" s="12">
        <v>38030</v>
      </c>
      <c r="E11208" s="13" t="s">
        <v>19134</v>
      </c>
      <c r="F11208" s="13" t="s">
        <v>19135</v>
      </c>
      <c r="G11208" s="14" t="s">
        <v>19136</v>
      </c>
      <c r="H11208" s="15">
        <f>HYPERLINK("https://docs.wto.org/imrd/directdoc.asp?DDFDocuments/q/G/SPS/NCHN51.pdf","EN")</f>
      </c>
      <c r="I11208" s="15">
        <f>HYPERLINK("https://docs.wto.org/imrd/directdoc.asp?DDFDocuments/r/G/SPS/NCHN51.pdf","FR")</f>
      </c>
      <c r="J11208" s="15">
        <f>HYPERLINK("https://docs.wto.org/imrd/directdoc.asp?DDFDocuments/s/G/SPS/NCHN51.pdf","ES")</f>
      </c>
    </row>
    <row r="11209">
      <c r="A11209" s="10" t="s">
        <v>19137</v>
      </c>
      <c r="B11209" s="11" t="s">
        <v>149</v>
      </c>
      <c r="C11209" s="10" t="s">
        <v>18</v>
      </c>
      <c r="D11209" s="12">
        <v>38030</v>
      </c>
      <c r="E11209" s="13" t="s">
        <v>19138</v>
      </c>
      <c r="F11209" s="13" t="s">
        <v>19139</v>
      </c>
      <c r="G11209" s="14" t="s">
        <v>19132</v>
      </c>
      <c r="H11209" s="15">
        <f>HYPERLINK("https://docs.wto.org/imrd/directdoc.asp?DDFDocuments/q/G/SPS/NCHN52.pdf","EN")</f>
      </c>
      <c r="I11209" s="15">
        <f>HYPERLINK("https://docs.wto.org/imrd/directdoc.asp?DDFDocuments/r/G/SPS/NCHN52.pdf","FR")</f>
      </c>
      <c r="J11209" s="15">
        <f>HYPERLINK("https://docs.wto.org/imrd/directdoc.asp?DDFDocuments/s/G/SPS/NCHN52.pdf","ES")</f>
      </c>
    </row>
    <row r="11210">
      <c r="A11210" s="10" t="s">
        <v>19140</v>
      </c>
      <c r="B11210" s="11" t="s">
        <v>149</v>
      </c>
      <c r="C11210" s="10" t="s">
        <v>18</v>
      </c>
      <c r="D11210" s="12">
        <v>38030</v>
      </c>
      <c r="E11210" s="13" t="s">
        <v>19141</v>
      </c>
      <c r="F11210" s="13" t="s">
        <v>18811</v>
      </c>
      <c r="G11210" s="14"/>
      <c r="H11210" s="15">
        <f>HYPERLINK("https://docs.wto.org/imrd/directdoc.asp?DDFDocuments/q/G/SPS/NCHN53.pdf","EN")</f>
      </c>
      <c r="I11210" s="15">
        <f>HYPERLINK("https://docs.wto.org/imrd/directdoc.asp?DDFDocuments/r/G/SPS/NCHN53.pdf","FR")</f>
      </c>
      <c r="J11210" s="15">
        <f>HYPERLINK("https://docs.wto.org/imrd/directdoc.asp?DDFDocuments/s/G/SPS/NCHN53.pdf","ES")</f>
      </c>
    </row>
    <row r="11211">
      <c r="A11211" s="10" t="s">
        <v>19142</v>
      </c>
      <c r="B11211" s="11" t="s">
        <v>149</v>
      </c>
      <c r="C11211" s="10" t="s">
        <v>18</v>
      </c>
      <c r="D11211" s="12">
        <v>38030</v>
      </c>
      <c r="E11211" s="13" t="s">
        <v>19143</v>
      </c>
      <c r="F11211" s="13" t="s">
        <v>18811</v>
      </c>
      <c r="G11211" s="14"/>
      <c r="H11211" s="15">
        <f>HYPERLINK("https://docs.wto.org/imrd/directdoc.asp?DDFDocuments/q/G/SPS/NCHN56.pdf","EN")</f>
      </c>
      <c r="I11211" s="15">
        <f>HYPERLINK("https://docs.wto.org/imrd/directdoc.asp?DDFDocuments/r/G/SPS/NCHN56.pdf","FR")</f>
      </c>
      <c r="J11211" s="15">
        <f>HYPERLINK("https://docs.wto.org/imrd/directdoc.asp?DDFDocuments/s/G/SPS/NCHN56.pdf","ES")</f>
      </c>
    </row>
    <row r="11212">
      <c r="A11212" s="10" t="s">
        <v>19144</v>
      </c>
      <c r="B11212" s="11" t="s">
        <v>149</v>
      </c>
      <c r="C11212" s="10" t="s">
        <v>18</v>
      </c>
      <c r="D11212" s="12">
        <v>38030</v>
      </c>
      <c r="E11212" s="13" t="s">
        <v>19145</v>
      </c>
      <c r="F11212" s="13" t="s">
        <v>19084</v>
      </c>
      <c r="G11212" s="14"/>
      <c r="H11212" s="15">
        <f>HYPERLINK("https://docs.wto.org/imrd/directdoc.asp?DDFDocuments/q/G/SPS/NCHN60.pdf","EN")</f>
      </c>
      <c r="I11212" s="15">
        <f>HYPERLINK("https://docs.wto.org/imrd/directdoc.asp?DDFDocuments/r/G/SPS/NCHN60.pdf","FR")</f>
      </c>
      <c r="J11212" s="15">
        <f>HYPERLINK("https://docs.wto.org/imrd/directdoc.asp?DDFDocuments/s/G/SPS/NCHN60.pdf","ES")</f>
      </c>
    </row>
    <row r="11213">
      <c r="A11213" s="10" t="s">
        <v>19146</v>
      </c>
      <c r="B11213" s="11" t="s">
        <v>149</v>
      </c>
      <c r="C11213" s="10" t="s">
        <v>18</v>
      </c>
      <c r="D11213" s="12">
        <v>38030</v>
      </c>
      <c r="E11213" s="13" t="s">
        <v>19147</v>
      </c>
      <c r="F11213" s="13" t="s">
        <v>19148</v>
      </c>
      <c r="G11213" s="14"/>
      <c r="H11213" s="15">
        <f>HYPERLINK("https://docs.wto.org/imrd/directdoc.asp?DDFDocuments/t/G/SPS/NCHN63.DOC","EN")</f>
      </c>
      <c r="I11213" s="15">
        <f>HYPERLINK("https://docs.wto.org/imrd/directdoc.asp?DDFDocuments/u/G/SPS/NCHN63.DOC","FR")</f>
      </c>
      <c r="J11213" s="15">
        <f>HYPERLINK("https://docs.wto.org/imrd/directdoc.asp?DDFDocuments/v/G/SPS/NCHN63.DOC","ES")</f>
      </c>
    </row>
    <row r="11214">
      <c r="A11214" s="10" t="s">
        <v>19149</v>
      </c>
      <c r="B11214" s="11" t="s">
        <v>149</v>
      </c>
      <c r="C11214" s="10" t="s">
        <v>18</v>
      </c>
      <c r="D11214" s="12">
        <v>38030</v>
      </c>
      <c r="E11214" s="13" t="s">
        <v>19131</v>
      </c>
      <c r="F11214" s="13" t="s">
        <v>19075</v>
      </c>
      <c r="G11214" s="14"/>
      <c r="H11214" s="15">
        <f>HYPERLINK("https://docs.wto.org/imrd/directdoc.asp?DDFDocuments/q/G/SPS/NCHN64.pdf","EN")</f>
      </c>
      <c r="I11214" s="15">
        <f>HYPERLINK("https://docs.wto.org/imrd/directdoc.asp?DDFDocuments/r/G/SPS/NCHN64.pdf","FR")</f>
      </c>
      <c r="J11214" s="15">
        <f>HYPERLINK("https://docs.wto.org/imrd/directdoc.asp?DDFDocuments/s/G/SPS/NCHN64.pdf","ES")</f>
      </c>
    </row>
    <row r="11215">
      <c r="A11215" s="10" t="s">
        <v>19150</v>
      </c>
      <c r="B11215" s="11" t="s">
        <v>149</v>
      </c>
      <c r="C11215" s="10" t="s">
        <v>18</v>
      </c>
      <c r="D11215" s="12">
        <v>38030</v>
      </c>
      <c r="E11215" s="13" t="s">
        <v>19151</v>
      </c>
      <c r="F11215" s="13" t="s">
        <v>3114</v>
      </c>
      <c r="G11215" s="14"/>
      <c r="H11215" s="15">
        <f>HYPERLINK("https://docs.wto.org/imrd/directdoc.asp?DDFDocuments/t/G/SPS/NCHN65.DOC","EN")</f>
      </c>
      <c r="I11215" s="15">
        <f>HYPERLINK("https://docs.wto.org/imrd/directdoc.asp?DDFDocuments/u/G/SPS/NCHN65.DOC","FR")</f>
      </c>
      <c r="J11215" s="15">
        <f>HYPERLINK("https://docs.wto.org/imrd/directdoc.asp?DDFDocuments/v/G/SPS/NCHN65.DOC","ES")</f>
      </c>
    </row>
    <row r="11216">
      <c r="A11216" s="10" t="s">
        <v>19152</v>
      </c>
      <c r="B11216" s="11" t="s">
        <v>149</v>
      </c>
      <c r="C11216" s="10" t="s">
        <v>18</v>
      </c>
      <c r="D11216" s="12">
        <v>38030</v>
      </c>
      <c r="E11216" s="13" t="s">
        <v>19143</v>
      </c>
      <c r="F11216" s="13" t="s">
        <v>19153</v>
      </c>
      <c r="G11216" s="14"/>
      <c r="H11216" s="15">
        <f>HYPERLINK("https://docs.wto.org/imrd/directdoc.asp?DDFDocuments/t/G/SPS/NCHN66.DOC","EN")</f>
      </c>
      <c r="I11216" s="15">
        <f>HYPERLINK("https://docs.wto.org/imrd/directdoc.asp?DDFDocuments/u/G/SPS/NCHN66.DOC","FR")</f>
      </c>
      <c r="J11216" s="15">
        <f>HYPERLINK("https://docs.wto.org/imrd/directdoc.asp?DDFDocuments/v/G/SPS/NCHN66.DOC","ES")</f>
      </c>
    </row>
    <row r="11217">
      <c r="A11217" s="10" t="s">
        <v>19154</v>
      </c>
      <c r="B11217" s="11" t="s">
        <v>149</v>
      </c>
      <c r="C11217" s="10" t="s">
        <v>18</v>
      </c>
      <c r="D11217" s="12">
        <v>38030</v>
      </c>
      <c r="E11217" s="13" t="s">
        <v>19143</v>
      </c>
      <c r="F11217" s="13" t="s">
        <v>19077</v>
      </c>
      <c r="G11217" s="14"/>
      <c r="H11217" s="15">
        <f>HYPERLINK("https://docs.wto.org/imrd/directdoc.asp?DDFDocuments/q/G/SPS/NCHN68.pdf","EN")</f>
      </c>
      <c r="I11217" s="15">
        <f>HYPERLINK("https://docs.wto.org/imrd/directdoc.asp?DDFDocuments/r/G/SPS/NCHN68.pdf","FR")</f>
      </c>
      <c r="J11217" s="15">
        <f>HYPERLINK("https://docs.wto.org/imrd/directdoc.asp?DDFDocuments/s/G/SPS/NCHN68.pdf","ES")</f>
      </c>
    </row>
    <row r="11218">
      <c r="A11218" s="10" t="s">
        <v>19155</v>
      </c>
      <c r="B11218" s="11" t="s">
        <v>379</v>
      </c>
      <c r="C11218" s="10" t="s">
        <v>12</v>
      </c>
      <c r="D11218" s="12">
        <v>38030</v>
      </c>
      <c r="E11218" s="13" t="s">
        <v>19156</v>
      </c>
      <c r="F11218" s="13" t="s">
        <v>7603</v>
      </c>
      <c r="G11218" s="14" t="s">
        <v>257</v>
      </c>
      <c r="H11218" s="15">
        <f>HYPERLINK("https://docs.wto.org/imrd/directdoc.asp?DDFDocuments/t/G/SPS/NGTM21.DOC","EN")</f>
      </c>
      <c r="I11218" s="15">
        <f>HYPERLINK("https://docs.wto.org/imrd/directdoc.asp?DDFDocuments/u/G/SPS/NGTM21.DOC","FR")</f>
      </c>
      <c r="J11218" s="15">
        <f>HYPERLINK("https://docs.wto.org/imrd/directdoc.asp?DDFDocuments/v/G/SPS/NGTM21.DOC","ES")</f>
      </c>
    </row>
    <row r="11219">
      <c r="A11219" s="10" t="s">
        <v>19157</v>
      </c>
      <c r="B11219" s="11" t="s">
        <v>82</v>
      </c>
      <c r="C11219" s="10" t="s">
        <v>54</v>
      </c>
      <c r="D11219" s="12">
        <v>38029</v>
      </c>
      <c r="E11219" s="13" t="s">
        <v>19</v>
      </c>
      <c r="F11219" s="13" t="s">
        <v>138</v>
      </c>
      <c r="G11219" s="14" t="s">
        <v>18931</v>
      </c>
      <c r="H11219" s="15">
        <f>HYPERLINK("https://docs.wto.org/imrd/directdoc.asp?DDFDocuments/q/G/SPS/NEEC235A1.pdf","EN")</f>
      </c>
      <c r="I11219" s="15">
        <f>HYPERLINK("https://docs.wto.org/imrd/directdoc.asp?DDFDocuments/r/G/SPS/NEEC235A1.pdf","FR")</f>
      </c>
      <c r="J11219" s="15">
        <f>HYPERLINK("https://docs.wto.org/imrd/directdoc.asp?DDFDocuments/s/G/SPS/NEEC235A1.pdf","ES")</f>
      </c>
    </row>
    <row r="11220">
      <c r="A11220" s="10" t="s">
        <v>19158</v>
      </c>
      <c r="B11220" s="11" t="s">
        <v>1096</v>
      </c>
      <c r="C11220" s="10" t="s">
        <v>12</v>
      </c>
      <c r="D11220" s="12">
        <v>38029</v>
      </c>
      <c r="E11220" s="13" t="s">
        <v>19159</v>
      </c>
      <c r="F11220" s="13" t="s">
        <v>10074</v>
      </c>
      <c r="G11220" s="14"/>
      <c r="H11220" s="15">
        <f>HYPERLINK("https://docs.wto.org/imrd/directdoc.asp?DDFDocuments/q/G/SPS/NSGP26.pdf","EN")</f>
      </c>
      <c r="I11220" s="15">
        <f>HYPERLINK("https://docs.wto.org/imrd/directdoc.asp?DDFDocuments/r/G/SPS/NSGP26.pdf","FR")</f>
      </c>
      <c r="J11220" s="15">
        <f>HYPERLINK("https://docs.wto.org/imrd/directdoc.asp?DDFDocuments/s/G/SPS/NSGP26.pdf","ES")</f>
      </c>
    </row>
    <row r="11221">
      <c r="A11221" s="10" t="s">
        <v>19160</v>
      </c>
      <c r="B11221" s="11" t="s">
        <v>82</v>
      </c>
      <c r="C11221" s="10" t="s">
        <v>54</v>
      </c>
      <c r="D11221" s="12">
        <v>38028</v>
      </c>
      <c r="E11221" s="13" t="s">
        <v>19</v>
      </c>
      <c r="F11221" s="13" t="s">
        <v>19161</v>
      </c>
      <c r="G11221" s="14" t="s">
        <v>18931</v>
      </c>
      <c r="H11221" s="15">
        <f>HYPERLINK("https://docs.wto.org/imrd/directdoc.asp?DDFDocuments/t/G/SPS/NEEC235C1.DOC","EN")</f>
      </c>
      <c r="I11221" s="15">
        <f>HYPERLINK("https://docs.wto.org/imrd/directdoc.asp?DDFDocuments/u/G/SPS/NEEC235C1.DOC","FR")</f>
      </c>
      <c r="J11221" s="15">
        <f>HYPERLINK("https://docs.wto.org/imrd/directdoc.asp?DDFDocuments/v/G/SPS/NEEC235C1.DOC","ES")</f>
      </c>
    </row>
    <row r="11222">
      <c r="A11222" s="10" t="s">
        <v>19162</v>
      </c>
      <c r="B11222" s="11" t="s">
        <v>22</v>
      </c>
      <c r="C11222" s="10" t="s">
        <v>12</v>
      </c>
      <c r="D11222" s="12">
        <v>38028</v>
      </c>
      <c r="E11222" s="13" t="s">
        <v>17678</v>
      </c>
      <c r="F11222" s="13" t="s">
        <v>229</v>
      </c>
      <c r="G11222" s="14" t="s">
        <v>4781</v>
      </c>
      <c r="H11222" s="15">
        <f>HYPERLINK("https://docs.wto.org/imrd/directdoc.asp?DDFDocuments/t/G/SPS/NKEN4.DOC","EN")</f>
      </c>
      <c r="I11222" s="15">
        <f>HYPERLINK("https://docs.wto.org/imrd/directdoc.asp?DDFDocuments/u/G/SPS/NKEN4.DOC","FR")</f>
      </c>
      <c r="J11222" s="15">
        <f>HYPERLINK("https://docs.wto.org/imrd/directdoc.asp?DDFDocuments/v/G/SPS/NKEN4.DOC","ES")</f>
      </c>
    </row>
    <row r="11223">
      <c r="A11223" s="10" t="s">
        <v>19163</v>
      </c>
      <c r="B11223" s="11" t="s">
        <v>22</v>
      </c>
      <c r="C11223" s="10" t="s">
        <v>12</v>
      </c>
      <c r="D11223" s="12">
        <v>38028</v>
      </c>
      <c r="E11223" s="13" t="s">
        <v>19164</v>
      </c>
      <c r="F11223" s="13" t="s">
        <v>3303</v>
      </c>
      <c r="G11223" s="14" t="s">
        <v>3481</v>
      </c>
      <c r="H11223" s="15">
        <f>HYPERLINK("https://docs.wto.org/imrd/directdoc.asp?DDFDocuments/t/G/SPS/NKEN5.DOC","EN")</f>
      </c>
      <c r="I11223" s="15">
        <f>HYPERLINK("https://docs.wto.org/imrd/directdoc.asp?DDFDocuments/u/G/SPS/NKEN5.DOC","FR")</f>
      </c>
      <c r="J11223" s="15">
        <f>HYPERLINK("https://docs.wto.org/imrd/directdoc.asp?DDFDocuments/v/G/SPS/NKEN5.DOC","ES")</f>
      </c>
    </row>
    <row r="11224">
      <c r="A11224" s="10" t="s">
        <v>19165</v>
      </c>
      <c r="B11224" s="11" t="s">
        <v>145</v>
      </c>
      <c r="C11224" s="10" t="s">
        <v>12</v>
      </c>
      <c r="D11224" s="12">
        <v>38028</v>
      </c>
      <c r="E11224" s="13" t="s">
        <v>10921</v>
      </c>
      <c r="F11224" s="13" t="s">
        <v>138</v>
      </c>
      <c r="G11224" s="14" t="s">
        <v>19166</v>
      </c>
      <c r="H11224" s="15">
        <f>HYPERLINK("https://docs.wto.org/imrd/directdoc.asp?DDFDocuments/q/G/SPS/NPHL59.pdf","EN")</f>
      </c>
      <c r="I11224" s="15">
        <f>HYPERLINK("https://docs.wto.org/imrd/directdoc.asp?DDFDocuments/r/G/SPS/NPHL59.pdf","FR")</f>
      </c>
      <c r="J11224" s="15">
        <f>HYPERLINK("https://docs.wto.org/imrd/directdoc.asp?DDFDocuments/s/G/SPS/NPHL59.pdf","ES")</f>
      </c>
    </row>
    <row r="11225">
      <c r="A11225" s="10" t="s">
        <v>19167</v>
      </c>
      <c r="B11225" s="11" t="s">
        <v>145</v>
      </c>
      <c r="C11225" s="10" t="s">
        <v>12</v>
      </c>
      <c r="D11225" s="12">
        <v>38028</v>
      </c>
      <c r="E11225" s="13" t="s">
        <v>19168</v>
      </c>
      <c r="F11225" s="13" t="s">
        <v>7603</v>
      </c>
      <c r="G11225" s="14" t="s">
        <v>72</v>
      </c>
      <c r="H11225" s="15">
        <f>HYPERLINK("https://docs.wto.org/imrd/directdoc.asp?DDFDocuments/t/G/SPS/NPHL60.DOC","EN")</f>
      </c>
      <c r="I11225" s="15">
        <f>HYPERLINK("https://docs.wto.org/imrd/directdoc.asp?DDFDocuments/u/G/SPS/NPHL60.DOC","FR")</f>
      </c>
      <c r="J11225" s="15">
        <f>HYPERLINK("https://docs.wto.org/imrd/directdoc.asp?DDFDocuments/v/G/SPS/NPHL60.DOC","ES")</f>
      </c>
    </row>
    <row r="11226">
      <c r="A11226" s="10" t="s">
        <v>19169</v>
      </c>
      <c r="B11226" s="11" t="s">
        <v>2065</v>
      </c>
      <c r="C11226" s="10" t="s">
        <v>12</v>
      </c>
      <c r="D11226" s="12">
        <v>38027</v>
      </c>
      <c r="E11226" s="13" t="s">
        <v>19170</v>
      </c>
      <c r="F11226" s="13" t="s">
        <v>7603</v>
      </c>
      <c r="G11226" s="14" t="s">
        <v>3481</v>
      </c>
      <c r="H11226" s="15">
        <f>HYPERLINK("https://docs.wto.org/imrd/directdoc.asp?DDFDocuments/t/G/SPS/NMAC6.DOC","EN")</f>
      </c>
      <c r="I11226" s="15">
        <f>HYPERLINK("https://docs.wto.org/imrd/directdoc.asp?DDFDocuments/u/G/SPS/NMAC6.DOC","FR")</f>
      </c>
      <c r="J11226" s="15">
        <f>HYPERLINK("https://docs.wto.org/imrd/directdoc.asp?DDFDocuments/v/G/SPS/NMAC6.DOC","ES")</f>
      </c>
    </row>
    <row r="11227">
      <c r="A11227" s="10" t="s">
        <v>19171</v>
      </c>
      <c r="B11227" s="11" t="s">
        <v>149</v>
      </c>
      <c r="C11227" s="10" t="s">
        <v>12</v>
      </c>
      <c r="D11227" s="12">
        <v>38026</v>
      </c>
      <c r="E11227" s="13" t="s">
        <v>19172</v>
      </c>
      <c r="F11227" s="13" t="s">
        <v>138</v>
      </c>
      <c r="G11227" s="14" t="s">
        <v>16822</v>
      </c>
      <c r="H11227" s="15">
        <f>HYPERLINK("https://docs.wto.org/imrd/directdoc.asp?DDFDocuments/t/G/SPS/NCHN44.DOC","EN")</f>
      </c>
      <c r="I11227" s="15">
        <f>HYPERLINK("https://docs.wto.org/imrd/directdoc.asp?DDFDocuments/u/G/SPS/NCHN44.DOC","FR")</f>
      </c>
      <c r="J11227" s="15">
        <f>HYPERLINK("https://docs.wto.org/imrd/directdoc.asp?DDFDocuments/v/G/SPS/NCHN44.DOC","ES")</f>
      </c>
    </row>
    <row r="11228">
      <c r="A11228" s="10" t="s">
        <v>19173</v>
      </c>
      <c r="B11228" s="11" t="s">
        <v>149</v>
      </c>
      <c r="C11228" s="10" t="s">
        <v>12</v>
      </c>
      <c r="D11228" s="12">
        <v>38026</v>
      </c>
      <c r="E11228" s="13" t="s">
        <v>19172</v>
      </c>
      <c r="F11228" s="13" t="s">
        <v>138</v>
      </c>
      <c r="G11228" s="14" t="s">
        <v>34</v>
      </c>
      <c r="H11228" s="15">
        <f>HYPERLINK("https://docs.wto.org/imrd/directdoc.asp?DDFDocuments/t/G/SPS/NCHN45.doc","EN")</f>
      </c>
      <c r="I11228" s="15">
        <f>HYPERLINK("https://docs.wto.org/imrd/directdoc.asp?DDFDocuments/u/G/SPS/NCHN45.doc","FR")</f>
      </c>
      <c r="J11228" s="15">
        <f>HYPERLINK("https://docs.wto.org/imrd/directdoc.asp?DDFDocuments/v/G/SPS/NCHN45.doc","ES")</f>
      </c>
    </row>
    <row r="11229">
      <c r="A11229" s="10" t="s">
        <v>19174</v>
      </c>
      <c r="B11229" s="11" t="s">
        <v>82</v>
      </c>
      <c r="C11229" s="10" t="s">
        <v>12</v>
      </c>
      <c r="D11229" s="12">
        <v>38026</v>
      </c>
      <c r="E11229" s="13" t="s">
        <v>19175</v>
      </c>
      <c r="F11229" s="13" t="s">
        <v>138</v>
      </c>
      <c r="G11229" s="14" t="s">
        <v>18931</v>
      </c>
      <c r="H11229" s="15">
        <f>HYPERLINK("https://docs.wto.org/imrd/directdoc.asp?DDFDocuments/t/G/SPS/NEEC235.DOC","EN")</f>
      </c>
      <c r="I11229" s="15">
        <f>HYPERLINK("https://docs.wto.org/imrd/directdoc.asp?DDFDocuments/u/G/SPS/NEEC235.DOC","FR")</f>
      </c>
      <c r="J11229" s="15">
        <f>HYPERLINK("https://docs.wto.org/imrd/directdoc.asp?DDFDocuments/v/G/SPS/NEEC235.DOC","ES")</f>
      </c>
    </row>
    <row r="11230">
      <c r="A11230" s="10" t="s">
        <v>19176</v>
      </c>
      <c r="B11230" s="11" t="s">
        <v>141</v>
      </c>
      <c r="C11230" s="10" t="s">
        <v>12</v>
      </c>
      <c r="D11230" s="12">
        <v>38026</v>
      </c>
      <c r="E11230" s="13" t="s">
        <v>19177</v>
      </c>
      <c r="F11230" s="13" t="s">
        <v>138</v>
      </c>
      <c r="G11230" s="14" t="s">
        <v>134</v>
      </c>
      <c r="H11230" s="15">
        <f>HYPERLINK("https://docs.wto.org/imrd/directdoc.asp?DDFDocuments/t/G/SPS/NHUN20.doc","EN")</f>
      </c>
      <c r="I11230" s="15">
        <f>HYPERLINK("https://docs.wto.org/imrd/directdoc.asp?DDFDocuments/u/G/SPS/NHUN20.doc","FR")</f>
      </c>
      <c r="J11230" s="15">
        <f>HYPERLINK("https://docs.wto.org/imrd/directdoc.asp?DDFDocuments/v/G/SPS/NHUN20.doc","ES")</f>
      </c>
    </row>
    <row r="11231">
      <c r="A11231" s="10" t="s">
        <v>19178</v>
      </c>
      <c r="B11231" s="11" t="s">
        <v>1129</v>
      </c>
      <c r="C11231" s="10" t="s">
        <v>12</v>
      </c>
      <c r="D11231" s="12">
        <v>38026</v>
      </c>
      <c r="E11231" s="13" t="s">
        <v>19179</v>
      </c>
      <c r="F11231" s="13" t="s">
        <v>229</v>
      </c>
      <c r="G11231" s="14" t="s">
        <v>19066</v>
      </c>
      <c r="H11231" s="15">
        <f>HYPERLINK("https://docs.wto.org/imrd/directdoc.asp?DDFDocuments/t/G/SPS/NMYS17.DOC","EN")</f>
      </c>
      <c r="I11231" s="15">
        <f>HYPERLINK("https://docs.wto.org/imrd/directdoc.asp?DDFDocuments/u/G/SPS/NMYS17.DOC","FR")</f>
      </c>
      <c r="J11231" s="15">
        <f>HYPERLINK("https://docs.wto.org/imrd/directdoc.asp?DDFDocuments/v/G/SPS/NMYS17.DOC","ES")</f>
      </c>
    </row>
    <row r="11232">
      <c r="A11232" s="10" t="s">
        <v>19180</v>
      </c>
      <c r="B11232" s="11" t="s">
        <v>17</v>
      </c>
      <c r="C11232" s="10" t="s">
        <v>201</v>
      </c>
      <c r="D11232" s="12">
        <v>38026</v>
      </c>
      <c r="E11232" s="13" t="s">
        <v>19</v>
      </c>
      <c r="F11232" s="13" t="s">
        <v>6995</v>
      </c>
      <c r="G11232" s="14"/>
      <c r="H11232" s="15">
        <f>HYPERLINK("https://docs.wto.org/imrd/directdoc.asp?DDFDocuments/t/G/SPS/NNIC18C1.DOC","EN")</f>
      </c>
      <c r="I11232" s="15">
        <f>HYPERLINK("https://docs.wto.org/imrd/directdoc.asp?DDFDocuments/u/G/SPS/NNIC18C1.DOC","FR")</f>
      </c>
      <c r="J11232" s="15">
        <f>HYPERLINK("https://docs.wto.org/imrd/directdoc.asp?DDFDocuments/v/G/SPS/NNIC18C1.DOC","ES")</f>
      </c>
    </row>
    <row r="11233">
      <c r="A11233" s="10" t="s">
        <v>19181</v>
      </c>
      <c r="B11233" s="11" t="s">
        <v>195</v>
      </c>
      <c r="C11233" s="10" t="s">
        <v>18</v>
      </c>
      <c r="D11233" s="12">
        <v>38026</v>
      </c>
      <c r="E11233" s="13" t="s">
        <v>19182</v>
      </c>
      <c r="F11233" s="13" t="s">
        <v>144</v>
      </c>
      <c r="G11233" s="14" t="s">
        <v>18313</v>
      </c>
      <c r="H11233" s="15">
        <f>HYPERLINK("https://docs.wto.org/imrd/directdoc.asp?DDFDocuments/q/G/SPS/NNZL279.pdf","EN")</f>
      </c>
      <c r="I11233" s="15">
        <f>HYPERLINK("https://docs.wto.org/imrd/directdoc.asp?DDFDocuments/r/G/SPS/NNZL279.pdf","FR")</f>
      </c>
      <c r="J11233" s="15">
        <f>HYPERLINK("https://docs.wto.org/imrd/directdoc.asp?DDFDocuments/s/G/SPS/NNZL279.pdf","ES")</f>
      </c>
    </row>
    <row r="11234">
      <c r="A11234" s="10" t="s">
        <v>19183</v>
      </c>
      <c r="B11234" s="11" t="s">
        <v>65</v>
      </c>
      <c r="C11234" s="10" t="s">
        <v>2295</v>
      </c>
      <c r="D11234" s="12">
        <v>38023</v>
      </c>
      <c r="E11234" s="13" t="s">
        <v>19</v>
      </c>
      <c r="F11234" s="13" t="s">
        <v>1282</v>
      </c>
      <c r="G11234" s="14" t="s">
        <v>19184</v>
      </c>
      <c r="H11234" s="15">
        <f>HYPERLINK("https://docs.wto.org/imrd/directdoc.asp?DDFDocuments/t/G/SPS/NCHE33C1.doc","EN")</f>
      </c>
      <c r="I11234" s="15">
        <f>HYPERLINK("https://docs.wto.org/imrd/directdoc.asp?DDFDocuments/u/G/SPS/NCHE33C1.doc","FR")</f>
      </c>
      <c r="J11234" s="15">
        <f>HYPERLINK("https://docs.wto.org/imrd/directdoc.asp?DDFDocuments/v/G/SPS/NCHE33C1.doc","ES")</f>
      </c>
    </row>
    <row r="11235">
      <c r="A11235" s="10" t="s">
        <v>19185</v>
      </c>
      <c r="B11235" s="11" t="s">
        <v>195</v>
      </c>
      <c r="C11235" s="10" t="s">
        <v>12</v>
      </c>
      <c r="D11235" s="12">
        <v>38023</v>
      </c>
      <c r="E11235" s="13" t="s">
        <v>19186</v>
      </c>
      <c r="F11235" s="13" t="s">
        <v>80</v>
      </c>
      <c r="G11235" s="14" t="s">
        <v>19187</v>
      </c>
      <c r="H11235" s="15">
        <f>HYPERLINK("https://docs.wto.org/imrd/directdoc.asp?DDFDocuments/t/G/SPS/NNZL278.DOC","EN")</f>
      </c>
      <c r="I11235" s="15">
        <f>HYPERLINK("https://docs.wto.org/imrd/directdoc.asp?DDFDocuments/u/G/SPS/NNZL278.DOC","FR")</f>
      </c>
      <c r="J11235" s="15">
        <f>HYPERLINK("https://docs.wto.org/imrd/directdoc.asp?DDFDocuments/v/G/SPS/NNZL278.DOC","ES")</f>
      </c>
    </row>
    <row r="11236">
      <c r="A11236" s="10" t="s">
        <v>19188</v>
      </c>
      <c r="B11236" s="11" t="s">
        <v>161</v>
      </c>
      <c r="C11236" s="10" t="s">
        <v>54</v>
      </c>
      <c r="D11236" s="12">
        <v>38023</v>
      </c>
      <c r="E11236" s="13" t="s">
        <v>19</v>
      </c>
      <c r="F11236" s="13" t="s">
        <v>186</v>
      </c>
      <c r="G11236" s="14"/>
      <c r="H11236" s="15">
        <f>HYPERLINK("https://docs.wto.org/imrd/directdoc.asp?DDFDocuments/t/G/SPS/NUSA644A1.doc","EN")</f>
      </c>
      <c r="I11236" s="15">
        <f>HYPERLINK("https://docs.wto.org/imrd/directdoc.asp?DDFDocuments/u/G/SPS/NUSA644A1.doc","FR")</f>
      </c>
      <c r="J11236" s="15">
        <f>HYPERLINK("https://docs.wto.org/imrd/directdoc.asp?DDFDocuments/v/G/SPS/NUSA644A1.doc","ES")</f>
      </c>
    </row>
    <row r="11237">
      <c r="A11237" s="10" t="s">
        <v>19189</v>
      </c>
      <c r="B11237" s="11" t="s">
        <v>65</v>
      </c>
      <c r="C11237" s="10" t="s">
        <v>12</v>
      </c>
      <c r="D11237" s="12">
        <v>38022</v>
      </c>
      <c r="E11237" s="13" t="s">
        <v>4215</v>
      </c>
      <c r="F11237" s="13" t="s">
        <v>229</v>
      </c>
      <c r="G11237" s="14" t="s">
        <v>19081</v>
      </c>
      <c r="H11237" s="15">
        <f>HYPERLINK("https://docs.wto.org/imrd/directdoc.asp?DDFDocuments/t/G/SPS/NCHE36.DOC","EN")</f>
      </c>
      <c r="I11237" s="15">
        <f>HYPERLINK("https://docs.wto.org/imrd/directdoc.asp?DDFDocuments/u/G/SPS/NCHE36.DOC","FR")</f>
      </c>
      <c r="J11237" s="15">
        <f>HYPERLINK("https://docs.wto.org/imrd/directdoc.asp?DDFDocuments/v/G/SPS/NCHE36.DOC","ES")</f>
      </c>
    </row>
    <row r="11238">
      <c r="A11238" s="10" t="s">
        <v>19190</v>
      </c>
      <c r="B11238" s="11" t="s">
        <v>79</v>
      </c>
      <c r="C11238" s="10" t="s">
        <v>12</v>
      </c>
      <c r="D11238" s="12">
        <v>38022</v>
      </c>
      <c r="E11238" s="13" t="s">
        <v>19191</v>
      </c>
      <c r="F11238" s="13" t="s">
        <v>8132</v>
      </c>
      <c r="G11238" s="14" t="s">
        <v>3481</v>
      </c>
      <c r="H11238" s="15">
        <f>HYPERLINK("https://docs.wto.org/imrd/directdoc.asp?DDFDocuments/t/G/SPS/NCOL75.DOC","EN")</f>
      </c>
      <c r="I11238" s="15">
        <f>HYPERLINK("https://docs.wto.org/imrd/directdoc.asp?DDFDocuments/u/G/SPS/NCOL75.DOC","FR")</f>
      </c>
      <c r="J11238" s="15">
        <f>HYPERLINK("https://docs.wto.org/imrd/directdoc.asp?DDFDocuments/v/G/SPS/NCOL75.DOC","ES")</f>
      </c>
    </row>
    <row r="11239">
      <c r="A11239" s="10" t="s">
        <v>19192</v>
      </c>
      <c r="B11239" s="11" t="s">
        <v>145</v>
      </c>
      <c r="C11239" s="10" t="s">
        <v>12</v>
      </c>
      <c r="D11239" s="12">
        <v>38022</v>
      </c>
      <c r="E11239" s="13" t="s">
        <v>10921</v>
      </c>
      <c r="F11239" s="13" t="s">
        <v>229</v>
      </c>
      <c r="G11239" s="14" t="s">
        <v>59</v>
      </c>
      <c r="H11239" s="15">
        <f>HYPERLINK("https://docs.wto.org/imrd/directdoc.asp?DDFDocuments/t/G/SPS/NPHL55.DOC","EN")</f>
      </c>
      <c r="I11239" s="15">
        <f>HYPERLINK("https://docs.wto.org/imrd/directdoc.asp?DDFDocuments/u/G/SPS/NPHL55.DOC","FR")</f>
      </c>
      <c r="J11239" s="15">
        <f>HYPERLINK("https://docs.wto.org/imrd/directdoc.asp?DDFDocuments/v/G/SPS/NPHL55.DOC","ES")</f>
      </c>
    </row>
    <row r="11240">
      <c r="A11240" s="10" t="s">
        <v>19193</v>
      </c>
      <c r="B11240" s="11" t="s">
        <v>145</v>
      </c>
      <c r="C11240" s="10" t="s">
        <v>12</v>
      </c>
      <c r="D11240" s="12">
        <v>38022</v>
      </c>
      <c r="E11240" s="13" t="s">
        <v>10921</v>
      </c>
      <c r="F11240" s="13" t="s">
        <v>229</v>
      </c>
      <c r="G11240" s="14" t="s">
        <v>134</v>
      </c>
      <c r="H11240" s="15">
        <f>HYPERLINK("https://docs.wto.org/imrd/directdoc.asp?DDFDocuments/t/G/SPS/NPHL56.DOC","EN")</f>
      </c>
      <c r="I11240" s="15">
        <f>HYPERLINK("https://docs.wto.org/imrd/directdoc.asp?DDFDocuments/u/G/SPS/NPHL56.DOC","FR")</f>
      </c>
      <c r="J11240" s="15">
        <f>HYPERLINK("https://docs.wto.org/imrd/directdoc.asp?DDFDocuments/v/G/SPS/NPHL56.DOC","ES")</f>
      </c>
    </row>
    <row r="11241">
      <c r="A11241" s="10" t="s">
        <v>19194</v>
      </c>
      <c r="B11241" s="11" t="s">
        <v>145</v>
      </c>
      <c r="C11241" s="10" t="s">
        <v>12</v>
      </c>
      <c r="D11241" s="12">
        <v>38022</v>
      </c>
      <c r="E11241" s="13" t="s">
        <v>10921</v>
      </c>
      <c r="F11241" s="13" t="s">
        <v>229</v>
      </c>
      <c r="G11241" s="14" t="s">
        <v>124</v>
      </c>
      <c r="H11241" s="15">
        <f>HYPERLINK("https://docs.wto.org/imrd/directdoc.asp?DDFDocuments/t/G/SPS/NPHL57.DOC","EN")</f>
      </c>
      <c r="I11241" s="15">
        <f>HYPERLINK("https://docs.wto.org/imrd/directdoc.asp?DDFDocuments/u/G/SPS/NPHL57.DOC","FR")</f>
      </c>
      <c r="J11241" s="15">
        <f>HYPERLINK("https://docs.wto.org/imrd/directdoc.asp?DDFDocuments/v/G/SPS/NPHL57.DOC","ES")</f>
      </c>
    </row>
    <row r="11242">
      <c r="A11242" s="10" t="s">
        <v>19195</v>
      </c>
      <c r="B11242" s="11" t="s">
        <v>145</v>
      </c>
      <c r="C11242" s="10" t="s">
        <v>12</v>
      </c>
      <c r="D11242" s="12">
        <v>38022</v>
      </c>
      <c r="E11242" s="13" t="s">
        <v>10921</v>
      </c>
      <c r="F11242" s="13" t="s">
        <v>229</v>
      </c>
      <c r="G11242" s="14" t="s">
        <v>149</v>
      </c>
      <c r="H11242" s="15">
        <f>HYPERLINK("https://docs.wto.org/imrd/directdoc.asp?DDFDocuments/t/G/SPS/NPHL58.DOC","EN")</f>
      </c>
      <c r="I11242" s="15">
        <f>HYPERLINK("https://docs.wto.org/imrd/directdoc.asp?DDFDocuments/u/G/SPS/NPHL58.DOC","FR")</f>
      </c>
      <c r="J11242" s="15">
        <f>HYPERLINK("https://docs.wto.org/imrd/directdoc.asp?DDFDocuments/v/G/SPS/NPHL58.DOC","ES")</f>
      </c>
    </row>
    <row r="11243">
      <c r="A11243" s="10" t="s">
        <v>19196</v>
      </c>
      <c r="B11243" s="11" t="s">
        <v>161</v>
      </c>
      <c r="C11243" s="10" t="s">
        <v>40</v>
      </c>
      <c r="D11243" s="12">
        <v>38022</v>
      </c>
      <c r="E11243" s="13" t="s">
        <v>19</v>
      </c>
      <c r="F11243" s="13" t="s">
        <v>158</v>
      </c>
      <c r="G11243" s="14" t="s">
        <v>149</v>
      </c>
      <c r="H11243" s="15">
        <f>HYPERLINK("https://docs.wto.org/imrd/directdoc.asp?DDFDocuments/t/G/SPS/NUSA431A2.DOC","EN")</f>
      </c>
      <c r="I11243" s="15">
        <f>HYPERLINK("https://docs.wto.org/imrd/directdoc.asp?DDFDocuments/u/G/SPS/NUSA431A2.DOC","FR")</f>
      </c>
      <c r="J11243" s="15">
        <f>HYPERLINK("https://docs.wto.org/imrd/directdoc.asp?DDFDocuments/v/G/SPS/NUSA431A2.DOC","ES")</f>
      </c>
    </row>
    <row r="11244">
      <c r="A11244" s="10" t="s">
        <v>19197</v>
      </c>
      <c r="B11244" s="11" t="s">
        <v>65</v>
      </c>
      <c r="C11244" s="10" t="s">
        <v>18</v>
      </c>
      <c r="D11244" s="12">
        <v>38021</v>
      </c>
      <c r="E11244" s="13" t="s">
        <v>19198</v>
      </c>
      <c r="F11244" s="13" t="s">
        <v>158</v>
      </c>
      <c r="G11244" s="14"/>
      <c r="H11244" s="15">
        <f>HYPERLINK("https://docs.wto.org/imrd/directdoc.asp?DDFDocuments/t/G/SPS/NCHE34.DOC","EN")</f>
      </c>
      <c r="I11244" s="15">
        <f>HYPERLINK("https://docs.wto.org/imrd/directdoc.asp?DDFDocuments/u/G/SPS/NCHE34.DOC","FR")</f>
      </c>
      <c r="J11244" s="15">
        <f>HYPERLINK("https://docs.wto.org/imrd/directdoc.asp?DDFDocuments/v/G/SPS/NCHE34.DOC","ES")</f>
      </c>
    </row>
    <row r="11245">
      <c r="A11245" s="10" t="s">
        <v>19199</v>
      </c>
      <c r="B11245" s="11" t="s">
        <v>79</v>
      </c>
      <c r="C11245" s="10" t="s">
        <v>12</v>
      </c>
      <c r="D11245" s="12">
        <v>38021</v>
      </c>
      <c r="E11245" s="13" t="s">
        <v>19200</v>
      </c>
      <c r="F11245" s="13" t="s">
        <v>138</v>
      </c>
      <c r="G11245" s="14" t="s">
        <v>19201</v>
      </c>
      <c r="H11245" s="15">
        <f>HYPERLINK("https://docs.wto.org/imrd/directdoc.asp?DDFDocuments/q/G/SPS/NCOL74.pdf","EN")</f>
      </c>
      <c r="I11245" s="15">
        <f>HYPERLINK("https://docs.wto.org/imrd/directdoc.asp?DDFDocuments/r/G/SPS/NCOL74.pdf","FR")</f>
      </c>
      <c r="J11245" s="15">
        <f>HYPERLINK("https://docs.wto.org/imrd/directdoc.asp?DDFDocuments/s/G/SPS/NCOL74.pdf","ES")</f>
      </c>
    </row>
    <row r="11246">
      <c r="A11246" s="10" t="s">
        <v>19202</v>
      </c>
      <c r="B11246" s="11" t="s">
        <v>147</v>
      </c>
      <c r="C11246" s="10" t="s">
        <v>12</v>
      </c>
      <c r="D11246" s="12">
        <v>38019</v>
      </c>
      <c r="E11246" s="13" t="s">
        <v>19203</v>
      </c>
      <c r="F11246" s="13" t="s">
        <v>12620</v>
      </c>
      <c r="G11246" s="14" t="s">
        <v>3481</v>
      </c>
      <c r="H11246" s="15">
        <f>HYPERLINK("https://docs.wto.org/imrd/directdoc.asp?DDFDocuments/t/G/SPS/NBGR19.DOC","EN")</f>
      </c>
      <c r="I11246" s="15">
        <f>HYPERLINK("https://docs.wto.org/imrd/directdoc.asp?DDFDocuments/u/G/SPS/NBGR19.DOC","FR")</f>
      </c>
      <c r="J11246" s="15">
        <f>HYPERLINK("https://docs.wto.org/imrd/directdoc.asp?DDFDocuments/v/G/SPS/NBGR19.DOC","ES")</f>
      </c>
    </row>
    <row r="11247">
      <c r="A11247" s="10" t="s">
        <v>19204</v>
      </c>
      <c r="B11247" s="11" t="s">
        <v>65</v>
      </c>
      <c r="C11247" s="10" t="s">
        <v>12</v>
      </c>
      <c r="D11247" s="12">
        <v>38019</v>
      </c>
      <c r="E11247" s="13" t="s">
        <v>4111</v>
      </c>
      <c r="F11247" s="13" t="s">
        <v>1282</v>
      </c>
      <c r="G11247" s="14" t="s">
        <v>19184</v>
      </c>
      <c r="H11247" s="15">
        <f>HYPERLINK("https://docs.wto.org/imrd/directdoc.asp?DDFDocuments/t/G/SPS/NCHE33.doc","EN")</f>
      </c>
      <c r="I11247" s="15">
        <f>HYPERLINK("https://docs.wto.org/imrd/directdoc.asp?DDFDocuments/u/G/SPS/NCHE33.doc","FR")</f>
      </c>
      <c r="J11247" s="15">
        <f>HYPERLINK("https://docs.wto.org/imrd/directdoc.asp?DDFDocuments/v/G/SPS/NCHE33.doc","ES")</f>
      </c>
    </row>
    <row r="11248">
      <c r="A11248" s="10" t="s">
        <v>19205</v>
      </c>
      <c r="B11248" s="11" t="s">
        <v>79</v>
      </c>
      <c r="C11248" s="10" t="s">
        <v>12</v>
      </c>
      <c r="D11248" s="12">
        <v>38019</v>
      </c>
      <c r="E11248" s="13" t="s">
        <v>19206</v>
      </c>
      <c r="F11248" s="13" t="s">
        <v>13129</v>
      </c>
      <c r="G11248" s="14" t="s">
        <v>3481</v>
      </c>
      <c r="H11248" s="15">
        <f>HYPERLINK("https://docs.wto.org/imrd/directdoc.asp?DDFDocuments/t/G/SPS/NCOL73.DOC","EN")</f>
      </c>
      <c r="I11248" s="15">
        <f>HYPERLINK("https://docs.wto.org/imrd/directdoc.asp?DDFDocuments/u/G/SPS/NCOL73.DOC","FR")</f>
      </c>
      <c r="J11248" s="15">
        <f>HYPERLINK("https://docs.wto.org/imrd/directdoc.asp?DDFDocuments/v/G/SPS/NCOL73.DOC","ES")</f>
      </c>
    </row>
    <row r="11249">
      <c r="A11249" s="10" t="s">
        <v>19207</v>
      </c>
      <c r="B11249" s="11" t="s">
        <v>87</v>
      </c>
      <c r="C11249" s="10" t="s">
        <v>18</v>
      </c>
      <c r="D11249" s="12">
        <v>38019</v>
      </c>
      <c r="E11249" s="13" t="s">
        <v>19208</v>
      </c>
      <c r="F11249" s="13" t="s">
        <v>7212</v>
      </c>
      <c r="G11249" s="14"/>
      <c r="H11249" s="15">
        <f>HYPERLINK("https://docs.wto.org/imrd/directdoc.asp?DDFDocuments/q/G/SPS/NMEX205.pdf","EN")</f>
      </c>
      <c r="I11249" s="15">
        <f>HYPERLINK("https://docs.wto.org/imrd/directdoc.asp?DDFDocuments/r/G/SPS/NMEX205.pdf","FR")</f>
      </c>
      <c r="J11249" s="15">
        <f>HYPERLINK("https://docs.wto.org/imrd/directdoc.asp?DDFDocuments/s/G/SPS/NMEX205.pdf","ES")</f>
      </c>
    </row>
    <row r="11250">
      <c r="A11250" s="10" t="s">
        <v>19209</v>
      </c>
      <c r="B11250" s="11" t="s">
        <v>82</v>
      </c>
      <c r="C11250" s="10" t="s">
        <v>18</v>
      </c>
      <c r="D11250" s="12">
        <v>38015</v>
      </c>
      <c r="E11250" s="13" t="s">
        <v>19210</v>
      </c>
      <c r="F11250" s="13" t="s">
        <v>138</v>
      </c>
      <c r="G11250" s="14" t="s">
        <v>134</v>
      </c>
      <c r="H11250" s="15">
        <f>HYPERLINK("https://docs.wto.org/imrd/directdoc.asp?DDFDocuments/q/G/SPS/NEEC234.pdf","EN")</f>
      </c>
      <c r="I11250" s="15">
        <f>HYPERLINK("https://docs.wto.org/imrd/directdoc.asp?DDFDocuments/r/G/SPS/NEEC234.pdf","FR")</f>
      </c>
      <c r="J11250" s="15">
        <f>HYPERLINK("https://docs.wto.org/imrd/directdoc.asp?DDFDocuments/s/G/SPS/NEEC234.pdf","ES")</f>
      </c>
    </row>
    <row r="11251">
      <c r="A11251" s="10" t="s">
        <v>19211</v>
      </c>
      <c r="B11251" s="11" t="s">
        <v>9156</v>
      </c>
      <c r="C11251" s="10" t="s">
        <v>12</v>
      </c>
      <c r="D11251" s="12">
        <v>38015</v>
      </c>
      <c r="E11251" s="13" t="s">
        <v>19212</v>
      </c>
      <c r="F11251" s="13" t="s">
        <v>19213</v>
      </c>
      <c r="G11251" s="14" t="s">
        <v>3481</v>
      </c>
      <c r="H11251" s="15">
        <f>HYPERLINK("https://docs.wto.org/imrd/directdoc.asp?DDFDocuments/t/G/SPS/NJAM7.DOC","EN")</f>
      </c>
      <c r="I11251" s="15">
        <f>HYPERLINK("https://docs.wto.org/imrd/directdoc.asp?DDFDocuments/u/G/SPS/NJAM7.DOC","FR")</f>
      </c>
      <c r="J11251" s="15">
        <f>HYPERLINK("https://docs.wto.org/imrd/directdoc.asp?DDFDocuments/v/G/SPS/NJAM7.DOC","ES")</f>
      </c>
    </row>
    <row r="11252">
      <c r="A11252" s="10" t="s">
        <v>19214</v>
      </c>
      <c r="B11252" s="11" t="s">
        <v>34</v>
      </c>
      <c r="C11252" s="10" t="s">
        <v>18</v>
      </c>
      <c r="D11252" s="12">
        <v>38015</v>
      </c>
      <c r="E11252" s="13" t="s">
        <v>19215</v>
      </c>
      <c r="F11252" s="13" t="s">
        <v>74</v>
      </c>
      <c r="G11252" s="14"/>
      <c r="H11252" s="15">
        <f>HYPERLINK("https://docs.wto.org/imrd/directdoc.asp?DDFDocuments/t/G/SPS/NJPN111.doc","EN")</f>
      </c>
      <c r="I11252" s="15">
        <f>HYPERLINK("https://docs.wto.org/imrd/directdoc.asp?DDFDocuments/u/G/SPS/NJPN111.doc","FR")</f>
      </c>
      <c r="J11252" s="15">
        <f>HYPERLINK("https://docs.wto.org/imrd/directdoc.asp?DDFDocuments/v/G/SPS/NJPN111.doc","ES")</f>
      </c>
    </row>
    <row r="11253">
      <c r="A11253" s="10" t="s">
        <v>19216</v>
      </c>
      <c r="B11253" s="11" t="s">
        <v>195</v>
      </c>
      <c r="C11253" s="10" t="s">
        <v>18</v>
      </c>
      <c r="D11253" s="12">
        <v>38015</v>
      </c>
      <c r="E11253" s="13" t="s">
        <v>19217</v>
      </c>
      <c r="F11253" s="13" t="s">
        <v>158</v>
      </c>
      <c r="G11253" s="14"/>
      <c r="H11253" s="15">
        <f>HYPERLINK("https://docs.wto.org/imrd/directdoc.asp?DDFDocuments/q/G/SPS/NNZL274.pdf","EN")</f>
      </c>
      <c r="I11253" s="15">
        <f>HYPERLINK("https://docs.wto.org/imrd/directdoc.asp?DDFDocuments/r/G/SPS/NNZL274.pdf","FR")</f>
      </c>
      <c r="J11253" s="15">
        <f>HYPERLINK("https://docs.wto.org/imrd/directdoc.asp?DDFDocuments/s/G/SPS/NNZL274.pdf","ES")</f>
      </c>
    </row>
    <row r="11254">
      <c r="A11254" s="10" t="s">
        <v>19218</v>
      </c>
      <c r="B11254" s="11" t="s">
        <v>195</v>
      </c>
      <c r="C11254" s="10" t="s">
        <v>18</v>
      </c>
      <c r="D11254" s="12">
        <v>38015</v>
      </c>
      <c r="E11254" s="13" t="s">
        <v>17724</v>
      </c>
      <c r="F11254" s="13" t="s">
        <v>186</v>
      </c>
      <c r="G11254" s="14" t="s">
        <v>14070</v>
      </c>
      <c r="H11254" s="15">
        <f>HYPERLINK("https://docs.wto.org/imrd/directdoc.asp?DDFDocuments/t/G/SPS/NNZL275.doc","EN")</f>
      </c>
      <c r="I11254" s="15">
        <f>HYPERLINK("https://docs.wto.org/imrd/directdoc.asp?DDFDocuments/u/G/SPS/NNZL275.doc","FR")</f>
      </c>
      <c r="J11254" s="15">
        <f>HYPERLINK("https://docs.wto.org/imrd/directdoc.asp?DDFDocuments/v/G/SPS/NNZL275.doc","ES")</f>
      </c>
    </row>
    <row r="11255">
      <c r="A11255" s="10" t="s">
        <v>19219</v>
      </c>
      <c r="B11255" s="11" t="s">
        <v>195</v>
      </c>
      <c r="C11255" s="10" t="s">
        <v>12</v>
      </c>
      <c r="D11255" s="12">
        <v>38015</v>
      </c>
      <c r="E11255" s="13" t="s">
        <v>19220</v>
      </c>
      <c r="F11255" s="13" t="s">
        <v>3303</v>
      </c>
      <c r="G11255" s="14" t="s">
        <v>3481</v>
      </c>
      <c r="H11255" s="15">
        <f>HYPERLINK("https://docs.wto.org/imrd/directdoc.asp?DDFDocuments/t/G/SPS/NNZL276.DOC","EN")</f>
      </c>
      <c r="I11255" s="15">
        <f>HYPERLINK("https://docs.wto.org/imrd/directdoc.asp?DDFDocuments/u/G/SPS/NNZL276.DOC","FR")</f>
      </c>
      <c r="J11255" s="15">
        <f>HYPERLINK("https://docs.wto.org/imrd/directdoc.asp?DDFDocuments/v/G/SPS/NNZL276.DOC","ES")</f>
      </c>
    </row>
    <row r="11256">
      <c r="A11256" s="10" t="s">
        <v>19221</v>
      </c>
      <c r="B11256" s="11" t="s">
        <v>195</v>
      </c>
      <c r="C11256" s="10" t="s">
        <v>12</v>
      </c>
      <c r="D11256" s="12">
        <v>38015</v>
      </c>
      <c r="E11256" s="13" t="s">
        <v>2734</v>
      </c>
      <c r="F11256" s="13" t="s">
        <v>19222</v>
      </c>
      <c r="G11256" s="14" t="s">
        <v>3481</v>
      </c>
      <c r="H11256" s="15">
        <f>HYPERLINK("https://docs.wto.org/imrd/directdoc.asp?DDFDocuments/t/G/SPS/NNZL277.DOC","EN")</f>
      </c>
      <c r="I11256" s="15">
        <f>HYPERLINK("https://docs.wto.org/imrd/directdoc.asp?DDFDocuments/u/G/SPS/NNZL277.DOC","FR")</f>
      </c>
      <c r="J11256" s="15">
        <f>HYPERLINK("https://docs.wto.org/imrd/directdoc.asp?DDFDocuments/v/G/SPS/NNZL277.DOC","ES")</f>
      </c>
    </row>
    <row r="11257">
      <c r="A11257" s="10" t="s">
        <v>19223</v>
      </c>
      <c r="B11257" s="11" t="s">
        <v>145</v>
      </c>
      <c r="C11257" s="10" t="s">
        <v>18</v>
      </c>
      <c r="D11257" s="12">
        <v>38015</v>
      </c>
      <c r="E11257" s="13" t="s">
        <v>19224</v>
      </c>
      <c r="F11257" s="13" t="s">
        <v>2192</v>
      </c>
      <c r="G11257" s="14"/>
      <c r="H11257" s="15">
        <f>HYPERLINK("https://docs.wto.org/imrd/directdoc.asp?DDFDocuments/t/G/SPS/NPHL51.DOC","EN")</f>
      </c>
      <c r="I11257" s="15">
        <f>HYPERLINK("https://docs.wto.org/imrd/directdoc.asp?DDFDocuments/u/G/SPS/NPHL51.DOC","FR")</f>
      </c>
      <c r="J11257" s="15">
        <f>HYPERLINK("https://docs.wto.org/imrd/directdoc.asp?DDFDocuments/v/G/SPS/NPHL51.DOC","ES")</f>
      </c>
    </row>
    <row r="11258">
      <c r="A11258" s="10" t="s">
        <v>19225</v>
      </c>
      <c r="B11258" s="11" t="s">
        <v>145</v>
      </c>
      <c r="C11258" s="10" t="s">
        <v>12</v>
      </c>
      <c r="D11258" s="12">
        <v>38015</v>
      </c>
      <c r="E11258" s="13" t="s">
        <v>19168</v>
      </c>
      <c r="F11258" s="13" t="s">
        <v>7603</v>
      </c>
      <c r="G11258" s="14" t="s">
        <v>3481</v>
      </c>
      <c r="H11258" s="15">
        <f>HYPERLINK("https://docs.wto.org/imrd/directdoc.asp?DDFDocuments/t/G/SPS/NPHL52.DOC","EN")</f>
      </c>
      <c r="I11258" s="15">
        <f>HYPERLINK("https://docs.wto.org/imrd/directdoc.asp?DDFDocuments/u/G/SPS/NPHL52.DOC","FR")</f>
      </c>
      <c r="J11258" s="15">
        <f>HYPERLINK("https://docs.wto.org/imrd/directdoc.asp?DDFDocuments/v/G/SPS/NPHL52.DOC","ES")</f>
      </c>
    </row>
    <row r="11259">
      <c r="A11259" s="10" t="s">
        <v>19226</v>
      </c>
      <c r="B11259" s="11" t="s">
        <v>145</v>
      </c>
      <c r="C11259" s="10" t="s">
        <v>12</v>
      </c>
      <c r="D11259" s="12">
        <v>38015</v>
      </c>
      <c r="E11259" s="13" t="s">
        <v>19227</v>
      </c>
      <c r="F11259" s="13" t="s">
        <v>3442</v>
      </c>
      <c r="G11259" s="14"/>
      <c r="H11259" s="15">
        <f>HYPERLINK("https://docs.wto.org/imrd/directdoc.asp?DDFDocuments/q/G/SPS/NPHL53.pdf","EN")</f>
      </c>
      <c r="I11259" s="15">
        <f>HYPERLINK("https://docs.wto.org/imrd/directdoc.asp?DDFDocuments/r/G/SPS/NPHL53.pdf","FR")</f>
      </c>
      <c r="J11259" s="15">
        <f>HYPERLINK("https://docs.wto.org/imrd/directdoc.asp?DDFDocuments/s/G/SPS/NPHL53.pdf","ES")</f>
      </c>
    </row>
    <row r="11260">
      <c r="A11260" s="10" t="s">
        <v>19228</v>
      </c>
      <c r="B11260" s="11" t="s">
        <v>145</v>
      </c>
      <c r="C11260" s="10" t="s">
        <v>12</v>
      </c>
      <c r="D11260" s="12">
        <v>38015</v>
      </c>
      <c r="E11260" s="13" t="s">
        <v>10921</v>
      </c>
      <c r="F11260" s="13" t="s">
        <v>229</v>
      </c>
      <c r="G11260" s="14" t="s">
        <v>19229</v>
      </c>
      <c r="H11260" s="15">
        <f>HYPERLINK("https://docs.wto.org/imrd/directdoc.asp?DDFDocuments/t/G/SPS/NPHL54.DOC","EN")</f>
      </c>
      <c r="I11260" s="15">
        <f>HYPERLINK("https://docs.wto.org/imrd/directdoc.asp?DDFDocuments/u/G/SPS/NPHL54.DOC","FR")</f>
      </c>
      <c r="J11260" s="15">
        <f>HYPERLINK("https://docs.wto.org/imrd/directdoc.asp?DDFDocuments/v/G/SPS/NPHL54.DOC","ES")</f>
      </c>
    </row>
    <row r="11261">
      <c r="A11261" s="10" t="s">
        <v>19230</v>
      </c>
      <c r="B11261" s="11" t="s">
        <v>59</v>
      </c>
      <c r="C11261" s="10" t="s">
        <v>12</v>
      </c>
      <c r="D11261" s="12">
        <v>38015</v>
      </c>
      <c r="E11261" s="13" t="s">
        <v>19231</v>
      </c>
      <c r="F11261" s="13" t="s">
        <v>7603</v>
      </c>
      <c r="G11261" s="14"/>
      <c r="H11261" s="15">
        <f>HYPERLINK("https://docs.wto.org/imrd/directdoc.asp?DDFDocuments/t/G/SPS/NTPKM28.DOC","EN")</f>
      </c>
      <c r="I11261" s="15">
        <f>HYPERLINK("https://docs.wto.org/imrd/directdoc.asp?DDFDocuments/u/G/SPS/NTPKM28.DOC","FR")</f>
      </c>
      <c r="J11261" s="15">
        <f>HYPERLINK("https://docs.wto.org/imrd/directdoc.asp?DDFDocuments/v/G/SPS/NTPKM28.DOC","ES")</f>
      </c>
    </row>
    <row r="11262">
      <c r="A11262" s="10" t="s">
        <v>19232</v>
      </c>
      <c r="B11262" s="11" t="s">
        <v>82</v>
      </c>
      <c r="C11262" s="10" t="s">
        <v>40</v>
      </c>
      <c r="D11262" s="12">
        <v>38012</v>
      </c>
      <c r="E11262" s="13" t="s">
        <v>19</v>
      </c>
      <c r="F11262" s="13" t="s">
        <v>8690</v>
      </c>
      <c r="G11262" s="14"/>
      <c r="H11262" s="15">
        <f>HYPERLINK("https://docs.wto.org/imrd/directdoc.asp?DDFDocuments/t/G/SPS/NEEC208A2.doc","EN")</f>
      </c>
      <c r="I11262" s="15">
        <f>HYPERLINK("https://docs.wto.org/imrd/directdoc.asp?DDFDocuments/u/G/SPS/NEEC208A2.doc","FR")</f>
      </c>
      <c r="J11262" s="15">
        <f>HYPERLINK("https://docs.wto.org/imrd/directdoc.asp?DDFDocuments/v/G/SPS/NEEC208A2.doc","ES")</f>
      </c>
    </row>
    <row r="11263">
      <c r="A11263" s="10" t="s">
        <v>19233</v>
      </c>
      <c r="B11263" s="11" t="s">
        <v>161</v>
      </c>
      <c r="C11263" s="10" t="s">
        <v>18</v>
      </c>
      <c r="D11263" s="12">
        <v>38009</v>
      </c>
      <c r="E11263" s="13" t="s">
        <v>19234</v>
      </c>
      <c r="F11263" s="13" t="s">
        <v>19235</v>
      </c>
      <c r="G11263" s="14"/>
      <c r="H11263" s="15">
        <f>HYPERLINK("https://docs.wto.org/imrd/directdoc.asp?DDFDocuments/t/G/SPS/NUSA844.DOC","EN")</f>
      </c>
      <c r="I11263" s="15">
        <f>HYPERLINK("https://docs.wto.org/imrd/directdoc.asp?DDFDocuments/u/G/SPS/NUSA844.DOC","FR")</f>
      </c>
      <c r="J11263" s="15">
        <f>HYPERLINK("https://docs.wto.org/imrd/directdoc.asp?DDFDocuments/v/G/SPS/NUSA844.DOC","ES")</f>
      </c>
    </row>
    <row r="11264">
      <c r="A11264" s="10" t="s">
        <v>19236</v>
      </c>
      <c r="B11264" s="11" t="s">
        <v>161</v>
      </c>
      <c r="C11264" s="10" t="s">
        <v>18</v>
      </c>
      <c r="D11264" s="12">
        <v>38009</v>
      </c>
      <c r="E11264" s="13" t="s">
        <v>19237</v>
      </c>
      <c r="F11264" s="13" t="s">
        <v>19235</v>
      </c>
      <c r="G11264" s="14"/>
      <c r="H11264" s="15">
        <f>HYPERLINK("https://docs.wto.org/imrd/directdoc.asp?DDFDocuments/t/G/SPS/NUSA845.DOC","EN")</f>
      </c>
      <c r="I11264" s="15">
        <f>HYPERLINK("https://docs.wto.org/imrd/directdoc.asp?DDFDocuments/u/G/SPS/NUSA845.DOC","FR")</f>
      </c>
      <c r="J11264" s="15">
        <f>HYPERLINK("https://docs.wto.org/imrd/directdoc.asp?DDFDocuments/v/G/SPS/NUSA845.DOC","ES")</f>
      </c>
    </row>
    <row r="11265">
      <c r="A11265" s="10" t="s">
        <v>19238</v>
      </c>
      <c r="B11265" s="11" t="s">
        <v>161</v>
      </c>
      <c r="C11265" s="10" t="s">
        <v>18</v>
      </c>
      <c r="D11265" s="12">
        <v>38009</v>
      </c>
      <c r="E11265" s="13" t="s">
        <v>19234</v>
      </c>
      <c r="F11265" s="13" t="s">
        <v>8132</v>
      </c>
      <c r="G11265" s="14"/>
      <c r="H11265" s="15">
        <f>HYPERLINK("https://docs.wto.org/imrd/directdoc.asp?DDFDocuments/t/G/SPS/NUSA846.DOC","EN")</f>
      </c>
      <c r="I11265" s="15">
        <f>HYPERLINK("https://docs.wto.org/imrd/directdoc.asp?DDFDocuments/u/G/SPS/NUSA846.DOC","FR")</f>
      </c>
      <c r="J11265" s="15">
        <f>HYPERLINK("https://docs.wto.org/imrd/directdoc.asp?DDFDocuments/v/G/SPS/NUSA846.DOC","ES")</f>
      </c>
    </row>
    <row r="11266">
      <c r="A11266" s="10" t="s">
        <v>19239</v>
      </c>
      <c r="B11266" s="11" t="s">
        <v>1331</v>
      </c>
      <c r="C11266" s="10" t="s">
        <v>12</v>
      </c>
      <c r="D11266" s="12">
        <v>38008</v>
      </c>
      <c r="E11266" s="13" t="s">
        <v>19240</v>
      </c>
      <c r="F11266" s="13" t="s">
        <v>19241</v>
      </c>
      <c r="G11266" s="14" t="s">
        <v>3481</v>
      </c>
      <c r="H11266" s="15">
        <f>HYPERLINK("https://docs.wto.org/imrd/directdoc.asp?DDFDocuments/t/G/SPS/NHND5.DOC","EN")</f>
      </c>
      <c r="I11266" s="15">
        <f>HYPERLINK("https://docs.wto.org/imrd/directdoc.asp?DDFDocuments/u/G/SPS/NHND5.DOC","FR")</f>
      </c>
      <c r="J11266" s="15">
        <f>HYPERLINK("https://docs.wto.org/imrd/directdoc.asp?DDFDocuments/v/G/SPS/NHND5.DOC","ES")</f>
      </c>
    </row>
    <row r="11267">
      <c r="A11267" s="10" t="s">
        <v>19242</v>
      </c>
      <c r="B11267" s="11" t="s">
        <v>95</v>
      </c>
      <c r="C11267" s="10" t="s">
        <v>18</v>
      </c>
      <c r="D11267" s="12">
        <v>38001</v>
      </c>
      <c r="E11267" s="13" t="s">
        <v>19243</v>
      </c>
      <c r="F11267" s="13" t="s">
        <v>1089</v>
      </c>
      <c r="G11267" s="14" t="s">
        <v>520</v>
      </c>
      <c r="H11267" s="15">
        <f>HYPERLINK("https://docs.wto.org/imrd/directdoc.asp?DDFDocuments/t/G/SPS/NBRA91.DOC","EN")</f>
      </c>
      <c r="I11267" s="15">
        <f>HYPERLINK("https://docs.wto.org/imrd/directdoc.asp?DDFDocuments/u/G/SPS/NBRA91.DOC","FR")</f>
      </c>
      <c r="J11267" s="15">
        <f>HYPERLINK("https://docs.wto.org/imrd/directdoc.asp?DDFDocuments/v/G/SPS/NBRA91.DOC","ES")</f>
      </c>
    </row>
    <row r="11268">
      <c r="A11268" s="10" t="s">
        <v>19244</v>
      </c>
      <c r="B11268" s="11" t="s">
        <v>18929</v>
      </c>
      <c r="C11268" s="10" t="s">
        <v>18</v>
      </c>
      <c r="D11268" s="12">
        <v>38000</v>
      </c>
      <c r="E11268" s="13" t="s">
        <v>19245</v>
      </c>
      <c r="F11268" s="13" t="s">
        <v>1550</v>
      </c>
      <c r="G11268" s="14"/>
      <c r="H11268" s="15">
        <f>HYPERLINK("https://docs.wto.org/imrd/directdoc.asp?DDFDocuments/t/G/SPS/NCYP8.DOC","EN")</f>
      </c>
      <c r="I11268" s="15">
        <f>HYPERLINK("https://docs.wto.org/imrd/directdoc.asp?DDFDocuments/u/G/SPS/NCYP8.DOC","FR")</f>
      </c>
      <c r="J11268" s="15">
        <f>HYPERLINK("https://docs.wto.org/imrd/directdoc.asp?DDFDocuments/v/G/SPS/NCYP8.DOC","ES")</f>
      </c>
    </row>
    <row r="11269">
      <c r="A11269" s="10" t="s">
        <v>19246</v>
      </c>
      <c r="B11269" s="11" t="s">
        <v>145</v>
      </c>
      <c r="C11269" s="10" t="s">
        <v>12</v>
      </c>
      <c r="D11269" s="12">
        <v>37999</v>
      </c>
      <c r="E11269" s="13" t="s">
        <v>10921</v>
      </c>
      <c r="F11269" s="13" t="s">
        <v>229</v>
      </c>
      <c r="G11269" s="14" t="s">
        <v>16822</v>
      </c>
      <c r="H11269" s="15">
        <f>HYPERLINK("https://docs.wto.org/imrd/directdoc.asp?DDFDocuments/t/G/SPS/NPHL50.DOC","EN")</f>
      </c>
      <c r="I11269" s="15">
        <f>HYPERLINK("https://docs.wto.org/imrd/directdoc.asp?DDFDocuments/u/G/SPS/NPHL50.DOC","FR")</f>
      </c>
      <c r="J11269" s="15">
        <f>HYPERLINK("https://docs.wto.org/imrd/directdoc.asp?DDFDocuments/v/G/SPS/NPHL50.DOC","ES")</f>
      </c>
    </row>
    <row r="11270">
      <c r="A11270" s="10" t="s">
        <v>19247</v>
      </c>
      <c r="B11270" s="11" t="s">
        <v>153</v>
      </c>
      <c r="C11270" s="10" t="s">
        <v>12</v>
      </c>
      <c r="D11270" s="12">
        <v>37993</v>
      </c>
      <c r="E11270" s="13" t="s">
        <v>19248</v>
      </c>
      <c r="F11270" s="13" t="s">
        <v>6154</v>
      </c>
      <c r="G11270" s="14" t="s">
        <v>3481</v>
      </c>
      <c r="H11270" s="15">
        <f>HYPERLINK("https://docs.wto.org/imrd/directdoc.asp?DDFDocuments/q/G/SPS/NKOR150.pdf","EN")</f>
      </c>
      <c r="I11270" s="15">
        <f>HYPERLINK("https://docs.wto.org/imrd/directdoc.asp?DDFDocuments/r/G/SPS/NKOR150.pdf","FR")</f>
      </c>
      <c r="J11270" s="15">
        <f>HYPERLINK("https://docs.wto.org/imrd/directdoc.asp?DDFDocuments/s/G/SPS/NKOR150.pdf","ES")</f>
      </c>
    </row>
    <row r="11271">
      <c r="A11271" s="10" t="s">
        <v>19249</v>
      </c>
      <c r="B11271" s="11" t="s">
        <v>153</v>
      </c>
      <c r="C11271" s="10" t="s">
        <v>54</v>
      </c>
      <c r="D11271" s="12">
        <v>37993</v>
      </c>
      <c r="E11271" s="13" t="s">
        <v>19</v>
      </c>
      <c r="F11271" s="13" t="s">
        <v>6154</v>
      </c>
      <c r="G11271" s="14" t="s">
        <v>19250</v>
      </c>
      <c r="H11271" s="15">
        <f>HYPERLINK("https://docs.wto.org/imrd/directdoc.asp?DDFDocuments/q/G/SPS/NKOR87R1A3.pdf","EN")</f>
      </c>
      <c r="I11271" s="15">
        <f>HYPERLINK("https://docs.wto.org/imrd/directdoc.asp?DDFDocuments/r/G/SPS/NKOR87R1A3.pdf","FR")</f>
      </c>
      <c r="J11271" s="15">
        <f>HYPERLINK("https://docs.wto.org/imrd/directdoc.asp?DDFDocuments/s/G/SPS/NKOR87R1A3.pdf","ES")</f>
      </c>
    </row>
    <row r="11272">
      <c r="A11272" s="10" t="s">
        <v>19251</v>
      </c>
      <c r="B11272" s="11" t="s">
        <v>1129</v>
      </c>
      <c r="C11272" s="10" t="s">
        <v>12</v>
      </c>
      <c r="D11272" s="12">
        <v>37993</v>
      </c>
      <c r="E11272" s="13" t="s">
        <v>19252</v>
      </c>
      <c r="F11272" s="13" t="s">
        <v>7603</v>
      </c>
      <c r="G11272" s="14" t="s">
        <v>3481</v>
      </c>
      <c r="H11272" s="15">
        <f>HYPERLINK("https://docs.wto.org/imrd/directdoc.asp?DDFDocuments/t/G/SPS/NMYS16.DOC","EN")</f>
      </c>
      <c r="I11272" s="15">
        <f>HYPERLINK("https://docs.wto.org/imrd/directdoc.asp?DDFDocuments/u/G/SPS/NMYS16.DOC","FR")</f>
      </c>
      <c r="J11272" s="15">
        <f>HYPERLINK("https://docs.wto.org/imrd/directdoc.asp?DDFDocuments/v/G/SPS/NMYS16.DOC","ES")</f>
      </c>
    </row>
    <row r="11273">
      <c r="A11273" s="10" t="s">
        <v>19253</v>
      </c>
      <c r="B11273" s="11" t="s">
        <v>233</v>
      </c>
      <c r="C11273" s="10" t="s">
        <v>12</v>
      </c>
      <c r="D11273" s="12">
        <v>37993</v>
      </c>
      <c r="E11273" s="13" t="s">
        <v>19254</v>
      </c>
      <c r="F11273" s="13" t="s">
        <v>7603</v>
      </c>
      <c r="G11273" s="14" t="s">
        <v>3481</v>
      </c>
      <c r="H11273" s="15">
        <f>HYPERLINK("https://docs.wto.org/imrd/directdoc.asp?DDFDocuments/t/G/SPS/NPER67.DOC","EN")</f>
      </c>
      <c r="I11273" s="15">
        <f>HYPERLINK("https://docs.wto.org/imrd/directdoc.asp?DDFDocuments/u/G/SPS/NPER67.DOC","FR")</f>
      </c>
      <c r="J11273" s="15">
        <f>HYPERLINK("https://docs.wto.org/imrd/directdoc.asp?DDFDocuments/v/G/SPS/NPER67.DOC","ES")</f>
      </c>
    </row>
    <row r="11274">
      <c r="A11274" s="10" t="s">
        <v>19255</v>
      </c>
      <c r="B11274" s="11" t="s">
        <v>233</v>
      </c>
      <c r="C11274" s="10" t="s">
        <v>12</v>
      </c>
      <c r="D11274" s="12">
        <v>37993</v>
      </c>
      <c r="E11274" s="13" t="s">
        <v>19256</v>
      </c>
      <c r="F11274" s="13" t="s">
        <v>7603</v>
      </c>
      <c r="G11274" s="14" t="s">
        <v>17692</v>
      </c>
      <c r="H11274" s="15">
        <f>HYPERLINK("https://docs.wto.org/imrd/directdoc.asp?DDFDocuments/t/G/SPS/NPER68.DOC","EN")</f>
      </c>
      <c r="I11274" s="15">
        <f>HYPERLINK("https://docs.wto.org/imrd/directdoc.asp?DDFDocuments/u/G/SPS/NPER68.DOC","FR")</f>
      </c>
      <c r="J11274" s="15">
        <f>HYPERLINK("https://docs.wto.org/imrd/directdoc.asp?DDFDocuments/v/G/SPS/NPER68.DOC","ES")</f>
      </c>
    </row>
    <row r="11275">
      <c r="A11275" s="10" t="s">
        <v>19257</v>
      </c>
      <c r="B11275" s="11" t="s">
        <v>72</v>
      </c>
      <c r="C11275" s="10" t="s">
        <v>18</v>
      </c>
      <c r="D11275" s="12">
        <v>37992</v>
      </c>
      <c r="E11275" s="13" t="s">
        <v>19</v>
      </c>
      <c r="F11275" s="13" t="s">
        <v>15131</v>
      </c>
      <c r="G11275" s="14" t="s">
        <v>18374</v>
      </c>
      <c r="H11275" s="15">
        <f>HYPERLINK("https://docs.wto.org/imrd/directdoc.asp?DDFDocuments/t/G/SPS/NCAN157R2A2.DOC","EN")</f>
      </c>
      <c r="I11275" s="15">
        <f>HYPERLINK("https://docs.wto.org/imrd/directdoc.asp?DDFDocuments/u/G/SPS/NCAN157R2A2.DOC","FR")</f>
      </c>
      <c r="J11275" s="15">
        <f>HYPERLINK("https://docs.wto.org/imrd/directdoc.asp?DDFDocuments/v/G/SPS/NCAN157R2A2.DOC","ES")</f>
      </c>
    </row>
    <row r="11276">
      <c r="A11276" s="10" t="s">
        <v>19258</v>
      </c>
      <c r="B11276" s="11" t="s">
        <v>233</v>
      </c>
      <c r="C11276" s="10" t="s">
        <v>18</v>
      </c>
      <c r="D11276" s="12">
        <v>37992</v>
      </c>
      <c r="E11276" s="13" t="s">
        <v>19259</v>
      </c>
      <c r="F11276" s="13" t="s">
        <v>16821</v>
      </c>
      <c r="G11276" s="14"/>
      <c r="H11276" s="15">
        <f>HYPERLINK("https://docs.wto.org/imrd/directdoc.asp?DDFDocuments/t/G/SPS/NPER66.DOC","EN")</f>
      </c>
      <c r="I11276" s="15">
        <f>HYPERLINK("https://docs.wto.org/imrd/directdoc.asp?DDFDocuments/u/G/SPS/NPER66.DOC","FR")</f>
      </c>
      <c r="J11276" s="15">
        <f>HYPERLINK("https://docs.wto.org/imrd/directdoc.asp?DDFDocuments/v/G/SPS/NPER66.DOC","ES")</f>
      </c>
    </row>
    <row r="11277">
      <c r="A11277" s="10" t="s">
        <v>19260</v>
      </c>
      <c r="B11277" s="11" t="s">
        <v>720</v>
      </c>
      <c r="C11277" s="10" t="s">
        <v>201</v>
      </c>
      <c r="D11277" s="12">
        <v>37992</v>
      </c>
      <c r="E11277" s="13" t="s">
        <v>19</v>
      </c>
      <c r="F11277" s="13" t="s">
        <v>2120</v>
      </c>
      <c r="G11277" s="14"/>
      <c r="H11277" s="15">
        <f>HYPERLINK("https://docs.wto.org/imrd/directdoc.asp?DDFDocuments/t/G/SPS/NSLV53C1.doc","EN")</f>
      </c>
      <c r="I11277" s="15">
        <f>HYPERLINK("https://docs.wto.org/imrd/directdoc.asp?DDFDocuments/u/G/SPS/NSLV53C1.doc","FR")</f>
      </c>
      <c r="J11277" s="15">
        <f>HYPERLINK("https://docs.wto.org/imrd/directdoc.asp?DDFDocuments/v/G/SPS/NSLV53C1.doc","ES")</f>
      </c>
    </row>
    <row r="11278">
      <c r="A11278" s="10" t="s">
        <v>19261</v>
      </c>
      <c r="B11278" s="11" t="s">
        <v>134</v>
      </c>
      <c r="C11278" s="10" t="s">
        <v>12</v>
      </c>
      <c r="D11278" s="12">
        <v>37992</v>
      </c>
      <c r="E11278" s="13" t="s">
        <v>19262</v>
      </c>
      <c r="F11278" s="13" t="s">
        <v>7603</v>
      </c>
      <c r="G11278" s="14" t="s">
        <v>3481</v>
      </c>
      <c r="H11278" s="15">
        <f>HYPERLINK("https://docs.wto.org/imrd/directdoc.asp?DDFDocuments/t/G/SPS/NTHA109.DOC","EN")</f>
      </c>
      <c r="I11278" s="15">
        <f>HYPERLINK("https://docs.wto.org/imrd/directdoc.asp?DDFDocuments/u/G/SPS/NTHA109.DOC","FR")</f>
      </c>
      <c r="J11278" s="15">
        <f>HYPERLINK("https://docs.wto.org/imrd/directdoc.asp?DDFDocuments/v/G/SPS/NTHA109.DOC","ES")</f>
      </c>
    </row>
    <row r="11279">
      <c r="A11279" s="10" t="s">
        <v>19263</v>
      </c>
      <c r="B11279" s="11" t="s">
        <v>149</v>
      </c>
      <c r="C11279" s="10" t="s">
        <v>18</v>
      </c>
      <c r="D11279" s="12">
        <v>37978</v>
      </c>
      <c r="E11279" s="13" t="s">
        <v>19264</v>
      </c>
      <c r="F11279" s="13" t="s">
        <v>2120</v>
      </c>
      <c r="G11279" s="14"/>
      <c r="H11279" s="15">
        <f>HYPERLINK("https://docs.wto.org/imrd/directdoc.asp?DDFDocuments/t/G/SPS/NCHN43.doc","EN")</f>
      </c>
      <c r="I11279" s="15">
        <f>HYPERLINK("https://docs.wto.org/imrd/directdoc.asp?DDFDocuments/u/G/SPS/NCHN43.doc","FR")</f>
      </c>
      <c r="J11279" s="15">
        <f>HYPERLINK("https://docs.wto.org/imrd/directdoc.asp?DDFDocuments/v/G/SPS/NCHN43.doc","ES")</f>
      </c>
    </row>
    <row r="11280">
      <c r="A11280" s="10" t="s">
        <v>19265</v>
      </c>
      <c r="B11280" s="11" t="s">
        <v>82</v>
      </c>
      <c r="C11280" s="10" t="s">
        <v>40</v>
      </c>
      <c r="D11280" s="12">
        <v>37978</v>
      </c>
      <c r="E11280" s="13" t="s">
        <v>19</v>
      </c>
      <c r="F11280" s="13" t="s">
        <v>19266</v>
      </c>
      <c r="G11280" s="14"/>
      <c r="H11280" s="15">
        <f>HYPERLINK("https://docs.wto.org/imrd/directdoc.asp?DDFDocuments/t/G/SPS/NEEC103A7.DOC","EN")</f>
      </c>
      <c r="I11280" s="15">
        <f>HYPERLINK("https://docs.wto.org/imrd/directdoc.asp?DDFDocuments/u/G/SPS/NEEC103A7.DOC","FR")</f>
      </c>
      <c r="J11280" s="15">
        <f>HYPERLINK("https://docs.wto.org/imrd/directdoc.asp?DDFDocuments/v/G/SPS/NEEC103A7.DOC","ES")</f>
      </c>
    </row>
    <row r="11281">
      <c r="A11281" s="10" t="s">
        <v>19267</v>
      </c>
      <c r="B11281" s="11" t="s">
        <v>82</v>
      </c>
      <c r="C11281" s="10" t="s">
        <v>40</v>
      </c>
      <c r="D11281" s="12">
        <v>37978</v>
      </c>
      <c r="E11281" s="13" t="s">
        <v>19</v>
      </c>
      <c r="F11281" s="13" t="s">
        <v>7145</v>
      </c>
      <c r="G11281" s="14"/>
      <c r="H11281" s="15">
        <f>HYPERLINK("https://docs.wto.org/imrd/directdoc.asp?DDFDocuments/q/G/SPS/NEEC184A1.pdf","EN")</f>
      </c>
      <c r="I11281" s="15">
        <f>HYPERLINK("https://docs.wto.org/imrd/directdoc.asp?DDFDocuments/r/G/SPS/NEEC184A1.pdf","FR")</f>
      </c>
      <c r="J11281" s="15">
        <f>HYPERLINK("https://docs.wto.org/imrd/directdoc.asp?DDFDocuments/s/G/SPS/NEEC184A1.pdf","ES")</f>
      </c>
    </row>
    <row r="11282">
      <c r="A11282" s="10" t="s">
        <v>19268</v>
      </c>
      <c r="B11282" s="11" t="s">
        <v>72</v>
      </c>
      <c r="C11282" s="10" t="s">
        <v>18</v>
      </c>
      <c r="D11282" s="12">
        <v>37977</v>
      </c>
      <c r="E11282" s="13" t="s">
        <v>19269</v>
      </c>
      <c r="F11282" s="13" t="s">
        <v>8415</v>
      </c>
      <c r="G11282" s="14"/>
      <c r="H11282" s="15">
        <f>HYPERLINK("https://docs.wto.org/imrd/directdoc.asp?DDFDocuments/t/G/SPS/NCAN194.DOC","EN")</f>
      </c>
      <c r="I11282" s="15">
        <f>HYPERLINK("https://docs.wto.org/imrd/directdoc.asp?DDFDocuments/u/G/SPS/NCAN194.DOC","FR")</f>
      </c>
      <c r="J11282" s="15">
        <f>HYPERLINK("https://docs.wto.org/imrd/directdoc.asp?DDFDocuments/v/G/SPS/NCAN194.DOC","ES")</f>
      </c>
    </row>
    <row r="11283">
      <c r="A11283" s="10" t="s">
        <v>19270</v>
      </c>
      <c r="B11283" s="11" t="s">
        <v>365</v>
      </c>
      <c r="C11283" s="10" t="s">
        <v>18</v>
      </c>
      <c r="D11283" s="12">
        <v>37977</v>
      </c>
      <c r="E11283" s="13" t="s">
        <v>2346</v>
      </c>
      <c r="F11283" s="13" t="s">
        <v>3303</v>
      </c>
      <c r="G11283" s="14"/>
      <c r="H11283" s="15">
        <f>HYPERLINK("https://docs.wto.org/imrd/directdoc.asp?DDFDocuments/t/G/SPS/NCHL165.DOC","EN")</f>
      </c>
      <c r="I11283" s="15">
        <f>HYPERLINK("https://docs.wto.org/imrd/directdoc.asp?DDFDocuments/u/G/SPS/NCHL165.DOC","FR")</f>
      </c>
      <c r="J11283" s="15">
        <f>HYPERLINK("https://docs.wto.org/imrd/directdoc.asp?DDFDocuments/v/G/SPS/NCHL165.DOC","ES")</f>
      </c>
    </row>
    <row r="11284">
      <c r="A11284" s="10" t="s">
        <v>19271</v>
      </c>
      <c r="B11284" s="11" t="s">
        <v>365</v>
      </c>
      <c r="C11284" s="10" t="s">
        <v>18</v>
      </c>
      <c r="D11284" s="12">
        <v>37977</v>
      </c>
      <c r="E11284" s="13" t="s">
        <v>19272</v>
      </c>
      <c r="F11284" s="13" t="s">
        <v>1282</v>
      </c>
      <c r="G11284" s="14"/>
      <c r="H11284" s="15">
        <f>HYPERLINK("https://docs.wto.org/imrd/directdoc.asp?DDFDocuments/t/G/SPS/NCHL166.doc","EN")</f>
      </c>
      <c r="I11284" s="15">
        <f>HYPERLINK("https://docs.wto.org/imrd/directdoc.asp?DDFDocuments/u/G/SPS/NCHL166.doc","FR")</f>
      </c>
      <c r="J11284" s="15">
        <f>HYPERLINK("https://docs.wto.org/imrd/directdoc.asp?DDFDocuments/v/G/SPS/NCHL166.doc","ES")</f>
      </c>
    </row>
    <row r="11285">
      <c r="A11285" s="10" t="s">
        <v>19273</v>
      </c>
      <c r="B11285" s="11" t="s">
        <v>365</v>
      </c>
      <c r="C11285" s="10" t="s">
        <v>18</v>
      </c>
      <c r="D11285" s="12">
        <v>37977</v>
      </c>
      <c r="E11285" s="13" t="s">
        <v>19274</v>
      </c>
      <c r="F11285" s="13" t="s">
        <v>1282</v>
      </c>
      <c r="G11285" s="14"/>
      <c r="H11285" s="15">
        <f>HYPERLINK("https://docs.wto.org/imrd/directdoc.asp?DDFDocuments/q/G/SPS/NCHL167.pdf","EN")</f>
      </c>
      <c r="I11285" s="15">
        <f>HYPERLINK("https://docs.wto.org/imrd/directdoc.asp?DDFDocuments/r/G/SPS/NCHL167.pdf","FR")</f>
      </c>
      <c r="J11285" s="15">
        <f>HYPERLINK("https://docs.wto.org/imrd/directdoc.asp?DDFDocuments/s/G/SPS/NCHL167.pdf","ES")</f>
      </c>
    </row>
    <row r="11286">
      <c r="A11286" s="10" t="s">
        <v>19275</v>
      </c>
      <c r="B11286" s="11" t="s">
        <v>1129</v>
      </c>
      <c r="C11286" s="10" t="s">
        <v>54</v>
      </c>
      <c r="D11286" s="12">
        <v>37977</v>
      </c>
      <c r="E11286" s="13" t="s">
        <v>19</v>
      </c>
      <c r="F11286" s="13" t="s">
        <v>925</v>
      </c>
      <c r="G11286" s="14" t="s">
        <v>3481</v>
      </c>
      <c r="H11286" s="15">
        <f>HYPERLINK("https://docs.wto.org/imrd/directdoc.asp?DDFDocuments/t/G/SPS/NMYS13A2.DOC","EN")</f>
      </c>
      <c r="I11286" s="15">
        <f>HYPERLINK("https://docs.wto.org/imrd/directdoc.asp?DDFDocuments/u/G/SPS/NMYS13A2.DOC","FR")</f>
      </c>
      <c r="J11286" s="15">
        <f>HYPERLINK("https://docs.wto.org/imrd/directdoc.asp?DDFDocuments/v/G/SPS/NMYS13A2.DOC","ES")</f>
      </c>
    </row>
    <row r="11287">
      <c r="A11287" s="10" t="s">
        <v>19276</v>
      </c>
      <c r="B11287" s="11" t="s">
        <v>195</v>
      </c>
      <c r="C11287" s="10" t="s">
        <v>40</v>
      </c>
      <c r="D11287" s="12">
        <v>37977</v>
      </c>
      <c r="E11287" s="13" t="s">
        <v>19</v>
      </c>
      <c r="F11287" s="13" t="s">
        <v>144</v>
      </c>
      <c r="G11287" s="14" t="s">
        <v>188</v>
      </c>
      <c r="H11287" s="15">
        <f>HYPERLINK("https://docs.wto.org/imrd/directdoc.asp?DDFDocuments/t/G/SPS/NNZL244A1.doc","EN")</f>
      </c>
      <c r="I11287" s="15">
        <f>HYPERLINK("https://docs.wto.org/imrd/directdoc.asp?DDFDocuments/u/G/SPS/NNZL244A1.doc","FR")</f>
      </c>
      <c r="J11287" s="15">
        <f>HYPERLINK("https://docs.wto.org/imrd/directdoc.asp?DDFDocuments/v/G/SPS/NNZL244A1.doc","ES")</f>
      </c>
    </row>
    <row r="11288">
      <c r="A11288" s="10" t="s">
        <v>19277</v>
      </c>
      <c r="B11288" s="11" t="s">
        <v>195</v>
      </c>
      <c r="C11288" s="10" t="s">
        <v>40</v>
      </c>
      <c r="D11288" s="12">
        <v>37977</v>
      </c>
      <c r="E11288" s="13" t="s">
        <v>19</v>
      </c>
      <c r="F11288" s="13" t="s">
        <v>8415</v>
      </c>
      <c r="G11288" s="14" t="s">
        <v>188</v>
      </c>
      <c r="H11288" s="15">
        <f>HYPERLINK("https://docs.wto.org/imrd/directdoc.asp?DDFDocuments/t/G/SPS/NNZL247A1.doc","EN")</f>
      </c>
      <c r="I11288" s="15">
        <f>HYPERLINK("https://docs.wto.org/imrd/directdoc.asp?DDFDocuments/u/G/SPS/NNZL247A1.doc","FR")</f>
      </c>
      <c r="J11288" s="15">
        <f>HYPERLINK("https://docs.wto.org/imrd/directdoc.asp?DDFDocuments/v/G/SPS/NNZL247A1.doc","ES")</f>
      </c>
    </row>
    <row r="11289">
      <c r="A11289" s="10" t="s">
        <v>19278</v>
      </c>
      <c r="B11289" s="11" t="s">
        <v>195</v>
      </c>
      <c r="C11289" s="10" t="s">
        <v>40</v>
      </c>
      <c r="D11289" s="12">
        <v>37977</v>
      </c>
      <c r="E11289" s="13" t="s">
        <v>19</v>
      </c>
      <c r="F11289" s="13" t="s">
        <v>8415</v>
      </c>
      <c r="G11289" s="14" t="s">
        <v>72</v>
      </c>
      <c r="H11289" s="15">
        <f>HYPERLINK("https://docs.wto.org/imrd/directdoc.asp?DDFDocuments/t/G/SPS/NNZL248A1.doc","EN")</f>
      </c>
      <c r="I11289" s="15">
        <f>HYPERLINK("https://docs.wto.org/imrd/directdoc.asp?DDFDocuments/u/G/SPS/NNZL248A1.doc","FR")</f>
      </c>
      <c r="J11289" s="15">
        <f>HYPERLINK("https://docs.wto.org/imrd/directdoc.asp?DDFDocuments/v/G/SPS/NNZL248A1.doc","ES")</f>
      </c>
    </row>
    <row r="11290">
      <c r="A11290" s="10" t="s">
        <v>19279</v>
      </c>
      <c r="B11290" s="11" t="s">
        <v>195</v>
      </c>
      <c r="C11290" s="10" t="s">
        <v>40</v>
      </c>
      <c r="D11290" s="12">
        <v>37977</v>
      </c>
      <c r="E11290" s="13" t="s">
        <v>19</v>
      </c>
      <c r="F11290" s="13" t="s">
        <v>8415</v>
      </c>
      <c r="G11290" s="14" t="s">
        <v>3481</v>
      </c>
      <c r="H11290" s="15">
        <f>HYPERLINK("https://docs.wto.org/imrd/directdoc.asp?DDFDocuments/t/G/SPS/NNZL249A1.doc","EN")</f>
      </c>
      <c r="I11290" s="15">
        <f>HYPERLINK("https://docs.wto.org/imrd/directdoc.asp?DDFDocuments/u/G/SPS/NNZL249A1.doc","FR")</f>
      </c>
      <c r="J11290" s="15">
        <f>HYPERLINK("https://docs.wto.org/imrd/directdoc.asp?DDFDocuments/v/G/SPS/NNZL249A1.doc","ES")</f>
      </c>
    </row>
    <row r="11291">
      <c r="A11291" s="10" t="s">
        <v>19280</v>
      </c>
      <c r="B11291" s="11" t="s">
        <v>365</v>
      </c>
      <c r="C11291" s="10" t="s">
        <v>18</v>
      </c>
      <c r="D11291" s="12">
        <v>37974</v>
      </c>
      <c r="E11291" s="13" t="s">
        <v>3250</v>
      </c>
      <c r="F11291" s="13" t="s">
        <v>1282</v>
      </c>
      <c r="G11291" s="14"/>
      <c r="H11291" s="15">
        <f>HYPERLINK("https://docs.wto.org/imrd/directdoc.asp?DDFDocuments/t/G/SPS/NCHL163.doc","EN")</f>
      </c>
      <c r="I11291" s="15">
        <f>HYPERLINK("https://docs.wto.org/imrd/directdoc.asp?DDFDocuments/u/G/SPS/NCHL163.doc","FR")</f>
      </c>
      <c r="J11291" s="15">
        <f>HYPERLINK("https://docs.wto.org/imrd/directdoc.asp?DDFDocuments/v/G/SPS/NCHL163.doc","ES")</f>
      </c>
    </row>
    <row r="11292">
      <c r="A11292" s="10" t="s">
        <v>19281</v>
      </c>
      <c r="B11292" s="11" t="s">
        <v>365</v>
      </c>
      <c r="C11292" s="10" t="s">
        <v>18</v>
      </c>
      <c r="D11292" s="12">
        <v>37974</v>
      </c>
      <c r="E11292" s="13" t="s">
        <v>16994</v>
      </c>
      <c r="F11292" s="13" t="s">
        <v>992</v>
      </c>
      <c r="G11292" s="14" t="s">
        <v>183</v>
      </c>
      <c r="H11292" s="15">
        <f>HYPERLINK("https://docs.wto.org/imrd/directdoc.asp?DDFDocuments/t/G/SPS/NCHL164.doc","EN")</f>
      </c>
      <c r="I11292" s="15">
        <f>HYPERLINK("https://docs.wto.org/imrd/directdoc.asp?DDFDocuments/u/G/SPS/NCHL164.doc","FR")</f>
      </c>
      <c r="J11292" s="15">
        <f>HYPERLINK("https://docs.wto.org/imrd/directdoc.asp?DDFDocuments/v/G/SPS/NCHL164.doc","ES")</f>
      </c>
    </row>
    <row r="11293">
      <c r="A11293" s="10" t="s">
        <v>19282</v>
      </c>
      <c r="B11293" s="11" t="s">
        <v>134</v>
      </c>
      <c r="C11293" s="10" t="s">
        <v>12</v>
      </c>
      <c r="D11293" s="12">
        <v>37974</v>
      </c>
      <c r="E11293" s="13" t="s">
        <v>19283</v>
      </c>
      <c r="F11293" s="13" t="s">
        <v>144</v>
      </c>
      <c r="G11293" s="14" t="s">
        <v>34</v>
      </c>
      <c r="H11293" s="15">
        <f>HYPERLINK("https://docs.wto.org/imrd/directdoc.asp?DDFDocuments/q/G/SPS/NTHA108.pdf","EN")</f>
      </c>
      <c r="I11293" s="15">
        <f>HYPERLINK("https://docs.wto.org/imrd/directdoc.asp?DDFDocuments/r/G/SPS/NTHA108.pdf","FR")</f>
      </c>
      <c r="J11293" s="15">
        <f>HYPERLINK("https://docs.wto.org/imrd/directdoc.asp?DDFDocuments/s/G/SPS/NTHA108.pdf","ES")</f>
      </c>
    </row>
    <row r="11294">
      <c r="A11294" s="10" t="s">
        <v>19284</v>
      </c>
      <c r="B11294" s="11" t="s">
        <v>59</v>
      </c>
      <c r="C11294" s="10" t="s">
        <v>18</v>
      </c>
      <c r="D11294" s="12">
        <v>37974</v>
      </c>
      <c r="E11294" s="13" t="s">
        <v>19285</v>
      </c>
      <c r="F11294" s="13" t="s">
        <v>144</v>
      </c>
      <c r="G11294" s="14"/>
      <c r="H11294" s="15">
        <f>HYPERLINK("https://docs.wto.org/imrd/directdoc.asp?DDFDocuments/t/G/SPS/NTPKM25.doc","EN")</f>
      </c>
      <c r="I11294" s="15">
        <f>HYPERLINK("https://docs.wto.org/imrd/directdoc.asp?DDFDocuments/u/G/SPS/NTPKM25.doc","FR")</f>
      </c>
      <c r="J11294" s="15">
        <f>HYPERLINK("https://docs.wto.org/imrd/directdoc.asp?DDFDocuments/v/G/SPS/NTPKM25.doc","ES")</f>
      </c>
    </row>
    <row r="11295">
      <c r="A11295" s="10" t="s">
        <v>19286</v>
      </c>
      <c r="B11295" s="11" t="s">
        <v>82</v>
      </c>
      <c r="C11295" s="10" t="s">
        <v>18</v>
      </c>
      <c r="D11295" s="12">
        <v>37973</v>
      </c>
      <c r="E11295" s="13" t="s">
        <v>19287</v>
      </c>
      <c r="F11295" s="13" t="s">
        <v>787</v>
      </c>
      <c r="G11295" s="14"/>
      <c r="H11295" s="15">
        <f>HYPERLINK("https://docs.wto.org/imrd/directdoc.asp?DDFDocuments/t/G/SPS/NEEC228.doc","EN")</f>
      </c>
      <c r="I11295" s="15">
        <f>HYPERLINK("https://docs.wto.org/imrd/directdoc.asp?DDFDocuments/u/G/SPS/NEEC228.doc","FR")</f>
      </c>
      <c r="J11295" s="15">
        <f>HYPERLINK("https://docs.wto.org/imrd/directdoc.asp?DDFDocuments/v/G/SPS/NEEC228.doc","ES")</f>
      </c>
    </row>
    <row r="11296">
      <c r="A11296" s="10" t="s">
        <v>19288</v>
      </c>
      <c r="B11296" s="11" t="s">
        <v>82</v>
      </c>
      <c r="C11296" s="10" t="s">
        <v>12</v>
      </c>
      <c r="D11296" s="12">
        <v>37971</v>
      </c>
      <c r="E11296" s="13" t="s">
        <v>19289</v>
      </c>
      <c r="F11296" s="13" t="s">
        <v>122</v>
      </c>
      <c r="G11296" s="14"/>
      <c r="H11296" s="15">
        <f>HYPERLINK("https://docs.wto.org/imrd/directdoc.asp?DDFDocuments/q/G/SPS/NEEC227.pdf","EN")</f>
      </c>
      <c r="I11296" s="15">
        <f>HYPERLINK("https://docs.wto.org/imrd/directdoc.asp?DDFDocuments/r/G/SPS/NEEC227.pdf","FR")</f>
      </c>
      <c r="J11296" s="15">
        <f>HYPERLINK("https://docs.wto.org/imrd/directdoc.asp?DDFDocuments/s/G/SPS/NEEC227.pdf","ES")</f>
      </c>
    </row>
    <row r="11297">
      <c r="A11297" s="10" t="s">
        <v>19290</v>
      </c>
      <c r="B11297" s="11" t="s">
        <v>195</v>
      </c>
      <c r="C11297" s="10" t="s">
        <v>18</v>
      </c>
      <c r="D11297" s="12">
        <v>37971</v>
      </c>
      <c r="E11297" s="13" t="s">
        <v>19291</v>
      </c>
      <c r="F11297" s="13" t="s">
        <v>992</v>
      </c>
      <c r="G11297" s="14"/>
      <c r="H11297" s="15">
        <f>HYPERLINK("https://docs.wto.org/imrd/directdoc.asp?DDFDocuments/t/G/SPS/NNZL267.DOC","EN")</f>
      </c>
      <c r="I11297" s="15">
        <f>HYPERLINK("https://docs.wto.org/imrd/directdoc.asp?DDFDocuments/u/G/SPS/NNZL267.DOC","FR")</f>
      </c>
      <c r="J11297" s="15">
        <f>HYPERLINK("https://docs.wto.org/imrd/directdoc.asp?DDFDocuments/v/G/SPS/NNZL267.DOC","ES")</f>
      </c>
    </row>
    <row r="11298">
      <c r="A11298" s="10" t="s">
        <v>19292</v>
      </c>
      <c r="B11298" s="11" t="s">
        <v>195</v>
      </c>
      <c r="C11298" s="10" t="s">
        <v>40</v>
      </c>
      <c r="D11298" s="12">
        <v>37971</v>
      </c>
      <c r="E11298" s="13" t="s">
        <v>19293</v>
      </c>
      <c r="F11298" s="13" t="s">
        <v>992</v>
      </c>
      <c r="G11298" s="14"/>
      <c r="H11298" s="15">
        <f>HYPERLINK("https://docs.wto.org/imrd/directdoc.asp?DDFDocuments/t/G/SPS/NNZL268.DOC","EN")</f>
      </c>
      <c r="I11298" s="15">
        <f>HYPERLINK("https://docs.wto.org/imrd/directdoc.asp?DDFDocuments/u/G/SPS/NNZL268.DOC","FR")</f>
      </c>
      <c r="J11298" s="15">
        <f>HYPERLINK("https://docs.wto.org/imrd/directdoc.asp?DDFDocuments/v/G/SPS/NNZL268.DOC","ES")</f>
      </c>
    </row>
    <row r="11299">
      <c r="A11299" s="10" t="s">
        <v>19294</v>
      </c>
      <c r="B11299" s="11" t="s">
        <v>195</v>
      </c>
      <c r="C11299" s="10" t="s">
        <v>18</v>
      </c>
      <c r="D11299" s="12">
        <v>37971</v>
      </c>
      <c r="E11299" s="13" t="s">
        <v>19295</v>
      </c>
      <c r="F11299" s="13" t="s">
        <v>19</v>
      </c>
      <c r="G11299" s="14"/>
      <c r="H11299" s="15">
        <f>HYPERLINK("https://docs.wto.org/imrd/directdoc.asp?DDFDocuments/q/G/SPS/NNZL269.pdf","EN")</f>
      </c>
      <c r="I11299" s="15">
        <f>HYPERLINK("https://docs.wto.org/imrd/directdoc.asp?DDFDocuments/r/G/SPS/NNZL269.pdf","FR")</f>
      </c>
      <c r="J11299" s="15">
        <f>HYPERLINK("https://docs.wto.org/imrd/directdoc.asp?DDFDocuments/s/G/SPS/NNZL269.pdf","ES")</f>
      </c>
    </row>
    <row r="11300">
      <c r="A11300" s="10" t="s">
        <v>19296</v>
      </c>
      <c r="B11300" s="11" t="s">
        <v>195</v>
      </c>
      <c r="C11300" s="10" t="s">
        <v>18</v>
      </c>
      <c r="D11300" s="12">
        <v>37971</v>
      </c>
      <c r="E11300" s="13" t="s">
        <v>19297</v>
      </c>
      <c r="F11300" s="13" t="s">
        <v>992</v>
      </c>
      <c r="G11300" s="14"/>
      <c r="H11300" s="15">
        <f>HYPERLINK("https://docs.wto.org/imrd/directdoc.asp?DDFDocuments/t/G/SPS/NNZL270.DOC","EN")</f>
      </c>
      <c r="I11300" s="15">
        <f>HYPERLINK("https://docs.wto.org/imrd/directdoc.asp?DDFDocuments/u/G/SPS/NNZL270.DOC","FR")</f>
      </c>
      <c r="J11300" s="15">
        <f>HYPERLINK("https://docs.wto.org/imrd/directdoc.asp?DDFDocuments/v/G/SPS/NNZL270.DOC","ES")</f>
      </c>
    </row>
    <row r="11301">
      <c r="A11301" s="10" t="s">
        <v>19298</v>
      </c>
      <c r="B11301" s="11" t="s">
        <v>195</v>
      </c>
      <c r="C11301" s="10" t="s">
        <v>18</v>
      </c>
      <c r="D11301" s="12">
        <v>37971</v>
      </c>
      <c r="E11301" s="13" t="s">
        <v>19299</v>
      </c>
      <c r="F11301" s="13" t="s">
        <v>992</v>
      </c>
      <c r="G11301" s="14"/>
      <c r="H11301" s="15">
        <f>HYPERLINK("https://docs.wto.org/imrd/directdoc.asp?DDFDocuments/t/G/SPS/NNZL271.DOC","EN")</f>
      </c>
      <c r="I11301" s="15">
        <f>HYPERLINK("https://docs.wto.org/imrd/directdoc.asp?DDFDocuments/u/G/SPS/NNZL271.DOC","FR")</f>
      </c>
      <c r="J11301" s="15">
        <f>HYPERLINK("https://docs.wto.org/imrd/directdoc.asp?DDFDocuments/v/G/SPS/NNZL271.DOC","ES")</f>
      </c>
    </row>
    <row r="11302">
      <c r="A11302" s="10" t="s">
        <v>19300</v>
      </c>
      <c r="B11302" s="11" t="s">
        <v>195</v>
      </c>
      <c r="C11302" s="10" t="s">
        <v>18</v>
      </c>
      <c r="D11302" s="12">
        <v>37971</v>
      </c>
      <c r="E11302" s="13" t="s">
        <v>19301</v>
      </c>
      <c r="F11302" s="13" t="s">
        <v>992</v>
      </c>
      <c r="G11302" s="14"/>
      <c r="H11302" s="15">
        <f>HYPERLINK("https://docs.wto.org/imrd/directdoc.asp?DDFDocuments/t/G/SPS/NNZL272.DOC","EN")</f>
      </c>
      <c r="I11302" s="15">
        <f>HYPERLINK("https://docs.wto.org/imrd/directdoc.asp?DDFDocuments/u/G/SPS/NNZL272.DOC","FR")</f>
      </c>
      <c r="J11302" s="15">
        <f>HYPERLINK("https://docs.wto.org/imrd/directdoc.asp?DDFDocuments/v/G/SPS/NNZL272.DOC","ES")</f>
      </c>
    </row>
    <row r="11303">
      <c r="A11303" s="10" t="s">
        <v>19302</v>
      </c>
      <c r="B11303" s="11" t="s">
        <v>195</v>
      </c>
      <c r="C11303" s="10" t="s">
        <v>40</v>
      </c>
      <c r="D11303" s="12">
        <v>37971</v>
      </c>
      <c r="E11303" s="13" t="s">
        <v>19303</v>
      </c>
      <c r="F11303" s="13" t="s">
        <v>992</v>
      </c>
      <c r="G11303" s="14"/>
      <c r="H11303" s="15">
        <f>HYPERLINK("https://docs.wto.org/imrd/directdoc.asp?DDFDocuments/t/G/SPS/NNZL273.DOC","EN")</f>
      </c>
      <c r="I11303" s="15">
        <f>HYPERLINK("https://docs.wto.org/imrd/directdoc.asp?DDFDocuments/u/G/SPS/NNZL273.DOC","FR")</f>
      </c>
      <c r="J11303" s="15">
        <f>HYPERLINK("https://docs.wto.org/imrd/directdoc.asp?DDFDocuments/v/G/SPS/NNZL273.DOC","ES")</f>
      </c>
    </row>
    <row r="11304">
      <c r="A11304" s="10" t="s">
        <v>19304</v>
      </c>
      <c r="B11304" s="11" t="s">
        <v>365</v>
      </c>
      <c r="C11304" s="10" t="s">
        <v>18</v>
      </c>
      <c r="D11304" s="12">
        <v>37966</v>
      </c>
      <c r="E11304" s="13" t="s">
        <v>7682</v>
      </c>
      <c r="F11304" s="13" t="s">
        <v>992</v>
      </c>
      <c r="G11304" s="14" t="s">
        <v>349</v>
      </c>
      <c r="H11304" s="15">
        <f>HYPERLINK("https://docs.wto.org/imrd/directdoc.asp?DDFDocuments/t/G/SPS/NCHL162.doc","EN")</f>
      </c>
      <c r="I11304" s="15">
        <f>HYPERLINK("https://docs.wto.org/imrd/directdoc.asp?DDFDocuments/u/G/SPS/NCHL162.doc","FR")</f>
      </c>
      <c r="J11304" s="15">
        <f>HYPERLINK("https://docs.wto.org/imrd/directdoc.asp?DDFDocuments/v/G/SPS/NCHL162.doc","ES")</f>
      </c>
    </row>
    <row r="11305">
      <c r="A11305" s="10" t="s">
        <v>19305</v>
      </c>
      <c r="B11305" s="11" t="s">
        <v>17</v>
      </c>
      <c r="C11305" s="10" t="s">
        <v>18</v>
      </c>
      <c r="D11305" s="12">
        <v>37966</v>
      </c>
      <c r="E11305" s="13" t="s">
        <v>19306</v>
      </c>
      <c r="F11305" s="13" t="s">
        <v>5334</v>
      </c>
      <c r="G11305" s="14"/>
      <c r="H11305" s="15">
        <f>HYPERLINK("https://docs.wto.org/imrd/directdoc.asp?DDFDocuments/t/G/SPS/NNIC17.DOC","EN")</f>
      </c>
      <c r="I11305" s="15">
        <f>HYPERLINK("https://docs.wto.org/imrd/directdoc.asp?DDFDocuments/u/G/SPS/NNIC17.DOC","FR")</f>
      </c>
      <c r="J11305" s="15">
        <f>HYPERLINK("https://docs.wto.org/imrd/directdoc.asp?DDFDocuments/v/G/SPS/NNIC17.DOC","ES")</f>
      </c>
    </row>
    <row r="11306">
      <c r="A11306" s="10" t="s">
        <v>19307</v>
      </c>
      <c r="B11306" s="11" t="s">
        <v>17</v>
      </c>
      <c r="C11306" s="10" t="s">
        <v>18</v>
      </c>
      <c r="D11306" s="12">
        <v>37966</v>
      </c>
      <c r="E11306" s="13" t="s">
        <v>19308</v>
      </c>
      <c r="F11306" s="13" t="s">
        <v>6995</v>
      </c>
      <c r="G11306" s="14"/>
      <c r="H11306" s="15">
        <f>HYPERLINK("https://docs.wto.org/imrd/directdoc.asp?DDFDocuments/t/G/SPS/NNIC18.DOC","EN")</f>
      </c>
      <c r="I11306" s="15">
        <f>HYPERLINK("https://docs.wto.org/imrd/directdoc.asp?DDFDocuments/u/G/SPS/NNIC18.DOC","FR")</f>
      </c>
      <c r="J11306" s="15">
        <f>HYPERLINK("https://docs.wto.org/imrd/directdoc.asp?DDFDocuments/v/G/SPS/NNIC18.DOC","ES")</f>
      </c>
    </row>
    <row r="11307">
      <c r="A11307" s="10" t="s">
        <v>19309</v>
      </c>
      <c r="B11307" s="11" t="s">
        <v>195</v>
      </c>
      <c r="C11307" s="10" t="s">
        <v>40</v>
      </c>
      <c r="D11307" s="12">
        <v>37966</v>
      </c>
      <c r="E11307" s="13" t="s">
        <v>19</v>
      </c>
      <c r="F11307" s="13" t="s">
        <v>158</v>
      </c>
      <c r="G11307" s="14"/>
      <c r="H11307" s="15">
        <f>HYPERLINK("https://docs.wto.org/imrd/directdoc.asp?DDFDocuments/q/G/SPS/NNZL188A1.pdf","EN")</f>
      </c>
      <c r="I11307" s="15">
        <f>HYPERLINK("https://docs.wto.org/imrd/directdoc.asp?DDFDocuments/r/G/SPS/NNZL188A1.pdf","FR")</f>
      </c>
      <c r="J11307" s="15">
        <f>HYPERLINK("https://docs.wto.org/imrd/directdoc.asp?DDFDocuments/s/G/SPS/NNZL188A1.pdf","ES")</f>
      </c>
    </row>
    <row r="11308">
      <c r="A11308" s="10" t="s">
        <v>19310</v>
      </c>
      <c r="B11308" s="11" t="s">
        <v>720</v>
      </c>
      <c r="C11308" s="10" t="s">
        <v>18</v>
      </c>
      <c r="D11308" s="12">
        <v>37966</v>
      </c>
      <c r="E11308" s="13" t="s">
        <v>19311</v>
      </c>
      <c r="F11308" s="13" t="s">
        <v>2120</v>
      </c>
      <c r="G11308" s="14"/>
      <c r="H11308" s="15">
        <f>HYPERLINK("https://docs.wto.org/imrd/directdoc.asp?DDFDocuments/t/G/SPS/NSLV53.doc","EN")</f>
      </c>
      <c r="I11308" s="15">
        <f>HYPERLINK("https://docs.wto.org/imrd/directdoc.asp?DDFDocuments/u/G/SPS/NSLV53.doc","FR")</f>
      </c>
      <c r="J11308" s="15">
        <f>HYPERLINK("https://docs.wto.org/imrd/directdoc.asp?DDFDocuments/v/G/SPS/NSLV53.doc","ES")</f>
      </c>
    </row>
    <row r="11309">
      <c r="A11309" s="10" t="s">
        <v>19312</v>
      </c>
      <c r="B11309" s="11" t="s">
        <v>195</v>
      </c>
      <c r="C11309" s="10" t="s">
        <v>18</v>
      </c>
      <c r="D11309" s="12">
        <v>37964</v>
      </c>
      <c r="E11309" s="13" t="s">
        <v>19313</v>
      </c>
      <c r="F11309" s="13" t="s">
        <v>186</v>
      </c>
      <c r="G11309" s="14" t="s">
        <v>17351</v>
      </c>
      <c r="H11309" s="15">
        <f>HYPERLINK("https://docs.wto.org/imrd/directdoc.asp?DDFDocuments/t/G/SPS/NNZL266.doc","EN")</f>
      </c>
      <c r="I11309" s="15">
        <f>HYPERLINK("https://docs.wto.org/imrd/directdoc.asp?DDFDocuments/u/G/SPS/NNZL266.doc","FR")</f>
      </c>
      <c r="J11309" s="15">
        <f>HYPERLINK("https://docs.wto.org/imrd/directdoc.asp?DDFDocuments/v/G/SPS/NNZL266.doc","ES")</f>
      </c>
    </row>
    <row r="11310">
      <c r="A11310" s="10" t="s">
        <v>19314</v>
      </c>
      <c r="B11310" s="11" t="s">
        <v>95</v>
      </c>
      <c r="C11310" s="10" t="s">
        <v>18</v>
      </c>
      <c r="D11310" s="12">
        <v>37963</v>
      </c>
      <c r="E11310" s="13" t="s">
        <v>19315</v>
      </c>
      <c r="F11310" s="13" t="s">
        <v>17535</v>
      </c>
      <c r="G11310" s="14"/>
      <c r="H11310" s="15">
        <f>HYPERLINK("https://docs.wto.org/imrd/directdoc.asp?DDFDocuments/t/G/SPS/NBRA90.DOC","EN")</f>
      </c>
      <c r="I11310" s="15">
        <f>HYPERLINK("https://docs.wto.org/imrd/directdoc.asp?DDFDocuments/u/G/SPS/NBRA90.DOC","FR")</f>
      </c>
      <c r="J11310" s="15">
        <f>HYPERLINK("https://docs.wto.org/imrd/directdoc.asp?DDFDocuments/v/G/SPS/NBRA90.DOC","ES")</f>
      </c>
    </row>
    <row r="11311">
      <c r="A11311" s="10" t="s">
        <v>19316</v>
      </c>
      <c r="B11311" s="11" t="s">
        <v>82</v>
      </c>
      <c r="C11311" s="10" t="s">
        <v>18</v>
      </c>
      <c r="D11311" s="12">
        <v>37963</v>
      </c>
      <c r="E11311" s="13" t="s">
        <v>19317</v>
      </c>
      <c r="F11311" s="13" t="s">
        <v>19318</v>
      </c>
      <c r="G11311" s="14"/>
      <c r="H11311" s="15">
        <f>HYPERLINK("https://docs.wto.org/imrd/directdoc.asp?DDFDocuments/t/G/SPS/NEEC225.DOC","EN")</f>
      </c>
      <c r="I11311" s="15">
        <f>HYPERLINK("https://docs.wto.org/imrd/directdoc.asp?DDFDocuments/u/G/SPS/NEEC225.DOC","FR")</f>
      </c>
      <c r="J11311" s="15">
        <f>HYPERLINK("https://docs.wto.org/imrd/directdoc.asp?DDFDocuments/v/G/SPS/NEEC225.DOC","ES")</f>
      </c>
    </row>
    <row r="11312">
      <c r="A11312" s="10" t="s">
        <v>19319</v>
      </c>
      <c r="B11312" s="11" t="s">
        <v>161</v>
      </c>
      <c r="C11312" s="10" t="s">
        <v>18</v>
      </c>
      <c r="D11312" s="12">
        <v>37959</v>
      </c>
      <c r="E11312" s="13" t="s">
        <v>19320</v>
      </c>
      <c r="F11312" s="13" t="s">
        <v>122</v>
      </c>
      <c r="G11312" s="14"/>
      <c r="H11312" s="15">
        <f>HYPERLINK("https://docs.wto.org/imrd/directdoc.asp?DDFDocuments/q/G/SPS/NUSA843.pdf","EN")</f>
      </c>
      <c r="I11312" s="15">
        <f>HYPERLINK("https://docs.wto.org/imrd/directdoc.asp?DDFDocuments/r/G/SPS/NUSA843.pdf","FR")</f>
      </c>
      <c r="J11312" s="15">
        <f>HYPERLINK("https://docs.wto.org/imrd/directdoc.asp?DDFDocuments/s/G/SPS/NUSA843.pdf","ES")</f>
      </c>
    </row>
    <row r="11313">
      <c r="A11313" s="10" t="s">
        <v>19321</v>
      </c>
      <c r="B11313" s="11" t="s">
        <v>90</v>
      </c>
      <c r="C11313" s="10" t="s">
        <v>12</v>
      </c>
      <c r="D11313" s="12">
        <v>37958</v>
      </c>
      <c r="E11313" s="13" t="s">
        <v>1013</v>
      </c>
      <c r="F11313" s="13" t="s">
        <v>186</v>
      </c>
      <c r="G11313" s="14" t="s">
        <v>22</v>
      </c>
      <c r="H11313" s="15">
        <f>HYPERLINK("https://docs.wto.org/imrd/directdoc.asp?DDFDocuments/t/G/SPS/NMUS11.doc","EN")</f>
      </c>
      <c r="I11313" s="15">
        <f>HYPERLINK("https://docs.wto.org/imrd/directdoc.asp?DDFDocuments/u/G/SPS/NMUS11.doc","FR")</f>
      </c>
      <c r="J11313" s="15">
        <f>HYPERLINK("https://docs.wto.org/imrd/directdoc.asp?DDFDocuments/v/G/SPS/NMUS11.doc","ES")</f>
      </c>
    </row>
    <row r="11314">
      <c r="A11314" s="10" t="s">
        <v>19322</v>
      </c>
      <c r="B11314" s="11" t="s">
        <v>1129</v>
      </c>
      <c r="C11314" s="10" t="s">
        <v>54</v>
      </c>
      <c r="D11314" s="12">
        <v>37958</v>
      </c>
      <c r="E11314" s="13" t="s">
        <v>19</v>
      </c>
      <c r="F11314" s="13" t="s">
        <v>925</v>
      </c>
      <c r="G11314" s="14" t="s">
        <v>19323</v>
      </c>
      <c r="H11314" s="15">
        <f>HYPERLINK("https://docs.wto.org/imrd/directdoc.asp?DDFDocuments/t/G/SPS/NMYS14A1.DOC","EN")</f>
      </c>
      <c r="I11314" s="15">
        <f>HYPERLINK("https://docs.wto.org/imrd/directdoc.asp?DDFDocuments/u/G/SPS/NMYS14A1.DOC","FR")</f>
      </c>
      <c r="J11314" s="15">
        <f>HYPERLINK("https://docs.wto.org/imrd/directdoc.asp?DDFDocuments/v/G/SPS/NMYS14A1.DOC","ES")</f>
      </c>
    </row>
    <row r="11315">
      <c r="A11315" s="10" t="s">
        <v>19324</v>
      </c>
      <c r="B11315" s="11" t="s">
        <v>145</v>
      </c>
      <c r="C11315" s="10" t="s">
        <v>54</v>
      </c>
      <c r="D11315" s="12">
        <v>37958</v>
      </c>
      <c r="E11315" s="13" t="s">
        <v>19</v>
      </c>
      <c r="F11315" s="13" t="s">
        <v>925</v>
      </c>
      <c r="G11315" s="14" t="s">
        <v>3481</v>
      </c>
      <c r="H11315" s="15">
        <f>HYPERLINK("https://docs.wto.org/imrd/directdoc.asp?DDFDocuments/t/G/SPS/NPHL45A1.DOC","EN")</f>
      </c>
      <c r="I11315" s="15">
        <f>HYPERLINK("https://docs.wto.org/imrd/directdoc.asp?DDFDocuments/u/G/SPS/NPHL45A1.DOC","FR")</f>
      </c>
      <c r="J11315" s="15">
        <f>HYPERLINK("https://docs.wto.org/imrd/directdoc.asp?DDFDocuments/v/G/SPS/NPHL45A1.DOC","ES")</f>
      </c>
    </row>
    <row r="11316">
      <c r="A11316" s="10" t="s">
        <v>19325</v>
      </c>
      <c r="B11316" s="11" t="s">
        <v>145</v>
      </c>
      <c r="C11316" s="10" t="s">
        <v>54</v>
      </c>
      <c r="D11316" s="12">
        <v>37958</v>
      </c>
      <c r="E11316" s="13" t="s">
        <v>19</v>
      </c>
      <c r="F11316" s="13" t="s">
        <v>925</v>
      </c>
      <c r="G11316" s="14" t="s">
        <v>3481</v>
      </c>
      <c r="H11316" s="15">
        <f>HYPERLINK("https://docs.wto.org/imrd/directdoc.asp?DDFDocuments/t/G/SPS/NPHL46A1.DOC","EN")</f>
      </c>
      <c r="I11316" s="15">
        <f>HYPERLINK("https://docs.wto.org/imrd/directdoc.asp?DDFDocuments/u/G/SPS/NPHL46A1.DOC","FR")</f>
      </c>
      <c r="J11316" s="15">
        <f>HYPERLINK("https://docs.wto.org/imrd/directdoc.asp?DDFDocuments/v/G/SPS/NPHL46A1.DOC","ES")</f>
      </c>
    </row>
    <row r="11317">
      <c r="A11317" s="10" t="s">
        <v>19326</v>
      </c>
      <c r="B11317" s="11" t="s">
        <v>145</v>
      </c>
      <c r="C11317" s="10" t="s">
        <v>54</v>
      </c>
      <c r="D11317" s="12">
        <v>37958</v>
      </c>
      <c r="E11317" s="13" t="s">
        <v>19</v>
      </c>
      <c r="F11317" s="13" t="s">
        <v>925</v>
      </c>
      <c r="G11317" s="14" t="s">
        <v>1093</v>
      </c>
      <c r="H11317" s="15">
        <f>HYPERLINK("https://docs.wto.org/imrd/directdoc.asp?DDFDocuments/t/G/SPS/NPHL47A1.DOC","EN")</f>
      </c>
      <c r="I11317" s="15">
        <f>HYPERLINK("https://docs.wto.org/imrd/directdoc.asp?DDFDocuments/u/G/SPS/NPHL47A1.DOC","FR")</f>
      </c>
      <c r="J11317" s="15">
        <f>HYPERLINK("https://docs.wto.org/imrd/directdoc.asp?DDFDocuments/v/G/SPS/NPHL47A1.DOC","ES")</f>
      </c>
    </row>
    <row r="11318">
      <c r="A11318" s="10" t="s">
        <v>19327</v>
      </c>
      <c r="B11318" s="11" t="s">
        <v>145</v>
      </c>
      <c r="C11318" s="10" t="s">
        <v>54</v>
      </c>
      <c r="D11318" s="12">
        <v>37958</v>
      </c>
      <c r="E11318" s="13" t="s">
        <v>19</v>
      </c>
      <c r="F11318" s="13" t="s">
        <v>925</v>
      </c>
      <c r="G11318" s="14" t="s">
        <v>3481</v>
      </c>
      <c r="H11318" s="15">
        <f>HYPERLINK("https://docs.wto.org/imrd/directdoc.asp?DDFDocuments/t/G/SPS/NPHL48A1.DOC","EN")</f>
      </c>
      <c r="I11318" s="15">
        <f>HYPERLINK("https://docs.wto.org/imrd/directdoc.asp?DDFDocuments/u/G/SPS/NPHL48A1.DOC","FR")</f>
      </c>
      <c r="J11318" s="15">
        <f>HYPERLINK("https://docs.wto.org/imrd/directdoc.asp?DDFDocuments/v/G/SPS/NPHL48A1.DOC","ES")</f>
      </c>
    </row>
    <row r="11319">
      <c r="A11319" s="10" t="s">
        <v>19328</v>
      </c>
      <c r="B11319" s="11" t="s">
        <v>95</v>
      </c>
      <c r="C11319" s="10" t="s">
        <v>18</v>
      </c>
      <c r="D11319" s="12">
        <v>37957</v>
      </c>
      <c r="E11319" s="13" t="s">
        <v>19329</v>
      </c>
      <c r="F11319" s="13" t="s">
        <v>19330</v>
      </c>
      <c r="G11319" s="14"/>
      <c r="H11319" s="15">
        <f>HYPERLINK("https://docs.wto.org/imrd/directdoc.asp?DDFDocuments/t/G/SPS/NBRA83.DOC","EN")</f>
      </c>
      <c r="I11319" s="15">
        <f>HYPERLINK("https://docs.wto.org/imrd/directdoc.asp?DDFDocuments/u/G/SPS/NBRA83.DOC","FR")</f>
      </c>
      <c r="J11319" s="15">
        <f>HYPERLINK("https://docs.wto.org/imrd/directdoc.asp?DDFDocuments/v/G/SPS/NBRA83.DOC","ES")</f>
      </c>
    </row>
    <row r="11320">
      <c r="A11320" s="10" t="s">
        <v>19331</v>
      </c>
      <c r="B11320" s="11" t="s">
        <v>95</v>
      </c>
      <c r="C11320" s="10" t="s">
        <v>18</v>
      </c>
      <c r="D11320" s="12">
        <v>37957</v>
      </c>
      <c r="E11320" s="13" t="s">
        <v>19332</v>
      </c>
      <c r="F11320" s="13" t="s">
        <v>19333</v>
      </c>
      <c r="G11320" s="14"/>
      <c r="H11320" s="15">
        <f>HYPERLINK("https://docs.wto.org/imrd/directdoc.asp?DDFDocuments/t/G/SPS/NBRA84.DOC","EN")</f>
      </c>
      <c r="I11320" s="15">
        <f>HYPERLINK("https://docs.wto.org/imrd/directdoc.asp?DDFDocuments/u/G/SPS/NBRA84.DOC","FR")</f>
      </c>
      <c r="J11320" s="15">
        <f>HYPERLINK("https://docs.wto.org/imrd/directdoc.asp?DDFDocuments/v/G/SPS/NBRA84.DOC","ES")</f>
      </c>
    </row>
    <row r="11321">
      <c r="A11321" s="10" t="s">
        <v>19334</v>
      </c>
      <c r="B11321" s="11" t="s">
        <v>95</v>
      </c>
      <c r="C11321" s="10" t="s">
        <v>18</v>
      </c>
      <c r="D11321" s="12">
        <v>37957</v>
      </c>
      <c r="E11321" s="13" t="s">
        <v>19335</v>
      </c>
      <c r="F11321" s="13" t="s">
        <v>868</v>
      </c>
      <c r="G11321" s="14"/>
      <c r="H11321" s="15">
        <f>HYPERLINK("https://docs.wto.org/imrd/directdoc.asp?DDFDocuments/t/G/SPS/NBRA85.DOC","EN")</f>
      </c>
      <c r="I11321" s="15">
        <f>HYPERLINK("https://docs.wto.org/imrd/directdoc.asp?DDFDocuments/u/G/SPS/NBRA85.DOC","FR")</f>
      </c>
      <c r="J11321" s="15">
        <f>HYPERLINK("https://docs.wto.org/imrd/directdoc.asp?DDFDocuments/v/G/SPS/NBRA85.DOC","ES")</f>
      </c>
    </row>
    <row r="11322">
      <c r="A11322" s="10" t="s">
        <v>19336</v>
      </c>
      <c r="B11322" s="11" t="s">
        <v>82</v>
      </c>
      <c r="C11322" s="10" t="s">
        <v>18</v>
      </c>
      <c r="D11322" s="12">
        <v>37957</v>
      </c>
      <c r="E11322" s="13" t="s">
        <v>19337</v>
      </c>
      <c r="F11322" s="13" t="s">
        <v>19338</v>
      </c>
      <c r="G11322" s="14"/>
      <c r="H11322" s="15">
        <f>HYPERLINK("https://docs.wto.org/imrd/directdoc.asp?DDFDocuments/t/G/SPS/NEEC223.DOC","EN")</f>
      </c>
      <c r="I11322" s="15">
        <f>HYPERLINK("https://docs.wto.org/imrd/directdoc.asp?DDFDocuments/u/G/SPS/NEEC223.DOC","FR")</f>
      </c>
      <c r="J11322" s="15">
        <f>HYPERLINK("https://docs.wto.org/imrd/directdoc.asp?DDFDocuments/v/G/SPS/NEEC223.DOC","ES")</f>
      </c>
    </row>
    <row r="11323">
      <c r="A11323" s="10" t="s">
        <v>19339</v>
      </c>
      <c r="B11323" s="11" t="s">
        <v>149</v>
      </c>
      <c r="C11323" s="10" t="s">
        <v>18</v>
      </c>
      <c r="D11323" s="12">
        <v>37956</v>
      </c>
      <c r="E11323" s="13" t="s">
        <v>19340</v>
      </c>
      <c r="F11323" s="13" t="s">
        <v>1282</v>
      </c>
      <c r="G11323" s="14" t="s">
        <v>72</v>
      </c>
      <c r="H11323" s="15">
        <f>HYPERLINK("https://docs.wto.org/imrd/directdoc.asp?DDFDocuments/t/G/SPS/NCHN41.doc","EN")</f>
      </c>
      <c r="I11323" s="15">
        <f>HYPERLINK("https://docs.wto.org/imrd/directdoc.asp?DDFDocuments/u/G/SPS/NCHN41.doc","FR")</f>
      </c>
      <c r="J11323" s="15">
        <f>HYPERLINK("https://docs.wto.org/imrd/directdoc.asp?DDFDocuments/v/G/SPS/NCHN41.doc","ES")</f>
      </c>
    </row>
    <row r="11324">
      <c r="A11324" s="10" t="s">
        <v>19341</v>
      </c>
      <c r="B11324" s="11" t="s">
        <v>59</v>
      </c>
      <c r="C11324" s="10" t="s">
        <v>18</v>
      </c>
      <c r="D11324" s="12">
        <v>37956</v>
      </c>
      <c r="E11324" s="13" t="s">
        <v>16498</v>
      </c>
      <c r="F11324" s="13" t="s">
        <v>4116</v>
      </c>
      <c r="G11324" s="14"/>
      <c r="H11324" s="15">
        <f>HYPERLINK("https://docs.wto.org/imrd/directdoc.asp?DDFDocuments/t/G/SPS/NTPKM24.doc","EN")</f>
      </c>
      <c r="I11324" s="15">
        <f>HYPERLINK("https://docs.wto.org/imrd/directdoc.asp?DDFDocuments/u/G/SPS/NTPKM24.doc","FR")</f>
      </c>
      <c r="J11324" s="15">
        <f>HYPERLINK("https://docs.wto.org/imrd/directdoc.asp?DDFDocuments/v/G/SPS/NTPKM24.doc","ES")</f>
      </c>
    </row>
    <row r="11325">
      <c r="A11325" s="10" t="s">
        <v>19342</v>
      </c>
      <c r="B11325" s="11" t="s">
        <v>720</v>
      </c>
      <c r="C11325" s="10" t="s">
        <v>18</v>
      </c>
      <c r="D11325" s="12">
        <v>37951</v>
      </c>
      <c r="E11325" s="13" t="s">
        <v>19343</v>
      </c>
      <c r="F11325" s="13" t="s">
        <v>24</v>
      </c>
      <c r="G11325" s="14"/>
      <c r="H11325" s="15">
        <f>HYPERLINK("https://docs.wto.org/imrd/directdoc.asp?DDFDocuments/t/G/SPS/NSLV52.doc","EN")</f>
      </c>
      <c r="I11325" s="15">
        <f>HYPERLINK("https://docs.wto.org/imrd/directdoc.asp?DDFDocuments/u/G/SPS/NSLV52.doc","FR")</f>
      </c>
      <c r="J11325" s="15">
        <f>HYPERLINK("https://docs.wto.org/imrd/directdoc.asp?DDFDocuments/v/G/SPS/NSLV52.doc","ES")</f>
      </c>
    </row>
    <row r="11326">
      <c r="A11326" s="10" t="s">
        <v>19344</v>
      </c>
      <c r="B11326" s="11" t="s">
        <v>95</v>
      </c>
      <c r="C11326" s="10" t="s">
        <v>18</v>
      </c>
      <c r="D11326" s="12">
        <v>37949</v>
      </c>
      <c r="E11326" s="13" t="s">
        <v>19345</v>
      </c>
      <c r="F11326" s="13" t="s">
        <v>158</v>
      </c>
      <c r="G11326" s="14" t="s">
        <v>59</v>
      </c>
      <c r="H11326" s="15">
        <f>HYPERLINK("https://docs.wto.org/imrd/directdoc.asp?DDFDocuments/q/G/SPS/NBRA82.pdf","EN")</f>
      </c>
      <c r="I11326" s="15">
        <f>HYPERLINK("https://docs.wto.org/imrd/directdoc.asp?DDFDocuments/r/G/SPS/NBRA82.pdf","FR")</f>
      </c>
      <c r="J11326" s="15">
        <f>HYPERLINK("https://docs.wto.org/imrd/directdoc.asp?DDFDocuments/s/G/SPS/NBRA82.pdf","ES")</f>
      </c>
    </row>
    <row r="11327">
      <c r="A11327" s="10" t="s">
        <v>19346</v>
      </c>
      <c r="B11327" s="11" t="s">
        <v>72</v>
      </c>
      <c r="C11327" s="10" t="s">
        <v>40</v>
      </c>
      <c r="D11327" s="12">
        <v>37949</v>
      </c>
      <c r="E11327" s="13" t="s">
        <v>19</v>
      </c>
      <c r="F11327" s="13" t="s">
        <v>15131</v>
      </c>
      <c r="G11327" s="14" t="s">
        <v>18374</v>
      </c>
      <c r="H11327" s="15">
        <f>HYPERLINK("https://docs.wto.org/imrd/directdoc.asp?DDFDocuments/t/G/SPS/NCAN157R2A1.DOC","EN")</f>
      </c>
      <c r="I11327" s="15">
        <f>HYPERLINK("https://docs.wto.org/imrd/directdoc.asp?DDFDocuments/u/G/SPS/NCAN157R2A1.DOC","FR")</f>
      </c>
      <c r="J11327" s="15">
        <f>HYPERLINK("https://docs.wto.org/imrd/directdoc.asp?DDFDocuments/v/G/SPS/NCAN157R2A1.DOC","ES")</f>
      </c>
    </row>
    <row r="11328">
      <c r="A11328" s="10" t="s">
        <v>19347</v>
      </c>
      <c r="B11328" s="11" t="s">
        <v>161</v>
      </c>
      <c r="C11328" s="10" t="s">
        <v>18</v>
      </c>
      <c r="D11328" s="12">
        <v>37949</v>
      </c>
      <c r="E11328" s="13" t="s">
        <v>19348</v>
      </c>
      <c r="F11328" s="13" t="s">
        <v>5438</v>
      </c>
      <c r="G11328" s="14" t="s">
        <v>365</v>
      </c>
      <c r="H11328" s="15">
        <f>HYPERLINK("https://docs.wto.org/imrd/directdoc.asp?DDFDocuments/t/G/SPS/NUSA832.DOC","EN")</f>
      </c>
      <c r="I11328" s="15">
        <f>HYPERLINK("https://docs.wto.org/imrd/directdoc.asp?DDFDocuments/u/G/SPS/NUSA832.DOC","FR")</f>
      </c>
      <c r="J11328" s="15">
        <f>HYPERLINK("https://docs.wto.org/imrd/directdoc.asp?DDFDocuments/v/G/SPS/NUSA832.DOC","ES")</f>
      </c>
    </row>
    <row r="11329">
      <c r="A11329" s="10" t="s">
        <v>19349</v>
      </c>
      <c r="B11329" s="11" t="s">
        <v>1274</v>
      </c>
      <c r="C11329" s="10" t="s">
        <v>12</v>
      </c>
      <c r="D11329" s="12">
        <v>37946</v>
      </c>
      <c r="E11329" s="13" t="s">
        <v>19350</v>
      </c>
      <c r="F11329" s="13" t="s">
        <v>16821</v>
      </c>
      <c r="G11329" s="14" t="s">
        <v>19351</v>
      </c>
      <c r="H11329" s="15">
        <f>HYPERLINK("https://docs.wto.org/imrd/directdoc.asp?DDFDocuments/t/G/SPS/NESP2.DOC","EN")</f>
      </c>
      <c r="I11329" s="15">
        <f>HYPERLINK("https://docs.wto.org/imrd/directdoc.asp?DDFDocuments/u/G/SPS/NESP2.DOC","FR")</f>
      </c>
      <c r="J11329" s="15">
        <f>HYPERLINK("https://docs.wto.org/imrd/directdoc.asp?DDFDocuments/v/G/SPS/NESP2.DOC","ES")</f>
      </c>
    </row>
    <row r="11330">
      <c r="A11330" s="10" t="s">
        <v>19352</v>
      </c>
      <c r="B11330" s="11" t="s">
        <v>34</v>
      </c>
      <c r="C11330" s="10" t="s">
        <v>18</v>
      </c>
      <c r="D11330" s="12">
        <v>37946</v>
      </c>
      <c r="E11330" s="13" t="s">
        <v>19353</v>
      </c>
      <c r="F11330" s="13" t="s">
        <v>9496</v>
      </c>
      <c r="G11330" s="14"/>
      <c r="H11330" s="15">
        <f>HYPERLINK("https://docs.wto.org/imrd/directdoc.asp?DDFDocuments/q/G/SPS/NJPN109.pdf","EN")</f>
      </c>
      <c r="I11330" s="15">
        <f>HYPERLINK("https://docs.wto.org/imrd/directdoc.asp?DDFDocuments/r/G/SPS/NJPN109.pdf","FR")</f>
      </c>
      <c r="J11330" s="15">
        <f>HYPERLINK("https://docs.wto.org/imrd/directdoc.asp?DDFDocuments/s/G/SPS/NJPN109.pdf","ES")</f>
      </c>
    </row>
    <row r="11331">
      <c r="A11331" s="10" t="s">
        <v>19354</v>
      </c>
      <c r="B11331" s="11" t="s">
        <v>195</v>
      </c>
      <c r="C11331" s="10" t="s">
        <v>18</v>
      </c>
      <c r="D11331" s="12">
        <v>37945</v>
      </c>
      <c r="E11331" s="13" t="s">
        <v>19355</v>
      </c>
      <c r="F11331" s="13" t="s">
        <v>754</v>
      </c>
      <c r="G11331" s="14"/>
      <c r="H11331" s="15">
        <f>HYPERLINK("https://docs.wto.org/imrd/directdoc.asp?DDFDocuments/t/G/SPS/NNZL264.DOC","EN")</f>
      </c>
      <c r="I11331" s="15">
        <f>HYPERLINK("https://docs.wto.org/imrd/directdoc.asp?DDFDocuments/u/G/SPS/NNZL264.DOC","FR")</f>
      </c>
      <c r="J11331" s="15">
        <f>HYPERLINK("https://docs.wto.org/imrd/directdoc.asp?DDFDocuments/v/G/SPS/NNZL264.DOC","ES")</f>
      </c>
    </row>
    <row r="11332">
      <c r="A11332" s="10" t="s">
        <v>19356</v>
      </c>
      <c r="B11332" s="11" t="s">
        <v>72</v>
      </c>
      <c r="C11332" s="10" t="s">
        <v>40</v>
      </c>
      <c r="D11332" s="12">
        <v>37944</v>
      </c>
      <c r="E11332" s="13" t="s">
        <v>19</v>
      </c>
      <c r="F11332" s="13" t="s">
        <v>5163</v>
      </c>
      <c r="G11332" s="14"/>
      <c r="H11332" s="15">
        <f>HYPERLINK("https://docs.wto.org/imrd/directdoc.asp?DDFDocuments/t/G/SPS/NCAN186A1.DOC","EN")</f>
      </c>
      <c r="I11332" s="15">
        <f>HYPERLINK("https://docs.wto.org/imrd/directdoc.asp?DDFDocuments/u/G/SPS/NCAN186A1.DOC","FR")</f>
      </c>
      <c r="J11332" s="15">
        <f>HYPERLINK("https://docs.wto.org/imrd/directdoc.asp?DDFDocuments/v/G/SPS/NCAN186A1.DOC","ES")</f>
      </c>
    </row>
    <row r="11333">
      <c r="A11333" s="10" t="s">
        <v>19357</v>
      </c>
      <c r="B11333" s="11" t="s">
        <v>82</v>
      </c>
      <c r="C11333" s="10" t="s">
        <v>201</v>
      </c>
      <c r="D11333" s="12">
        <v>37944</v>
      </c>
      <c r="E11333" s="13" t="s">
        <v>19</v>
      </c>
      <c r="F11333" s="13" t="s">
        <v>733</v>
      </c>
      <c r="G11333" s="14"/>
      <c r="H11333" s="15">
        <f>HYPERLINK("https://docs.wto.org/imrd/directdoc.asp?DDFDocuments/t/G/SPS/NEEC219C1.doc","EN")</f>
      </c>
      <c r="I11333" s="15">
        <f>HYPERLINK("https://docs.wto.org/imrd/directdoc.asp?DDFDocuments/u/G/SPS/NEEC219C1.doc","FR")</f>
      </c>
      <c r="J11333" s="15">
        <f>HYPERLINK("https://docs.wto.org/imrd/directdoc.asp?DDFDocuments/v/G/SPS/NEEC219C1.doc","ES")</f>
      </c>
    </row>
    <row r="11334">
      <c r="A11334" s="10" t="s">
        <v>19358</v>
      </c>
      <c r="B11334" s="11" t="s">
        <v>17</v>
      </c>
      <c r="C11334" s="10" t="s">
        <v>18</v>
      </c>
      <c r="D11334" s="12">
        <v>37944</v>
      </c>
      <c r="E11334" s="13" t="s">
        <v>5251</v>
      </c>
      <c r="F11334" s="13" t="s">
        <v>3204</v>
      </c>
      <c r="G11334" s="14"/>
      <c r="H11334" s="15">
        <f>HYPERLINK("https://docs.wto.org/imrd/directdoc.asp?DDFDocuments/t/G/SPS/NNIC15.DOC","EN")</f>
      </c>
      <c r="I11334" s="15">
        <f>HYPERLINK("https://docs.wto.org/imrd/directdoc.asp?DDFDocuments/u/G/SPS/NNIC15.DOC","FR")</f>
      </c>
      <c r="J11334" s="15">
        <f>HYPERLINK("https://docs.wto.org/imrd/directdoc.asp?DDFDocuments/v/G/SPS/NNIC15.DOC","ES")</f>
      </c>
    </row>
    <row r="11335">
      <c r="A11335" s="10" t="s">
        <v>19359</v>
      </c>
      <c r="B11335" s="11" t="s">
        <v>17</v>
      </c>
      <c r="C11335" s="10" t="s">
        <v>18</v>
      </c>
      <c r="D11335" s="12">
        <v>37942</v>
      </c>
      <c r="E11335" s="13" t="s">
        <v>19360</v>
      </c>
      <c r="F11335" s="13" t="s">
        <v>19361</v>
      </c>
      <c r="G11335" s="14"/>
      <c r="H11335" s="15">
        <f>HYPERLINK("https://docs.wto.org/imrd/directdoc.asp?DDFDocuments/q/G/SPS/NNIC13.pdf","EN")</f>
      </c>
      <c r="I11335" s="15">
        <f>HYPERLINK("https://docs.wto.org/imrd/directdoc.asp?DDFDocuments/r/G/SPS/NNIC13.pdf","FR")</f>
      </c>
      <c r="J11335" s="15">
        <f>HYPERLINK("https://docs.wto.org/imrd/directdoc.asp?DDFDocuments/s/G/SPS/NNIC13.pdf","ES")</f>
      </c>
    </row>
    <row r="11336">
      <c r="A11336" s="10" t="s">
        <v>19362</v>
      </c>
      <c r="B11336" s="11" t="s">
        <v>17</v>
      </c>
      <c r="C11336" s="10" t="s">
        <v>18</v>
      </c>
      <c r="D11336" s="12">
        <v>37939</v>
      </c>
      <c r="E11336" s="13" t="s">
        <v>19363</v>
      </c>
      <c r="F11336" s="13" t="s">
        <v>199</v>
      </c>
      <c r="G11336" s="14"/>
      <c r="H11336" s="15">
        <f>HYPERLINK("https://docs.wto.org/imrd/directdoc.asp?DDFDocuments/t/G/SPS/NNIC1.DOC","EN")</f>
      </c>
      <c r="I11336" s="15">
        <f>HYPERLINK("https://docs.wto.org/imrd/directdoc.asp?DDFDocuments/u/G/SPS/NNIC1.DOC","FR")</f>
      </c>
      <c r="J11336" s="15">
        <f>HYPERLINK("https://docs.wto.org/imrd/directdoc.asp?DDFDocuments/v/G/SPS/NNIC1.DOC","ES")</f>
      </c>
    </row>
    <row r="11337">
      <c r="A11337" s="10" t="s">
        <v>19364</v>
      </c>
      <c r="B11337" s="11" t="s">
        <v>17</v>
      </c>
      <c r="C11337" s="10" t="s">
        <v>18</v>
      </c>
      <c r="D11337" s="12">
        <v>37939</v>
      </c>
      <c r="E11337" s="13" t="s">
        <v>2301</v>
      </c>
      <c r="F11337" s="13" t="s">
        <v>2963</v>
      </c>
      <c r="G11337" s="14"/>
      <c r="H11337" s="15">
        <f>HYPERLINK("https://docs.wto.org/imrd/directdoc.asp?DDFDocuments/t/G/SPS/NNIC10.doc","EN")</f>
      </c>
      <c r="I11337" s="15">
        <f>HYPERLINK("https://docs.wto.org/imrd/directdoc.asp?DDFDocuments/u/G/SPS/NNIC10.doc","FR")</f>
      </c>
      <c r="J11337" s="15">
        <f>HYPERLINK("https://docs.wto.org/imrd/directdoc.asp?DDFDocuments/v/G/SPS/NNIC10.doc","ES")</f>
      </c>
    </row>
    <row r="11338">
      <c r="A11338" s="10" t="s">
        <v>19365</v>
      </c>
      <c r="B11338" s="11" t="s">
        <v>17</v>
      </c>
      <c r="C11338" s="10" t="s">
        <v>18</v>
      </c>
      <c r="D11338" s="12">
        <v>37939</v>
      </c>
      <c r="E11338" s="13" t="s">
        <v>19366</v>
      </c>
      <c r="F11338" s="13" t="s">
        <v>4116</v>
      </c>
      <c r="G11338" s="14"/>
      <c r="H11338" s="15">
        <f>HYPERLINK("https://docs.wto.org/imrd/directdoc.asp?DDFDocuments/q/G/SPS/NNIC12.pdf","EN")</f>
      </c>
      <c r="I11338" s="15">
        <f>HYPERLINK("https://docs.wto.org/imrd/directdoc.asp?DDFDocuments/r/G/SPS/NNIC12.pdf","FR")</f>
      </c>
      <c r="J11338" s="15">
        <f>HYPERLINK("https://docs.wto.org/imrd/directdoc.asp?DDFDocuments/s/G/SPS/NNIC12.pdf","ES")</f>
      </c>
    </row>
    <row r="11339">
      <c r="A11339" s="10" t="s">
        <v>19367</v>
      </c>
      <c r="B11339" s="11" t="s">
        <v>17</v>
      </c>
      <c r="C11339" s="10" t="s">
        <v>18</v>
      </c>
      <c r="D11339" s="12">
        <v>37939</v>
      </c>
      <c r="E11339" s="13" t="s">
        <v>19368</v>
      </c>
      <c r="F11339" s="13" t="s">
        <v>122</v>
      </c>
      <c r="G11339" s="14"/>
      <c r="H11339" s="15">
        <f>HYPERLINK("https://docs.wto.org/imrd/directdoc.asp?DDFDocuments/t/G/SPS/NNIC2.doc","EN")</f>
      </c>
      <c r="I11339" s="15">
        <f>HYPERLINK("https://docs.wto.org/imrd/directdoc.asp?DDFDocuments/u/G/SPS/NNIC2.doc","FR")</f>
      </c>
      <c r="J11339" s="15">
        <f>HYPERLINK("https://docs.wto.org/imrd/directdoc.asp?DDFDocuments/v/G/SPS/NNIC2.doc","ES")</f>
      </c>
    </row>
    <row r="11340">
      <c r="A11340" s="10" t="s">
        <v>19369</v>
      </c>
      <c r="B11340" s="11" t="s">
        <v>17</v>
      </c>
      <c r="C11340" s="10" t="s">
        <v>18</v>
      </c>
      <c r="D11340" s="12">
        <v>37939</v>
      </c>
      <c r="E11340" s="13" t="s">
        <v>19370</v>
      </c>
      <c r="F11340" s="13" t="s">
        <v>4116</v>
      </c>
      <c r="G11340" s="14"/>
      <c r="H11340" s="15">
        <f>HYPERLINK("https://docs.wto.org/imrd/directdoc.asp?DDFDocuments/t/G/SPS/NNIC3.doc","EN")</f>
      </c>
      <c r="I11340" s="15">
        <f>HYPERLINK("https://docs.wto.org/imrd/directdoc.asp?DDFDocuments/u/G/SPS/NNIC3.doc","FR")</f>
      </c>
      <c r="J11340" s="15">
        <f>HYPERLINK("https://docs.wto.org/imrd/directdoc.asp?DDFDocuments/v/G/SPS/NNIC3.doc","ES")</f>
      </c>
    </row>
    <row r="11341">
      <c r="A11341" s="10" t="s">
        <v>19371</v>
      </c>
      <c r="B11341" s="11" t="s">
        <v>17</v>
      </c>
      <c r="C11341" s="10" t="s">
        <v>18</v>
      </c>
      <c r="D11341" s="12">
        <v>37939</v>
      </c>
      <c r="E11341" s="13" t="s">
        <v>19372</v>
      </c>
      <c r="F11341" s="13" t="s">
        <v>11126</v>
      </c>
      <c r="G11341" s="14"/>
      <c r="H11341" s="15">
        <f>HYPERLINK("https://docs.wto.org/imrd/directdoc.asp?DDFDocuments/t/G/SPS/NNIC4.DOC","EN")</f>
      </c>
      <c r="I11341" s="15">
        <f>HYPERLINK("https://docs.wto.org/imrd/directdoc.asp?DDFDocuments/u/G/SPS/NNIC4.DOC","FR")</f>
      </c>
      <c r="J11341" s="15">
        <f>HYPERLINK("https://docs.wto.org/imrd/directdoc.asp?DDFDocuments/v/G/SPS/NNIC4.DOC","ES")</f>
      </c>
    </row>
    <row r="11342">
      <c r="A11342" s="10" t="s">
        <v>19373</v>
      </c>
      <c r="B11342" s="11" t="s">
        <v>17</v>
      </c>
      <c r="C11342" s="10" t="s">
        <v>18</v>
      </c>
      <c r="D11342" s="12">
        <v>37939</v>
      </c>
      <c r="E11342" s="13" t="s">
        <v>19374</v>
      </c>
      <c r="F11342" s="13" t="s">
        <v>3339</v>
      </c>
      <c r="G11342" s="14"/>
      <c r="H11342" s="15">
        <f>HYPERLINK("https://docs.wto.org/imrd/directdoc.asp?DDFDocuments/q/G/SPS/NNIC5.pdf","EN")</f>
      </c>
      <c r="I11342" s="15">
        <f>HYPERLINK("https://docs.wto.org/imrd/directdoc.asp?DDFDocuments/r/G/SPS/NNIC5.pdf","FR")</f>
      </c>
      <c r="J11342" s="15">
        <f>HYPERLINK("https://docs.wto.org/imrd/directdoc.asp?DDFDocuments/s/G/SPS/NNIC5.pdf","ES")</f>
      </c>
    </row>
    <row r="11343">
      <c r="A11343" s="10" t="s">
        <v>19375</v>
      </c>
      <c r="B11343" s="11" t="s">
        <v>17</v>
      </c>
      <c r="C11343" s="10" t="s">
        <v>18</v>
      </c>
      <c r="D11343" s="12">
        <v>37939</v>
      </c>
      <c r="E11343" s="13" t="s">
        <v>19376</v>
      </c>
      <c r="F11343" s="13" t="s">
        <v>19377</v>
      </c>
      <c r="G11343" s="14"/>
      <c r="H11343" s="15">
        <f>HYPERLINK("https://docs.wto.org/imrd/directdoc.asp?DDFDocuments/q/G/SPS/NNIC6.pdf","EN")</f>
      </c>
      <c r="I11343" s="15">
        <f>HYPERLINK("https://docs.wto.org/imrd/directdoc.asp?DDFDocuments/r/G/SPS/NNIC6.pdf","FR")</f>
      </c>
      <c r="J11343" s="15">
        <f>HYPERLINK("https://docs.wto.org/imrd/directdoc.asp?DDFDocuments/s/G/SPS/NNIC6.pdf","ES")</f>
      </c>
    </row>
    <row r="11344">
      <c r="A11344" s="10" t="s">
        <v>19378</v>
      </c>
      <c r="B11344" s="11" t="s">
        <v>17</v>
      </c>
      <c r="C11344" s="10" t="s">
        <v>18</v>
      </c>
      <c r="D11344" s="12">
        <v>37939</v>
      </c>
      <c r="E11344" s="13" t="s">
        <v>19379</v>
      </c>
      <c r="F11344" s="13" t="s">
        <v>17141</v>
      </c>
      <c r="G11344" s="14"/>
      <c r="H11344" s="15">
        <f>HYPERLINK("https://docs.wto.org/imrd/directdoc.asp?DDFDocuments/t/G/SPS/NNIC7.DOC","EN")</f>
      </c>
      <c r="I11344" s="15">
        <f>HYPERLINK("https://docs.wto.org/imrd/directdoc.asp?DDFDocuments/u/G/SPS/NNIC7.DOC","FR")</f>
      </c>
      <c r="J11344" s="15">
        <f>HYPERLINK("https://docs.wto.org/imrd/directdoc.asp?DDFDocuments/v/G/SPS/NNIC7.DOC","ES")</f>
      </c>
    </row>
    <row r="11345">
      <c r="A11345" s="10" t="s">
        <v>19380</v>
      </c>
      <c r="B11345" s="11" t="s">
        <v>17</v>
      </c>
      <c r="C11345" s="10" t="s">
        <v>18</v>
      </c>
      <c r="D11345" s="12">
        <v>37939</v>
      </c>
      <c r="E11345" s="13" t="s">
        <v>19368</v>
      </c>
      <c r="F11345" s="13" t="s">
        <v>24</v>
      </c>
      <c r="G11345" s="14"/>
      <c r="H11345" s="15">
        <f>HYPERLINK("https://docs.wto.org/imrd/directdoc.asp?DDFDocuments/t/G/SPS/NNIC8.doc","EN")</f>
      </c>
      <c r="I11345" s="15">
        <f>HYPERLINK("https://docs.wto.org/imrd/directdoc.asp?DDFDocuments/u/G/SPS/NNIC8.doc","FR")</f>
      </c>
      <c r="J11345" s="15">
        <f>HYPERLINK("https://docs.wto.org/imrd/directdoc.asp?DDFDocuments/v/G/SPS/NNIC8.doc","ES")</f>
      </c>
    </row>
    <row r="11346">
      <c r="A11346" s="10" t="s">
        <v>19381</v>
      </c>
      <c r="B11346" s="11" t="s">
        <v>161</v>
      </c>
      <c r="C11346" s="10" t="s">
        <v>18</v>
      </c>
      <c r="D11346" s="12">
        <v>37936</v>
      </c>
      <c r="E11346" s="13" t="s">
        <v>15080</v>
      </c>
      <c r="F11346" s="13" t="s">
        <v>3303</v>
      </c>
      <c r="G11346" s="14" t="s">
        <v>72</v>
      </c>
      <c r="H11346" s="15">
        <f>HYPERLINK("https://docs.wto.org/imrd/directdoc.asp?DDFDocuments/t/G/SPS/NUSA828.DOC","EN")</f>
      </c>
      <c r="I11346" s="15">
        <f>HYPERLINK("https://docs.wto.org/imrd/directdoc.asp?DDFDocuments/u/G/SPS/NUSA828.DOC","FR")</f>
      </c>
      <c r="J11346" s="15">
        <f>HYPERLINK("https://docs.wto.org/imrd/directdoc.asp?DDFDocuments/v/G/SPS/NUSA828.DOC","ES")</f>
      </c>
    </row>
    <row r="11347">
      <c r="A11347" s="10" t="s">
        <v>19382</v>
      </c>
      <c r="B11347" s="11" t="s">
        <v>95</v>
      </c>
      <c r="C11347" s="10" t="s">
        <v>18</v>
      </c>
      <c r="D11347" s="12">
        <v>37935</v>
      </c>
      <c r="E11347" s="13" t="s">
        <v>19383</v>
      </c>
      <c r="F11347" s="13" t="s">
        <v>223</v>
      </c>
      <c r="G11347" s="14" t="s">
        <v>365</v>
      </c>
      <c r="H11347" s="15">
        <f>HYPERLINK("https://docs.wto.org/imrd/directdoc.asp?DDFDocuments/q/G/SPS/NBRA80.pdf","EN")</f>
      </c>
      <c r="I11347" s="15">
        <f>HYPERLINK("https://docs.wto.org/imrd/directdoc.asp?DDFDocuments/r/G/SPS/NBRA80.pdf","FR")</f>
      </c>
      <c r="J11347" s="15">
        <f>HYPERLINK("https://docs.wto.org/imrd/directdoc.asp?DDFDocuments/s/G/SPS/NBRA80.pdf","ES")</f>
      </c>
    </row>
    <row r="11348">
      <c r="A11348" s="10" t="s">
        <v>19384</v>
      </c>
      <c r="B11348" s="11" t="s">
        <v>95</v>
      </c>
      <c r="C11348" s="10" t="s">
        <v>18</v>
      </c>
      <c r="D11348" s="12">
        <v>37935</v>
      </c>
      <c r="E11348" s="13" t="s">
        <v>19385</v>
      </c>
      <c r="F11348" s="13" t="s">
        <v>158</v>
      </c>
      <c r="G11348" s="14" t="s">
        <v>365</v>
      </c>
      <c r="H11348" s="15">
        <f>HYPERLINK("https://docs.wto.org/imrd/directdoc.asp?DDFDocuments/q/G/SPS/NBRA81.pdf","EN")</f>
      </c>
      <c r="I11348" s="15">
        <f>HYPERLINK("https://docs.wto.org/imrd/directdoc.asp?DDFDocuments/r/G/SPS/NBRA81.pdf","FR")</f>
      </c>
      <c r="J11348" s="15">
        <f>HYPERLINK("https://docs.wto.org/imrd/directdoc.asp?DDFDocuments/s/G/SPS/NBRA81.pdf","ES")</f>
      </c>
    </row>
    <row r="11349">
      <c r="A11349" s="10" t="s">
        <v>19386</v>
      </c>
      <c r="B11349" s="11" t="s">
        <v>153</v>
      </c>
      <c r="C11349" s="10" t="s">
        <v>18</v>
      </c>
      <c r="D11349" s="12">
        <v>37935</v>
      </c>
      <c r="E11349" s="13" t="s">
        <v>19387</v>
      </c>
      <c r="F11349" s="13" t="s">
        <v>166</v>
      </c>
      <c r="G11349" s="14"/>
      <c r="H11349" s="15">
        <f>HYPERLINK("https://docs.wto.org/imrd/directdoc.asp?DDFDocuments/t/G/SPS/NKOR147.DOC","EN")</f>
      </c>
      <c r="I11349" s="15">
        <f>HYPERLINK("https://docs.wto.org/imrd/directdoc.asp?DDFDocuments/u/G/SPS/NKOR147.DOC","FR")</f>
      </c>
      <c r="J11349" s="15">
        <f>HYPERLINK("https://docs.wto.org/imrd/directdoc.asp?DDFDocuments/v/G/SPS/NKOR147.DOC","ES")</f>
      </c>
    </row>
    <row r="11350">
      <c r="A11350" s="10" t="s">
        <v>19388</v>
      </c>
      <c r="B11350" s="11" t="s">
        <v>82</v>
      </c>
      <c r="C11350" s="10" t="s">
        <v>18</v>
      </c>
      <c r="D11350" s="12">
        <v>37925</v>
      </c>
      <c r="E11350" s="13" t="s">
        <v>19389</v>
      </c>
      <c r="F11350" s="13" t="s">
        <v>24</v>
      </c>
      <c r="G11350" s="14"/>
      <c r="H11350" s="15">
        <f>HYPERLINK("https://docs.wto.org/imrd/directdoc.asp?DDFDocuments/t/G/SPS/NEEC220.doc","EN")</f>
      </c>
      <c r="I11350" s="15">
        <f>HYPERLINK("https://docs.wto.org/imrd/directdoc.asp?DDFDocuments/u/G/SPS/NEEC220.doc","FR")</f>
      </c>
      <c r="J11350" s="15">
        <f>HYPERLINK("https://docs.wto.org/imrd/directdoc.asp?DDFDocuments/v/G/SPS/NEEC220.doc","ES")</f>
      </c>
    </row>
    <row r="11351">
      <c r="A11351" s="10" t="s">
        <v>19390</v>
      </c>
      <c r="B11351" s="11" t="s">
        <v>365</v>
      </c>
      <c r="C11351" s="10" t="s">
        <v>18</v>
      </c>
      <c r="D11351" s="12">
        <v>37921</v>
      </c>
      <c r="E11351" s="13" t="s">
        <v>2241</v>
      </c>
      <c r="F11351" s="13" t="s">
        <v>1282</v>
      </c>
      <c r="G11351" s="14"/>
      <c r="H11351" s="15">
        <f>HYPERLINK("https://docs.wto.org/imrd/directdoc.asp?DDFDocuments/t/G/SPS/NCHL160.doc","EN")</f>
      </c>
      <c r="I11351" s="15">
        <f>HYPERLINK("https://docs.wto.org/imrd/directdoc.asp?DDFDocuments/u/G/SPS/NCHL160.doc","FR")</f>
      </c>
      <c r="J11351" s="15">
        <f>HYPERLINK("https://docs.wto.org/imrd/directdoc.asp?DDFDocuments/v/G/SPS/NCHL160.doc","ES")</f>
      </c>
    </row>
    <row r="11352">
      <c r="A11352" s="10" t="s">
        <v>19391</v>
      </c>
      <c r="B11352" s="11" t="s">
        <v>365</v>
      </c>
      <c r="C11352" s="10" t="s">
        <v>18</v>
      </c>
      <c r="D11352" s="12">
        <v>37921</v>
      </c>
      <c r="E11352" s="13" t="s">
        <v>19392</v>
      </c>
      <c r="F11352" s="13" t="s">
        <v>1282</v>
      </c>
      <c r="G11352" s="14"/>
      <c r="H11352" s="15">
        <f>HYPERLINK("https://docs.wto.org/imrd/directdoc.asp?DDFDocuments/t/G/SPS/NCHL161.doc","EN")</f>
      </c>
      <c r="I11352" s="15">
        <f>HYPERLINK("https://docs.wto.org/imrd/directdoc.asp?DDFDocuments/u/G/SPS/NCHL161.doc","FR")</f>
      </c>
      <c r="J11352" s="15">
        <f>HYPERLINK("https://docs.wto.org/imrd/directdoc.asp?DDFDocuments/v/G/SPS/NCHL161.doc","ES")</f>
      </c>
    </row>
    <row r="11353">
      <c r="A11353" s="10" t="s">
        <v>19393</v>
      </c>
      <c r="B11353" s="11" t="s">
        <v>79</v>
      </c>
      <c r="C11353" s="10" t="s">
        <v>18</v>
      </c>
      <c r="D11353" s="12">
        <v>37921</v>
      </c>
      <c r="E11353" s="13" t="s">
        <v>19394</v>
      </c>
      <c r="F11353" s="13" t="s">
        <v>19395</v>
      </c>
      <c r="G11353" s="14"/>
      <c r="H11353" s="15">
        <f>HYPERLINK("https://docs.wto.org/imrd/directdoc.asp?DDFDocuments/t/G/SPS/NCOL72.doc","EN")</f>
      </c>
      <c r="I11353" s="15">
        <f>HYPERLINK("https://docs.wto.org/imrd/directdoc.asp?DDFDocuments/u/G/SPS/NCOL72.doc","FR")</f>
      </c>
      <c r="J11353" s="15">
        <f>HYPERLINK("https://docs.wto.org/imrd/directdoc.asp?DDFDocuments/v/G/SPS/NCOL72.doc","ES")</f>
      </c>
    </row>
    <row r="11354">
      <c r="A11354" s="10" t="s">
        <v>19396</v>
      </c>
      <c r="B11354" s="11" t="s">
        <v>82</v>
      </c>
      <c r="C11354" s="10" t="s">
        <v>40</v>
      </c>
      <c r="D11354" s="12">
        <v>37921</v>
      </c>
      <c r="E11354" s="13" t="s">
        <v>19</v>
      </c>
      <c r="F11354" s="13" t="s">
        <v>8690</v>
      </c>
      <c r="G11354" s="14"/>
      <c r="H11354" s="15">
        <f>HYPERLINK("https://docs.wto.org/imrd/directdoc.asp?DDFDocuments/t/G/SPS/NEEC208A1.doc","EN")</f>
      </c>
      <c r="I11354" s="15">
        <f>HYPERLINK("https://docs.wto.org/imrd/directdoc.asp?DDFDocuments/u/G/SPS/NEEC208A1.doc","FR")</f>
      </c>
      <c r="J11354" s="15">
        <f>HYPERLINK("https://docs.wto.org/imrd/directdoc.asp?DDFDocuments/v/G/SPS/NEEC208A1.doc","ES")</f>
      </c>
    </row>
    <row r="11355">
      <c r="A11355" s="10" t="s">
        <v>19397</v>
      </c>
      <c r="B11355" s="11" t="s">
        <v>127</v>
      </c>
      <c r="C11355" s="10" t="s">
        <v>40</v>
      </c>
      <c r="D11355" s="12">
        <v>37921</v>
      </c>
      <c r="E11355" s="13" t="s">
        <v>19</v>
      </c>
      <c r="F11355" s="13" t="s">
        <v>738</v>
      </c>
      <c r="G11355" s="14" t="s">
        <v>1412</v>
      </c>
      <c r="H11355" s="15">
        <f>HYPERLINK("https://docs.wto.org/imrd/directdoc.asp?DDFDocuments/q/G/SPS/NHKG12A1.pdf","EN")</f>
      </c>
      <c r="I11355" s="15">
        <f>HYPERLINK("https://docs.wto.org/imrd/directdoc.asp?DDFDocuments/r/G/SPS/NHKG12A1.pdf","FR")</f>
      </c>
      <c r="J11355" s="15">
        <f>HYPERLINK("https://docs.wto.org/imrd/directdoc.asp?DDFDocuments/s/G/SPS/NHKG12A1.pdf","ES")</f>
      </c>
    </row>
    <row r="11356">
      <c r="A11356" s="10" t="s">
        <v>19398</v>
      </c>
      <c r="B11356" s="11" t="s">
        <v>149</v>
      </c>
      <c r="C11356" s="10" t="s">
        <v>18</v>
      </c>
      <c r="D11356" s="12">
        <v>37918</v>
      </c>
      <c r="E11356" s="13" t="s">
        <v>19127</v>
      </c>
      <c r="F11356" s="13" t="s">
        <v>12629</v>
      </c>
      <c r="G11356" s="14"/>
      <c r="H11356" s="15">
        <f>HYPERLINK("https://docs.wto.org/imrd/directdoc.asp?DDFDocuments/t/G/SPS/NCHN23.DOC","EN")</f>
      </c>
      <c r="I11356" s="15">
        <f>HYPERLINK("https://docs.wto.org/imrd/directdoc.asp?DDFDocuments/u/G/SPS/NCHN23.DOC","FR")</f>
      </c>
      <c r="J11356" s="15">
        <f>HYPERLINK("https://docs.wto.org/imrd/directdoc.asp?DDFDocuments/v/G/SPS/NCHN23.DOC","ES")</f>
      </c>
    </row>
    <row r="11357">
      <c r="A11357" s="10" t="s">
        <v>19399</v>
      </c>
      <c r="B11357" s="11" t="s">
        <v>149</v>
      </c>
      <c r="C11357" s="10" t="s">
        <v>18</v>
      </c>
      <c r="D11357" s="12">
        <v>37918</v>
      </c>
      <c r="E11357" s="13" t="s">
        <v>19127</v>
      </c>
      <c r="F11357" s="13" t="s">
        <v>122</v>
      </c>
      <c r="G11357" s="14"/>
      <c r="H11357" s="15">
        <f>HYPERLINK("https://docs.wto.org/imrd/directdoc.asp?DDFDocuments/t/G/SPS/NCHN24.DOC","EN")</f>
      </c>
      <c r="I11357" s="15">
        <f>HYPERLINK("https://docs.wto.org/imrd/directdoc.asp?DDFDocuments/u/G/SPS/NCHN24.DOC","FR")</f>
      </c>
      <c r="J11357" s="15">
        <f>HYPERLINK("https://docs.wto.org/imrd/directdoc.asp?DDFDocuments/v/G/SPS/NCHN24.DOC","ES")</f>
      </c>
    </row>
    <row r="11358">
      <c r="A11358" s="10" t="s">
        <v>19400</v>
      </c>
      <c r="B11358" s="11" t="s">
        <v>149</v>
      </c>
      <c r="C11358" s="10" t="s">
        <v>18</v>
      </c>
      <c r="D11358" s="12">
        <v>37918</v>
      </c>
      <c r="E11358" s="13" t="s">
        <v>19127</v>
      </c>
      <c r="F11358" s="13" t="s">
        <v>122</v>
      </c>
      <c r="G11358" s="14"/>
      <c r="H11358" s="15">
        <f>HYPERLINK("https://docs.wto.org/imrd/directdoc.asp?DDFDocuments/t/G/SPS/NCHN26.DOC","EN")</f>
      </c>
      <c r="I11358" s="15">
        <f>HYPERLINK("https://docs.wto.org/imrd/directdoc.asp?DDFDocuments/u/G/SPS/NCHN26.DOC","FR")</f>
      </c>
      <c r="J11358" s="15">
        <f>HYPERLINK("https://docs.wto.org/imrd/directdoc.asp?DDFDocuments/v/G/SPS/NCHN26.DOC","ES")</f>
      </c>
    </row>
    <row r="11359">
      <c r="A11359" s="10" t="s">
        <v>19401</v>
      </c>
      <c r="B11359" s="11" t="s">
        <v>149</v>
      </c>
      <c r="C11359" s="10" t="s">
        <v>18</v>
      </c>
      <c r="D11359" s="12">
        <v>37918</v>
      </c>
      <c r="E11359" s="13" t="s">
        <v>19127</v>
      </c>
      <c r="F11359" s="13" t="s">
        <v>4116</v>
      </c>
      <c r="G11359" s="14"/>
      <c r="H11359" s="15">
        <f>HYPERLINK("https://docs.wto.org/imrd/directdoc.asp?DDFDocuments/t/G/SPS/NCHN39.DOC","EN")</f>
      </c>
      <c r="I11359" s="15">
        <f>HYPERLINK("https://docs.wto.org/imrd/directdoc.asp?DDFDocuments/u/G/SPS/NCHN39.DOC","FR")</f>
      </c>
      <c r="J11359" s="15">
        <f>HYPERLINK("https://docs.wto.org/imrd/directdoc.asp?DDFDocuments/v/G/SPS/NCHN39.DOC","ES")</f>
      </c>
    </row>
    <row r="11360">
      <c r="A11360" s="10" t="s">
        <v>19402</v>
      </c>
      <c r="B11360" s="11" t="s">
        <v>195</v>
      </c>
      <c r="C11360" s="10" t="s">
        <v>18</v>
      </c>
      <c r="D11360" s="12">
        <v>37915</v>
      </c>
      <c r="E11360" s="13" t="s">
        <v>19403</v>
      </c>
      <c r="F11360" s="13" t="s">
        <v>166</v>
      </c>
      <c r="G11360" s="14"/>
      <c r="H11360" s="15">
        <f>HYPERLINK("https://docs.wto.org/imrd/directdoc.asp?DDFDocuments/q/G/SPS/NNZL261.pdf","EN")</f>
      </c>
      <c r="I11360" s="15">
        <f>HYPERLINK("https://docs.wto.org/imrd/directdoc.asp?DDFDocuments/r/G/SPS/NNZL261.pdf","FR")</f>
      </c>
      <c r="J11360" s="15">
        <f>HYPERLINK("https://docs.wto.org/imrd/directdoc.asp?DDFDocuments/s/G/SPS/NNZL261.pdf","ES")</f>
      </c>
    </row>
    <row r="11361">
      <c r="A11361" s="10" t="s">
        <v>19404</v>
      </c>
      <c r="B11361" s="11" t="s">
        <v>195</v>
      </c>
      <c r="C11361" s="10" t="s">
        <v>18</v>
      </c>
      <c r="D11361" s="12">
        <v>37915</v>
      </c>
      <c r="E11361" s="13" t="s">
        <v>19405</v>
      </c>
      <c r="F11361" s="13" t="s">
        <v>1089</v>
      </c>
      <c r="G11361" s="14"/>
      <c r="H11361" s="15">
        <f>HYPERLINK("https://docs.wto.org/imrd/directdoc.asp?DDFDocuments/t/G/SPS/NNZL262.doc","EN")</f>
      </c>
      <c r="I11361" s="15">
        <f>HYPERLINK("https://docs.wto.org/imrd/directdoc.asp?DDFDocuments/u/G/SPS/NNZL262.doc","FR")</f>
      </c>
      <c r="J11361" s="15">
        <f>HYPERLINK("https://docs.wto.org/imrd/directdoc.asp?DDFDocuments/v/G/SPS/NNZL262.doc","ES")</f>
      </c>
    </row>
    <row r="11362">
      <c r="A11362" s="10" t="s">
        <v>19406</v>
      </c>
      <c r="B11362" s="11" t="s">
        <v>233</v>
      </c>
      <c r="C11362" s="10" t="s">
        <v>18</v>
      </c>
      <c r="D11362" s="12">
        <v>37915</v>
      </c>
      <c r="E11362" s="13" t="s">
        <v>560</v>
      </c>
      <c r="F11362" s="13" t="s">
        <v>158</v>
      </c>
      <c r="G11362" s="14"/>
      <c r="H11362" s="15">
        <f>HYPERLINK("https://docs.wto.org/imrd/directdoc.asp?DDFDocuments/t/G/SPS/NPER65.DOC","EN")</f>
      </c>
      <c r="I11362" s="15">
        <f>HYPERLINK("https://docs.wto.org/imrd/directdoc.asp?DDFDocuments/u/G/SPS/NPER65.DOC","FR")</f>
      </c>
      <c r="J11362" s="15">
        <f>HYPERLINK("https://docs.wto.org/imrd/directdoc.asp?DDFDocuments/v/G/SPS/NPER65.DOC","ES")</f>
      </c>
    </row>
    <row r="11363">
      <c r="A11363" s="10" t="s">
        <v>19407</v>
      </c>
      <c r="B11363" s="11" t="s">
        <v>153</v>
      </c>
      <c r="C11363" s="10" t="s">
        <v>18</v>
      </c>
      <c r="D11363" s="12">
        <v>37911</v>
      </c>
      <c r="E11363" s="13" t="s">
        <v>19387</v>
      </c>
      <c r="F11363" s="13" t="s">
        <v>3339</v>
      </c>
      <c r="G11363" s="14"/>
      <c r="H11363" s="15">
        <f>HYPERLINK("https://docs.wto.org/imrd/directdoc.asp?DDFDocuments/t/G/SPS/NKOR146.DOC","EN")</f>
      </c>
      <c r="I11363" s="15">
        <f>HYPERLINK("https://docs.wto.org/imrd/directdoc.asp?DDFDocuments/u/G/SPS/NKOR146.DOC","FR")</f>
      </c>
      <c r="J11363" s="15">
        <f>HYPERLINK("https://docs.wto.org/imrd/directdoc.asp?DDFDocuments/v/G/SPS/NKOR146.DOC","ES")</f>
      </c>
    </row>
    <row r="11364">
      <c r="A11364" s="10" t="s">
        <v>19408</v>
      </c>
      <c r="B11364" s="11" t="s">
        <v>153</v>
      </c>
      <c r="C11364" s="10" t="s">
        <v>54</v>
      </c>
      <c r="D11364" s="12">
        <v>37911</v>
      </c>
      <c r="E11364" s="13" t="s">
        <v>19</v>
      </c>
      <c r="F11364" s="13" t="s">
        <v>9716</v>
      </c>
      <c r="G11364" s="14" t="s">
        <v>19409</v>
      </c>
      <c r="H11364" s="15">
        <f>HYPERLINK("https://docs.wto.org/imrd/directdoc.asp?DDFDocuments/t/G/SPS/NKOR98A6.DOC","EN")</f>
      </c>
      <c r="I11364" s="15">
        <f>HYPERLINK("https://docs.wto.org/imrd/directdoc.asp?DDFDocuments/u/G/SPS/NKOR98A6.DOC","FR")</f>
      </c>
      <c r="J11364" s="15">
        <f>HYPERLINK("https://docs.wto.org/imrd/directdoc.asp?DDFDocuments/v/G/SPS/NKOR98A6.DOC","ES")</f>
      </c>
    </row>
    <row r="11365">
      <c r="A11365" s="10" t="s">
        <v>19410</v>
      </c>
      <c r="B11365" s="11" t="s">
        <v>87</v>
      </c>
      <c r="C11365" s="10" t="s">
        <v>40</v>
      </c>
      <c r="D11365" s="12">
        <v>37910</v>
      </c>
      <c r="E11365" s="13" t="s">
        <v>19</v>
      </c>
      <c r="F11365" s="13" t="s">
        <v>158</v>
      </c>
      <c r="G11365" s="14" t="s">
        <v>19411</v>
      </c>
      <c r="H11365" s="15">
        <f>HYPERLINK("https://docs.wto.org/imrd/directdoc.asp?DDFDocuments/t/G/SPS/NMEX194A1.doc","EN")</f>
      </c>
      <c r="I11365" s="15">
        <f>HYPERLINK("https://docs.wto.org/imrd/directdoc.asp?DDFDocuments/u/G/SPS/NMEX194A1.doc","FR")</f>
      </c>
      <c r="J11365" s="15">
        <f>HYPERLINK("https://docs.wto.org/imrd/directdoc.asp?DDFDocuments/v/G/SPS/NMEX194A1.doc","ES")</f>
      </c>
    </row>
    <row r="11366">
      <c r="A11366" s="10" t="s">
        <v>19412</v>
      </c>
      <c r="B11366" s="11" t="s">
        <v>188</v>
      </c>
      <c r="C11366" s="10" t="s">
        <v>40</v>
      </c>
      <c r="D11366" s="12">
        <v>37909</v>
      </c>
      <c r="E11366" s="13" t="s">
        <v>19</v>
      </c>
      <c r="F11366" s="13" t="s">
        <v>992</v>
      </c>
      <c r="G11366" s="14" t="s">
        <v>19413</v>
      </c>
      <c r="H11366" s="15">
        <f>HYPERLINK("https://docs.wto.org/imrd/directdoc.asp?DDFDocuments/t/G/SPS/NAUS139A2.doc","EN")</f>
      </c>
      <c r="I11366" s="15">
        <f>HYPERLINK("https://docs.wto.org/imrd/directdoc.asp?DDFDocuments/u/G/SPS/NAUS139A2.doc","FR")</f>
      </c>
      <c r="J11366" s="15">
        <f>HYPERLINK("https://docs.wto.org/imrd/directdoc.asp?DDFDocuments/v/G/SPS/NAUS139A2.doc","ES")</f>
      </c>
    </row>
    <row r="11367">
      <c r="A11367" s="10" t="s">
        <v>19414</v>
      </c>
      <c r="B11367" s="11" t="s">
        <v>82</v>
      </c>
      <c r="C11367" s="10" t="s">
        <v>18</v>
      </c>
      <c r="D11367" s="12">
        <v>37909</v>
      </c>
      <c r="E11367" s="13" t="s">
        <v>19415</v>
      </c>
      <c r="F11367" s="13" t="s">
        <v>733</v>
      </c>
      <c r="G11367" s="14"/>
      <c r="H11367" s="15">
        <f>HYPERLINK("https://docs.wto.org/imrd/directdoc.asp?DDFDocuments/t/G/SPS/NEEC219.doc","EN")</f>
      </c>
      <c r="I11367" s="15">
        <f>HYPERLINK("https://docs.wto.org/imrd/directdoc.asp?DDFDocuments/u/G/SPS/NEEC219.doc","FR")</f>
      </c>
      <c r="J11367" s="15">
        <f>HYPERLINK("https://docs.wto.org/imrd/directdoc.asp?DDFDocuments/v/G/SPS/NEEC219.doc","ES")</f>
      </c>
    </row>
    <row r="11368">
      <c r="A11368" s="10" t="s">
        <v>19416</v>
      </c>
      <c r="B11368" s="11" t="s">
        <v>145</v>
      </c>
      <c r="C11368" s="10" t="s">
        <v>18</v>
      </c>
      <c r="D11368" s="12">
        <v>37909</v>
      </c>
      <c r="E11368" s="13" t="s">
        <v>19417</v>
      </c>
      <c r="F11368" s="13" t="s">
        <v>19418</v>
      </c>
      <c r="G11368" s="14"/>
      <c r="H11368" s="15">
        <f>HYPERLINK("https://docs.wto.org/imrd/directdoc.asp?DDFDocuments/t/G/SPS/NPHL49.DOC","EN")</f>
      </c>
      <c r="I11368" s="15">
        <f>HYPERLINK("https://docs.wto.org/imrd/directdoc.asp?DDFDocuments/u/G/SPS/NPHL49.DOC","FR")</f>
      </c>
      <c r="J11368" s="15">
        <f>HYPERLINK("https://docs.wto.org/imrd/directdoc.asp?DDFDocuments/v/G/SPS/NPHL49.DOC","ES")</f>
      </c>
    </row>
    <row r="11369">
      <c r="A11369" s="10" t="s">
        <v>19419</v>
      </c>
      <c r="B11369" s="11" t="s">
        <v>365</v>
      </c>
      <c r="C11369" s="10" t="s">
        <v>18</v>
      </c>
      <c r="D11369" s="12">
        <v>37907</v>
      </c>
      <c r="E11369" s="13" t="s">
        <v>19420</v>
      </c>
      <c r="F11369" s="13" t="s">
        <v>1282</v>
      </c>
      <c r="G11369" s="14"/>
      <c r="H11369" s="15">
        <f>HYPERLINK("https://docs.wto.org/imrd/directdoc.asp?DDFDocuments/t/G/SPS/NCHL158.DOC","EN")</f>
      </c>
      <c r="I11369" s="15">
        <f>HYPERLINK("https://docs.wto.org/imrd/directdoc.asp?DDFDocuments/u/G/SPS/NCHL158.DOC","FR")</f>
      </c>
      <c r="J11369" s="15">
        <f>HYPERLINK("https://docs.wto.org/imrd/directdoc.asp?DDFDocuments/v/G/SPS/NCHL158.DOC","ES")</f>
      </c>
    </row>
    <row r="11370">
      <c r="A11370" s="10" t="s">
        <v>19421</v>
      </c>
      <c r="B11370" s="11" t="s">
        <v>365</v>
      </c>
      <c r="C11370" s="10" t="s">
        <v>18</v>
      </c>
      <c r="D11370" s="12">
        <v>37907</v>
      </c>
      <c r="E11370" s="13" t="s">
        <v>17554</v>
      </c>
      <c r="F11370" s="13" t="s">
        <v>992</v>
      </c>
      <c r="G11370" s="14" t="s">
        <v>183</v>
      </c>
      <c r="H11370" s="15">
        <f>HYPERLINK("https://docs.wto.org/imrd/directdoc.asp?DDFDocuments/t/G/SPS/NCHL159.DOC","EN")</f>
      </c>
      <c r="I11370" s="15">
        <f>HYPERLINK("https://docs.wto.org/imrd/directdoc.asp?DDFDocuments/u/G/SPS/NCHL159.DOC","FR")</f>
      </c>
      <c r="J11370" s="15">
        <f>HYPERLINK("https://docs.wto.org/imrd/directdoc.asp?DDFDocuments/v/G/SPS/NCHL159.DOC","ES")</f>
      </c>
    </row>
    <row r="11371">
      <c r="A11371" s="10" t="s">
        <v>19422</v>
      </c>
      <c r="B11371" s="11" t="s">
        <v>2735</v>
      </c>
      <c r="C11371" s="10" t="s">
        <v>18</v>
      </c>
      <c r="D11371" s="12">
        <v>37907</v>
      </c>
      <c r="E11371" s="13" t="s">
        <v>1159</v>
      </c>
      <c r="F11371" s="13" t="s">
        <v>992</v>
      </c>
      <c r="G11371" s="14"/>
      <c r="H11371" s="15">
        <f>HYPERLINK("https://docs.wto.org/imrd/directdoc.asp?DDFDocuments/t/G/SPS/NGEO22.DOC","EN")</f>
      </c>
      <c r="I11371" s="15">
        <f>HYPERLINK("https://docs.wto.org/imrd/directdoc.asp?DDFDocuments/u/G/SPS/NGEO22.DOC","FR")</f>
      </c>
      <c r="J11371" s="15">
        <f>HYPERLINK("https://docs.wto.org/imrd/directdoc.asp?DDFDocuments/v/G/SPS/NGEO22.DOC","ES")</f>
      </c>
    </row>
    <row r="11372">
      <c r="A11372" s="10" t="s">
        <v>19423</v>
      </c>
      <c r="B11372" s="11" t="s">
        <v>720</v>
      </c>
      <c r="C11372" s="10" t="s">
        <v>201</v>
      </c>
      <c r="D11372" s="12">
        <v>37907</v>
      </c>
      <c r="E11372" s="13" t="s">
        <v>19</v>
      </c>
      <c r="F11372" s="13" t="s">
        <v>24</v>
      </c>
      <c r="G11372" s="14"/>
      <c r="H11372" s="15">
        <f>HYPERLINK("https://docs.wto.org/imrd/directdoc.asp?DDFDocuments/t/G/SPS/NSLV50C1.doc","EN")</f>
      </c>
      <c r="I11372" s="15">
        <f>HYPERLINK("https://docs.wto.org/imrd/directdoc.asp?DDFDocuments/u/G/SPS/NSLV50C1.doc","FR")</f>
      </c>
      <c r="J11372" s="15">
        <f>HYPERLINK("https://docs.wto.org/imrd/directdoc.asp?DDFDocuments/v/G/SPS/NSLV50C1.doc","ES")</f>
      </c>
    </row>
    <row r="11373">
      <c r="A11373" s="10" t="s">
        <v>19424</v>
      </c>
      <c r="B11373" s="11" t="s">
        <v>134</v>
      </c>
      <c r="C11373" s="10" t="s">
        <v>18</v>
      </c>
      <c r="D11373" s="12">
        <v>37904</v>
      </c>
      <c r="E11373" s="13" t="s">
        <v>15726</v>
      </c>
      <c r="F11373" s="13" t="s">
        <v>11723</v>
      </c>
      <c r="G11373" s="14"/>
      <c r="H11373" s="15">
        <f>HYPERLINK("https://docs.wto.org/imrd/directdoc.asp?DDFDocuments/t/G/SPS/NTHA106.DOC","EN")</f>
      </c>
      <c r="I11373" s="15">
        <f>HYPERLINK("https://docs.wto.org/imrd/directdoc.asp?DDFDocuments/u/G/SPS/NTHA106.DOC","FR")</f>
      </c>
      <c r="J11373" s="15">
        <f>HYPERLINK("https://docs.wto.org/imrd/directdoc.asp?DDFDocuments/v/G/SPS/NTHA106.DOC","ES")</f>
      </c>
    </row>
    <row r="11374">
      <c r="A11374" s="10" t="s">
        <v>19425</v>
      </c>
      <c r="B11374" s="11" t="s">
        <v>134</v>
      </c>
      <c r="C11374" s="10" t="s">
        <v>18</v>
      </c>
      <c r="D11374" s="12">
        <v>37904</v>
      </c>
      <c r="E11374" s="13" t="s">
        <v>19426</v>
      </c>
      <c r="F11374" s="13" t="s">
        <v>15847</v>
      </c>
      <c r="G11374" s="14"/>
      <c r="H11374" s="15">
        <f>HYPERLINK("https://docs.wto.org/imrd/directdoc.asp?DDFDocuments/t/G/SPS/NTHA107.DOC","EN")</f>
      </c>
      <c r="I11374" s="15">
        <f>HYPERLINK("https://docs.wto.org/imrd/directdoc.asp?DDFDocuments/u/G/SPS/NTHA107.DOC","FR")</f>
      </c>
      <c r="J11374" s="15">
        <f>HYPERLINK("https://docs.wto.org/imrd/directdoc.asp?DDFDocuments/v/G/SPS/NTHA107.DOC","ES")</f>
      </c>
    </row>
    <row r="11375">
      <c r="A11375" s="10" t="s">
        <v>19427</v>
      </c>
      <c r="B11375" s="11" t="s">
        <v>82</v>
      </c>
      <c r="C11375" s="10" t="s">
        <v>40</v>
      </c>
      <c r="D11375" s="12">
        <v>37903</v>
      </c>
      <c r="E11375" s="13" t="s">
        <v>19</v>
      </c>
      <c r="F11375" s="13" t="s">
        <v>24</v>
      </c>
      <c r="G11375" s="14"/>
      <c r="H11375" s="15">
        <f>HYPERLINK("https://docs.wto.org/imrd/directdoc.asp?DDFDocuments/q/G/SPS/NEEC170A1.pdf","EN")</f>
      </c>
      <c r="I11375" s="15">
        <f>HYPERLINK("https://docs.wto.org/imrd/directdoc.asp?DDFDocuments/r/G/SPS/NEEC170A1.pdf","FR")</f>
      </c>
      <c r="J11375" s="15">
        <f>HYPERLINK("https://docs.wto.org/imrd/directdoc.asp?DDFDocuments/s/G/SPS/NEEC170A1.pdf","ES")</f>
      </c>
    </row>
    <row r="11376">
      <c r="A11376" s="10" t="s">
        <v>19428</v>
      </c>
      <c r="B11376" s="11" t="s">
        <v>34</v>
      </c>
      <c r="C11376" s="10" t="s">
        <v>18</v>
      </c>
      <c r="D11376" s="12">
        <v>37903</v>
      </c>
      <c r="E11376" s="13" t="s">
        <v>19429</v>
      </c>
      <c r="F11376" s="13" t="s">
        <v>16817</v>
      </c>
      <c r="G11376" s="14"/>
      <c r="H11376" s="15">
        <f>HYPERLINK("https://docs.wto.org/imrd/directdoc.asp?DDFDocuments/q/G/SPS/NJPN108.pdf","EN")</f>
      </c>
      <c r="I11376" s="15">
        <f>HYPERLINK("https://docs.wto.org/imrd/directdoc.asp?DDFDocuments/r/G/SPS/NJPN108.pdf","FR")</f>
      </c>
      <c r="J11376" s="15">
        <f>HYPERLINK("https://docs.wto.org/imrd/directdoc.asp?DDFDocuments/s/G/SPS/NJPN108.pdf","ES")</f>
      </c>
    </row>
    <row r="11377">
      <c r="A11377" s="10" t="s">
        <v>19430</v>
      </c>
      <c r="B11377" s="11" t="s">
        <v>720</v>
      </c>
      <c r="C11377" s="10" t="s">
        <v>18</v>
      </c>
      <c r="D11377" s="12">
        <v>37903</v>
      </c>
      <c r="E11377" s="13" t="s">
        <v>2301</v>
      </c>
      <c r="F11377" s="13" t="s">
        <v>122</v>
      </c>
      <c r="G11377" s="14"/>
      <c r="H11377" s="15">
        <f>HYPERLINK("https://docs.wto.org/imrd/directdoc.asp?DDFDocuments/t/G/SPS/NSLV51.doc","EN")</f>
      </c>
      <c r="I11377" s="15">
        <f>HYPERLINK("https://docs.wto.org/imrd/directdoc.asp?DDFDocuments/u/G/SPS/NSLV51.doc","FR")</f>
      </c>
      <c r="J11377" s="15">
        <f>HYPERLINK("https://docs.wto.org/imrd/directdoc.asp?DDFDocuments/v/G/SPS/NSLV51.doc","ES")</f>
      </c>
    </row>
    <row r="11378">
      <c r="A11378" s="10" t="s">
        <v>19431</v>
      </c>
      <c r="B11378" s="11" t="s">
        <v>188</v>
      </c>
      <c r="C11378" s="10" t="s">
        <v>18</v>
      </c>
      <c r="D11378" s="12">
        <v>37901</v>
      </c>
      <c r="E11378" s="13" t="s">
        <v>19403</v>
      </c>
      <c r="F11378" s="13" t="s">
        <v>166</v>
      </c>
      <c r="G11378" s="14"/>
      <c r="H11378" s="15">
        <f>HYPERLINK("https://docs.wto.org/imrd/directdoc.asp?DDFDocuments/q/G/SPS/NAUS154.pdf","EN")</f>
      </c>
      <c r="I11378" s="15">
        <f>HYPERLINK("https://docs.wto.org/imrd/directdoc.asp?DDFDocuments/r/G/SPS/NAUS154.pdf","FR")</f>
      </c>
      <c r="J11378" s="15">
        <f>HYPERLINK("https://docs.wto.org/imrd/directdoc.asp?DDFDocuments/s/G/SPS/NAUS154.pdf","ES")</f>
      </c>
    </row>
    <row r="11379">
      <c r="A11379" s="10" t="s">
        <v>19432</v>
      </c>
      <c r="B11379" s="11" t="s">
        <v>195</v>
      </c>
      <c r="C11379" s="10" t="s">
        <v>18</v>
      </c>
      <c r="D11379" s="12">
        <v>37901</v>
      </c>
      <c r="E11379" s="13" t="s">
        <v>19433</v>
      </c>
      <c r="F11379" s="13" t="s">
        <v>992</v>
      </c>
      <c r="G11379" s="14"/>
      <c r="H11379" s="15">
        <f>HYPERLINK("https://docs.wto.org/imrd/directdoc.asp?DDFDocuments/t/G/SPS/NNZL260.doc","EN")</f>
      </c>
      <c r="I11379" s="15">
        <f>HYPERLINK("https://docs.wto.org/imrd/directdoc.asp?DDFDocuments/u/G/SPS/NNZL260.doc","FR")</f>
      </c>
      <c r="J11379" s="15">
        <f>HYPERLINK("https://docs.wto.org/imrd/directdoc.asp?DDFDocuments/v/G/SPS/NNZL260.doc","ES")</f>
      </c>
    </row>
    <row r="11380">
      <c r="A11380" s="10" t="s">
        <v>19434</v>
      </c>
      <c r="B11380" s="11" t="s">
        <v>720</v>
      </c>
      <c r="C11380" s="10" t="s">
        <v>18</v>
      </c>
      <c r="D11380" s="12">
        <v>37901</v>
      </c>
      <c r="E11380" s="13" t="s">
        <v>19435</v>
      </c>
      <c r="F11380" s="13" t="s">
        <v>2120</v>
      </c>
      <c r="G11380" s="14"/>
      <c r="H11380" s="15">
        <f>HYPERLINK("https://docs.wto.org/imrd/directdoc.asp?DDFDocuments/q/G/SPS/NSLV46.pdf","EN")</f>
      </c>
      <c r="I11380" s="15">
        <f>HYPERLINK("https://docs.wto.org/imrd/directdoc.asp?DDFDocuments/r/G/SPS/NSLV46.pdf","FR")</f>
      </c>
      <c r="J11380" s="15">
        <f>HYPERLINK("https://docs.wto.org/imrd/directdoc.asp?DDFDocuments/s/G/SPS/NSLV46.pdf","ES")</f>
      </c>
    </row>
    <row r="11381">
      <c r="A11381" s="10" t="s">
        <v>19436</v>
      </c>
      <c r="B11381" s="11" t="s">
        <v>720</v>
      </c>
      <c r="C11381" s="10" t="s">
        <v>18</v>
      </c>
      <c r="D11381" s="12">
        <v>37901</v>
      </c>
      <c r="E11381" s="13" t="s">
        <v>2301</v>
      </c>
      <c r="F11381" s="13" t="s">
        <v>4116</v>
      </c>
      <c r="G11381" s="14"/>
      <c r="H11381" s="15">
        <f>HYPERLINK("https://docs.wto.org/imrd/directdoc.asp?DDFDocuments/q/G/SPS/NSLV47.pdf","EN")</f>
      </c>
      <c r="I11381" s="15">
        <f>HYPERLINK("https://docs.wto.org/imrd/directdoc.asp?DDFDocuments/r/G/SPS/NSLV47.pdf","FR")</f>
      </c>
      <c r="J11381" s="15">
        <f>HYPERLINK("https://docs.wto.org/imrd/directdoc.asp?DDFDocuments/s/G/SPS/NSLV47.pdf","ES")</f>
      </c>
    </row>
    <row r="11382">
      <c r="A11382" s="10" t="s">
        <v>19437</v>
      </c>
      <c r="B11382" s="11" t="s">
        <v>720</v>
      </c>
      <c r="C11382" s="10" t="s">
        <v>18</v>
      </c>
      <c r="D11382" s="12">
        <v>37901</v>
      </c>
      <c r="E11382" s="13" t="s">
        <v>2301</v>
      </c>
      <c r="F11382" s="13" t="s">
        <v>24</v>
      </c>
      <c r="G11382" s="14"/>
      <c r="H11382" s="15">
        <f>HYPERLINK("https://docs.wto.org/imrd/directdoc.asp?DDFDocuments/t/G/SPS/NSLV48.doc","EN")</f>
      </c>
      <c r="I11382" s="15">
        <f>HYPERLINK("https://docs.wto.org/imrd/directdoc.asp?DDFDocuments/u/G/SPS/NSLV48.doc","FR")</f>
      </c>
      <c r="J11382" s="15">
        <f>HYPERLINK("https://docs.wto.org/imrd/directdoc.asp?DDFDocuments/v/G/SPS/NSLV48.doc","ES")</f>
      </c>
    </row>
    <row r="11383">
      <c r="A11383" s="10" t="s">
        <v>19438</v>
      </c>
      <c r="B11383" s="11" t="s">
        <v>720</v>
      </c>
      <c r="C11383" s="10" t="s">
        <v>18</v>
      </c>
      <c r="D11383" s="12">
        <v>37901</v>
      </c>
      <c r="E11383" s="13" t="s">
        <v>2301</v>
      </c>
      <c r="F11383" s="13" t="s">
        <v>24</v>
      </c>
      <c r="G11383" s="14"/>
      <c r="H11383" s="15">
        <f>HYPERLINK("https://docs.wto.org/imrd/directdoc.asp?DDFDocuments/t/G/SPS/NSLV49.doc","EN")</f>
      </c>
      <c r="I11383" s="15">
        <f>HYPERLINK("https://docs.wto.org/imrd/directdoc.asp?DDFDocuments/u/G/SPS/NSLV49.doc","FR")</f>
      </c>
      <c r="J11383" s="15">
        <f>HYPERLINK("https://docs.wto.org/imrd/directdoc.asp?DDFDocuments/v/G/SPS/NSLV49.doc","ES")</f>
      </c>
    </row>
    <row r="11384">
      <c r="A11384" s="10" t="s">
        <v>19439</v>
      </c>
      <c r="B11384" s="11" t="s">
        <v>720</v>
      </c>
      <c r="C11384" s="10" t="s">
        <v>18</v>
      </c>
      <c r="D11384" s="12">
        <v>37901</v>
      </c>
      <c r="E11384" s="13" t="s">
        <v>2301</v>
      </c>
      <c r="F11384" s="13" t="s">
        <v>24</v>
      </c>
      <c r="G11384" s="14"/>
      <c r="H11384" s="15">
        <f>HYPERLINK("https://docs.wto.org/imrd/directdoc.asp?DDFDocuments/t/G/SPS/NSLV50.doc","EN")</f>
      </c>
      <c r="I11384" s="15">
        <f>HYPERLINK("https://docs.wto.org/imrd/directdoc.asp?DDFDocuments/u/G/SPS/NSLV50.doc","FR")</f>
      </c>
      <c r="J11384" s="15">
        <f>HYPERLINK("https://docs.wto.org/imrd/directdoc.asp?DDFDocuments/v/G/SPS/NSLV50.doc","ES")</f>
      </c>
    </row>
    <row r="11385">
      <c r="A11385" s="10" t="s">
        <v>19440</v>
      </c>
      <c r="B11385" s="11" t="s">
        <v>188</v>
      </c>
      <c r="C11385" s="10" t="s">
        <v>18</v>
      </c>
      <c r="D11385" s="12">
        <v>37897</v>
      </c>
      <c r="E11385" s="13" t="s">
        <v>19441</v>
      </c>
      <c r="F11385" s="13" t="s">
        <v>18385</v>
      </c>
      <c r="G11385" s="14" t="s">
        <v>18386</v>
      </c>
      <c r="H11385" s="15">
        <f>HYPERLINK("https://docs.wto.org/imrd/directdoc.asp?DDFDocuments/q/G/SPS/NAUS153.pdf","EN")</f>
      </c>
      <c r="I11385" s="15">
        <f>HYPERLINK("https://docs.wto.org/imrd/directdoc.asp?DDFDocuments/r/G/SPS/NAUS153.pdf","FR")</f>
      </c>
      <c r="J11385" s="15">
        <f>HYPERLINK("https://docs.wto.org/imrd/directdoc.asp?DDFDocuments/s/G/SPS/NAUS153.pdf","ES")</f>
      </c>
    </row>
    <row r="11386">
      <c r="A11386" s="10" t="s">
        <v>19442</v>
      </c>
      <c r="B11386" s="11" t="s">
        <v>141</v>
      </c>
      <c r="C11386" s="10" t="s">
        <v>201</v>
      </c>
      <c r="D11386" s="12">
        <v>37897</v>
      </c>
      <c r="E11386" s="13" t="s">
        <v>19</v>
      </c>
      <c r="F11386" s="13" t="s">
        <v>7603</v>
      </c>
      <c r="G11386" s="14" t="s">
        <v>141</v>
      </c>
      <c r="H11386" s="15">
        <f>HYPERLINK("https://docs.wto.org/imrd/directdoc.asp?DDFDocuments/t/G/SPS/NHUN19C1.DOC","EN")</f>
      </c>
      <c r="I11386" s="15">
        <f>HYPERLINK("https://docs.wto.org/imrd/directdoc.asp?DDFDocuments/u/G/SPS/NHUN19C1.DOC","FR")</f>
      </c>
      <c r="J11386" s="15">
        <f>HYPERLINK("https://docs.wto.org/imrd/directdoc.asp?DDFDocuments/v/G/SPS/NHUN19C1.DOC","ES")</f>
      </c>
    </row>
    <row r="11387">
      <c r="A11387" s="10" t="s">
        <v>19443</v>
      </c>
      <c r="B11387" s="11" t="s">
        <v>1096</v>
      </c>
      <c r="C11387" s="10" t="s">
        <v>18</v>
      </c>
      <c r="D11387" s="12">
        <v>37897</v>
      </c>
      <c r="E11387" s="13" t="s">
        <v>19444</v>
      </c>
      <c r="F11387" s="13" t="s">
        <v>335</v>
      </c>
      <c r="G11387" s="14"/>
      <c r="H11387" s="15">
        <f>HYPERLINK("https://docs.wto.org/imrd/directdoc.asp?DDFDocuments/t/G/SPS/NSGP24.DOC","EN")</f>
      </c>
      <c r="I11387" s="15">
        <f>HYPERLINK("https://docs.wto.org/imrd/directdoc.asp?DDFDocuments/u/G/SPS/NSGP24.DOC","FR")</f>
      </c>
      <c r="J11387" s="15">
        <f>HYPERLINK("https://docs.wto.org/imrd/directdoc.asp?DDFDocuments/v/G/SPS/NSGP24.DOC","ES")</f>
      </c>
    </row>
    <row r="11388">
      <c r="A11388" s="10" t="s">
        <v>19445</v>
      </c>
      <c r="B11388" s="11" t="s">
        <v>1096</v>
      </c>
      <c r="C11388" s="10" t="s">
        <v>18</v>
      </c>
      <c r="D11388" s="12">
        <v>37897</v>
      </c>
      <c r="E11388" s="13" t="s">
        <v>19446</v>
      </c>
      <c r="F11388" s="13" t="s">
        <v>10040</v>
      </c>
      <c r="G11388" s="14"/>
      <c r="H11388" s="15">
        <f>HYPERLINK("https://docs.wto.org/imrd/directdoc.asp?DDFDocuments/t/G/SPS/NSGP25.DOC","EN")</f>
      </c>
      <c r="I11388" s="15">
        <f>HYPERLINK("https://docs.wto.org/imrd/directdoc.asp?DDFDocuments/u/G/SPS/NSGP25.DOC","FR")</f>
      </c>
      <c r="J11388" s="15">
        <f>HYPERLINK("https://docs.wto.org/imrd/directdoc.asp?DDFDocuments/v/G/SPS/NSGP25.DOC","ES")</f>
      </c>
    </row>
    <row r="11389">
      <c r="A11389" s="10" t="s">
        <v>19447</v>
      </c>
      <c r="B11389" s="11" t="s">
        <v>195</v>
      </c>
      <c r="C11389" s="10" t="s">
        <v>201</v>
      </c>
      <c r="D11389" s="12">
        <v>37896</v>
      </c>
      <c r="E11389" s="13" t="s">
        <v>19</v>
      </c>
      <c r="F11389" s="13" t="s">
        <v>8415</v>
      </c>
      <c r="G11389" s="14" t="s">
        <v>14097</v>
      </c>
      <c r="H11389" s="15">
        <f>HYPERLINK("https://docs.wto.org/imrd/directdoc.asp?DDFDocuments/t/G/SPS/NNZL242A1C1.DOC","EN")</f>
      </c>
      <c r="I11389" s="15">
        <f>HYPERLINK("https://docs.wto.org/imrd/directdoc.asp?DDFDocuments/u/G/SPS/NNZL242A1C1.DOC","FR")</f>
      </c>
      <c r="J11389" s="15">
        <f>HYPERLINK("https://docs.wto.org/imrd/directdoc.asp?DDFDocuments/v/G/SPS/NNZL242A1C1.DOC","ES")</f>
      </c>
    </row>
    <row r="11390">
      <c r="A11390" s="10" t="s">
        <v>19448</v>
      </c>
      <c r="B11390" s="11" t="s">
        <v>195</v>
      </c>
      <c r="C11390" s="10" t="s">
        <v>201</v>
      </c>
      <c r="D11390" s="12">
        <v>37896</v>
      </c>
      <c r="E11390" s="13" t="s">
        <v>19</v>
      </c>
      <c r="F11390" s="13" t="s">
        <v>144</v>
      </c>
      <c r="G11390" s="14" t="s">
        <v>14097</v>
      </c>
      <c r="H11390" s="15">
        <f>HYPERLINK("https://docs.wto.org/imrd/directdoc.asp?DDFDocuments/t/G/SPS/NNZL243A1C1.DOC","EN")</f>
      </c>
      <c r="I11390" s="15">
        <f>HYPERLINK("https://docs.wto.org/imrd/directdoc.asp?DDFDocuments/u/G/SPS/NNZL243A1C1.DOC","FR")</f>
      </c>
      <c r="J11390" s="15">
        <f>HYPERLINK("https://docs.wto.org/imrd/directdoc.asp?DDFDocuments/v/G/SPS/NNZL243A1C1.DOC","ES")</f>
      </c>
    </row>
    <row r="11391">
      <c r="A11391" s="10" t="s">
        <v>19449</v>
      </c>
      <c r="B11391" s="11" t="s">
        <v>141</v>
      </c>
      <c r="C11391" s="10" t="s">
        <v>18</v>
      </c>
      <c r="D11391" s="12">
        <v>37894</v>
      </c>
      <c r="E11391" s="13" t="s">
        <v>19450</v>
      </c>
      <c r="F11391" s="13" t="s">
        <v>7603</v>
      </c>
      <c r="G11391" s="14" t="s">
        <v>141</v>
      </c>
      <c r="H11391" s="15">
        <f>HYPERLINK("https://docs.wto.org/imrd/directdoc.asp?DDFDocuments/t/G/SPS/NHUN19.DOC","EN")</f>
      </c>
      <c r="I11391" s="15">
        <f>HYPERLINK("https://docs.wto.org/imrd/directdoc.asp?DDFDocuments/u/G/SPS/NHUN19.DOC","FR")</f>
      </c>
      <c r="J11391" s="15">
        <f>HYPERLINK("https://docs.wto.org/imrd/directdoc.asp?DDFDocuments/v/G/SPS/NHUN19.DOC","ES")</f>
      </c>
    </row>
    <row r="11392">
      <c r="A11392" s="10" t="s">
        <v>19451</v>
      </c>
      <c r="B11392" s="11" t="s">
        <v>161</v>
      </c>
      <c r="C11392" s="10" t="s">
        <v>40</v>
      </c>
      <c r="D11392" s="12">
        <v>37894</v>
      </c>
      <c r="E11392" s="13" t="s">
        <v>19</v>
      </c>
      <c r="F11392" s="13" t="s">
        <v>1089</v>
      </c>
      <c r="G11392" s="14"/>
      <c r="H11392" s="15">
        <f>HYPERLINK("https://docs.wto.org/imrd/directdoc.asp?DDFDocuments/t/G/SPS/NUSA537A1.DOC","EN")</f>
      </c>
      <c r="I11392" s="15">
        <f>HYPERLINK("https://docs.wto.org/imrd/directdoc.asp?DDFDocuments/u/G/SPS/NUSA537A1.DOC","FR")</f>
      </c>
      <c r="J11392" s="15">
        <f>HYPERLINK("https://docs.wto.org/imrd/directdoc.asp?DDFDocuments/v/G/SPS/NUSA537A1.DOC","ES")</f>
      </c>
    </row>
    <row r="11393">
      <c r="A11393" s="10" t="s">
        <v>19452</v>
      </c>
      <c r="B11393" s="11" t="s">
        <v>161</v>
      </c>
      <c r="C11393" s="10" t="s">
        <v>40</v>
      </c>
      <c r="D11393" s="12">
        <v>37894</v>
      </c>
      <c r="E11393" s="13" t="s">
        <v>19</v>
      </c>
      <c r="F11393" s="13" t="s">
        <v>19453</v>
      </c>
      <c r="G11393" s="14" t="s">
        <v>572</v>
      </c>
      <c r="H11393" s="15">
        <f>HYPERLINK("https://docs.wto.org/imrd/directdoc.asp?DDFDocuments/t/G/SPS/NUSA692A1.DOC","EN")</f>
      </c>
      <c r="I11393" s="15">
        <f>HYPERLINK("https://docs.wto.org/imrd/directdoc.asp?DDFDocuments/u/G/SPS/NUSA692A1.DOC","FR")</f>
      </c>
      <c r="J11393" s="15">
        <f>HYPERLINK("https://docs.wto.org/imrd/directdoc.asp?DDFDocuments/v/G/SPS/NUSA692A1.DOC","ES")</f>
      </c>
    </row>
    <row r="11394">
      <c r="A11394" s="10" t="s">
        <v>19454</v>
      </c>
      <c r="B11394" s="11" t="s">
        <v>153</v>
      </c>
      <c r="C11394" s="10" t="s">
        <v>12</v>
      </c>
      <c r="D11394" s="12">
        <v>37888</v>
      </c>
      <c r="E11394" s="13" t="s">
        <v>19455</v>
      </c>
      <c r="F11394" s="13" t="s">
        <v>80</v>
      </c>
      <c r="G11394" s="14" t="s">
        <v>16725</v>
      </c>
      <c r="H11394" s="15">
        <f>HYPERLINK("https://docs.wto.org/imrd/directdoc.asp?DDFDocuments/q/G/SPS/NKOR142.pdf","EN")</f>
      </c>
      <c r="I11394" s="15">
        <f>HYPERLINK("https://docs.wto.org/imrd/directdoc.asp?DDFDocuments/r/G/SPS/NKOR142.pdf","FR")</f>
      </c>
      <c r="J11394" s="15">
        <f>HYPERLINK("https://docs.wto.org/imrd/directdoc.asp?DDFDocuments/s/G/SPS/NKOR142.pdf","ES")</f>
      </c>
    </row>
    <row r="11395">
      <c r="A11395" s="10" t="s">
        <v>19456</v>
      </c>
      <c r="B11395" s="11" t="s">
        <v>153</v>
      </c>
      <c r="C11395" s="10" t="s">
        <v>18</v>
      </c>
      <c r="D11395" s="12">
        <v>37888</v>
      </c>
      <c r="E11395" s="13" t="s">
        <v>19457</v>
      </c>
      <c r="F11395" s="13" t="s">
        <v>323</v>
      </c>
      <c r="G11395" s="14" t="s">
        <v>19458</v>
      </c>
      <c r="H11395" s="15">
        <f>HYPERLINK("https://docs.wto.org/imrd/directdoc.asp?DDFDocuments/t/G/SPS/NKOR143.DOC","EN")</f>
      </c>
      <c r="I11395" s="15">
        <f>HYPERLINK("https://docs.wto.org/imrd/directdoc.asp?DDFDocuments/u/G/SPS/NKOR143.DOC","FR")</f>
      </c>
      <c r="J11395" s="15">
        <f>HYPERLINK("https://docs.wto.org/imrd/directdoc.asp?DDFDocuments/v/G/SPS/NKOR143.DOC","ES")</f>
      </c>
    </row>
    <row r="11396">
      <c r="A11396" s="10" t="s">
        <v>19459</v>
      </c>
      <c r="B11396" s="11" t="s">
        <v>153</v>
      </c>
      <c r="C11396" s="10" t="s">
        <v>18</v>
      </c>
      <c r="D11396" s="12">
        <v>37888</v>
      </c>
      <c r="E11396" s="13" t="s">
        <v>19460</v>
      </c>
      <c r="F11396" s="13" t="s">
        <v>1550</v>
      </c>
      <c r="G11396" s="14"/>
      <c r="H11396" s="15">
        <f>HYPERLINK("https://docs.wto.org/imrd/directdoc.asp?DDFDocuments/t/G/SPS/NKOR144.doc","EN")</f>
      </c>
      <c r="I11396" s="15">
        <f>HYPERLINK("https://docs.wto.org/imrd/directdoc.asp?DDFDocuments/u/G/SPS/NKOR144.doc","FR")</f>
      </c>
      <c r="J11396" s="15">
        <f>HYPERLINK("https://docs.wto.org/imrd/directdoc.asp?DDFDocuments/v/G/SPS/NKOR144.doc","ES")</f>
      </c>
    </row>
    <row r="11397">
      <c r="A11397" s="10" t="s">
        <v>19461</v>
      </c>
      <c r="B11397" s="11" t="s">
        <v>72</v>
      </c>
      <c r="C11397" s="10" t="s">
        <v>18</v>
      </c>
      <c r="D11397" s="12">
        <v>37882</v>
      </c>
      <c r="E11397" s="13" t="s">
        <v>11422</v>
      </c>
      <c r="F11397" s="13" t="s">
        <v>122</v>
      </c>
      <c r="G11397" s="14"/>
      <c r="H11397" s="15">
        <f>HYPERLINK("https://docs.wto.org/imrd/directdoc.asp?DDFDocuments/q/G/SPS/NCAN187.pdf","EN")</f>
      </c>
      <c r="I11397" s="15">
        <f>HYPERLINK("https://docs.wto.org/imrd/directdoc.asp?DDFDocuments/r/G/SPS/NCAN187.pdf","FR")</f>
      </c>
      <c r="J11397" s="15">
        <f>HYPERLINK("https://docs.wto.org/imrd/directdoc.asp?DDFDocuments/s/G/SPS/NCAN187.pdf","ES")</f>
      </c>
    </row>
    <row r="11398">
      <c r="A11398" s="10" t="s">
        <v>19462</v>
      </c>
      <c r="B11398" s="11" t="s">
        <v>195</v>
      </c>
      <c r="C11398" s="10" t="s">
        <v>40</v>
      </c>
      <c r="D11398" s="12">
        <v>37881</v>
      </c>
      <c r="E11398" s="13" t="s">
        <v>19</v>
      </c>
      <c r="F11398" s="13" t="s">
        <v>8415</v>
      </c>
      <c r="G11398" s="14" t="s">
        <v>14097</v>
      </c>
      <c r="H11398" s="15">
        <f>HYPERLINK("https://docs.wto.org/imrd/directdoc.asp?DDFDocuments/t/G/SPS/NNZL242A1.DOC","EN")</f>
      </c>
      <c r="I11398" s="15">
        <f>HYPERLINK("https://docs.wto.org/imrd/directdoc.asp?DDFDocuments/u/G/SPS/NNZL242A1.DOC","FR")</f>
      </c>
      <c r="J11398" s="15">
        <f>HYPERLINK("https://docs.wto.org/imrd/directdoc.asp?DDFDocuments/v/G/SPS/NNZL242A1.DOC","ES")</f>
      </c>
    </row>
    <row r="11399">
      <c r="A11399" s="10" t="s">
        <v>19463</v>
      </c>
      <c r="B11399" s="11" t="s">
        <v>195</v>
      </c>
      <c r="C11399" s="10" t="s">
        <v>40</v>
      </c>
      <c r="D11399" s="12">
        <v>37881</v>
      </c>
      <c r="E11399" s="13" t="s">
        <v>19</v>
      </c>
      <c r="F11399" s="13" t="s">
        <v>144</v>
      </c>
      <c r="G11399" s="14" t="s">
        <v>14097</v>
      </c>
      <c r="H11399" s="15">
        <f>HYPERLINK("https://docs.wto.org/imrd/directdoc.asp?DDFDocuments/t/G/SPS/NNZL243A1.DOC","EN")</f>
      </c>
      <c r="I11399" s="15">
        <f>HYPERLINK("https://docs.wto.org/imrd/directdoc.asp?DDFDocuments/u/G/SPS/NNZL243A1.DOC","FR")</f>
      </c>
      <c r="J11399" s="15">
        <f>HYPERLINK("https://docs.wto.org/imrd/directdoc.asp?DDFDocuments/v/G/SPS/NNZL243A1.DOC","ES")</f>
      </c>
    </row>
    <row r="11400">
      <c r="A11400" s="10" t="s">
        <v>19464</v>
      </c>
      <c r="B11400" s="11" t="s">
        <v>188</v>
      </c>
      <c r="C11400" s="10" t="s">
        <v>40</v>
      </c>
      <c r="D11400" s="12">
        <v>37876</v>
      </c>
      <c r="E11400" s="13" t="s">
        <v>19</v>
      </c>
      <c r="F11400" s="13" t="s">
        <v>5163</v>
      </c>
      <c r="G11400" s="14"/>
      <c r="H11400" s="15">
        <f>HYPERLINK("https://docs.wto.org/imrd/directdoc.asp?DDFDocuments/q/G/SPS/NAUS147A1.pdf","EN")</f>
      </c>
      <c r="I11400" s="15">
        <f>HYPERLINK("https://docs.wto.org/imrd/directdoc.asp?DDFDocuments/r/G/SPS/NAUS147A1.pdf","FR")</f>
      </c>
      <c r="J11400" s="15">
        <f>HYPERLINK("https://docs.wto.org/imrd/directdoc.asp?DDFDocuments/s/G/SPS/NAUS147A1.pdf","ES")</f>
      </c>
    </row>
    <row r="11401">
      <c r="A11401" s="10" t="s">
        <v>19465</v>
      </c>
      <c r="B11401" s="11" t="s">
        <v>365</v>
      </c>
      <c r="C11401" s="10" t="s">
        <v>18</v>
      </c>
      <c r="D11401" s="12">
        <v>37876</v>
      </c>
      <c r="E11401" s="13" t="s">
        <v>19466</v>
      </c>
      <c r="F11401" s="13" t="s">
        <v>1282</v>
      </c>
      <c r="G11401" s="14"/>
      <c r="H11401" s="15">
        <f>HYPERLINK("https://docs.wto.org/imrd/directdoc.asp?DDFDocuments/t/G/SPS/NCHL157.doc","EN")</f>
      </c>
      <c r="I11401" s="15">
        <f>HYPERLINK("https://docs.wto.org/imrd/directdoc.asp?DDFDocuments/u/G/SPS/NCHL157.doc","FR")</f>
      </c>
      <c r="J11401" s="15">
        <f>HYPERLINK("https://docs.wto.org/imrd/directdoc.asp?DDFDocuments/v/G/SPS/NCHL157.doc","ES")</f>
      </c>
    </row>
    <row r="11402">
      <c r="A11402" s="10" t="s">
        <v>19467</v>
      </c>
      <c r="B11402" s="11" t="s">
        <v>161</v>
      </c>
      <c r="C11402" s="10" t="s">
        <v>18</v>
      </c>
      <c r="D11402" s="12">
        <v>37875</v>
      </c>
      <c r="E11402" s="13" t="s">
        <v>1098</v>
      </c>
      <c r="F11402" s="13" t="s">
        <v>19</v>
      </c>
      <c r="G11402" s="14"/>
      <c r="H11402" s="15">
        <f>HYPERLINK("https://docs.wto.org/imrd/directdoc.asp?DDFDocuments/t/G/SPS/NUSA801.doc","EN")</f>
      </c>
      <c r="I11402" s="15">
        <f>HYPERLINK("https://docs.wto.org/imrd/directdoc.asp?DDFDocuments/u/G/SPS/NUSA801.doc","FR")</f>
      </c>
      <c r="J11402" s="15">
        <f>HYPERLINK("https://docs.wto.org/imrd/directdoc.asp?DDFDocuments/v/G/SPS/NUSA801.doc","ES")</f>
      </c>
    </row>
    <row r="11403">
      <c r="A11403" s="10" t="s">
        <v>19468</v>
      </c>
      <c r="B11403" s="11" t="s">
        <v>195</v>
      </c>
      <c r="C11403" s="10" t="s">
        <v>18</v>
      </c>
      <c r="D11403" s="12">
        <v>37873</v>
      </c>
      <c r="E11403" s="13" t="s">
        <v>19469</v>
      </c>
      <c r="F11403" s="13" t="s">
        <v>733</v>
      </c>
      <c r="G11403" s="14"/>
      <c r="H11403" s="15">
        <f>HYPERLINK("https://docs.wto.org/imrd/directdoc.asp?DDFDocuments/t/G/SPS/NNZL258.DOC","EN")</f>
      </c>
      <c r="I11403" s="15">
        <f>HYPERLINK("https://docs.wto.org/imrd/directdoc.asp?DDFDocuments/u/G/SPS/NNZL258.DOC","FR")</f>
      </c>
      <c r="J11403" s="15">
        <f>HYPERLINK("https://docs.wto.org/imrd/directdoc.asp?DDFDocuments/v/G/SPS/NNZL258.DOC","ES")</f>
      </c>
    </row>
    <row r="11404">
      <c r="A11404" s="10" t="s">
        <v>19470</v>
      </c>
      <c r="B11404" s="11" t="s">
        <v>195</v>
      </c>
      <c r="C11404" s="10" t="s">
        <v>18</v>
      </c>
      <c r="D11404" s="12">
        <v>37873</v>
      </c>
      <c r="E11404" s="13" t="s">
        <v>19471</v>
      </c>
      <c r="F11404" s="13" t="s">
        <v>223</v>
      </c>
      <c r="G11404" s="14"/>
      <c r="H11404" s="15">
        <f>HYPERLINK("https://docs.wto.org/imrd/directdoc.asp?DDFDocuments/q/G/SPS/NNZL259.pdf","EN")</f>
      </c>
      <c r="I11404" s="15">
        <f>HYPERLINK("https://docs.wto.org/imrd/directdoc.asp?DDFDocuments/r/G/SPS/NNZL259.pdf","FR")</f>
      </c>
      <c r="J11404" s="15">
        <f>HYPERLINK("https://docs.wto.org/imrd/directdoc.asp?DDFDocuments/s/G/SPS/NNZL259.pdf","ES")</f>
      </c>
    </row>
    <row r="11405">
      <c r="A11405" s="10" t="s">
        <v>19472</v>
      </c>
      <c r="B11405" s="11" t="s">
        <v>147</v>
      </c>
      <c r="C11405" s="10" t="s">
        <v>18</v>
      </c>
      <c r="D11405" s="12">
        <v>37872</v>
      </c>
      <c r="E11405" s="13" t="s">
        <v>19473</v>
      </c>
      <c r="F11405" s="13" t="s">
        <v>262</v>
      </c>
      <c r="G11405" s="14"/>
      <c r="H11405" s="15">
        <f>HYPERLINK("https://docs.wto.org/imrd/directdoc.asp?DDFDocuments/t/G/SPS/NBGR11.doc","EN")</f>
      </c>
      <c r="I11405" s="15">
        <f>HYPERLINK("https://docs.wto.org/imrd/directdoc.asp?DDFDocuments/u/G/SPS/NBGR11.doc","FR")</f>
      </c>
      <c r="J11405" s="15">
        <f>HYPERLINK("https://docs.wto.org/imrd/directdoc.asp?DDFDocuments/v/G/SPS/NBGR11.doc","ES")</f>
      </c>
    </row>
    <row r="11406">
      <c r="A11406" s="10" t="s">
        <v>19474</v>
      </c>
      <c r="B11406" s="11" t="s">
        <v>147</v>
      </c>
      <c r="C11406" s="10" t="s">
        <v>18</v>
      </c>
      <c r="D11406" s="12">
        <v>37872</v>
      </c>
      <c r="E11406" s="13" t="s">
        <v>19475</v>
      </c>
      <c r="F11406" s="13" t="s">
        <v>24</v>
      </c>
      <c r="G11406" s="14"/>
      <c r="H11406" s="15">
        <f>HYPERLINK("https://docs.wto.org/imrd/directdoc.asp?DDFDocuments/t/G/SPS/NBGR12.doc","EN")</f>
      </c>
      <c r="I11406" s="15">
        <f>HYPERLINK("https://docs.wto.org/imrd/directdoc.asp?DDFDocuments/u/G/SPS/NBGR12.doc","FR")</f>
      </c>
      <c r="J11406" s="15">
        <f>HYPERLINK("https://docs.wto.org/imrd/directdoc.asp?DDFDocuments/v/G/SPS/NBGR12.doc","ES")</f>
      </c>
    </row>
    <row r="11407">
      <c r="A11407" s="10" t="s">
        <v>19476</v>
      </c>
      <c r="B11407" s="11" t="s">
        <v>147</v>
      </c>
      <c r="C11407" s="10" t="s">
        <v>18</v>
      </c>
      <c r="D11407" s="12">
        <v>37872</v>
      </c>
      <c r="E11407" s="13" t="s">
        <v>19477</v>
      </c>
      <c r="F11407" s="13" t="s">
        <v>24</v>
      </c>
      <c r="G11407" s="14"/>
      <c r="H11407" s="15">
        <f>HYPERLINK("https://docs.wto.org/imrd/directdoc.asp?DDFDocuments/t/G/SPS/NBGR13.doc","EN")</f>
      </c>
      <c r="I11407" s="15">
        <f>HYPERLINK("https://docs.wto.org/imrd/directdoc.asp?DDFDocuments/u/G/SPS/NBGR13.doc","FR")</f>
      </c>
      <c r="J11407" s="15">
        <f>HYPERLINK("https://docs.wto.org/imrd/directdoc.asp?DDFDocuments/v/G/SPS/NBGR13.doc","ES")</f>
      </c>
    </row>
    <row r="11408">
      <c r="A11408" s="10" t="s">
        <v>19478</v>
      </c>
      <c r="B11408" s="11" t="s">
        <v>147</v>
      </c>
      <c r="C11408" s="10" t="s">
        <v>18</v>
      </c>
      <c r="D11408" s="12">
        <v>37872</v>
      </c>
      <c r="E11408" s="13" t="s">
        <v>19479</v>
      </c>
      <c r="F11408" s="13" t="s">
        <v>24</v>
      </c>
      <c r="G11408" s="14"/>
      <c r="H11408" s="15">
        <f>HYPERLINK("https://docs.wto.org/imrd/directdoc.asp?DDFDocuments/t/G/SPS/NBGR14.doc","EN")</f>
      </c>
      <c r="I11408" s="15">
        <f>HYPERLINK("https://docs.wto.org/imrd/directdoc.asp?DDFDocuments/u/G/SPS/NBGR14.doc","FR")</f>
      </c>
      <c r="J11408" s="15">
        <f>HYPERLINK("https://docs.wto.org/imrd/directdoc.asp?DDFDocuments/v/G/SPS/NBGR14.doc","ES")</f>
      </c>
    </row>
    <row r="11409">
      <c r="A11409" s="10" t="s">
        <v>19480</v>
      </c>
      <c r="B11409" s="11" t="s">
        <v>147</v>
      </c>
      <c r="C11409" s="10" t="s">
        <v>18</v>
      </c>
      <c r="D11409" s="12">
        <v>37872</v>
      </c>
      <c r="E11409" s="13" t="s">
        <v>19481</v>
      </c>
      <c r="F11409" s="13" t="s">
        <v>24</v>
      </c>
      <c r="G11409" s="14"/>
      <c r="H11409" s="15">
        <f>HYPERLINK("https://docs.wto.org/imrd/directdoc.asp?DDFDocuments/t/G/SPS/NBGR15.doc","EN")</f>
      </c>
      <c r="I11409" s="15">
        <f>HYPERLINK("https://docs.wto.org/imrd/directdoc.asp?DDFDocuments/u/G/SPS/NBGR15.doc","FR")</f>
      </c>
      <c r="J11409" s="15">
        <f>HYPERLINK("https://docs.wto.org/imrd/directdoc.asp?DDFDocuments/v/G/SPS/NBGR15.doc","ES")</f>
      </c>
    </row>
    <row r="11410">
      <c r="A11410" s="10" t="s">
        <v>19482</v>
      </c>
      <c r="B11410" s="11" t="s">
        <v>147</v>
      </c>
      <c r="C11410" s="10" t="s">
        <v>18</v>
      </c>
      <c r="D11410" s="12">
        <v>37872</v>
      </c>
      <c r="E11410" s="13" t="s">
        <v>19483</v>
      </c>
      <c r="F11410" s="13" t="s">
        <v>24</v>
      </c>
      <c r="G11410" s="14"/>
      <c r="H11410" s="15">
        <f>HYPERLINK("https://docs.wto.org/imrd/directdoc.asp?DDFDocuments/t/G/SPS/NBGR16.doc","EN")</f>
      </c>
      <c r="I11410" s="15">
        <f>HYPERLINK("https://docs.wto.org/imrd/directdoc.asp?DDFDocuments/u/G/SPS/NBGR16.doc","FR")</f>
      </c>
      <c r="J11410" s="15">
        <f>HYPERLINK("https://docs.wto.org/imrd/directdoc.asp?DDFDocuments/v/G/SPS/NBGR16.doc","ES")</f>
      </c>
    </row>
    <row r="11411">
      <c r="A11411" s="10" t="s">
        <v>19484</v>
      </c>
      <c r="B11411" s="11" t="s">
        <v>195</v>
      </c>
      <c r="C11411" s="10" t="s">
        <v>18</v>
      </c>
      <c r="D11411" s="12">
        <v>37872</v>
      </c>
      <c r="E11411" s="13" t="s">
        <v>19485</v>
      </c>
      <c r="F11411" s="13" t="s">
        <v>223</v>
      </c>
      <c r="G11411" s="14"/>
      <c r="H11411" s="15">
        <f>HYPERLINK("https://docs.wto.org/imrd/directdoc.asp?DDFDocuments/q/G/SPS/NNZL257.pdf","EN")</f>
      </c>
      <c r="I11411" s="15">
        <f>HYPERLINK("https://docs.wto.org/imrd/directdoc.asp?DDFDocuments/r/G/SPS/NNZL257.pdf","FR")</f>
      </c>
      <c r="J11411" s="15">
        <f>HYPERLINK("https://docs.wto.org/imrd/directdoc.asp?DDFDocuments/s/G/SPS/NNZL257.pdf","ES")</f>
      </c>
    </row>
    <row r="11412">
      <c r="A11412" s="10" t="s">
        <v>19486</v>
      </c>
      <c r="B11412" s="11" t="s">
        <v>233</v>
      </c>
      <c r="C11412" s="10" t="s">
        <v>18</v>
      </c>
      <c r="D11412" s="12">
        <v>37872</v>
      </c>
      <c r="E11412" s="13" t="s">
        <v>19487</v>
      </c>
      <c r="F11412" s="13" t="s">
        <v>992</v>
      </c>
      <c r="G11412" s="14" t="s">
        <v>2110</v>
      </c>
      <c r="H11412" s="15">
        <f>HYPERLINK("https://docs.wto.org/imrd/directdoc.asp?DDFDocuments/t/G/SPS/NPER64.DOC","EN")</f>
      </c>
      <c r="I11412" s="15">
        <f>HYPERLINK("https://docs.wto.org/imrd/directdoc.asp?DDFDocuments/u/G/SPS/NPER64.DOC","FR")</f>
      </c>
      <c r="J11412" s="15">
        <f>HYPERLINK("https://docs.wto.org/imrd/directdoc.asp?DDFDocuments/v/G/SPS/NPER64.DOC","ES")</f>
      </c>
    </row>
    <row r="11413">
      <c r="A11413" s="10" t="s">
        <v>19488</v>
      </c>
      <c r="B11413" s="11" t="s">
        <v>188</v>
      </c>
      <c r="C11413" s="10" t="s">
        <v>18</v>
      </c>
      <c r="D11413" s="12">
        <v>37869</v>
      </c>
      <c r="E11413" s="13" t="s">
        <v>19489</v>
      </c>
      <c r="F11413" s="13" t="s">
        <v>186</v>
      </c>
      <c r="G11413" s="14" t="s">
        <v>18885</v>
      </c>
      <c r="H11413" s="15">
        <f>HYPERLINK("https://docs.wto.org/imrd/directdoc.asp?DDFDocuments/t/G/SPS/NAUS152.doc","EN")</f>
      </c>
      <c r="I11413" s="15">
        <f>HYPERLINK("https://docs.wto.org/imrd/directdoc.asp?DDFDocuments/u/G/SPS/NAUS152.doc","FR")</f>
      </c>
      <c r="J11413" s="15">
        <f>HYPERLINK("https://docs.wto.org/imrd/directdoc.asp?DDFDocuments/v/G/SPS/NAUS152.doc","ES")</f>
      </c>
    </row>
    <row r="11414">
      <c r="A11414" s="10" t="s">
        <v>19490</v>
      </c>
      <c r="B11414" s="11" t="s">
        <v>147</v>
      </c>
      <c r="C11414" s="10" t="s">
        <v>18</v>
      </c>
      <c r="D11414" s="12">
        <v>37869</v>
      </c>
      <c r="E11414" s="13" t="s">
        <v>19491</v>
      </c>
      <c r="F11414" s="13" t="s">
        <v>24</v>
      </c>
      <c r="G11414" s="14"/>
      <c r="H11414" s="15">
        <f>HYPERLINK("https://docs.wto.org/imrd/directdoc.asp?DDFDocuments/t/G/SPS/NBGR10.doc","EN")</f>
      </c>
      <c r="I11414" s="15">
        <f>HYPERLINK("https://docs.wto.org/imrd/directdoc.asp?DDFDocuments/u/G/SPS/NBGR10.doc","FR")</f>
      </c>
      <c r="J11414" s="15">
        <f>HYPERLINK("https://docs.wto.org/imrd/directdoc.asp?DDFDocuments/v/G/SPS/NBGR10.doc","ES")</f>
      </c>
    </row>
    <row r="11415">
      <c r="A11415" s="10" t="s">
        <v>19492</v>
      </c>
      <c r="B11415" s="11" t="s">
        <v>147</v>
      </c>
      <c r="C11415" s="10" t="s">
        <v>18</v>
      </c>
      <c r="D11415" s="12">
        <v>37869</v>
      </c>
      <c r="E11415" s="13" t="s">
        <v>19493</v>
      </c>
      <c r="F11415" s="13" t="s">
        <v>24</v>
      </c>
      <c r="G11415" s="14"/>
      <c r="H11415" s="15">
        <f>HYPERLINK("https://docs.wto.org/imrd/directdoc.asp?DDFDocuments/t/G/SPS/NBGR18.doc","EN")</f>
      </c>
      <c r="I11415" s="15">
        <f>HYPERLINK("https://docs.wto.org/imrd/directdoc.asp?DDFDocuments/u/G/SPS/NBGR18.doc","FR")</f>
      </c>
      <c r="J11415" s="15">
        <f>HYPERLINK("https://docs.wto.org/imrd/directdoc.asp?DDFDocuments/v/G/SPS/NBGR18.doc","ES")</f>
      </c>
    </row>
    <row r="11416">
      <c r="A11416" s="10" t="s">
        <v>19494</v>
      </c>
      <c r="B11416" s="11" t="s">
        <v>147</v>
      </c>
      <c r="C11416" s="10" t="s">
        <v>18</v>
      </c>
      <c r="D11416" s="12">
        <v>37869</v>
      </c>
      <c r="E11416" s="13" t="s">
        <v>19495</v>
      </c>
      <c r="F11416" s="13" t="s">
        <v>24</v>
      </c>
      <c r="G11416" s="14"/>
      <c r="H11416" s="15">
        <f>HYPERLINK("https://docs.wto.org/imrd/directdoc.asp?DDFDocuments/t/G/SPS/NBGR8.doc","EN")</f>
      </c>
      <c r="I11416" s="15">
        <f>HYPERLINK("https://docs.wto.org/imrd/directdoc.asp?DDFDocuments/u/G/SPS/NBGR8.doc","FR")</f>
      </c>
      <c r="J11416" s="15">
        <f>HYPERLINK("https://docs.wto.org/imrd/directdoc.asp?DDFDocuments/v/G/SPS/NBGR8.doc","ES")</f>
      </c>
    </row>
    <row r="11417">
      <c r="A11417" s="10" t="s">
        <v>19496</v>
      </c>
      <c r="B11417" s="11" t="s">
        <v>147</v>
      </c>
      <c r="C11417" s="10" t="s">
        <v>18</v>
      </c>
      <c r="D11417" s="12">
        <v>37869</v>
      </c>
      <c r="E11417" s="13" t="s">
        <v>19497</v>
      </c>
      <c r="F11417" s="13" t="s">
        <v>24</v>
      </c>
      <c r="G11417" s="14"/>
      <c r="H11417" s="15">
        <f>HYPERLINK("https://docs.wto.org/imrd/directdoc.asp?DDFDocuments/q/G/SPS/NBGR9.pdf","EN")</f>
      </c>
      <c r="I11417" s="15">
        <f>HYPERLINK("https://docs.wto.org/imrd/directdoc.asp?DDFDocuments/r/G/SPS/NBGR9.pdf","FR")</f>
      </c>
      <c r="J11417" s="15">
        <f>HYPERLINK("https://docs.wto.org/imrd/directdoc.asp?DDFDocuments/s/G/SPS/NBGR9.pdf","ES")</f>
      </c>
    </row>
    <row r="11418">
      <c r="A11418" s="10" t="s">
        <v>19498</v>
      </c>
      <c r="B11418" s="11" t="s">
        <v>72</v>
      </c>
      <c r="C11418" s="10" t="s">
        <v>18</v>
      </c>
      <c r="D11418" s="12">
        <v>37868</v>
      </c>
      <c r="E11418" s="13" t="s">
        <v>19499</v>
      </c>
      <c r="F11418" s="13" t="s">
        <v>16867</v>
      </c>
      <c r="G11418" s="14"/>
      <c r="H11418" s="15">
        <f>HYPERLINK("https://docs.wto.org/imrd/directdoc.asp?DDFDocuments/t/G/SPS/NCAN186.DOC","EN")</f>
      </c>
      <c r="I11418" s="15">
        <f>HYPERLINK("https://docs.wto.org/imrd/directdoc.asp?DDFDocuments/u/G/SPS/NCAN186.DOC","FR")</f>
      </c>
      <c r="J11418" s="15">
        <f>HYPERLINK("https://docs.wto.org/imrd/directdoc.asp?DDFDocuments/v/G/SPS/NCAN186.DOC","ES")</f>
      </c>
    </row>
    <row r="11419">
      <c r="A11419" s="10" t="s">
        <v>19500</v>
      </c>
      <c r="B11419" s="11" t="s">
        <v>87</v>
      </c>
      <c r="C11419" s="10" t="s">
        <v>18</v>
      </c>
      <c r="D11419" s="12">
        <v>37867</v>
      </c>
      <c r="E11419" s="13" t="s">
        <v>19501</v>
      </c>
      <c r="F11419" s="13" t="s">
        <v>12179</v>
      </c>
      <c r="G11419" s="14"/>
      <c r="H11419" s="15">
        <f>HYPERLINK("https://docs.wto.org/imrd/directdoc.asp?DDFDocuments/t/G/SPS/NMEX200.DOC","EN")</f>
      </c>
      <c r="I11419" s="15">
        <f>HYPERLINK("https://docs.wto.org/imrd/directdoc.asp?DDFDocuments/u/G/SPS/NMEX200.DOC","FR")</f>
      </c>
      <c r="J11419" s="15">
        <f>HYPERLINK("https://docs.wto.org/imrd/directdoc.asp?DDFDocuments/v/G/SPS/NMEX200.DOC","ES")</f>
      </c>
    </row>
    <row r="11420">
      <c r="A11420" s="10" t="s">
        <v>19502</v>
      </c>
      <c r="B11420" s="11" t="s">
        <v>87</v>
      </c>
      <c r="C11420" s="10" t="s">
        <v>18</v>
      </c>
      <c r="D11420" s="12">
        <v>37867</v>
      </c>
      <c r="E11420" s="13" t="s">
        <v>19503</v>
      </c>
      <c r="F11420" s="13" t="s">
        <v>19504</v>
      </c>
      <c r="G11420" s="14"/>
      <c r="H11420" s="15">
        <f>HYPERLINK("https://docs.wto.org/imrd/directdoc.asp?DDFDocuments/t/G/SPS/NMEX203.DOC","EN")</f>
      </c>
      <c r="I11420" s="15">
        <f>HYPERLINK("https://docs.wto.org/imrd/directdoc.asp?DDFDocuments/u/G/SPS/NMEX203.DOC","FR")</f>
      </c>
      <c r="J11420" s="15">
        <f>HYPERLINK("https://docs.wto.org/imrd/directdoc.asp?DDFDocuments/v/G/SPS/NMEX203.DOC","ES")</f>
      </c>
    </row>
    <row r="11421">
      <c r="A11421" s="10" t="s">
        <v>19505</v>
      </c>
      <c r="B11421" s="11" t="s">
        <v>233</v>
      </c>
      <c r="C11421" s="10" t="s">
        <v>18</v>
      </c>
      <c r="D11421" s="12">
        <v>37867</v>
      </c>
      <c r="E11421" s="13" t="s">
        <v>560</v>
      </c>
      <c r="F11421" s="13" t="s">
        <v>158</v>
      </c>
      <c r="G11421" s="14"/>
      <c r="H11421" s="15">
        <f>HYPERLINK("https://docs.wto.org/imrd/directdoc.asp?DDFDocuments/t/G/SPS/NPER63.DOC","EN")</f>
      </c>
      <c r="I11421" s="15">
        <f>HYPERLINK("https://docs.wto.org/imrd/directdoc.asp?DDFDocuments/u/G/SPS/NPER63.DOC","FR")</f>
      </c>
      <c r="J11421" s="15">
        <f>HYPERLINK("https://docs.wto.org/imrd/directdoc.asp?DDFDocuments/v/G/SPS/NPER63.DOC","ES")</f>
      </c>
    </row>
    <row r="11422">
      <c r="A11422" s="10" t="s">
        <v>19506</v>
      </c>
      <c r="B11422" s="11" t="s">
        <v>188</v>
      </c>
      <c r="C11422" s="10" t="s">
        <v>18</v>
      </c>
      <c r="D11422" s="12">
        <v>37862</v>
      </c>
      <c r="E11422" s="13" t="s">
        <v>19507</v>
      </c>
      <c r="F11422" s="13" t="s">
        <v>186</v>
      </c>
      <c r="G11422" s="14" t="s">
        <v>134</v>
      </c>
      <c r="H11422" s="15">
        <f>HYPERLINK("https://docs.wto.org/imrd/directdoc.asp?DDFDocuments/t/G/SPS/NAUS151.doc","EN")</f>
      </c>
      <c r="I11422" s="15">
        <f>HYPERLINK("https://docs.wto.org/imrd/directdoc.asp?DDFDocuments/u/G/SPS/NAUS151.doc","FR")</f>
      </c>
      <c r="J11422" s="15">
        <f>HYPERLINK("https://docs.wto.org/imrd/directdoc.asp?DDFDocuments/v/G/SPS/NAUS151.doc","ES")</f>
      </c>
    </row>
    <row r="11423">
      <c r="A11423" s="10" t="s">
        <v>19508</v>
      </c>
      <c r="B11423" s="11" t="s">
        <v>379</v>
      </c>
      <c r="C11423" s="10" t="s">
        <v>18</v>
      </c>
      <c r="D11423" s="12">
        <v>37862</v>
      </c>
      <c r="E11423" s="13" t="s">
        <v>19509</v>
      </c>
      <c r="F11423" s="13" t="s">
        <v>17013</v>
      </c>
      <c r="G11423" s="14"/>
      <c r="H11423" s="15">
        <f>HYPERLINK("https://docs.wto.org/imrd/directdoc.asp?DDFDocuments/t/G/SPS/NGTM11.doc","EN")</f>
      </c>
      <c r="I11423" s="15">
        <f>HYPERLINK("https://docs.wto.org/imrd/directdoc.asp?DDFDocuments/u/G/SPS/NGTM11.doc","FR")</f>
      </c>
      <c r="J11423" s="15">
        <f>HYPERLINK("https://docs.wto.org/imrd/directdoc.asp?DDFDocuments/v/G/SPS/NGTM11.doc","ES")</f>
      </c>
    </row>
    <row r="11424">
      <c r="A11424" s="10" t="s">
        <v>19510</v>
      </c>
      <c r="B11424" s="11" t="s">
        <v>379</v>
      </c>
      <c r="C11424" s="10" t="s">
        <v>18</v>
      </c>
      <c r="D11424" s="12">
        <v>37862</v>
      </c>
      <c r="E11424" s="13" t="s">
        <v>19511</v>
      </c>
      <c r="F11424" s="13" t="s">
        <v>1515</v>
      </c>
      <c r="G11424" s="14"/>
      <c r="H11424" s="15">
        <f>HYPERLINK("https://docs.wto.org/imrd/directdoc.asp?DDFDocuments/t/G/SPS/NGTM13.DOC","EN")</f>
      </c>
      <c r="I11424" s="15">
        <f>HYPERLINK("https://docs.wto.org/imrd/directdoc.asp?DDFDocuments/u/G/SPS/NGTM13.DOC","FR")</f>
      </c>
      <c r="J11424" s="15">
        <f>HYPERLINK("https://docs.wto.org/imrd/directdoc.asp?DDFDocuments/v/G/SPS/NGTM13.DOC","ES")</f>
      </c>
    </row>
    <row r="11425">
      <c r="A11425" s="10" t="s">
        <v>19512</v>
      </c>
      <c r="B11425" s="11" t="s">
        <v>379</v>
      </c>
      <c r="C11425" s="10" t="s">
        <v>18</v>
      </c>
      <c r="D11425" s="12">
        <v>37862</v>
      </c>
      <c r="E11425" s="13" t="s">
        <v>19513</v>
      </c>
      <c r="F11425" s="13" t="s">
        <v>18569</v>
      </c>
      <c r="G11425" s="14"/>
      <c r="H11425" s="15">
        <f>HYPERLINK("https://docs.wto.org/imrd/directdoc.asp?DDFDocuments/t/G/SPS/NGTM15.doc","EN")</f>
      </c>
      <c r="I11425" s="15">
        <f>HYPERLINK("https://docs.wto.org/imrd/directdoc.asp?DDFDocuments/u/G/SPS/NGTM15.doc","FR")</f>
      </c>
      <c r="J11425" s="15">
        <f>HYPERLINK("https://docs.wto.org/imrd/directdoc.asp?DDFDocuments/v/G/SPS/NGTM15.doc","ES")</f>
      </c>
    </row>
    <row r="11426">
      <c r="A11426" s="10" t="s">
        <v>19514</v>
      </c>
      <c r="B11426" s="11" t="s">
        <v>379</v>
      </c>
      <c r="C11426" s="10" t="s">
        <v>18</v>
      </c>
      <c r="D11426" s="12">
        <v>37862</v>
      </c>
      <c r="E11426" s="13" t="s">
        <v>19515</v>
      </c>
      <c r="F11426" s="13" t="s">
        <v>368</v>
      </c>
      <c r="G11426" s="14"/>
      <c r="H11426" s="15">
        <f>HYPERLINK("https://docs.wto.org/imrd/directdoc.asp?DDFDocuments/t/G/SPS/NGTM16.doc","EN")</f>
      </c>
      <c r="I11426" s="15">
        <f>HYPERLINK("https://docs.wto.org/imrd/directdoc.asp?DDFDocuments/u/G/SPS/NGTM16.doc","FR")</f>
      </c>
      <c r="J11426" s="15">
        <f>HYPERLINK("https://docs.wto.org/imrd/directdoc.asp?DDFDocuments/v/G/SPS/NGTM16.doc","ES")</f>
      </c>
    </row>
    <row r="11427">
      <c r="A11427" s="10" t="s">
        <v>19516</v>
      </c>
      <c r="B11427" s="11" t="s">
        <v>379</v>
      </c>
      <c r="C11427" s="10" t="s">
        <v>18</v>
      </c>
      <c r="D11427" s="12">
        <v>37862</v>
      </c>
      <c r="E11427" s="13" t="s">
        <v>19517</v>
      </c>
      <c r="F11427" s="13" t="s">
        <v>11542</v>
      </c>
      <c r="G11427" s="14"/>
      <c r="H11427" s="15">
        <f>HYPERLINK("https://docs.wto.org/imrd/directdoc.asp?DDFDocuments/t/G/SPS/NGTM17.doc","EN")</f>
      </c>
      <c r="I11427" s="15">
        <f>HYPERLINK("https://docs.wto.org/imrd/directdoc.asp?DDFDocuments/u/G/SPS/NGTM17.doc","FR")</f>
      </c>
      <c r="J11427" s="15">
        <f>HYPERLINK("https://docs.wto.org/imrd/directdoc.asp?DDFDocuments/v/G/SPS/NGTM17.doc","ES")</f>
      </c>
    </row>
    <row r="11428">
      <c r="A11428" s="10" t="s">
        <v>19518</v>
      </c>
      <c r="B11428" s="11" t="s">
        <v>379</v>
      </c>
      <c r="C11428" s="10" t="s">
        <v>18</v>
      </c>
      <c r="D11428" s="12">
        <v>37862</v>
      </c>
      <c r="E11428" s="13" t="s">
        <v>19519</v>
      </c>
      <c r="F11428" s="13" t="s">
        <v>24</v>
      </c>
      <c r="G11428" s="14"/>
      <c r="H11428" s="15">
        <f>HYPERLINK("https://docs.wto.org/imrd/directdoc.asp?DDFDocuments/t/G/SPS/NGTM18.DOC","EN")</f>
      </c>
      <c r="I11428" s="15">
        <f>HYPERLINK("https://docs.wto.org/imrd/directdoc.asp?DDFDocuments/u/G/SPS/NGTM18.DOC","FR")</f>
      </c>
      <c r="J11428" s="15">
        <f>HYPERLINK("https://docs.wto.org/imrd/directdoc.asp?DDFDocuments/v/G/SPS/NGTM18.DOC","ES")</f>
      </c>
    </row>
    <row r="11429">
      <c r="A11429" s="10" t="s">
        <v>19520</v>
      </c>
      <c r="B11429" s="11" t="s">
        <v>379</v>
      </c>
      <c r="C11429" s="10" t="s">
        <v>18</v>
      </c>
      <c r="D11429" s="12">
        <v>37862</v>
      </c>
      <c r="E11429" s="13" t="s">
        <v>19521</v>
      </c>
      <c r="F11429" s="13" t="s">
        <v>19522</v>
      </c>
      <c r="G11429" s="14"/>
      <c r="H11429" s="15">
        <f>HYPERLINK("https://docs.wto.org/imrd/directdoc.asp?DDFDocuments/t/G/SPS/NGTM19.DOC","EN")</f>
      </c>
      <c r="I11429" s="15">
        <f>HYPERLINK("https://docs.wto.org/imrd/directdoc.asp?DDFDocuments/u/G/SPS/NGTM19.DOC","FR")</f>
      </c>
      <c r="J11429" s="15">
        <f>HYPERLINK("https://docs.wto.org/imrd/directdoc.asp?DDFDocuments/v/G/SPS/NGTM19.DOC","ES")</f>
      </c>
    </row>
    <row r="11430">
      <c r="A11430" s="10" t="s">
        <v>19523</v>
      </c>
      <c r="B11430" s="11" t="s">
        <v>379</v>
      </c>
      <c r="C11430" s="10" t="s">
        <v>18</v>
      </c>
      <c r="D11430" s="12">
        <v>37862</v>
      </c>
      <c r="E11430" s="13" t="s">
        <v>19524</v>
      </c>
      <c r="F11430" s="13" t="s">
        <v>4966</v>
      </c>
      <c r="G11430" s="14"/>
      <c r="H11430" s="15">
        <f>HYPERLINK("https://docs.wto.org/imrd/directdoc.asp?DDFDocuments/t/G/SPS/NGTM20.DOC","EN")</f>
      </c>
      <c r="I11430" s="15">
        <f>HYPERLINK("https://docs.wto.org/imrd/directdoc.asp?DDFDocuments/u/G/SPS/NGTM20.DOC","FR")</f>
      </c>
      <c r="J11430" s="15">
        <f>HYPERLINK("https://docs.wto.org/imrd/directdoc.asp?DDFDocuments/v/G/SPS/NGTM20.DOC","ES")</f>
      </c>
    </row>
    <row r="11431">
      <c r="A11431" s="10" t="s">
        <v>19525</v>
      </c>
      <c r="B11431" s="11" t="s">
        <v>153</v>
      </c>
      <c r="C11431" s="10" t="s">
        <v>18</v>
      </c>
      <c r="D11431" s="12">
        <v>37862</v>
      </c>
      <c r="E11431" s="13" t="s">
        <v>185</v>
      </c>
      <c r="F11431" s="13" t="s">
        <v>158</v>
      </c>
      <c r="G11431" s="14"/>
      <c r="H11431" s="15">
        <f>HYPERLINK("https://docs.wto.org/imrd/directdoc.asp?DDFDocuments/t/G/SPS/NKOR141.DOC","EN")</f>
      </c>
      <c r="I11431" s="15">
        <f>HYPERLINK("https://docs.wto.org/imrd/directdoc.asp?DDFDocuments/u/G/SPS/NKOR141.DOC","FR")</f>
      </c>
      <c r="J11431" s="15">
        <f>HYPERLINK("https://docs.wto.org/imrd/directdoc.asp?DDFDocuments/v/G/SPS/NKOR141.DOC","ES")</f>
      </c>
    </row>
    <row r="11432">
      <c r="A11432" s="10" t="s">
        <v>19526</v>
      </c>
      <c r="B11432" s="11" t="s">
        <v>87</v>
      </c>
      <c r="C11432" s="10" t="s">
        <v>18</v>
      </c>
      <c r="D11432" s="12">
        <v>37862</v>
      </c>
      <c r="E11432" s="13" t="s">
        <v>19527</v>
      </c>
      <c r="F11432" s="13" t="s">
        <v>14187</v>
      </c>
      <c r="G11432" s="14"/>
      <c r="H11432" s="15">
        <f>HYPERLINK("https://docs.wto.org/imrd/directdoc.asp?DDFDocuments/t/G/SPS/NMEX198.DOC","EN")</f>
      </c>
      <c r="I11432" s="15">
        <f>HYPERLINK("https://docs.wto.org/imrd/directdoc.asp?DDFDocuments/u/G/SPS/NMEX198.DOC","FR")</f>
      </c>
      <c r="J11432" s="15">
        <f>HYPERLINK("https://docs.wto.org/imrd/directdoc.asp?DDFDocuments/v/G/SPS/NMEX198.DOC","ES")</f>
      </c>
    </row>
    <row r="11433">
      <c r="A11433" s="10" t="s">
        <v>19528</v>
      </c>
      <c r="B11433" s="11" t="s">
        <v>149</v>
      </c>
      <c r="C11433" s="10" t="s">
        <v>40</v>
      </c>
      <c r="D11433" s="12">
        <v>37861</v>
      </c>
      <c r="E11433" s="13" t="s">
        <v>19</v>
      </c>
      <c r="F11433" s="13" t="s">
        <v>5163</v>
      </c>
      <c r="G11433" s="14"/>
      <c r="H11433" s="15">
        <f>HYPERLINK("https://docs.wto.org/imrd/directdoc.asp?DDFDocuments/t/G/SPS/NCHN20A1.DOC","EN")</f>
      </c>
      <c r="I11433" s="15">
        <f>HYPERLINK("https://docs.wto.org/imrd/directdoc.asp?DDFDocuments/u/G/SPS/NCHN20A1.DOC","FR")</f>
      </c>
      <c r="J11433" s="15">
        <f>HYPERLINK("https://docs.wto.org/imrd/directdoc.asp?DDFDocuments/v/G/SPS/NCHN20A1.DOC","ES")</f>
      </c>
    </row>
    <row r="11434">
      <c r="A11434" s="10" t="s">
        <v>19529</v>
      </c>
      <c r="B11434" s="11" t="s">
        <v>149</v>
      </c>
      <c r="C11434" s="10" t="s">
        <v>18</v>
      </c>
      <c r="D11434" s="12">
        <v>37861</v>
      </c>
      <c r="E11434" s="13" t="s">
        <v>19530</v>
      </c>
      <c r="F11434" s="13" t="s">
        <v>1550</v>
      </c>
      <c r="G11434" s="14"/>
      <c r="H11434" s="15">
        <f>HYPERLINK("https://docs.wto.org/imrd/directdoc.asp?DDFDocuments/t/G/SPS/NCHN22.doc","EN")</f>
      </c>
      <c r="I11434" s="15">
        <f>HYPERLINK("https://docs.wto.org/imrd/directdoc.asp?DDFDocuments/u/G/SPS/NCHN22.doc","FR")</f>
      </c>
      <c r="J11434" s="15">
        <f>HYPERLINK("https://docs.wto.org/imrd/directdoc.asp?DDFDocuments/v/G/SPS/NCHN22.doc","ES")</f>
      </c>
    </row>
    <row r="11435">
      <c r="A11435" s="10" t="s">
        <v>19531</v>
      </c>
      <c r="B11435" s="11" t="s">
        <v>379</v>
      </c>
      <c r="C11435" s="10" t="s">
        <v>18</v>
      </c>
      <c r="D11435" s="12">
        <v>37861</v>
      </c>
      <c r="E11435" s="13" t="s">
        <v>19509</v>
      </c>
      <c r="F11435" s="13" t="s">
        <v>19532</v>
      </c>
      <c r="G11435" s="14"/>
      <c r="H11435" s="15">
        <f>HYPERLINK("https://docs.wto.org/imrd/directdoc.asp?DDFDocuments/t/G/SPS/NGTM10.doc","EN")</f>
      </c>
      <c r="I11435" s="15">
        <f>HYPERLINK("https://docs.wto.org/imrd/directdoc.asp?DDFDocuments/u/G/SPS/NGTM10.doc","FR")</f>
      </c>
      <c r="J11435" s="15">
        <f>HYPERLINK("https://docs.wto.org/imrd/directdoc.asp?DDFDocuments/v/G/SPS/NGTM10.doc","ES")</f>
      </c>
    </row>
    <row r="11436">
      <c r="A11436" s="10" t="s">
        <v>19533</v>
      </c>
      <c r="B11436" s="11" t="s">
        <v>379</v>
      </c>
      <c r="C11436" s="10" t="s">
        <v>18</v>
      </c>
      <c r="D11436" s="12">
        <v>37861</v>
      </c>
      <c r="E11436" s="13" t="s">
        <v>19534</v>
      </c>
      <c r="F11436" s="13" t="s">
        <v>19535</v>
      </c>
      <c r="G11436" s="14"/>
      <c r="H11436" s="15">
        <f>HYPERLINK("https://docs.wto.org/imrd/directdoc.asp?DDFDocuments/t/G/SPS/NGTM12.DOC","EN")</f>
      </c>
      <c r="I11436" s="15">
        <f>HYPERLINK("https://docs.wto.org/imrd/directdoc.asp?DDFDocuments/u/G/SPS/NGTM12.DOC","FR")</f>
      </c>
      <c r="J11436" s="15">
        <f>HYPERLINK("https://docs.wto.org/imrd/directdoc.asp?DDFDocuments/v/G/SPS/NGTM12.DOC","ES")</f>
      </c>
    </row>
    <row r="11437">
      <c r="A11437" s="10" t="s">
        <v>19536</v>
      </c>
      <c r="B11437" s="11" t="s">
        <v>379</v>
      </c>
      <c r="C11437" s="10" t="s">
        <v>18</v>
      </c>
      <c r="D11437" s="12">
        <v>37861</v>
      </c>
      <c r="E11437" s="13" t="s">
        <v>19537</v>
      </c>
      <c r="F11437" s="13" t="s">
        <v>1515</v>
      </c>
      <c r="G11437" s="14"/>
      <c r="H11437" s="15">
        <f>HYPERLINK("https://docs.wto.org/imrd/directdoc.asp?DDFDocuments/t/G/SPS/NGTM14.DOC","EN")</f>
      </c>
      <c r="I11437" s="15">
        <f>HYPERLINK("https://docs.wto.org/imrd/directdoc.asp?DDFDocuments/u/G/SPS/NGTM14.DOC","FR")</f>
      </c>
      <c r="J11437" s="15">
        <f>HYPERLINK("https://docs.wto.org/imrd/directdoc.asp?DDFDocuments/v/G/SPS/NGTM14.DOC","ES")</f>
      </c>
    </row>
    <row r="11438">
      <c r="A11438" s="10" t="s">
        <v>19538</v>
      </c>
      <c r="B11438" s="11" t="s">
        <v>233</v>
      </c>
      <c r="C11438" s="10" t="s">
        <v>12</v>
      </c>
      <c r="D11438" s="12">
        <v>37861</v>
      </c>
      <c r="E11438" s="13" t="s">
        <v>19539</v>
      </c>
      <c r="F11438" s="13" t="s">
        <v>2192</v>
      </c>
      <c r="G11438" s="14" t="s">
        <v>19540</v>
      </c>
      <c r="H11438" s="15">
        <f>HYPERLINK("https://docs.wto.org/imrd/directdoc.asp?DDFDocuments/t/G/SPS/NPER62.doc","EN")</f>
      </c>
      <c r="I11438" s="15">
        <f>HYPERLINK("https://docs.wto.org/imrd/directdoc.asp?DDFDocuments/u/G/SPS/NPER62.doc","FR")</f>
      </c>
      <c r="J11438" s="15">
        <f>HYPERLINK("https://docs.wto.org/imrd/directdoc.asp?DDFDocuments/v/G/SPS/NPER62.doc","ES")</f>
      </c>
    </row>
    <row r="11439">
      <c r="A11439" s="10" t="s">
        <v>19541</v>
      </c>
      <c r="B11439" s="11" t="s">
        <v>161</v>
      </c>
      <c r="C11439" s="10" t="s">
        <v>18</v>
      </c>
      <c r="D11439" s="12">
        <v>37861</v>
      </c>
      <c r="E11439" s="13" t="s">
        <v>19542</v>
      </c>
      <c r="F11439" s="13" t="s">
        <v>122</v>
      </c>
      <c r="G11439" s="14"/>
      <c r="H11439" s="15">
        <f>HYPERLINK("https://docs.wto.org/imrd/directdoc.asp?DDFDocuments/q/G/SPS/NUSA800.pdf","EN")</f>
      </c>
      <c r="I11439" s="15">
        <f>HYPERLINK("https://docs.wto.org/imrd/directdoc.asp?DDFDocuments/r/G/SPS/NUSA800.pdf","FR")</f>
      </c>
      <c r="J11439" s="15">
        <f>HYPERLINK("https://docs.wto.org/imrd/directdoc.asp?DDFDocuments/s/G/SPS/NUSA800.pdf","ES")</f>
      </c>
    </row>
    <row r="11440">
      <c r="A11440" s="10" t="s">
        <v>19543</v>
      </c>
      <c r="B11440" s="11" t="s">
        <v>161</v>
      </c>
      <c r="C11440" s="10" t="s">
        <v>18</v>
      </c>
      <c r="D11440" s="12">
        <v>37858</v>
      </c>
      <c r="E11440" s="13" t="s">
        <v>19544</v>
      </c>
      <c r="F11440" s="13" t="s">
        <v>992</v>
      </c>
      <c r="G11440" s="14" t="s">
        <v>87</v>
      </c>
      <c r="H11440" s="15">
        <f>HYPERLINK("https://docs.wto.org/imrd/directdoc.asp?DDFDocuments/t/G/SPS/NUSA783.doc","EN")</f>
      </c>
      <c r="I11440" s="15">
        <f>HYPERLINK("https://docs.wto.org/imrd/directdoc.asp?DDFDocuments/u/G/SPS/NUSA783.doc","FR")</f>
      </c>
      <c r="J11440" s="15">
        <f>HYPERLINK("https://docs.wto.org/imrd/directdoc.asp?DDFDocuments/v/G/SPS/NUSA783.doc","ES")</f>
      </c>
    </row>
    <row r="11441">
      <c r="A11441" s="10" t="s">
        <v>19545</v>
      </c>
      <c r="B11441" s="11" t="s">
        <v>161</v>
      </c>
      <c r="C11441" s="10" t="s">
        <v>40</v>
      </c>
      <c r="D11441" s="12">
        <v>37855</v>
      </c>
      <c r="E11441" s="13" t="s">
        <v>19</v>
      </c>
      <c r="F11441" s="13" t="s">
        <v>6531</v>
      </c>
      <c r="G11441" s="14" t="s">
        <v>87</v>
      </c>
      <c r="H11441" s="15">
        <f>HYPERLINK("https://docs.wto.org/imrd/directdoc.asp?DDFDocuments/t/G/SPS/NUSA591A1.DOC","EN")</f>
      </c>
      <c r="I11441" s="15">
        <f>HYPERLINK("https://docs.wto.org/imrd/directdoc.asp?DDFDocuments/u/G/SPS/NUSA591A1.DOC","FR")</f>
      </c>
      <c r="J11441" s="15">
        <f>HYPERLINK("https://docs.wto.org/imrd/directdoc.asp?DDFDocuments/v/G/SPS/NUSA591A1.DOC","ES")</f>
      </c>
    </row>
    <row r="11442">
      <c r="A11442" s="10" t="s">
        <v>19546</v>
      </c>
      <c r="B11442" s="11" t="s">
        <v>188</v>
      </c>
      <c r="C11442" s="10" t="s">
        <v>18</v>
      </c>
      <c r="D11442" s="12">
        <v>37852</v>
      </c>
      <c r="E11442" s="13" t="s">
        <v>7114</v>
      </c>
      <c r="F11442" s="13" t="s">
        <v>144</v>
      </c>
      <c r="G11442" s="14"/>
      <c r="H11442" s="15">
        <f>HYPERLINK("https://docs.wto.org/imrd/directdoc.asp?DDFDocuments/t/G/SPS/NAUS150.DOC","EN")</f>
      </c>
      <c r="I11442" s="15">
        <f>HYPERLINK("https://docs.wto.org/imrd/directdoc.asp?DDFDocuments/u/G/SPS/NAUS150.DOC","FR")</f>
      </c>
      <c r="J11442" s="15">
        <f>HYPERLINK("https://docs.wto.org/imrd/directdoc.asp?DDFDocuments/v/G/SPS/NAUS150.DOC","ES")</f>
      </c>
    </row>
    <row r="11443">
      <c r="A11443" s="10" t="s">
        <v>19547</v>
      </c>
      <c r="B11443" s="11" t="s">
        <v>233</v>
      </c>
      <c r="C11443" s="10" t="s">
        <v>18</v>
      </c>
      <c r="D11443" s="12">
        <v>37852</v>
      </c>
      <c r="E11443" s="13" t="s">
        <v>19548</v>
      </c>
      <c r="F11443" s="13" t="s">
        <v>24</v>
      </c>
      <c r="G11443" s="14" t="s">
        <v>19549</v>
      </c>
      <c r="H11443" s="15">
        <f>HYPERLINK("https://docs.wto.org/imrd/directdoc.asp?DDFDocuments/t/G/SPS/NPER59.doc","EN")</f>
      </c>
      <c r="I11443" s="15">
        <f>HYPERLINK("https://docs.wto.org/imrd/directdoc.asp?DDFDocuments/u/G/SPS/NPER59.doc","FR")</f>
      </c>
      <c r="J11443" s="15">
        <f>HYPERLINK("https://docs.wto.org/imrd/directdoc.asp?DDFDocuments/v/G/SPS/NPER59.doc","ES")</f>
      </c>
    </row>
    <row r="11444">
      <c r="A11444" s="10" t="s">
        <v>19550</v>
      </c>
      <c r="B11444" s="11" t="s">
        <v>233</v>
      </c>
      <c r="C11444" s="10" t="s">
        <v>18</v>
      </c>
      <c r="D11444" s="12">
        <v>37852</v>
      </c>
      <c r="E11444" s="13" t="s">
        <v>19551</v>
      </c>
      <c r="F11444" s="13" t="s">
        <v>992</v>
      </c>
      <c r="G11444" s="14" t="s">
        <v>349</v>
      </c>
      <c r="H11444" s="15">
        <f>HYPERLINK("https://docs.wto.org/imrd/directdoc.asp?DDFDocuments/q/G/SPS/NPER60.pdf","EN")</f>
      </c>
      <c r="I11444" s="15">
        <f>HYPERLINK("https://docs.wto.org/imrd/directdoc.asp?DDFDocuments/r/G/SPS/NPER60.pdf","FR")</f>
      </c>
      <c r="J11444" s="15">
        <f>HYPERLINK("https://docs.wto.org/imrd/directdoc.asp?DDFDocuments/s/G/SPS/NPER60.pdf","ES")</f>
      </c>
    </row>
    <row r="11445">
      <c r="A11445" s="10" t="s">
        <v>19552</v>
      </c>
      <c r="B11445" s="11" t="s">
        <v>233</v>
      </c>
      <c r="C11445" s="10" t="s">
        <v>18</v>
      </c>
      <c r="D11445" s="12">
        <v>37852</v>
      </c>
      <c r="E11445" s="13" t="s">
        <v>19553</v>
      </c>
      <c r="F11445" s="13" t="s">
        <v>992</v>
      </c>
      <c r="G11445" s="14" t="s">
        <v>95</v>
      </c>
      <c r="H11445" s="15">
        <f>HYPERLINK("https://docs.wto.org/imrd/directdoc.asp?DDFDocuments/q/G/SPS/NPER61.pdf","EN")</f>
      </c>
      <c r="I11445" s="15">
        <f>HYPERLINK("https://docs.wto.org/imrd/directdoc.asp?DDFDocuments/r/G/SPS/NPER61.pdf","FR")</f>
      </c>
      <c r="J11445" s="15">
        <f>HYPERLINK("https://docs.wto.org/imrd/directdoc.asp?DDFDocuments/s/G/SPS/NPER61.pdf","ES")</f>
      </c>
    </row>
    <row r="11446">
      <c r="A11446" s="10" t="s">
        <v>19554</v>
      </c>
      <c r="B11446" s="11" t="s">
        <v>365</v>
      </c>
      <c r="C11446" s="10" t="s">
        <v>18</v>
      </c>
      <c r="D11446" s="12">
        <v>37845</v>
      </c>
      <c r="E11446" s="13" t="s">
        <v>19555</v>
      </c>
      <c r="F11446" s="13" t="s">
        <v>992</v>
      </c>
      <c r="G11446" s="14" t="s">
        <v>3481</v>
      </c>
      <c r="H11446" s="15">
        <f>HYPERLINK("https://docs.wto.org/imrd/directdoc.asp?DDFDocuments/t/G/SPS/NCHL154.DOC","EN")</f>
      </c>
      <c r="I11446" s="15">
        <f>HYPERLINK("https://docs.wto.org/imrd/directdoc.asp?DDFDocuments/u/G/SPS/NCHL154.DOC","FR")</f>
      </c>
      <c r="J11446" s="15">
        <f>HYPERLINK("https://docs.wto.org/imrd/directdoc.asp?DDFDocuments/v/G/SPS/NCHL154.DOC","ES")</f>
      </c>
    </row>
    <row r="11447">
      <c r="A11447" s="10" t="s">
        <v>19556</v>
      </c>
      <c r="B11447" s="11" t="s">
        <v>365</v>
      </c>
      <c r="C11447" s="10" t="s">
        <v>18</v>
      </c>
      <c r="D11447" s="12">
        <v>37845</v>
      </c>
      <c r="E11447" s="13" t="s">
        <v>19557</v>
      </c>
      <c r="F11447" s="13" t="s">
        <v>1089</v>
      </c>
      <c r="G11447" s="14"/>
      <c r="H11447" s="15">
        <f>HYPERLINK("https://docs.wto.org/imrd/directdoc.asp?DDFDocuments/t/G/SPS/NCHL155.DOC","EN")</f>
      </c>
      <c r="I11447" s="15">
        <f>HYPERLINK("https://docs.wto.org/imrd/directdoc.asp?DDFDocuments/u/G/SPS/NCHL155.DOC","FR")</f>
      </c>
      <c r="J11447" s="15">
        <f>HYPERLINK("https://docs.wto.org/imrd/directdoc.asp?DDFDocuments/v/G/SPS/NCHL155.DOC","ES")</f>
      </c>
    </row>
    <row r="11448">
      <c r="A11448" s="10" t="s">
        <v>19558</v>
      </c>
      <c r="B11448" s="11" t="s">
        <v>365</v>
      </c>
      <c r="C11448" s="10" t="s">
        <v>18</v>
      </c>
      <c r="D11448" s="12">
        <v>37845</v>
      </c>
      <c r="E11448" s="13" t="s">
        <v>522</v>
      </c>
      <c r="F11448" s="13" t="s">
        <v>992</v>
      </c>
      <c r="G11448" s="14" t="s">
        <v>3481</v>
      </c>
      <c r="H11448" s="15">
        <f>HYPERLINK("https://docs.wto.org/imrd/directdoc.asp?DDFDocuments/t/G/SPS/NCHL156.DOC","EN")</f>
      </c>
      <c r="I11448" s="15">
        <f>HYPERLINK("https://docs.wto.org/imrd/directdoc.asp?DDFDocuments/u/G/SPS/NCHL156.DOC","FR")</f>
      </c>
      <c r="J11448" s="15">
        <f>HYPERLINK("https://docs.wto.org/imrd/directdoc.asp?DDFDocuments/v/G/SPS/NCHL156.DOC","ES")</f>
      </c>
    </row>
    <row r="11449">
      <c r="A11449" s="10" t="s">
        <v>19559</v>
      </c>
      <c r="B11449" s="11" t="s">
        <v>233</v>
      </c>
      <c r="C11449" s="10" t="s">
        <v>18</v>
      </c>
      <c r="D11449" s="12">
        <v>37845</v>
      </c>
      <c r="E11449" s="13" t="s">
        <v>19560</v>
      </c>
      <c r="F11449" s="13" t="s">
        <v>992</v>
      </c>
      <c r="G11449" s="14" t="s">
        <v>183</v>
      </c>
      <c r="H11449" s="15">
        <f>HYPERLINK("https://docs.wto.org/imrd/directdoc.asp?DDFDocuments/q/G/SPS/NPER58.pdf","EN")</f>
      </c>
      <c r="I11449" s="15">
        <f>HYPERLINK("https://docs.wto.org/imrd/directdoc.asp?DDFDocuments/r/G/SPS/NPER58.pdf","FR")</f>
      </c>
      <c r="J11449" s="15">
        <f>HYPERLINK("https://docs.wto.org/imrd/directdoc.asp?DDFDocuments/s/G/SPS/NPER58.pdf","ES")</f>
      </c>
    </row>
    <row r="11450">
      <c r="A11450" s="10" t="s">
        <v>19561</v>
      </c>
      <c r="B11450" s="11" t="s">
        <v>72</v>
      </c>
      <c r="C11450" s="10" t="s">
        <v>18</v>
      </c>
      <c r="D11450" s="12">
        <v>37841</v>
      </c>
      <c r="E11450" s="13" t="s">
        <v>19</v>
      </c>
      <c r="F11450" s="13" t="s">
        <v>717</v>
      </c>
      <c r="G11450" s="14" t="s">
        <v>18374</v>
      </c>
      <c r="H11450" s="15">
        <f>HYPERLINK("https://docs.wto.org/imrd/directdoc.asp?DDFDocuments/t/G/SPS/NCAN157R2.DOC","EN")</f>
      </c>
      <c r="I11450" s="15">
        <f>HYPERLINK("https://docs.wto.org/imrd/directdoc.asp?DDFDocuments/u/G/SPS/NCAN157R2.DOC","FR")</f>
      </c>
      <c r="J11450" s="15">
        <f>HYPERLINK("https://docs.wto.org/imrd/directdoc.asp?DDFDocuments/v/G/SPS/NCAN157R2.DOC","ES")</f>
      </c>
    </row>
    <row r="11451">
      <c r="A11451" s="10" t="s">
        <v>19562</v>
      </c>
      <c r="B11451" s="11" t="s">
        <v>72</v>
      </c>
      <c r="C11451" s="10" t="s">
        <v>18</v>
      </c>
      <c r="D11451" s="12">
        <v>37841</v>
      </c>
      <c r="E11451" s="13" t="s">
        <v>19563</v>
      </c>
      <c r="F11451" s="13" t="s">
        <v>158</v>
      </c>
      <c r="G11451" s="14"/>
      <c r="H11451" s="15">
        <f>HYPERLINK("https://docs.wto.org/imrd/directdoc.asp?DDFDocuments/t/G/SPS/NCAN182.DOC","EN")</f>
      </c>
      <c r="I11451" s="15">
        <f>HYPERLINK("https://docs.wto.org/imrd/directdoc.asp?DDFDocuments/u/G/SPS/NCAN182.DOC","FR")</f>
      </c>
      <c r="J11451" s="15">
        <f>HYPERLINK("https://docs.wto.org/imrd/directdoc.asp?DDFDocuments/v/G/SPS/NCAN182.DOC","ES")</f>
      </c>
    </row>
    <row r="11452">
      <c r="A11452" s="10" t="s">
        <v>19564</v>
      </c>
      <c r="B11452" s="11" t="s">
        <v>195</v>
      </c>
      <c r="C11452" s="10" t="s">
        <v>18</v>
      </c>
      <c r="D11452" s="12">
        <v>37841</v>
      </c>
      <c r="E11452" s="13" t="s">
        <v>19565</v>
      </c>
      <c r="F11452" s="13" t="s">
        <v>992</v>
      </c>
      <c r="G11452" s="14"/>
      <c r="H11452" s="15">
        <f>HYPERLINK("https://docs.wto.org/imrd/directdoc.asp?DDFDocuments/t/G/SPS/NNZL255.doc","EN")</f>
      </c>
      <c r="I11452" s="15">
        <f>HYPERLINK("https://docs.wto.org/imrd/directdoc.asp?DDFDocuments/u/G/SPS/NNZL255.doc","FR")</f>
      </c>
      <c r="J11452" s="15">
        <f>HYPERLINK("https://docs.wto.org/imrd/directdoc.asp?DDFDocuments/v/G/SPS/NNZL255.doc","ES")</f>
      </c>
    </row>
    <row r="11453">
      <c r="A11453" s="10" t="s">
        <v>19566</v>
      </c>
      <c r="B11453" s="11" t="s">
        <v>226</v>
      </c>
      <c r="C11453" s="10" t="s">
        <v>40</v>
      </c>
      <c r="D11453" s="12">
        <v>37838</v>
      </c>
      <c r="E11453" s="13" t="s">
        <v>19</v>
      </c>
      <c r="F11453" s="13" t="s">
        <v>5163</v>
      </c>
      <c r="G11453" s="14"/>
      <c r="H11453" s="15">
        <f>HYPERLINK("https://docs.wto.org/imrd/directdoc.asp?DDFDocuments/q/G/SPS/NDEU9A1.pdf","EN")</f>
      </c>
      <c r="I11453" s="15">
        <f>HYPERLINK("https://docs.wto.org/imrd/directdoc.asp?DDFDocuments/r/G/SPS/NDEU9A1.pdf","FR")</f>
      </c>
      <c r="J11453" s="15">
        <f>HYPERLINK("https://docs.wto.org/imrd/directdoc.asp?DDFDocuments/s/G/SPS/NDEU9A1.pdf","ES")</f>
      </c>
    </row>
    <row r="11454">
      <c r="A11454" s="10" t="s">
        <v>19567</v>
      </c>
      <c r="B11454" s="11" t="s">
        <v>87</v>
      </c>
      <c r="C11454" s="10" t="s">
        <v>18</v>
      </c>
      <c r="D11454" s="12">
        <v>37838</v>
      </c>
      <c r="E11454" s="13" t="s">
        <v>19568</v>
      </c>
      <c r="F11454" s="13" t="s">
        <v>32</v>
      </c>
      <c r="G11454" s="14"/>
      <c r="H11454" s="15">
        <f>HYPERLINK("https://docs.wto.org/imrd/directdoc.asp?DDFDocuments/q/G/SPS/NMEX195.pdf","EN")</f>
      </c>
      <c r="I11454" s="15">
        <f>HYPERLINK("https://docs.wto.org/imrd/directdoc.asp?DDFDocuments/r/G/SPS/NMEX195.pdf","FR")</f>
      </c>
      <c r="J11454" s="15">
        <f>HYPERLINK("https://docs.wto.org/imrd/directdoc.asp?DDFDocuments/s/G/SPS/NMEX195.pdf","ES")</f>
      </c>
    </row>
    <row r="11455">
      <c r="A11455" s="10" t="s">
        <v>19569</v>
      </c>
      <c r="B11455" s="11" t="s">
        <v>233</v>
      </c>
      <c r="C11455" s="10" t="s">
        <v>12</v>
      </c>
      <c r="D11455" s="12">
        <v>37834</v>
      </c>
      <c r="E11455" s="13" t="s">
        <v>19539</v>
      </c>
      <c r="F11455" s="13" t="s">
        <v>2192</v>
      </c>
      <c r="G11455" s="14" t="s">
        <v>19570</v>
      </c>
      <c r="H11455" s="15">
        <f>HYPERLINK("https://docs.wto.org/imrd/directdoc.asp?DDFDocuments/t/G/SPS/NPER57.doc","EN")</f>
      </c>
      <c r="I11455" s="15">
        <f>HYPERLINK("https://docs.wto.org/imrd/directdoc.asp?DDFDocuments/u/G/SPS/NPER57.doc","FR")</f>
      </c>
      <c r="J11455" s="15">
        <f>HYPERLINK("https://docs.wto.org/imrd/directdoc.asp?DDFDocuments/v/G/SPS/NPER57.doc","ES")</f>
      </c>
    </row>
    <row r="11456">
      <c r="A11456" s="10" t="s">
        <v>19571</v>
      </c>
      <c r="B11456" s="11" t="s">
        <v>82</v>
      </c>
      <c r="C11456" s="10" t="s">
        <v>18</v>
      </c>
      <c r="D11456" s="12">
        <v>37833</v>
      </c>
      <c r="E11456" s="13" t="s">
        <v>19572</v>
      </c>
      <c r="F11456" s="13" t="s">
        <v>3688</v>
      </c>
      <c r="G11456" s="14"/>
      <c r="H11456" s="15">
        <f>HYPERLINK("https://docs.wto.org/imrd/directdoc.asp?DDFDocuments/q/G/SPS/NEEC209.pdf","EN")</f>
      </c>
      <c r="I11456" s="15">
        <f>HYPERLINK("https://docs.wto.org/imrd/directdoc.asp?DDFDocuments/r/G/SPS/NEEC209.pdf","FR")</f>
      </c>
      <c r="J11456" s="15">
        <f>HYPERLINK("https://docs.wto.org/imrd/directdoc.asp?DDFDocuments/s/G/SPS/NEEC209.pdf","ES")</f>
      </c>
    </row>
    <row r="11457">
      <c r="A11457" s="10" t="s">
        <v>19573</v>
      </c>
      <c r="B11457" s="11" t="s">
        <v>82</v>
      </c>
      <c r="C11457" s="10" t="s">
        <v>18</v>
      </c>
      <c r="D11457" s="12">
        <v>37833</v>
      </c>
      <c r="E11457" s="13" t="s">
        <v>19572</v>
      </c>
      <c r="F11457" s="13" t="s">
        <v>3688</v>
      </c>
      <c r="G11457" s="14"/>
      <c r="H11457" s="15">
        <f>HYPERLINK("https://docs.wto.org/imrd/directdoc.asp?DDFDocuments/q/G/SPS/NEEC210.pdf","EN")</f>
      </c>
      <c r="I11457" s="15">
        <f>HYPERLINK("https://docs.wto.org/imrd/directdoc.asp?DDFDocuments/r/G/SPS/NEEC210.pdf","FR")</f>
      </c>
      <c r="J11457" s="15">
        <f>HYPERLINK("https://docs.wto.org/imrd/directdoc.asp?DDFDocuments/s/G/SPS/NEEC210.pdf","ES")</f>
      </c>
    </row>
    <row r="11458">
      <c r="A11458" s="10" t="s">
        <v>19574</v>
      </c>
      <c r="B11458" s="11" t="s">
        <v>7023</v>
      </c>
      <c r="C11458" s="10" t="s">
        <v>18</v>
      </c>
      <c r="D11458" s="12">
        <v>37833</v>
      </c>
      <c r="E11458" s="13" t="s">
        <v>19575</v>
      </c>
      <c r="F11458" s="13" t="s">
        <v>7603</v>
      </c>
      <c r="G11458" s="14"/>
      <c r="H11458" s="15">
        <f>HYPERLINK("https://docs.wto.org/imrd/directdoc.asp?DDFDocuments/t/G/SPS/NHRV1.doc","EN")</f>
      </c>
      <c r="I11458" s="15">
        <f>HYPERLINK("https://docs.wto.org/imrd/directdoc.asp?DDFDocuments/u/G/SPS/NHRV1.doc","FR")</f>
      </c>
      <c r="J11458" s="15">
        <f>HYPERLINK("https://docs.wto.org/imrd/directdoc.asp?DDFDocuments/v/G/SPS/NHRV1.doc","ES")</f>
      </c>
    </row>
    <row r="11459">
      <c r="A11459" s="10" t="s">
        <v>19576</v>
      </c>
      <c r="B11459" s="11" t="s">
        <v>188</v>
      </c>
      <c r="C11459" s="10" t="s">
        <v>18</v>
      </c>
      <c r="D11459" s="12">
        <v>37832</v>
      </c>
      <c r="E11459" s="13" t="s">
        <v>17538</v>
      </c>
      <c r="F11459" s="13" t="s">
        <v>4877</v>
      </c>
      <c r="G11459" s="14"/>
      <c r="H11459" s="15">
        <f>HYPERLINK("https://docs.wto.org/imrd/directdoc.asp?DDFDocuments/q/G/SPS/NAUS147.pdf","EN")</f>
      </c>
      <c r="I11459" s="15">
        <f>HYPERLINK("https://docs.wto.org/imrd/directdoc.asp?DDFDocuments/r/G/SPS/NAUS147.pdf","FR")</f>
      </c>
      <c r="J11459" s="15">
        <f>HYPERLINK("https://docs.wto.org/imrd/directdoc.asp?DDFDocuments/s/G/SPS/NAUS147.pdf","ES")</f>
      </c>
    </row>
    <row r="11460">
      <c r="A11460" s="10" t="s">
        <v>19577</v>
      </c>
      <c r="B11460" s="11" t="s">
        <v>188</v>
      </c>
      <c r="C11460" s="10" t="s">
        <v>18</v>
      </c>
      <c r="D11460" s="12">
        <v>37832</v>
      </c>
      <c r="E11460" s="13" t="s">
        <v>11387</v>
      </c>
      <c r="F11460" s="13" t="s">
        <v>17176</v>
      </c>
      <c r="G11460" s="14" t="s">
        <v>365</v>
      </c>
      <c r="H11460" s="15">
        <f>HYPERLINK("https://docs.wto.org/imrd/directdoc.asp?DDFDocuments/t/G/SPS/NAUS148.doc","EN")</f>
      </c>
      <c r="I11460" s="15">
        <f>HYPERLINK("https://docs.wto.org/imrd/directdoc.asp?DDFDocuments/u/G/SPS/NAUS148.doc","FR")</f>
      </c>
      <c r="J11460" s="15">
        <f>HYPERLINK("https://docs.wto.org/imrd/directdoc.asp?DDFDocuments/v/G/SPS/NAUS148.doc","ES")</f>
      </c>
    </row>
    <row r="11461">
      <c r="A11461" s="10" t="s">
        <v>19578</v>
      </c>
      <c r="B11461" s="11" t="s">
        <v>188</v>
      </c>
      <c r="C11461" s="10" t="s">
        <v>18</v>
      </c>
      <c r="D11461" s="12">
        <v>37832</v>
      </c>
      <c r="E11461" s="13" t="s">
        <v>8632</v>
      </c>
      <c r="F11461" s="13" t="s">
        <v>607</v>
      </c>
      <c r="G11461" s="14" t="s">
        <v>3481</v>
      </c>
      <c r="H11461" s="15">
        <f>HYPERLINK("https://docs.wto.org/imrd/directdoc.asp?DDFDocuments/t/G/SPS/NAUS149.DOC","EN")</f>
      </c>
      <c r="I11461" s="15">
        <f>HYPERLINK("https://docs.wto.org/imrd/directdoc.asp?DDFDocuments/u/G/SPS/NAUS149.DOC","FR")</f>
      </c>
      <c r="J11461" s="15">
        <f>HYPERLINK("https://docs.wto.org/imrd/directdoc.asp?DDFDocuments/v/G/SPS/NAUS149.DOC","ES")</f>
      </c>
    </row>
    <row r="11462">
      <c r="A11462" s="10" t="s">
        <v>19579</v>
      </c>
      <c r="B11462" s="11" t="s">
        <v>82</v>
      </c>
      <c r="C11462" s="10" t="s">
        <v>18</v>
      </c>
      <c r="D11462" s="12">
        <v>37827</v>
      </c>
      <c r="E11462" s="13" t="s">
        <v>19580</v>
      </c>
      <c r="F11462" s="13" t="s">
        <v>8690</v>
      </c>
      <c r="G11462" s="14"/>
      <c r="H11462" s="15">
        <f>HYPERLINK("https://docs.wto.org/imrd/directdoc.asp?DDFDocuments/t/G/SPS/NEEC208.doc","EN")</f>
      </c>
      <c r="I11462" s="15">
        <f>HYPERLINK("https://docs.wto.org/imrd/directdoc.asp?DDFDocuments/u/G/SPS/NEEC208.doc","FR")</f>
      </c>
      <c r="J11462" s="15">
        <f>HYPERLINK("https://docs.wto.org/imrd/directdoc.asp?DDFDocuments/v/G/SPS/NEEC208.doc","ES")</f>
      </c>
    </row>
    <row r="11463">
      <c r="A11463" s="10" t="s">
        <v>19581</v>
      </c>
      <c r="B11463" s="11" t="s">
        <v>59</v>
      </c>
      <c r="C11463" s="10" t="s">
        <v>18</v>
      </c>
      <c r="D11463" s="12">
        <v>37827</v>
      </c>
      <c r="E11463" s="13" t="s">
        <v>19582</v>
      </c>
      <c r="F11463" s="13" t="s">
        <v>144</v>
      </c>
      <c r="G11463" s="14"/>
      <c r="H11463" s="15">
        <f>HYPERLINK("https://docs.wto.org/imrd/directdoc.asp?DDFDocuments/t/G/SPS/NTPKM21.doc","EN")</f>
      </c>
      <c r="I11463" s="15">
        <f>HYPERLINK("https://docs.wto.org/imrd/directdoc.asp?DDFDocuments/u/G/SPS/NTPKM21.doc","FR")</f>
      </c>
      <c r="J11463" s="15">
        <f>HYPERLINK("https://docs.wto.org/imrd/directdoc.asp?DDFDocuments/v/G/SPS/NTPKM21.doc","ES")</f>
      </c>
    </row>
    <row r="11464">
      <c r="A11464" s="10" t="s">
        <v>19583</v>
      </c>
      <c r="B11464" s="11" t="s">
        <v>161</v>
      </c>
      <c r="C11464" s="10" t="s">
        <v>201</v>
      </c>
      <c r="D11464" s="12">
        <v>37826</v>
      </c>
      <c r="E11464" s="13" t="s">
        <v>19</v>
      </c>
      <c r="F11464" s="13" t="s">
        <v>144</v>
      </c>
      <c r="G11464" s="14"/>
      <c r="H11464" s="15">
        <f>HYPERLINK("https://docs.wto.org/imrd/directdoc.asp?DDFDocuments/t/G/SPS/NUSA763C1.DOC","EN")</f>
      </c>
      <c r="I11464" s="15">
        <f>HYPERLINK("https://docs.wto.org/imrd/directdoc.asp?DDFDocuments/u/G/SPS/NUSA763C1.DOC","FR")</f>
      </c>
      <c r="J11464" s="15">
        <f>HYPERLINK("https://docs.wto.org/imrd/directdoc.asp?DDFDocuments/v/G/SPS/NUSA763C1.DOC","ES")</f>
      </c>
    </row>
    <row r="11465">
      <c r="A11465" s="10" t="s">
        <v>19584</v>
      </c>
      <c r="B11465" s="11" t="s">
        <v>127</v>
      </c>
      <c r="C11465" s="10" t="s">
        <v>12</v>
      </c>
      <c r="D11465" s="12">
        <v>37825</v>
      </c>
      <c r="E11465" s="13" t="s">
        <v>19585</v>
      </c>
      <c r="F11465" s="13" t="s">
        <v>8132</v>
      </c>
      <c r="G11465" s="14" t="s">
        <v>72</v>
      </c>
      <c r="H11465" s="15">
        <f>HYPERLINK("https://docs.wto.org/imrd/directdoc.asp?DDFDocuments/t/G/SPS/NHKG20.DOC","EN")</f>
      </c>
      <c r="I11465" s="15">
        <f>HYPERLINK("https://docs.wto.org/imrd/directdoc.asp?DDFDocuments/u/G/SPS/NHKG20.DOC","FR")</f>
      </c>
      <c r="J11465" s="15">
        <f>HYPERLINK("https://docs.wto.org/imrd/directdoc.asp?DDFDocuments/v/G/SPS/NHKG20.DOC","ES")</f>
      </c>
    </row>
    <row r="11466">
      <c r="A11466" s="10" t="s">
        <v>19586</v>
      </c>
      <c r="B11466" s="11" t="s">
        <v>149</v>
      </c>
      <c r="C11466" s="10" t="s">
        <v>18</v>
      </c>
      <c r="D11466" s="12">
        <v>37824</v>
      </c>
      <c r="E11466" s="13" t="s">
        <v>19587</v>
      </c>
      <c r="F11466" s="13" t="s">
        <v>10040</v>
      </c>
      <c r="G11466" s="14"/>
      <c r="H11466" s="15">
        <f>HYPERLINK("https://docs.wto.org/imrd/directdoc.asp?DDFDocuments/t/G/SPS/NCHN21.DOC","EN")</f>
      </c>
      <c r="I11466" s="15">
        <f>HYPERLINK("https://docs.wto.org/imrd/directdoc.asp?DDFDocuments/u/G/SPS/NCHN21.DOC","FR")</f>
      </c>
      <c r="J11466" s="15">
        <f>HYPERLINK("https://docs.wto.org/imrd/directdoc.asp?DDFDocuments/v/G/SPS/NCHN21.DOC","ES")</f>
      </c>
    </row>
    <row r="11467">
      <c r="A11467" s="10" t="s">
        <v>19588</v>
      </c>
      <c r="B11467" s="11" t="s">
        <v>141</v>
      </c>
      <c r="C11467" s="10" t="s">
        <v>40</v>
      </c>
      <c r="D11467" s="12">
        <v>37824</v>
      </c>
      <c r="E11467" s="13" t="s">
        <v>19</v>
      </c>
      <c r="F11467" s="13" t="s">
        <v>925</v>
      </c>
      <c r="G11467" s="14" t="s">
        <v>1093</v>
      </c>
      <c r="H11467" s="15">
        <f>HYPERLINK("https://docs.wto.org/imrd/directdoc.asp?DDFDocuments/t/G/SPS/NHUN18A1.DOC","EN")</f>
      </c>
      <c r="I11467" s="15">
        <f>HYPERLINK("https://docs.wto.org/imrd/directdoc.asp?DDFDocuments/u/G/SPS/NHUN18A1.DOC","FR")</f>
      </c>
      <c r="J11467" s="15">
        <f>HYPERLINK("https://docs.wto.org/imrd/directdoc.asp?DDFDocuments/v/G/SPS/NHUN18A1.DOC","ES")</f>
      </c>
    </row>
    <row r="11468">
      <c r="A11468" s="10" t="s">
        <v>19589</v>
      </c>
      <c r="B11468" s="11" t="s">
        <v>195</v>
      </c>
      <c r="C11468" s="10" t="s">
        <v>18</v>
      </c>
      <c r="D11468" s="12">
        <v>37820</v>
      </c>
      <c r="E11468" s="13" t="s">
        <v>19590</v>
      </c>
      <c r="F11468" s="13" t="s">
        <v>18700</v>
      </c>
      <c r="G11468" s="14" t="s">
        <v>13246</v>
      </c>
      <c r="H11468" s="15">
        <f>HYPERLINK("https://docs.wto.org/imrd/directdoc.asp?DDFDocuments/t/G/SPS/NNZL251.DOC","EN")</f>
      </c>
      <c r="I11468" s="15">
        <f>HYPERLINK("https://docs.wto.org/imrd/directdoc.asp?DDFDocuments/u/G/SPS/NNZL251.DOC","FR")</f>
      </c>
      <c r="J11468" s="15">
        <f>HYPERLINK("https://docs.wto.org/imrd/directdoc.asp?DDFDocuments/v/G/SPS/NNZL251.DOC","ES")</f>
      </c>
    </row>
    <row r="11469">
      <c r="A11469" s="10" t="s">
        <v>19591</v>
      </c>
      <c r="B11469" s="11" t="s">
        <v>365</v>
      </c>
      <c r="C11469" s="10" t="s">
        <v>201</v>
      </c>
      <c r="D11469" s="12">
        <v>37818</v>
      </c>
      <c r="E11469" s="13" t="s">
        <v>19</v>
      </c>
      <c r="F11469" s="13" t="s">
        <v>1089</v>
      </c>
      <c r="G11469" s="14"/>
      <c r="H11469" s="15">
        <f>HYPERLINK("https://docs.wto.org/imrd/directdoc.asp?DDFDocuments/q/G/SPS/NCHL134C1.pdf","EN")</f>
      </c>
      <c r="I11469" s="15">
        <f>HYPERLINK("https://docs.wto.org/imrd/directdoc.asp?DDFDocuments/r/G/SPS/NCHL134C1.pdf","FR")</f>
      </c>
      <c r="J11469" s="15">
        <f>HYPERLINK("https://docs.wto.org/imrd/directdoc.asp?DDFDocuments/s/G/SPS/NCHL134C1.pdf","ES")</f>
      </c>
    </row>
    <row r="11470">
      <c r="A11470" s="10" t="s">
        <v>19592</v>
      </c>
      <c r="B11470" s="11" t="s">
        <v>19593</v>
      </c>
      <c r="C11470" s="10" t="s">
        <v>18</v>
      </c>
      <c r="D11470" s="12">
        <v>37818</v>
      </c>
      <c r="E11470" s="13" t="s">
        <v>19</v>
      </c>
      <c r="F11470" s="13" t="s">
        <v>19594</v>
      </c>
      <c r="G11470" s="14"/>
      <c r="H11470" s="15">
        <f>HYPERLINK("https://docs.wto.org/imrd/directdoc.asp?DDFDocuments/t/G/SPS/NCHL136C1.DOC","EN")</f>
      </c>
      <c r="I11470" s="15">
        <f>HYPERLINK("https://docs.wto.org/imrd/directdoc.asp?DDFDocuments/u/G/SPS/NCHL136C1.DOC","FR")</f>
      </c>
      <c r="J11470" s="15">
        <f>HYPERLINK("https://docs.wto.org/imrd/directdoc.asp?DDFDocuments/v/G/SPS/NCHL136C1.DOC","ES")</f>
      </c>
    </row>
    <row r="11471">
      <c r="A11471" s="10" t="s">
        <v>19595</v>
      </c>
      <c r="B11471" s="11" t="s">
        <v>82</v>
      </c>
      <c r="C11471" s="10" t="s">
        <v>40</v>
      </c>
      <c r="D11471" s="12">
        <v>37818</v>
      </c>
      <c r="E11471" s="13" t="s">
        <v>19</v>
      </c>
      <c r="F11471" s="13" t="s">
        <v>335</v>
      </c>
      <c r="G11471" s="14"/>
      <c r="H11471" s="15">
        <f>HYPERLINK("https://docs.wto.org/imrd/directdoc.asp?DDFDocuments/t/G/SPS/NEEC144A1.doc","EN")</f>
      </c>
      <c r="I11471" s="15">
        <f>HYPERLINK("https://docs.wto.org/imrd/directdoc.asp?DDFDocuments/u/G/SPS/NEEC144A1.doc","FR")</f>
      </c>
      <c r="J11471" s="15">
        <f>HYPERLINK("https://docs.wto.org/imrd/directdoc.asp?DDFDocuments/v/G/SPS/NEEC144A1.doc","ES")</f>
      </c>
    </row>
    <row r="11472">
      <c r="A11472" s="10" t="s">
        <v>19596</v>
      </c>
      <c r="B11472" s="11" t="s">
        <v>19597</v>
      </c>
      <c r="C11472" s="10" t="s">
        <v>12</v>
      </c>
      <c r="D11472" s="12">
        <v>37818</v>
      </c>
      <c r="E11472" s="13" t="s">
        <v>19598</v>
      </c>
      <c r="F11472" s="13" t="s">
        <v>7603</v>
      </c>
      <c r="G11472" s="14" t="s">
        <v>72</v>
      </c>
      <c r="H11472" s="15">
        <f>HYPERLINK("https://docs.wto.org/imrd/directdoc.asp?DDFDocuments/t/G/SPS/NTTO4.DOC","EN")</f>
      </c>
      <c r="I11472" s="15">
        <f>HYPERLINK("https://docs.wto.org/imrd/directdoc.asp?DDFDocuments/u/G/SPS/NTTO4.DOC","FR")</f>
      </c>
      <c r="J11472" s="15">
        <f>HYPERLINK("https://docs.wto.org/imrd/directdoc.asp?DDFDocuments/v/G/SPS/NTTO4.DOC","ES")</f>
      </c>
    </row>
    <row r="11473">
      <c r="A11473" s="10" t="s">
        <v>19599</v>
      </c>
      <c r="B11473" s="11" t="s">
        <v>34</v>
      </c>
      <c r="C11473" s="10" t="s">
        <v>12</v>
      </c>
      <c r="D11473" s="12">
        <v>37816</v>
      </c>
      <c r="E11473" s="13" t="s">
        <v>19600</v>
      </c>
      <c r="F11473" s="13" t="s">
        <v>11183</v>
      </c>
      <c r="G11473" s="14"/>
      <c r="H11473" s="15">
        <f>HYPERLINK("https://docs.wto.org/imrd/directdoc.asp?DDFDocuments/q/G/SPS/NJPN105.pdf","EN")</f>
      </c>
      <c r="I11473" s="15">
        <f>HYPERLINK("https://docs.wto.org/imrd/directdoc.asp?DDFDocuments/r/G/SPS/NJPN105.pdf","FR")</f>
      </c>
      <c r="J11473" s="15">
        <f>HYPERLINK("https://docs.wto.org/imrd/directdoc.asp?DDFDocuments/s/G/SPS/NJPN105.pdf","ES")</f>
      </c>
    </row>
    <row r="11474">
      <c r="A11474" s="10" t="s">
        <v>19601</v>
      </c>
      <c r="B11474" s="11" t="s">
        <v>195</v>
      </c>
      <c r="C11474" s="10" t="s">
        <v>18</v>
      </c>
      <c r="D11474" s="12">
        <v>37816</v>
      </c>
      <c r="E11474" s="13" t="s">
        <v>19602</v>
      </c>
      <c r="F11474" s="13" t="s">
        <v>144</v>
      </c>
      <c r="G11474" s="14" t="s">
        <v>3481</v>
      </c>
      <c r="H11474" s="15">
        <f>HYPERLINK("https://docs.wto.org/imrd/directdoc.asp?DDFDocuments/t/G/SPS/NNZL246.doc","EN")</f>
      </c>
      <c r="I11474" s="15">
        <f>HYPERLINK("https://docs.wto.org/imrd/directdoc.asp?DDFDocuments/u/G/SPS/NNZL246.doc","FR")</f>
      </c>
      <c r="J11474" s="15">
        <f>HYPERLINK("https://docs.wto.org/imrd/directdoc.asp?DDFDocuments/v/G/SPS/NNZL246.doc","ES")</f>
      </c>
    </row>
    <row r="11475">
      <c r="A11475" s="10" t="s">
        <v>19603</v>
      </c>
      <c r="B11475" s="11" t="s">
        <v>147</v>
      </c>
      <c r="C11475" s="10" t="s">
        <v>18</v>
      </c>
      <c r="D11475" s="12">
        <v>37813</v>
      </c>
      <c r="E11475" s="13" t="s">
        <v>2329</v>
      </c>
      <c r="F11475" s="13" t="s">
        <v>992</v>
      </c>
      <c r="G11475" s="14"/>
      <c r="H11475" s="15">
        <f>HYPERLINK("https://docs.wto.org/imrd/directdoc.asp?DDFDocuments/t/G/SPS/NBGR7.DOC","EN")</f>
      </c>
      <c r="I11475" s="15">
        <f>HYPERLINK("https://docs.wto.org/imrd/directdoc.asp?DDFDocuments/u/G/SPS/NBGR7.DOC","FR")</f>
      </c>
      <c r="J11475" s="15">
        <f>HYPERLINK("https://docs.wto.org/imrd/directdoc.asp?DDFDocuments/v/G/SPS/NBGR7.DOC","ES")</f>
      </c>
    </row>
    <row r="11476">
      <c r="A11476" s="10" t="s">
        <v>19604</v>
      </c>
      <c r="B11476" s="11" t="s">
        <v>72</v>
      </c>
      <c r="C11476" s="10" t="s">
        <v>40</v>
      </c>
      <c r="D11476" s="12">
        <v>37813</v>
      </c>
      <c r="E11476" s="13" t="s">
        <v>19</v>
      </c>
      <c r="F11476" s="13" t="s">
        <v>158</v>
      </c>
      <c r="G11476" s="14" t="s">
        <v>19605</v>
      </c>
      <c r="H11476" s="15">
        <f>HYPERLINK("https://docs.wto.org/imrd/directdoc.asp?DDFDocuments/q/G/SPS/NCAN161R2A1.pdf","EN")</f>
      </c>
      <c r="I11476" s="15">
        <f>HYPERLINK("https://docs.wto.org/imrd/directdoc.asp?DDFDocuments/r/G/SPS/NCAN161R2A1.pdf","FR")</f>
      </c>
      <c r="J11476" s="15">
        <f>HYPERLINK("https://docs.wto.org/imrd/directdoc.asp?DDFDocuments/s/G/SPS/NCAN161R2A1.pdf","ES")</f>
      </c>
    </row>
    <row r="11477">
      <c r="A11477" s="10" t="s">
        <v>19606</v>
      </c>
      <c r="B11477" s="11" t="s">
        <v>34</v>
      </c>
      <c r="C11477" s="10" t="s">
        <v>18</v>
      </c>
      <c r="D11477" s="12">
        <v>37813</v>
      </c>
      <c r="E11477" s="13" t="s">
        <v>19607</v>
      </c>
      <c r="F11477" s="13" t="s">
        <v>74</v>
      </c>
      <c r="G11477" s="14"/>
      <c r="H11477" s="15">
        <f>HYPERLINK("https://docs.wto.org/imrd/directdoc.asp?DDFDocuments/t/G/SPS/NJPN104.doc","EN")</f>
      </c>
      <c r="I11477" s="15">
        <f>HYPERLINK("https://docs.wto.org/imrd/directdoc.asp?DDFDocuments/u/G/SPS/NJPN104.doc","FR")</f>
      </c>
      <c r="J11477" s="15">
        <f>HYPERLINK("https://docs.wto.org/imrd/directdoc.asp?DDFDocuments/v/G/SPS/NJPN104.doc","ES")</f>
      </c>
    </row>
    <row r="11478">
      <c r="A11478" s="10" t="s">
        <v>19608</v>
      </c>
      <c r="B11478" s="11" t="s">
        <v>195</v>
      </c>
      <c r="C11478" s="10" t="s">
        <v>18</v>
      </c>
      <c r="D11478" s="12">
        <v>37813</v>
      </c>
      <c r="E11478" s="13" t="s">
        <v>19609</v>
      </c>
      <c r="F11478" s="13" t="s">
        <v>8415</v>
      </c>
      <c r="G11478" s="14" t="s">
        <v>14097</v>
      </c>
      <c r="H11478" s="15">
        <f>HYPERLINK("https://docs.wto.org/imrd/directdoc.asp?DDFDocuments/t/G/SPS/NNZL242.DOC","EN")</f>
      </c>
      <c r="I11478" s="15">
        <f>HYPERLINK("https://docs.wto.org/imrd/directdoc.asp?DDFDocuments/u/G/SPS/NNZL242.DOC","FR")</f>
      </c>
      <c r="J11478" s="15">
        <f>HYPERLINK("https://docs.wto.org/imrd/directdoc.asp?DDFDocuments/v/G/SPS/NNZL242.DOC","ES")</f>
      </c>
    </row>
    <row r="11479">
      <c r="A11479" s="10" t="s">
        <v>19610</v>
      </c>
      <c r="B11479" s="11" t="s">
        <v>195</v>
      </c>
      <c r="C11479" s="10" t="s">
        <v>18</v>
      </c>
      <c r="D11479" s="12">
        <v>37813</v>
      </c>
      <c r="E11479" s="13" t="s">
        <v>19611</v>
      </c>
      <c r="F11479" s="13" t="s">
        <v>144</v>
      </c>
      <c r="G11479" s="14" t="s">
        <v>14097</v>
      </c>
      <c r="H11479" s="15">
        <f>HYPERLINK("https://docs.wto.org/imrd/directdoc.asp?DDFDocuments/t/G/SPS/NNZL243.DOC","EN")</f>
      </c>
      <c r="I11479" s="15">
        <f>HYPERLINK("https://docs.wto.org/imrd/directdoc.asp?DDFDocuments/u/G/SPS/NNZL243.DOC","FR")</f>
      </c>
      <c r="J11479" s="15">
        <f>HYPERLINK("https://docs.wto.org/imrd/directdoc.asp?DDFDocuments/v/G/SPS/NNZL243.DOC","ES")</f>
      </c>
    </row>
    <row r="11480">
      <c r="A11480" s="10" t="s">
        <v>19612</v>
      </c>
      <c r="B11480" s="11" t="s">
        <v>195</v>
      </c>
      <c r="C11480" s="10" t="s">
        <v>18</v>
      </c>
      <c r="D11480" s="12">
        <v>37813</v>
      </c>
      <c r="E11480" s="13" t="s">
        <v>19613</v>
      </c>
      <c r="F11480" s="13" t="s">
        <v>144</v>
      </c>
      <c r="G11480" s="14" t="s">
        <v>188</v>
      </c>
      <c r="H11480" s="15">
        <f>HYPERLINK("https://docs.wto.org/imrd/directdoc.asp?DDFDocuments/t/G/SPS/NNZL244.doc","EN")</f>
      </c>
      <c r="I11480" s="15">
        <f>HYPERLINK("https://docs.wto.org/imrd/directdoc.asp?DDFDocuments/u/G/SPS/NNZL244.doc","FR")</f>
      </c>
      <c r="J11480" s="15">
        <f>HYPERLINK("https://docs.wto.org/imrd/directdoc.asp?DDFDocuments/v/G/SPS/NNZL244.doc","ES")</f>
      </c>
    </row>
    <row r="11481">
      <c r="A11481" s="10" t="s">
        <v>19614</v>
      </c>
      <c r="B11481" s="11" t="s">
        <v>195</v>
      </c>
      <c r="C11481" s="10" t="s">
        <v>18</v>
      </c>
      <c r="D11481" s="12">
        <v>37813</v>
      </c>
      <c r="E11481" s="13" t="s">
        <v>19615</v>
      </c>
      <c r="F11481" s="13" t="s">
        <v>144</v>
      </c>
      <c r="G11481" s="14" t="s">
        <v>72</v>
      </c>
      <c r="H11481" s="15">
        <f>HYPERLINK("https://docs.wto.org/imrd/directdoc.asp?DDFDocuments/t/G/SPS/NNZL245.doc","EN")</f>
      </c>
      <c r="I11481" s="15">
        <f>HYPERLINK("https://docs.wto.org/imrd/directdoc.asp?DDFDocuments/u/G/SPS/NNZL245.doc","FR")</f>
      </c>
      <c r="J11481" s="15">
        <f>HYPERLINK("https://docs.wto.org/imrd/directdoc.asp?DDFDocuments/v/G/SPS/NNZL245.doc","ES")</f>
      </c>
    </row>
    <row r="11482">
      <c r="A11482" s="10" t="s">
        <v>19616</v>
      </c>
      <c r="B11482" s="11" t="s">
        <v>195</v>
      </c>
      <c r="C11482" s="10" t="s">
        <v>18</v>
      </c>
      <c r="D11482" s="12">
        <v>37813</v>
      </c>
      <c r="E11482" s="13" t="s">
        <v>19617</v>
      </c>
      <c r="F11482" s="13" t="s">
        <v>8415</v>
      </c>
      <c r="G11482" s="14" t="s">
        <v>188</v>
      </c>
      <c r="H11482" s="15">
        <f>HYPERLINK("https://docs.wto.org/imrd/directdoc.asp?DDFDocuments/t/G/SPS/NNZL247.doc","EN")</f>
      </c>
      <c r="I11482" s="15">
        <f>HYPERLINK("https://docs.wto.org/imrd/directdoc.asp?DDFDocuments/u/G/SPS/NNZL247.doc","FR")</f>
      </c>
      <c r="J11482" s="15">
        <f>HYPERLINK("https://docs.wto.org/imrd/directdoc.asp?DDFDocuments/v/G/SPS/NNZL247.doc","ES")</f>
      </c>
    </row>
    <row r="11483">
      <c r="A11483" s="10" t="s">
        <v>19618</v>
      </c>
      <c r="B11483" s="11" t="s">
        <v>195</v>
      </c>
      <c r="C11483" s="10" t="s">
        <v>18</v>
      </c>
      <c r="D11483" s="12">
        <v>37813</v>
      </c>
      <c r="E11483" s="13" t="s">
        <v>19619</v>
      </c>
      <c r="F11483" s="13" t="s">
        <v>8415</v>
      </c>
      <c r="G11483" s="14" t="s">
        <v>72</v>
      </c>
      <c r="H11483" s="15">
        <f>HYPERLINK("https://docs.wto.org/imrd/directdoc.asp?DDFDocuments/t/G/SPS/NNZL248.doc","EN")</f>
      </c>
      <c r="I11483" s="15">
        <f>HYPERLINK("https://docs.wto.org/imrd/directdoc.asp?DDFDocuments/u/G/SPS/NNZL248.doc","FR")</f>
      </c>
      <c r="J11483" s="15">
        <f>HYPERLINK("https://docs.wto.org/imrd/directdoc.asp?DDFDocuments/v/G/SPS/NNZL248.doc","ES")</f>
      </c>
    </row>
    <row r="11484">
      <c r="A11484" s="10" t="s">
        <v>19620</v>
      </c>
      <c r="B11484" s="11" t="s">
        <v>195</v>
      </c>
      <c r="C11484" s="10" t="s">
        <v>18</v>
      </c>
      <c r="D11484" s="12">
        <v>37813</v>
      </c>
      <c r="E11484" s="13" t="s">
        <v>19621</v>
      </c>
      <c r="F11484" s="13" t="s">
        <v>8415</v>
      </c>
      <c r="G11484" s="14" t="s">
        <v>3481</v>
      </c>
      <c r="H11484" s="15">
        <f>HYPERLINK("https://docs.wto.org/imrd/directdoc.asp?DDFDocuments/t/G/SPS/NNZL249.doc","EN")</f>
      </c>
      <c r="I11484" s="15">
        <f>HYPERLINK("https://docs.wto.org/imrd/directdoc.asp?DDFDocuments/u/G/SPS/NNZL249.doc","FR")</f>
      </c>
      <c r="J11484" s="15">
        <f>HYPERLINK("https://docs.wto.org/imrd/directdoc.asp?DDFDocuments/v/G/SPS/NNZL249.doc","ES")</f>
      </c>
    </row>
    <row r="11485">
      <c r="A11485" s="10" t="s">
        <v>19622</v>
      </c>
      <c r="B11485" s="11" t="s">
        <v>161</v>
      </c>
      <c r="C11485" s="10" t="s">
        <v>18</v>
      </c>
      <c r="D11485" s="12">
        <v>37813</v>
      </c>
      <c r="E11485" s="13" t="s">
        <v>19623</v>
      </c>
      <c r="F11485" s="13" t="s">
        <v>24</v>
      </c>
      <c r="G11485" s="14"/>
      <c r="H11485" s="15">
        <f>HYPERLINK("https://docs.wto.org/imrd/directdoc.asp?DDFDocuments/t/G/SPS/NUSA765.DOC","EN")</f>
      </c>
      <c r="I11485" s="15">
        <f>HYPERLINK("https://docs.wto.org/imrd/directdoc.asp?DDFDocuments/u/G/SPS/NUSA765.DOC","FR")</f>
      </c>
      <c r="J11485" s="15">
        <f>HYPERLINK("https://docs.wto.org/imrd/directdoc.asp?DDFDocuments/v/G/SPS/NUSA765.DOC","ES")</f>
      </c>
    </row>
    <row r="11486">
      <c r="A11486" s="10" t="s">
        <v>19624</v>
      </c>
      <c r="B11486" s="11" t="s">
        <v>161</v>
      </c>
      <c r="C11486" s="10" t="s">
        <v>18</v>
      </c>
      <c r="D11486" s="12">
        <v>37812</v>
      </c>
      <c r="E11486" s="13" t="s">
        <v>19625</v>
      </c>
      <c r="F11486" s="13" t="s">
        <v>144</v>
      </c>
      <c r="G11486" s="14"/>
      <c r="H11486" s="15">
        <f>HYPERLINK("https://docs.wto.org/imrd/directdoc.asp?DDFDocuments/t/G/SPS/NUSA763.DOC","EN")</f>
      </c>
      <c r="I11486" s="15">
        <f>HYPERLINK("https://docs.wto.org/imrd/directdoc.asp?DDFDocuments/u/G/SPS/NUSA763.DOC","FR")</f>
      </c>
      <c r="J11486" s="15">
        <f>HYPERLINK("https://docs.wto.org/imrd/directdoc.asp?DDFDocuments/v/G/SPS/NUSA763.DOC","ES")</f>
      </c>
    </row>
    <row r="11487">
      <c r="A11487" s="10" t="s">
        <v>19626</v>
      </c>
      <c r="B11487" s="11" t="s">
        <v>82</v>
      </c>
      <c r="C11487" s="10" t="s">
        <v>12</v>
      </c>
      <c r="D11487" s="12">
        <v>37811</v>
      </c>
      <c r="E11487" s="13" t="s">
        <v>19627</v>
      </c>
      <c r="F11487" s="13" t="s">
        <v>3688</v>
      </c>
      <c r="G11487" s="14" t="s">
        <v>19628</v>
      </c>
      <c r="H11487" s="15">
        <f>HYPERLINK("https://docs.wto.org/imrd/directdoc.asp?DDFDocuments/q/G/SPS/NEEC207.pdf","EN")</f>
      </c>
      <c r="I11487" s="15">
        <f>HYPERLINK("https://docs.wto.org/imrd/directdoc.asp?DDFDocuments/r/G/SPS/NEEC207.pdf","FR")</f>
      </c>
      <c r="J11487" s="15">
        <f>HYPERLINK("https://docs.wto.org/imrd/directdoc.asp?DDFDocuments/s/G/SPS/NEEC207.pdf","ES")</f>
      </c>
    </row>
    <row r="11488">
      <c r="A11488" s="10" t="s">
        <v>19629</v>
      </c>
      <c r="B11488" s="11" t="s">
        <v>87</v>
      </c>
      <c r="C11488" s="10" t="s">
        <v>40</v>
      </c>
      <c r="D11488" s="12">
        <v>37809</v>
      </c>
      <c r="E11488" s="13" t="s">
        <v>19</v>
      </c>
      <c r="F11488" s="13" t="s">
        <v>24</v>
      </c>
      <c r="G11488" s="14"/>
      <c r="H11488" s="15">
        <f>HYPERLINK("https://docs.wto.org/imrd/directdoc.asp?DDFDocuments/t/G/SPS/NMEX191A1.doc","EN")</f>
      </c>
      <c r="I11488" s="15">
        <f>HYPERLINK("https://docs.wto.org/imrd/directdoc.asp?DDFDocuments/u/G/SPS/NMEX191A1.doc","FR")</f>
      </c>
      <c r="J11488" s="15">
        <f>HYPERLINK("https://docs.wto.org/imrd/directdoc.asp?DDFDocuments/v/G/SPS/NMEX191A1.doc","ES")</f>
      </c>
    </row>
    <row r="11489">
      <c r="A11489" s="10" t="s">
        <v>19630</v>
      </c>
      <c r="B11489" s="11" t="s">
        <v>72</v>
      </c>
      <c r="C11489" s="10" t="s">
        <v>12</v>
      </c>
      <c r="D11489" s="12">
        <v>37806</v>
      </c>
      <c r="E11489" s="13" t="s">
        <v>19631</v>
      </c>
      <c r="F11489" s="13" t="s">
        <v>158</v>
      </c>
      <c r="G11489" s="14" t="s">
        <v>19632</v>
      </c>
      <c r="H11489" s="15">
        <f>HYPERLINK("https://docs.wto.org/imrd/directdoc.asp?DDFDocuments/q/G/SPS/NCAN180.pdf","EN")</f>
      </c>
      <c r="I11489" s="15">
        <f>HYPERLINK("https://docs.wto.org/imrd/directdoc.asp?DDFDocuments/r/G/SPS/NCAN180.pdf","FR")</f>
      </c>
      <c r="J11489" s="15">
        <f>HYPERLINK("https://docs.wto.org/imrd/directdoc.asp?DDFDocuments/s/G/SPS/NCAN180.pdf","ES")</f>
      </c>
    </row>
    <row r="11490">
      <c r="A11490" s="10" t="s">
        <v>19633</v>
      </c>
      <c r="B11490" s="11" t="s">
        <v>195</v>
      </c>
      <c r="C11490" s="10" t="s">
        <v>18</v>
      </c>
      <c r="D11490" s="12">
        <v>37806</v>
      </c>
      <c r="E11490" s="13" t="s">
        <v>19634</v>
      </c>
      <c r="F11490" s="13" t="s">
        <v>92</v>
      </c>
      <c r="G11490" s="14" t="s">
        <v>226</v>
      </c>
      <c r="H11490" s="15">
        <f>HYPERLINK("https://docs.wto.org/imrd/directdoc.asp?DDFDocuments/t/G/SPS/NNZL241.DOC","EN")</f>
      </c>
      <c r="I11490" s="15">
        <f>HYPERLINK("https://docs.wto.org/imrd/directdoc.asp?DDFDocuments/u/G/SPS/NNZL241.DOC","FR")</f>
      </c>
      <c r="J11490" s="15">
        <f>HYPERLINK("https://docs.wto.org/imrd/directdoc.asp?DDFDocuments/v/G/SPS/NNZL241.DOC","ES")</f>
      </c>
    </row>
    <row r="11491">
      <c r="A11491" s="10" t="s">
        <v>19635</v>
      </c>
      <c r="B11491" s="11" t="s">
        <v>82</v>
      </c>
      <c r="C11491" s="10" t="s">
        <v>18</v>
      </c>
      <c r="D11491" s="12">
        <v>37804</v>
      </c>
      <c r="E11491" s="13" t="s">
        <v>19636</v>
      </c>
      <c r="F11491" s="13" t="s">
        <v>787</v>
      </c>
      <c r="G11491" s="14"/>
      <c r="H11491" s="15">
        <f>HYPERLINK("https://docs.wto.org/imrd/directdoc.asp?DDFDocuments/t/G/SPS/NEEC206.doc","EN")</f>
      </c>
      <c r="I11491" s="15">
        <f>HYPERLINK("https://docs.wto.org/imrd/directdoc.asp?DDFDocuments/u/G/SPS/NEEC206.doc","FR")</f>
      </c>
      <c r="J11491" s="15">
        <f>HYPERLINK("https://docs.wto.org/imrd/directdoc.asp?DDFDocuments/v/G/SPS/NEEC206.doc","ES")</f>
      </c>
    </row>
    <row r="11492">
      <c r="A11492" s="10" t="s">
        <v>19637</v>
      </c>
      <c r="B11492" s="11" t="s">
        <v>233</v>
      </c>
      <c r="C11492" s="10" t="s">
        <v>18</v>
      </c>
      <c r="D11492" s="12">
        <v>37804</v>
      </c>
      <c r="E11492" s="13" t="s">
        <v>19638</v>
      </c>
      <c r="F11492" s="13" t="s">
        <v>992</v>
      </c>
      <c r="G11492" s="14" t="s">
        <v>365</v>
      </c>
      <c r="H11492" s="15">
        <f>HYPERLINK("https://docs.wto.org/imrd/directdoc.asp?DDFDocuments/t/G/SPS/NPER56.doc","EN")</f>
      </c>
      <c r="I11492" s="15">
        <f>HYPERLINK("https://docs.wto.org/imrd/directdoc.asp?DDFDocuments/u/G/SPS/NPER56.doc","FR")</f>
      </c>
      <c r="J11492" s="15">
        <f>HYPERLINK("https://docs.wto.org/imrd/directdoc.asp?DDFDocuments/v/G/SPS/NPER56.doc","ES")</f>
      </c>
    </row>
    <row r="11493">
      <c r="A11493" s="10" t="s">
        <v>19639</v>
      </c>
      <c r="B11493" s="11" t="s">
        <v>134</v>
      </c>
      <c r="C11493" s="10" t="s">
        <v>18</v>
      </c>
      <c r="D11493" s="12">
        <v>37804</v>
      </c>
      <c r="E11493" s="13" t="s">
        <v>10927</v>
      </c>
      <c r="F11493" s="13" t="s">
        <v>63</v>
      </c>
      <c r="G11493" s="14"/>
      <c r="H11493" s="15">
        <f>HYPERLINK("https://docs.wto.org/imrd/directdoc.asp?DDFDocuments/t/G/SPS/NTHA102.DOC","EN")</f>
      </c>
      <c r="I11493" s="15">
        <f>HYPERLINK("https://docs.wto.org/imrd/directdoc.asp?DDFDocuments/u/G/SPS/NTHA102.DOC","FR")</f>
      </c>
      <c r="J11493" s="15">
        <f>HYPERLINK("https://docs.wto.org/imrd/directdoc.asp?DDFDocuments/v/G/SPS/NTHA102.DOC","ES")</f>
      </c>
    </row>
    <row r="11494">
      <c r="A11494" s="10" t="s">
        <v>19640</v>
      </c>
      <c r="B11494" s="11" t="s">
        <v>134</v>
      </c>
      <c r="C11494" s="10" t="s">
        <v>18</v>
      </c>
      <c r="D11494" s="12">
        <v>37804</v>
      </c>
      <c r="E11494" s="13" t="s">
        <v>5818</v>
      </c>
      <c r="F11494" s="13" t="s">
        <v>24</v>
      </c>
      <c r="G11494" s="14"/>
      <c r="H11494" s="15">
        <f>HYPERLINK("https://docs.wto.org/imrd/directdoc.asp?DDFDocuments/t/G/SPS/NTHA103.doc","EN")</f>
      </c>
      <c r="I11494" s="15">
        <f>HYPERLINK("https://docs.wto.org/imrd/directdoc.asp?DDFDocuments/u/G/SPS/NTHA103.doc","FR")</f>
      </c>
      <c r="J11494" s="15">
        <f>HYPERLINK("https://docs.wto.org/imrd/directdoc.asp?DDFDocuments/v/G/SPS/NTHA103.doc","ES")</f>
      </c>
    </row>
    <row r="11495">
      <c r="A11495" s="10" t="s">
        <v>19641</v>
      </c>
      <c r="B11495" s="11" t="s">
        <v>134</v>
      </c>
      <c r="C11495" s="10" t="s">
        <v>18</v>
      </c>
      <c r="D11495" s="12">
        <v>37804</v>
      </c>
      <c r="E11495" s="13" t="s">
        <v>10586</v>
      </c>
      <c r="F11495" s="13" t="s">
        <v>24</v>
      </c>
      <c r="G11495" s="14"/>
      <c r="H11495" s="15">
        <f>HYPERLINK("https://docs.wto.org/imrd/directdoc.asp?DDFDocuments/t/G/SPS/NTHA104.DOC","EN")</f>
      </c>
      <c r="I11495" s="15">
        <f>HYPERLINK("https://docs.wto.org/imrd/directdoc.asp?DDFDocuments/u/G/SPS/NTHA104.DOC","FR")</f>
      </c>
      <c r="J11495" s="15">
        <f>HYPERLINK("https://docs.wto.org/imrd/directdoc.asp?DDFDocuments/v/G/SPS/NTHA104.DOC","ES")</f>
      </c>
    </row>
    <row r="11496">
      <c r="A11496" s="10" t="s">
        <v>19642</v>
      </c>
      <c r="B11496" s="11" t="s">
        <v>134</v>
      </c>
      <c r="C11496" s="10" t="s">
        <v>18</v>
      </c>
      <c r="D11496" s="12">
        <v>37804</v>
      </c>
      <c r="E11496" s="13" t="s">
        <v>19643</v>
      </c>
      <c r="F11496" s="13" t="s">
        <v>24</v>
      </c>
      <c r="G11496" s="14"/>
      <c r="H11496" s="15">
        <f>HYPERLINK("https://docs.wto.org/imrd/directdoc.asp?DDFDocuments/t/G/SPS/NTHA105.doc","EN")</f>
      </c>
      <c r="I11496" s="15">
        <f>HYPERLINK("https://docs.wto.org/imrd/directdoc.asp?DDFDocuments/u/G/SPS/NTHA105.doc","FR")</f>
      </c>
      <c r="J11496" s="15">
        <f>HYPERLINK("https://docs.wto.org/imrd/directdoc.asp?DDFDocuments/v/G/SPS/NTHA105.doc","ES")</f>
      </c>
    </row>
    <row r="11497">
      <c r="A11497" s="10" t="s">
        <v>19644</v>
      </c>
      <c r="B11497" s="11" t="s">
        <v>134</v>
      </c>
      <c r="C11497" s="10" t="s">
        <v>18</v>
      </c>
      <c r="D11497" s="12">
        <v>37804</v>
      </c>
      <c r="E11497" s="13" t="s">
        <v>19645</v>
      </c>
      <c r="F11497" s="13" t="s">
        <v>24</v>
      </c>
      <c r="G11497" s="14" t="s">
        <v>19646</v>
      </c>
      <c r="H11497" s="15">
        <f>HYPERLINK("https://docs.wto.org/imrd/directdoc.asp?DDFDocuments/q/G/SPS/NTHA98.pdf","EN")</f>
      </c>
      <c r="I11497" s="15">
        <f>HYPERLINK("https://docs.wto.org/imrd/directdoc.asp?DDFDocuments/r/G/SPS/NTHA98.pdf","FR")</f>
      </c>
      <c r="J11497" s="15">
        <f>HYPERLINK("https://docs.wto.org/imrd/directdoc.asp?DDFDocuments/s/G/SPS/NTHA98.pdf","ES")</f>
      </c>
    </row>
    <row r="11498">
      <c r="A11498" s="10" t="s">
        <v>19647</v>
      </c>
      <c r="B11498" s="11" t="s">
        <v>72</v>
      </c>
      <c r="C11498" s="10" t="s">
        <v>12</v>
      </c>
      <c r="D11498" s="12">
        <v>37802</v>
      </c>
      <c r="E11498" s="13" t="s">
        <v>19648</v>
      </c>
      <c r="F11498" s="13" t="s">
        <v>158</v>
      </c>
      <c r="G11498" s="14"/>
      <c r="H11498" s="15">
        <f>HYPERLINK("https://docs.wto.org/imrd/directdoc.asp?DDFDocuments/q/G/SPS/NCAN179.pdf","EN")</f>
      </c>
      <c r="I11498" s="15">
        <f>HYPERLINK("https://docs.wto.org/imrd/directdoc.asp?DDFDocuments/r/G/SPS/NCAN179.pdf","FR")</f>
      </c>
      <c r="J11498" s="15">
        <f>HYPERLINK("https://docs.wto.org/imrd/directdoc.asp?DDFDocuments/s/G/SPS/NCAN179.pdf","ES")</f>
      </c>
    </row>
    <row r="11499">
      <c r="A11499" s="10" t="s">
        <v>19649</v>
      </c>
      <c r="B11499" s="11" t="s">
        <v>19597</v>
      </c>
      <c r="C11499" s="10" t="s">
        <v>12</v>
      </c>
      <c r="D11499" s="12">
        <v>37802</v>
      </c>
      <c r="E11499" s="13" t="s">
        <v>19</v>
      </c>
      <c r="F11499" s="13" t="s">
        <v>19650</v>
      </c>
      <c r="G11499" s="14" t="s">
        <v>3481</v>
      </c>
      <c r="H11499" s="15">
        <f>HYPERLINK("https://docs.wto.org/imrd/directdoc.asp?DDFDocuments/t/G/SPS/NTTO2R1.DOC","EN")</f>
      </c>
      <c r="I11499" s="15">
        <f>HYPERLINK("https://docs.wto.org/imrd/directdoc.asp?DDFDocuments/u/G/SPS/NTTO2R1.DOC","FR")</f>
      </c>
      <c r="J11499" s="15">
        <f>HYPERLINK("https://docs.wto.org/imrd/directdoc.asp?DDFDocuments/v/G/SPS/NTTO2R1.DOC","ES")</f>
      </c>
    </row>
    <row r="11500">
      <c r="A11500" s="10" t="s">
        <v>19651</v>
      </c>
      <c r="B11500" s="11" t="s">
        <v>19597</v>
      </c>
      <c r="C11500" s="10" t="s">
        <v>12</v>
      </c>
      <c r="D11500" s="12">
        <v>37802</v>
      </c>
      <c r="E11500" s="13" t="s">
        <v>19652</v>
      </c>
      <c r="F11500" s="13" t="s">
        <v>36</v>
      </c>
      <c r="G11500" s="14" t="s">
        <v>19653</v>
      </c>
      <c r="H11500" s="15">
        <f>HYPERLINK("https://docs.wto.org/imrd/directdoc.asp?DDFDocuments/t/G/SPS/NTTO3.DOC","EN")</f>
      </c>
      <c r="I11500" s="15">
        <f>HYPERLINK("https://docs.wto.org/imrd/directdoc.asp?DDFDocuments/u/G/SPS/NTTO3.DOC","FR")</f>
      </c>
      <c r="J11500" s="15">
        <f>HYPERLINK("https://docs.wto.org/imrd/directdoc.asp?DDFDocuments/v/G/SPS/NTTO3.DOC","ES")</f>
      </c>
    </row>
    <row r="11501">
      <c r="A11501" s="10" t="s">
        <v>19654</v>
      </c>
      <c r="B11501" s="11" t="s">
        <v>22</v>
      </c>
      <c r="C11501" s="10" t="s">
        <v>12</v>
      </c>
      <c r="D11501" s="12">
        <v>37799</v>
      </c>
      <c r="E11501" s="13" t="s">
        <v>19655</v>
      </c>
      <c r="F11501" s="13" t="s">
        <v>19656</v>
      </c>
      <c r="G11501" s="14" t="s">
        <v>72</v>
      </c>
      <c r="H11501" s="15">
        <f>HYPERLINK("https://docs.wto.org/imrd/directdoc.asp?DDFDocuments/t/G/SPS/NKEN3.DOC","EN")</f>
      </c>
      <c r="I11501" s="15">
        <f>HYPERLINK("https://docs.wto.org/imrd/directdoc.asp?DDFDocuments/u/G/SPS/NKEN3.DOC","FR")</f>
      </c>
      <c r="J11501" s="15">
        <f>HYPERLINK("https://docs.wto.org/imrd/directdoc.asp?DDFDocuments/v/G/SPS/NKEN3.DOC","ES")</f>
      </c>
    </row>
    <row r="11502">
      <c r="A11502" s="10" t="s">
        <v>19657</v>
      </c>
      <c r="B11502" s="11" t="s">
        <v>1096</v>
      </c>
      <c r="C11502" s="10" t="s">
        <v>18</v>
      </c>
      <c r="D11502" s="12">
        <v>37799</v>
      </c>
      <c r="E11502" s="13" t="s">
        <v>11279</v>
      </c>
      <c r="F11502" s="13" t="s">
        <v>92</v>
      </c>
      <c r="G11502" s="14" t="s">
        <v>19658</v>
      </c>
      <c r="H11502" s="15">
        <f>HYPERLINK("https://docs.wto.org/imrd/directdoc.asp?DDFDocuments/t/G/SPS/NSGP23.DOC","EN")</f>
      </c>
      <c r="I11502" s="15">
        <f>HYPERLINK("https://docs.wto.org/imrd/directdoc.asp?DDFDocuments/u/G/SPS/NSGP23.DOC","FR")</f>
      </c>
      <c r="J11502" s="15">
        <f>HYPERLINK("https://docs.wto.org/imrd/directdoc.asp?DDFDocuments/v/G/SPS/NSGP23.DOC","ES")</f>
      </c>
    </row>
    <row r="11503">
      <c r="A11503" s="10" t="s">
        <v>19659</v>
      </c>
      <c r="B11503" s="11" t="s">
        <v>153</v>
      </c>
      <c r="C11503" s="10" t="s">
        <v>18</v>
      </c>
      <c r="D11503" s="12">
        <v>37799</v>
      </c>
      <c r="E11503" s="13" t="s">
        <v>2734</v>
      </c>
      <c r="F11503" s="13" t="s">
        <v>8393</v>
      </c>
      <c r="G11503" s="14" t="s">
        <v>87</v>
      </c>
      <c r="H11503" s="15">
        <f>HYPERLINK("https://docs.wto.org/imrd/directdoc.asp?DDFDocuments/t/G/SPS/NUSA749.DOC","EN")</f>
      </c>
      <c r="I11503" s="15">
        <f>HYPERLINK("https://docs.wto.org/imrd/directdoc.asp?DDFDocuments/u/G/SPS/NUSA749.DOC","FR")</f>
      </c>
      <c r="J11503" s="15">
        <f>HYPERLINK("https://docs.wto.org/imrd/directdoc.asp?DDFDocuments/v/G/SPS/NUSA749.DOC","ES")</f>
      </c>
    </row>
    <row r="11504">
      <c r="A11504" s="10" t="s">
        <v>19660</v>
      </c>
      <c r="B11504" s="11" t="s">
        <v>95</v>
      </c>
      <c r="C11504" s="10" t="s">
        <v>12</v>
      </c>
      <c r="D11504" s="12">
        <v>37797</v>
      </c>
      <c r="E11504" s="13" t="s">
        <v>19661</v>
      </c>
      <c r="F11504" s="13" t="s">
        <v>7603</v>
      </c>
      <c r="G11504" s="14" t="s">
        <v>72</v>
      </c>
      <c r="H11504" s="15">
        <f>HYPERLINK("https://docs.wto.org/imrd/directdoc.asp?DDFDocuments/t/G/SPS/NBRA79.DOC","EN")</f>
      </c>
      <c r="I11504" s="15">
        <f>HYPERLINK("https://docs.wto.org/imrd/directdoc.asp?DDFDocuments/u/G/SPS/NBRA79.DOC","FR")</f>
      </c>
      <c r="J11504" s="15">
        <f>HYPERLINK("https://docs.wto.org/imrd/directdoc.asp?DDFDocuments/v/G/SPS/NBRA79.DOC","ES")</f>
      </c>
    </row>
    <row r="11505">
      <c r="A11505" s="10" t="s">
        <v>19662</v>
      </c>
      <c r="B11505" s="11" t="s">
        <v>82</v>
      </c>
      <c r="C11505" s="10" t="s">
        <v>12</v>
      </c>
      <c r="D11505" s="12">
        <v>37795</v>
      </c>
      <c r="E11505" s="13" t="s">
        <v>19663</v>
      </c>
      <c r="F11505" s="13" t="s">
        <v>122</v>
      </c>
      <c r="G11505" s="14"/>
      <c r="H11505" s="15">
        <f>HYPERLINK("https://docs.wto.org/imrd/directdoc.asp?DDFDocuments/q/G/SPS/NEEC205.pdf","EN")</f>
      </c>
      <c r="I11505" s="15">
        <f>HYPERLINK("https://docs.wto.org/imrd/directdoc.asp?DDFDocuments/r/G/SPS/NEEC205.pdf","FR")</f>
      </c>
      <c r="J11505" s="15">
        <f>HYPERLINK("https://docs.wto.org/imrd/directdoc.asp?DDFDocuments/s/G/SPS/NEEC205.pdf","ES")</f>
      </c>
    </row>
    <row r="11506">
      <c r="A11506" s="10" t="s">
        <v>19664</v>
      </c>
      <c r="B11506" s="11" t="s">
        <v>195</v>
      </c>
      <c r="C11506" s="10" t="s">
        <v>12</v>
      </c>
      <c r="D11506" s="12">
        <v>37792</v>
      </c>
      <c r="E11506" s="13" t="s">
        <v>19665</v>
      </c>
      <c r="F11506" s="13" t="s">
        <v>3303</v>
      </c>
      <c r="G11506" s="14" t="s">
        <v>72</v>
      </c>
      <c r="H11506" s="15">
        <f>HYPERLINK("https://docs.wto.org/imrd/directdoc.asp?DDFDocuments/t/G/SPS/NNZL237.DOC","EN")</f>
      </c>
      <c r="I11506" s="15">
        <f>HYPERLINK("https://docs.wto.org/imrd/directdoc.asp?DDFDocuments/u/G/SPS/NNZL237.DOC","FR")</f>
      </c>
      <c r="J11506" s="15">
        <f>HYPERLINK("https://docs.wto.org/imrd/directdoc.asp?DDFDocuments/v/G/SPS/NNZL237.DOC","ES")</f>
      </c>
    </row>
    <row r="11507">
      <c r="A11507" s="10" t="s">
        <v>19666</v>
      </c>
      <c r="B11507" s="11" t="s">
        <v>195</v>
      </c>
      <c r="C11507" s="10" t="s">
        <v>12</v>
      </c>
      <c r="D11507" s="12">
        <v>37792</v>
      </c>
      <c r="E11507" s="13" t="s">
        <v>19667</v>
      </c>
      <c r="F11507" s="13" t="s">
        <v>223</v>
      </c>
      <c r="G11507" s="14" t="s">
        <v>6821</v>
      </c>
      <c r="H11507" s="15">
        <f>HYPERLINK("https://docs.wto.org/imrd/directdoc.asp?DDFDocuments/q/G/SPS/NNZL240.pdf","EN")</f>
      </c>
      <c r="I11507" s="15">
        <f>HYPERLINK("https://docs.wto.org/imrd/directdoc.asp?DDFDocuments/r/G/SPS/NNZL240.pdf","FR")</f>
      </c>
      <c r="J11507" s="15">
        <f>HYPERLINK("https://docs.wto.org/imrd/directdoc.asp?DDFDocuments/s/G/SPS/NNZL240.pdf","ES")</f>
      </c>
    </row>
    <row r="11508">
      <c r="A11508" s="10" t="s">
        <v>19668</v>
      </c>
      <c r="B11508" s="11" t="s">
        <v>161</v>
      </c>
      <c r="C11508" s="10" t="s">
        <v>40</v>
      </c>
      <c r="D11508" s="12">
        <v>37792</v>
      </c>
      <c r="E11508" s="13" t="s">
        <v>19</v>
      </c>
      <c r="F11508" s="13" t="s">
        <v>4616</v>
      </c>
      <c r="G11508" s="14" t="s">
        <v>149</v>
      </c>
      <c r="H11508" s="15">
        <f>HYPERLINK("https://docs.wto.org/imrd/directdoc.asp?DDFDocuments/t/G/SPS/NUSA685A1.DOC","EN")</f>
      </c>
      <c r="I11508" s="15">
        <f>HYPERLINK("https://docs.wto.org/imrd/directdoc.asp?DDFDocuments/u/G/SPS/NUSA685A1.DOC","FR")</f>
      </c>
      <c r="J11508" s="15">
        <f>HYPERLINK("https://docs.wto.org/imrd/directdoc.asp?DDFDocuments/v/G/SPS/NUSA685A1.DOC","ES")</f>
      </c>
    </row>
    <row r="11509">
      <c r="A11509" s="10" t="s">
        <v>19669</v>
      </c>
      <c r="B11509" s="11" t="s">
        <v>72</v>
      </c>
      <c r="C11509" s="10" t="s">
        <v>12</v>
      </c>
      <c r="D11509" s="12">
        <v>37789</v>
      </c>
      <c r="E11509" s="13" t="s">
        <v>19</v>
      </c>
      <c r="F11509" s="13" t="s">
        <v>158</v>
      </c>
      <c r="G11509" s="14" t="s">
        <v>19605</v>
      </c>
      <c r="H11509" s="15">
        <f>HYPERLINK("https://docs.wto.org/imrd/directdoc.asp?DDFDocuments/q/G/SPS/NCAN161R2.pdf","EN")</f>
      </c>
      <c r="I11509" s="15">
        <f>HYPERLINK("https://docs.wto.org/imrd/directdoc.asp?DDFDocuments/r/G/SPS/NCAN161R2.pdf","FR")</f>
      </c>
      <c r="J11509" s="15">
        <f>HYPERLINK("https://docs.wto.org/imrd/directdoc.asp?DDFDocuments/s/G/SPS/NCAN161R2.pdf","ES")</f>
      </c>
    </row>
    <row r="11510">
      <c r="A11510" s="10" t="s">
        <v>19670</v>
      </c>
      <c r="B11510" s="11" t="s">
        <v>149</v>
      </c>
      <c r="C11510" s="10" t="s">
        <v>18</v>
      </c>
      <c r="D11510" s="12">
        <v>37789</v>
      </c>
      <c r="E11510" s="13" t="s">
        <v>19671</v>
      </c>
      <c r="F11510" s="13" t="s">
        <v>158</v>
      </c>
      <c r="G11510" s="14"/>
      <c r="H11510" s="15">
        <f>HYPERLINK("https://docs.wto.org/imrd/directdoc.asp?DDFDocuments/t/G/SPS/NCHN20.DOC","EN")</f>
      </c>
      <c r="I11510" s="15">
        <f>HYPERLINK("https://docs.wto.org/imrd/directdoc.asp?DDFDocuments/u/G/SPS/NCHN20.DOC","FR")</f>
      </c>
      <c r="J11510" s="15">
        <f>HYPERLINK("https://docs.wto.org/imrd/directdoc.asp?DDFDocuments/v/G/SPS/NCHN20.DOC","ES")</f>
      </c>
    </row>
    <row r="11511">
      <c r="A11511" s="10" t="s">
        <v>19672</v>
      </c>
      <c r="B11511" s="11" t="s">
        <v>432</v>
      </c>
      <c r="C11511" s="10" t="s">
        <v>12</v>
      </c>
      <c r="D11511" s="12">
        <v>37789</v>
      </c>
      <c r="E11511" s="13" t="s">
        <v>19673</v>
      </c>
      <c r="F11511" s="13" t="s">
        <v>158</v>
      </c>
      <c r="G11511" s="14" t="s">
        <v>19674</v>
      </c>
      <c r="H11511" s="15">
        <f>HYPERLINK("https://docs.wto.org/imrd/directdoc.asp?DDFDocuments/t/G/SPS/NCZE25.DOC","EN")</f>
      </c>
      <c r="I11511" s="15">
        <f>HYPERLINK("https://docs.wto.org/imrd/directdoc.asp?DDFDocuments/u/G/SPS/NCZE25.DOC","FR")</f>
      </c>
      <c r="J11511" s="15">
        <f>HYPERLINK("https://docs.wto.org/imrd/directdoc.asp?DDFDocuments/v/G/SPS/NCZE25.DOC","ES")</f>
      </c>
    </row>
    <row r="11512">
      <c r="A11512" s="10" t="s">
        <v>19675</v>
      </c>
      <c r="B11512" s="11" t="s">
        <v>226</v>
      </c>
      <c r="C11512" s="10" t="s">
        <v>18</v>
      </c>
      <c r="D11512" s="12">
        <v>37789</v>
      </c>
      <c r="E11512" s="13" t="s">
        <v>19676</v>
      </c>
      <c r="F11512" s="13" t="s">
        <v>8989</v>
      </c>
      <c r="G11512" s="14"/>
      <c r="H11512" s="15">
        <f>HYPERLINK("https://docs.wto.org/imrd/directdoc.asp?DDFDocuments/q/G/SPS/NDEU9.pdf","EN")</f>
      </c>
      <c r="I11512" s="15">
        <f>HYPERLINK("https://docs.wto.org/imrd/directdoc.asp?DDFDocuments/r/G/SPS/NDEU9.pdf","FR")</f>
      </c>
      <c r="J11512" s="15">
        <f>HYPERLINK("https://docs.wto.org/imrd/directdoc.asp?DDFDocuments/s/G/SPS/NDEU9.pdf","ES")</f>
      </c>
    </row>
    <row r="11513">
      <c r="A11513" s="10" t="s">
        <v>19677</v>
      </c>
      <c r="B11513" s="11" t="s">
        <v>141</v>
      </c>
      <c r="C11513" s="10" t="s">
        <v>12</v>
      </c>
      <c r="D11513" s="12">
        <v>37789</v>
      </c>
      <c r="E11513" s="13" t="s">
        <v>19678</v>
      </c>
      <c r="F11513" s="13" t="s">
        <v>36</v>
      </c>
      <c r="G11513" s="14" t="s">
        <v>1093</v>
      </c>
      <c r="H11513" s="15">
        <f>HYPERLINK("https://docs.wto.org/imrd/directdoc.asp?DDFDocuments/t/G/SPS/NHUN18.DOC","EN")</f>
      </c>
      <c r="I11513" s="15">
        <f>HYPERLINK("https://docs.wto.org/imrd/directdoc.asp?DDFDocuments/u/G/SPS/NHUN18.DOC","FR")</f>
      </c>
      <c r="J11513" s="15">
        <f>HYPERLINK("https://docs.wto.org/imrd/directdoc.asp?DDFDocuments/v/G/SPS/NHUN18.DOC","ES")</f>
      </c>
    </row>
    <row r="11514">
      <c r="A11514" s="10" t="s">
        <v>19679</v>
      </c>
      <c r="B11514" s="11" t="s">
        <v>1129</v>
      </c>
      <c r="C11514" s="10" t="s">
        <v>12</v>
      </c>
      <c r="D11514" s="12">
        <v>37789</v>
      </c>
      <c r="E11514" s="13" t="s">
        <v>19680</v>
      </c>
      <c r="F11514" s="13" t="s">
        <v>19656</v>
      </c>
      <c r="G11514" s="14" t="s">
        <v>72</v>
      </c>
      <c r="H11514" s="15">
        <f>HYPERLINK("https://docs.wto.org/imrd/directdoc.asp?DDFDocuments/t/G/SPS/NMYS15.DOC","EN")</f>
      </c>
      <c r="I11514" s="15">
        <f>HYPERLINK("https://docs.wto.org/imrd/directdoc.asp?DDFDocuments/u/G/SPS/NMYS15.DOC","FR")</f>
      </c>
      <c r="J11514" s="15">
        <f>HYPERLINK("https://docs.wto.org/imrd/directdoc.asp?DDFDocuments/v/G/SPS/NMYS15.DOC","ES")</f>
      </c>
    </row>
    <row r="11515">
      <c r="A11515" s="10" t="s">
        <v>19681</v>
      </c>
      <c r="B11515" s="11" t="s">
        <v>195</v>
      </c>
      <c r="C11515" s="10" t="s">
        <v>40</v>
      </c>
      <c r="D11515" s="12">
        <v>37789</v>
      </c>
      <c r="E11515" s="13" t="s">
        <v>19</v>
      </c>
      <c r="F11515" s="13" t="s">
        <v>1151</v>
      </c>
      <c r="G11515" s="14" t="s">
        <v>19682</v>
      </c>
      <c r="H11515" s="15">
        <f>HYPERLINK("https://docs.wto.org/imrd/directdoc.asp?DDFDocuments/q/G/SPS/NNZL198A1.pdf","EN")</f>
      </c>
      <c r="I11515" s="15">
        <f>HYPERLINK("https://docs.wto.org/imrd/directdoc.asp?DDFDocuments/r/G/SPS/NNZL198A1.pdf","FR")</f>
      </c>
      <c r="J11515" s="15">
        <f>HYPERLINK("https://docs.wto.org/imrd/directdoc.asp?DDFDocuments/s/G/SPS/NNZL198A1.pdf","ES")</f>
      </c>
    </row>
    <row r="11516">
      <c r="A11516" s="10" t="s">
        <v>19683</v>
      </c>
      <c r="B11516" s="11" t="s">
        <v>145</v>
      </c>
      <c r="C11516" s="10" t="s">
        <v>12</v>
      </c>
      <c r="D11516" s="12">
        <v>37789</v>
      </c>
      <c r="E11516" s="13" t="s">
        <v>228</v>
      </c>
      <c r="F11516" s="13" t="s">
        <v>6327</v>
      </c>
      <c r="G11516" s="14" t="s">
        <v>3481</v>
      </c>
      <c r="H11516" s="15">
        <f>HYPERLINK("https://docs.wto.org/imrd/directdoc.asp?DDFDocuments/t/G/SPS/NPHL48.DOC","EN")</f>
      </c>
      <c r="I11516" s="15">
        <f>HYPERLINK("https://docs.wto.org/imrd/directdoc.asp?DDFDocuments/u/G/SPS/NPHL48.DOC","FR")</f>
      </c>
      <c r="J11516" s="15">
        <f>HYPERLINK("https://docs.wto.org/imrd/directdoc.asp?DDFDocuments/v/G/SPS/NPHL48.DOC","ES")</f>
      </c>
    </row>
    <row r="11517">
      <c r="A11517" s="10" t="s">
        <v>19684</v>
      </c>
      <c r="B11517" s="11" t="s">
        <v>161</v>
      </c>
      <c r="C11517" s="10" t="s">
        <v>40</v>
      </c>
      <c r="D11517" s="12">
        <v>37789</v>
      </c>
      <c r="E11517" s="13" t="s">
        <v>19</v>
      </c>
      <c r="F11517" s="13" t="s">
        <v>19685</v>
      </c>
      <c r="G11517" s="14"/>
      <c r="H11517" s="15">
        <f>HYPERLINK("https://docs.wto.org/imrd/directdoc.asp?DDFDocuments/q/G/SPS/NUSA683A1.pdf","EN")</f>
      </c>
      <c r="I11517" s="15">
        <f>HYPERLINK("https://docs.wto.org/imrd/directdoc.asp?DDFDocuments/r/G/SPS/NUSA683A1.pdf","FR")</f>
      </c>
      <c r="J11517" s="15">
        <f>HYPERLINK("https://docs.wto.org/imrd/directdoc.asp?DDFDocuments/s/G/SPS/NUSA683A1.pdf","ES")</f>
      </c>
    </row>
    <row r="11518">
      <c r="A11518" s="10" t="s">
        <v>19686</v>
      </c>
      <c r="B11518" s="11" t="s">
        <v>161</v>
      </c>
      <c r="C11518" s="10" t="s">
        <v>18</v>
      </c>
      <c r="D11518" s="12">
        <v>37789</v>
      </c>
      <c r="E11518" s="13" t="s">
        <v>2734</v>
      </c>
      <c r="F11518" s="13" t="s">
        <v>283</v>
      </c>
      <c r="G11518" s="14" t="s">
        <v>87</v>
      </c>
      <c r="H11518" s="15">
        <f>HYPERLINK("https://docs.wto.org/imrd/directdoc.asp?DDFDocuments/t/G/SPS/NUSA744.doc","EN")</f>
      </c>
      <c r="I11518" s="15">
        <f>HYPERLINK("https://docs.wto.org/imrd/directdoc.asp?DDFDocuments/u/G/SPS/NUSA744.doc","FR")</f>
      </c>
      <c r="J11518" s="15">
        <f>HYPERLINK("https://docs.wto.org/imrd/directdoc.asp?DDFDocuments/v/G/SPS/NUSA744.doc","ES")</f>
      </c>
    </row>
    <row r="11519">
      <c r="A11519" s="10" t="s">
        <v>19687</v>
      </c>
      <c r="B11519" s="11" t="s">
        <v>365</v>
      </c>
      <c r="C11519" s="10" t="s">
        <v>201</v>
      </c>
      <c r="D11519" s="12">
        <v>37788</v>
      </c>
      <c r="E11519" s="13" t="s">
        <v>19</v>
      </c>
      <c r="F11519" s="13" t="s">
        <v>1089</v>
      </c>
      <c r="G11519" s="14"/>
      <c r="H11519" s="15">
        <f>HYPERLINK("https://docs.wto.org/imrd/directdoc.asp?DDFDocuments/t/G/SPS/NCHL131C1.DOC","EN")</f>
      </c>
      <c r="I11519" s="15">
        <f>HYPERLINK("https://docs.wto.org/imrd/directdoc.asp?DDFDocuments/u/G/SPS/NCHL131C1.DOC","FR")</f>
      </c>
      <c r="J11519" s="15">
        <f>HYPERLINK("https://docs.wto.org/imrd/directdoc.asp?DDFDocuments/v/G/SPS/NCHL131C1.DOC","ES")</f>
      </c>
    </row>
    <row r="11520">
      <c r="A11520" s="10" t="s">
        <v>19688</v>
      </c>
      <c r="B11520" s="11" t="s">
        <v>365</v>
      </c>
      <c r="C11520" s="10" t="s">
        <v>201</v>
      </c>
      <c r="D11520" s="12">
        <v>37788</v>
      </c>
      <c r="E11520" s="13" t="s">
        <v>19</v>
      </c>
      <c r="F11520" s="13" t="s">
        <v>992</v>
      </c>
      <c r="G11520" s="14"/>
      <c r="H11520" s="15">
        <f>HYPERLINK("https://docs.wto.org/imrd/directdoc.asp?DDFDocuments/t/G/SPS/NCHL133C1.DOC","EN")</f>
      </c>
      <c r="I11520" s="15">
        <f>HYPERLINK("https://docs.wto.org/imrd/directdoc.asp?DDFDocuments/u/G/SPS/NCHL133C1.DOC","FR")</f>
      </c>
      <c r="J11520" s="15">
        <f>HYPERLINK("https://docs.wto.org/imrd/directdoc.asp?DDFDocuments/v/G/SPS/NCHL133C1.DOC","ES")</f>
      </c>
    </row>
    <row r="11521">
      <c r="A11521" s="10" t="s">
        <v>19689</v>
      </c>
      <c r="B11521" s="11" t="s">
        <v>365</v>
      </c>
      <c r="C11521" s="10" t="s">
        <v>18</v>
      </c>
      <c r="D11521" s="12">
        <v>37788</v>
      </c>
      <c r="E11521" s="13" t="s">
        <v>19690</v>
      </c>
      <c r="F11521" s="13" t="s">
        <v>607</v>
      </c>
      <c r="G11521" s="14" t="s">
        <v>3481</v>
      </c>
      <c r="H11521" s="15">
        <f>HYPERLINK("https://docs.wto.org/imrd/directdoc.asp?DDFDocuments/t/G/SPS/NCHL148.DOC","EN")</f>
      </c>
      <c r="I11521" s="15">
        <f>HYPERLINK("https://docs.wto.org/imrd/directdoc.asp?DDFDocuments/u/G/SPS/NCHL148.DOC","FR")</f>
      </c>
      <c r="J11521" s="15">
        <f>HYPERLINK("https://docs.wto.org/imrd/directdoc.asp?DDFDocuments/v/G/SPS/NCHL148.DOC","ES")</f>
      </c>
    </row>
    <row r="11522">
      <c r="A11522" s="10" t="s">
        <v>19691</v>
      </c>
      <c r="B11522" s="11" t="s">
        <v>365</v>
      </c>
      <c r="C11522" s="10" t="s">
        <v>18</v>
      </c>
      <c r="D11522" s="12">
        <v>37788</v>
      </c>
      <c r="E11522" s="13" t="s">
        <v>19692</v>
      </c>
      <c r="F11522" s="13" t="s">
        <v>607</v>
      </c>
      <c r="G11522" s="14" t="s">
        <v>3481</v>
      </c>
      <c r="H11522" s="15">
        <f>HYPERLINK("https://docs.wto.org/imrd/directdoc.asp?DDFDocuments/t/G/SPS/NCHL149.DOC","EN")</f>
      </c>
      <c r="I11522" s="15">
        <f>HYPERLINK("https://docs.wto.org/imrd/directdoc.asp?DDFDocuments/u/G/SPS/NCHL149.DOC","FR")</f>
      </c>
      <c r="J11522" s="15">
        <f>HYPERLINK("https://docs.wto.org/imrd/directdoc.asp?DDFDocuments/v/G/SPS/NCHL149.DOC","ES")</f>
      </c>
    </row>
    <row r="11523">
      <c r="A11523" s="10" t="s">
        <v>19693</v>
      </c>
      <c r="B11523" s="11" t="s">
        <v>365</v>
      </c>
      <c r="C11523" s="10" t="s">
        <v>18</v>
      </c>
      <c r="D11523" s="12">
        <v>37788</v>
      </c>
      <c r="E11523" s="13" t="s">
        <v>19694</v>
      </c>
      <c r="F11523" s="13" t="s">
        <v>80</v>
      </c>
      <c r="G11523" s="14"/>
      <c r="H11523" s="15">
        <f>HYPERLINK("https://docs.wto.org/imrd/directdoc.asp?DDFDocuments/t/G/SPS/NCHL150.doc","EN")</f>
      </c>
      <c r="I11523" s="15">
        <f>HYPERLINK("https://docs.wto.org/imrd/directdoc.asp?DDFDocuments/u/G/SPS/NCHL150.doc","FR")</f>
      </c>
      <c r="J11523" s="15">
        <f>HYPERLINK("https://docs.wto.org/imrd/directdoc.asp?DDFDocuments/v/G/SPS/NCHL150.doc","ES")</f>
      </c>
    </row>
    <row r="11524">
      <c r="A11524" s="10" t="s">
        <v>19695</v>
      </c>
      <c r="B11524" s="11" t="s">
        <v>365</v>
      </c>
      <c r="C11524" s="10" t="s">
        <v>12</v>
      </c>
      <c r="D11524" s="12">
        <v>37788</v>
      </c>
      <c r="E11524" s="13" t="s">
        <v>19696</v>
      </c>
      <c r="F11524" s="13" t="s">
        <v>8132</v>
      </c>
      <c r="G11524" s="14" t="s">
        <v>72</v>
      </c>
      <c r="H11524" s="15">
        <f>HYPERLINK("https://docs.wto.org/imrd/directdoc.asp?DDFDocuments/t/G/SPS/NCHL151.DOC","EN")</f>
      </c>
      <c r="I11524" s="15">
        <f>HYPERLINK("https://docs.wto.org/imrd/directdoc.asp?DDFDocuments/u/G/SPS/NCHL151.DOC","FR")</f>
      </c>
      <c r="J11524" s="15">
        <f>HYPERLINK("https://docs.wto.org/imrd/directdoc.asp?DDFDocuments/v/G/SPS/NCHL151.DOC","ES")</f>
      </c>
    </row>
    <row r="11525">
      <c r="A11525" s="10" t="s">
        <v>19697</v>
      </c>
      <c r="B11525" s="11" t="s">
        <v>365</v>
      </c>
      <c r="C11525" s="10" t="s">
        <v>12</v>
      </c>
      <c r="D11525" s="12">
        <v>37788</v>
      </c>
      <c r="E11525" s="13" t="s">
        <v>19698</v>
      </c>
      <c r="F11525" s="13" t="s">
        <v>3303</v>
      </c>
      <c r="G11525" s="14" t="s">
        <v>72</v>
      </c>
      <c r="H11525" s="15">
        <f>HYPERLINK("https://docs.wto.org/imrd/directdoc.asp?DDFDocuments/t/G/SPS/NCHL152.DOC","EN")</f>
      </c>
      <c r="I11525" s="15">
        <f>HYPERLINK("https://docs.wto.org/imrd/directdoc.asp?DDFDocuments/u/G/SPS/NCHL152.DOC","FR")</f>
      </c>
      <c r="J11525" s="15">
        <f>HYPERLINK("https://docs.wto.org/imrd/directdoc.asp?DDFDocuments/v/G/SPS/NCHL152.DOC","ES")</f>
      </c>
    </row>
    <row r="11526">
      <c r="A11526" s="10" t="s">
        <v>19699</v>
      </c>
      <c r="B11526" s="11" t="s">
        <v>365</v>
      </c>
      <c r="C11526" s="10" t="s">
        <v>12</v>
      </c>
      <c r="D11526" s="12">
        <v>37788</v>
      </c>
      <c r="E11526" s="13" t="s">
        <v>4111</v>
      </c>
      <c r="F11526" s="13" t="s">
        <v>229</v>
      </c>
      <c r="G11526" s="14" t="s">
        <v>226</v>
      </c>
      <c r="H11526" s="15">
        <f>HYPERLINK("https://docs.wto.org/imrd/directdoc.asp?DDFDocuments/t/G/SPS/NCHL153.DOC","EN")</f>
      </c>
      <c r="I11526" s="15">
        <f>HYPERLINK("https://docs.wto.org/imrd/directdoc.asp?DDFDocuments/u/G/SPS/NCHL153.DOC","FR")</f>
      </c>
      <c r="J11526" s="15">
        <f>HYPERLINK("https://docs.wto.org/imrd/directdoc.asp?DDFDocuments/v/G/SPS/NCHL153.DOC","ES")</f>
      </c>
    </row>
    <row r="11527">
      <c r="A11527" s="10" t="s">
        <v>19700</v>
      </c>
      <c r="B11527" s="11" t="s">
        <v>34</v>
      </c>
      <c r="C11527" s="10" t="s">
        <v>18</v>
      </c>
      <c r="D11527" s="12">
        <v>37788</v>
      </c>
      <c r="E11527" s="13" t="s">
        <v>19701</v>
      </c>
      <c r="F11527" s="13" t="s">
        <v>733</v>
      </c>
      <c r="G11527" s="14"/>
      <c r="H11527" s="15">
        <f>HYPERLINK("https://docs.wto.org/imrd/directdoc.asp?DDFDocuments/t/G/SPS/NJPN103.doc","EN")</f>
      </c>
      <c r="I11527" s="15">
        <f>HYPERLINK("https://docs.wto.org/imrd/directdoc.asp?DDFDocuments/u/G/SPS/NJPN103.doc","FR")</f>
      </c>
      <c r="J11527" s="15">
        <f>HYPERLINK("https://docs.wto.org/imrd/directdoc.asp?DDFDocuments/v/G/SPS/NJPN103.doc","ES")</f>
      </c>
    </row>
    <row r="11528">
      <c r="A11528" s="10" t="s">
        <v>19702</v>
      </c>
      <c r="B11528" s="11" t="s">
        <v>195</v>
      </c>
      <c r="C11528" s="10" t="s">
        <v>12</v>
      </c>
      <c r="D11528" s="12">
        <v>37788</v>
      </c>
      <c r="E11528" s="13" t="s">
        <v>19220</v>
      </c>
      <c r="F11528" s="13" t="s">
        <v>3303</v>
      </c>
      <c r="G11528" s="14" t="s">
        <v>72</v>
      </c>
      <c r="H11528" s="15">
        <f>HYPERLINK("https://docs.wto.org/imrd/directdoc.asp?DDFDocuments/t/G/SPS/NNZL231.DOC","EN")</f>
      </c>
      <c r="I11528" s="15">
        <f>HYPERLINK("https://docs.wto.org/imrd/directdoc.asp?DDFDocuments/u/G/SPS/NNZL231.DOC","FR")</f>
      </c>
      <c r="J11528" s="15">
        <f>HYPERLINK("https://docs.wto.org/imrd/directdoc.asp?DDFDocuments/v/G/SPS/NNZL231.DOC","ES")</f>
      </c>
    </row>
    <row r="11529">
      <c r="A11529" s="10" t="s">
        <v>19703</v>
      </c>
      <c r="B11529" s="11" t="s">
        <v>195</v>
      </c>
      <c r="C11529" s="10" t="s">
        <v>12</v>
      </c>
      <c r="D11529" s="12">
        <v>37788</v>
      </c>
      <c r="E11529" s="13" t="s">
        <v>2734</v>
      </c>
      <c r="F11529" s="13" t="s">
        <v>3303</v>
      </c>
      <c r="G11529" s="14" t="s">
        <v>72</v>
      </c>
      <c r="H11529" s="15">
        <f>HYPERLINK("https://docs.wto.org/imrd/directdoc.asp?DDFDocuments/t/G/SPS/NNZL232.DOC","EN")</f>
      </c>
      <c r="I11529" s="15">
        <f>HYPERLINK("https://docs.wto.org/imrd/directdoc.asp?DDFDocuments/u/G/SPS/NNZL232.DOC","FR")</f>
      </c>
      <c r="J11529" s="15">
        <f>HYPERLINK("https://docs.wto.org/imrd/directdoc.asp?DDFDocuments/v/G/SPS/NNZL232.DOC","ES")</f>
      </c>
    </row>
    <row r="11530">
      <c r="A11530" s="10" t="s">
        <v>19704</v>
      </c>
      <c r="B11530" s="11" t="s">
        <v>195</v>
      </c>
      <c r="C11530" s="10" t="s">
        <v>12</v>
      </c>
      <c r="D11530" s="12">
        <v>37788</v>
      </c>
      <c r="E11530" s="13" t="s">
        <v>19705</v>
      </c>
      <c r="F11530" s="13" t="s">
        <v>3303</v>
      </c>
      <c r="G11530" s="14" t="s">
        <v>72</v>
      </c>
      <c r="H11530" s="15">
        <f>HYPERLINK("https://docs.wto.org/imrd/directdoc.asp?DDFDocuments/t/G/SPS/NNZL235.DOC","EN")</f>
      </c>
      <c r="I11530" s="15">
        <f>HYPERLINK("https://docs.wto.org/imrd/directdoc.asp?DDFDocuments/u/G/SPS/NNZL235.DOC","FR")</f>
      </c>
      <c r="J11530" s="15">
        <f>HYPERLINK("https://docs.wto.org/imrd/directdoc.asp?DDFDocuments/v/G/SPS/NNZL235.DOC","ES")</f>
      </c>
    </row>
    <row r="11531">
      <c r="A11531" s="10" t="s">
        <v>19706</v>
      </c>
      <c r="B11531" s="11" t="s">
        <v>145</v>
      </c>
      <c r="C11531" s="10" t="s">
        <v>40</v>
      </c>
      <c r="D11531" s="12">
        <v>37788</v>
      </c>
      <c r="E11531" s="13" t="s">
        <v>19</v>
      </c>
      <c r="F11531" s="13" t="s">
        <v>925</v>
      </c>
      <c r="G11531" s="14" t="s">
        <v>16822</v>
      </c>
      <c r="H11531" s="15">
        <f>HYPERLINK("https://docs.wto.org/imrd/directdoc.asp?DDFDocuments/t/G/SPS/NPHL42A1.DOC","EN")</f>
      </c>
      <c r="I11531" s="15">
        <f>HYPERLINK("https://docs.wto.org/imrd/directdoc.asp?DDFDocuments/u/G/SPS/NPHL42A1.DOC","FR")</f>
      </c>
      <c r="J11531" s="15">
        <f>HYPERLINK("https://docs.wto.org/imrd/directdoc.asp?DDFDocuments/v/G/SPS/NPHL42A1.DOC","ES")</f>
      </c>
    </row>
    <row r="11532">
      <c r="A11532" s="10" t="s">
        <v>19707</v>
      </c>
      <c r="B11532" s="11" t="s">
        <v>365</v>
      </c>
      <c r="C11532" s="10" t="s">
        <v>18</v>
      </c>
      <c r="D11532" s="12">
        <v>37785</v>
      </c>
      <c r="E11532" s="13" t="s">
        <v>19708</v>
      </c>
      <c r="F11532" s="13" t="s">
        <v>1089</v>
      </c>
      <c r="G11532" s="14"/>
      <c r="H11532" s="15">
        <f>HYPERLINK("https://docs.wto.org/imrd/directdoc.asp?DDFDocuments/q/G/SPS/NCHL134.pdf","EN")</f>
      </c>
      <c r="I11532" s="15">
        <f>HYPERLINK("https://docs.wto.org/imrd/directdoc.asp?DDFDocuments/r/G/SPS/NCHL134.pdf","FR")</f>
      </c>
      <c r="J11532" s="15">
        <f>HYPERLINK("https://docs.wto.org/imrd/directdoc.asp?DDFDocuments/s/G/SPS/NCHL134.pdf","ES")</f>
      </c>
    </row>
    <row r="11533">
      <c r="A11533" s="10" t="s">
        <v>19709</v>
      </c>
      <c r="B11533" s="11" t="s">
        <v>365</v>
      </c>
      <c r="C11533" s="10" t="s">
        <v>12</v>
      </c>
      <c r="D11533" s="12">
        <v>37785</v>
      </c>
      <c r="E11533" s="13" t="s">
        <v>4111</v>
      </c>
      <c r="F11533" s="13" t="s">
        <v>36</v>
      </c>
      <c r="G11533" s="14" t="s">
        <v>257</v>
      </c>
      <c r="H11533" s="15">
        <f>HYPERLINK("https://docs.wto.org/imrd/directdoc.asp?DDFDocuments/t/G/SPS/NCHL135.DOC","EN")</f>
      </c>
      <c r="I11533" s="15">
        <f>HYPERLINK("https://docs.wto.org/imrd/directdoc.asp?DDFDocuments/u/G/SPS/NCHL135.DOC","FR")</f>
      </c>
      <c r="J11533" s="15">
        <f>HYPERLINK("https://docs.wto.org/imrd/directdoc.asp?DDFDocuments/v/G/SPS/NCHL135.DOC","ES")</f>
      </c>
    </row>
    <row r="11534">
      <c r="A11534" s="10" t="s">
        <v>19710</v>
      </c>
      <c r="B11534" s="11" t="s">
        <v>365</v>
      </c>
      <c r="C11534" s="10" t="s">
        <v>18</v>
      </c>
      <c r="D11534" s="12">
        <v>37785</v>
      </c>
      <c r="E11534" s="13" t="s">
        <v>19711</v>
      </c>
      <c r="F11534" s="13" t="s">
        <v>1089</v>
      </c>
      <c r="G11534" s="14"/>
      <c r="H11534" s="15">
        <f>HYPERLINK("https://docs.wto.org/imrd/directdoc.asp?DDFDocuments/t/G/SPS/NCHL136.DOC","EN")</f>
      </c>
      <c r="I11534" s="15">
        <f>HYPERLINK("https://docs.wto.org/imrd/directdoc.asp?DDFDocuments/u/G/SPS/NCHL136.DOC","FR")</f>
      </c>
      <c r="J11534" s="15">
        <f>HYPERLINK("https://docs.wto.org/imrd/directdoc.asp?DDFDocuments/v/G/SPS/NCHL136.DOC","ES")</f>
      </c>
    </row>
    <row r="11535">
      <c r="A11535" s="10" t="s">
        <v>19712</v>
      </c>
      <c r="B11535" s="11" t="s">
        <v>365</v>
      </c>
      <c r="C11535" s="10" t="s">
        <v>18</v>
      </c>
      <c r="D11535" s="12">
        <v>37785</v>
      </c>
      <c r="E11535" s="13" t="s">
        <v>3250</v>
      </c>
      <c r="F11535" s="13" t="s">
        <v>283</v>
      </c>
      <c r="G11535" s="14"/>
      <c r="H11535" s="15">
        <f>HYPERLINK("https://docs.wto.org/imrd/directdoc.asp?DDFDocuments/t/G/SPS/NCHL137.doc","EN")</f>
      </c>
      <c r="I11535" s="15">
        <f>HYPERLINK("https://docs.wto.org/imrd/directdoc.asp?DDFDocuments/u/G/SPS/NCHL137.doc","FR")</f>
      </c>
      <c r="J11535" s="15">
        <f>HYPERLINK("https://docs.wto.org/imrd/directdoc.asp?DDFDocuments/v/G/SPS/NCHL137.doc","ES")</f>
      </c>
    </row>
    <row r="11536">
      <c r="A11536" s="10" t="s">
        <v>19713</v>
      </c>
      <c r="B11536" s="11" t="s">
        <v>365</v>
      </c>
      <c r="C11536" s="10" t="s">
        <v>18</v>
      </c>
      <c r="D11536" s="12">
        <v>37785</v>
      </c>
      <c r="E11536" s="13" t="s">
        <v>19714</v>
      </c>
      <c r="F11536" s="13" t="s">
        <v>1282</v>
      </c>
      <c r="G11536" s="14"/>
      <c r="H11536" s="15">
        <f>HYPERLINK("https://docs.wto.org/imrd/directdoc.asp?DDFDocuments/q/G/SPS/NCHL138.pdf","EN")</f>
      </c>
      <c r="I11536" s="15">
        <f>HYPERLINK("https://docs.wto.org/imrd/directdoc.asp?DDFDocuments/r/G/SPS/NCHL138.pdf","FR")</f>
      </c>
      <c r="J11536" s="15">
        <f>HYPERLINK("https://docs.wto.org/imrd/directdoc.asp?DDFDocuments/s/G/SPS/NCHL138.pdf","ES")</f>
      </c>
    </row>
    <row r="11537">
      <c r="A11537" s="10" t="s">
        <v>19715</v>
      </c>
      <c r="B11537" s="11" t="s">
        <v>365</v>
      </c>
      <c r="C11537" s="10" t="s">
        <v>18</v>
      </c>
      <c r="D11537" s="12">
        <v>37785</v>
      </c>
      <c r="E11537" s="13" t="s">
        <v>19716</v>
      </c>
      <c r="F11537" s="13" t="s">
        <v>992</v>
      </c>
      <c r="G11537" s="14" t="s">
        <v>3481</v>
      </c>
      <c r="H11537" s="15">
        <f>HYPERLINK("https://docs.wto.org/imrd/directdoc.asp?DDFDocuments/t/G/SPS/NCHL139.doc","EN")</f>
      </c>
      <c r="I11537" s="15">
        <f>HYPERLINK("https://docs.wto.org/imrd/directdoc.asp?DDFDocuments/u/G/SPS/NCHL139.doc","FR")</f>
      </c>
      <c r="J11537" s="15">
        <f>HYPERLINK("https://docs.wto.org/imrd/directdoc.asp?DDFDocuments/v/G/SPS/NCHL139.doc","ES")</f>
      </c>
    </row>
    <row r="11538">
      <c r="A11538" s="10" t="s">
        <v>19717</v>
      </c>
      <c r="B11538" s="11" t="s">
        <v>365</v>
      </c>
      <c r="C11538" s="10" t="s">
        <v>18</v>
      </c>
      <c r="D11538" s="12">
        <v>37785</v>
      </c>
      <c r="E11538" s="13" t="s">
        <v>19718</v>
      </c>
      <c r="F11538" s="13" t="s">
        <v>992</v>
      </c>
      <c r="G11538" s="14" t="s">
        <v>3481</v>
      </c>
      <c r="H11538" s="15">
        <f>HYPERLINK("https://docs.wto.org/imrd/directdoc.asp?DDFDocuments/t/G/SPS/NCHL140.doc","EN")</f>
      </c>
      <c r="I11538" s="15">
        <f>HYPERLINK("https://docs.wto.org/imrd/directdoc.asp?DDFDocuments/u/G/SPS/NCHL140.doc","FR")</f>
      </c>
      <c r="J11538" s="15">
        <f>HYPERLINK("https://docs.wto.org/imrd/directdoc.asp?DDFDocuments/v/G/SPS/NCHL140.doc","ES")</f>
      </c>
    </row>
    <row r="11539">
      <c r="A11539" s="10" t="s">
        <v>19719</v>
      </c>
      <c r="B11539" s="11" t="s">
        <v>365</v>
      </c>
      <c r="C11539" s="10" t="s">
        <v>18</v>
      </c>
      <c r="D11539" s="12">
        <v>37785</v>
      </c>
      <c r="E11539" s="13" t="s">
        <v>19720</v>
      </c>
      <c r="F11539" s="13" t="s">
        <v>992</v>
      </c>
      <c r="G11539" s="14" t="s">
        <v>3481</v>
      </c>
      <c r="H11539" s="15">
        <f>HYPERLINK("https://docs.wto.org/imrd/directdoc.asp?DDFDocuments/q/G/SPS/NCHL141.pdf","EN")</f>
      </c>
      <c r="I11539" s="15">
        <f>HYPERLINK("https://docs.wto.org/imrd/directdoc.asp?DDFDocuments/r/G/SPS/NCHL141.pdf","FR")</f>
      </c>
      <c r="J11539" s="15">
        <f>HYPERLINK("https://docs.wto.org/imrd/directdoc.asp?DDFDocuments/s/G/SPS/NCHL141.pdf","ES")</f>
      </c>
    </row>
    <row r="11540">
      <c r="A11540" s="10" t="s">
        <v>19721</v>
      </c>
      <c r="B11540" s="11" t="s">
        <v>365</v>
      </c>
      <c r="C11540" s="10" t="s">
        <v>18</v>
      </c>
      <c r="D11540" s="12">
        <v>37785</v>
      </c>
      <c r="E11540" s="13" t="s">
        <v>19722</v>
      </c>
      <c r="F11540" s="13" t="s">
        <v>992</v>
      </c>
      <c r="G11540" s="14" t="s">
        <v>3481</v>
      </c>
      <c r="H11540" s="15">
        <f>HYPERLINK("https://docs.wto.org/imrd/directdoc.asp?DDFDocuments/t/G/SPS/NCHL142.doc","EN")</f>
      </c>
      <c r="I11540" s="15">
        <f>HYPERLINK("https://docs.wto.org/imrd/directdoc.asp?DDFDocuments/u/G/SPS/NCHL142.doc","FR")</f>
      </c>
      <c r="J11540" s="15">
        <f>HYPERLINK("https://docs.wto.org/imrd/directdoc.asp?DDFDocuments/v/G/SPS/NCHL142.doc","ES")</f>
      </c>
    </row>
    <row r="11541">
      <c r="A11541" s="10" t="s">
        <v>19723</v>
      </c>
      <c r="B11541" s="11" t="s">
        <v>365</v>
      </c>
      <c r="C11541" s="10" t="s">
        <v>18</v>
      </c>
      <c r="D11541" s="12">
        <v>37785</v>
      </c>
      <c r="E11541" s="13" t="s">
        <v>19724</v>
      </c>
      <c r="F11541" s="13" t="s">
        <v>992</v>
      </c>
      <c r="G11541" s="14" t="s">
        <v>3481</v>
      </c>
      <c r="H11541" s="15">
        <f>HYPERLINK("https://docs.wto.org/imrd/directdoc.asp?DDFDocuments/q/G/SPS/NCHL143.pdf","EN")</f>
      </c>
      <c r="I11541" s="15">
        <f>HYPERLINK("https://docs.wto.org/imrd/directdoc.asp?DDFDocuments/r/G/SPS/NCHL143.pdf","FR")</f>
      </c>
      <c r="J11541" s="15">
        <f>HYPERLINK("https://docs.wto.org/imrd/directdoc.asp?DDFDocuments/s/G/SPS/NCHL143.pdf","ES")</f>
      </c>
    </row>
    <row r="11542">
      <c r="A11542" s="10" t="s">
        <v>19725</v>
      </c>
      <c r="B11542" s="11" t="s">
        <v>365</v>
      </c>
      <c r="C11542" s="10" t="s">
        <v>18</v>
      </c>
      <c r="D11542" s="12">
        <v>37785</v>
      </c>
      <c r="E11542" s="13" t="s">
        <v>19726</v>
      </c>
      <c r="F11542" s="13" t="s">
        <v>992</v>
      </c>
      <c r="G11542" s="14" t="s">
        <v>3481</v>
      </c>
      <c r="H11542" s="15">
        <f>HYPERLINK("https://docs.wto.org/imrd/directdoc.asp?DDFDocuments/t/G/SPS/NCHL144.doc","EN")</f>
      </c>
      <c r="I11542" s="15">
        <f>HYPERLINK("https://docs.wto.org/imrd/directdoc.asp?DDFDocuments/u/G/SPS/NCHL144.doc","FR")</f>
      </c>
      <c r="J11542" s="15">
        <f>HYPERLINK("https://docs.wto.org/imrd/directdoc.asp?DDFDocuments/v/G/SPS/NCHL144.doc","ES")</f>
      </c>
    </row>
    <row r="11543">
      <c r="A11543" s="10" t="s">
        <v>19727</v>
      </c>
      <c r="B11543" s="11" t="s">
        <v>365</v>
      </c>
      <c r="C11543" s="10" t="s">
        <v>18</v>
      </c>
      <c r="D11543" s="12">
        <v>37785</v>
      </c>
      <c r="E11543" s="13" t="s">
        <v>19728</v>
      </c>
      <c r="F11543" s="13" t="s">
        <v>992</v>
      </c>
      <c r="G11543" s="14" t="s">
        <v>3481</v>
      </c>
      <c r="H11543" s="15">
        <f>HYPERLINK("https://docs.wto.org/imrd/directdoc.asp?DDFDocuments/t/G/SPS/NCHL145.doc","EN")</f>
      </c>
      <c r="I11543" s="15">
        <f>HYPERLINK("https://docs.wto.org/imrd/directdoc.asp?DDFDocuments/u/G/SPS/NCHL145.doc","FR")</f>
      </c>
      <c r="J11543" s="15">
        <f>HYPERLINK("https://docs.wto.org/imrd/directdoc.asp?DDFDocuments/v/G/SPS/NCHL145.doc","ES")</f>
      </c>
    </row>
    <row r="11544">
      <c r="A11544" s="10" t="s">
        <v>19729</v>
      </c>
      <c r="B11544" s="11" t="s">
        <v>365</v>
      </c>
      <c r="C11544" s="10" t="s">
        <v>18</v>
      </c>
      <c r="D11544" s="12">
        <v>37785</v>
      </c>
      <c r="E11544" s="13" t="s">
        <v>19730</v>
      </c>
      <c r="F11544" s="13" t="s">
        <v>992</v>
      </c>
      <c r="G11544" s="14" t="s">
        <v>3481</v>
      </c>
      <c r="H11544" s="15">
        <f>HYPERLINK("https://docs.wto.org/imrd/directdoc.asp?DDFDocuments/t/G/SPS/NCHL146.doc","EN")</f>
      </c>
      <c r="I11544" s="15">
        <f>HYPERLINK("https://docs.wto.org/imrd/directdoc.asp?DDFDocuments/u/G/SPS/NCHL146.doc","FR")</f>
      </c>
      <c r="J11544" s="15">
        <f>HYPERLINK("https://docs.wto.org/imrd/directdoc.asp?DDFDocuments/v/G/SPS/NCHL146.doc","ES")</f>
      </c>
    </row>
    <row r="11545">
      <c r="A11545" s="10" t="s">
        <v>19731</v>
      </c>
      <c r="B11545" s="11" t="s">
        <v>365</v>
      </c>
      <c r="C11545" s="10" t="s">
        <v>18</v>
      </c>
      <c r="D11545" s="12">
        <v>37785</v>
      </c>
      <c r="E11545" s="13" t="s">
        <v>19732</v>
      </c>
      <c r="F11545" s="13" t="s">
        <v>992</v>
      </c>
      <c r="G11545" s="14" t="s">
        <v>3481</v>
      </c>
      <c r="H11545" s="15">
        <f>HYPERLINK("https://docs.wto.org/imrd/directdoc.asp?DDFDocuments/t/G/SPS/NCHL147.doc","EN")</f>
      </c>
      <c r="I11545" s="15">
        <f>HYPERLINK("https://docs.wto.org/imrd/directdoc.asp?DDFDocuments/u/G/SPS/NCHL147.doc","FR")</f>
      </c>
      <c r="J11545" s="15">
        <f>HYPERLINK("https://docs.wto.org/imrd/directdoc.asp?DDFDocuments/v/G/SPS/NCHL147.doc","ES")</f>
      </c>
    </row>
    <row r="11546">
      <c r="A11546" s="10" t="s">
        <v>19733</v>
      </c>
      <c r="B11546" s="11" t="s">
        <v>149</v>
      </c>
      <c r="C11546" s="10" t="s">
        <v>18</v>
      </c>
      <c r="D11546" s="12">
        <v>37785</v>
      </c>
      <c r="E11546" s="13" t="s">
        <v>19734</v>
      </c>
      <c r="F11546" s="13" t="s">
        <v>4383</v>
      </c>
      <c r="G11546" s="14"/>
      <c r="H11546" s="15">
        <f>HYPERLINK("https://docs.wto.org/imrd/directdoc.asp?DDFDocuments/t/G/SPS/NCHN18.DOC","EN")</f>
      </c>
      <c r="I11546" s="15">
        <f>HYPERLINK("https://docs.wto.org/imrd/directdoc.asp?DDFDocuments/u/G/SPS/NCHN18.DOC","FR")</f>
      </c>
      <c r="J11546" s="15">
        <f>HYPERLINK("https://docs.wto.org/imrd/directdoc.asp?DDFDocuments/v/G/SPS/NCHN18.DOC","ES")</f>
      </c>
    </row>
    <row r="11547">
      <c r="A11547" s="10" t="s">
        <v>19735</v>
      </c>
      <c r="B11547" s="11" t="s">
        <v>149</v>
      </c>
      <c r="C11547" s="10" t="s">
        <v>18</v>
      </c>
      <c r="D11547" s="12">
        <v>37785</v>
      </c>
      <c r="E11547" s="13" t="s">
        <v>19736</v>
      </c>
      <c r="F11547" s="13" t="s">
        <v>1282</v>
      </c>
      <c r="G11547" s="14"/>
      <c r="H11547" s="15">
        <f>HYPERLINK("https://docs.wto.org/imrd/directdoc.asp?DDFDocuments/t/G/SPS/NCHN19.doc","EN")</f>
      </c>
      <c r="I11547" s="15">
        <f>HYPERLINK("https://docs.wto.org/imrd/directdoc.asp?DDFDocuments/u/G/SPS/NCHN19.doc","FR")</f>
      </c>
      <c r="J11547" s="15">
        <f>HYPERLINK("https://docs.wto.org/imrd/directdoc.asp?DDFDocuments/v/G/SPS/NCHN19.doc","ES")</f>
      </c>
    </row>
    <row r="11548">
      <c r="A11548" s="10" t="s">
        <v>19737</v>
      </c>
      <c r="B11548" s="11" t="s">
        <v>82</v>
      </c>
      <c r="C11548" s="10" t="s">
        <v>18</v>
      </c>
      <c r="D11548" s="12">
        <v>37785</v>
      </c>
      <c r="E11548" s="13" t="s">
        <v>19738</v>
      </c>
      <c r="F11548" s="13" t="s">
        <v>8132</v>
      </c>
      <c r="G11548" s="14" t="s">
        <v>27</v>
      </c>
      <c r="H11548" s="15">
        <f>HYPERLINK("https://docs.wto.org/imrd/directdoc.asp?DDFDocuments/t/G/SPS/NEEC201.DOC","EN")</f>
      </c>
      <c r="I11548" s="15">
        <f>HYPERLINK("https://docs.wto.org/imrd/directdoc.asp?DDFDocuments/u/G/SPS/NEEC201.DOC","FR")</f>
      </c>
      <c r="J11548" s="15">
        <f>HYPERLINK("https://docs.wto.org/imrd/directdoc.asp?DDFDocuments/v/G/SPS/NEEC201.DOC","ES")</f>
      </c>
    </row>
    <row r="11549">
      <c r="A11549" s="10" t="s">
        <v>19739</v>
      </c>
      <c r="B11549" s="11" t="s">
        <v>153</v>
      </c>
      <c r="C11549" s="10" t="s">
        <v>12</v>
      </c>
      <c r="D11549" s="12">
        <v>37785</v>
      </c>
      <c r="E11549" s="13" t="s">
        <v>19740</v>
      </c>
      <c r="F11549" s="13" t="s">
        <v>7603</v>
      </c>
      <c r="G11549" s="14" t="s">
        <v>72</v>
      </c>
      <c r="H11549" s="15">
        <f>HYPERLINK("https://docs.wto.org/imrd/directdoc.asp?DDFDocuments/t/G/SPS/NKOR129.DOC","EN")</f>
      </c>
      <c r="I11549" s="15">
        <f>HYPERLINK("https://docs.wto.org/imrd/directdoc.asp?DDFDocuments/u/G/SPS/NKOR129.DOC","FR")</f>
      </c>
      <c r="J11549" s="15">
        <f>HYPERLINK("https://docs.wto.org/imrd/directdoc.asp?DDFDocuments/v/G/SPS/NKOR129.DOC","ES")</f>
      </c>
    </row>
    <row r="11550">
      <c r="A11550" s="10" t="s">
        <v>19741</v>
      </c>
      <c r="B11550" s="11" t="s">
        <v>153</v>
      </c>
      <c r="C11550" s="10" t="s">
        <v>54</v>
      </c>
      <c r="D11550" s="12">
        <v>37785</v>
      </c>
      <c r="E11550" s="13" t="s">
        <v>19</v>
      </c>
      <c r="F11550" s="13" t="s">
        <v>6154</v>
      </c>
      <c r="G11550" s="14" t="s">
        <v>19742</v>
      </c>
      <c r="H11550" s="15">
        <f>HYPERLINK("https://docs.wto.org/imrd/directdoc.asp?DDFDocuments/q/G/SPS/NKOR87R1A2.pdf","EN")</f>
      </c>
      <c r="I11550" s="15">
        <f>HYPERLINK("https://docs.wto.org/imrd/directdoc.asp?DDFDocuments/r/G/SPS/NKOR87R1A2.pdf","FR")</f>
      </c>
      <c r="J11550" s="15">
        <f>HYPERLINK("https://docs.wto.org/imrd/directdoc.asp?DDFDocuments/s/G/SPS/NKOR87R1A2.pdf","ES")</f>
      </c>
    </row>
    <row r="11551">
      <c r="A11551" s="10" t="s">
        <v>19743</v>
      </c>
      <c r="B11551" s="11" t="s">
        <v>87</v>
      </c>
      <c r="C11551" s="10" t="s">
        <v>54</v>
      </c>
      <c r="D11551" s="12">
        <v>37785</v>
      </c>
      <c r="E11551" s="13" t="s">
        <v>19</v>
      </c>
      <c r="F11551" s="13" t="s">
        <v>3997</v>
      </c>
      <c r="G11551" s="14" t="s">
        <v>19744</v>
      </c>
      <c r="H11551" s="15">
        <f>HYPERLINK("https://docs.wto.org/imrd/directdoc.asp?DDFDocuments/t/G/SPS/NMEX193A1.DOC","EN")</f>
      </c>
      <c r="I11551" s="15">
        <f>HYPERLINK("https://docs.wto.org/imrd/directdoc.asp?DDFDocuments/u/G/SPS/NMEX193A1.DOC","FR")</f>
      </c>
      <c r="J11551" s="15">
        <f>HYPERLINK("https://docs.wto.org/imrd/directdoc.asp?DDFDocuments/v/G/SPS/NMEX193A1.DOC","ES")</f>
      </c>
    </row>
    <row r="11552">
      <c r="A11552" s="10" t="s">
        <v>19745</v>
      </c>
      <c r="B11552" s="11" t="s">
        <v>233</v>
      </c>
      <c r="C11552" s="10" t="s">
        <v>12</v>
      </c>
      <c r="D11552" s="12">
        <v>37785</v>
      </c>
      <c r="E11552" s="13" t="s">
        <v>19746</v>
      </c>
      <c r="F11552" s="13" t="s">
        <v>36</v>
      </c>
      <c r="G11552" s="14" t="s">
        <v>19747</v>
      </c>
      <c r="H11552" s="15">
        <f>HYPERLINK("https://docs.wto.org/imrd/directdoc.asp?DDFDocuments/q/G/SPS/NPER54.pdf","EN")</f>
      </c>
      <c r="I11552" s="15">
        <f>HYPERLINK("https://docs.wto.org/imrd/directdoc.asp?DDFDocuments/r/G/SPS/NPER54.pdf","FR")</f>
      </c>
      <c r="J11552" s="15">
        <f>HYPERLINK("https://docs.wto.org/imrd/directdoc.asp?DDFDocuments/s/G/SPS/NPER54.pdf","ES")</f>
      </c>
    </row>
    <row r="11553">
      <c r="A11553" s="10" t="s">
        <v>19748</v>
      </c>
      <c r="B11553" s="11" t="s">
        <v>233</v>
      </c>
      <c r="C11553" s="10" t="s">
        <v>12</v>
      </c>
      <c r="D11553" s="12">
        <v>37785</v>
      </c>
      <c r="E11553" s="13" t="s">
        <v>19749</v>
      </c>
      <c r="F11553" s="13" t="s">
        <v>2192</v>
      </c>
      <c r="G11553" s="14" t="s">
        <v>19570</v>
      </c>
      <c r="H11553" s="15">
        <f>HYPERLINK("https://docs.wto.org/imrd/directdoc.asp?DDFDocuments/t/G/SPS/NPER55.doc","EN")</f>
      </c>
      <c r="I11553" s="15">
        <f>HYPERLINK("https://docs.wto.org/imrd/directdoc.asp?DDFDocuments/u/G/SPS/NPER55.doc","FR")</f>
      </c>
      <c r="J11553" s="15">
        <f>HYPERLINK("https://docs.wto.org/imrd/directdoc.asp?DDFDocuments/v/G/SPS/NPER55.doc","ES")</f>
      </c>
    </row>
    <row r="11554">
      <c r="A11554" s="10" t="s">
        <v>19750</v>
      </c>
      <c r="B11554" s="11" t="s">
        <v>161</v>
      </c>
      <c r="C11554" s="10" t="s">
        <v>40</v>
      </c>
      <c r="D11554" s="12">
        <v>37785</v>
      </c>
      <c r="E11554" s="13" t="s">
        <v>19</v>
      </c>
      <c r="F11554" s="13" t="s">
        <v>158</v>
      </c>
      <c r="G11554" s="14" t="s">
        <v>87</v>
      </c>
      <c r="H11554" s="15">
        <f>HYPERLINK("https://docs.wto.org/imrd/directdoc.asp?DDFDocuments/t/G/SPS/NUSA687A1.DOC","EN")</f>
      </c>
      <c r="I11554" s="15">
        <f>HYPERLINK("https://docs.wto.org/imrd/directdoc.asp?DDFDocuments/u/G/SPS/NUSA687A1.DOC","FR")</f>
      </c>
      <c r="J11554" s="15">
        <f>HYPERLINK("https://docs.wto.org/imrd/directdoc.asp?DDFDocuments/v/G/SPS/NUSA687A1.DOC","ES")</f>
      </c>
    </row>
    <row r="11555">
      <c r="A11555" s="10" t="s">
        <v>19751</v>
      </c>
      <c r="B11555" s="11" t="s">
        <v>161</v>
      </c>
      <c r="C11555" s="10" t="s">
        <v>54</v>
      </c>
      <c r="D11555" s="12">
        <v>37785</v>
      </c>
      <c r="E11555" s="13" t="s">
        <v>19</v>
      </c>
      <c r="F11555" s="13" t="s">
        <v>607</v>
      </c>
      <c r="G11555" s="14" t="s">
        <v>19752</v>
      </c>
      <c r="H11555" s="15">
        <f>HYPERLINK("https://docs.wto.org/imrd/directdoc.asp?DDFDocuments/q/G/SPS/NUSA689A1.pdf","EN")</f>
      </c>
      <c r="I11555" s="15">
        <f>HYPERLINK("https://docs.wto.org/imrd/directdoc.asp?DDFDocuments/r/G/SPS/NUSA689A1.pdf","FR")</f>
      </c>
      <c r="J11555" s="15">
        <f>HYPERLINK("https://docs.wto.org/imrd/directdoc.asp?DDFDocuments/s/G/SPS/NUSA689A1.pdf","ES")</f>
      </c>
    </row>
    <row r="11556">
      <c r="A11556" s="10" t="s">
        <v>19753</v>
      </c>
      <c r="B11556" s="11" t="s">
        <v>161</v>
      </c>
      <c r="C11556" s="10" t="s">
        <v>40</v>
      </c>
      <c r="D11556" s="12">
        <v>37785</v>
      </c>
      <c r="E11556" s="13" t="s">
        <v>19</v>
      </c>
      <c r="F11556" s="13" t="s">
        <v>2192</v>
      </c>
      <c r="G11556" s="14" t="s">
        <v>779</v>
      </c>
      <c r="H11556" s="15">
        <f>HYPERLINK("https://docs.wto.org/imrd/directdoc.asp?DDFDocuments/t/G/SPS/NUSA693A2.doc","EN")</f>
      </c>
      <c r="I11556" s="15">
        <f>HYPERLINK("https://docs.wto.org/imrd/directdoc.asp?DDFDocuments/u/G/SPS/NUSA693A2.doc","FR")</f>
      </c>
      <c r="J11556" s="15">
        <f>HYPERLINK("https://docs.wto.org/imrd/directdoc.asp?DDFDocuments/v/G/SPS/NUSA693A2.doc","ES")</f>
      </c>
    </row>
    <row r="11557">
      <c r="A11557" s="10" t="s">
        <v>19754</v>
      </c>
      <c r="B11557" s="11" t="s">
        <v>161</v>
      </c>
      <c r="C11557" s="10" t="s">
        <v>18</v>
      </c>
      <c r="D11557" s="12">
        <v>37785</v>
      </c>
      <c r="E11557" s="13" t="s">
        <v>6929</v>
      </c>
      <c r="F11557" s="13" t="s">
        <v>3303</v>
      </c>
      <c r="G11557" s="14" t="s">
        <v>72</v>
      </c>
      <c r="H11557" s="15">
        <f>HYPERLINK("https://docs.wto.org/imrd/directdoc.asp?DDFDocuments/t/G/SPS/NUSA728.DOC","EN")</f>
      </c>
      <c r="I11557" s="15">
        <f>HYPERLINK("https://docs.wto.org/imrd/directdoc.asp?DDFDocuments/u/G/SPS/NUSA728.DOC","FR")</f>
      </c>
      <c r="J11557" s="15">
        <f>HYPERLINK("https://docs.wto.org/imrd/directdoc.asp?DDFDocuments/v/G/SPS/NUSA728.DOC","ES")</f>
      </c>
    </row>
    <row r="11558">
      <c r="A11558" s="10" t="s">
        <v>19755</v>
      </c>
      <c r="B11558" s="11" t="s">
        <v>161</v>
      </c>
      <c r="C11558" s="10" t="s">
        <v>12</v>
      </c>
      <c r="D11558" s="12">
        <v>37784</v>
      </c>
      <c r="E11558" s="13" t="s">
        <v>19756</v>
      </c>
      <c r="F11558" s="13" t="s">
        <v>158</v>
      </c>
      <c r="G11558" s="14"/>
      <c r="H11558" s="15">
        <f>HYPERLINK("https://docs.wto.org/imrd/directdoc.asp?DDFDocuments/q/G/SPS/NUSA722.pdf","EN")</f>
      </c>
      <c r="I11558" s="15">
        <f>HYPERLINK("https://docs.wto.org/imrd/directdoc.asp?DDFDocuments/r/G/SPS/NUSA722.pdf","FR")</f>
      </c>
      <c r="J11558" s="15">
        <f>HYPERLINK("https://docs.wto.org/imrd/directdoc.asp?DDFDocuments/s/G/SPS/NUSA722.pdf","ES")</f>
      </c>
    </row>
    <row r="11559">
      <c r="A11559" s="10" t="s">
        <v>19757</v>
      </c>
      <c r="B11559" s="11" t="s">
        <v>72</v>
      </c>
      <c r="C11559" s="10" t="s">
        <v>12</v>
      </c>
      <c r="D11559" s="12">
        <v>37782</v>
      </c>
      <c r="E11559" s="13" t="s">
        <v>19</v>
      </c>
      <c r="F11559" s="13" t="s">
        <v>158</v>
      </c>
      <c r="G11559" s="14" t="s">
        <v>19758</v>
      </c>
      <c r="H11559" s="15">
        <f>HYPERLINK("https://docs.wto.org/imrd/directdoc.asp?DDFDocuments/q/G/SPS/NCAN161R1.pdf","EN")</f>
      </c>
      <c r="I11559" s="15">
        <f>HYPERLINK("https://docs.wto.org/imrd/directdoc.asp?DDFDocuments/r/G/SPS/NCAN161R1.pdf","FR")</f>
      </c>
      <c r="J11559" s="15">
        <f>HYPERLINK("https://docs.wto.org/imrd/directdoc.asp?DDFDocuments/s/G/SPS/NCAN161R1.pdf","ES")</f>
      </c>
    </row>
    <row r="11560">
      <c r="A11560" s="10" t="s">
        <v>19759</v>
      </c>
      <c r="B11560" s="11" t="s">
        <v>72</v>
      </c>
      <c r="C11560" s="10" t="s">
        <v>18</v>
      </c>
      <c r="D11560" s="12">
        <v>37778</v>
      </c>
      <c r="E11560" s="13" t="s">
        <v>19760</v>
      </c>
      <c r="F11560" s="13" t="s">
        <v>158</v>
      </c>
      <c r="G11560" s="14"/>
      <c r="H11560" s="15">
        <f>HYPERLINK("https://docs.wto.org/imrd/directdoc.asp?DDFDocuments/q/G/SPS/NCAN171.pdf","EN")</f>
      </c>
      <c r="I11560" s="15">
        <f>HYPERLINK("https://docs.wto.org/imrd/directdoc.asp?DDFDocuments/r/G/SPS/NCAN171.pdf","FR")</f>
      </c>
      <c r="J11560" s="15">
        <f>HYPERLINK("https://docs.wto.org/imrd/directdoc.asp?DDFDocuments/s/G/SPS/NCAN171.pdf","ES")</f>
      </c>
    </row>
    <row r="11561">
      <c r="A11561" s="10" t="s">
        <v>19761</v>
      </c>
      <c r="B11561" s="11" t="s">
        <v>72</v>
      </c>
      <c r="C11561" s="10" t="s">
        <v>18</v>
      </c>
      <c r="D11561" s="12">
        <v>37778</v>
      </c>
      <c r="E11561" s="13" t="s">
        <v>19762</v>
      </c>
      <c r="F11561" s="13" t="s">
        <v>158</v>
      </c>
      <c r="G11561" s="14"/>
      <c r="H11561" s="15">
        <f>HYPERLINK("https://docs.wto.org/imrd/directdoc.asp?DDFDocuments/t/G/SPS/NCAN172.DOC","EN")</f>
      </c>
      <c r="I11561" s="15">
        <f>HYPERLINK("https://docs.wto.org/imrd/directdoc.asp?DDFDocuments/u/G/SPS/NCAN172.DOC","FR")</f>
      </c>
      <c r="J11561" s="15">
        <f>HYPERLINK("https://docs.wto.org/imrd/directdoc.asp?DDFDocuments/v/G/SPS/NCAN172.DOC","ES")</f>
      </c>
    </row>
    <row r="11562">
      <c r="A11562" s="10" t="s">
        <v>19763</v>
      </c>
      <c r="B11562" s="11" t="s">
        <v>72</v>
      </c>
      <c r="C11562" s="10" t="s">
        <v>18</v>
      </c>
      <c r="D11562" s="12">
        <v>37778</v>
      </c>
      <c r="E11562" s="13" t="s">
        <v>19764</v>
      </c>
      <c r="F11562" s="13" t="s">
        <v>158</v>
      </c>
      <c r="G11562" s="14"/>
      <c r="H11562" s="15">
        <f>HYPERLINK("https://docs.wto.org/imrd/directdoc.asp?DDFDocuments/t/G/SPS/NCAN173.DOC","EN")</f>
      </c>
      <c r="I11562" s="15">
        <f>HYPERLINK("https://docs.wto.org/imrd/directdoc.asp?DDFDocuments/u/G/SPS/NCAN173.DOC","FR")</f>
      </c>
      <c r="J11562" s="15">
        <f>HYPERLINK("https://docs.wto.org/imrd/directdoc.asp?DDFDocuments/v/G/SPS/NCAN173.DOC","ES")</f>
      </c>
    </row>
    <row r="11563">
      <c r="A11563" s="10" t="s">
        <v>19765</v>
      </c>
      <c r="B11563" s="11" t="s">
        <v>153</v>
      </c>
      <c r="C11563" s="10" t="s">
        <v>18</v>
      </c>
      <c r="D11563" s="12">
        <v>37778</v>
      </c>
      <c r="E11563" s="13" t="s">
        <v>19766</v>
      </c>
      <c r="F11563" s="13" t="s">
        <v>992</v>
      </c>
      <c r="G11563" s="14"/>
      <c r="H11563" s="15">
        <f>HYPERLINK("https://docs.wto.org/imrd/directdoc.asp?DDFDocuments/t/G/SPS/NKOR127.DOC","EN")</f>
      </c>
      <c r="I11563" s="15">
        <f>HYPERLINK("https://docs.wto.org/imrd/directdoc.asp?DDFDocuments/u/G/SPS/NKOR127.DOC","FR")</f>
      </c>
      <c r="J11563" s="15">
        <f>HYPERLINK("https://docs.wto.org/imrd/directdoc.asp?DDFDocuments/v/G/SPS/NKOR127.DOC","ES")</f>
      </c>
    </row>
    <row r="11564">
      <c r="A11564" s="10" t="s">
        <v>19767</v>
      </c>
      <c r="B11564" s="11" t="s">
        <v>153</v>
      </c>
      <c r="C11564" s="10" t="s">
        <v>18</v>
      </c>
      <c r="D11564" s="12">
        <v>37778</v>
      </c>
      <c r="E11564" s="13" t="s">
        <v>18864</v>
      </c>
      <c r="F11564" s="13" t="s">
        <v>158</v>
      </c>
      <c r="G11564" s="14"/>
      <c r="H11564" s="15">
        <f>HYPERLINK("https://docs.wto.org/imrd/directdoc.asp?DDFDocuments/t/G/SPS/NKOR128.DOC","EN")</f>
      </c>
      <c r="I11564" s="15">
        <f>HYPERLINK("https://docs.wto.org/imrd/directdoc.asp?DDFDocuments/u/G/SPS/NKOR128.DOC","FR")</f>
      </c>
      <c r="J11564" s="15">
        <f>HYPERLINK("https://docs.wto.org/imrd/directdoc.asp?DDFDocuments/v/G/SPS/NKOR128.DOC","ES")</f>
      </c>
    </row>
    <row r="11565">
      <c r="A11565" s="10" t="s">
        <v>19768</v>
      </c>
      <c r="B11565" s="11" t="s">
        <v>87</v>
      </c>
      <c r="C11565" s="10" t="s">
        <v>12</v>
      </c>
      <c r="D11565" s="12">
        <v>37778</v>
      </c>
      <c r="E11565" s="13" t="s">
        <v>19769</v>
      </c>
      <c r="F11565" s="13" t="s">
        <v>158</v>
      </c>
      <c r="G11565" s="14" t="s">
        <v>19411</v>
      </c>
      <c r="H11565" s="15">
        <f>HYPERLINK("https://docs.wto.org/imrd/directdoc.asp?DDFDocuments/t/G/SPS/NMEX194.doc","EN")</f>
      </c>
      <c r="I11565" s="15">
        <f>HYPERLINK("https://docs.wto.org/imrd/directdoc.asp?DDFDocuments/u/G/SPS/NMEX194.doc","FR")</f>
      </c>
      <c r="J11565" s="15">
        <f>HYPERLINK("https://docs.wto.org/imrd/directdoc.asp?DDFDocuments/v/G/SPS/NMEX194.doc","ES")</f>
      </c>
    </row>
    <row r="11566">
      <c r="A11566" s="10" t="s">
        <v>19770</v>
      </c>
      <c r="B11566" s="11" t="s">
        <v>365</v>
      </c>
      <c r="C11566" s="10" t="s">
        <v>201</v>
      </c>
      <c r="D11566" s="12">
        <v>37761</v>
      </c>
      <c r="E11566" s="13" t="s">
        <v>19</v>
      </c>
      <c r="F11566" s="13" t="s">
        <v>223</v>
      </c>
      <c r="G11566" s="14"/>
      <c r="H11566" s="15">
        <f>HYPERLINK("https://docs.wto.org/imrd/directdoc.asp?DDFDocuments/t/G/SPS/NCHL126C1.DOC","EN")</f>
      </c>
      <c r="I11566" s="15">
        <f>HYPERLINK("https://docs.wto.org/imrd/directdoc.asp?DDFDocuments/u/G/SPS/NCHL126C1.DOC","FR")</f>
      </c>
      <c r="J11566" s="15">
        <f>HYPERLINK("https://docs.wto.org/imrd/directdoc.asp?DDFDocuments/v/G/SPS/NCHL126C1.DOC","ES")</f>
      </c>
    </row>
    <row r="11567">
      <c r="A11567" s="10" t="s">
        <v>19771</v>
      </c>
      <c r="B11567" s="11" t="s">
        <v>365</v>
      </c>
      <c r="C11567" s="10" t="s">
        <v>201</v>
      </c>
      <c r="D11567" s="12">
        <v>37761</v>
      </c>
      <c r="E11567" s="13" t="s">
        <v>19</v>
      </c>
      <c r="F11567" s="13" t="s">
        <v>158</v>
      </c>
      <c r="G11567" s="14"/>
      <c r="H11567" s="15">
        <f>HYPERLINK("https://docs.wto.org/imrd/directdoc.asp?DDFDocuments/t/G/SPS/NCHL127C1.DOC","EN")</f>
      </c>
      <c r="I11567" s="15">
        <f>HYPERLINK("https://docs.wto.org/imrd/directdoc.asp?DDFDocuments/u/G/SPS/NCHL127C1.DOC","FR")</f>
      </c>
      <c r="J11567" s="15">
        <f>HYPERLINK("https://docs.wto.org/imrd/directdoc.asp?DDFDocuments/v/G/SPS/NCHL127C1.DOC","ES")</f>
      </c>
    </row>
    <row r="11568">
      <c r="A11568" s="10" t="s">
        <v>19772</v>
      </c>
      <c r="B11568" s="11" t="s">
        <v>1412</v>
      </c>
      <c r="C11568" s="10" t="s">
        <v>12</v>
      </c>
      <c r="D11568" s="12">
        <v>37757</v>
      </c>
      <c r="E11568" s="13" t="s">
        <v>19773</v>
      </c>
      <c r="F11568" s="13" t="s">
        <v>144</v>
      </c>
      <c r="G11568" s="14"/>
      <c r="H11568" s="15">
        <f>HYPERLINK("https://docs.wto.org/imrd/directdoc.asp?DDFDocuments/t/G/SPS/NFRA6.doc","EN")</f>
      </c>
      <c r="I11568" s="15">
        <f>HYPERLINK("https://docs.wto.org/imrd/directdoc.asp?DDFDocuments/u/G/SPS/NFRA6.doc","FR")</f>
      </c>
      <c r="J11568" s="15">
        <f>HYPERLINK("https://docs.wto.org/imrd/directdoc.asp?DDFDocuments/v/G/SPS/NFRA6.doc","ES")</f>
      </c>
    </row>
    <row r="11569">
      <c r="A11569" s="10" t="s">
        <v>19774</v>
      </c>
      <c r="B11569" s="11" t="s">
        <v>195</v>
      </c>
      <c r="C11569" s="10" t="s">
        <v>18</v>
      </c>
      <c r="D11569" s="12">
        <v>37757</v>
      </c>
      <c r="E11569" s="13" t="s">
        <v>19775</v>
      </c>
      <c r="F11569" s="13" t="s">
        <v>1089</v>
      </c>
      <c r="G11569" s="14"/>
      <c r="H11569" s="15">
        <f>HYPERLINK("https://docs.wto.org/imrd/directdoc.asp?DDFDocuments/t/G/SPS/NNZL214.doc","EN")</f>
      </c>
      <c r="I11569" s="15">
        <f>HYPERLINK("https://docs.wto.org/imrd/directdoc.asp?DDFDocuments/u/G/SPS/NNZL214.doc","FR")</f>
      </c>
      <c r="J11569" s="15">
        <f>HYPERLINK("https://docs.wto.org/imrd/directdoc.asp?DDFDocuments/v/G/SPS/NNZL214.doc","ES")</f>
      </c>
    </row>
    <row r="11570">
      <c r="A11570" s="10" t="s">
        <v>19776</v>
      </c>
      <c r="B11570" s="11" t="s">
        <v>195</v>
      </c>
      <c r="C11570" s="10" t="s">
        <v>18</v>
      </c>
      <c r="D11570" s="12">
        <v>37757</v>
      </c>
      <c r="E11570" s="13" t="s">
        <v>19777</v>
      </c>
      <c r="F11570" s="13" t="s">
        <v>1089</v>
      </c>
      <c r="G11570" s="14"/>
      <c r="H11570" s="15">
        <f>HYPERLINK("https://docs.wto.org/imrd/directdoc.asp?DDFDocuments/q/G/SPS/NNZL215.pdf","EN")</f>
      </c>
      <c r="I11570" s="15">
        <f>HYPERLINK("https://docs.wto.org/imrd/directdoc.asp?DDFDocuments/r/G/SPS/NNZL215.pdf","FR")</f>
      </c>
      <c r="J11570" s="15">
        <f>HYPERLINK("https://docs.wto.org/imrd/directdoc.asp?DDFDocuments/s/G/SPS/NNZL215.pdf","ES")</f>
      </c>
    </row>
    <row r="11571">
      <c r="A11571" s="10" t="s">
        <v>19778</v>
      </c>
      <c r="B11571" s="11" t="s">
        <v>195</v>
      </c>
      <c r="C11571" s="10" t="s">
        <v>18</v>
      </c>
      <c r="D11571" s="12">
        <v>37757</v>
      </c>
      <c r="E11571" s="13" t="s">
        <v>19779</v>
      </c>
      <c r="F11571" s="13" t="s">
        <v>1089</v>
      </c>
      <c r="G11571" s="14"/>
      <c r="H11571" s="15">
        <f>HYPERLINK("https://docs.wto.org/imrd/directdoc.asp?DDFDocuments/t/G/SPS/NNZL216.doc","EN")</f>
      </c>
      <c r="I11571" s="15">
        <f>HYPERLINK("https://docs.wto.org/imrd/directdoc.asp?DDFDocuments/u/G/SPS/NNZL216.doc","FR")</f>
      </c>
      <c r="J11571" s="15">
        <f>HYPERLINK("https://docs.wto.org/imrd/directdoc.asp?DDFDocuments/v/G/SPS/NNZL216.doc","ES")</f>
      </c>
    </row>
    <row r="11572">
      <c r="A11572" s="10" t="s">
        <v>19780</v>
      </c>
      <c r="B11572" s="11" t="s">
        <v>195</v>
      </c>
      <c r="C11572" s="10" t="s">
        <v>18</v>
      </c>
      <c r="D11572" s="12">
        <v>37757</v>
      </c>
      <c r="E11572" s="13" t="s">
        <v>19781</v>
      </c>
      <c r="F11572" s="13" t="s">
        <v>1089</v>
      </c>
      <c r="G11572" s="14"/>
      <c r="H11572" s="15">
        <f>HYPERLINK("https://docs.wto.org/imrd/directdoc.asp?DDFDocuments/q/G/SPS/NNZL217.pdf","EN")</f>
      </c>
      <c r="I11572" s="15">
        <f>HYPERLINK("https://docs.wto.org/imrd/directdoc.asp?DDFDocuments/r/G/SPS/NNZL217.pdf","FR")</f>
      </c>
      <c r="J11572" s="15">
        <f>HYPERLINK("https://docs.wto.org/imrd/directdoc.asp?DDFDocuments/s/G/SPS/NNZL217.pdf","ES")</f>
      </c>
    </row>
    <row r="11573">
      <c r="A11573" s="10" t="s">
        <v>19782</v>
      </c>
      <c r="B11573" s="11" t="s">
        <v>195</v>
      </c>
      <c r="C11573" s="10" t="s">
        <v>18</v>
      </c>
      <c r="D11573" s="12">
        <v>37757</v>
      </c>
      <c r="E11573" s="13" t="s">
        <v>19783</v>
      </c>
      <c r="F11573" s="13" t="s">
        <v>1089</v>
      </c>
      <c r="G11573" s="14"/>
      <c r="H11573" s="15">
        <f>HYPERLINK("https://docs.wto.org/imrd/directdoc.asp?DDFDocuments/t/G/SPS/NNZL218.doc","EN")</f>
      </c>
      <c r="I11573" s="15">
        <f>HYPERLINK("https://docs.wto.org/imrd/directdoc.asp?DDFDocuments/u/G/SPS/NNZL218.doc","FR")</f>
      </c>
      <c r="J11573" s="15">
        <f>HYPERLINK("https://docs.wto.org/imrd/directdoc.asp?DDFDocuments/v/G/SPS/NNZL218.doc","ES")</f>
      </c>
    </row>
    <row r="11574">
      <c r="A11574" s="10" t="s">
        <v>19784</v>
      </c>
      <c r="B11574" s="11" t="s">
        <v>195</v>
      </c>
      <c r="C11574" s="10" t="s">
        <v>18</v>
      </c>
      <c r="D11574" s="12">
        <v>37757</v>
      </c>
      <c r="E11574" s="13" t="s">
        <v>19785</v>
      </c>
      <c r="F11574" s="13" t="s">
        <v>1089</v>
      </c>
      <c r="G11574" s="14"/>
      <c r="H11574" s="15">
        <f>HYPERLINK("https://docs.wto.org/imrd/directdoc.asp?DDFDocuments/t/G/SPS/NNZL219.DOC","EN")</f>
      </c>
      <c r="I11574" s="15">
        <f>HYPERLINK("https://docs.wto.org/imrd/directdoc.asp?DDFDocuments/u/G/SPS/NNZL219.DOC","FR")</f>
      </c>
      <c r="J11574" s="15">
        <f>HYPERLINK("https://docs.wto.org/imrd/directdoc.asp?DDFDocuments/v/G/SPS/NNZL219.DOC","ES")</f>
      </c>
    </row>
    <row r="11575">
      <c r="A11575" s="10" t="s">
        <v>19786</v>
      </c>
      <c r="B11575" s="11" t="s">
        <v>195</v>
      </c>
      <c r="C11575" s="10" t="s">
        <v>18</v>
      </c>
      <c r="D11575" s="12">
        <v>37757</v>
      </c>
      <c r="E11575" s="13" t="s">
        <v>19787</v>
      </c>
      <c r="F11575" s="13" t="s">
        <v>1089</v>
      </c>
      <c r="G11575" s="14"/>
      <c r="H11575" s="15">
        <f>HYPERLINK("https://docs.wto.org/imrd/directdoc.asp?DDFDocuments/t/G/SPS/NNZL220.DOC","EN")</f>
      </c>
      <c r="I11575" s="15">
        <f>HYPERLINK("https://docs.wto.org/imrd/directdoc.asp?DDFDocuments/u/G/SPS/NNZL220.DOC","FR")</f>
      </c>
      <c r="J11575" s="15">
        <f>HYPERLINK("https://docs.wto.org/imrd/directdoc.asp?DDFDocuments/v/G/SPS/NNZL220.DOC","ES")</f>
      </c>
    </row>
    <row r="11576">
      <c r="A11576" s="10" t="s">
        <v>19788</v>
      </c>
      <c r="B11576" s="11" t="s">
        <v>195</v>
      </c>
      <c r="C11576" s="10" t="s">
        <v>18</v>
      </c>
      <c r="D11576" s="12">
        <v>37757</v>
      </c>
      <c r="E11576" s="13" t="s">
        <v>19789</v>
      </c>
      <c r="F11576" s="13" t="s">
        <v>1089</v>
      </c>
      <c r="G11576" s="14"/>
      <c r="H11576" s="15">
        <f>HYPERLINK("https://docs.wto.org/imrd/directdoc.asp?DDFDocuments/t/G/SPS/NNZL221.DOC","EN")</f>
      </c>
      <c r="I11576" s="15">
        <f>HYPERLINK("https://docs.wto.org/imrd/directdoc.asp?DDFDocuments/u/G/SPS/NNZL221.DOC","FR")</f>
      </c>
      <c r="J11576" s="15">
        <f>HYPERLINK("https://docs.wto.org/imrd/directdoc.asp?DDFDocuments/v/G/SPS/NNZL221.DOC","ES")</f>
      </c>
    </row>
    <row r="11577">
      <c r="A11577" s="10" t="s">
        <v>19790</v>
      </c>
      <c r="B11577" s="11" t="s">
        <v>195</v>
      </c>
      <c r="C11577" s="10" t="s">
        <v>18</v>
      </c>
      <c r="D11577" s="12">
        <v>37757</v>
      </c>
      <c r="E11577" s="13" t="s">
        <v>19791</v>
      </c>
      <c r="F11577" s="13" t="s">
        <v>1089</v>
      </c>
      <c r="G11577" s="14"/>
      <c r="H11577" s="15">
        <f>HYPERLINK("https://docs.wto.org/imrd/directdoc.asp?DDFDocuments/t/G/SPS/NNZL222.DOC","EN")</f>
      </c>
      <c r="I11577" s="15">
        <f>HYPERLINK("https://docs.wto.org/imrd/directdoc.asp?DDFDocuments/u/G/SPS/NNZL222.DOC","FR")</f>
      </c>
      <c r="J11577" s="15">
        <f>HYPERLINK("https://docs.wto.org/imrd/directdoc.asp?DDFDocuments/v/G/SPS/NNZL222.DOC","ES")</f>
      </c>
    </row>
    <row r="11578">
      <c r="A11578" s="10" t="s">
        <v>19792</v>
      </c>
      <c r="B11578" s="11" t="s">
        <v>195</v>
      </c>
      <c r="C11578" s="10" t="s">
        <v>18</v>
      </c>
      <c r="D11578" s="12">
        <v>37757</v>
      </c>
      <c r="E11578" s="13" t="s">
        <v>19793</v>
      </c>
      <c r="F11578" s="13" t="s">
        <v>1089</v>
      </c>
      <c r="G11578" s="14"/>
      <c r="H11578" s="15">
        <f>HYPERLINK("https://docs.wto.org/imrd/directdoc.asp?DDFDocuments/q/G/SPS/NNZL223.pdf","EN")</f>
      </c>
      <c r="I11578" s="15">
        <f>HYPERLINK("https://docs.wto.org/imrd/directdoc.asp?DDFDocuments/r/G/SPS/NNZL223.pdf","FR")</f>
      </c>
      <c r="J11578" s="15">
        <f>HYPERLINK("https://docs.wto.org/imrd/directdoc.asp?DDFDocuments/s/G/SPS/NNZL223.pdf","ES")</f>
      </c>
    </row>
    <row r="11579">
      <c r="A11579" s="10" t="s">
        <v>19794</v>
      </c>
      <c r="B11579" s="11" t="s">
        <v>195</v>
      </c>
      <c r="C11579" s="10" t="s">
        <v>18</v>
      </c>
      <c r="D11579" s="12">
        <v>37757</v>
      </c>
      <c r="E11579" s="13" t="s">
        <v>19795</v>
      </c>
      <c r="F11579" s="13" t="s">
        <v>1089</v>
      </c>
      <c r="G11579" s="14"/>
      <c r="H11579" s="15">
        <f>HYPERLINK("https://docs.wto.org/imrd/directdoc.asp?DDFDocuments/t/G/SPS/NNZL224.DOC","EN")</f>
      </c>
      <c r="I11579" s="15">
        <f>HYPERLINK("https://docs.wto.org/imrd/directdoc.asp?DDFDocuments/u/G/SPS/NNZL224.DOC","FR")</f>
      </c>
      <c r="J11579" s="15">
        <f>HYPERLINK("https://docs.wto.org/imrd/directdoc.asp?DDFDocuments/v/G/SPS/NNZL224.DOC","ES")</f>
      </c>
    </row>
    <row r="11580">
      <c r="A11580" s="10" t="s">
        <v>19796</v>
      </c>
      <c r="B11580" s="11" t="s">
        <v>195</v>
      </c>
      <c r="C11580" s="10" t="s">
        <v>18</v>
      </c>
      <c r="D11580" s="12">
        <v>37757</v>
      </c>
      <c r="E11580" s="13" t="s">
        <v>19797</v>
      </c>
      <c r="F11580" s="13" t="s">
        <v>1089</v>
      </c>
      <c r="G11580" s="14"/>
      <c r="H11580" s="15">
        <f>HYPERLINK("https://docs.wto.org/imrd/directdoc.asp?DDFDocuments/t/G/SPS/NNZL225.doc","EN")</f>
      </c>
      <c r="I11580" s="15">
        <f>HYPERLINK("https://docs.wto.org/imrd/directdoc.asp?DDFDocuments/u/G/SPS/NNZL225.doc","FR")</f>
      </c>
      <c r="J11580" s="15">
        <f>HYPERLINK("https://docs.wto.org/imrd/directdoc.asp?DDFDocuments/v/G/SPS/NNZL225.doc","ES")</f>
      </c>
    </row>
    <row r="11581">
      <c r="A11581" s="10" t="s">
        <v>19798</v>
      </c>
      <c r="B11581" s="11" t="s">
        <v>195</v>
      </c>
      <c r="C11581" s="10" t="s">
        <v>18</v>
      </c>
      <c r="D11581" s="12">
        <v>37757</v>
      </c>
      <c r="E11581" s="13" t="s">
        <v>19799</v>
      </c>
      <c r="F11581" s="13" t="s">
        <v>1089</v>
      </c>
      <c r="G11581" s="14"/>
      <c r="H11581" s="15">
        <f>HYPERLINK("https://docs.wto.org/imrd/directdoc.asp?DDFDocuments/t/G/SPS/NNZL226.DOC","EN")</f>
      </c>
      <c r="I11581" s="15">
        <f>HYPERLINK("https://docs.wto.org/imrd/directdoc.asp?DDFDocuments/u/G/SPS/NNZL226.DOC","FR")</f>
      </c>
      <c r="J11581" s="15">
        <f>HYPERLINK("https://docs.wto.org/imrd/directdoc.asp?DDFDocuments/v/G/SPS/NNZL226.DOC","ES")</f>
      </c>
    </row>
    <row r="11582">
      <c r="A11582" s="10" t="s">
        <v>19800</v>
      </c>
      <c r="B11582" s="11" t="s">
        <v>195</v>
      </c>
      <c r="C11582" s="10" t="s">
        <v>18</v>
      </c>
      <c r="D11582" s="12">
        <v>37757</v>
      </c>
      <c r="E11582" s="13" t="s">
        <v>19801</v>
      </c>
      <c r="F11582" s="13" t="s">
        <v>1089</v>
      </c>
      <c r="G11582" s="14"/>
      <c r="H11582" s="15">
        <f>HYPERLINK("https://docs.wto.org/imrd/directdoc.asp?DDFDocuments/t/G/SPS/NNZL227.DOC","EN")</f>
      </c>
      <c r="I11582" s="15">
        <f>HYPERLINK("https://docs.wto.org/imrd/directdoc.asp?DDFDocuments/u/G/SPS/NNZL227.DOC","FR")</f>
      </c>
      <c r="J11582" s="15">
        <f>HYPERLINK("https://docs.wto.org/imrd/directdoc.asp?DDFDocuments/v/G/SPS/NNZL227.DOC","ES")</f>
      </c>
    </row>
    <row r="11583">
      <c r="A11583" s="10" t="s">
        <v>19802</v>
      </c>
      <c r="B11583" s="11" t="s">
        <v>195</v>
      </c>
      <c r="C11583" s="10" t="s">
        <v>18</v>
      </c>
      <c r="D11583" s="12">
        <v>37757</v>
      </c>
      <c r="E11583" s="13" t="s">
        <v>19803</v>
      </c>
      <c r="F11583" s="13" t="s">
        <v>1089</v>
      </c>
      <c r="G11583" s="14"/>
      <c r="H11583" s="15">
        <f>HYPERLINK("https://docs.wto.org/imrd/directdoc.asp?DDFDocuments/t/G/SPS/NNZL228.doc","EN")</f>
      </c>
      <c r="I11583" s="15">
        <f>HYPERLINK("https://docs.wto.org/imrd/directdoc.asp?DDFDocuments/u/G/SPS/NNZL228.doc","FR")</f>
      </c>
      <c r="J11583" s="15">
        <f>HYPERLINK("https://docs.wto.org/imrd/directdoc.asp?DDFDocuments/v/G/SPS/NNZL228.doc","ES")</f>
      </c>
    </row>
    <row r="11584">
      <c r="A11584" s="10" t="s">
        <v>19804</v>
      </c>
      <c r="B11584" s="11" t="s">
        <v>195</v>
      </c>
      <c r="C11584" s="10" t="s">
        <v>18</v>
      </c>
      <c r="D11584" s="12">
        <v>37757</v>
      </c>
      <c r="E11584" s="13" t="s">
        <v>19805</v>
      </c>
      <c r="F11584" s="13" t="s">
        <v>1089</v>
      </c>
      <c r="G11584" s="14"/>
      <c r="H11584" s="15">
        <f>HYPERLINK("https://docs.wto.org/imrd/directdoc.asp?DDFDocuments/q/G/SPS/NNZL229.pdf","EN")</f>
      </c>
      <c r="I11584" s="15">
        <f>HYPERLINK("https://docs.wto.org/imrd/directdoc.asp?DDFDocuments/r/G/SPS/NNZL229.pdf","FR")</f>
      </c>
      <c r="J11584" s="15">
        <f>HYPERLINK("https://docs.wto.org/imrd/directdoc.asp?DDFDocuments/s/G/SPS/NNZL229.pdf","ES")</f>
      </c>
    </row>
    <row r="11585">
      <c r="A11585" s="10" t="s">
        <v>19806</v>
      </c>
      <c r="B11585" s="11" t="s">
        <v>233</v>
      </c>
      <c r="C11585" s="10" t="s">
        <v>18</v>
      </c>
      <c r="D11585" s="12">
        <v>37757</v>
      </c>
      <c r="E11585" s="13" t="s">
        <v>19807</v>
      </c>
      <c r="F11585" s="13" t="s">
        <v>607</v>
      </c>
      <c r="G11585" s="14" t="s">
        <v>349</v>
      </c>
      <c r="H11585" s="15">
        <f>HYPERLINK("https://docs.wto.org/imrd/directdoc.asp?DDFDocuments/t/G/SPS/NPER52.DOC","EN")</f>
      </c>
      <c r="I11585" s="15">
        <f>HYPERLINK("https://docs.wto.org/imrd/directdoc.asp?DDFDocuments/u/G/SPS/NPER52.DOC","FR")</f>
      </c>
      <c r="J11585" s="15">
        <f>HYPERLINK("https://docs.wto.org/imrd/directdoc.asp?DDFDocuments/v/G/SPS/NPER52.DOC","ES")</f>
      </c>
    </row>
    <row r="11586">
      <c r="A11586" s="10" t="s">
        <v>19808</v>
      </c>
      <c r="B11586" s="11" t="s">
        <v>149</v>
      </c>
      <c r="C11586" s="10" t="s">
        <v>18</v>
      </c>
      <c r="D11586" s="12">
        <v>37750</v>
      </c>
      <c r="E11586" s="13" t="s">
        <v>19809</v>
      </c>
      <c r="F11586" s="13" t="s">
        <v>6497</v>
      </c>
      <c r="G11586" s="14"/>
      <c r="H11586" s="15">
        <f>HYPERLINK("https://docs.wto.org/imrd/directdoc.asp?DDFDocuments/t/G/SPS/NCHN17.DOC","EN")</f>
      </c>
      <c r="I11586" s="15">
        <f>HYPERLINK("https://docs.wto.org/imrd/directdoc.asp?DDFDocuments/u/G/SPS/NCHN17.DOC","FR")</f>
      </c>
      <c r="J11586" s="15">
        <f>HYPERLINK("https://docs.wto.org/imrd/directdoc.asp?DDFDocuments/v/G/SPS/NCHN17.DOC","ES")</f>
      </c>
    </row>
    <row r="11587">
      <c r="A11587" s="10" t="s">
        <v>19810</v>
      </c>
      <c r="B11587" s="11" t="s">
        <v>82</v>
      </c>
      <c r="C11587" s="10" t="s">
        <v>201</v>
      </c>
      <c r="D11587" s="12">
        <v>37750</v>
      </c>
      <c r="E11587" s="13" t="s">
        <v>19</v>
      </c>
      <c r="F11587" s="13" t="s">
        <v>144</v>
      </c>
      <c r="G11587" s="14" t="s">
        <v>188</v>
      </c>
      <c r="H11587" s="15">
        <f>HYPERLINK("https://docs.wto.org/imrd/directdoc.asp?DDFDocuments/t/G/SPS/NEEC198C1.DOC","EN")</f>
      </c>
      <c r="I11587" s="15">
        <f>HYPERLINK("https://docs.wto.org/imrd/directdoc.asp?DDFDocuments/u/G/SPS/NEEC198C1.DOC","FR")</f>
      </c>
      <c r="J11587" s="15">
        <f>HYPERLINK("https://docs.wto.org/imrd/directdoc.asp?DDFDocuments/v/G/SPS/NEEC198C1.DOC","ES")</f>
      </c>
    </row>
    <row r="11588">
      <c r="A11588" s="10" t="s">
        <v>19811</v>
      </c>
      <c r="B11588" s="11" t="s">
        <v>82</v>
      </c>
      <c r="C11588" s="10" t="s">
        <v>18</v>
      </c>
      <c r="D11588" s="12">
        <v>37750</v>
      </c>
      <c r="E11588" s="13" t="s">
        <v>19812</v>
      </c>
      <c r="F11588" s="13" t="s">
        <v>158</v>
      </c>
      <c r="G11588" s="14"/>
      <c r="H11588" s="15">
        <f>HYPERLINK("https://docs.wto.org/imrd/directdoc.asp?DDFDocuments/t/G/SPS/NEEC199.DOC","EN")</f>
      </c>
      <c r="I11588" s="15">
        <f>HYPERLINK("https://docs.wto.org/imrd/directdoc.asp?DDFDocuments/u/G/SPS/NEEC199.DOC","FR")</f>
      </c>
      <c r="J11588" s="15">
        <f>HYPERLINK("https://docs.wto.org/imrd/directdoc.asp?DDFDocuments/v/G/SPS/NEEC199.DOC","ES")</f>
      </c>
    </row>
    <row r="11589">
      <c r="A11589" s="10" t="s">
        <v>19813</v>
      </c>
      <c r="B11589" s="11" t="s">
        <v>161</v>
      </c>
      <c r="C11589" s="10" t="s">
        <v>18</v>
      </c>
      <c r="D11589" s="12">
        <v>37750</v>
      </c>
      <c r="E11589" s="13" t="s">
        <v>19814</v>
      </c>
      <c r="F11589" s="13" t="s">
        <v>122</v>
      </c>
      <c r="G11589" s="14"/>
      <c r="H11589" s="15">
        <f>HYPERLINK("https://docs.wto.org/imrd/directdoc.asp?DDFDocuments/t/G/SPS/NUSA702.DOC","EN")</f>
      </c>
      <c r="I11589" s="15">
        <f>HYPERLINK("https://docs.wto.org/imrd/directdoc.asp?DDFDocuments/u/G/SPS/NUSA702.DOC","FR")</f>
      </c>
      <c r="J11589" s="15">
        <f>HYPERLINK("https://docs.wto.org/imrd/directdoc.asp?DDFDocuments/v/G/SPS/NUSA702.DOC","ES")</f>
      </c>
    </row>
    <row r="11590">
      <c r="A11590" s="10" t="s">
        <v>19815</v>
      </c>
      <c r="B11590" s="11" t="s">
        <v>43</v>
      </c>
      <c r="C11590" s="10" t="s">
        <v>18</v>
      </c>
      <c r="D11590" s="12">
        <v>37748</v>
      </c>
      <c r="E11590" s="13" t="s">
        <v>2241</v>
      </c>
      <c r="F11590" s="13" t="s">
        <v>4385</v>
      </c>
      <c r="G11590" s="14"/>
      <c r="H11590" s="15">
        <f>HYPERLINK("https://docs.wto.org/imrd/directdoc.asp?DDFDocuments/t/G/SPS/NROM4.DOC","EN")</f>
      </c>
      <c r="I11590" s="15">
        <f>HYPERLINK("https://docs.wto.org/imrd/directdoc.asp?DDFDocuments/u/G/SPS/NROM4.DOC","FR")</f>
      </c>
      <c r="J11590" s="15">
        <f>HYPERLINK("https://docs.wto.org/imrd/directdoc.asp?DDFDocuments/v/G/SPS/NROM4.DOC","ES")</f>
      </c>
    </row>
    <row r="11591">
      <c r="A11591" s="10" t="s">
        <v>19816</v>
      </c>
      <c r="B11591" s="11" t="s">
        <v>141</v>
      </c>
      <c r="C11591" s="10" t="s">
        <v>18</v>
      </c>
      <c r="D11591" s="12">
        <v>37743</v>
      </c>
      <c r="E11591" s="13" t="s">
        <v>19817</v>
      </c>
      <c r="F11591" s="13" t="s">
        <v>733</v>
      </c>
      <c r="G11591" s="14"/>
      <c r="H11591" s="15">
        <f>HYPERLINK("https://docs.wto.org/imrd/directdoc.asp?DDFDocuments/t/G/SPS/NHUN17.DOC","EN")</f>
      </c>
      <c r="I11591" s="15">
        <f>HYPERLINK("https://docs.wto.org/imrd/directdoc.asp?DDFDocuments/u/G/SPS/NHUN17.DOC","FR")</f>
      </c>
      <c r="J11591" s="15">
        <f>HYPERLINK("https://docs.wto.org/imrd/directdoc.asp?DDFDocuments/v/G/SPS/NHUN17.DOC","ES")</f>
      </c>
    </row>
    <row r="11592">
      <c r="A11592" s="10" t="s">
        <v>19818</v>
      </c>
      <c r="B11592" s="11" t="s">
        <v>82</v>
      </c>
      <c r="C11592" s="10" t="s">
        <v>18</v>
      </c>
      <c r="D11592" s="12">
        <v>37742</v>
      </c>
      <c r="E11592" s="13" t="s">
        <v>19819</v>
      </c>
      <c r="F11592" s="13" t="s">
        <v>1550</v>
      </c>
      <c r="G11592" s="14"/>
      <c r="H11592" s="15">
        <f>HYPERLINK("https://docs.wto.org/imrd/directdoc.asp?DDFDocuments/q/G/SPS/NEEC197.pdf","EN")</f>
      </c>
      <c r="I11592" s="15">
        <f>HYPERLINK("https://docs.wto.org/imrd/directdoc.asp?DDFDocuments/r/G/SPS/NEEC197.pdf","FR")</f>
      </c>
      <c r="J11592" s="15">
        <f>HYPERLINK("https://docs.wto.org/imrd/directdoc.asp?DDFDocuments/s/G/SPS/NEEC197.pdf","ES")</f>
      </c>
    </row>
    <row r="11593">
      <c r="A11593" s="10" t="s">
        <v>19820</v>
      </c>
      <c r="B11593" s="11" t="s">
        <v>82</v>
      </c>
      <c r="C11593" s="10" t="s">
        <v>18</v>
      </c>
      <c r="D11593" s="12">
        <v>37742</v>
      </c>
      <c r="E11593" s="13" t="s">
        <v>19821</v>
      </c>
      <c r="F11593" s="13" t="s">
        <v>144</v>
      </c>
      <c r="G11593" s="14" t="s">
        <v>5038</v>
      </c>
      <c r="H11593" s="15">
        <f>HYPERLINK("https://docs.wto.org/imrd/directdoc.asp?DDFDocuments/t/G/SPS/NEEC198.DOC","EN")</f>
      </c>
      <c r="I11593" s="15">
        <f>HYPERLINK("https://docs.wto.org/imrd/directdoc.asp?DDFDocuments/u/G/SPS/NEEC198.DOC","FR")</f>
      </c>
      <c r="J11593" s="15">
        <f>HYPERLINK("https://docs.wto.org/imrd/directdoc.asp?DDFDocuments/v/G/SPS/NEEC198.DOC","ES")</f>
      </c>
    </row>
    <row r="11594">
      <c r="A11594" s="10" t="s">
        <v>19822</v>
      </c>
      <c r="B11594" s="11" t="s">
        <v>19597</v>
      </c>
      <c r="C11594" s="10" t="s">
        <v>12</v>
      </c>
      <c r="D11594" s="12">
        <v>37742</v>
      </c>
      <c r="E11594" s="13" t="s">
        <v>19823</v>
      </c>
      <c r="F11594" s="13" t="s">
        <v>19650</v>
      </c>
      <c r="G11594" s="14" t="s">
        <v>3481</v>
      </c>
      <c r="H11594" s="15">
        <f>HYPERLINK("https://docs.wto.org/imrd/directdoc.asp?DDFDocuments/t/G/SPS/NTTO2.DOC","EN")</f>
      </c>
      <c r="I11594" s="15">
        <f>HYPERLINK("https://docs.wto.org/imrd/directdoc.asp?DDFDocuments/u/G/SPS/NTTO2.DOC","FR")</f>
      </c>
      <c r="J11594" s="15">
        <f>HYPERLINK("https://docs.wto.org/imrd/directdoc.asp?DDFDocuments/v/G/SPS/NTTO2.DOC","ES")</f>
      </c>
    </row>
    <row r="11595">
      <c r="A11595" s="10" t="s">
        <v>19824</v>
      </c>
      <c r="B11595" s="11" t="s">
        <v>365</v>
      </c>
      <c r="C11595" s="10" t="s">
        <v>18</v>
      </c>
      <c r="D11595" s="12">
        <v>37741</v>
      </c>
      <c r="E11595" s="13" t="s">
        <v>19825</v>
      </c>
      <c r="F11595" s="13" t="s">
        <v>1282</v>
      </c>
      <c r="G11595" s="14"/>
      <c r="H11595" s="15">
        <f>HYPERLINK("https://docs.wto.org/imrd/directdoc.asp?DDFDocuments/t/G/SPS/NCHL132.doc","EN")</f>
      </c>
      <c r="I11595" s="15">
        <f>HYPERLINK("https://docs.wto.org/imrd/directdoc.asp?DDFDocuments/u/G/SPS/NCHL132.doc","FR")</f>
      </c>
      <c r="J11595" s="15">
        <f>HYPERLINK("https://docs.wto.org/imrd/directdoc.asp?DDFDocuments/v/G/SPS/NCHL132.doc","ES")</f>
      </c>
    </row>
    <row r="11596">
      <c r="A11596" s="10" t="s">
        <v>19826</v>
      </c>
      <c r="B11596" s="11" t="s">
        <v>161</v>
      </c>
      <c r="C11596" s="10" t="s">
        <v>40</v>
      </c>
      <c r="D11596" s="12">
        <v>37741</v>
      </c>
      <c r="E11596" s="13" t="s">
        <v>19</v>
      </c>
      <c r="F11596" s="13" t="s">
        <v>9543</v>
      </c>
      <c r="G11596" s="14" t="s">
        <v>14097</v>
      </c>
      <c r="H11596" s="15">
        <f>HYPERLINK("https://docs.wto.org/imrd/directdoc.asp?DDFDocuments/t/G/SPS/NUSA171R1A2.DOC","EN")</f>
      </c>
      <c r="I11596" s="15">
        <f>HYPERLINK("https://docs.wto.org/imrd/directdoc.asp?DDFDocuments/u/G/SPS/NUSA171R1A2.DOC","FR")</f>
      </c>
      <c r="J11596" s="15">
        <f>HYPERLINK("https://docs.wto.org/imrd/directdoc.asp?DDFDocuments/v/G/SPS/NUSA171R1A2.DOC","ES")</f>
      </c>
    </row>
    <row r="11597">
      <c r="A11597" s="10" t="s">
        <v>19827</v>
      </c>
      <c r="B11597" s="11" t="s">
        <v>161</v>
      </c>
      <c r="C11597" s="10" t="s">
        <v>40</v>
      </c>
      <c r="D11597" s="12">
        <v>37741</v>
      </c>
      <c r="E11597" s="13" t="s">
        <v>19</v>
      </c>
      <c r="F11597" s="13" t="s">
        <v>5163</v>
      </c>
      <c r="G11597" s="14" t="s">
        <v>779</v>
      </c>
      <c r="H11597" s="15">
        <f>HYPERLINK("https://docs.wto.org/imrd/directdoc.asp?DDFDocuments/t/G/SPS/NUSA693A1.DOC","EN")</f>
      </c>
      <c r="I11597" s="15">
        <f>HYPERLINK("https://docs.wto.org/imrd/directdoc.asp?DDFDocuments/u/G/SPS/NUSA693A1.DOC","FR")</f>
      </c>
      <c r="J11597" s="15">
        <f>HYPERLINK("https://docs.wto.org/imrd/directdoc.asp?DDFDocuments/v/G/SPS/NUSA693A1.DOC","ES")</f>
      </c>
    </row>
    <row r="11598">
      <c r="A11598" s="10" t="s">
        <v>19828</v>
      </c>
      <c r="B11598" s="11" t="s">
        <v>365</v>
      </c>
      <c r="C11598" s="10" t="s">
        <v>18</v>
      </c>
      <c r="D11598" s="12">
        <v>37740</v>
      </c>
      <c r="E11598" s="13" t="s">
        <v>8643</v>
      </c>
      <c r="F11598" s="13" t="s">
        <v>1089</v>
      </c>
      <c r="G11598" s="14"/>
      <c r="H11598" s="15">
        <f>HYPERLINK("https://docs.wto.org/imrd/directdoc.asp?DDFDocuments/t/G/SPS/NCHL131.DOC","EN")</f>
      </c>
      <c r="I11598" s="15">
        <f>HYPERLINK("https://docs.wto.org/imrd/directdoc.asp?DDFDocuments/u/G/SPS/NCHL131.DOC","FR")</f>
      </c>
      <c r="J11598" s="15">
        <f>HYPERLINK("https://docs.wto.org/imrd/directdoc.asp?DDFDocuments/v/G/SPS/NCHL131.DOC","ES")</f>
      </c>
    </row>
    <row r="11599">
      <c r="A11599" s="10" t="s">
        <v>19829</v>
      </c>
      <c r="B11599" s="11" t="s">
        <v>365</v>
      </c>
      <c r="C11599" s="10" t="s">
        <v>18</v>
      </c>
      <c r="D11599" s="12">
        <v>37740</v>
      </c>
      <c r="E11599" s="13" t="s">
        <v>19830</v>
      </c>
      <c r="F11599" s="13" t="s">
        <v>992</v>
      </c>
      <c r="G11599" s="14"/>
      <c r="H11599" s="15">
        <f>HYPERLINK("https://docs.wto.org/imrd/directdoc.asp?DDFDocuments/t/G/SPS/NCHL133.DOC","EN")</f>
      </c>
      <c r="I11599" s="15">
        <f>HYPERLINK("https://docs.wto.org/imrd/directdoc.asp?DDFDocuments/u/G/SPS/NCHL133.DOC","FR")</f>
      </c>
      <c r="J11599" s="15">
        <f>HYPERLINK("https://docs.wto.org/imrd/directdoc.asp?DDFDocuments/v/G/SPS/NCHL133.DOC","ES")</f>
      </c>
    </row>
    <row r="11600">
      <c r="A11600" s="10" t="s">
        <v>19831</v>
      </c>
      <c r="B11600" s="11" t="s">
        <v>195</v>
      </c>
      <c r="C11600" s="10" t="s">
        <v>18</v>
      </c>
      <c r="D11600" s="12">
        <v>37740</v>
      </c>
      <c r="E11600" s="13" t="s">
        <v>971</v>
      </c>
      <c r="F11600" s="13" t="s">
        <v>144</v>
      </c>
      <c r="G11600" s="14" t="s">
        <v>188</v>
      </c>
      <c r="H11600" s="15">
        <f>HYPERLINK("https://docs.wto.org/imrd/directdoc.asp?DDFDocuments/t/G/SPS/NNZL203.doc","EN")</f>
      </c>
      <c r="I11600" s="15">
        <f>HYPERLINK("https://docs.wto.org/imrd/directdoc.asp?DDFDocuments/u/G/SPS/NNZL203.doc","FR")</f>
      </c>
      <c r="J11600" s="15">
        <f>HYPERLINK("https://docs.wto.org/imrd/directdoc.asp?DDFDocuments/v/G/SPS/NNZL203.doc","ES")</f>
      </c>
    </row>
    <row r="11601">
      <c r="A11601" s="10" t="s">
        <v>19832</v>
      </c>
      <c r="B11601" s="11" t="s">
        <v>195</v>
      </c>
      <c r="C11601" s="10" t="s">
        <v>18</v>
      </c>
      <c r="D11601" s="12">
        <v>37740</v>
      </c>
      <c r="E11601" s="13" t="s">
        <v>971</v>
      </c>
      <c r="F11601" s="13" t="s">
        <v>144</v>
      </c>
      <c r="G11601" s="14" t="s">
        <v>72</v>
      </c>
      <c r="H11601" s="15">
        <f>HYPERLINK("https://docs.wto.org/imrd/directdoc.asp?DDFDocuments/t/G/SPS/NNZL204.doc","EN")</f>
      </c>
      <c r="I11601" s="15">
        <f>HYPERLINK("https://docs.wto.org/imrd/directdoc.asp?DDFDocuments/u/G/SPS/NNZL204.doc","FR")</f>
      </c>
      <c r="J11601" s="15">
        <f>HYPERLINK("https://docs.wto.org/imrd/directdoc.asp?DDFDocuments/v/G/SPS/NNZL204.doc","ES")</f>
      </c>
    </row>
    <row r="11602">
      <c r="A11602" s="10" t="s">
        <v>19833</v>
      </c>
      <c r="B11602" s="11" t="s">
        <v>195</v>
      </c>
      <c r="C11602" s="10" t="s">
        <v>18</v>
      </c>
      <c r="D11602" s="12">
        <v>37740</v>
      </c>
      <c r="E11602" s="13" t="s">
        <v>971</v>
      </c>
      <c r="F11602" s="13" t="s">
        <v>144</v>
      </c>
      <c r="G11602" s="14" t="s">
        <v>14097</v>
      </c>
      <c r="H11602" s="15">
        <f>HYPERLINK("https://docs.wto.org/imrd/directdoc.asp?DDFDocuments/t/G/SPS/NNZL205.DOC","EN")</f>
      </c>
      <c r="I11602" s="15">
        <f>HYPERLINK("https://docs.wto.org/imrd/directdoc.asp?DDFDocuments/u/G/SPS/NNZL205.DOC","FR")</f>
      </c>
      <c r="J11602" s="15">
        <f>HYPERLINK("https://docs.wto.org/imrd/directdoc.asp?DDFDocuments/v/G/SPS/NNZL205.DOC","ES")</f>
      </c>
    </row>
    <row r="11603">
      <c r="A11603" s="10" t="s">
        <v>19834</v>
      </c>
      <c r="B11603" s="11" t="s">
        <v>195</v>
      </c>
      <c r="C11603" s="10" t="s">
        <v>18</v>
      </c>
      <c r="D11603" s="12">
        <v>37740</v>
      </c>
      <c r="E11603" s="13" t="s">
        <v>971</v>
      </c>
      <c r="F11603" s="13" t="s">
        <v>144</v>
      </c>
      <c r="G11603" s="14" t="s">
        <v>3481</v>
      </c>
      <c r="H11603" s="15">
        <f>HYPERLINK("https://docs.wto.org/imrd/directdoc.asp?DDFDocuments/t/G/SPS/NNZL206.doc","EN")</f>
      </c>
      <c r="I11603" s="15">
        <f>HYPERLINK("https://docs.wto.org/imrd/directdoc.asp?DDFDocuments/u/G/SPS/NNZL206.doc","FR")</f>
      </c>
      <c r="J11603" s="15">
        <f>HYPERLINK("https://docs.wto.org/imrd/directdoc.asp?DDFDocuments/v/G/SPS/NNZL206.doc","ES")</f>
      </c>
    </row>
    <row r="11604">
      <c r="A11604" s="10" t="s">
        <v>19835</v>
      </c>
      <c r="B11604" s="11" t="s">
        <v>195</v>
      </c>
      <c r="C11604" s="10" t="s">
        <v>18</v>
      </c>
      <c r="D11604" s="12">
        <v>37740</v>
      </c>
      <c r="E11604" s="13" t="s">
        <v>19836</v>
      </c>
      <c r="F11604" s="13" t="s">
        <v>144</v>
      </c>
      <c r="G11604" s="14" t="s">
        <v>188</v>
      </c>
      <c r="H11604" s="15">
        <f>HYPERLINK("https://docs.wto.org/imrd/directdoc.asp?DDFDocuments/t/G/SPS/NNZL207.doc","EN")</f>
      </c>
      <c r="I11604" s="15">
        <f>HYPERLINK("https://docs.wto.org/imrd/directdoc.asp?DDFDocuments/u/G/SPS/NNZL207.doc","FR")</f>
      </c>
      <c r="J11604" s="15">
        <f>HYPERLINK("https://docs.wto.org/imrd/directdoc.asp?DDFDocuments/v/G/SPS/NNZL207.doc","ES")</f>
      </c>
    </row>
    <row r="11605">
      <c r="A11605" s="10" t="s">
        <v>19837</v>
      </c>
      <c r="B11605" s="11" t="s">
        <v>195</v>
      </c>
      <c r="C11605" s="10" t="s">
        <v>18</v>
      </c>
      <c r="D11605" s="12">
        <v>37740</v>
      </c>
      <c r="E11605" s="13" t="s">
        <v>19836</v>
      </c>
      <c r="F11605" s="13" t="s">
        <v>144</v>
      </c>
      <c r="G11605" s="14" t="s">
        <v>14097</v>
      </c>
      <c r="H11605" s="15">
        <f>HYPERLINK("https://docs.wto.org/imrd/directdoc.asp?DDFDocuments/t/G/SPS/NNZL208.doc","EN")</f>
      </c>
      <c r="I11605" s="15">
        <f>HYPERLINK("https://docs.wto.org/imrd/directdoc.asp?DDFDocuments/u/G/SPS/NNZL208.doc","FR")</f>
      </c>
      <c r="J11605" s="15">
        <f>HYPERLINK("https://docs.wto.org/imrd/directdoc.asp?DDFDocuments/v/G/SPS/NNZL208.doc","ES")</f>
      </c>
    </row>
    <row r="11606">
      <c r="A11606" s="10" t="s">
        <v>19838</v>
      </c>
      <c r="B11606" s="11" t="s">
        <v>195</v>
      </c>
      <c r="C11606" s="10" t="s">
        <v>18</v>
      </c>
      <c r="D11606" s="12">
        <v>37740</v>
      </c>
      <c r="E11606" s="13" t="s">
        <v>19836</v>
      </c>
      <c r="F11606" s="13" t="s">
        <v>144</v>
      </c>
      <c r="G11606" s="14" t="s">
        <v>3481</v>
      </c>
      <c r="H11606" s="15">
        <f>HYPERLINK("https://docs.wto.org/imrd/directdoc.asp?DDFDocuments/t/G/SPS/NNZL209.doc","EN")</f>
      </c>
      <c r="I11606" s="15">
        <f>HYPERLINK("https://docs.wto.org/imrd/directdoc.asp?DDFDocuments/u/G/SPS/NNZL209.doc","FR")</f>
      </c>
      <c r="J11606" s="15">
        <f>HYPERLINK("https://docs.wto.org/imrd/directdoc.asp?DDFDocuments/v/G/SPS/NNZL209.doc","ES")</f>
      </c>
    </row>
    <row r="11607">
      <c r="A11607" s="10" t="s">
        <v>19839</v>
      </c>
      <c r="B11607" s="11" t="s">
        <v>195</v>
      </c>
      <c r="C11607" s="10" t="s">
        <v>18</v>
      </c>
      <c r="D11607" s="12">
        <v>37733</v>
      </c>
      <c r="E11607" s="13" t="s">
        <v>19840</v>
      </c>
      <c r="F11607" s="13" t="s">
        <v>144</v>
      </c>
      <c r="G11607" s="14" t="s">
        <v>188</v>
      </c>
      <c r="H11607" s="15">
        <f>HYPERLINK("https://docs.wto.org/imrd/directdoc.asp?DDFDocuments/t/G/SPS/NNZL202.doc","EN")</f>
      </c>
      <c r="I11607" s="15">
        <f>HYPERLINK("https://docs.wto.org/imrd/directdoc.asp?DDFDocuments/u/G/SPS/NNZL202.doc","FR")</f>
      </c>
      <c r="J11607" s="15">
        <f>HYPERLINK("https://docs.wto.org/imrd/directdoc.asp?DDFDocuments/v/G/SPS/NNZL202.doc","ES")</f>
      </c>
    </row>
    <row r="11608">
      <c r="A11608" s="10" t="s">
        <v>19841</v>
      </c>
      <c r="B11608" s="11" t="s">
        <v>351</v>
      </c>
      <c r="C11608" s="10" t="s">
        <v>18</v>
      </c>
      <c r="D11608" s="12">
        <v>37726</v>
      </c>
      <c r="E11608" s="13" t="s">
        <v>19842</v>
      </c>
      <c r="F11608" s="13" t="s">
        <v>186</v>
      </c>
      <c r="G11608" s="14"/>
      <c r="H11608" s="15">
        <f>HYPERLINK("https://docs.wto.org/imrd/directdoc.asp?DDFDocuments/t/G/SPS/NJOR4.DOC","EN")</f>
      </c>
      <c r="I11608" s="15">
        <f>HYPERLINK("https://docs.wto.org/imrd/directdoc.asp?DDFDocuments/u/G/SPS/NJOR4.DOC","FR")</f>
      </c>
      <c r="J11608" s="15">
        <f>HYPERLINK("https://docs.wto.org/imrd/directdoc.asp?DDFDocuments/v/G/SPS/NJOR4.DOC","ES")</f>
      </c>
    </row>
    <row r="11609">
      <c r="A11609" s="10" t="s">
        <v>19843</v>
      </c>
      <c r="B11609" s="11" t="s">
        <v>233</v>
      </c>
      <c r="C11609" s="10" t="s">
        <v>12</v>
      </c>
      <c r="D11609" s="12">
        <v>37726</v>
      </c>
      <c r="E11609" s="13" t="s">
        <v>19844</v>
      </c>
      <c r="F11609" s="13" t="s">
        <v>5891</v>
      </c>
      <c r="G11609" s="14"/>
      <c r="H11609" s="15">
        <f>HYPERLINK("https://docs.wto.org/imrd/directdoc.asp?DDFDocuments/q/G/SPS/NPER51.pdf","EN")</f>
      </c>
      <c r="I11609" s="15">
        <f>HYPERLINK("https://docs.wto.org/imrd/directdoc.asp?DDFDocuments/r/G/SPS/NPER51.pdf","FR")</f>
      </c>
      <c r="J11609" s="15">
        <f>HYPERLINK("https://docs.wto.org/imrd/directdoc.asp?DDFDocuments/s/G/SPS/NPER51.pdf","ES")</f>
      </c>
    </row>
    <row r="11610">
      <c r="A11610" s="10" t="s">
        <v>19845</v>
      </c>
      <c r="B11610" s="11" t="s">
        <v>95</v>
      </c>
      <c r="C11610" s="10" t="s">
        <v>18</v>
      </c>
      <c r="D11610" s="12">
        <v>37725</v>
      </c>
      <c r="E11610" s="13" t="s">
        <v>19846</v>
      </c>
      <c r="F11610" s="13" t="s">
        <v>158</v>
      </c>
      <c r="G11610" s="14" t="s">
        <v>149</v>
      </c>
      <c r="H11610" s="15">
        <f>HYPERLINK("https://docs.wto.org/imrd/directdoc.asp?DDFDocuments/t/G/SPS/NBRA76.doc","EN")</f>
      </c>
      <c r="I11610" s="15">
        <f>HYPERLINK("https://docs.wto.org/imrd/directdoc.asp?DDFDocuments/u/G/SPS/NBRA76.doc","FR")</f>
      </c>
      <c r="J11610" s="15">
        <f>HYPERLINK("https://docs.wto.org/imrd/directdoc.asp?DDFDocuments/v/G/SPS/NBRA76.doc","ES")</f>
      </c>
    </row>
    <row r="11611">
      <c r="A11611" s="10" t="s">
        <v>19847</v>
      </c>
      <c r="B11611" s="11" t="s">
        <v>95</v>
      </c>
      <c r="C11611" s="10" t="s">
        <v>18</v>
      </c>
      <c r="D11611" s="12">
        <v>37725</v>
      </c>
      <c r="E11611" s="13" t="s">
        <v>10981</v>
      </c>
      <c r="F11611" s="13" t="s">
        <v>32</v>
      </c>
      <c r="G11611" s="14" t="s">
        <v>183</v>
      </c>
      <c r="H11611" s="15">
        <f>HYPERLINK("https://docs.wto.org/imrd/directdoc.asp?DDFDocuments/t/G/SPS/NBRA77.doc","EN")</f>
      </c>
      <c r="I11611" s="15">
        <f>HYPERLINK("https://docs.wto.org/imrd/directdoc.asp?DDFDocuments/u/G/SPS/NBRA77.doc","FR")</f>
      </c>
      <c r="J11611" s="15">
        <f>HYPERLINK("https://docs.wto.org/imrd/directdoc.asp?DDFDocuments/v/G/SPS/NBRA77.doc","ES")</f>
      </c>
    </row>
    <row r="11612">
      <c r="A11612" s="10" t="s">
        <v>19848</v>
      </c>
      <c r="B11612" s="11" t="s">
        <v>95</v>
      </c>
      <c r="C11612" s="10" t="s">
        <v>18</v>
      </c>
      <c r="D11612" s="12">
        <v>37725</v>
      </c>
      <c r="E11612" s="13" t="s">
        <v>19849</v>
      </c>
      <c r="F11612" s="13" t="s">
        <v>4966</v>
      </c>
      <c r="G11612" s="14"/>
      <c r="H11612" s="15">
        <f>HYPERLINK("https://docs.wto.org/imrd/directdoc.asp?DDFDocuments/q/G/SPS/NBRA78.pdf","EN")</f>
      </c>
      <c r="I11612" s="15">
        <f>HYPERLINK("https://docs.wto.org/imrd/directdoc.asp?DDFDocuments/r/G/SPS/NBRA78.pdf","FR")</f>
      </c>
      <c r="J11612" s="15">
        <f>HYPERLINK("https://docs.wto.org/imrd/directdoc.asp?DDFDocuments/s/G/SPS/NBRA78.pdf","ES")</f>
      </c>
    </row>
    <row r="11613">
      <c r="A11613" s="10" t="s">
        <v>19850</v>
      </c>
      <c r="B11613" s="11" t="s">
        <v>82</v>
      </c>
      <c r="C11613" s="10" t="s">
        <v>18</v>
      </c>
      <c r="D11613" s="12">
        <v>37722</v>
      </c>
      <c r="E11613" s="13" t="s">
        <v>19851</v>
      </c>
      <c r="F11613" s="13" t="s">
        <v>787</v>
      </c>
      <c r="G11613" s="14"/>
      <c r="H11613" s="15">
        <f>HYPERLINK("https://docs.wto.org/imrd/directdoc.asp?DDFDocuments/t/G/SPS/NEEC196.doc","EN")</f>
      </c>
      <c r="I11613" s="15">
        <f>HYPERLINK("https://docs.wto.org/imrd/directdoc.asp?DDFDocuments/u/G/SPS/NEEC196.doc","FR")</f>
      </c>
      <c r="J11613" s="15">
        <f>HYPERLINK("https://docs.wto.org/imrd/directdoc.asp?DDFDocuments/v/G/SPS/NEEC196.doc","ES")</f>
      </c>
    </row>
    <row r="11614">
      <c r="A11614" s="10" t="s">
        <v>19852</v>
      </c>
      <c r="B11614" s="11" t="s">
        <v>34</v>
      </c>
      <c r="C11614" s="10" t="s">
        <v>18</v>
      </c>
      <c r="D11614" s="12">
        <v>37722</v>
      </c>
      <c r="E11614" s="13" t="s">
        <v>19853</v>
      </c>
      <c r="F11614" s="13" t="s">
        <v>144</v>
      </c>
      <c r="G11614" s="14"/>
      <c r="H11614" s="15">
        <f>HYPERLINK("https://docs.wto.org/imrd/directdoc.asp?DDFDocuments/q/G/SPS/NJPN99.pdf","EN")</f>
      </c>
      <c r="I11614" s="15">
        <f>HYPERLINK("https://docs.wto.org/imrd/directdoc.asp?DDFDocuments/r/G/SPS/NJPN99.pdf","FR")</f>
      </c>
      <c r="J11614" s="15">
        <f>HYPERLINK("https://docs.wto.org/imrd/directdoc.asp?DDFDocuments/s/G/SPS/NJPN99.pdf","ES")</f>
      </c>
    </row>
    <row r="11615">
      <c r="A11615" s="10" t="s">
        <v>19854</v>
      </c>
      <c r="B11615" s="11" t="s">
        <v>87</v>
      </c>
      <c r="C11615" s="10" t="s">
        <v>12</v>
      </c>
      <c r="D11615" s="12">
        <v>37722</v>
      </c>
      <c r="E11615" s="13" t="s">
        <v>19855</v>
      </c>
      <c r="F11615" s="13" t="s">
        <v>3997</v>
      </c>
      <c r="G11615" s="14" t="s">
        <v>19744</v>
      </c>
      <c r="H11615" s="15">
        <f>HYPERLINK("https://docs.wto.org/imrd/directdoc.asp?DDFDocuments/t/G/SPS/NMEX193.doc","EN")</f>
      </c>
      <c r="I11615" s="15">
        <f>HYPERLINK("https://docs.wto.org/imrd/directdoc.asp?DDFDocuments/u/G/SPS/NMEX193.doc","FR")</f>
      </c>
      <c r="J11615" s="15">
        <f>HYPERLINK("https://docs.wto.org/imrd/directdoc.asp?DDFDocuments/v/G/SPS/NMEX193.doc","ES")</f>
      </c>
    </row>
    <row r="11616">
      <c r="A11616" s="10" t="s">
        <v>19856</v>
      </c>
      <c r="B11616" s="11" t="s">
        <v>161</v>
      </c>
      <c r="C11616" s="10" t="s">
        <v>40</v>
      </c>
      <c r="D11616" s="12">
        <v>37719</v>
      </c>
      <c r="E11616" s="13" t="s">
        <v>19</v>
      </c>
      <c r="F11616" s="13" t="s">
        <v>2192</v>
      </c>
      <c r="G11616" s="14"/>
      <c r="H11616" s="15">
        <f>HYPERLINK("https://docs.wto.org/imrd/directdoc.asp?DDFDocuments/t/G/SPS/NUSA594A1.DOC","EN")</f>
      </c>
      <c r="I11616" s="15">
        <f>HYPERLINK("https://docs.wto.org/imrd/directdoc.asp?DDFDocuments/u/G/SPS/NUSA594A1.DOC","FR")</f>
      </c>
      <c r="J11616" s="15">
        <f>HYPERLINK("https://docs.wto.org/imrd/directdoc.asp?DDFDocuments/v/G/SPS/NUSA594A1.DOC","ES")</f>
      </c>
    </row>
    <row r="11617">
      <c r="A11617" s="10" t="s">
        <v>19857</v>
      </c>
      <c r="B11617" s="11" t="s">
        <v>233</v>
      </c>
      <c r="C11617" s="10" t="s">
        <v>18</v>
      </c>
      <c r="D11617" s="12">
        <v>37718</v>
      </c>
      <c r="E11617" s="13" t="s">
        <v>19858</v>
      </c>
      <c r="F11617" s="13" t="s">
        <v>992</v>
      </c>
      <c r="G11617" s="14" t="s">
        <v>365</v>
      </c>
      <c r="H11617" s="15">
        <f>HYPERLINK("https://docs.wto.org/imrd/directdoc.asp?DDFDocuments/t/G/SPS/NPER50.doc","EN")</f>
      </c>
      <c r="I11617" s="15">
        <f>HYPERLINK("https://docs.wto.org/imrd/directdoc.asp?DDFDocuments/u/G/SPS/NPER50.doc","FR")</f>
      </c>
      <c r="J11617" s="15">
        <f>HYPERLINK("https://docs.wto.org/imrd/directdoc.asp?DDFDocuments/v/G/SPS/NPER50.doc","ES")</f>
      </c>
    </row>
    <row r="11618">
      <c r="A11618" s="10" t="s">
        <v>19859</v>
      </c>
      <c r="B11618" s="11" t="s">
        <v>188</v>
      </c>
      <c r="C11618" s="10" t="s">
        <v>40</v>
      </c>
      <c r="D11618" s="12">
        <v>37715</v>
      </c>
      <c r="E11618" s="13" t="s">
        <v>19</v>
      </c>
      <c r="F11618" s="13" t="s">
        <v>158</v>
      </c>
      <c r="G11618" s="14" t="s">
        <v>3481</v>
      </c>
      <c r="H11618" s="15">
        <f>HYPERLINK("https://docs.wto.org/imrd/directdoc.asp?DDFDocuments/q/G/SPS/NAUS90A1.pdf","EN")</f>
      </c>
      <c r="I11618" s="15">
        <f>HYPERLINK("https://docs.wto.org/imrd/directdoc.asp?DDFDocuments/r/G/SPS/NAUS90A1.pdf","FR")</f>
      </c>
      <c r="J11618" s="15">
        <f>HYPERLINK("https://docs.wto.org/imrd/directdoc.asp?DDFDocuments/s/G/SPS/NAUS90A1.pdf","ES")</f>
      </c>
    </row>
    <row r="11619">
      <c r="A11619" s="10" t="s">
        <v>19860</v>
      </c>
      <c r="B11619" s="11" t="s">
        <v>1129</v>
      </c>
      <c r="C11619" s="10" t="s">
        <v>40</v>
      </c>
      <c r="D11619" s="12">
        <v>37715</v>
      </c>
      <c r="E11619" s="13" t="s">
        <v>19</v>
      </c>
      <c r="F11619" s="13" t="s">
        <v>6327</v>
      </c>
      <c r="G11619" s="14" t="s">
        <v>3481</v>
      </c>
      <c r="H11619" s="15">
        <f>HYPERLINK("https://docs.wto.org/imrd/directdoc.asp?DDFDocuments/t/G/SPS/NMYS13A1.DOC","EN")</f>
      </c>
      <c r="I11619" s="15">
        <f>HYPERLINK("https://docs.wto.org/imrd/directdoc.asp?DDFDocuments/u/G/SPS/NMYS13A1.DOC","FR")</f>
      </c>
      <c r="J11619" s="15">
        <f>HYPERLINK("https://docs.wto.org/imrd/directdoc.asp?DDFDocuments/v/G/SPS/NMYS13A1.DOC","ES")</f>
      </c>
    </row>
    <row r="11620">
      <c r="A11620" s="10" t="s">
        <v>19861</v>
      </c>
      <c r="B11620" s="11" t="s">
        <v>1129</v>
      </c>
      <c r="C11620" s="10" t="s">
        <v>12</v>
      </c>
      <c r="D11620" s="12">
        <v>37715</v>
      </c>
      <c r="E11620" s="13" t="s">
        <v>17431</v>
      </c>
      <c r="F11620" s="13" t="s">
        <v>36</v>
      </c>
      <c r="G11620" s="14" t="s">
        <v>19323</v>
      </c>
      <c r="H11620" s="15">
        <f>HYPERLINK("https://docs.wto.org/imrd/directdoc.asp?DDFDocuments/t/G/SPS/NMYS14.DOC","EN")</f>
      </c>
      <c r="I11620" s="15">
        <f>HYPERLINK("https://docs.wto.org/imrd/directdoc.asp?DDFDocuments/u/G/SPS/NMYS14.DOC","FR")</f>
      </c>
      <c r="J11620" s="15">
        <f>HYPERLINK("https://docs.wto.org/imrd/directdoc.asp?DDFDocuments/v/G/SPS/NMYS14.DOC","ES")</f>
      </c>
    </row>
    <row r="11621">
      <c r="A11621" s="10" t="s">
        <v>19862</v>
      </c>
      <c r="B11621" s="11" t="s">
        <v>2519</v>
      </c>
      <c r="C11621" s="10" t="s">
        <v>18</v>
      </c>
      <c r="D11621" s="12">
        <v>37715</v>
      </c>
      <c r="E11621" s="13" t="s">
        <v>19863</v>
      </c>
      <c r="F11621" s="13" t="s">
        <v>868</v>
      </c>
      <c r="G11621" s="14"/>
      <c r="H11621" s="15">
        <f>HYPERLINK("https://docs.wto.org/imrd/directdoc.asp?DDFDocuments/t/G/SPS/NNOR8.DOC","EN")</f>
      </c>
      <c r="I11621" s="15">
        <f>HYPERLINK("https://docs.wto.org/imrd/directdoc.asp?DDFDocuments/u/G/SPS/NNOR8.DOC","FR")</f>
      </c>
      <c r="J11621" s="15">
        <f>HYPERLINK("https://docs.wto.org/imrd/directdoc.asp?DDFDocuments/v/G/SPS/NNOR8.DOC","ES")</f>
      </c>
    </row>
    <row r="11622">
      <c r="A11622" s="10" t="s">
        <v>19864</v>
      </c>
      <c r="B11622" s="11" t="s">
        <v>233</v>
      </c>
      <c r="C11622" s="10" t="s">
        <v>18</v>
      </c>
      <c r="D11622" s="12">
        <v>37715</v>
      </c>
      <c r="E11622" s="13" t="s">
        <v>19865</v>
      </c>
      <c r="F11622" s="13" t="s">
        <v>20</v>
      </c>
      <c r="G11622" s="14" t="s">
        <v>19866</v>
      </c>
      <c r="H11622" s="15">
        <f>HYPERLINK("https://docs.wto.org/imrd/directdoc.asp?DDFDocuments/t/G/SPS/NPER49.DOC","EN")</f>
      </c>
      <c r="I11622" s="15">
        <f>HYPERLINK("https://docs.wto.org/imrd/directdoc.asp?DDFDocuments/u/G/SPS/NPER49.DOC","FR")</f>
      </c>
      <c r="J11622" s="15">
        <f>HYPERLINK("https://docs.wto.org/imrd/directdoc.asp?DDFDocuments/v/G/SPS/NPER49.DOC","ES")</f>
      </c>
    </row>
    <row r="11623">
      <c r="A11623" s="10" t="s">
        <v>19867</v>
      </c>
      <c r="B11623" s="11" t="s">
        <v>59</v>
      </c>
      <c r="C11623" s="10" t="s">
        <v>18</v>
      </c>
      <c r="D11623" s="12">
        <v>37715</v>
      </c>
      <c r="E11623" s="13" t="s">
        <v>19868</v>
      </c>
      <c r="F11623" s="13" t="s">
        <v>717</v>
      </c>
      <c r="G11623" s="14"/>
      <c r="H11623" s="15">
        <f>HYPERLINK("https://docs.wto.org/imrd/directdoc.asp?DDFDocuments/t/G/SPS/NTPKM17.DOC","EN")</f>
      </c>
      <c r="I11623" s="15">
        <f>HYPERLINK("https://docs.wto.org/imrd/directdoc.asp?DDFDocuments/u/G/SPS/NTPKM17.DOC","FR")</f>
      </c>
      <c r="J11623" s="15">
        <f>HYPERLINK("https://docs.wto.org/imrd/directdoc.asp?DDFDocuments/v/G/SPS/NTPKM17.DOC","ES")</f>
      </c>
    </row>
    <row r="11624">
      <c r="A11624" s="10" t="s">
        <v>19869</v>
      </c>
      <c r="B11624" s="11" t="s">
        <v>153</v>
      </c>
      <c r="C11624" s="10" t="s">
        <v>54</v>
      </c>
      <c r="D11624" s="12">
        <v>37706</v>
      </c>
      <c r="E11624" s="13" t="s">
        <v>19</v>
      </c>
      <c r="F11624" s="13" t="s">
        <v>9716</v>
      </c>
      <c r="G11624" s="14" t="s">
        <v>18641</v>
      </c>
      <c r="H11624" s="15">
        <f>HYPERLINK("https://docs.wto.org/imrd/directdoc.asp?DDFDocuments/t/G/SPS/NKOR98A5.DOC","EN")</f>
      </c>
      <c r="I11624" s="15">
        <f>HYPERLINK("https://docs.wto.org/imrd/directdoc.asp?DDFDocuments/u/G/SPS/NKOR98A5.DOC","FR")</f>
      </c>
      <c r="J11624" s="15">
        <f>HYPERLINK("https://docs.wto.org/imrd/directdoc.asp?DDFDocuments/v/G/SPS/NKOR98A5.DOC","ES")</f>
      </c>
    </row>
    <row r="11625">
      <c r="A11625" s="10" t="s">
        <v>19870</v>
      </c>
      <c r="B11625" s="11" t="s">
        <v>145</v>
      </c>
      <c r="C11625" s="10" t="s">
        <v>12</v>
      </c>
      <c r="D11625" s="12">
        <v>37706</v>
      </c>
      <c r="E11625" s="13" t="s">
        <v>19871</v>
      </c>
      <c r="F11625" s="13" t="s">
        <v>36</v>
      </c>
      <c r="G11625" s="14" t="s">
        <v>1093</v>
      </c>
      <c r="H11625" s="15">
        <f>HYPERLINK("https://docs.wto.org/imrd/directdoc.asp?DDFDocuments/q/G/SPS/NPHL47.pdf","EN")</f>
      </c>
      <c r="I11625" s="15">
        <f>HYPERLINK("https://docs.wto.org/imrd/directdoc.asp?DDFDocuments/r/G/SPS/NPHL47.pdf","FR")</f>
      </c>
      <c r="J11625" s="15">
        <f>HYPERLINK("https://docs.wto.org/imrd/directdoc.asp?DDFDocuments/s/G/SPS/NPHL47.pdf","ES")</f>
      </c>
    </row>
    <row r="11626">
      <c r="A11626" s="10" t="s">
        <v>19872</v>
      </c>
      <c r="B11626" s="11" t="s">
        <v>79</v>
      </c>
      <c r="C11626" s="10" t="s">
        <v>18</v>
      </c>
      <c r="D11626" s="12">
        <v>37705</v>
      </c>
      <c r="E11626" s="13" t="s">
        <v>19873</v>
      </c>
      <c r="F11626" s="13" t="s">
        <v>3252</v>
      </c>
      <c r="G11626" s="14" t="s">
        <v>59</v>
      </c>
      <c r="H11626" s="15">
        <f>HYPERLINK("https://docs.wto.org/imrd/directdoc.asp?DDFDocuments/q/G/SPS/NCOL71.pdf","EN")</f>
      </c>
      <c r="I11626" s="15">
        <f>HYPERLINK("https://docs.wto.org/imrd/directdoc.asp?DDFDocuments/r/G/SPS/NCOL71.pdf","FR")</f>
      </c>
      <c r="J11626" s="15">
        <f>HYPERLINK("https://docs.wto.org/imrd/directdoc.asp?DDFDocuments/s/G/SPS/NCOL71.pdf","ES")</f>
      </c>
    </row>
    <row r="11627">
      <c r="A11627" s="10" t="s">
        <v>19874</v>
      </c>
      <c r="B11627" s="11" t="s">
        <v>233</v>
      </c>
      <c r="C11627" s="10" t="s">
        <v>18</v>
      </c>
      <c r="D11627" s="12">
        <v>37705</v>
      </c>
      <c r="E11627" s="13" t="s">
        <v>19875</v>
      </c>
      <c r="F11627" s="13" t="s">
        <v>36</v>
      </c>
      <c r="G11627" s="14" t="s">
        <v>1093</v>
      </c>
      <c r="H11627" s="15">
        <f>HYPERLINK("https://docs.wto.org/imrd/directdoc.asp?DDFDocuments/q/G/SPS/NPER47.pdf","EN")</f>
      </c>
      <c r="I11627" s="15">
        <f>HYPERLINK("https://docs.wto.org/imrd/directdoc.asp?DDFDocuments/r/G/SPS/NPER47.pdf","FR")</f>
      </c>
      <c r="J11627" s="15">
        <f>HYPERLINK("https://docs.wto.org/imrd/directdoc.asp?DDFDocuments/s/G/SPS/NPER47.pdf","ES")</f>
      </c>
    </row>
    <row r="11628">
      <c r="A11628" s="10" t="s">
        <v>19876</v>
      </c>
      <c r="B11628" s="11" t="s">
        <v>233</v>
      </c>
      <c r="C11628" s="10" t="s">
        <v>12</v>
      </c>
      <c r="D11628" s="12">
        <v>37705</v>
      </c>
      <c r="E11628" s="13" t="s">
        <v>19877</v>
      </c>
      <c r="F11628" s="13" t="s">
        <v>10223</v>
      </c>
      <c r="G11628" s="14" t="s">
        <v>19570</v>
      </c>
      <c r="H11628" s="15">
        <f>HYPERLINK("https://docs.wto.org/imrd/directdoc.asp?DDFDocuments/t/G/SPS/NPER48.DOC","EN")</f>
      </c>
      <c r="I11628" s="15">
        <f>HYPERLINK("https://docs.wto.org/imrd/directdoc.asp?DDFDocuments/u/G/SPS/NPER48.DOC","FR")</f>
      </c>
      <c r="J11628" s="15">
        <f>HYPERLINK("https://docs.wto.org/imrd/directdoc.asp?DDFDocuments/v/G/SPS/NPER48.DOC","ES")</f>
      </c>
    </row>
    <row r="11629">
      <c r="A11629" s="10" t="s">
        <v>19878</v>
      </c>
      <c r="B11629" s="11" t="s">
        <v>183</v>
      </c>
      <c r="C11629" s="10" t="s">
        <v>18</v>
      </c>
      <c r="D11629" s="12">
        <v>37701</v>
      </c>
      <c r="E11629" s="13" t="s">
        <v>19879</v>
      </c>
      <c r="F11629" s="13" t="s">
        <v>817</v>
      </c>
      <c r="G11629" s="14"/>
      <c r="H11629" s="15">
        <f>HYPERLINK("https://docs.wto.org/imrd/directdoc.asp?DDFDocuments/t/G/SPS/NARG71.doc","EN")</f>
      </c>
      <c r="I11629" s="15">
        <f>HYPERLINK("https://docs.wto.org/imrd/directdoc.asp?DDFDocuments/u/G/SPS/NARG71.doc","FR")</f>
      </c>
      <c r="J11629" s="15">
        <f>HYPERLINK("https://docs.wto.org/imrd/directdoc.asp?DDFDocuments/v/G/SPS/NARG71.doc","ES")</f>
      </c>
    </row>
    <row r="11630">
      <c r="A11630" s="10" t="s">
        <v>19880</v>
      </c>
      <c r="B11630" s="11" t="s">
        <v>82</v>
      </c>
      <c r="C11630" s="10" t="s">
        <v>18</v>
      </c>
      <c r="D11630" s="12">
        <v>37701</v>
      </c>
      <c r="E11630" s="13" t="s">
        <v>19851</v>
      </c>
      <c r="F11630" s="13" t="s">
        <v>787</v>
      </c>
      <c r="G11630" s="14"/>
      <c r="H11630" s="15">
        <f>HYPERLINK("https://docs.wto.org/imrd/directdoc.asp?DDFDocuments/t/G/SPS/NEEC194.doc","EN")</f>
      </c>
      <c r="I11630" s="15">
        <f>HYPERLINK("https://docs.wto.org/imrd/directdoc.asp?DDFDocuments/u/G/SPS/NEEC194.doc","FR")</f>
      </c>
      <c r="J11630" s="15">
        <f>HYPERLINK("https://docs.wto.org/imrd/directdoc.asp?DDFDocuments/v/G/SPS/NEEC194.doc","ES")</f>
      </c>
    </row>
    <row r="11631">
      <c r="A11631" s="10" t="s">
        <v>19881</v>
      </c>
      <c r="B11631" s="11" t="s">
        <v>82</v>
      </c>
      <c r="C11631" s="10" t="s">
        <v>18</v>
      </c>
      <c r="D11631" s="12">
        <v>37701</v>
      </c>
      <c r="E11631" s="13" t="s">
        <v>19851</v>
      </c>
      <c r="F11631" s="13" t="s">
        <v>787</v>
      </c>
      <c r="G11631" s="14"/>
      <c r="H11631" s="15">
        <f>HYPERLINK("https://docs.wto.org/imrd/directdoc.asp?DDFDocuments/t/G/SPS/NEEC195.doc","EN")</f>
      </c>
      <c r="I11631" s="15">
        <f>HYPERLINK("https://docs.wto.org/imrd/directdoc.asp?DDFDocuments/u/G/SPS/NEEC195.doc","FR")</f>
      </c>
      <c r="J11631" s="15">
        <f>HYPERLINK("https://docs.wto.org/imrd/directdoc.asp?DDFDocuments/v/G/SPS/NEEC195.doc","ES")</f>
      </c>
    </row>
    <row r="11632">
      <c r="A11632" s="10" t="s">
        <v>19882</v>
      </c>
      <c r="B11632" s="11" t="s">
        <v>72</v>
      </c>
      <c r="C11632" s="10" t="s">
        <v>18</v>
      </c>
      <c r="D11632" s="12">
        <v>37700</v>
      </c>
      <c r="E11632" s="13" t="s">
        <v>13065</v>
      </c>
      <c r="F11632" s="13" t="s">
        <v>122</v>
      </c>
      <c r="G11632" s="14"/>
      <c r="H11632" s="15">
        <f>HYPERLINK("https://docs.wto.org/imrd/directdoc.asp?DDFDocuments/q/G/SPS/NCAN164.pdf","EN")</f>
      </c>
      <c r="I11632" s="15">
        <f>HYPERLINK("https://docs.wto.org/imrd/directdoc.asp?DDFDocuments/r/G/SPS/NCAN164.pdf","FR")</f>
      </c>
      <c r="J11632" s="15">
        <f>HYPERLINK("https://docs.wto.org/imrd/directdoc.asp?DDFDocuments/s/G/SPS/NCAN164.pdf","ES")</f>
      </c>
    </row>
    <row r="11633">
      <c r="A11633" s="10" t="s">
        <v>19883</v>
      </c>
      <c r="B11633" s="11" t="s">
        <v>432</v>
      </c>
      <c r="C11633" s="10" t="s">
        <v>54</v>
      </c>
      <c r="D11633" s="12">
        <v>37700</v>
      </c>
      <c r="E11633" s="13" t="s">
        <v>19</v>
      </c>
      <c r="F11633" s="13" t="s">
        <v>925</v>
      </c>
      <c r="G11633" s="14" t="s">
        <v>65</v>
      </c>
      <c r="H11633" s="15">
        <f>HYPERLINK("https://docs.wto.org/imrd/directdoc.asp?DDFDocuments/t/G/SPS/NCZE14R1A1.DOC","EN")</f>
      </c>
      <c r="I11633" s="15">
        <f>HYPERLINK("https://docs.wto.org/imrd/directdoc.asp?DDFDocuments/u/G/SPS/NCZE14R1A1.DOC","FR")</f>
      </c>
      <c r="J11633" s="15">
        <f>HYPERLINK("https://docs.wto.org/imrd/directdoc.asp?DDFDocuments/v/G/SPS/NCZE14R1A1.DOC","ES")</f>
      </c>
    </row>
    <row r="11634">
      <c r="A11634" s="10" t="s">
        <v>19884</v>
      </c>
      <c r="B11634" s="11" t="s">
        <v>432</v>
      </c>
      <c r="C11634" s="10" t="s">
        <v>54</v>
      </c>
      <c r="D11634" s="12">
        <v>37700</v>
      </c>
      <c r="E11634" s="13" t="s">
        <v>19</v>
      </c>
      <c r="F11634" s="13" t="s">
        <v>925</v>
      </c>
      <c r="G11634" s="14" t="s">
        <v>19885</v>
      </c>
      <c r="H11634" s="15">
        <f>HYPERLINK("https://docs.wto.org/imrd/directdoc.asp?DDFDocuments/t/G/SPS/NCZE22R1A1.DOC","EN")</f>
      </c>
      <c r="I11634" s="15">
        <f>HYPERLINK("https://docs.wto.org/imrd/directdoc.asp?DDFDocuments/u/G/SPS/NCZE22R1A1.DOC","FR")</f>
      </c>
      <c r="J11634" s="15">
        <f>HYPERLINK("https://docs.wto.org/imrd/directdoc.asp?DDFDocuments/v/G/SPS/NCZE22R1A1.DOC","ES")</f>
      </c>
    </row>
    <row r="11635">
      <c r="A11635" s="10" t="s">
        <v>19886</v>
      </c>
      <c r="B11635" s="11" t="s">
        <v>432</v>
      </c>
      <c r="C11635" s="10" t="s">
        <v>54</v>
      </c>
      <c r="D11635" s="12">
        <v>37700</v>
      </c>
      <c r="E11635" s="13" t="s">
        <v>19</v>
      </c>
      <c r="F11635" s="13" t="s">
        <v>925</v>
      </c>
      <c r="G11635" s="14" t="s">
        <v>14097</v>
      </c>
      <c r="H11635" s="15">
        <f>HYPERLINK("https://docs.wto.org/imrd/directdoc.asp?DDFDocuments/t/G/SPS/NCZE23R1A1.DOC","EN")</f>
      </c>
      <c r="I11635" s="15">
        <f>HYPERLINK("https://docs.wto.org/imrd/directdoc.asp?DDFDocuments/u/G/SPS/NCZE23R1A1.DOC","FR")</f>
      </c>
      <c r="J11635" s="15">
        <f>HYPERLINK("https://docs.wto.org/imrd/directdoc.asp?DDFDocuments/v/G/SPS/NCZE23R1A1.DOC","ES")</f>
      </c>
    </row>
    <row r="11636">
      <c r="A11636" s="10" t="s">
        <v>19887</v>
      </c>
      <c r="B11636" s="11" t="s">
        <v>195</v>
      </c>
      <c r="C11636" s="10" t="s">
        <v>18</v>
      </c>
      <c r="D11636" s="12">
        <v>37700</v>
      </c>
      <c r="E11636" s="13" t="s">
        <v>19888</v>
      </c>
      <c r="F11636" s="13" t="s">
        <v>223</v>
      </c>
      <c r="G11636" s="14" t="s">
        <v>188</v>
      </c>
      <c r="H11636" s="15">
        <f>HYPERLINK("https://docs.wto.org/imrd/directdoc.asp?DDFDocuments/t/G/SPS/NNZL200.DOC","EN")</f>
      </c>
      <c r="I11636" s="15">
        <f>HYPERLINK("https://docs.wto.org/imrd/directdoc.asp?DDFDocuments/u/G/SPS/NNZL200.DOC","FR")</f>
      </c>
      <c r="J11636" s="15">
        <f>HYPERLINK("https://docs.wto.org/imrd/directdoc.asp?DDFDocuments/v/G/SPS/NNZL200.DOC","ES")</f>
      </c>
    </row>
    <row r="11637">
      <c r="A11637" s="10" t="s">
        <v>19889</v>
      </c>
      <c r="B11637" s="11" t="s">
        <v>161</v>
      </c>
      <c r="C11637" s="10" t="s">
        <v>12</v>
      </c>
      <c r="D11637" s="12">
        <v>37700</v>
      </c>
      <c r="E11637" s="13" t="s">
        <v>19756</v>
      </c>
      <c r="F11637" s="13" t="s">
        <v>158</v>
      </c>
      <c r="G11637" s="14"/>
      <c r="H11637" s="15">
        <f>HYPERLINK("https://docs.wto.org/imrd/directdoc.asp?DDFDocuments/q/G/SPS/NUSA697.pdf","EN")</f>
      </c>
      <c r="I11637" s="15">
        <f>HYPERLINK("https://docs.wto.org/imrd/directdoc.asp?DDFDocuments/r/G/SPS/NUSA697.pdf","FR")</f>
      </c>
      <c r="J11637" s="15">
        <f>HYPERLINK("https://docs.wto.org/imrd/directdoc.asp?DDFDocuments/s/G/SPS/NUSA697.pdf","ES")</f>
      </c>
    </row>
    <row r="11638">
      <c r="A11638" s="10" t="s">
        <v>19890</v>
      </c>
      <c r="B11638" s="11" t="s">
        <v>183</v>
      </c>
      <c r="C11638" s="10" t="s">
        <v>54</v>
      </c>
      <c r="D11638" s="12">
        <v>37698</v>
      </c>
      <c r="E11638" s="13" t="s">
        <v>19</v>
      </c>
      <c r="F11638" s="13" t="s">
        <v>7603</v>
      </c>
      <c r="G11638" s="14"/>
      <c r="H11638" s="15">
        <f>HYPERLINK("https://docs.wto.org/imrd/directdoc.asp?DDFDocuments/t/G/SPS/NARG65A1.DOC","EN")</f>
      </c>
      <c r="I11638" s="15">
        <f>HYPERLINK("https://docs.wto.org/imrd/directdoc.asp?DDFDocuments/u/G/SPS/NARG65A1.DOC","FR")</f>
      </c>
      <c r="J11638" s="15">
        <f>HYPERLINK("https://docs.wto.org/imrd/directdoc.asp?DDFDocuments/v/G/SPS/NARG65A1.DOC","ES")</f>
      </c>
    </row>
    <row r="11639">
      <c r="A11639" s="10" t="s">
        <v>19891</v>
      </c>
      <c r="B11639" s="11" t="s">
        <v>161</v>
      </c>
      <c r="C11639" s="10" t="s">
        <v>40</v>
      </c>
      <c r="D11639" s="12">
        <v>37698</v>
      </c>
      <c r="E11639" s="13" t="s">
        <v>19</v>
      </c>
      <c r="F11639" s="13" t="s">
        <v>18926</v>
      </c>
      <c r="G11639" s="14" t="s">
        <v>34</v>
      </c>
      <c r="H11639" s="15">
        <f>HYPERLINK("https://docs.wto.org/imrd/directdoc.asp?DDFDocuments/t/G/SPS/NUSA427A2.DOC","EN")</f>
      </c>
      <c r="I11639" s="15">
        <f>HYPERLINK("https://docs.wto.org/imrd/directdoc.asp?DDFDocuments/u/G/SPS/NUSA427A2.DOC","FR")</f>
      </c>
      <c r="J11639" s="15">
        <f>HYPERLINK("https://docs.wto.org/imrd/directdoc.asp?DDFDocuments/v/G/SPS/NUSA427A2.DOC","ES")</f>
      </c>
    </row>
    <row r="11640">
      <c r="A11640" s="10" t="s">
        <v>19892</v>
      </c>
      <c r="B11640" s="11" t="s">
        <v>365</v>
      </c>
      <c r="C11640" s="10" t="s">
        <v>18</v>
      </c>
      <c r="D11640" s="12">
        <v>37697</v>
      </c>
      <c r="E11640" s="13" t="s">
        <v>19893</v>
      </c>
      <c r="F11640" s="13" t="s">
        <v>1282</v>
      </c>
      <c r="G11640" s="14"/>
      <c r="H11640" s="15">
        <f>HYPERLINK("https://docs.wto.org/imrd/directdoc.asp?DDFDocuments/t/G/SPS/NCHL125.doc","EN")</f>
      </c>
      <c r="I11640" s="15">
        <f>HYPERLINK("https://docs.wto.org/imrd/directdoc.asp?DDFDocuments/u/G/SPS/NCHL125.doc","FR")</f>
      </c>
      <c r="J11640" s="15">
        <f>HYPERLINK("https://docs.wto.org/imrd/directdoc.asp?DDFDocuments/v/G/SPS/NCHL125.doc","ES")</f>
      </c>
    </row>
    <row r="11641">
      <c r="A11641" s="10" t="s">
        <v>19894</v>
      </c>
      <c r="B11641" s="11" t="s">
        <v>365</v>
      </c>
      <c r="C11641" s="10" t="s">
        <v>18</v>
      </c>
      <c r="D11641" s="12">
        <v>37697</v>
      </c>
      <c r="E11641" s="13" t="s">
        <v>19895</v>
      </c>
      <c r="F11641" s="13" t="s">
        <v>223</v>
      </c>
      <c r="G11641" s="14"/>
      <c r="H11641" s="15">
        <f>HYPERLINK("https://docs.wto.org/imrd/directdoc.asp?DDFDocuments/t/G/SPS/NCHL126.DOC","EN")</f>
      </c>
      <c r="I11641" s="15">
        <f>HYPERLINK("https://docs.wto.org/imrd/directdoc.asp?DDFDocuments/u/G/SPS/NCHL126.DOC","FR")</f>
      </c>
      <c r="J11641" s="15">
        <f>HYPERLINK("https://docs.wto.org/imrd/directdoc.asp?DDFDocuments/v/G/SPS/NCHL126.DOC","ES")</f>
      </c>
    </row>
    <row r="11642">
      <c r="A11642" s="10" t="s">
        <v>19896</v>
      </c>
      <c r="B11642" s="11" t="s">
        <v>365</v>
      </c>
      <c r="C11642" s="10" t="s">
        <v>18</v>
      </c>
      <c r="D11642" s="12">
        <v>37697</v>
      </c>
      <c r="E11642" s="13" t="s">
        <v>19897</v>
      </c>
      <c r="F11642" s="13" t="s">
        <v>158</v>
      </c>
      <c r="G11642" s="14"/>
      <c r="H11642" s="15">
        <f>HYPERLINK("https://docs.wto.org/imrd/directdoc.asp?DDFDocuments/t/G/SPS/NCHL127.DOC","EN")</f>
      </c>
      <c r="I11642" s="15">
        <f>HYPERLINK("https://docs.wto.org/imrd/directdoc.asp?DDFDocuments/u/G/SPS/NCHL127.DOC","FR")</f>
      </c>
      <c r="J11642" s="15">
        <f>HYPERLINK("https://docs.wto.org/imrd/directdoc.asp?DDFDocuments/v/G/SPS/NCHL127.DOC","ES")</f>
      </c>
    </row>
    <row r="11643">
      <c r="A11643" s="10" t="s">
        <v>19898</v>
      </c>
      <c r="B11643" s="11" t="s">
        <v>365</v>
      </c>
      <c r="C11643" s="10" t="s">
        <v>12</v>
      </c>
      <c r="D11643" s="12">
        <v>37697</v>
      </c>
      <c r="E11643" s="13" t="s">
        <v>4111</v>
      </c>
      <c r="F11643" s="13" t="s">
        <v>6327</v>
      </c>
      <c r="G11643" s="14" t="s">
        <v>3481</v>
      </c>
      <c r="H11643" s="15">
        <f>HYPERLINK("https://docs.wto.org/imrd/directdoc.asp?DDFDocuments/t/G/SPS/NCHL128.DOC","EN")</f>
      </c>
      <c r="I11643" s="15">
        <f>HYPERLINK("https://docs.wto.org/imrd/directdoc.asp?DDFDocuments/u/G/SPS/NCHL128.DOC","FR")</f>
      </c>
      <c r="J11643" s="15">
        <f>HYPERLINK("https://docs.wto.org/imrd/directdoc.asp?DDFDocuments/v/G/SPS/NCHL128.DOC","ES")</f>
      </c>
    </row>
    <row r="11644">
      <c r="A11644" s="10" t="s">
        <v>19899</v>
      </c>
      <c r="B11644" s="11" t="s">
        <v>365</v>
      </c>
      <c r="C11644" s="10" t="s">
        <v>18</v>
      </c>
      <c r="D11644" s="12">
        <v>37697</v>
      </c>
      <c r="E11644" s="13" t="s">
        <v>19900</v>
      </c>
      <c r="F11644" s="13" t="s">
        <v>992</v>
      </c>
      <c r="G11644" s="14" t="s">
        <v>233</v>
      </c>
      <c r="H11644" s="15">
        <f>HYPERLINK("https://docs.wto.org/imrd/directdoc.asp?DDFDocuments/t/G/SPS/NCHL129.doc","EN")</f>
      </c>
      <c r="I11644" s="15">
        <f>HYPERLINK("https://docs.wto.org/imrd/directdoc.asp?DDFDocuments/u/G/SPS/NCHL129.doc","FR")</f>
      </c>
      <c r="J11644" s="15">
        <f>HYPERLINK("https://docs.wto.org/imrd/directdoc.asp?DDFDocuments/v/G/SPS/NCHL129.doc","ES")</f>
      </c>
    </row>
    <row r="11645">
      <c r="A11645" s="10" t="s">
        <v>19901</v>
      </c>
      <c r="B11645" s="11" t="s">
        <v>188</v>
      </c>
      <c r="C11645" s="10" t="s">
        <v>40</v>
      </c>
      <c r="D11645" s="12">
        <v>37694</v>
      </c>
      <c r="E11645" s="13" t="s">
        <v>19</v>
      </c>
      <c r="F11645" s="13" t="s">
        <v>519</v>
      </c>
      <c r="G11645" s="14" t="s">
        <v>3481</v>
      </c>
      <c r="H11645" s="15">
        <f>HYPERLINK("https://docs.wto.org/imrd/directdoc.asp?DDFDocuments/q/G/SPS/NAUS112A1.pdf","EN")</f>
      </c>
      <c r="I11645" s="15">
        <f>HYPERLINK("https://docs.wto.org/imrd/directdoc.asp?DDFDocuments/r/G/SPS/NAUS112A1.pdf","FR")</f>
      </c>
      <c r="J11645" s="15">
        <f>HYPERLINK("https://docs.wto.org/imrd/directdoc.asp?DDFDocuments/s/G/SPS/NAUS112A1.pdf","ES")</f>
      </c>
    </row>
    <row r="11646">
      <c r="A11646" s="10" t="s">
        <v>19902</v>
      </c>
      <c r="B11646" s="11" t="s">
        <v>72</v>
      </c>
      <c r="C11646" s="10" t="s">
        <v>2295</v>
      </c>
      <c r="D11646" s="12">
        <v>37694</v>
      </c>
      <c r="E11646" s="13" t="s">
        <v>19</v>
      </c>
      <c r="F11646" s="13" t="s">
        <v>19903</v>
      </c>
      <c r="G11646" s="14" t="s">
        <v>520</v>
      </c>
      <c r="H11646" s="15">
        <f>HYPERLINK("https://docs.wto.org/imrd/directdoc.asp?DDFDocuments/q/G/SPS/NCAN141C1.pdf","EN")</f>
      </c>
      <c r="I11646" s="15">
        <f>HYPERLINK("https://docs.wto.org/imrd/directdoc.asp?DDFDocuments/r/G/SPS/NCAN141C1.pdf","FR")</f>
      </c>
      <c r="J11646" s="15">
        <f>HYPERLINK("https://docs.wto.org/imrd/directdoc.asp?DDFDocuments/s/G/SPS/NCAN141C1.pdf","ES")</f>
      </c>
    </row>
    <row r="11647">
      <c r="A11647" s="10" t="s">
        <v>19904</v>
      </c>
      <c r="B11647" s="11" t="s">
        <v>72</v>
      </c>
      <c r="C11647" s="10" t="s">
        <v>18</v>
      </c>
      <c r="D11647" s="12">
        <v>37694</v>
      </c>
      <c r="E11647" s="13" t="s">
        <v>19</v>
      </c>
      <c r="F11647" s="13" t="s">
        <v>19903</v>
      </c>
      <c r="G11647" s="14" t="s">
        <v>19905</v>
      </c>
      <c r="H11647" s="15">
        <f>HYPERLINK("https://docs.wto.org/imrd/directdoc.asp?DDFDocuments/t/G/SPS/NCAN157R1.DOC","EN")</f>
      </c>
      <c r="I11647" s="15">
        <f>HYPERLINK("https://docs.wto.org/imrd/directdoc.asp?DDFDocuments/u/G/SPS/NCAN157R1.DOC","FR")</f>
      </c>
      <c r="J11647" s="15">
        <f>HYPERLINK("https://docs.wto.org/imrd/directdoc.asp?DDFDocuments/v/G/SPS/NCAN157R1.DOC","ES")</f>
      </c>
    </row>
    <row r="11648">
      <c r="A11648" s="10" t="s">
        <v>19906</v>
      </c>
      <c r="B11648" s="11" t="s">
        <v>72</v>
      </c>
      <c r="C11648" s="10" t="s">
        <v>201</v>
      </c>
      <c r="D11648" s="12">
        <v>37694</v>
      </c>
      <c r="E11648" s="13" t="s">
        <v>19</v>
      </c>
      <c r="F11648" s="13" t="s">
        <v>9716</v>
      </c>
      <c r="G11648" s="14" t="s">
        <v>19674</v>
      </c>
      <c r="H11648" s="15">
        <f>HYPERLINK("https://docs.wto.org/imrd/directdoc.asp?DDFDocuments/t/G/SPS/NCAN97C1.DOC","EN")</f>
      </c>
      <c r="I11648" s="15">
        <f>HYPERLINK("https://docs.wto.org/imrd/directdoc.asp?DDFDocuments/u/G/SPS/NCAN97C1.DOC","FR")</f>
      </c>
      <c r="J11648" s="15">
        <f>HYPERLINK("https://docs.wto.org/imrd/directdoc.asp?DDFDocuments/v/G/SPS/NCAN97C1.DOC","ES")</f>
      </c>
    </row>
    <row r="11649">
      <c r="A11649" s="10" t="s">
        <v>19907</v>
      </c>
      <c r="B11649" s="11" t="s">
        <v>19593</v>
      </c>
      <c r="C11649" s="10" t="s">
        <v>18</v>
      </c>
      <c r="D11649" s="12">
        <v>37692</v>
      </c>
      <c r="E11649" s="13" t="s">
        <v>19908</v>
      </c>
      <c r="F11649" s="13" t="s">
        <v>817</v>
      </c>
      <c r="G11649" s="14"/>
      <c r="H11649" s="15">
        <f>HYPERLINK("https://docs.wto.org/imrd/directdoc.asp?DDFDocuments/t/G/SPS/NVEN1.DOC","EN")</f>
      </c>
      <c r="I11649" s="15">
        <f>HYPERLINK("https://docs.wto.org/imrd/directdoc.asp?DDFDocuments/u/G/SPS/NVEN1.DOC","FR")</f>
      </c>
      <c r="J11649" s="15">
        <f>HYPERLINK("https://docs.wto.org/imrd/directdoc.asp?DDFDocuments/v/G/SPS/NVEN1.DOC","ES")</f>
      </c>
    </row>
    <row r="11650">
      <c r="A11650" s="10" t="s">
        <v>19909</v>
      </c>
      <c r="B11650" s="11" t="s">
        <v>19593</v>
      </c>
      <c r="C11650" s="10" t="s">
        <v>18</v>
      </c>
      <c r="D11650" s="12">
        <v>37692</v>
      </c>
      <c r="E11650" s="13" t="s">
        <v>19910</v>
      </c>
      <c r="F11650" s="13" t="s">
        <v>70</v>
      </c>
      <c r="G11650" s="14"/>
      <c r="H11650" s="15">
        <f>HYPERLINK("https://docs.wto.org/imrd/directdoc.asp?DDFDocuments/t/G/SPS/NVEN10.DOC","EN")</f>
      </c>
      <c r="I11650" s="15">
        <f>HYPERLINK("https://docs.wto.org/imrd/directdoc.asp?DDFDocuments/u/G/SPS/NVEN10.DOC","FR")</f>
      </c>
      <c r="J11650" s="15">
        <f>HYPERLINK("https://docs.wto.org/imrd/directdoc.asp?DDFDocuments/v/G/SPS/NVEN10.DOC","ES")</f>
      </c>
    </row>
    <row r="11651">
      <c r="A11651" s="10" t="s">
        <v>19911</v>
      </c>
      <c r="B11651" s="11" t="s">
        <v>19593</v>
      </c>
      <c r="C11651" s="10" t="s">
        <v>18</v>
      </c>
      <c r="D11651" s="12">
        <v>37692</v>
      </c>
      <c r="E11651" s="13" t="s">
        <v>19912</v>
      </c>
      <c r="F11651" s="13" t="s">
        <v>19594</v>
      </c>
      <c r="G11651" s="14"/>
      <c r="H11651" s="15">
        <f>HYPERLINK("https://docs.wto.org/imrd/directdoc.asp?DDFDocuments/t/G/SPS/NVEN11.DOC","EN")</f>
      </c>
      <c r="I11651" s="15">
        <f>HYPERLINK("https://docs.wto.org/imrd/directdoc.asp?DDFDocuments/u/G/SPS/NVEN11.DOC","FR")</f>
      </c>
      <c r="J11651" s="15">
        <f>HYPERLINK("https://docs.wto.org/imrd/directdoc.asp?DDFDocuments/v/G/SPS/NVEN11.DOC","ES")</f>
      </c>
    </row>
    <row r="11652">
      <c r="A11652" s="10" t="s">
        <v>19913</v>
      </c>
      <c r="B11652" s="11" t="s">
        <v>19593</v>
      </c>
      <c r="C11652" s="10" t="s">
        <v>18</v>
      </c>
      <c r="D11652" s="12">
        <v>37692</v>
      </c>
      <c r="E11652" s="13" t="s">
        <v>19914</v>
      </c>
      <c r="F11652" s="13" t="s">
        <v>12179</v>
      </c>
      <c r="G11652" s="14"/>
      <c r="H11652" s="15">
        <f>HYPERLINK("https://docs.wto.org/imrd/directdoc.asp?DDFDocuments/q/G/SPS/NVEN2.pdf","EN")</f>
      </c>
      <c r="I11652" s="15">
        <f>HYPERLINK("https://docs.wto.org/imrd/directdoc.asp?DDFDocuments/r/G/SPS/NVEN2.pdf","FR")</f>
      </c>
      <c r="J11652" s="15">
        <f>HYPERLINK("https://docs.wto.org/imrd/directdoc.asp?DDFDocuments/s/G/SPS/NVEN2.pdf","ES")</f>
      </c>
    </row>
    <row r="11653">
      <c r="A11653" s="10" t="s">
        <v>19915</v>
      </c>
      <c r="B11653" s="11" t="s">
        <v>19593</v>
      </c>
      <c r="C11653" s="10" t="s">
        <v>18</v>
      </c>
      <c r="D11653" s="12">
        <v>37692</v>
      </c>
      <c r="E11653" s="13" t="s">
        <v>19916</v>
      </c>
      <c r="F11653" s="13" t="s">
        <v>19917</v>
      </c>
      <c r="G11653" s="14" t="s">
        <v>257</v>
      </c>
      <c r="H11653" s="15">
        <f>HYPERLINK("https://docs.wto.org/imrd/directdoc.asp?DDFDocuments/t/G/SPS/NVEN3.DOC","EN")</f>
      </c>
      <c r="I11653" s="15">
        <f>HYPERLINK("https://docs.wto.org/imrd/directdoc.asp?DDFDocuments/u/G/SPS/NVEN3.DOC","FR")</f>
      </c>
      <c r="J11653" s="15">
        <f>HYPERLINK("https://docs.wto.org/imrd/directdoc.asp?DDFDocuments/v/G/SPS/NVEN3.DOC","ES")</f>
      </c>
    </row>
    <row r="11654">
      <c r="A11654" s="10" t="s">
        <v>19918</v>
      </c>
      <c r="B11654" s="11" t="s">
        <v>19593</v>
      </c>
      <c r="C11654" s="10" t="s">
        <v>18</v>
      </c>
      <c r="D11654" s="12">
        <v>37692</v>
      </c>
      <c r="E11654" s="13" t="s">
        <v>19919</v>
      </c>
      <c r="F11654" s="13" t="s">
        <v>817</v>
      </c>
      <c r="G11654" s="14"/>
      <c r="H11654" s="15">
        <f>HYPERLINK("https://docs.wto.org/imrd/directdoc.asp?DDFDocuments/t/G/SPS/NVEN4.DOC","EN")</f>
      </c>
      <c r="I11654" s="15">
        <f>HYPERLINK("https://docs.wto.org/imrd/directdoc.asp?DDFDocuments/u/G/SPS/NVEN4.DOC","FR")</f>
      </c>
      <c r="J11654" s="15">
        <f>HYPERLINK("https://docs.wto.org/imrd/directdoc.asp?DDFDocuments/v/G/SPS/NVEN4.DOC","ES")</f>
      </c>
    </row>
    <row r="11655">
      <c r="A11655" s="10" t="s">
        <v>19920</v>
      </c>
      <c r="B11655" s="11" t="s">
        <v>19593</v>
      </c>
      <c r="C11655" s="10" t="s">
        <v>18</v>
      </c>
      <c r="D11655" s="12">
        <v>37692</v>
      </c>
      <c r="E11655" s="13" t="s">
        <v>19921</v>
      </c>
      <c r="F11655" s="13" t="s">
        <v>8106</v>
      </c>
      <c r="G11655" s="14"/>
      <c r="H11655" s="15">
        <f>HYPERLINK("https://docs.wto.org/imrd/directdoc.asp?DDFDocuments/t/G/SPS/NVEN5.DOC","EN")</f>
      </c>
      <c r="I11655" s="15">
        <f>HYPERLINK("https://docs.wto.org/imrd/directdoc.asp?DDFDocuments/u/G/SPS/NVEN5.DOC","FR")</f>
      </c>
      <c r="J11655" s="15">
        <f>HYPERLINK("https://docs.wto.org/imrd/directdoc.asp?DDFDocuments/v/G/SPS/NVEN5.DOC","ES")</f>
      </c>
    </row>
    <row r="11656">
      <c r="A11656" s="10" t="s">
        <v>19922</v>
      </c>
      <c r="B11656" s="11" t="s">
        <v>19593</v>
      </c>
      <c r="C11656" s="10" t="s">
        <v>18</v>
      </c>
      <c r="D11656" s="12">
        <v>37692</v>
      </c>
      <c r="E11656" s="13" t="s">
        <v>19923</v>
      </c>
      <c r="F11656" s="13" t="s">
        <v>32</v>
      </c>
      <c r="G11656" s="14"/>
      <c r="H11656" s="15">
        <f>HYPERLINK("https://docs.wto.org/imrd/directdoc.asp?DDFDocuments/t/G/SPS/NVEN6.DOC","EN")</f>
      </c>
      <c r="I11656" s="15">
        <f>HYPERLINK("https://docs.wto.org/imrd/directdoc.asp?DDFDocuments/u/G/SPS/NVEN6.DOC","FR")</f>
      </c>
      <c r="J11656" s="15">
        <f>HYPERLINK("https://docs.wto.org/imrd/directdoc.asp?DDFDocuments/v/G/SPS/NVEN6.DOC","ES")</f>
      </c>
    </row>
    <row r="11657">
      <c r="A11657" s="10" t="s">
        <v>19924</v>
      </c>
      <c r="B11657" s="11" t="s">
        <v>19593</v>
      </c>
      <c r="C11657" s="10" t="s">
        <v>18</v>
      </c>
      <c r="D11657" s="12">
        <v>37692</v>
      </c>
      <c r="E11657" s="13" t="s">
        <v>19925</v>
      </c>
      <c r="F11657" s="13" t="s">
        <v>368</v>
      </c>
      <c r="G11657" s="14"/>
      <c r="H11657" s="15">
        <f>HYPERLINK("https://docs.wto.org/imrd/directdoc.asp?DDFDocuments/t/G/SPS/NVEN7.DOC","EN")</f>
      </c>
      <c r="I11657" s="15">
        <f>HYPERLINK("https://docs.wto.org/imrd/directdoc.asp?DDFDocuments/u/G/SPS/NVEN7.DOC","FR")</f>
      </c>
      <c r="J11657" s="15">
        <f>HYPERLINK("https://docs.wto.org/imrd/directdoc.asp?DDFDocuments/v/G/SPS/NVEN7.DOC","ES")</f>
      </c>
    </row>
    <row r="11658">
      <c r="A11658" s="10" t="s">
        <v>19926</v>
      </c>
      <c r="B11658" s="11" t="s">
        <v>19593</v>
      </c>
      <c r="C11658" s="10" t="s">
        <v>18</v>
      </c>
      <c r="D11658" s="12">
        <v>37692</v>
      </c>
      <c r="E11658" s="13" t="s">
        <v>19927</v>
      </c>
      <c r="F11658" s="13" t="s">
        <v>186</v>
      </c>
      <c r="G11658" s="14"/>
      <c r="H11658" s="15">
        <f>HYPERLINK("https://docs.wto.org/imrd/directdoc.asp?DDFDocuments/q/G/SPS/NVEN8.pdf","EN")</f>
      </c>
      <c r="I11658" s="15">
        <f>HYPERLINK("https://docs.wto.org/imrd/directdoc.asp?DDFDocuments/r/G/SPS/NVEN8.pdf","FR")</f>
      </c>
      <c r="J11658" s="15">
        <f>HYPERLINK("https://docs.wto.org/imrd/directdoc.asp?DDFDocuments/s/G/SPS/NVEN8.pdf","ES")</f>
      </c>
    </row>
    <row r="11659">
      <c r="A11659" s="10" t="s">
        <v>19928</v>
      </c>
      <c r="B11659" s="11" t="s">
        <v>19593</v>
      </c>
      <c r="C11659" s="10" t="s">
        <v>18</v>
      </c>
      <c r="D11659" s="12">
        <v>37692</v>
      </c>
      <c r="E11659" s="13" t="s">
        <v>19929</v>
      </c>
      <c r="F11659" s="13" t="s">
        <v>19930</v>
      </c>
      <c r="G11659" s="14" t="s">
        <v>3769</v>
      </c>
      <c r="H11659" s="15">
        <f>HYPERLINK("https://docs.wto.org/imrd/directdoc.asp?DDFDocuments/q/G/SPS/NVEN9.pdf","EN")</f>
      </c>
      <c r="I11659" s="15">
        <f>HYPERLINK("https://docs.wto.org/imrd/directdoc.asp?DDFDocuments/r/G/SPS/NVEN9.pdf","FR")</f>
      </c>
      <c r="J11659" s="15">
        <f>HYPERLINK("https://docs.wto.org/imrd/directdoc.asp?DDFDocuments/s/G/SPS/NVEN9.pdf","ES")</f>
      </c>
    </row>
    <row r="11660">
      <c r="A11660" s="10" t="s">
        <v>19931</v>
      </c>
      <c r="B11660" s="11" t="s">
        <v>1093</v>
      </c>
      <c r="C11660" s="10" t="s">
        <v>201</v>
      </c>
      <c r="D11660" s="12">
        <v>37690</v>
      </c>
      <c r="E11660" s="13" t="s">
        <v>19</v>
      </c>
      <c r="F11660" s="13" t="s">
        <v>122</v>
      </c>
      <c r="G11660" s="14"/>
      <c r="H11660" s="15">
        <f>HYPERLINK("https://docs.wto.org/imrd/directdoc.asp?DDFDocuments/t/G/SPS/NNLD59C1.doc","EN")</f>
      </c>
      <c r="I11660" s="15">
        <f>HYPERLINK("https://docs.wto.org/imrd/directdoc.asp?DDFDocuments/u/G/SPS/NNLD59C1.doc","FR")</f>
      </c>
      <c r="J11660" s="15">
        <f>HYPERLINK("https://docs.wto.org/imrd/directdoc.asp?DDFDocuments/v/G/SPS/NNLD59C1.doc","ES")</f>
      </c>
    </row>
    <row r="11661">
      <c r="A11661" s="10" t="s">
        <v>19932</v>
      </c>
      <c r="B11661" s="11" t="s">
        <v>161</v>
      </c>
      <c r="C11661" s="10" t="s">
        <v>18</v>
      </c>
      <c r="D11661" s="12">
        <v>37690</v>
      </c>
      <c r="E11661" s="13" t="s">
        <v>19933</v>
      </c>
      <c r="F11661" s="13" t="s">
        <v>2192</v>
      </c>
      <c r="G11661" s="14"/>
      <c r="H11661" s="15">
        <f>HYPERLINK("https://docs.wto.org/imrd/directdoc.asp?DDFDocuments/t/G/SPS/NUSA694.doc","EN")</f>
      </c>
      <c r="I11661" s="15">
        <f>HYPERLINK("https://docs.wto.org/imrd/directdoc.asp?DDFDocuments/u/G/SPS/NUSA694.doc","FR")</f>
      </c>
      <c r="J11661" s="15">
        <f>HYPERLINK("https://docs.wto.org/imrd/directdoc.asp?DDFDocuments/v/G/SPS/NUSA694.doc","ES")</f>
      </c>
    </row>
    <row r="11662">
      <c r="A11662" s="10" t="s">
        <v>19934</v>
      </c>
      <c r="B11662" s="11" t="s">
        <v>72</v>
      </c>
      <c r="C11662" s="10" t="s">
        <v>12</v>
      </c>
      <c r="D11662" s="12">
        <v>37684</v>
      </c>
      <c r="E11662" s="13" t="s">
        <v>19935</v>
      </c>
      <c r="F11662" s="13" t="s">
        <v>158</v>
      </c>
      <c r="G11662" s="14" t="s">
        <v>22</v>
      </c>
      <c r="H11662" s="15">
        <f>HYPERLINK("https://docs.wto.org/imrd/directdoc.asp?DDFDocuments/q/G/SPS/NCAN161.pdf","EN")</f>
      </c>
      <c r="I11662" s="15">
        <f>HYPERLINK("https://docs.wto.org/imrd/directdoc.asp?DDFDocuments/r/G/SPS/NCAN161.pdf","FR")</f>
      </c>
      <c r="J11662" s="15">
        <f>HYPERLINK("https://docs.wto.org/imrd/directdoc.asp?DDFDocuments/s/G/SPS/NCAN161.pdf","ES")</f>
      </c>
    </row>
    <row r="11663">
      <c r="A11663" s="10" t="s">
        <v>19936</v>
      </c>
      <c r="B11663" s="11" t="s">
        <v>1093</v>
      </c>
      <c r="C11663" s="10" t="s">
        <v>18</v>
      </c>
      <c r="D11663" s="12">
        <v>37684</v>
      </c>
      <c r="E11663" s="13" t="s">
        <v>19937</v>
      </c>
      <c r="F11663" s="13" t="s">
        <v>122</v>
      </c>
      <c r="G11663" s="14"/>
      <c r="H11663" s="15">
        <f>HYPERLINK("https://docs.wto.org/imrd/directdoc.asp?DDFDocuments/t/G/SPS/NNLD59.doc","EN")</f>
      </c>
      <c r="I11663" s="15">
        <f>HYPERLINK("https://docs.wto.org/imrd/directdoc.asp?DDFDocuments/u/G/SPS/NNLD59.doc","FR")</f>
      </c>
      <c r="J11663" s="15">
        <f>HYPERLINK("https://docs.wto.org/imrd/directdoc.asp?DDFDocuments/v/G/SPS/NNLD59.doc","ES")</f>
      </c>
    </row>
    <row r="11664">
      <c r="A11664" s="10" t="s">
        <v>19938</v>
      </c>
      <c r="B11664" s="11" t="s">
        <v>1096</v>
      </c>
      <c r="C11664" s="10" t="s">
        <v>54</v>
      </c>
      <c r="D11664" s="12">
        <v>37684</v>
      </c>
      <c r="E11664" s="13" t="s">
        <v>19</v>
      </c>
      <c r="F11664" s="13" t="s">
        <v>925</v>
      </c>
      <c r="G11664" s="14" t="s">
        <v>95</v>
      </c>
      <c r="H11664" s="15">
        <f>HYPERLINK("https://docs.wto.org/imrd/directdoc.asp?DDFDocuments/t/G/SPS/NSGP21A1.DOC","EN")</f>
      </c>
      <c r="I11664" s="15">
        <f>HYPERLINK("https://docs.wto.org/imrd/directdoc.asp?DDFDocuments/u/G/SPS/NSGP21A1.DOC","FR")</f>
      </c>
      <c r="J11664" s="15">
        <f>HYPERLINK("https://docs.wto.org/imrd/directdoc.asp?DDFDocuments/v/G/SPS/NSGP21A1.DOC","ES")</f>
      </c>
    </row>
    <row r="11665">
      <c r="A11665" s="10" t="s">
        <v>19939</v>
      </c>
      <c r="B11665" s="11" t="s">
        <v>82</v>
      </c>
      <c r="C11665" s="10" t="s">
        <v>18</v>
      </c>
      <c r="D11665" s="12">
        <v>37683</v>
      </c>
      <c r="E11665" s="13" t="s">
        <v>19940</v>
      </c>
      <c r="F11665" s="13" t="s">
        <v>1282</v>
      </c>
      <c r="G11665" s="14"/>
      <c r="H11665" s="15">
        <f>HYPERLINK("https://docs.wto.org/imrd/directdoc.asp?DDFDocuments/t/G/SPS/NEEC190.doc","EN")</f>
      </c>
      <c r="I11665" s="15">
        <f>HYPERLINK("https://docs.wto.org/imrd/directdoc.asp?DDFDocuments/u/G/SPS/NEEC190.doc","FR")</f>
      </c>
      <c r="J11665" s="15">
        <f>HYPERLINK("https://docs.wto.org/imrd/directdoc.asp?DDFDocuments/v/G/SPS/NEEC190.doc","ES")</f>
      </c>
    </row>
    <row r="11666">
      <c r="A11666" s="10" t="s">
        <v>19941</v>
      </c>
      <c r="B11666" s="11" t="s">
        <v>82</v>
      </c>
      <c r="C11666" s="10" t="s">
        <v>18</v>
      </c>
      <c r="D11666" s="12">
        <v>37683</v>
      </c>
      <c r="E11666" s="13" t="s">
        <v>19942</v>
      </c>
      <c r="F11666" s="13" t="s">
        <v>7603</v>
      </c>
      <c r="G11666" s="14"/>
      <c r="H11666" s="15">
        <f>HYPERLINK("https://docs.wto.org/imrd/directdoc.asp?DDFDocuments/t/G/SPS/NEEC192.DOC","EN")</f>
      </c>
      <c r="I11666" s="15">
        <f>HYPERLINK("https://docs.wto.org/imrd/directdoc.asp?DDFDocuments/u/G/SPS/NEEC192.DOC","FR")</f>
      </c>
      <c r="J11666" s="15">
        <f>HYPERLINK("https://docs.wto.org/imrd/directdoc.asp?DDFDocuments/v/G/SPS/NEEC192.DOC","ES")</f>
      </c>
    </row>
    <row r="11667">
      <c r="A11667" s="10" t="s">
        <v>19943</v>
      </c>
      <c r="B11667" s="11" t="s">
        <v>82</v>
      </c>
      <c r="C11667" s="10" t="s">
        <v>18</v>
      </c>
      <c r="D11667" s="12">
        <v>37683</v>
      </c>
      <c r="E11667" s="13" t="s">
        <v>19738</v>
      </c>
      <c r="F11667" s="13" t="s">
        <v>7603</v>
      </c>
      <c r="G11667" s="14"/>
      <c r="H11667" s="15">
        <f>HYPERLINK("https://docs.wto.org/imrd/directdoc.asp?DDFDocuments/t/G/SPS/NEEC193.doc","EN")</f>
      </c>
      <c r="I11667" s="15">
        <f>HYPERLINK("https://docs.wto.org/imrd/directdoc.asp?DDFDocuments/u/G/SPS/NEEC193.doc","FR")</f>
      </c>
      <c r="J11667" s="15">
        <f>HYPERLINK("https://docs.wto.org/imrd/directdoc.asp?DDFDocuments/v/G/SPS/NEEC193.doc","ES")</f>
      </c>
    </row>
    <row r="11668">
      <c r="A11668" s="10" t="s">
        <v>19944</v>
      </c>
      <c r="B11668" s="11" t="s">
        <v>1129</v>
      </c>
      <c r="C11668" s="10" t="s">
        <v>12</v>
      </c>
      <c r="D11668" s="12">
        <v>37679</v>
      </c>
      <c r="E11668" s="13" t="s">
        <v>19945</v>
      </c>
      <c r="F11668" s="13" t="s">
        <v>5891</v>
      </c>
      <c r="G11668" s="14" t="s">
        <v>3481</v>
      </c>
      <c r="H11668" s="15">
        <f>HYPERLINK("https://docs.wto.org/imrd/directdoc.asp?DDFDocuments/t/G/SPS/NMYS13.DOC","EN")</f>
      </c>
      <c r="I11668" s="15">
        <f>HYPERLINK("https://docs.wto.org/imrd/directdoc.asp?DDFDocuments/u/G/SPS/NMYS13.DOC","FR")</f>
      </c>
      <c r="J11668" s="15">
        <f>HYPERLINK("https://docs.wto.org/imrd/directdoc.asp?DDFDocuments/v/G/SPS/NMYS13.DOC","ES")</f>
      </c>
    </row>
    <row r="11669">
      <c r="A11669" s="10" t="s">
        <v>19946</v>
      </c>
      <c r="B11669" s="11" t="s">
        <v>149</v>
      </c>
      <c r="C11669" s="10" t="s">
        <v>12</v>
      </c>
      <c r="D11669" s="12">
        <v>37677</v>
      </c>
      <c r="E11669" s="13" t="s">
        <v>19947</v>
      </c>
      <c r="F11669" s="13" t="s">
        <v>32</v>
      </c>
      <c r="G11669" s="14" t="s">
        <v>1093</v>
      </c>
      <c r="H11669" s="15">
        <f>HYPERLINK("https://docs.wto.org/imrd/directdoc.asp?DDFDocuments/t/G/SPS/NCHN16.DOC","EN")</f>
      </c>
      <c r="I11669" s="15">
        <f>HYPERLINK("https://docs.wto.org/imrd/directdoc.asp?DDFDocuments/u/G/SPS/NCHN16.DOC","FR")</f>
      </c>
      <c r="J11669" s="15">
        <f>HYPERLINK("https://docs.wto.org/imrd/directdoc.asp?DDFDocuments/v/G/SPS/NCHN16.DOC","ES")</f>
      </c>
    </row>
    <row r="11670">
      <c r="A11670" s="10" t="s">
        <v>19948</v>
      </c>
      <c r="B11670" s="11" t="s">
        <v>79</v>
      </c>
      <c r="C11670" s="10" t="s">
        <v>18</v>
      </c>
      <c r="D11670" s="12">
        <v>37677</v>
      </c>
      <c r="E11670" s="13" t="s">
        <v>2329</v>
      </c>
      <c r="F11670" s="13" t="s">
        <v>158</v>
      </c>
      <c r="G11670" s="14" t="s">
        <v>19949</v>
      </c>
      <c r="H11670" s="15">
        <f>HYPERLINK("https://docs.wto.org/imrd/directdoc.asp?DDFDocuments/t/G/SPS/NCOL69.DOC","EN")</f>
      </c>
      <c r="I11670" s="15">
        <f>HYPERLINK("https://docs.wto.org/imrd/directdoc.asp?DDFDocuments/u/G/SPS/NCOL69.DOC","FR")</f>
      </c>
      <c r="J11670" s="15">
        <f>HYPERLINK("https://docs.wto.org/imrd/directdoc.asp?DDFDocuments/v/G/SPS/NCOL69.DOC","ES")</f>
      </c>
    </row>
    <row r="11671">
      <c r="A11671" s="10" t="s">
        <v>19950</v>
      </c>
      <c r="B11671" s="11" t="s">
        <v>79</v>
      </c>
      <c r="C11671" s="10" t="s">
        <v>12</v>
      </c>
      <c r="D11671" s="12">
        <v>37677</v>
      </c>
      <c r="E11671" s="13" t="s">
        <v>19951</v>
      </c>
      <c r="F11671" s="13" t="s">
        <v>158</v>
      </c>
      <c r="G11671" s="14" t="s">
        <v>3481</v>
      </c>
      <c r="H11671" s="15">
        <f>HYPERLINK("https://docs.wto.org/imrd/directdoc.asp?DDFDocuments/t/G/SPS/NCOL70.doc","EN")</f>
      </c>
      <c r="I11671" s="15">
        <f>HYPERLINK("https://docs.wto.org/imrd/directdoc.asp?DDFDocuments/u/G/SPS/NCOL70.doc","FR")</f>
      </c>
      <c r="J11671" s="15">
        <f>HYPERLINK("https://docs.wto.org/imrd/directdoc.asp?DDFDocuments/v/G/SPS/NCOL70.doc","ES")</f>
      </c>
    </row>
    <row r="11672">
      <c r="A11672" s="10" t="s">
        <v>19952</v>
      </c>
      <c r="B11672" s="11" t="s">
        <v>141</v>
      </c>
      <c r="C11672" s="10" t="s">
        <v>201</v>
      </c>
      <c r="D11672" s="12">
        <v>37672</v>
      </c>
      <c r="E11672" s="13" t="s">
        <v>19</v>
      </c>
      <c r="F11672" s="13" t="s">
        <v>868</v>
      </c>
      <c r="G11672" s="14"/>
      <c r="H11672" s="15">
        <f>HYPERLINK("https://docs.wto.org/imrd/directdoc.asp?DDFDocuments/t/G/SPS/NHUN16C1.doc","EN")</f>
      </c>
      <c r="I11672" s="15">
        <f>HYPERLINK("https://docs.wto.org/imrd/directdoc.asp?DDFDocuments/u/G/SPS/NHUN16C1.doc","FR")</f>
      </c>
      <c r="J11672" s="15">
        <f>HYPERLINK("https://docs.wto.org/imrd/directdoc.asp?DDFDocuments/v/G/SPS/NHUN16C1.doc","ES")</f>
      </c>
    </row>
    <row r="11673">
      <c r="A11673" s="10" t="s">
        <v>19953</v>
      </c>
      <c r="B11673" s="11" t="s">
        <v>141</v>
      </c>
      <c r="C11673" s="10" t="s">
        <v>18</v>
      </c>
      <c r="D11673" s="12">
        <v>37670</v>
      </c>
      <c r="E11673" s="13" t="s">
        <v>19954</v>
      </c>
      <c r="F11673" s="13" t="s">
        <v>868</v>
      </c>
      <c r="G11673" s="14"/>
      <c r="H11673" s="15">
        <f>HYPERLINK("https://docs.wto.org/imrd/directdoc.asp?DDFDocuments/q/G/SPS/NHUN16.pdf","EN")</f>
      </c>
      <c r="I11673" s="15">
        <f>HYPERLINK("https://docs.wto.org/imrd/directdoc.asp?DDFDocuments/r/G/SPS/NHUN16.pdf","FR")</f>
      </c>
      <c r="J11673" s="15">
        <f>HYPERLINK("https://docs.wto.org/imrd/directdoc.asp?DDFDocuments/s/G/SPS/NHUN16.pdf","ES")</f>
      </c>
    </row>
    <row r="11674">
      <c r="A11674" s="10" t="s">
        <v>19955</v>
      </c>
      <c r="B11674" s="11" t="s">
        <v>161</v>
      </c>
      <c r="C11674" s="10" t="s">
        <v>18</v>
      </c>
      <c r="D11674" s="12">
        <v>37669</v>
      </c>
      <c r="E11674" s="13" t="s">
        <v>19956</v>
      </c>
      <c r="F11674" s="13" t="s">
        <v>2192</v>
      </c>
      <c r="G11674" s="14" t="s">
        <v>779</v>
      </c>
      <c r="H11674" s="15">
        <f>HYPERLINK("https://docs.wto.org/imrd/directdoc.asp?DDFDocuments/t/G/SPS/NUSA693.doc","EN")</f>
      </c>
      <c r="I11674" s="15">
        <f>HYPERLINK("https://docs.wto.org/imrd/directdoc.asp?DDFDocuments/u/G/SPS/NUSA693.doc","FR")</f>
      </c>
      <c r="J11674" s="15">
        <f>HYPERLINK("https://docs.wto.org/imrd/directdoc.asp?DDFDocuments/v/G/SPS/NUSA693.doc","ES")</f>
      </c>
    </row>
    <row r="11675">
      <c r="A11675" s="10" t="s">
        <v>19957</v>
      </c>
      <c r="B11675" s="11" t="s">
        <v>1944</v>
      </c>
      <c r="C11675" s="10" t="s">
        <v>18</v>
      </c>
      <c r="D11675" s="12">
        <v>37664</v>
      </c>
      <c r="E11675" s="13" t="s">
        <v>19958</v>
      </c>
      <c r="F11675" s="13" t="s">
        <v>1282</v>
      </c>
      <c r="G11675" s="14"/>
      <c r="H11675" s="15">
        <f>HYPERLINK("https://docs.wto.org/imrd/directdoc.asp?DDFDocuments/t/G/SPS/NPAN41.DOC","EN")</f>
      </c>
      <c r="I11675" s="15">
        <f>HYPERLINK("https://docs.wto.org/imrd/directdoc.asp?DDFDocuments/u/G/SPS/NPAN41.DOC","FR")</f>
      </c>
      <c r="J11675" s="15">
        <f>HYPERLINK("https://docs.wto.org/imrd/directdoc.asp?DDFDocuments/v/G/SPS/NPAN41.DOC","ES")</f>
      </c>
    </row>
    <row r="11676">
      <c r="A11676" s="10" t="s">
        <v>19959</v>
      </c>
      <c r="B11676" s="11" t="s">
        <v>82</v>
      </c>
      <c r="C11676" s="10" t="s">
        <v>40</v>
      </c>
      <c r="D11676" s="12">
        <v>37663</v>
      </c>
      <c r="E11676" s="13" t="s">
        <v>19</v>
      </c>
      <c r="F11676" s="13" t="s">
        <v>18564</v>
      </c>
      <c r="G11676" s="14"/>
      <c r="H11676" s="15">
        <f>HYPERLINK("https://docs.wto.org/imrd/directdoc.asp?DDFDocuments/t/G/SPS/NEEC94R1A1.DOC","EN")</f>
      </c>
      <c r="I11676" s="15">
        <f>HYPERLINK("https://docs.wto.org/imrd/directdoc.asp?DDFDocuments/u/G/SPS/NEEC94R1A1.DOC","FR")</f>
      </c>
      <c r="J11676" s="15">
        <f>HYPERLINK("https://docs.wto.org/imrd/directdoc.asp?DDFDocuments/v/G/SPS/NEEC94R1A1.DOC","ES")</f>
      </c>
    </row>
    <row r="11677">
      <c r="A11677" s="10" t="s">
        <v>19960</v>
      </c>
      <c r="B11677" s="11" t="s">
        <v>145</v>
      </c>
      <c r="C11677" s="10" t="s">
        <v>12</v>
      </c>
      <c r="D11677" s="12">
        <v>37663</v>
      </c>
      <c r="E11677" s="13" t="s">
        <v>19961</v>
      </c>
      <c r="F11677" s="13" t="s">
        <v>19962</v>
      </c>
      <c r="G11677" s="14" t="s">
        <v>3481</v>
      </c>
      <c r="H11677" s="15">
        <f>HYPERLINK("https://docs.wto.org/imrd/directdoc.asp?DDFDocuments/t/G/SPS/NPHL46.DOC","EN")</f>
      </c>
      <c r="I11677" s="15">
        <f>HYPERLINK("https://docs.wto.org/imrd/directdoc.asp?DDFDocuments/u/G/SPS/NPHL46.DOC","FR")</f>
      </c>
      <c r="J11677" s="15">
        <f>HYPERLINK("https://docs.wto.org/imrd/directdoc.asp?DDFDocuments/v/G/SPS/NPHL46.DOC","ES")</f>
      </c>
    </row>
    <row r="11678">
      <c r="A11678" s="10" t="s">
        <v>19963</v>
      </c>
      <c r="B11678" s="11" t="s">
        <v>65</v>
      </c>
      <c r="C11678" s="10" t="s">
        <v>18</v>
      </c>
      <c r="D11678" s="12">
        <v>37662</v>
      </c>
      <c r="E11678" s="13" t="s">
        <v>2329</v>
      </c>
      <c r="F11678" s="13" t="s">
        <v>158</v>
      </c>
      <c r="G11678" s="14"/>
      <c r="H11678" s="15">
        <f>HYPERLINK("https://docs.wto.org/imrd/directdoc.asp?DDFDocuments/t/G/SPS/NCHE32.DOC","EN")</f>
      </c>
      <c r="I11678" s="15">
        <f>HYPERLINK("https://docs.wto.org/imrd/directdoc.asp?DDFDocuments/u/G/SPS/NCHE32.DOC","FR")</f>
      </c>
      <c r="J11678" s="15">
        <f>HYPERLINK("https://docs.wto.org/imrd/directdoc.asp?DDFDocuments/v/G/SPS/NCHE32.DOC","ES")</f>
      </c>
    </row>
    <row r="11679">
      <c r="A11679" s="10" t="s">
        <v>19964</v>
      </c>
      <c r="B11679" s="11" t="s">
        <v>72</v>
      </c>
      <c r="C11679" s="10" t="s">
        <v>18</v>
      </c>
      <c r="D11679" s="12">
        <v>37658</v>
      </c>
      <c r="E11679" s="13" t="s">
        <v>13063</v>
      </c>
      <c r="F11679" s="13" t="s">
        <v>122</v>
      </c>
      <c r="G11679" s="14"/>
      <c r="H11679" s="15">
        <f>HYPERLINK("https://docs.wto.org/imrd/directdoc.asp?DDFDocuments/t/G/SPS/NCAN160.DOC","EN")</f>
      </c>
      <c r="I11679" s="15">
        <f>HYPERLINK("https://docs.wto.org/imrd/directdoc.asp?DDFDocuments/u/G/SPS/NCAN160.DOC","FR")</f>
      </c>
      <c r="J11679" s="15">
        <f>HYPERLINK("https://docs.wto.org/imrd/directdoc.asp?DDFDocuments/v/G/SPS/NCAN160.DOC","ES")</f>
      </c>
    </row>
    <row r="11680">
      <c r="A11680" s="10" t="s">
        <v>19965</v>
      </c>
      <c r="B11680" s="11" t="s">
        <v>82</v>
      </c>
      <c r="C11680" s="10" t="s">
        <v>18</v>
      </c>
      <c r="D11680" s="12">
        <v>37658</v>
      </c>
      <c r="E11680" s="13" t="s">
        <v>19966</v>
      </c>
      <c r="F11680" s="13" t="s">
        <v>158</v>
      </c>
      <c r="G11680" s="14"/>
      <c r="H11680" s="15">
        <f>HYPERLINK("https://docs.wto.org/imrd/directdoc.asp?DDFDocuments/t/G/SPS/NEEC188.DOC","EN")</f>
      </c>
      <c r="I11680" s="15">
        <f>HYPERLINK("https://docs.wto.org/imrd/directdoc.asp?DDFDocuments/u/G/SPS/NEEC188.DOC","FR")</f>
      </c>
      <c r="J11680" s="15">
        <f>HYPERLINK("https://docs.wto.org/imrd/directdoc.asp?DDFDocuments/v/G/SPS/NEEC188.DOC","ES")</f>
      </c>
    </row>
    <row r="11681">
      <c r="A11681" s="10" t="s">
        <v>19967</v>
      </c>
      <c r="B11681" s="11" t="s">
        <v>82</v>
      </c>
      <c r="C11681" s="10" t="s">
        <v>18</v>
      </c>
      <c r="D11681" s="12">
        <v>37658</v>
      </c>
      <c r="E11681" s="13" t="s">
        <v>19968</v>
      </c>
      <c r="F11681" s="13" t="s">
        <v>80</v>
      </c>
      <c r="G11681" s="14"/>
      <c r="H11681" s="15">
        <f>HYPERLINK("https://docs.wto.org/imrd/directdoc.asp?DDFDocuments/t/G/SPS/NEEC189.doc","EN")</f>
      </c>
      <c r="I11681" s="15">
        <f>HYPERLINK("https://docs.wto.org/imrd/directdoc.asp?DDFDocuments/u/G/SPS/NEEC189.doc","FR")</f>
      </c>
      <c r="J11681" s="15">
        <f>HYPERLINK("https://docs.wto.org/imrd/directdoc.asp?DDFDocuments/v/G/SPS/NEEC189.doc","ES")</f>
      </c>
    </row>
    <row r="11682">
      <c r="A11682" s="10" t="s">
        <v>19969</v>
      </c>
      <c r="B11682" s="11" t="s">
        <v>161</v>
      </c>
      <c r="C11682" s="10" t="s">
        <v>18</v>
      </c>
      <c r="D11682" s="12">
        <v>37658</v>
      </c>
      <c r="E11682" s="13" t="s">
        <v>3381</v>
      </c>
      <c r="F11682" s="13" t="s">
        <v>6531</v>
      </c>
      <c r="G11682" s="14" t="s">
        <v>572</v>
      </c>
      <c r="H11682" s="15">
        <f>HYPERLINK("https://docs.wto.org/imrd/directdoc.asp?DDFDocuments/t/G/SPS/NUSA692.DOC","EN")</f>
      </c>
      <c r="I11682" s="15">
        <f>HYPERLINK("https://docs.wto.org/imrd/directdoc.asp?DDFDocuments/u/G/SPS/NUSA692.DOC","FR")</f>
      </c>
      <c r="J11682" s="15">
        <f>HYPERLINK("https://docs.wto.org/imrd/directdoc.asp?DDFDocuments/v/G/SPS/NUSA692.DOC","ES")</f>
      </c>
    </row>
    <row r="11683">
      <c r="A11683" s="10" t="s">
        <v>19970</v>
      </c>
      <c r="B11683" s="11" t="s">
        <v>168</v>
      </c>
      <c r="C11683" s="10" t="s">
        <v>18</v>
      </c>
      <c r="D11683" s="12">
        <v>37656</v>
      </c>
      <c r="E11683" s="13" t="s">
        <v>19971</v>
      </c>
      <c r="F11683" s="13" t="s">
        <v>733</v>
      </c>
      <c r="G11683" s="14"/>
      <c r="H11683" s="15">
        <f>HYPERLINK("https://docs.wto.org/imrd/directdoc.asp?DDFDocuments/t/G/SPS/NZAF15.doc","EN")</f>
      </c>
      <c r="I11683" s="15">
        <f>HYPERLINK("https://docs.wto.org/imrd/directdoc.asp?DDFDocuments/u/G/SPS/NZAF15.doc","FR")</f>
      </c>
      <c r="J11683" s="15">
        <f>HYPERLINK("https://docs.wto.org/imrd/directdoc.asp?DDFDocuments/v/G/SPS/NZAF15.doc","ES")</f>
      </c>
    </row>
    <row r="11684">
      <c r="A11684" s="10" t="s">
        <v>19972</v>
      </c>
      <c r="B11684" s="11" t="s">
        <v>195</v>
      </c>
      <c r="C11684" s="10" t="s">
        <v>18</v>
      </c>
      <c r="D11684" s="12">
        <v>37652</v>
      </c>
      <c r="E11684" s="13" t="s">
        <v>19973</v>
      </c>
      <c r="F11684" s="13" t="s">
        <v>992</v>
      </c>
      <c r="G11684" s="14"/>
      <c r="H11684" s="15">
        <f>HYPERLINK("https://docs.wto.org/imrd/directdoc.asp?DDFDocuments/q/G/SPS/NNZL199.pdf","EN")</f>
      </c>
      <c r="I11684" s="15">
        <f>HYPERLINK("https://docs.wto.org/imrd/directdoc.asp?DDFDocuments/r/G/SPS/NNZL199.pdf","FR")</f>
      </c>
      <c r="J11684" s="15">
        <f>HYPERLINK("https://docs.wto.org/imrd/directdoc.asp?DDFDocuments/s/G/SPS/NNZL199.pdf","ES")</f>
      </c>
    </row>
    <row r="11685">
      <c r="A11685" s="10" t="s">
        <v>19974</v>
      </c>
      <c r="B11685" s="11" t="s">
        <v>161</v>
      </c>
      <c r="C11685" s="10" t="s">
        <v>12</v>
      </c>
      <c r="D11685" s="12">
        <v>37649</v>
      </c>
      <c r="E11685" s="13" t="s">
        <v>19975</v>
      </c>
      <c r="F11685" s="13" t="s">
        <v>607</v>
      </c>
      <c r="G11685" s="14" t="s">
        <v>19752</v>
      </c>
      <c r="H11685" s="15">
        <f>HYPERLINK("https://docs.wto.org/imrd/directdoc.asp?DDFDocuments/q/G/SPS/NUSA689.pdf","EN")</f>
      </c>
      <c r="I11685" s="15">
        <f>HYPERLINK("https://docs.wto.org/imrd/directdoc.asp?DDFDocuments/r/G/SPS/NUSA689.pdf","FR")</f>
      </c>
      <c r="J11685" s="15">
        <f>HYPERLINK("https://docs.wto.org/imrd/directdoc.asp?DDFDocuments/s/G/SPS/NUSA689.pdf","ES")</f>
      </c>
    </row>
    <row r="11686">
      <c r="A11686" s="10" t="s">
        <v>19976</v>
      </c>
      <c r="B11686" s="11" t="s">
        <v>34</v>
      </c>
      <c r="C11686" s="10" t="s">
        <v>18</v>
      </c>
      <c r="D11686" s="12">
        <v>37648</v>
      </c>
      <c r="E11686" s="13" t="s">
        <v>19977</v>
      </c>
      <c r="F11686" s="13" t="s">
        <v>24</v>
      </c>
      <c r="G11686" s="14"/>
      <c r="H11686" s="15">
        <f>HYPERLINK("https://docs.wto.org/imrd/directdoc.asp?DDFDocuments/q/G/SPS/NJPN94.pdf","EN")</f>
      </c>
      <c r="I11686" s="15">
        <f>HYPERLINK("https://docs.wto.org/imrd/directdoc.asp?DDFDocuments/r/G/SPS/NJPN94.pdf","FR")</f>
      </c>
      <c r="J11686" s="15">
        <f>HYPERLINK("https://docs.wto.org/imrd/directdoc.asp?DDFDocuments/s/G/SPS/NJPN94.pdf","ES")</f>
      </c>
    </row>
    <row r="11687">
      <c r="A11687" s="10" t="s">
        <v>19978</v>
      </c>
      <c r="B11687" s="11" t="s">
        <v>87</v>
      </c>
      <c r="C11687" s="10" t="s">
        <v>12</v>
      </c>
      <c r="D11687" s="12">
        <v>37645</v>
      </c>
      <c r="E11687" s="13" t="s">
        <v>19979</v>
      </c>
      <c r="F11687" s="13" t="s">
        <v>24</v>
      </c>
      <c r="G11687" s="14"/>
      <c r="H11687" s="15">
        <f>HYPERLINK("https://docs.wto.org/imrd/directdoc.asp?DDFDocuments/t/G/SPS/NMEX191.doc","EN")</f>
      </c>
      <c r="I11687" s="15">
        <f>HYPERLINK("https://docs.wto.org/imrd/directdoc.asp?DDFDocuments/u/G/SPS/NMEX191.doc","FR")</f>
      </c>
      <c r="J11687" s="15">
        <f>HYPERLINK("https://docs.wto.org/imrd/directdoc.asp?DDFDocuments/v/G/SPS/NMEX191.doc","ES")</f>
      </c>
    </row>
    <row r="11688">
      <c r="A11688" s="10" t="s">
        <v>19980</v>
      </c>
      <c r="B11688" s="11" t="s">
        <v>233</v>
      </c>
      <c r="C11688" s="10" t="s">
        <v>18</v>
      </c>
      <c r="D11688" s="12">
        <v>37645</v>
      </c>
      <c r="E11688" s="13" t="s">
        <v>560</v>
      </c>
      <c r="F11688" s="13" t="s">
        <v>158</v>
      </c>
      <c r="G11688" s="14"/>
      <c r="H11688" s="15">
        <f>HYPERLINK("https://docs.wto.org/imrd/directdoc.asp?DDFDocuments/t/G/SPS/NPER45.DOC","EN")</f>
      </c>
      <c r="I11688" s="15">
        <f>HYPERLINK("https://docs.wto.org/imrd/directdoc.asp?DDFDocuments/u/G/SPS/NPER45.DOC","FR")</f>
      </c>
      <c r="J11688" s="15">
        <f>HYPERLINK("https://docs.wto.org/imrd/directdoc.asp?DDFDocuments/v/G/SPS/NPER45.DOC","ES")</f>
      </c>
    </row>
    <row r="11689">
      <c r="A11689" s="10" t="s">
        <v>19981</v>
      </c>
      <c r="B11689" s="11" t="s">
        <v>233</v>
      </c>
      <c r="C11689" s="10" t="s">
        <v>18</v>
      </c>
      <c r="D11689" s="12">
        <v>37645</v>
      </c>
      <c r="E11689" s="13" t="s">
        <v>19982</v>
      </c>
      <c r="F11689" s="13" t="s">
        <v>1089</v>
      </c>
      <c r="G11689" s="14"/>
      <c r="H11689" s="15">
        <f>HYPERLINK("https://docs.wto.org/imrd/directdoc.asp?DDFDocuments/t/G/SPS/NPER46.DOC","EN")</f>
      </c>
      <c r="I11689" s="15">
        <f>HYPERLINK("https://docs.wto.org/imrd/directdoc.asp?DDFDocuments/u/G/SPS/NPER46.DOC","FR")</f>
      </c>
      <c r="J11689" s="15">
        <f>HYPERLINK("https://docs.wto.org/imrd/directdoc.asp?DDFDocuments/v/G/SPS/NPER46.DOC","ES")</f>
      </c>
    </row>
    <row r="11690">
      <c r="A11690" s="10" t="s">
        <v>19983</v>
      </c>
      <c r="B11690" s="11" t="s">
        <v>7679</v>
      </c>
      <c r="C11690" s="10" t="s">
        <v>18</v>
      </c>
      <c r="D11690" s="12">
        <v>37645</v>
      </c>
      <c r="E11690" s="13" t="s">
        <v>19984</v>
      </c>
      <c r="F11690" s="13" t="s">
        <v>4638</v>
      </c>
      <c r="G11690" s="14"/>
      <c r="H11690" s="15">
        <f>HYPERLINK("https://docs.wto.org/imrd/directdoc.asp?DDFDocuments/t/G/SPS/NSVN19.DOC","EN")</f>
      </c>
      <c r="I11690" s="15">
        <f>HYPERLINK("https://docs.wto.org/imrd/directdoc.asp?DDFDocuments/u/G/SPS/NSVN19.DOC","FR")</f>
      </c>
      <c r="J11690" s="15">
        <f>HYPERLINK("https://docs.wto.org/imrd/directdoc.asp?DDFDocuments/v/G/SPS/NSVN19.DOC","ES")</f>
      </c>
    </row>
    <row r="11691">
      <c r="A11691" s="10" t="s">
        <v>19985</v>
      </c>
      <c r="B11691" s="11" t="s">
        <v>95</v>
      </c>
      <c r="C11691" s="10" t="s">
        <v>12</v>
      </c>
      <c r="D11691" s="12">
        <v>37644</v>
      </c>
      <c r="E11691" s="13" t="s">
        <v>19986</v>
      </c>
      <c r="F11691" s="13" t="s">
        <v>15638</v>
      </c>
      <c r="G11691" s="14"/>
      <c r="H11691" s="15">
        <f>HYPERLINK("https://docs.wto.org/imrd/directdoc.asp?DDFDocuments/t/G/SPS/NBRA74.DOC","EN")</f>
      </c>
      <c r="I11691" s="15">
        <f>HYPERLINK("https://docs.wto.org/imrd/directdoc.asp?DDFDocuments/u/G/SPS/NBRA74.DOC","FR")</f>
      </c>
      <c r="J11691" s="15">
        <f>HYPERLINK("https://docs.wto.org/imrd/directdoc.asp?DDFDocuments/v/G/SPS/NBRA74.DOC","ES")</f>
      </c>
    </row>
    <row r="11692">
      <c r="A11692" s="10" t="s">
        <v>19987</v>
      </c>
      <c r="B11692" s="11" t="s">
        <v>95</v>
      </c>
      <c r="C11692" s="10" t="s">
        <v>18</v>
      </c>
      <c r="D11692" s="12">
        <v>37643</v>
      </c>
      <c r="E11692" s="13" t="s">
        <v>19986</v>
      </c>
      <c r="F11692" s="13" t="s">
        <v>15638</v>
      </c>
      <c r="G11692" s="14"/>
      <c r="H11692" s="15">
        <f>HYPERLINK("https://docs.wto.org/imrd/directdoc.asp?DDFDocuments/t/G/SPS/NBRA75.DOC","EN")</f>
      </c>
      <c r="I11692" s="15">
        <f>HYPERLINK("https://docs.wto.org/imrd/directdoc.asp?DDFDocuments/u/G/SPS/NBRA75.DOC","FR")</f>
      </c>
      <c r="J11692" s="15">
        <f>HYPERLINK("https://docs.wto.org/imrd/directdoc.asp?DDFDocuments/v/G/SPS/NBRA75.DOC","ES")</f>
      </c>
    </row>
    <row r="11693">
      <c r="A11693" s="10" t="s">
        <v>19988</v>
      </c>
      <c r="B11693" s="11" t="s">
        <v>351</v>
      </c>
      <c r="C11693" s="10" t="s">
        <v>12</v>
      </c>
      <c r="D11693" s="12">
        <v>37643</v>
      </c>
      <c r="E11693" s="13" t="s">
        <v>19989</v>
      </c>
      <c r="F11693" s="13" t="s">
        <v>8132</v>
      </c>
      <c r="G11693" s="14" t="s">
        <v>19990</v>
      </c>
      <c r="H11693" s="15">
        <f>HYPERLINK("https://docs.wto.org/imrd/directdoc.asp?DDFDocuments/t/G/SPS/NJOR3.DOC","EN")</f>
      </c>
      <c r="I11693" s="15">
        <f>HYPERLINK("https://docs.wto.org/imrd/directdoc.asp?DDFDocuments/u/G/SPS/NJOR3.DOC","FR")</f>
      </c>
      <c r="J11693" s="15">
        <f>HYPERLINK("https://docs.wto.org/imrd/directdoc.asp?DDFDocuments/v/G/SPS/NJOR3.DOC","ES")</f>
      </c>
    </row>
    <row r="11694">
      <c r="A11694" s="10" t="s">
        <v>19991</v>
      </c>
      <c r="B11694" s="11" t="s">
        <v>161</v>
      </c>
      <c r="C11694" s="10" t="s">
        <v>18</v>
      </c>
      <c r="D11694" s="12">
        <v>37643</v>
      </c>
      <c r="E11694" s="13" t="s">
        <v>19992</v>
      </c>
      <c r="F11694" s="13" t="s">
        <v>2963</v>
      </c>
      <c r="G11694" s="14"/>
      <c r="H11694" s="15">
        <f>HYPERLINK("https://docs.wto.org/imrd/directdoc.asp?DDFDocuments/t/G/SPS/NUSA688.doc","EN")</f>
      </c>
      <c r="I11694" s="15">
        <f>HYPERLINK("https://docs.wto.org/imrd/directdoc.asp?DDFDocuments/u/G/SPS/NUSA688.doc","FR")</f>
      </c>
      <c r="J11694" s="15">
        <f>HYPERLINK("https://docs.wto.org/imrd/directdoc.asp?DDFDocuments/v/G/SPS/NUSA688.doc","ES")</f>
      </c>
    </row>
    <row r="11695">
      <c r="A11695" s="10" t="s">
        <v>19993</v>
      </c>
      <c r="B11695" s="11" t="s">
        <v>82</v>
      </c>
      <c r="C11695" s="10" t="s">
        <v>18</v>
      </c>
      <c r="D11695" s="12">
        <v>37637</v>
      </c>
      <c r="E11695" s="13" t="s">
        <v>19994</v>
      </c>
      <c r="F11695" s="13" t="s">
        <v>733</v>
      </c>
      <c r="G11695" s="14"/>
      <c r="H11695" s="15">
        <f>HYPERLINK("https://docs.wto.org/imrd/directdoc.asp?DDFDocuments/t/G/SPS/NEEC186.doc","EN")</f>
      </c>
      <c r="I11695" s="15">
        <f>HYPERLINK("https://docs.wto.org/imrd/directdoc.asp?DDFDocuments/u/G/SPS/NEEC186.doc","FR")</f>
      </c>
      <c r="J11695" s="15">
        <f>HYPERLINK("https://docs.wto.org/imrd/directdoc.asp?DDFDocuments/v/G/SPS/NEEC186.doc","ES")</f>
      </c>
    </row>
    <row r="11696">
      <c r="A11696" s="10" t="s">
        <v>19995</v>
      </c>
      <c r="B11696" s="11" t="s">
        <v>195</v>
      </c>
      <c r="C11696" s="10" t="s">
        <v>18</v>
      </c>
      <c r="D11696" s="12">
        <v>37637</v>
      </c>
      <c r="E11696" s="13" t="s">
        <v>19996</v>
      </c>
      <c r="F11696" s="13" t="s">
        <v>223</v>
      </c>
      <c r="G11696" s="14"/>
      <c r="H11696" s="15">
        <f>HYPERLINK("https://docs.wto.org/imrd/directdoc.asp?DDFDocuments/q/G/SPS/NNZL198.pdf","EN")</f>
      </c>
      <c r="I11696" s="15">
        <f>HYPERLINK("https://docs.wto.org/imrd/directdoc.asp?DDFDocuments/r/G/SPS/NNZL198.pdf","FR")</f>
      </c>
      <c r="J11696" s="15">
        <f>HYPERLINK("https://docs.wto.org/imrd/directdoc.asp?DDFDocuments/s/G/SPS/NNZL198.pdf","ES")</f>
      </c>
    </row>
    <row r="11697">
      <c r="A11697" s="10" t="s">
        <v>19997</v>
      </c>
      <c r="B11697" s="11" t="s">
        <v>161</v>
      </c>
      <c r="C11697" s="10" t="s">
        <v>18</v>
      </c>
      <c r="D11697" s="12">
        <v>37637</v>
      </c>
      <c r="E11697" s="13" t="s">
        <v>19998</v>
      </c>
      <c r="F11697" s="13" t="s">
        <v>4616</v>
      </c>
      <c r="G11697" s="14" t="s">
        <v>149</v>
      </c>
      <c r="H11697" s="15">
        <f>HYPERLINK("https://docs.wto.org/imrd/directdoc.asp?DDFDocuments/t/G/SPS/NUSA685.DOC","EN")</f>
      </c>
      <c r="I11697" s="15">
        <f>HYPERLINK("https://docs.wto.org/imrd/directdoc.asp?DDFDocuments/u/G/SPS/NUSA685.DOC","FR")</f>
      </c>
      <c r="J11697" s="15">
        <f>HYPERLINK("https://docs.wto.org/imrd/directdoc.asp?DDFDocuments/v/G/SPS/NUSA685.DOC","ES")</f>
      </c>
    </row>
    <row r="11698">
      <c r="A11698" s="10" t="s">
        <v>19999</v>
      </c>
      <c r="B11698" s="11" t="s">
        <v>161</v>
      </c>
      <c r="C11698" s="10" t="s">
        <v>12</v>
      </c>
      <c r="D11698" s="12">
        <v>37637</v>
      </c>
      <c r="E11698" s="13" t="s">
        <v>20000</v>
      </c>
      <c r="F11698" s="13" t="s">
        <v>3303</v>
      </c>
      <c r="G11698" s="14" t="s">
        <v>2110</v>
      </c>
      <c r="H11698" s="15">
        <f>HYPERLINK("https://docs.wto.org/imrd/directdoc.asp?DDFDocuments/t/G/SPS/NUSA686.DOC","EN")</f>
      </c>
      <c r="I11698" s="15">
        <f>HYPERLINK("https://docs.wto.org/imrd/directdoc.asp?DDFDocuments/u/G/SPS/NUSA686.DOC","FR")</f>
      </c>
      <c r="J11698" s="15">
        <f>HYPERLINK("https://docs.wto.org/imrd/directdoc.asp?DDFDocuments/v/G/SPS/NUSA686.DOC","ES")</f>
      </c>
    </row>
    <row r="11699">
      <c r="A11699" s="10" t="s">
        <v>20001</v>
      </c>
      <c r="B11699" s="11" t="s">
        <v>161</v>
      </c>
      <c r="C11699" s="10" t="s">
        <v>18</v>
      </c>
      <c r="D11699" s="12">
        <v>37637</v>
      </c>
      <c r="E11699" s="13" t="s">
        <v>4254</v>
      </c>
      <c r="F11699" s="13" t="s">
        <v>158</v>
      </c>
      <c r="G11699" s="14" t="s">
        <v>87</v>
      </c>
      <c r="H11699" s="15">
        <f>HYPERLINK("https://docs.wto.org/imrd/directdoc.asp?DDFDocuments/t/G/SPS/NUSA687.DOC","EN")</f>
      </c>
      <c r="I11699" s="15">
        <f>HYPERLINK("https://docs.wto.org/imrd/directdoc.asp?DDFDocuments/u/G/SPS/NUSA687.DOC","FR")</f>
      </c>
      <c r="J11699" s="15">
        <f>HYPERLINK("https://docs.wto.org/imrd/directdoc.asp?DDFDocuments/v/G/SPS/NUSA687.DOC","ES")</f>
      </c>
    </row>
    <row r="11700">
      <c r="A11700" s="10" t="s">
        <v>20002</v>
      </c>
      <c r="B11700" s="11" t="s">
        <v>161</v>
      </c>
      <c r="C11700" s="10" t="s">
        <v>18</v>
      </c>
      <c r="D11700" s="12">
        <v>37634</v>
      </c>
      <c r="E11700" s="13" t="s">
        <v>20003</v>
      </c>
      <c r="F11700" s="13" t="s">
        <v>2192</v>
      </c>
      <c r="G11700" s="14" t="s">
        <v>520</v>
      </c>
      <c r="H11700" s="15">
        <f>HYPERLINK("https://docs.wto.org/imrd/directdoc.asp?DDFDocuments/t/G/SPS/NUSA682.DOC","EN")</f>
      </c>
      <c r="I11700" s="15">
        <f>HYPERLINK("https://docs.wto.org/imrd/directdoc.asp?DDFDocuments/u/G/SPS/NUSA682.DOC","FR")</f>
      </c>
      <c r="J11700" s="15">
        <f>HYPERLINK("https://docs.wto.org/imrd/directdoc.asp?DDFDocuments/v/G/SPS/NUSA682.DOC","ES")</f>
      </c>
    </row>
    <row r="11701">
      <c r="A11701" s="10" t="s">
        <v>20004</v>
      </c>
      <c r="B11701" s="11" t="s">
        <v>161</v>
      </c>
      <c r="C11701" s="10" t="s">
        <v>18</v>
      </c>
      <c r="D11701" s="12">
        <v>37634</v>
      </c>
      <c r="E11701" s="13" t="s">
        <v>20005</v>
      </c>
      <c r="F11701" s="13" t="s">
        <v>19685</v>
      </c>
      <c r="G11701" s="14"/>
      <c r="H11701" s="15">
        <f>HYPERLINK("https://docs.wto.org/imrd/directdoc.asp?DDFDocuments/q/G/SPS/NUSA683.pdf","EN")</f>
      </c>
      <c r="I11701" s="15">
        <f>HYPERLINK("https://docs.wto.org/imrd/directdoc.asp?DDFDocuments/r/G/SPS/NUSA683.pdf","FR")</f>
      </c>
      <c r="J11701" s="15">
        <f>HYPERLINK("https://docs.wto.org/imrd/directdoc.asp?DDFDocuments/s/G/SPS/NUSA683.pdf","ES")</f>
      </c>
    </row>
    <row r="11702">
      <c r="A11702" s="10" t="s">
        <v>20006</v>
      </c>
      <c r="B11702" s="11" t="s">
        <v>161</v>
      </c>
      <c r="C11702" s="10" t="s">
        <v>18</v>
      </c>
      <c r="D11702" s="12">
        <v>37634</v>
      </c>
      <c r="E11702" s="13" t="s">
        <v>19237</v>
      </c>
      <c r="F11702" s="13" t="s">
        <v>20007</v>
      </c>
      <c r="G11702" s="14"/>
      <c r="H11702" s="15">
        <f>HYPERLINK("https://docs.wto.org/imrd/directdoc.asp?DDFDocuments/t/G/SPS/NUSA684.doc","EN")</f>
      </c>
      <c r="I11702" s="15">
        <f>HYPERLINK("https://docs.wto.org/imrd/directdoc.asp?DDFDocuments/u/G/SPS/NUSA684.doc","FR")</f>
      </c>
      <c r="J11702" s="15">
        <f>HYPERLINK("https://docs.wto.org/imrd/directdoc.asp?DDFDocuments/v/G/SPS/NUSA684.doc","ES")</f>
      </c>
    </row>
    <row r="11703">
      <c r="A11703" s="10" t="s">
        <v>20008</v>
      </c>
      <c r="B11703" s="11" t="s">
        <v>365</v>
      </c>
      <c r="C11703" s="10" t="s">
        <v>40</v>
      </c>
      <c r="D11703" s="12">
        <v>37631</v>
      </c>
      <c r="E11703" s="13" t="s">
        <v>19</v>
      </c>
      <c r="F11703" s="13" t="s">
        <v>5163</v>
      </c>
      <c r="G11703" s="14"/>
      <c r="H11703" s="15">
        <f>HYPERLINK("https://docs.wto.org/imrd/directdoc.asp?DDFDocuments/t/G/SPS/NCHL118A1.DOC","EN")</f>
      </c>
      <c r="I11703" s="15">
        <f>HYPERLINK("https://docs.wto.org/imrd/directdoc.asp?DDFDocuments/u/G/SPS/NCHL118A1.DOC","FR")</f>
      </c>
      <c r="J11703" s="15">
        <f>HYPERLINK("https://docs.wto.org/imrd/directdoc.asp?DDFDocuments/v/G/SPS/NCHL118A1.DOC","ES")</f>
      </c>
    </row>
    <row r="11704">
      <c r="A11704" s="10" t="s">
        <v>20009</v>
      </c>
      <c r="B11704" s="11" t="s">
        <v>365</v>
      </c>
      <c r="C11704" s="10" t="s">
        <v>18</v>
      </c>
      <c r="D11704" s="12">
        <v>37631</v>
      </c>
      <c r="E11704" s="13" t="s">
        <v>5046</v>
      </c>
      <c r="F11704" s="13" t="s">
        <v>1282</v>
      </c>
      <c r="G11704" s="14"/>
      <c r="H11704" s="15">
        <f>HYPERLINK("https://docs.wto.org/imrd/directdoc.asp?DDFDocuments/t/G/SPS/NCHL124.doc","EN")</f>
      </c>
      <c r="I11704" s="15">
        <f>HYPERLINK("https://docs.wto.org/imrd/directdoc.asp?DDFDocuments/u/G/SPS/NCHL124.doc","FR")</f>
      </c>
      <c r="J11704" s="15">
        <f>HYPERLINK("https://docs.wto.org/imrd/directdoc.asp?DDFDocuments/v/G/SPS/NCHL124.doc","ES")</f>
      </c>
    </row>
    <row r="11705">
      <c r="A11705" s="10" t="s">
        <v>20010</v>
      </c>
      <c r="B11705" s="11" t="s">
        <v>153</v>
      </c>
      <c r="C11705" s="10" t="s">
        <v>54</v>
      </c>
      <c r="D11705" s="12">
        <v>37631</v>
      </c>
      <c r="E11705" s="13" t="s">
        <v>19</v>
      </c>
      <c r="F11705" s="13" t="s">
        <v>9716</v>
      </c>
      <c r="G11705" s="14" t="s">
        <v>18641</v>
      </c>
      <c r="H11705" s="15">
        <f>HYPERLINK("https://docs.wto.org/imrd/directdoc.asp?DDFDocuments/t/G/SPS/NKOR98A4.DOC","EN")</f>
      </c>
      <c r="I11705" s="15">
        <f>HYPERLINK("https://docs.wto.org/imrd/directdoc.asp?DDFDocuments/u/G/SPS/NKOR98A4.DOC","FR")</f>
      </c>
      <c r="J11705" s="15">
        <f>HYPERLINK("https://docs.wto.org/imrd/directdoc.asp?DDFDocuments/v/G/SPS/NKOR98A4.DOC","ES")</f>
      </c>
    </row>
    <row r="11706">
      <c r="A11706" s="10" t="s">
        <v>20011</v>
      </c>
      <c r="B11706" s="11" t="s">
        <v>233</v>
      </c>
      <c r="C11706" s="10" t="s">
        <v>18</v>
      </c>
      <c r="D11706" s="12">
        <v>37631</v>
      </c>
      <c r="E11706" s="13" t="s">
        <v>19844</v>
      </c>
      <c r="F11706" s="13" t="s">
        <v>229</v>
      </c>
      <c r="G11706" s="14" t="s">
        <v>365</v>
      </c>
      <c r="H11706" s="15">
        <f>HYPERLINK("https://docs.wto.org/imrd/directdoc.asp?DDFDocuments/q/G/SPS/NPER44.pdf","EN")</f>
      </c>
      <c r="I11706" s="15">
        <f>HYPERLINK("https://docs.wto.org/imrd/directdoc.asp?DDFDocuments/r/G/SPS/NPER44.pdf","FR")</f>
      </c>
      <c r="J11706" s="15">
        <f>HYPERLINK("https://docs.wto.org/imrd/directdoc.asp?DDFDocuments/s/G/SPS/NPER44.pdf","ES")</f>
      </c>
    </row>
    <row r="11707">
      <c r="A11707" s="10" t="s">
        <v>20012</v>
      </c>
      <c r="B11707" s="11" t="s">
        <v>82</v>
      </c>
      <c r="C11707" s="10" t="s">
        <v>18</v>
      </c>
      <c r="D11707" s="12">
        <v>37629</v>
      </c>
      <c r="E11707" s="13" t="s">
        <v>20013</v>
      </c>
      <c r="F11707" s="13" t="s">
        <v>787</v>
      </c>
      <c r="G11707" s="14"/>
      <c r="H11707" s="15">
        <f>HYPERLINK("https://docs.wto.org/imrd/directdoc.asp?DDFDocuments/q/G/SPS/NEEC182.pdf","EN")</f>
      </c>
      <c r="I11707" s="15">
        <f>HYPERLINK("https://docs.wto.org/imrd/directdoc.asp?DDFDocuments/r/G/SPS/NEEC182.pdf","FR")</f>
      </c>
      <c r="J11707" s="15">
        <f>HYPERLINK("https://docs.wto.org/imrd/directdoc.asp?DDFDocuments/s/G/SPS/NEEC182.pdf","ES")</f>
      </c>
    </row>
    <row r="11708">
      <c r="A11708" s="10" t="s">
        <v>20014</v>
      </c>
      <c r="B11708" s="11" t="s">
        <v>82</v>
      </c>
      <c r="C11708" s="10" t="s">
        <v>18</v>
      </c>
      <c r="D11708" s="12">
        <v>37629</v>
      </c>
      <c r="E11708" s="13" t="s">
        <v>20013</v>
      </c>
      <c r="F11708" s="13" t="s">
        <v>787</v>
      </c>
      <c r="G11708" s="14"/>
      <c r="H11708" s="15">
        <f>HYPERLINK("https://docs.wto.org/imrd/directdoc.asp?DDFDocuments/t/G/SPS/NEEC183.doc","EN")</f>
      </c>
      <c r="I11708" s="15">
        <f>HYPERLINK("https://docs.wto.org/imrd/directdoc.asp?DDFDocuments/u/G/SPS/NEEC183.doc","FR")</f>
      </c>
      <c r="J11708" s="15">
        <f>HYPERLINK("https://docs.wto.org/imrd/directdoc.asp?DDFDocuments/v/G/SPS/NEEC183.doc","ES")</f>
      </c>
    </row>
    <row r="11709">
      <c r="A11709" s="10" t="s">
        <v>20015</v>
      </c>
      <c r="B11709" s="11" t="s">
        <v>82</v>
      </c>
      <c r="C11709" s="10" t="s">
        <v>18</v>
      </c>
      <c r="D11709" s="12">
        <v>37629</v>
      </c>
      <c r="E11709" s="13" t="s">
        <v>20016</v>
      </c>
      <c r="F11709" s="13" t="s">
        <v>7145</v>
      </c>
      <c r="G11709" s="14"/>
      <c r="H11709" s="15">
        <f>HYPERLINK("https://docs.wto.org/imrd/directdoc.asp?DDFDocuments/q/G/SPS/NEEC184.pdf","EN")</f>
      </c>
      <c r="I11709" s="15">
        <f>HYPERLINK("https://docs.wto.org/imrd/directdoc.asp?DDFDocuments/r/G/SPS/NEEC184.pdf","FR")</f>
      </c>
      <c r="J11709" s="15">
        <f>HYPERLINK("https://docs.wto.org/imrd/directdoc.asp?DDFDocuments/s/G/SPS/NEEC184.pdf","ES")</f>
      </c>
    </row>
    <row r="11710">
      <c r="A11710" s="10" t="s">
        <v>20017</v>
      </c>
      <c r="B11710" s="11" t="s">
        <v>153</v>
      </c>
      <c r="C11710" s="10" t="s">
        <v>54</v>
      </c>
      <c r="D11710" s="12">
        <v>37629</v>
      </c>
      <c r="E11710" s="13" t="s">
        <v>19</v>
      </c>
      <c r="F11710" s="13" t="s">
        <v>9716</v>
      </c>
      <c r="G11710" s="14" t="s">
        <v>18641</v>
      </c>
      <c r="H11710" s="15">
        <f>HYPERLINK("https://docs.wto.org/imrd/directdoc.asp?DDFDocuments/t/G/SPS/NKOR98A3.DOC","EN")</f>
      </c>
      <c r="I11710" s="15">
        <f>HYPERLINK("https://docs.wto.org/imrd/directdoc.asp?DDFDocuments/u/G/SPS/NKOR98A3.DOC","FR")</f>
      </c>
      <c r="J11710" s="15">
        <f>HYPERLINK("https://docs.wto.org/imrd/directdoc.asp?DDFDocuments/v/G/SPS/NKOR98A3.DOC","ES")</f>
      </c>
    </row>
    <row r="11711">
      <c r="A11711" s="10" t="s">
        <v>20018</v>
      </c>
      <c r="B11711" s="11" t="s">
        <v>161</v>
      </c>
      <c r="C11711" s="10" t="s">
        <v>40</v>
      </c>
      <c r="D11711" s="12">
        <v>37629</v>
      </c>
      <c r="E11711" s="13" t="s">
        <v>19</v>
      </c>
      <c r="F11711" s="13" t="s">
        <v>3911</v>
      </c>
      <c r="G11711" s="14"/>
      <c r="H11711" s="15">
        <f>HYPERLINK("https://docs.wto.org/imrd/directdoc.asp?DDFDocuments/t/G/SPS/NUSA563A1.doc","EN")</f>
      </c>
      <c r="I11711" s="15">
        <f>HYPERLINK("https://docs.wto.org/imrd/directdoc.asp?DDFDocuments/u/G/SPS/NUSA563A1.doc","FR")</f>
      </c>
      <c r="J11711" s="15">
        <f>HYPERLINK("https://docs.wto.org/imrd/directdoc.asp?DDFDocuments/v/G/SPS/NUSA563A1.doc","ES")</f>
      </c>
    </row>
    <row r="11712">
      <c r="A11712" s="10" t="s">
        <v>20019</v>
      </c>
      <c r="B11712" s="11" t="s">
        <v>365</v>
      </c>
      <c r="C11712" s="10" t="s">
        <v>18</v>
      </c>
      <c r="D11712" s="12">
        <v>37610</v>
      </c>
      <c r="E11712" s="13" t="s">
        <v>1138</v>
      </c>
      <c r="F11712" s="13" t="s">
        <v>1282</v>
      </c>
      <c r="G11712" s="14"/>
      <c r="H11712" s="15">
        <f>HYPERLINK("https://docs.wto.org/imrd/directdoc.asp?DDFDocuments/t/G/SPS/NCHL119.doc","EN")</f>
      </c>
      <c r="I11712" s="15">
        <f>HYPERLINK("https://docs.wto.org/imrd/directdoc.asp?DDFDocuments/u/G/SPS/NCHL119.doc","FR")</f>
      </c>
      <c r="J11712" s="15">
        <f>HYPERLINK("https://docs.wto.org/imrd/directdoc.asp?DDFDocuments/v/G/SPS/NCHL119.doc","ES")</f>
      </c>
    </row>
    <row r="11713">
      <c r="A11713" s="10" t="s">
        <v>20020</v>
      </c>
      <c r="B11713" s="11" t="s">
        <v>554</v>
      </c>
      <c r="C11713" s="10" t="s">
        <v>18</v>
      </c>
      <c r="D11713" s="12">
        <v>37610</v>
      </c>
      <c r="E11713" s="13" t="s">
        <v>2329</v>
      </c>
      <c r="F11713" s="13" t="s">
        <v>32</v>
      </c>
      <c r="G11713" s="14"/>
      <c r="H11713" s="15">
        <f>HYPERLINK("https://docs.wto.org/imrd/directdoc.asp?DDFDocuments/q/G/SPS/NSVK21.pdf","EN")</f>
      </c>
      <c r="I11713" s="15">
        <f>HYPERLINK("https://docs.wto.org/imrd/directdoc.asp?DDFDocuments/r/G/SPS/NSVK21.pdf","FR")</f>
      </c>
      <c r="J11713" s="15">
        <f>HYPERLINK("https://docs.wto.org/imrd/directdoc.asp?DDFDocuments/s/G/SPS/NSVK21.pdf","ES")</f>
      </c>
    </row>
    <row r="11714">
      <c r="A11714" s="10" t="s">
        <v>20021</v>
      </c>
      <c r="B11714" s="11" t="s">
        <v>82</v>
      </c>
      <c r="C11714" s="10" t="s">
        <v>12</v>
      </c>
      <c r="D11714" s="12">
        <v>37609</v>
      </c>
      <c r="E11714" s="13" t="s">
        <v>20022</v>
      </c>
      <c r="F11714" s="13" t="s">
        <v>80</v>
      </c>
      <c r="G11714" s="14" t="s">
        <v>204</v>
      </c>
      <c r="H11714" s="15">
        <f>HYPERLINK("https://docs.wto.org/imrd/directdoc.asp?DDFDocuments/t/G/SPS/NEEC181.DOC","EN")</f>
      </c>
      <c r="I11714" s="15">
        <f>HYPERLINK("https://docs.wto.org/imrd/directdoc.asp?DDFDocuments/u/G/SPS/NEEC181.DOC","FR")</f>
      </c>
      <c r="J11714" s="15">
        <f>HYPERLINK("https://docs.wto.org/imrd/directdoc.asp?DDFDocuments/v/G/SPS/NEEC181.DOC","ES")</f>
      </c>
    </row>
    <row r="11715">
      <c r="A11715" s="10" t="s">
        <v>20023</v>
      </c>
      <c r="B11715" s="11" t="s">
        <v>87</v>
      </c>
      <c r="C11715" s="10" t="s">
        <v>54</v>
      </c>
      <c r="D11715" s="12">
        <v>37608</v>
      </c>
      <c r="E11715" s="13" t="s">
        <v>19</v>
      </c>
      <c r="F11715" s="13" t="s">
        <v>138</v>
      </c>
      <c r="G11715" s="14"/>
      <c r="H11715" s="15">
        <f>HYPERLINK("https://docs.wto.org/imrd/directdoc.asp?DDFDocuments/q/G/SPS/NMEX187A1.pdf","EN")</f>
      </c>
      <c r="I11715" s="15">
        <f>HYPERLINK("https://docs.wto.org/imrd/directdoc.asp?DDFDocuments/r/G/SPS/NMEX187A1.pdf","FR")</f>
      </c>
      <c r="J11715" s="15">
        <f>HYPERLINK("https://docs.wto.org/imrd/directdoc.asp?DDFDocuments/s/G/SPS/NMEX187A1.pdf","ES")</f>
      </c>
    </row>
    <row r="11716">
      <c r="A11716" s="10" t="s">
        <v>20024</v>
      </c>
      <c r="B11716" s="11" t="s">
        <v>233</v>
      </c>
      <c r="C11716" s="10" t="s">
        <v>12</v>
      </c>
      <c r="D11716" s="12">
        <v>37608</v>
      </c>
      <c r="E11716" s="13" t="s">
        <v>20025</v>
      </c>
      <c r="F11716" s="13" t="s">
        <v>2192</v>
      </c>
      <c r="G11716" s="14" t="s">
        <v>19570</v>
      </c>
      <c r="H11716" s="15">
        <f>HYPERLINK("https://docs.wto.org/imrd/directdoc.asp?DDFDocuments/t/G/SPS/NPER43.doc","EN")</f>
      </c>
      <c r="I11716" s="15">
        <f>HYPERLINK("https://docs.wto.org/imrd/directdoc.asp?DDFDocuments/u/G/SPS/NPER43.doc","FR")</f>
      </c>
      <c r="J11716" s="15">
        <f>HYPERLINK("https://docs.wto.org/imrd/directdoc.asp?DDFDocuments/v/G/SPS/NPER43.doc","ES")</f>
      </c>
    </row>
    <row r="11717">
      <c r="A11717" s="10" t="s">
        <v>20026</v>
      </c>
      <c r="B11717" s="11" t="s">
        <v>188</v>
      </c>
      <c r="C11717" s="10" t="s">
        <v>18</v>
      </c>
      <c r="D11717" s="12">
        <v>37607</v>
      </c>
      <c r="E11717" s="13" t="s">
        <v>20027</v>
      </c>
      <c r="F11717" s="13" t="s">
        <v>24</v>
      </c>
      <c r="G11717" s="14"/>
      <c r="H11717" s="15">
        <f>HYPERLINK("https://docs.wto.org/imrd/directdoc.asp?DDFDocuments/q/G/SPS/NAUS144.pdf","EN")</f>
      </c>
      <c r="I11717" s="15">
        <f>HYPERLINK("https://docs.wto.org/imrd/directdoc.asp?DDFDocuments/r/G/SPS/NAUS144.pdf","FR")</f>
      </c>
      <c r="J11717" s="15">
        <f>HYPERLINK("https://docs.wto.org/imrd/directdoc.asp?DDFDocuments/s/G/SPS/NAUS144.pdf","ES")</f>
      </c>
    </row>
    <row r="11718">
      <c r="A11718" s="10" t="s">
        <v>20028</v>
      </c>
      <c r="B11718" s="11" t="s">
        <v>153</v>
      </c>
      <c r="C11718" s="10" t="s">
        <v>18</v>
      </c>
      <c r="D11718" s="12">
        <v>37607</v>
      </c>
      <c r="E11718" s="13" t="s">
        <v>185</v>
      </c>
      <c r="F11718" s="13" t="s">
        <v>158</v>
      </c>
      <c r="G11718" s="14"/>
      <c r="H11718" s="15">
        <f>HYPERLINK("https://docs.wto.org/imrd/directdoc.asp?DDFDocuments/t/G/SPS/NKOR122.DOC","EN")</f>
      </c>
      <c r="I11718" s="15">
        <f>HYPERLINK("https://docs.wto.org/imrd/directdoc.asp?DDFDocuments/u/G/SPS/NKOR122.DOC","FR")</f>
      </c>
      <c r="J11718" s="15">
        <f>HYPERLINK("https://docs.wto.org/imrd/directdoc.asp?DDFDocuments/v/G/SPS/NKOR122.DOC","ES")</f>
      </c>
    </row>
    <row r="11719">
      <c r="A11719" s="10" t="s">
        <v>20029</v>
      </c>
      <c r="B11719" s="11" t="s">
        <v>779</v>
      </c>
      <c r="C11719" s="10" t="s">
        <v>40</v>
      </c>
      <c r="D11719" s="12">
        <v>37607</v>
      </c>
      <c r="E11719" s="13" t="s">
        <v>19</v>
      </c>
      <c r="F11719" s="13" t="s">
        <v>5163</v>
      </c>
      <c r="G11719" s="14"/>
      <c r="H11719" s="15">
        <f>HYPERLINK("https://docs.wto.org/imrd/directdoc.asp?DDFDocuments/t/G/SPS/NURY5R1A1.DOC","EN")</f>
      </c>
      <c r="I11719" s="15">
        <f>HYPERLINK("https://docs.wto.org/imrd/directdoc.asp?DDFDocuments/u/G/SPS/NURY5R1A1.DOC","FR")</f>
      </c>
      <c r="J11719" s="15">
        <f>HYPERLINK("https://docs.wto.org/imrd/directdoc.asp?DDFDocuments/v/G/SPS/NURY5R1A1.DOC","ES")</f>
      </c>
    </row>
    <row r="11720">
      <c r="A11720" s="10" t="s">
        <v>20030</v>
      </c>
      <c r="B11720" s="11" t="s">
        <v>195</v>
      </c>
      <c r="C11720" s="10" t="s">
        <v>40</v>
      </c>
      <c r="D11720" s="12">
        <v>37606</v>
      </c>
      <c r="E11720" s="13" t="s">
        <v>19</v>
      </c>
      <c r="F11720" s="13" t="s">
        <v>20031</v>
      </c>
      <c r="G11720" s="14" t="s">
        <v>365</v>
      </c>
      <c r="H11720" s="15">
        <f>HYPERLINK("https://docs.wto.org/imrd/directdoc.asp?DDFDocuments/t/G/SPS/NNZL178A1.DOC","EN")</f>
      </c>
      <c r="I11720" s="15">
        <f>HYPERLINK("https://docs.wto.org/imrd/directdoc.asp?DDFDocuments/u/G/SPS/NNZL178A1.DOC","FR")</f>
      </c>
      <c r="J11720" s="15">
        <f>HYPERLINK("https://docs.wto.org/imrd/directdoc.asp?DDFDocuments/v/G/SPS/NNZL178A1.DOC","ES")</f>
      </c>
    </row>
    <row r="11721">
      <c r="A11721" s="10" t="s">
        <v>20032</v>
      </c>
      <c r="B11721" s="11" t="s">
        <v>195</v>
      </c>
      <c r="C11721" s="10" t="s">
        <v>40</v>
      </c>
      <c r="D11721" s="12">
        <v>37606</v>
      </c>
      <c r="E11721" s="13" t="s">
        <v>19</v>
      </c>
      <c r="F11721" s="13" t="s">
        <v>20031</v>
      </c>
      <c r="G11721" s="14" t="s">
        <v>3481</v>
      </c>
      <c r="H11721" s="15">
        <f>HYPERLINK("https://docs.wto.org/imrd/directdoc.asp?DDFDocuments/t/G/SPS/NNZL179A1.DOC","EN")</f>
      </c>
      <c r="I11721" s="15">
        <f>HYPERLINK("https://docs.wto.org/imrd/directdoc.asp?DDFDocuments/u/G/SPS/NNZL179A1.DOC","FR")</f>
      </c>
      <c r="J11721" s="15">
        <f>HYPERLINK("https://docs.wto.org/imrd/directdoc.asp?DDFDocuments/v/G/SPS/NNZL179A1.DOC","ES")</f>
      </c>
    </row>
    <row r="11722">
      <c r="A11722" s="10" t="s">
        <v>20033</v>
      </c>
      <c r="B11722" s="11" t="s">
        <v>195</v>
      </c>
      <c r="C11722" s="10" t="s">
        <v>18</v>
      </c>
      <c r="D11722" s="12">
        <v>37606</v>
      </c>
      <c r="E11722" s="13" t="s">
        <v>20034</v>
      </c>
      <c r="F11722" s="13" t="s">
        <v>2531</v>
      </c>
      <c r="G11722" s="14" t="s">
        <v>18707</v>
      </c>
      <c r="H11722" s="15">
        <f>HYPERLINK("https://docs.wto.org/imrd/directdoc.asp?DDFDocuments/t/G/SPS/NNZL190.DOC","EN")</f>
      </c>
      <c r="I11722" s="15">
        <f>HYPERLINK("https://docs.wto.org/imrd/directdoc.asp?DDFDocuments/u/G/SPS/NNZL190.DOC","FR")</f>
      </c>
      <c r="J11722" s="15">
        <f>HYPERLINK("https://docs.wto.org/imrd/directdoc.asp?DDFDocuments/v/G/SPS/NNZL190.DOC","ES")</f>
      </c>
    </row>
    <row r="11723">
      <c r="A11723" s="10" t="s">
        <v>20035</v>
      </c>
      <c r="B11723" s="11" t="s">
        <v>195</v>
      </c>
      <c r="C11723" s="10" t="s">
        <v>18</v>
      </c>
      <c r="D11723" s="12">
        <v>37606</v>
      </c>
      <c r="E11723" s="13" t="s">
        <v>20036</v>
      </c>
      <c r="F11723" s="13" t="s">
        <v>2531</v>
      </c>
      <c r="G11723" s="14" t="s">
        <v>18709</v>
      </c>
      <c r="H11723" s="15">
        <f>HYPERLINK("https://docs.wto.org/imrd/directdoc.asp?DDFDocuments/t/G/SPS/NNZL191.DOC","EN")</f>
      </c>
      <c r="I11723" s="15">
        <f>HYPERLINK("https://docs.wto.org/imrd/directdoc.asp?DDFDocuments/u/G/SPS/NNZL191.DOC","FR")</f>
      </c>
      <c r="J11723" s="15">
        <f>HYPERLINK("https://docs.wto.org/imrd/directdoc.asp?DDFDocuments/v/G/SPS/NNZL191.DOC","ES")</f>
      </c>
    </row>
    <row r="11724">
      <c r="A11724" s="10" t="s">
        <v>20037</v>
      </c>
      <c r="B11724" s="11" t="s">
        <v>195</v>
      </c>
      <c r="C11724" s="10" t="s">
        <v>18</v>
      </c>
      <c r="D11724" s="12">
        <v>37606</v>
      </c>
      <c r="E11724" s="13" t="s">
        <v>20038</v>
      </c>
      <c r="F11724" s="13" t="s">
        <v>2531</v>
      </c>
      <c r="G11724" s="14" t="s">
        <v>18711</v>
      </c>
      <c r="H11724" s="15">
        <f>HYPERLINK("https://docs.wto.org/imrd/directdoc.asp?DDFDocuments/t/G/SPS/NNZL192.DOC","EN")</f>
      </c>
      <c r="I11724" s="15">
        <f>HYPERLINK("https://docs.wto.org/imrd/directdoc.asp?DDFDocuments/u/G/SPS/NNZL192.DOC","FR")</f>
      </c>
      <c r="J11724" s="15">
        <f>HYPERLINK("https://docs.wto.org/imrd/directdoc.asp?DDFDocuments/v/G/SPS/NNZL192.DOC","ES")</f>
      </c>
    </row>
    <row r="11725">
      <c r="A11725" s="10" t="s">
        <v>20039</v>
      </c>
      <c r="B11725" s="11" t="s">
        <v>195</v>
      </c>
      <c r="C11725" s="10" t="s">
        <v>18</v>
      </c>
      <c r="D11725" s="12">
        <v>37606</v>
      </c>
      <c r="E11725" s="13" t="s">
        <v>20040</v>
      </c>
      <c r="F11725" s="13" t="s">
        <v>2531</v>
      </c>
      <c r="G11725" s="14" t="s">
        <v>18713</v>
      </c>
      <c r="H11725" s="15">
        <f>HYPERLINK("https://docs.wto.org/imrd/directdoc.asp?DDFDocuments/q/G/SPS/NNZL193.pdf","EN")</f>
      </c>
      <c r="I11725" s="15">
        <f>HYPERLINK("https://docs.wto.org/imrd/directdoc.asp?DDFDocuments/r/G/SPS/NNZL193.pdf","FR")</f>
      </c>
      <c r="J11725" s="15">
        <f>HYPERLINK("https://docs.wto.org/imrd/directdoc.asp?DDFDocuments/s/G/SPS/NNZL193.pdf","ES")</f>
      </c>
    </row>
    <row r="11726">
      <c r="A11726" s="10" t="s">
        <v>20041</v>
      </c>
      <c r="B11726" s="11" t="s">
        <v>195</v>
      </c>
      <c r="C11726" s="10" t="s">
        <v>18</v>
      </c>
      <c r="D11726" s="12">
        <v>37606</v>
      </c>
      <c r="E11726" s="13" t="s">
        <v>20042</v>
      </c>
      <c r="F11726" s="13" t="s">
        <v>2531</v>
      </c>
      <c r="G11726" s="14" t="s">
        <v>18715</v>
      </c>
      <c r="H11726" s="15">
        <f>HYPERLINK("https://docs.wto.org/imrd/directdoc.asp?DDFDocuments/t/G/SPS/NNZL194.DOC","EN")</f>
      </c>
      <c r="I11726" s="15">
        <f>HYPERLINK("https://docs.wto.org/imrd/directdoc.asp?DDFDocuments/u/G/SPS/NNZL194.DOC","FR")</f>
      </c>
      <c r="J11726" s="15">
        <f>HYPERLINK("https://docs.wto.org/imrd/directdoc.asp?DDFDocuments/v/G/SPS/NNZL194.DOC","ES")</f>
      </c>
    </row>
    <row r="11727">
      <c r="A11727" s="10" t="s">
        <v>20043</v>
      </c>
      <c r="B11727" s="11" t="s">
        <v>195</v>
      </c>
      <c r="C11727" s="10" t="s">
        <v>18</v>
      </c>
      <c r="D11727" s="12">
        <v>37606</v>
      </c>
      <c r="E11727" s="13" t="s">
        <v>20044</v>
      </c>
      <c r="F11727" s="13" t="s">
        <v>2531</v>
      </c>
      <c r="G11727" s="14" t="s">
        <v>18717</v>
      </c>
      <c r="H11727" s="15">
        <f>HYPERLINK("https://docs.wto.org/imrd/directdoc.asp?DDFDocuments/t/G/SPS/NNZL195.DOC","EN")</f>
      </c>
      <c r="I11727" s="15">
        <f>HYPERLINK("https://docs.wto.org/imrd/directdoc.asp?DDFDocuments/u/G/SPS/NNZL195.DOC","FR")</f>
      </c>
      <c r="J11727" s="15">
        <f>HYPERLINK("https://docs.wto.org/imrd/directdoc.asp?DDFDocuments/v/G/SPS/NNZL195.DOC","ES")</f>
      </c>
    </row>
    <row r="11728">
      <c r="A11728" s="10" t="s">
        <v>20045</v>
      </c>
      <c r="B11728" s="11" t="s">
        <v>195</v>
      </c>
      <c r="C11728" s="10" t="s">
        <v>12</v>
      </c>
      <c r="D11728" s="12">
        <v>37606</v>
      </c>
      <c r="E11728" s="13" t="s">
        <v>20046</v>
      </c>
      <c r="F11728" s="13" t="s">
        <v>20047</v>
      </c>
      <c r="G11728" s="14"/>
      <c r="H11728" s="15">
        <f>HYPERLINK("https://docs.wto.org/imrd/directdoc.asp?DDFDocuments/t/G/SPS/NNZL197.DOC","EN")</f>
      </c>
      <c r="I11728" s="15">
        <f>HYPERLINK("https://docs.wto.org/imrd/directdoc.asp?DDFDocuments/u/G/SPS/NNZL197.DOC","FR")</f>
      </c>
      <c r="J11728" s="15">
        <f>HYPERLINK("https://docs.wto.org/imrd/directdoc.asp?DDFDocuments/v/G/SPS/NNZL197.DOC","ES")</f>
      </c>
    </row>
    <row r="11729">
      <c r="A11729" s="10" t="s">
        <v>20048</v>
      </c>
      <c r="B11729" s="11" t="s">
        <v>95</v>
      </c>
      <c r="C11729" s="10" t="s">
        <v>40</v>
      </c>
      <c r="D11729" s="12">
        <v>37601</v>
      </c>
      <c r="E11729" s="13" t="s">
        <v>19</v>
      </c>
      <c r="F11729" s="13" t="s">
        <v>158</v>
      </c>
      <c r="G11729" s="14"/>
      <c r="H11729" s="15">
        <f>HYPERLINK("https://docs.wto.org/imrd/directdoc.asp?DDFDocuments/t/G/SPS/NBRA65A1.DOC","EN")</f>
      </c>
      <c r="I11729" s="15">
        <f>HYPERLINK("https://docs.wto.org/imrd/directdoc.asp?DDFDocuments/u/G/SPS/NBRA65A1.DOC","FR")</f>
      </c>
      <c r="J11729" s="15">
        <f>HYPERLINK("https://docs.wto.org/imrd/directdoc.asp?DDFDocuments/v/G/SPS/NBRA65A1.DOC","ES")</f>
      </c>
    </row>
    <row r="11730">
      <c r="A11730" s="10" t="s">
        <v>20049</v>
      </c>
      <c r="B11730" s="11" t="s">
        <v>153</v>
      </c>
      <c r="C11730" s="10" t="s">
        <v>40</v>
      </c>
      <c r="D11730" s="12">
        <v>37601</v>
      </c>
      <c r="E11730" s="13" t="s">
        <v>19</v>
      </c>
      <c r="F11730" s="13" t="s">
        <v>1089</v>
      </c>
      <c r="G11730" s="14"/>
      <c r="H11730" s="15">
        <f>HYPERLINK("https://docs.wto.org/imrd/directdoc.asp?DDFDocuments/q/G/SPS/NKOR112A1.pdf","EN")</f>
      </c>
      <c r="I11730" s="15">
        <f>HYPERLINK("https://docs.wto.org/imrd/directdoc.asp?DDFDocuments/r/G/SPS/NKOR112A1.pdf","FR")</f>
      </c>
      <c r="J11730" s="15">
        <f>HYPERLINK("https://docs.wto.org/imrd/directdoc.asp?DDFDocuments/s/G/SPS/NKOR112A1.pdf","ES")</f>
      </c>
    </row>
    <row r="11731">
      <c r="A11731" s="10" t="s">
        <v>20050</v>
      </c>
      <c r="B11731" s="11" t="s">
        <v>153</v>
      </c>
      <c r="C11731" s="10" t="s">
        <v>18</v>
      </c>
      <c r="D11731" s="12">
        <v>37601</v>
      </c>
      <c r="E11731" s="13" t="s">
        <v>20051</v>
      </c>
      <c r="F11731" s="13" t="s">
        <v>992</v>
      </c>
      <c r="G11731" s="14"/>
      <c r="H11731" s="15">
        <f>HYPERLINK("https://docs.wto.org/imrd/directdoc.asp?DDFDocuments/q/G/SPS/NKOR121.pdf","EN")</f>
      </c>
      <c r="I11731" s="15">
        <f>HYPERLINK("https://docs.wto.org/imrd/directdoc.asp?DDFDocuments/r/G/SPS/NKOR121.pdf","FR")</f>
      </c>
      <c r="J11731" s="15">
        <f>HYPERLINK("https://docs.wto.org/imrd/directdoc.asp?DDFDocuments/s/G/SPS/NKOR121.pdf","ES")</f>
      </c>
    </row>
    <row r="11732">
      <c r="A11732" s="10" t="s">
        <v>20052</v>
      </c>
      <c r="B11732" s="11" t="s">
        <v>72</v>
      </c>
      <c r="C11732" s="10" t="s">
        <v>18</v>
      </c>
      <c r="D11732" s="12">
        <v>37600</v>
      </c>
      <c r="E11732" s="13" t="s">
        <v>20053</v>
      </c>
      <c r="F11732" s="13" t="s">
        <v>19903</v>
      </c>
      <c r="G11732" s="14" t="s">
        <v>19905</v>
      </c>
      <c r="H11732" s="15">
        <f>HYPERLINK("https://docs.wto.org/imrd/directdoc.asp?DDFDocuments/q/G/SPS/NCAN157.pdf","EN")</f>
      </c>
      <c r="I11732" s="15">
        <f>HYPERLINK("https://docs.wto.org/imrd/directdoc.asp?DDFDocuments/r/G/SPS/NCAN157.pdf","FR")</f>
      </c>
      <c r="J11732" s="15">
        <f>HYPERLINK("https://docs.wto.org/imrd/directdoc.asp?DDFDocuments/s/G/SPS/NCAN157.pdf","ES")</f>
      </c>
    </row>
    <row r="11733">
      <c r="A11733" s="10" t="s">
        <v>20054</v>
      </c>
      <c r="B11733" s="11" t="s">
        <v>79</v>
      </c>
      <c r="C11733" s="10" t="s">
        <v>12</v>
      </c>
      <c r="D11733" s="12">
        <v>37599</v>
      </c>
      <c r="E11733" s="13" t="s">
        <v>20055</v>
      </c>
      <c r="F11733" s="13" t="s">
        <v>3303</v>
      </c>
      <c r="G11733" s="14" t="s">
        <v>11695</v>
      </c>
      <c r="H11733" s="15">
        <f>HYPERLINK("https://docs.wto.org/imrd/directdoc.asp?DDFDocuments/t/G/SPS/NCOL67.DOC","EN")</f>
      </c>
      <c r="I11733" s="15">
        <f>HYPERLINK("https://docs.wto.org/imrd/directdoc.asp?DDFDocuments/u/G/SPS/NCOL67.DOC","FR")</f>
      </c>
      <c r="J11733" s="15">
        <f>HYPERLINK("https://docs.wto.org/imrd/directdoc.asp?DDFDocuments/v/G/SPS/NCOL67.DOC","ES")</f>
      </c>
    </row>
    <row r="11734">
      <c r="A11734" s="10" t="s">
        <v>20056</v>
      </c>
      <c r="B11734" s="11" t="s">
        <v>79</v>
      </c>
      <c r="C11734" s="10" t="s">
        <v>12</v>
      </c>
      <c r="D11734" s="12">
        <v>37599</v>
      </c>
      <c r="E11734" s="13" t="s">
        <v>19951</v>
      </c>
      <c r="F11734" s="13" t="s">
        <v>607</v>
      </c>
      <c r="G11734" s="14" t="s">
        <v>3481</v>
      </c>
      <c r="H11734" s="15">
        <f>HYPERLINK("https://docs.wto.org/imrd/directdoc.asp?DDFDocuments/t/G/SPS/NCOL68.DOC","EN")</f>
      </c>
      <c r="I11734" s="15">
        <f>HYPERLINK("https://docs.wto.org/imrd/directdoc.asp?DDFDocuments/u/G/SPS/NCOL68.DOC","FR")</f>
      </c>
      <c r="J11734" s="15">
        <f>HYPERLINK("https://docs.wto.org/imrd/directdoc.asp?DDFDocuments/v/G/SPS/NCOL68.DOC","ES")</f>
      </c>
    </row>
    <row r="11735">
      <c r="A11735" s="10" t="s">
        <v>20057</v>
      </c>
      <c r="B11735" s="11" t="s">
        <v>34</v>
      </c>
      <c r="C11735" s="10" t="s">
        <v>18</v>
      </c>
      <c r="D11735" s="12">
        <v>37596</v>
      </c>
      <c r="E11735" s="13" t="s">
        <v>20058</v>
      </c>
      <c r="F11735" s="13" t="s">
        <v>3926</v>
      </c>
      <c r="G11735" s="14"/>
      <c r="H11735" s="15">
        <f>HYPERLINK("https://docs.wto.org/imrd/directdoc.asp?DDFDocuments/t/G/SPS/NJPN90.doc","EN")</f>
      </c>
      <c r="I11735" s="15">
        <f>HYPERLINK("https://docs.wto.org/imrd/directdoc.asp?DDFDocuments/u/G/SPS/NJPN90.doc","FR")</f>
      </c>
      <c r="J11735" s="15">
        <f>HYPERLINK("https://docs.wto.org/imrd/directdoc.asp?DDFDocuments/v/G/SPS/NJPN90.doc","ES")</f>
      </c>
    </row>
    <row r="11736">
      <c r="A11736" s="10" t="s">
        <v>20059</v>
      </c>
      <c r="B11736" s="11" t="s">
        <v>351</v>
      </c>
      <c r="C11736" s="10" t="s">
        <v>12</v>
      </c>
      <c r="D11736" s="12">
        <v>37593</v>
      </c>
      <c r="E11736" s="13" t="s">
        <v>20060</v>
      </c>
      <c r="F11736" s="13" t="s">
        <v>7603</v>
      </c>
      <c r="G11736" s="14" t="s">
        <v>47</v>
      </c>
      <c r="H11736" s="15">
        <f>HYPERLINK("https://docs.wto.org/imrd/directdoc.asp?DDFDocuments/t/G/SPS/NJOR2.DOC","EN")</f>
      </c>
      <c r="I11736" s="15">
        <f>HYPERLINK("https://docs.wto.org/imrd/directdoc.asp?DDFDocuments/u/G/SPS/NJOR2.DOC","FR")</f>
      </c>
      <c r="J11736" s="15">
        <f>HYPERLINK("https://docs.wto.org/imrd/directdoc.asp?DDFDocuments/v/G/SPS/NJOR2.DOC","ES")</f>
      </c>
    </row>
    <row r="11737">
      <c r="A11737" s="10" t="s">
        <v>20061</v>
      </c>
      <c r="B11737" s="11" t="s">
        <v>195</v>
      </c>
      <c r="C11737" s="10" t="s">
        <v>18</v>
      </c>
      <c r="D11737" s="12">
        <v>37593</v>
      </c>
      <c r="E11737" s="13" t="s">
        <v>20062</v>
      </c>
      <c r="F11737" s="13" t="s">
        <v>158</v>
      </c>
      <c r="G11737" s="14"/>
      <c r="H11737" s="15">
        <f>HYPERLINK("https://docs.wto.org/imrd/directdoc.asp?DDFDocuments/t/G/SPS/NNZL188.DOC","EN")</f>
      </c>
      <c r="I11737" s="15">
        <f>HYPERLINK("https://docs.wto.org/imrd/directdoc.asp?DDFDocuments/u/G/SPS/NNZL188.DOC","FR")</f>
      </c>
      <c r="J11737" s="15">
        <f>HYPERLINK("https://docs.wto.org/imrd/directdoc.asp?DDFDocuments/v/G/SPS/NNZL188.DOC","ES")</f>
      </c>
    </row>
    <row r="11738">
      <c r="A11738" s="10" t="s">
        <v>20063</v>
      </c>
      <c r="B11738" s="11" t="s">
        <v>195</v>
      </c>
      <c r="C11738" s="10" t="s">
        <v>18</v>
      </c>
      <c r="D11738" s="12">
        <v>37593</v>
      </c>
      <c r="E11738" s="13" t="s">
        <v>17203</v>
      </c>
      <c r="F11738" s="13" t="s">
        <v>2192</v>
      </c>
      <c r="G11738" s="14" t="s">
        <v>2110</v>
      </c>
      <c r="H11738" s="15">
        <f>HYPERLINK("https://docs.wto.org/imrd/directdoc.asp?DDFDocuments/t/G/SPS/NNZL189.doc","EN")</f>
      </c>
      <c r="I11738" s="15">
        <f>HYPERLINK("https://docs.wto.org/imrd/directdoc.asp?DDFDocuments/u/G/SPS/NNZL189.doc","FR")</f>
      </c>
      <c r="J11738" s="15">
        <f>HYPERLINK("https://docs.wto.org/imrd/directdoc.asp?DDFDocuments/v/G/SPS/NNZL189.doc","ES")</f>
      </c>
    </row>
    <row r="11739">
      <c r="A11739" s="10" t="s">
        <v>20064</v>
      </c>
      <c r="B11739" s="11" t="s">
        <v>145</v>
      </c>
      <c r="C11739" s="10" t="s">
        <v>12</v>
      </c>
      <c r="D11739" s="12">
        <v>37587</v>
      </c>
      <c r="E11739" s="13" t="s">
        <v>20065</v>
      </c>
      <c r="F11739" s="13" t="s">
        <v>6327</v>
      </c>
      <c r="G11739" s="14" t="s">
        <v>3481</v>
      </c>
      <c r="H11739" s="15">
        <f>HYPERLINK("https://docs.wto.org/imrd/directdoc.asp?DDFDocuments/t/G/SPS/NPHL45.DOC","EN")</f>
      </c>
      <c r="I11739" s="15">
        <f>HYPERLINK("https://docs.wto.org/imrd/directdoc.asp?DDFDocuments/u/G/SPS/NPHL45.DOC","FR")</f>
      </c>
      <c r="J11739" s="15">
        <f>HYPERLINK("https://docs.wto.org/imrd/directdoc.asp?DDFDocuments/v/G/SPS/NPHL45.DOC","ES")</f>
      </c>
    </row>
    <row r="11740">
      <c r="A11740" s="10" t="s">
        <v>20066</v>
      </c>
      <c r="B11740" s="11" t="s">
        <v>4883</v>
      </c>
      <c r="C11740" s="10" t="s">
        <v>18</v>
      </c>
      <c r="D11740" s="12">
        <v>37586</v>
      </c>
      <c r="E11740" s="13" t="s">
        <v>20067</v>
      </c>
      <c r="F11740" s="13" t="s">
        <v>158</v>
      </c>
      <c r="G11740" s="14"/>
      <c r="H11740" s="15">
        <f>HYPERLINK("https://docs.wto.org/imrd/directdoc.asp?DDFDocuments/q/G/SPS/NCUB2.pdf","EN")</f>
      </c>
      <c r="I11740" s="15">
        <f>HYPERLINK("https://docs.wto.org/imrd/directdoc.asp?DDFDocuments/r/G/SPS/NCUB2.pdf","FR")</f>
      </c>
      <c r="J11740" s="15">
        <f>HYPERLINK("https://docs.wto.org/imrd/directdoc.asp?DDFDocuments/s/G/SPS/NCUB2.pdf","ES")</f>
      </c>
    </row>
    <row r="11741">
      <c r="A11741" s="10" t="s">
        <v>20068</v>
      </c>
      <c r="B11741" s="11" t="s">
        <v>4883</v>
      </c>
      <c r="C11741" s="10" t="s">
        <v>18</v>
      </c>
      <c r="D11741" s="12">
        <v>37586</v>
      </c>
      <c r="E11741" s="13" t="s">
        <v>20067</v>
      </c>
      <c r="F11741" s="13" t="s">
        <v>368</v>
      </c>
      <c r="G11741" s="14"/>
      <c r="H11741" s="15">
        <f>HYPERLINK("https://docs.wto.org/imrd/directdoc.asp?DDFDocuments/q/G/SPS/NCUB3.pdf","EN")</f>
      </c>
      <c r="I11741" s="15">
        <f>HYPERLINK("https://docs.wto.org/imrd/directdoc.asp?DDFDocuments/r/G/SPS/NCUB3.pdf","FR")</f>
      </c>
      <c r="J11741" s="15">
        <f>HYPERLINK("https://docs.wto.org/imrd/directdoc.asp?DDFDocuments/s/G/SPS/NCUB3.pdf","ES")</f>
      </c>
    </row>
    <row r="11742">
      <c r="A11742" s="10" t="s">
        <v>20069</v>
      </c>
      <c r="B11742" s="11" t="s">
        <v>4883</v>
      </c>
      <c r="C11742" s="10" t="s">
        <v>18</v>
      </c>
      <c r="D11742" s="12">
        <v>37586</v>
      </c>
      <c r="E11742" s="13" t="s">
        <v>20070</v>
      </c>
      <c r="F11742" s="13" t="s">
        <v>20071</v>
      </c>
      <c r="G11742" s="14"/>
      <c r="H11742" s="15">
        <f>HYPERLINK("https://docs.wto.org/imrd/directdoc.asp?DDFDocuments/t/G/SPS/NCUB4.DOC","EN")</f>
      </c>
      <c r="I11742" s="15">
        <f>HYPERLINK("https://docs.wto.org/imrd/directdoc.asp?DDFDocuments/u/G/SPS/NCUB4.DOC","FR")</f>
      </c>
      <c r="J11742" s="15">
        <f>HYPERLINK("https://docs.wto.org/imrd/directdoc.asp?DDFDocuments/v/G/SPS/NCUB4.DOC","ES")</f>
      </c>
    </row>
    <row r="11743">
      <c r="A11743" s="10" t="s">
        <v>20072</v>
      </c>
      <c r="B11743" s="11" t="s">
        <v>4883</v>
      </c>
      <c r="C11743" s="10" t="s">
        <v>18</v>
      </c>
      <c r="D11743" s="12">
        <v>37586</v>
      </c>
      <c r="E11743" s="13" t="s">
        <v>20073</v>
      </c>
      <c r="F11743" s="13" t="s">
        <v>8132</v>
      </c>
      <c r="G11743" s="14"/>
      <c r="H11743" s="15">
        <f>HYPERLINK("https://docs.wto.org/imrd/directdoc.asp?DDFDocuments/t/G/SPS/NCUB5.DOC","EN")</f>
      </c>
      <c r="I11743" s="15">
        <f>HYPERLINK("https://docs.wto.org/imrd/directdoc.asp?DDFDocuments/u/G/SPS/NCUB5.DOC","FR")</f>
      </c>
      <c r="J11743" s="15">
        <f>HYPERLINK("https://docs.wto.org/imrd/directdoc.asp?DDFDocuments/v/G/SPS/NCUB5.DOC","ES")</f>
      </c>
    </row>
    <row r="11744">
      <c r="A11744" s="10" t="s">
        <v>20074</v>
      </c>
      <c r="B11744" s="11" t="s">
        <v>4883</v>
      </c>
      <c r="C11744" s="10" t="s">
        <v>18</v>
      </c>
      <c r="D11744" s="12">
        <v>37586</v>
      </c>
      <c r="E11744" s="13" t="s">
        <v>20075</v>
      </c>
      <c r="F11744" s="13" t="s">
        <v>11913</v>
      </c>
      <c r="G11744" s="14"/>
      <c r="H11744" s="15">
        <f>HYPERLINK("https://docs.wto.org/imrd/directdoc.asp?DDFDocuments/q/G/SPS/NCUB6.pdf","EN")</f>
      </c>
      <c r="I11744" s="15">
        <f>HYPERLINK("https://docs.wto.org/imrd/directdoc.asp?DDFDocuments/r/G/SPS/NCUB6.pdf","FR")</f>
      </c>
      <c r="J11744" s="15">
        <f>HYPERLINK("https://docs.wto.org/imrd/directdoc.asp?DDFDocuments/s/G/SPS/NCUB6.pdf","ES")</f>
      </c>
    </row>
    <row r="11745">
      <c r="A11745" s="10" t="s">
        <v>20076</v>
      </c>
      <c r="B11745" s="11" t="s">
        <v>183</v>
      </c>
      <c r="C11745" s="10" t="s">
        <v>12</v>
      </c>
      <c r="D11745" s="12">
        <v>37581</v>
      </c>
      <c r="E11745" s="13" t="s">
        <v>20077</v>
      </c>
      <c r="F11745" s="13" t="s">
        <v>144</v>
      </c>
      <c r="G11745" s="14" t="s">
        <v>286</v>
      </c>
      <c r="H11745" s="15">
        <f>HYPERLINK("https://docs.wto.org/imrd/directdoc.asp?DDFDocuments/t/G/SPS/NARG70.DOC","EN")</f>
      </c>
      <c r="I11745" s="15">
        <f>HYPERLINK("https://docs.wto.org/imrd/directdoc.asp?DDFDocuments/u/G/SPS/NARG70.DOC","FR")</f>
      </c>
      <c r="J11745" s="15">
        <f>HYPERLINK("https://docs.wto.org/imrd/directdoc.asp?DDFDocuments/v/G/SPS/NARG70.DOC","ES")</f>
      </c>
    </row>
    <row r="11746">
      <c r="A11746" s="10" t="s">
        <v>20078</v>
      </c>
      <c r="B11746" s="11" t="s">
        <v>1944</v>
      </c>
      <c r="C11746" s="10" t="s">
        <v>18</v>
      </c>
      <c r="D11746" s="12">
        <v>37581</v>
      </c>
      <c r="E11746" s="13" t="s">
        <v>20079</v>
      </c>
      <c r="F11746" s="13" t="s">
        <v>1550</v>
      </c>
      <c r="G11746" s="14"/>
      <c r="H11746" s="15">
        <f>HYPERLINK("https://docs.wto.org/imrd/directdoc.asp?DDFDocuments/t/G/SPS/NPAN39.doc","EN")</f>
      </c>
      <c r="I11746" s="15">
        <f>HYPERLINK("https://docs.wto.org/imrd/directdoc.asp?DDFDocuments/u/G/SPS/NPAN39.doc","FR")</f>
      </c>
      <c r="J11746" s="15">
        <f>HYPERLINK("https://docs.wto.org/imrd/directdoc.asp?DDFDocuments/v/G/SPS/NPAN39.doc","ES")</f>
      </c>
    </row>
    <row r="11747">
      <c r="A11747" s="10" t="s">
        <v>20080</v>
      </c>
      <c r="B11747" s="11" t="s">
        <v>1944</v>
      </c>
      <c r="C11747" s="10" t="s">
        <v>18</v>
      </c>
      <c r="D11747" s="12">
        <v>37581</v>
      </c>
      <c r="E11747" s="13" t="s">
        <v>20081</v>
      </c>
      <c r="F11747" s="13" t="s">
        <v>1550</v>
      </c>
      <c r="G11747" s="14"/>
      <c r="H11747" s="15">
        <f>HYPERLINK("https://docs.wto.org/imrd/directdoc.asp?DDFDocuments/t/G/SPS/NPAN40.doc","EN")</f>
      </c>
      <c r="I11747" s="15">
        <f>HYPERLINK("https://docs.wto.org/imrd/directdoc.asp?DDFDocuments/u/G/SPS/NPAN40.doc","FR")</f>
      </c>
      <c r="J11747" s="15">
        <f>HYPERLINK("https://docs.wto.org/imrd/directdoc.asp?DDFDocuments/v/G/SPS/NPAN40.doc","ES")</f>
      </c>
    </row>
    <row r="11748">
      <c r="A11748" s="10" t="s">
        <v>20082</v>
      </c>
      <c r="B11748" s="11" t="s">
        <v>779</v>
      </c>
      <c r="C11748" s="10" t="s">
        <v>201</v>
      </c>
      <c r="D11748" s="12">
        <v>37575</v>
      </c>
      <c r="E11748" s="13" t="s">
        <v>19</v>
      </c>
      <c r="F11748" s="13" t="s">
        <v>20083</v>
      </c>
      <c r="G11748" s="14"/>
      <c r="H11748" s="15">
        <f>HYPERLINK("https://docs.wto.org/imrd/directdoc.asp?DDFDocuments/t/G/SPS/NURY5R1C1.DOC","EN")</f>
      </c>
      <c r="I11748" s="15">
        <f>HYPERLINK("https://docs.wto.org/imrd/directdoc.asp?DDFDocuments/u/G/SPS/NURY5R1C1.DOC","FR")</f>
      </c>
      <c r="J11748" s="15">
        <f>HYPERLINK("https://docs.wto.org/imrd/directdoc.asp?DDFDocuments/v/G/SPS/NURY5R1C1.DOC","ES")</f>
      </c>
    </row>
    <row r="11749">
      <c r="A11749" s="10" t="s">
        <v>20084</v>
      </c>
      <c r="B11749" s="11" t="s">
        <v>95</v>
      </c>
      <c r="C11749" s="10" t="s">
        <v>12</v>
      </c>
      <c r="D11749" s="12">
        <v>37573</v>
      </c>
      <c r="E11749" s="13" t="s">
        <v>20085</v>
      </c>
      <c r="F11749" s="13" t="s">
        <v>2192</v>
      </c>
      <c r="G11749" s="14" t="s">
        <v>286</v>
      </c>
      <c r="H11749" s="15">
        <f>HYPERLINK("https://docs.wto.org/imrd/directdoc.asp?DDFDocuments/t/G/SPS/NBRA73.DOC","EN")</f>
      </c>
      <c r="I11749" s="15">
        <f>HYPERLINK("https://docs.wto.org/imrd/directdoc.asp?DDFDocuments/u/G/SPS/NBRA73.DOC","FR")</f>
      </c>
      <c r="J11749" s="15">
        <f>HYPERLINK("https://docs.wto.org/imrd/directdoc.asp?DDFDocuments/v/G/SPS/NBRA73.DOC","ES")</f>
      </c>
    </row>
    <row r="11750">
      <c r="A11750" s="10" t="s">
        <v>20086</v>
      </c>
      <c r="B11750" s="11" t="s">
        <v>365</v>
      </c>
      <c r="C11750" s="10" t="s">
        <v>18</v>
      </c>
      <c r="D11750" s="12">
        <v>37573</v>
      </c>
      <c r="E11750" s="13" t="s">
        <v>11016</v>
      </c>
      <c r="F11750" s="13" t="s">
        <v>1089</v>
      </c>
      <c r="G11750" s="14"/>
      <c r="H11750" s="15">
        <f>HYPERLINK("https://docs.wto.org/imrd/directdoc.asp?DDFDocuments/t/G/SPS/NCHL118.doc","EN")</f>
      </c>
      <c r="I11750" s="15">
        <f>HYPERLINK("https://docs.wto.org/imrd/directdoc.asp?DDFDocuments/u/G/SPS/NCHL118.doc","FR")</f>
      </c>
      <c r="J11750" s="15">
        <f>HYPERLINK("https://docs.wto.org/imrd/directdoc.asp?DDFDocuments/v/G/SPS/NCHL118.doc","ES")</f>
      </c>
    </row>
    <row r="11751">
      <c r="A11751" s="10" t="s">
        <v>20087</v>
      </c>
      <c r="B11751" s="11" t="s">
        <v>520</v>
      </c>
      <c r="C11751" s="10" t="s">
        <v>12</v>
      </c>
      <c r="D11751" s="12">
        <v>37573</v>
      </c>
      <c r="E11751" s="13" t="s">
        <v>20088</v>
      </c>
      <c r="F11751" s="13" t="s">
        <v>24</v>
      </c>
      <c r="G11751" s="14" t="s">
        <v>18204</v>
      </c>
      <c r="H11751" s="15">
        <f>HYPERLINK("https://docs.wto.org/imrd/directdoc.asp?DDFDocuments/q/G/SPS/NGBR3.pdf","EN")</f>
      </c>
      <c r="I11751" s="15">
        <f>HYPERLINK("https://docs.wto.org/imrd/directdoc.asp?DDFDocuments/r/G/SPS/NGBR3.pdf","FR")</f>
      </c>
      <c r="J11751" s="15">
        <f>HYPERLINK("https://docs.wto.org/imrd/directdoc.asp?DDFDocuments/s/G/SPS/NGBR3.pdf","ES")</f>
      </c>
    </row>
    <row r="11752">
      <c r="A11752" s="10" t="s">
        <v>20089</v>
      </c>
      <c r="B11752" s="11" t="s">
        <v>188</v>
      </c>
      <c r="C11752" s="10" t="s">
        <v>40</v>
      </c>
      <c r="D11752" s="12">
        <v>37572</v>
      </c>
      <c r="E11752" s="13" t="s">
        <v>19</v>
      </c>
      <c r="F11752" s="13" t="s">
        <v>992</v>
      </c>
      <c r="G11752" s="14" t="s">
        <v>19413</v>
      </c>
      <c r="H11752" s="15">
        <f>HYPERLINK("https://docs.wto.org/imrd/directdoc.asp?DDFDocuments/t/G/SPS/NAUS139A1.doc","EN")</f>
      </c>
      <c r="I11752" s="15">
        <f>HYPERLINK("https://docs.wto.org/imrd/directdoc.asp?DDFDocuments/u/G/SPS/NAUS139A1.doc","FR")</f>
      </c>
      <c r="J11752" s="15">
        <f>HYPERLINK("https://docs.wto.org/imrd/directdoc.asp?DDFDocuments/v/G/SPS/NAUS139A1.doc","ES")</f>
      </c>
    </row>
    <row r="11753">
      <c r="A11753" s="10" t="s">
        <v>20090</v>
      </c>
      <c r="B11753" s="11" t="s">
        <v>72</v>
      </c>
      <c r="C11753" s="10" t="s">
        <v>40</v>
      </c>
      <c r="D11753" s="12">
        <v>37572</v>
      </c>
      <c r="E11753" s="13" t="s">
        <v>19</v>
      </c>
      <c r="F11753" s="13" t="s">
        <v>74</v>
      </c>
      <c r="G11753" s="14"/>
      <c r="H11753" s="15">
        <f>HYPERLINK("https://docs.wto.org/imrd/directdoc.asp?DDFDocuments/t/G/SPS/NCAN119A1.DOC","EN")</f>
      </c>
      <c r="I11753" s="15">
        <f>HYPERLINK("https://docs.wto.org/imrd/directdoc.asp?DDFDocuments/u/G/SPS/NCAN119A1.DOC","FR")</f>
      </c>
      <c r="J11753" s="15">
        <f>HYPERLINK("https://docs.wto.org/imrd/directdoc.asp?DDFDocuments/v/G/SPS/NCAN119A1.DOC","ES")</f>
      </c>
    </row>
    <row r="11754">
      <c r="A11754" s="10" t="s">
        <v>20091</v>
      </c>
      <c r="B11754" s="11" t="s">
        <v>365</v>
      </c>
      <c r="C11754" s="10" t="s">
        <v>18</v>
      </c>
      <c r="D11754" s="12">
        <v>37566</v>
      </c>
      <c r="E11754" s="13" t="s">
        <v>20092</v>
      </c>
      <c r="F11754" s="13" t="s">
        <v>992</v>
      </c>
      <c r="G11754" s="14" t="s">
        <v>233</v>
      </c>
      <c r="H11754" s="15">
        <f>HYPERLINK("https://docs.wto.org/imrd/directdoc.asp?DDFDocuments/t/G/SPS/NCHL117.DOC","EN")</f>
      </c>
      <c r="I11754" s="15">
        <f>HYPERLINK("https://docs.wto.org/imrd/directdoc.asp?DDFDocuments/u/G/SPS/NCHL117.DOC","FR")</f>
      </c>
      <c r="J11754" s="15">
        <f>HYPERLINK("https://docs.wto.org/imrd/directdoc.asp?DDFDocuments/v/G/SPS/NCHL117.DOC","ES")</f>
      </c>
    </row>
    <row r="11755">
      <c r="A11755" s="10" t="s">
        <v>20093</v>
      </c>
      <c r="B11755" s="11" t="s">
        <v>59</v>
      </c>
      <c r="C11755" s="10" t="s">
        <v>18</v>
      </c>
      <c r="D11755" s="12">
        <v>37559</v>
      </c>
      <c r="E11755" s="13" t="s">
        <v>20094</v>
      </c>
      <c r="F11755" s="13" t="s">
        <v>24</v>
      </c>
      <c r="G11755" s="14"/>
      <c r="H11755" s="15">
        <f>HYPERLINK("https://docs.wto.org/imrd/directdoc.asp?DDFDocuments/t/G/SPS/NTPKM10.doc","EN")</f>
      </c>
      <c r="I11755" s="15">
        <f>HYPERLINK("https://docs.wto.org/imrd/directdoc.asp?DDFDocuments/u/G/SPS/NTPKM10.doc","FR")</f>
      </c>
      <c r="J11755" s="15">
        <f>HYPERLINK("https://docs.wto.org/imrd/directdoc.asp?DDFDocuments/v/G/SPS/NTPKM10.doc","ES")</f>
      </c>
    </row>
    <row r="11756">
      <c r="A11756" s="10" t="s">
        <v>20095</v>
      </c>
      <c r="B11756" s="11" t="s">
        <v>134</v>
      </c>
      <c r="C11756" s="10" t="s">
        <v>18</v>
      </c>
      <c r="D11756" s="12">
        <v>37558</v>
      </c>
      <c r="E11756" s="13" t="s">
        <v>20096</v>
      </c>
      <c r="F11756" s="13" t="s">
        <v>10040</v>
      </c>
      <c r="G11756" s="14"/>
      <c r="H11756" s="15">
        <f>HYPERLINK("https://docs.wto.org/imrd/directdoc.asp?DDFDocuments/t/G/SPS/NTHA92.DOC","EN")</f>
      </c>
      <c r="I11756" s="15">
        <f>HYPERLINK("https://docs.wto.org/imrd/directdoc.asp?DDFDocuments/u/G/SPS/NTHA92.DOC","FR")</f>
      </c>
      <c r="J11756" s="15">
        <f>HYPERLINK("https://docs.wto.org/imrd/directdoc.asp?DDFDocuments/v/G/SPS/NTHA92.DOC","ES")</f>
      </c>
    </row>
    <row r="11757">
      <c r="A11757" s="10" t="s">
        <v>20097</v>
      </c>
      <c r="B11757" s="11" t="s">
        <v>161</v>
      </c>
      <c r="C11757" s="10" t="s">
        <v>18</v>
      </c>
      <c r="D11757" s="12">
        <v>37557</v>
      </c>
      <c r="E11757" s="13" t="s">
        <v>4111</v>
      </c>
      <c r="F11757" s="13" t="s">
        <v>5891</v>
      </c>
      <c r="G11757" s="14" t="s">
        <v>87</v>
      </c>
      <c r="H11757" s="15">
        <f>HYPERLINK("https://docs.wto.org/imrd/directdoc.asp?DDFDocuments/t/G/SPS/NUSA648.DOC","EN")</f>
      </c>
      <c r="I11757" s="15">
        <f>HYPERLINK("https://docs.wto.org/imrd/directdoc.asp?DDFDocuments/u/G/SPS/NUSA648.DOC","FR")</f>
      </c>
      <c r="J11757" s="15">
        <f>HYPERLINK("https://docs.wto.org/imrd/directdoc.asp?DDFDocuments/v/G/SPS/NUSA648.DOC","ES")</f>
      </c>
    </row>
    <row r="11758">
      <c r="A11758" s="10" t="s">
        <v>20098</v>
      </c>
      <c r="B11758" s="11" t="s">
        <v>161</v>
      </c>
      <c r="C11758" s="10" t="s">
        <v>40</v>
      </c>
      <c r="D11758" s="12">
        <v>37554</v>
      </c>
      <c r="E11758" s="13" t="s">
        <v>19</v>
      </c>
      <c r="F11758" s="13" t="s">
        <v>4616</v>
      </c>
      <c r="G11758" s="14" t="s">
        <v>1274</v>
      </c>
      <c r="H11758" s="15">
        <f>HYPERLINK("https://docs.wto.org/imrd/directdoc.asp?DDFDocuments/t/G/SPS/NUSA617A1.DOC","EN")</f>
      </c>
      <c r="I11758" s="15">
        <f>HYPERLINK("https://docs.wto.org/imrd/directdoc.asp?DDFDocuments/u/G/SPS/NUSA617A1.DOC","FR")</f>
      </c>
      <c r="J11758" s="15">
        <f>HYPERLINK("https://docs.wto.org/imrd/directdoc.asp?DDFDocuments/v/G/SPS/NUSA617A1.DOC","ES")</f>
      </c>
    </row>
    <row r="11759">
      <c r="A11759" s="10" t="s">
        <v>20099</v>
      </c>
      <c r="B11759" s="11" t="s">
        <v>161</v>
      </c>
      <c r="C11759" s="10" t="s">
        <v>18</v>
      </c>
      <c r="D11759" s="12">
        <v>37554</v>
      </c>
      <c r="E11759" s="13" t="s">
        <v>19237</v>
      </c>
      <c r="F11759" s="13" t="s">
        <v>20007</v>
      </c>
      <c r="G11759" s="14"/>
      <c r="H11759" s="15">
        <f>HYPERLINK("https://docs.wto.org/imrd/directdoc.asp?DDFDocuments/t/G/SPS/NUSA647.doc","EN")</f>
      </c>
      <c r="I11759" s="15">
        <f>HYPERLINK("https://docs.wto.org/imrd/directdoc.asp?DDFDocuments/u/G/SPS/NUSA647.doc","FR")</f>
      </c>
      <c r="J11759" s="15">
        <f>HYPERLINK("https://docs.wto.org/imrd/directdoc.asp?DDFDocuments/v/G/SPS/NUSA647.doc","ES")</f>
      </c>
    </row>
    <row r="11760">
      <c r="A11760" s="10" t="s">
        <v>20100</v>
      </c>
      <c r="B11760" s="11" t="s">
        <v>145</v>
      </c>
      <c r="C11760" s="10" t="s">
        <v>201</v>
      </c>
      <c r="D11760" s="12">
        <v>37547</v>
      </c>
      <c r="E11760" s="13" t="s">
        <v>19</v>
      </c>
      <c r="F11760" s="13" t="s">
        <v>2963</v>
      </c>
      <c r="G11760" s="14"/>
      <c r="H11760" s="15">
        <f>HYPERLINK("https://docs.wto.org/imrd/directdoc.asp?DDFDocuments/t/G/SPS/NPHL44C1.doc","EN")</f>
      </c>
      <c r="I11760" s="15">
        <f>HYPERLINK("https://docs.wto.org/imrd/directdoc.asp?DDFDocuments/u/G/SPS/NPHL44C1.doc","FR")</f>
      </c>
      <c r="J11760" s="15">
        <f>HYPERLINK("https://docs.wto.org/imrd/directdoc.asp?DDFDocuments/v/G/SPS/NPHL44C1.doc","ES")</f>
      </c>
    </row>
    <row r="11761">
      <c r="A11761" s="10" t="s">
        <v>20101</v>
      </c>
      <c r="B11761" s="11" t="s">
        <v>161</v>
      </c>
      <c r="C11761" s="10" t="s">
        <v>40</v>
      </c>
      <c r="D11761" s="12">
        <v>37546</v>
      </c>
      <c r="E11761" s="13" t="s">
        <v>19</v>
      </c>
      <c r="F11761" s="13" t="s">
        <v>7603</v>
      </c>
      <c r="G11761" s="14" t="s">
        <v>47</v>
      </c>
      <c r="H11761" s="15">
        <f>HYPERLINK("https://docs.wto.org/imrd/directdoc.asp?DDFDocuments/t/G/SPS/NUSA614A1.DOC","EN")</f>
      </c>
      <c r="I11761" s="15">
        <f>HYPERLINK("https://docs.wto.org/imrd/directdoc.asp?DDFDocuments/u/G/SPS/NUSA614A1.DOC","FR")</f>
      </c>
      <c r="J11761" s="15">
        <f>HYPERLINK("https://docs.wto.org/imrd/directdoc.asp?DDFDocuments/v/G/SPS/NUSA614A1.DOC","ES")</f>
      </c>
    </row>
    <row r="11762">
      <c r="A11762" s="10" t="s">
        <v>20102</v>
      </c>
      <c r="B11762" s="11" t="s">
        <v>161</v>
      </c>
      <c r="C11762" s="10" t="s">
        <v>18</v>
      </c>
      <c r="D11762" s="12">
        <v>37546</v>
      </c>
      <c r="E11762" s="13" t="s">
        <v>1013</v>
      </c>
      <c r="F11762" s="13" t="s">
        <v>158</v>
      </c>
      <c r="G11762" s="14"/>
      <c r="H11762" s="15">
        <f>HYPERLINK("https://docs.wto.org/imrd/directdoc.asp?DDFDocuments/t/G/SPS/NUSA643.doc","EN")</f>
      </c>
      <c r="I11762" s="15">
        <f>HYPERLINK("https://docs.wto.org/imrd/directdoc.asp?DDFDocuments/u/G/SPS/NUSA643.doc","FR")</f>
      </c>
      <c r="J11762" s="15">
        <f>HYPERLINK("https://docs.wto.org/imrd/directdoc.asp?DDFDocuments/v/G/SPS/NUSA643.doc","ES")</f>
      </c>
    </row>
    <row r="11763">
      <c r="A11763" s="10" t="s">
        <v>20103</v>
      </c>
      <c r="B11763" s="11" t="s">
        <v>161</v>
      </c>
      <c r="C11763" s="10" t="s">
        <v>12</v>
      </c>
      <c r="D11763" s="12">
        <v>37546</v>
      </c>
      <c r="E11763" s="13" t="s">
        <v>1013</v>
      </c>
      <c r="F11763" s="13" t="s">
        <v>186</v>
      </c>
      <c r="G11763" s="14"/>
      <c r="H11763" s="15">
        <f>HYPERLINK("https://docs.wto.org/imrd/directdoc.asp?DDFDocuments/t/G/SPS/NUSA644.doc","EN")</f>
      </c>
      <c r="I11763" s="15">
        <f>HYPERLINK("https://docs.wto.org/imrd/directdoc.asp?DDFDocuments/u/G/SPS/NUSA644.doc","FR")</f>
      </c>
      <c r="J11763" s="15">
        <f>HYPERLINK("https://docs.wto.org/imrd/directdoc.asp?DDFDocuments/v/G/SPS/NUSA644.doc","ES")</f>
      </c>
    </row>
    <row r="11764">
      <c r="A11764" s="10" t="s">
        <v>20104</v>
      </c>
      <c r="B11764" s="11" t="s">
        <v>95</v>
      </c>
      <c r="C11764" s="10" t="s">
        <v>18</v>
      </c>
      <c r="D11764" s="12">
        <v>37545</v>
      </c>
      <c r="E11764" s="13" t="s">
        <v>9067</v>
      </c>
      <c r="F11764" s="13" t="s">
        <v>4353</v>
      </c>
      <c r="G11764" s="14"/>
      <c r="H11764" s="15">
        <f>HYPERLINK("https://docs.wto.org/imrd/directdoc.asp?DDFDocuments/t/G/SPS/NBRA72.DOC","EN")</f>
      </c>
      <c r="I11764" s="15">
        <f>HYPERLINK("https://docs.wto.org/imrd/directdoc.asp?DDFDocuments/u/G/SPS/NBRA72.DOC","FR")</f>
      </c>
      <c r="J11764" s="15">
        <f>HYPERLINK("https://docs.wto.org/imrd/directdoc.asp?DDFDocuments/v/G/SPS/NBRA72.DOC","ES")</f>
      </c>
    </row>
    <row r="11765">
      <c r="A11765" s="10" t="s">
        <v>20105</v>
      </c>
      <c r="B11765" s="11" t="s">
        <v>365</v>
      </c>
      <c r="C11765" s="10" t="s">
        <v>18</v>
      </c>
      <c r="D11765" s="12">
        <v>37545</v>
      </c>
      <c r="E11765" s="13" t="s">
        <v>20106</v>
      </c>
      <c r="F11765" s="13" t="s">
        <v>992</v>
      </c>
      <c r="G11765" s="14" t="s">
        <v>233</v>
      </c>
      <c r="H11765" s="15">
        <f>HYPERLINK("https://docs.wto.org/imrd/directdoc.asp?DDFDocuments/t/G/SPS/NCHL115.doc","EN")</f>
      </c>
      <c r="I11765" s="15">
        <f>HYPERLINK("https://docs.wto.org/imrd/directdoc.asp?DDFDocuments/u/G/SPS/NCHL115.doc","FR")</f>
      </c>
      <c r="J11765" s="15">
        <f>HYPERLINK("https://docs.wto.org/imrd/directdoc.asp?DDFDocuments/v/G/SPS/NCHL115.doc","ES")</f>
      </c>
    </row>
    <row r="11766">
      <c r="A11766" s="10" t="s">
        <v>20107</v>
      </c>
      <c r="B11766" s="11" t="s">
        <v>365</v>
      </c>
      <c r="C11766" s="10" t="s">
        <v>18</v>
      </c>
      <c r="D11766" s="12">
        <v>37545</v>
      </c>
      <c r="E11766" s="13" t="s">
        <v>18075</v>
      </c>
      <c r="F11766" s="13" t="s">
        <v>992</v>
      </c>
      <c r="G11766" s="14" t="s">
        <v>3481</v>
      </c>
      <c r="H11766" s="15">
        <f>HYPERLINK("https://docs.wto.org/imrd/directdoc.asp?DDFDocuments/t/G/SPS/NCHL116.DOC","EN")</f>
      </c>
      <c r="I11766" s="15">
        <f>HYPERLINK("https://docs.wto.org/imrd/directdoc.asp?DDFDocuments/u/G/SPS/NCHL116.DOC","FR")</f>
      </c>
      <c r="J11766" s="15">
        <f>HYPERLINK("https://docs.wto.org/imrd/directdoc.asp?DDFDocuments/v/G/SPS/NCHL116.DOC","ES")</f>
      </c>
    </row>
    <row r="11767">
      <c r="A11767" s="10" t="s">
        <v>20108</v>
      </c>
      <c r="B11767" s="11" t="s">
        <v>145</v>
      </c>
      <c r="C11767" s="10" t="s">
        <v>40</v>
      </c>
      <c r="D11767" s="12">
        <v>37544</v>
      </c>
      <c r="E11767" s="13" t="s">
        <v>19</v>
      </c>
      <c r="F11767" s="13" t="s">
        <v>2963</v>
      </c>
      <c r="G11767" s="14"/>
      <c r="H11767" s="15">
        <f>HYPERLINK("https://docs.wto.org/imrd/directdoc.asp?DDFDocuments/t/G/SPS/NPHL44A1.doc","EN")</f>
      </c>
      <c r="I11767" s="15">
        <f>HYPERLINK("https://docs.wto.org/imrd/directdoc.asp?DDFDocuments/u/G/SPS/NPHL44A1.doc","FR")</f>
      </c>
      <c r="J11767" s="15">
        <f>HYPERLINK("https://docs.wto.org/imrd/directdoc.asp?DDFDocuments/v/G/SPS/NPHL44A1.doc","ES")</f>
      </c>
    </row>
    <row r="11768">
      <c r="A11768" s="10" t="s">
        <v>20109</v>
      </c>
      <c r="B11768" s="11" t="s">
        <v>82</v>
      </c>
      <c r="C11768" s="10" t="s">
        <v>12</v>
      </c>
      <c r="D11768" s="12">
        <v>37538</v>
      </c>
      <c r="E11768" s="13" t="s">
        <v>20110</v>
      </c>
      <c r="F11768" s="13" t="s">
        <v>158</v>
      </c>
      <c r="G11768" s="14" t="s">
        <v>16535</v>
      </c>
      <c r="H11768" s="15">
        <f>HYPERLINK("https://docs.wto.org/imrd/directdoc.asp?DDFDocuments/t/G/SPS/NEEC177.DOC","EN")</f>
      </c>
      <c r="I11768" s="15">
        <f>HYPERLINK("https://docs.wto.org/imrd/directdoc.asp?DDFDocuments/u/G/SPS/NEEC177.DOC","FR")</f>
      </c>
      <c r="J11768" s="15">
        <f>HYPERLINK("https://docs.wto.org/imrd/directdoc.asp?DDFDocuments/v/G/SPS/NEEC177.DOC","ES")</f>
      </c>
    </row>
    <row r="11769">
      <c r="A11769" s="10" t="s">
        <v>20111</v>
      </c>
      <c r="B11769" s="11" t="s">
        <v>365</v>
      </c>
      <c r="C11769" s="10" t="s">
        <v>18</v>
      </c>
      <c r="D11769" s="12">
        <v>37537</v>
      </c>
      <c r="E11769" s="13" t="s">
        <v>20112</v>
      </c>
      <c r="F11769" s="13" t="s">
        <v>2521</v>
      </c>
      <c r="G11769" s="14"/>
      <c r="H11769" s="15">
        <f>HYPERLINK("https://docs.wto.org/imrd/directdoc.asp?DDFDocuments/t/G/SPS/NCHL114.DOC","EN")</f>
      </c>
      <c r="I11769" s="15">
        <f>HYPERLINK("https://docs.wto.org/imrd/directdoc.asp?DDFDocuments/u/G/SPS/NCHL114.DOC","FR")</f>
      </c>
      <c r="J11769" s="15">
        <f>HYPERLINK("https://docs.wto.org/imrd/directdoc.asp?DDFDocuments/v/G/SPS/NCHL114.DOC","ES")</f>
      </c>
    </row>
    <row r="11770">
      <c r="A11770" s="10" t="s">
        <v>20113</v>
      </c>
      <c r="B11770" s="11" t="s">
        <v>95</v>
      </c>
      <c r="C11770" s="10" t="s">
        <v>12</v>
      </c>
      <c r="D11770" s="12">
        <v>37533</v>
      </c>
      <c r="E11770" s="13" t="s">
        <v>19</v>
      </c>
      <c r="F11770" s="13" t="s">
        <v>20114</v>
      </c>
      <c r="G11770" s="14" t="s">
        <v>257</v>
      </c>
      <c r="H11770" s="15">
        <f>HYPERLINK("https://docs.wto.org/imrd/directdoc.asp?DDFDocuments/q/G/SPS/NBRA55R1.pdf","EN")</f>
      </c>
      <c r="I11770" s="15">
        <f>HYPERLINK("https://docs.wto.org/imrd/directdoc.asp?DDFDocuments/r/G/SPS/NBRA55R1.pdf","FR")</f>
      </c>
      <c r="J11770" s="15">
        <f>HYPERLINK("https://docs.wto.org/imrd/directdoc.asp?DDFDocuments/s/G/SPS/NBRA55R1.pdf","ES")</f>
      </c>
    </row>
    <row r="11771">
      <c r="A11771" s="10" t="s">
        <v>20115</v>
      </c>
      <c r="B11771" s="11" t="s">
        <v>82</v>
      </c>
      <c r="C11771" s="10" t="s">
        <v>18</v>
      </c>
      <c r="D11771" s="12">
        <v>37530</v>
      </c>
      <c r="E11771" s="13" t="s">
        <v>20116</v>
      </c>
      <c r="F11771" s="13" t="s">
        <v>1282</v>
      </c>
      <c r="G11771" s="14" t="s">
        <v>20117</v>
      </c>
      <c r="H11771" s="15">
        <f>HYPERLINK("https://docs.wto.org/imrd/directdoc.asp?DDFDocuments/t/g/sps/NEEC173.doc","EN")</f>
      </c>
      <c r="I11771" s="15">
        <f>HYPERLINK("https://docs.wto.org/imrd/directdoc.asp?DDFDocuments/u/g/sps/NEEC173.doc","FR")</f>
      </c>
      <c r="J11771" s="15">
        <f>HYPERLINK("https://docs.wto.org/imrd/directdoc.asp?DDFDocuments/v/g/sps/NEEC173.doc","ES")</f>
      </c>
    </row>
    <row r="11772">
      <c r="A11772" s="10" t="s">
        <v>20118</v>
      </c>
      <c r="B11772" s="11" t="s">
        <v>82</v>
      </c>
      <c r="C11772" s="10" t="s">
        <v>12</v>
      </c>
      <c r="D11772" s="12">
        <v>37530</v>
      </c>
      <c r="E11772" s="13" t="s">
        <v>20119</v>
      </c>
      <c r="F11772" s="13" t="s">
        <v>229</v>
      </c>
      <c r="G11772" s="14" t="s">
        <v>20120</v>
      </c>
      <c r="H11772" s="15">
        <f>HYPERLINK("https://docs.wto.org/imrd/directdoc.asp?DDFDocuments/q/G/SPS/NEEC174.pdf","EN")</f>
      </c>
      <c r="I11772" s="15">
        <f>HYPERLINK("https://docs.wto.org/imrd/directdoc.asp?DDFDocuments/r/G/SPS/NEEC174.pdf","FR")</f>
      </c>
      <c r="J11772" s="15">
        <f>HYPERLINK("https://docs.wto.org/imrd/directdoc.asp?DDFDocuments/s/G/SPS/NEEC174.pdf","ES")</f>
      </c>
    </row>
    <row r="11773">
      <c r="A11773" s="10" t="s">
        <v>20121</v>
      </c>
      <c r="B11773" s="11" t="s">
        <v>779</v>
      </c>
      <c r="C11773" s="10" t="s">
        <v>18</v>
      </c>
      <c r="D11773" s="12">
        <v>37530</v>
      </c>
      <c r="E11773" s="13" t="s">
        <v>19</v>
      </c>
      <c r="F11773" s="13" t="s">
        <v>20122</v>
      </c>
      <c r="G11773" s="14"/>
      <c r="H11773" s="15">
        <f>HYPERLINK("https://docs.wto.org/imrd/directdoc.asp?DDFDocuments/q/G/SPS/NURY5R1.pdf","EN")</f>
      </c>
      <c r="I11773" s="15">
        <f>HYPERLINK("https://docs.wto.org/imrd/directdoc.asp?DDFDocuments/r/G/SPS/NURY5R1.pdf","FR")</f>
      </c>
      <c r="J11773" s="15">
        <f>HYPERLINK("https://docs.wto.org/imrd/directdoc.asp?DDFDocuments/s/G/SPS/NURY5R1.pdf","ES")</f>
      </c>
    </row>
    <row r="11774">
      <c r="A11774" s="10" t="s">
        <v>20123</v>
      </c>
      <c r="B11774" s="11" t="s">
        <v>141</v>
      </c>
      <c r="C11774" s="10" t="s">
        <v>18</v>
      </c>
      <c r="D11774" s="12">
        <v>37523</v>
      </c>
      <c r="E11774" s="13" t="s">
        <v>20124</v>
      </c>
      <c r="F11774" s="13" t="s">
        <v>158</v>
      </c>
      <c r="G11774" s="14"/>
      <c r="H11774" s="15">
        <f>HYPERLINK("https://docs.wto.org/imrd/directdoc.asp?DDFDocuments/t/G/SPS/NHUN15.DOC","EN")</f>
      </c>
      <c r="I11774" s="15">
        <f>HYPERLINK("https://docs.wto.org/imrd/directdoc.asp?DDFDocuments/u/G/SPS/NHUN15.DOC","FR")</f>
      </c>
      <c r="J11774" s="15">
        <f>HYPERLINK("https://docs.wto.org/imrd/directdoc.asp?DDFDocuments/v/G/SPS/NHUN15.DOC","ES")</f>
      </c>
    </row>
    <row r="11775">
      <c r="A11775" s="10" t="s">
        <v>20125</v>
      </c>
      <c r="B11775" s="11" t="s">
        <v>145</v>
      </c>
      <c r="C11775" s="10" t="s">
        <v>18</v>
      </c>
      <c r="D11775" s="12">
        <v>37519</v>
      </c>
      <c r="E11775" s="13" t="s">
        <v>20126</v>
      </c>
      <c r="F11775" s="13" t="s">
        <v>2963</v>
      </c>
      <c r="G11775" s="14"/>
      <c r="H11775" s="15">
        <f>HYPERLINK("https://docs.wto.org/imrd/directdoc.asp?DDFDocuments/t/g/sps/NPHL44.doc","EN")</f>
      </c>
      <c r="I11775" s="15">
        <f>HYPERLINK("https://docs.wto.org/imrd/directdoc.asp?DDFDocuments/u/g/sps/NPHL44.doc","FR")</f>
      </c>
      <c r="J11775" s="15">
        <f>HYPERLINK("https://docs.wto.org/imrd/directdoc.asp?DDFDocuments/v/g/sps/NPHL44.doc","ES")</f>
      </c>
    </row>
    <row r="11776">
      <c r="A11776" s="10" t="s">
        <v>20127</v>
      </c>
      <c r="B11776" s="11" t="s">
        <v>866</v>
      </c>
      <c r="C11776" s="10" t="s">
        <v>12</v>
      </c>
      <c r="D11776" s="12">
        <v>37517</v>
      </c>
      <c r="E11776" s="13" t="s">
        <v>20128</v>
      </c>
      <c r="F11776" s="13" t="s">
        <v>138</v>
      </c>
      <c r="G11776" s="14" t="s">
        <v>365</v>
      </c>
      <c r="H11776" s="15">
        <f>HYPERLINK("https://docs.wto.org/imrd/directdoc.asp?DDFDocuments/q/G/SPS/NBOL3.pdf","EN")</f>
      </c>
      <c r="I11776" s="15">
        <f>HYPERLINK("https://docs.wto.org/imrd/directdoc.asp?DDFDocuments/r/G/SPS/NBOL3.pdf","FR")</f>
      </c>
      <c r="J11776" s="15">
        <f>HYPERLINK("https://docs.wto.org/imrd/directdoc.asp?DDFDocuments/s/G/SPS/NBOL3.pdf","ES")</f>
      </c>
    </row>
    <row r="11777">
      <c r="A11777" s="10" t="s">
        <v>20129</v>
      </c>
      <c r="B11777" s="11" t="s">
        <v>153</v>
      </c>
      <c r="C11777" s="10" t="s">
        <v>54</v>
      </c>
      <c r="D11777" s="12">
        <v>37517</v>
      </c>
      <c r="E11777" s="13" t="s">
        <v>19</v>
      </c>
      <c r="F11777" s="13" t="s">
        <v>9716</v>
      </c>
      <c r="G11777" s="14" t="s">
        <v>20130</v>
      </c>
      <c r="H11777" s="15">
        <f>HYPERLINK("https://docs.wto.org/imrd/directdoc.asp?DDFDocuments/t/G/SPS/NKOR98A2.DOC","EN")</f>
      </c>
      <c r="I11777" s="15">
        <f>HYPERLINK("https://docs.wto.org/imrd/directdoc.asp?DDFDocuments/u/G/SPS/NKOR98A2.DOC","FR")</f>
      </c>
      <c r="J11777" s="15">
        <f>HYPERLINK("https://docs.wto.org/imrd/directdoc.asp?DDFDocuments/v/G/SPS/NKOR98A2.DOC","ES")</f>
      </c>
    </row>
    <row r="11778">
      <c r="A11778" s="10" t="s">
        <v>20131</v>
      </c>
      <c r="B11778" s="11" t="s">
        <v>195</v>
      </c>
      <c r="C11778" s="10" t="s">
        <v>18</v>
      </c>
      <c r="D11778" s="12">
        <v>37517</v>
      </c>
      <c r="E11778" s="13" t="s">
        <v>11003</v>
      </c>
      <c r="F11778" s="13" t="s">
        <v>20132</v>
      </c>
      <c r="G11778" s="14" t="s">
        <v>3481</v>
      </c>
      <c r="H11778" s="15">
        <f>HYPERLINK("https://docs.wto.org/imrd/directdoc.asp?DDFDocuments/t/G/SPS/NNZL184.DOC","EN")</f>
      </c>
      <c r="I11778" s="15">
        <f>HYPERLINK("https://docs.wto.org/imrd/directdoc.asp?DDFDocuments/u/G/SPS/NNZL184.DOC","FR")</f>
      </c>
      <c r="J11778" s="15">
        <f>HYPERLINK("https://docs.wto.org/imrd/directdoc.asp?DDFDocuments/v/G/SPS/NNZL184.DOC","ES")</f>
      </c>
    </row>
    <row r="11779">
      <c r="A11779" s="10" t="s">
        <v>20133</v>
      </c>
      <c r="B11779" s="11" t="s">
        <v>195</v>
      </c>
      <c r="C11779" s="10" t="s">
        <v>18</v>
      </c>
      <c r="D11779" s="12">
        <v>37517</v>
      </c>
      <c r="E11779" s="13" t="s">
        <v>20134</v>
      </c>
      <c r="F11779" s="13" t="s">
        <v>144</v>
      </c>
      <c r="G11779" s="14" t="s">
        <v>188</v>
      </c>
      <c r="H11779" s="15">
        <f>HYPERLINK("https://docs.wto.org/imrd/directdoc.asp?DDFDocuments/t/g/sps/NNZL185.doc","EN")</f>
      </c>
      <c r="I11779" s="15">
        <f>HYPERLINK("https://docs.wto.org/imrd/directdoc.asp?DDFDocuments/u/g/sps/NNZL185.doc","FR")</f>
      </c>
      <c r="J11779" s="15">
        <f>HYPERLINK("https://docs.wto.org/imrd/directdoc.asp?DDFDocuments/v/g/sps/NNZL185.doc","ES")</f>
      </c>
    </row>
    <row r="11780">
      <c r="A11780" s="10" t="s">
        <v>20135</v>
      </c>
      <c r="B11780" s="11" t="s">
        <v>195</v>
      </c>
      <c r="C11780" s="10" t="s">
        <v>18</v>
      </c>
      <c r="D11780" s="12">
        <v>37517</v>
      </c>
      <c r="E11780" s="13" t="s">
        <v>20136</v>
      </c>
      <c r="F11780" s="13" t="s">
        <v>144</v>
      </c>
      <c r="G11780" s="14" t="s">
        <v>188</v>
      </c>
      <c r="H11780" s="15">
        <f>HYPERLINK("https://docs.wto.org/imrd/directdoc.asp?DDFDocuments/t/g/sps/NNZL186.doc","EN")</f>
      </c>
      <c r="I11780" s="15">
        <f>HYPERLINK("https://docs.wto.org/imrd/directdoc.asp?DDFDocuments/u/g/sps/NNZL186.doc","FR")</f>
      </c>
      <c r="J11780" s="15">
        <f>HYPERLINK("https://docs.wto.org/imrd/directdoc.asp?DDFDocuments/v/g/sps/NNZL186.doc","ES")</f>
      </c>
    </row>
    <row r="11781">
      <c r="A11781" s="10" t="s">
        <v>20137</v>
      </c>
      <c r="B11781" s="11" t="s">
        <v>59</v>
      </c>
      <c r="C11781" s="10" t="s">
        <v>18</v>
      </c>
      <c r="D11781" s="12">
        <v>37517</v>
      </c>
      <c r="E11781" s="13" t="s">
        <v>20138</v>
      </c>
      <c r="F11781" s="13" t="s">
        <v>18831</v>
      </c>
      <c r="G11781" s="14"/>
      <c r="H11781" s="15">
        <f>HYPERLINK("https://docs.wto.org/imrd/directdoc.asp?DDFDocuments/t/G/SPS/NTPKM8.DOC","EN")</f>
      </c>
      <c r="I11781" s="15">
        <f>HYPERLINK("https://docs.wto.org/imrd/directdoc.asp?DDFDocuments/u/G/SPS/NTPKM8.DOC","FR")</f>
      </c>
      <c r="J11781" s="15">
        <f>HYPERLINK("https://docs.wto.org/imrd/directdoc.asp?DDFDocuments/v/G/SPS/NTPKM8.DOC","ES")</f>
      </c>
    </row>
    <row r="11782">
      <c r="A11782" s="10" t="s">
        <v>20139</v>
      </c>
      <c r="B11782" s="11" t="s">
        <v>87</v>
      </c>
      <c r="C11782" s="10" t="s">
        <v>201</v>
      </c>
      <c r="D11782" s="12">
        <v>37516</v>
      </c>
      <c r="E11782" s="13" t="s">
        <v>19</v>
      </c>
      <c r="F11782" s="13" t="s">
        <v>32</v>
      </c>
      <c r="G11782" s="14"/>
      <c r="H11782" s="15">
        <f>HYPERLINK("https://docs.wto.org/imrd/directdoc.asp?DDFDocuments/q/G/SPS/NMEX190C1.pdf","EN")</f>
      </c>
      <c r="I11782" s="15">
        <f>HYPERLINK("https://docs.wto.org/imrd/directdoc.asp?DDFDocuments/r/G/SPS/NMEX190C1.pdf","FR")</f>
      </c>
      <c r="J11782" s="15">
        <f>HYPERLINK("https://docs.wto.org/imrd/directdoc.asp?DDFDocuments/s/G/SPS/NMEX190C1.pdf","ES")</f>
      </c>
    </row>
    <row r="11783">
      <c r="A11783" s="10" t="s">
        <v>20140</v>
      </c>
      <c r="B11783" s="11" t="s">
        <v>153</v>
      </c>
      <c r="C11783" s="10" t="s">
        <v>18</v>
      </c>
      <c r="D11783" s="12">
        <v>37510</v>
      </c>
      <c r="E11783" s="13" t="s">
        <v>19387</v>
      </c>
      <c r="F11783" s="13" t="s">
        <v>24</v>
      </c>
      <c r="G11783" s="14"/>
      <c r="H11783" s="15">
        <f>HYPERLINK("https://docs.wto.org/imrd/directdoc.asp?DDFDocuments/t/G/SPS/NKOR116.DOC","EN")</f>
      </c>
      <c r="I11783" s="15">
        <f>HYPERLINK("https://docs.wto.org/imrd/directdoc.asp?DDFDocuments/u/G/SPS/NKOR116.DOC","FR")</f>
      </c>
      <c r="J11783" s="15">
        <f>HYPERLINK("https://docs.wto.org/imrd/directdoc.asp?DDFDocuments/v/G/SPS/NKOR116.DOC","ES")</f>
      </c>
    </row>
    <row r="11784">
      <c r="A11784" s="10" t="s">
        <v>20141</v>
      </c>
      <c r="B11784" s="11" t="s">
        <v>153</v>
      </c>
      <c r="C11784" s="10" t="s">
        <v>18</v>
      </c>
      <c r="D11784" s="12">
        <v>37510</v>
      </c>
      <c r="E11784" s="13" t="s">
        <v>20142</v>
      </c>
      <c r="F11784" s="13" t="s">
        <v>262</v>
      </c>
      <c r="G11784" s="14"/>
      <c r="H11784" s="15">
        <f>HYPERLINK("https://docs.wto.org/imrd/directdoc.asp?DDFDocuments/t/g/sps/NKOR117.doc","EN")</f>
      </c>
      <c r="I11784" s="15">
        <f>HYPERLINK("https://docs.wto.org/imrd/directdoc.asp?DDFDocuments/u/g/sps/NKOR117.doc","FR")</f>
      </c>
      <c r="J11784" s="15">
        <f>HYPERLINK("https://docs.wto.org/imrd/directdoc.asp?DDFDocuments/v/g/sps/NKOR117.doc","ES")</f>
      </c>
    </row>
    <row r="11785">
      <c r="A11785" s="10" t="s">
        <v>20143</v>
      </c>
      <c r="B11785" s="11" t="s">
        <v>161</v>
      </c>
      <c r="C11785" s="10" t="s">
        <v>201</v>
      </c>
      <c r="D11785" s="12">
        <v>37510</v>
      </c>
      <c r="E11785" s="13" t="s">
        <v>19</v>
      </c>
      <c r="F11785" s="13" t="s">
        <v>6521</v>
      </c>
      <c r="G11785" s="14" t="s">
        <v>520</v>
      </c>
      <c r="H11785" s="15">
        <f>HYPERLINK("https://docs.wto.org/imrd/directdoc.asp?DDFDocuments/t/G/SPS/NUSA405A2C1.DOC","EN")</f>
      </c>
      <c r="I11785" s="15">
        <f>HYPERLINK("https://docs.wto.org/imrd/directdoc.asp?DDFDocuments/u/G/SPS/NUSA405A2C1.DOC","FR")</f>
      </c>
      <c r="J11785" s="15">
        <f>HYPERLINK("https://docs.wto.org/imrd/directdoc.asp?DDFDocuments/v/G/SPS/NUSA405A2C1.DOC","ES")</f>
      </c>
    </row>
    <row r="11786">
      <c r="A11786" s="10" t="s">
        <v>20144</v>
      </c>
      <c r="B11786" s="11" t="s">
        <v>195</v>
      </c>
      <c r="C11786" s="10" t="s">
        <v>18</v>
      </c>
      <c r="D11786" s="12">
        <v>37503</v>
      </c>
      <c r="E11786" s="13" t="s">
        <v>20145</v>
      </c>
      <c r="F11786" s="13" t="s">
        <v>144</v>
      </c>
      <c r="G11786" s="14" t="s">
        <v>188</v>
      </c>
      <c r="H11786" s="15">
        <f>HYPERLINK("https://docs.wto.org/imrd/directdoc.asp?DDFDocuments/t/g/sps/NNZL183.doc","EN")</f>
      </c>
      <c r="I11786" s="15">
        <f>HYPERLINK("https://docs.wto.org/imrd/directdoc.asp?DDFDocuments/u/g/sps/NNZL183.doc","FR")</f>
      </c>
      <c r="J11786" s="15">
        <f>HYPERLINK("https://docs.wto.org/imrd/directdoc.asp?DDFDocuments/v/g/sps/NNZL183.doc","ES")</f>
      </c>
    </row>
    <row r="11787">
      <c r="A11787" s="10" t="s">
        <v>20146</v>
      </c>
      <c r="B11787" s="11" t="s">
        <v>183</v>
      </c>
      <c r="C11787" s="10" t="s">
        <v>18</v>
      </c>
      <c r="D11787" s="12">
        <v>37502</v>
      </c>
      <c r="E11787" s="13" t="s">
        <v>20147</v>
      </c>
      <c r="F11787" s="13" t="s">
        <v>368</v>
      </c>
      <c r="G11787" s="14"/>
      <c r="H11787" s="15">
        <f>HYPERLINK("https://docs.wto.org/imrd/directdoc.asp?DDFDocuments/t/G/SPS/NARG69.DOC","EN")</f>
      </c>
      <c r="I11787" s="15">
        <f>HYPERLINK("https://docs.wto.org/imrd/directdoc.asp?DDFDocuments/u/G/SPS/NARG69.DOC","FR")</f>
      </c>
      <c r="J11787" s="15">
        <f>HYPERLINK("https://docs.wto.org/imrd/directdoc.asp?DDFDocuments/v/G/SPS/NARG69.DOC","ES")</f>
      </c>
    </row>
    <row r="11788">
      <c r="A11788" s="10" t="s">
        <v>20148</v>
      </c>
      <c r="B11788" s="11" t="s">
        <v>161</v>
      </c>
      <c r="C11788" s="10" t="s">
        <v>40</v>
      </c>
      <c r="D11788" s="12">
        <v>37497</v>
      </c>
      <c r="E11788" s="13" t="s">
        <v>19</v>
      </c>
      <c r="F11788" s="13" t="s">
        <v>158</v>
      </c>
      <c r="G11788" s="14"/>
      <c r="H11788" s="15">
        <f>HYPERLINK("https://docs.wto.org/imrd/directdoc.asp?DDFDocuments/t/G/SPS/NUSA431A1.DOC","EN")</f>
      </c>
      <c r="I11788" s="15">
        <f>HYPERLINK("https://docs.wto.org/imrd/directdoc.asp?DDFDocuments/u/G/SPS/NUSA431A1.DOC","FR")</f>
      </c>
      <c r="J11788" s="15">
        <f>HYPERLINK("https://docs.wto.org/imrd/directdoc.asp?DDFDocuments/v/G/SPS/NUSA431A1.DOC","ES")</f>
      </c>
    </row>
    <row r="11789">
      <c r="A11789" s="10" t="s">
        <v>20149</v>
      </c>
      <c r="B11789" s="11" t="s">
        <v>161</v>
      </c>
      <c r="C11789" s="10" t="s">
        <v>18</v>
      </c>
      <c r="D11789" s="12">
        <v>37497</v>
      </c>
      <c r="E11789" s="13" t="s">
        <v>20150</v>
      </c>
      <c r="F11789" s="13" t="s">
        <v>3627</v>
      </c>
      <c r="G11789" s="14" t="s">
        <v>188</v>
      </c>
      <c r="H11789" s="15">
        <f>HYPERLINK("https://docs.wto.org/imrd/directdoc.asp?DDFDocuments/t/G/SPS/NUSA636.DOC","EN")</f>
      </c>
      <c r="I11789" s="15">
        <f>HYPERLINK("https://docs.wto.org/imrd/directdoc.asp?DDFDocuments/u/G/SPS/NUSA636.DOC","FR")</f>
      </c>
      <c r="J11789" s="15">
        <f>HYPERLINK("https://docs.wto.org/imrd/directdoc.asp?DDFDocuments/v/G/SPS/NUSA636.DOC","ES")</f>
      </c>
    </row>
    <row r="11790">
      <c r="A11790" s="10" t="s">
        <v>20151</v>
      </c>
      <c r="B11790" s="11" t="s">
        <v>72</v>
      </c>
      <c r="C11790" s="10" t="s">
        <v>18</v>
      </c>
      <c r="D11790" s="12">
        <v>37496</v>
      </c>
      <c r="E11790" s="13" t="s">
        <v>20152</v>
      </c>
      <c r="F11790" s="13" t="s">
        <v>158</v>
      </c>
      <c r="G11790" s="14"/>
      <c r="H11790" s="15">
        <f>HYPERLINK("https://docs.wto.org/imrd/directdoc.asp?DDFDocuments/t/G/SPS/NCAN142.DOC","EN")</f>
      </c>
      <c r="I11790" s="15">
        <f>HYPERLINK("https://docs.wto.org/imrd/directdoc.asp?DDFDocuments/u/G/SPS/NCAN142.DOC","FR")</f>
      </c>
      <c r="J11790" s="15">
        <f>HYPERLINK("https://docs.wto.org/imrd/directdoc.asp?DDFDocuments/v/G/SPS/NCAN142.DOC","ES")</f>
      </c>
    </row>
    <row r="11791">
      <c r="A11791" s="10" t="s">
        <v>20153</v>
      </c>
      <c r="B11791" s="11" t="s">
        <v>153</v>
      </c>
      <c r="C11791" s="10" t="s">
        <v>18</v>
      </c>
      <c r="D11791" s="12">
        <v>37491</v>
      </c>
      <c r="E11791" s="13" t="s">
        <v>20154</v>
      </c>
      <c r="F11791" s="13" t="s">
        <v>4116</v>
      </c>
      <c r="G11791" s="14"/>
      <c r="H11791" s="15">
        <f>HYPERLINK("https://docs.wto.org/imrd/directdoc.asp?DDFDocuments/t/g/sps/NKOR114.doc","EN")</f>
      </c>
      <c r="I11791" s="15">
        <f>HYPERLINK("https://docs.wto.org/imrd/directdoc.asp?DDFDocuments/u/g/sps/NKOR114.doc","FR")</f>
      </c>
      <c r="J11791" s="15">
        <f>HYPERLINK("https://docs.wto.org/imrd/directdoc.asp?DDFDocuments/v/g/sps/NKOR114.doc","ES")</f>
      </c>
    </row>
    <row r="11792">
      <c r="A11792" s="10" t="s">
        <v>20155</v>
      </c>
      <c r="B11792" s="11" t="s">
        <v>188</v>
      </c>
      <c r="C11792" s="10" t="s">
        <v>201</v>
      </c>
      <c r="D11792" s="12">
        <v>37489</v>
      </c>
      <c r="E11792" s="13" t="s">
        <v>19</v>
      </c>
      <c r="F11792" s="13" t="s">
        <v>992</v>
      </c>
      <c r="G11792" s="14"/>
      <c r="H11792" s="15">
        <f>HYPERLINK("https://docs.wto.org/imrd/directdoc.asp?DDFDocuments/t/g/sps/NAUS142C1.doc","EN")</f>
      </c>
      <c r="I11792" s="15">
        <f>HYPERLINK("https://docs.wto.org/imrd/directdoc.asp?DDFDocuments/u/g/sps/NAUS142C1.doc","FR")</f>
      </c>
      <c r="J11792" s="15">
        <f>HYPERLINK("https://docs.wto.org/imrd/directdoc.asp?DDFDocuments/v/g/sps/NAUS142C1.doc","ES")</f>
      </c>
    </row>
    <row r="11793">
      <c r="A11793" s="10" t="s">
        <v>20156</v>
      </c>
      <c r="B11793" s="11" t="s">
        <v>95</v>
      </c>
      <c r="C11793" s="10" t="s">
        <v>18</v>
      </c>
      <c r="D11793" s="12">
        <v>37487</v>
      </c>
      <c r="E11793" s="13" t="s">
        <v>14711</v>
      </c>
      <c r="F11793" s="13" t="s">
        <v>32</v>
      </c>
      <c r="G11793" s="14"/>
      <c r="H11793" s="15">
        <f>HYPERLINK("https://docs.wto.org/imrd/directdoc.asp?DDFDocuments/t/g/sps/NBRA68.doc","EN")</f>
      </c>
      <c r="I11793" s="15">
        <f>HYPERLINK("https://docs.wto.org/imrd/directdoc.asp?DDFDocuments/u/g/sps/NBRA68.doc","FR")</f>
      </c>
      <c r="J11793" s="15">
        <f>HYPERLINK("https://docs.wto.org/imrd/directdoc.asp?DDFDocuments/v/g/sps/NBRA68.doc","ES")</f>
      </c>
    </row>
    <row r="11794">
      <c r="A11794" s="10" t="s">
        <v>20157</v>
      </c>
      <c r="B11794" s="11" t="s">
        <v>365</v>
      </c>
      <c r="C11794" s="10" t="s">
        <v>18</v>
      </c>
      <c r="D11794" s="12">
        <v>37487</v>
      </c>
      <c r="E11794" s="13" t="s">
        <v>20158</v>
      </c>
      <c r="F11794" s="13" t="s">
        <v>992</v>
      </c>
      <c r="G11794" s="14"/>
      <c r="H11794" s="15">
        <f>HYPERLINK("https://docs.wto.org/imrd/directdoc.asp?DDFDocuments/t/G/SPS/NCHL110.DOC","EN")</f>
      </c>
      <c r="I11794" s="15">
        <f>HYPERLINK("https://docs.wto.org/imrd/directdoc.asp?DDFDocuments/u/G/SPS/NCHL110.DOC","FR")</f>
      </c>
      <c r="J11794" s="15">
        <f>HYPERLINK("https://docs.wto.org/imrd/directdoc.asp?DDFDocuments/v/G/SPS/NCHL110.DOC","ES")</f>
      </c>
    </row>
    <row r="11795">
      <c r="A11795" s="10" t="s">
        <v>20159</v>
      </c>
      <c r="B11795" s="11" t="s">
        <v>365</v>
      </c>
      <c r="C11795" s="10" t="s">
        <v>18</v>
      </c>
      <c r="D11795" s="12">
        <v>37487</v>
      </c>
      <c r="E11795" s="13" t="s">
        <v>20160</v>
      </c>
      <c r="F11795" s="13" t="s">
        <v>992</v>
      </c>
      <c r="G11795" s="14"/>
      <c r="H11795" s="15">
        <f>HYPERLINK("https://docs.wto.org/imrd/directdoc.asp?DDFDocuments/q/G/SPS/NCHL111.pdf","EN")</f>
      </c>
      <c r="I11795" s="15">
        <f>HYPERLINK("https://docs.wto.org/imrd/directdoc.asp?DDFDocuments/r/G/SPS/NCHL111.pdf","FR")</f>
      </c>
      <c r="J11795" s="15">
        <f>HYPERLINK("https://docs.wto.org/imrd/directdoc.asp?DDFDocuments/s/G/SPS/NCHL111.pdf","ES")</f>
      </c>
    </row>
    <row r="11796">
      <c r="A11796" s="10" t="s">
        <v>20161</v>
      </c>
      <c r="B11796" s="11" t="s">
        <v>365</v>
      </c>
      <c r="C11796" s="10" t="s">
        <v>18</v>
      </c>
      <c r="D11796" s="12">
        <v>37487</v>
      </c>
      <c r="E11796" s="13" t="s">
        <v>20162</v>
      </c>
      <c r="F11796" s="13" t="s">
        <v>992</v>
      </c>
      <c r="G11796" s="14"/>
      <c r="H11796" s="15">
        <f>HYPERLINK("https://docs.wto.org/imrd/directdoc.asp?DDFDocuments/q/G/SPS/NCHL112.pdf","EN")</f>
      </c>
      <c r="I11796" s="15">
        <f>HYPERLINK("https://docs.wto.org/imrd/directdoc.asp?DDFDocuments/r/G/SPS/NCHL112.pdf","FR")</f>
      </c>
      <c r="J11796" s="15">
        <f>HYPERLINK("https://docs.wto.org/imrd/directdoc.asp?DDFDocuments/s/G/SPS/NCHL112.pdf","ES")</f>
      </c>
    </row>
    <row r="11797">
      <c r="A11797" s="10" t="s">
        <v>20163</v>
      </c>
      <c r="B11797" s="11" t="s">
        <v>59</v>
      </c>
      <c r="C11797" s="10" t="s">
        <v>18</v>
      </c>
      <c r="D11797" s="12">
        <v>37487</v>
      </c>
      <c r="E11797" s="13" t="s">
        <v>20164</v>
      </c>
      <c r="F11797" s="13" t="s">
        <v>18588</v>
      </c>
      <c r="G11797" s="14" t="s">
        <v>13246</v>
      </c>
      <c r="H11797" s="15">
        <f>HYPERLINK("https://docs.wto.org/imrd/directdoc.asp?DDFDocuments/t/g/sps/NTPKM7.doc","EN")</f>
      </c>
      <c r="I11797" s="15">
        <f>HYPERLINK("https://docs.wto.org/imrd/directdoc.asp?DDFDocuments/u/g/sps/NTPKM7.doc","FR")</f>
      </c>
      <c r="J11797" s="15">
        <f>HYPERLINK("https://docs.wto.org/imrd/directdoc.asp?DDFDocuments/v/g/sps/NTPKM7.doc","ES")</f>
      </c>
    </row>
    <row r="11798">
      <c r="A11798" s="10" t="s">
        <v>20165</v>
      </c>
      <c r="B11798" s="11" t="s">
        <v>183</v>
      </c>
      <c r="C11798" s="10" t="s">
        <v>40</v>
      </c>
      <c r="D11798" s="12">
        <v>37483</v>
      </c>
      <c r="E11798" s="13" t="s">
        <v>19</v>
      </c>
      <c r="F11798" s="13" t="s">
        <v>5163</v>
      </c>
      <c r="G11798" s="14"/>
      <c r="H11798" s="15">
        <f>HYPERLINK("https://docs.wto.org/imrd/directdoc.asp?DDFDocuments/t/G/SPS/NARG67A1.DOC","EN")</f>
      </c>
      <c r="I11798" s="15">
        <f>HYPERLINK("https://docs.wto.org/imrd/directdoc.asp?DDFDocuments/u/G/SPS/NARG67A1.DOC","FR")</f>
      </c>
      <c r="J11798" s="15">
        <f>HYPERLINK("https://docs.wto.org/imrd/directdoc.asp?DDFDocuments/v/G/SPS/NARG67A1.DOC","ES")</f>
      </c>
    </row>
    <row r="11799">
      <c r="A11799" s="10" t="s">
        <v>20166</v>
      </c>
      <c r="B11799" s="11" t="s">
        <v>79</v>
      </c>
      <c r="C11799" s="10" t="s">
        <v>18</v>
      </c>
      <c r="D11799" s="12">
        <v>37481</v>
      </c>
      <c r="E11799" s="13" t="s">
        <v>20167</v>
      </c>
      <c r="F11799" s="13" t="s">
        <v>2192</v>
      </c>
      <c r="G11799" s="14"/>
      <c r="H11799" s="15">
        <f>HYPERLINK("https://docs.wto.org/imrd/directdoc.asp?DDFDocuments/t/g/sps/NCOL65.doc","EN")</f>
      </c>
      <c r="I11799" s="15">
        <f>HYPERLINK("https://docs.wto.org/imrd/directdoc.asp?DDFDocuments/u/g/sps/NCOL65.doc","FR")</f>
      </c>
      <c r="J11799" s="15">
        <f>HYPERLINK("https://docs.wto.org/imrd/directdoc.asp?DDFDocuments/v/g/sps/NCOL65.doc","ES")</f>
      </c>
    </row>
    <row r="11800">
      <c r="A11800" s="10" t="s">
        <v>20168</v>
      </c>
      <c r="B11800" s="11" t="s">
        <v>95</v>
      </c>
      <c r="C11800" s="10" t="s">
        <v>201</v>
      </c>
      <c r="D11800" s="12">
        <v>37480</v>
      </c>
      <c r="E11800" s="13" t="s">
        <v>19</v>
      </c>
      <c r="F11800" s="13" t="s">
        <v>158</v>
      </c>
      <c r="G11800" s="14"/>
      <c r="H11800" s="15">
        <f>HYPERLINK("https://docs.wto.org/imrd/directdoc.asp?DDFDocuments/t/G/SPS/NBRA65C1.DOC","EN")</f>
      </c>
      <c r="I11800" s="15">
        <f>HYPERLINK("https://docs.wto.org/imrd/directdoc.asp?DDFDocuments/u/G/SPS/NBRA65C1.DOC","FR")</f>
      </c>
      <c r="J11800" s="15">
        <f>HYPERLINK("https://docs.wto.org/imrd/directdoc.asp?DDFDocuments/v/G/SPS/NBRA65C1.DOC","ES")</f>
      </c>
    </row>
    <row r="11801">
      <c r="A11801" s="10" t="s">
        <v>20169</v>
      </c>
      <c r="B11801" s="11" t="s">
        <v>95</v>
      </c>
      <c r="C11801" s="10" t="s">
        <v>201</v>
      </c>
      <c r="D11801" s="12">
        <v>37480</v>
      </c>
      <c r="E11801" s="13" t="s">
        <v>19</v>
      </c>
      <c r="F11801" s="13" t="s">
        <v>158</v>
      </c>
      <c r="G11801" s="14"/>
      <c r="H11801" s="15">
        <f>HYPERLINK("https://docs.wto.org/imrd/directdoc.asp?DDFDocuments/q/G/SPS/NBRA66C1.pdf","EN")</f>
      </c>
      <c r="I11801" s="15">
        <f>HYPERLINK("https://docs.wto.org/imrd/directdoc.asp?DDFDocuments/r/G/SPS/NBRA66C1.pdf","FR")</f>
      </c>
      <c r="J11801" s="15">
        <f>HYPERLINK("https://docs.wto.org/imrd/directdoc.asp?DDFDocuments/s/G/SPS/NBRA66C1.pdf","ES")</f>
      </c>
    </row>
    <row r="11802">
      <c r="A11802" s="10" t="s">
        <v>20170</v>
      </c>
      <c r="B11802" s="11" t="s">
        <v>87</v>
      </c>
      <c r="C11802" s="10" t="s">
        <v>12</v>
      </c>
      <c r="D11802" s="12">
        <v>37477</v>
      </c>
      <c r="E11802" s="13" t="s">
        <v>20171</v>
      </c>
      <c r="F11802" s="13" t="s">
        <v>32</v>
      </c>
      <c r="G11802" s="14"/>
      <c r="H11802" s="15">
        <f>HYPERLINK("https://docs.wto.org/imrd/directdoc.asp?DDFDocuments/q/G/SPS/NMEX190.pdf","EN")</f>
      </c>
      <c r="I11802" s="15">
        <f>HYPERLINK("https://docs.wto.org/imrd/directdoc.asp?DDFDocuments/r/G/SPS/NMEX190.pdf","FR")</f>
      </c>
      <c r="J11802" s="15">
        <f>HYPERLINK("https://docs.wto.org/imrd/directdoc.asp?DDFDocuments/s/G/SPS/NMEX190.pdf","ES")</f>
      </c>
    </row>
    <row r="11803">
      <c r="A11803" s="10" t="s">
        <v>20172</v>
      </c>
      <c r="B11803" s="11" t="s">
        <v>79</v>
      </c>
      <c r="C11803" s="10" t="s">
        <v>12</v>
      </c>
      <c r="D11803" s="12">
        <v>37476</v>
      </c>
      <c r="E11803" s="13" t="s">
        <v>19</v>
      </c>
      <c r="F11803" s="13" t="s">
        <v>32</v>
      </c>
      <c r="G11803" s="14" t="s">
        <v>20173</v>
      </c>
      <c r="H11803" s="15">
        <f>HYPERLINK("https://docs.wto.org/imrd/directdoc.asp?DDFDocuments/t/G/SPS/NCOL39R1.DOC","EN")</f>
      </c>
      <c r="I11803" s="15">
        <f>HYPERLINK("https://docs.wto.org/imrd/directdoc.asp?DDFDocuments/u/G/SPS/NCOL39R1.DOC","FR")</f>
      </c>
      <c r="J11803" s="15">
        <f>HYPERLINK("https://docs.wto.org/imrd/directdoc.asp?DDFDocuments/v/G/SPS/NCOL39R1.DOC","ES")</f>
      </c>
    </row>
    <row r="11804">
      <c r="A11804" s="10" t="s">
        <v>20174</v>
      </c>
      <c r="B11804" s="11" t="s">
        <v>233</v>
      </c>
      <c r="C11804" s="10" t="s">
        <v>18</v>
      </c>
      <c r="D11804" s="12">
        <v>37475</v>
      </c>
      <c r="E11804" s="13" t="s">
        <v>20175</v>
      </c>
      <c r="F11804" s="13" t="s">
        <v>20176</v>
      </c>
      <c r="G11804" s="14"/>
      <c r="H11804" s="15">
        <f>HYPERLINK("https://docs.wto.org/imrd/directdoc.asp?DDFDocuments/t/g/sps/NPER42.doc","EN")</f>
      </c>
      <c r="I11804" s="15">
        <f>HYPERLINK("https://docs.wto.org/imrd/directdoc.asp?DDFDocuments/u/g/sps/NPER42.doc","FR")</f>
      </c>
      <c r="J11804" s="15">
        <f>HYPERLINK("https://docs.wto.org/imrd/directdoc.asp?DDFDocuments/v/g/sps/NPER42.doc","ES")</f>
      </c>
    </row>
    <row r="11805">
      <c r="A11805" s="10" t="s">
        <v>20177</v>
      </c>
      <c r="B11805" s="11" t="s">
        <v>79</v>
      </c>
      <c r="C11805" s="10" t="s">
        <v>12</v>
      </c>
      <c r="D11805" s="12">
        <v>37474</v>
      </c>
      <c r="E11805" s="13" t="s">
        <v>20178</v>
      </c>
      <c r="F11805" s="13" t="s">
        <v>5163</v>
      </c>
      <c r="G11805" s="14" t="s">
        <v>286</v>
      </c>
      <c r="H11805" s="15">
        <f>HYPERLINK("https://docs.wto.org/imrd/directdoc.asp?DDFDocuments/t/G/SPS/NCOL64.DOC","EN")</f>
      </c>
      <c r="I11805" s="15">
        <f>HYPERLINK("https://docs.wto.org/imrd/directdoc.asp?DDFDocuments/u/G/SPS/NCOL64.DOC","FR")</f>
      </c>
      <c r="J11805" s="15">
        <f>HYPERLINK("https://docs.wto.org/imrd/directdoc.asp?DDFDocuments/v/G/SPS/NCOL64.DOC","ES")</f>
      </c>
    </row>
    <row r="11806">
      <c r="A11806" s="10" t="s">
        <v>20179</v>
      </c>
      <c r="B11806" s="11" t="s">
        <v>79</v>
      </c>
      <c r="C11806" s="10" t="s">
        <v>18</v>
      </c>
      <c r="D11806" s="12">
        <v>37473</v>
      </c>
      <c r="E11806" s="13" t="s">
        <v>3278</v>
      </c>
      <c r="F11806" s="13" t="s">
        <v>283</v>
      </c>
      <c r="G11806" s="14"/>
      <c r="H11806" s="15">
        <f>HYPERLINK("https://docs.wto.org/imrd/directdoc.asp?DDFDocuments/t/g/sps/NCOL63.doc","EN")</f>
      </c>
      <c r="I11806" s="15">
        <f>HYPERLINK("https://docs.wto.org/imrd/directdoc.asp?DDFDocuments/u/g/sps/NCOL63.doc","FR")</f>
      </c>
      <c r="J11806" s="15">
        <f>HYPERLINK("https://docs.wto.org/imrd/directdoc.asp?DDFDocuments/v/g/sps/NCOL63.doc","ES")</f>
      </c>
    </row>
    <row r="11807">
      <c r="A11807" s="10" t="s">
        <v>20180</v>
      </c>
      <c r="B11807" s="11" t="s">
        <v>87</v>
      </c>
      <c r="C11807" s="10" t="s">
        <v>12</v>
      </c>
      <c r="D11807" s="12">
        <v>37473</v>
      </c>
      <c r="E11807" s="13" t="s">
        <v>20181</v>
      </c>
      <c r="F11807" s="13" t="s">
        <v>20182</v>
      </c>
      <c r="G11807" s="14"/>
      <c r="H11807" s="15">
        <f>HYPERLINK("https://docs.wto.org/imrd/directdoc.asp?DDFDocuments/q/G/SPS/NMEX189.pdf","EN")</f>
      </c>
      <c r="I11807" s="15">
        <f>HYPERLINK("https://docs.wto.org/imrd/directdoc.asp?DDFDocuments/r/G/SPS/NMEX189.pdf","FR")</f>
      </c>
      <c r="J11807" s="15">
        <f>HYPERLINK("https://docs.wto.org/imrd/directdoc.asp?DDFDocuments/s/G/SPS/NMEX189.pdf","ES")</f>
      </c>
    </row>
    <row r="11808">
      <c r="A11808" s="10" t="s">
        <v>20183</v>
      </c>
      <c r="B11808" s="11" t="s">
        <v>95</v>
      </c>
      <c r="C11808" s="10" t="s">
        <v>18</v>
      </c>
      <c r="D11808" s="12">
        <v>37470</v>
      </c>
      <c r="E11808" s="13" t="s">
        <v>20184</v>
      </c>
      <c r="F11808" s="13" t="s">
        <v>20185</v>
      </c>
      <c r="G11808" s="14" t="s">
        <v>20186</v>
      </c>
      <c r="H11808" s="15">
        <f>HYPERLINK("https://docs.wto.org/imrd/directdoc.asp?DDFDocuments/t/G/SPS/NBRA67.DOC","EN")</f>
      </c>
      <c r="I11808" s="15">
        <f>HYPERLINK("https://docs.wto.org/imrd/directdoc.asp?DDFDocuments/u/G/SPS/NBRA67.DOC","FR")</f>
      </c>
      <c r="J11808" s="15">
        <f>HYPERLINK("https://docs.wto.org/imrd/directdoc.asp?DDFDocuments/v/G/SPS/NBRA67.DOC","ES")</f>
      </c>
    </row>
    <row r="11809">
      <c r="A11809" s="10" t="s">
        <v>20187</v>
      </c>
      <c r="B11809" s="11" t="s">
        <v>47</v>
      </c>
      <c r="C11809" s="10" t="s">
        <v>18</v>
      </c>
      <c r="D11809" s="12">
        <v>37468</v>
      </c>
      <c r="E11809" s="13" t="s">
        <v>19</v>
      </c>
      <c r="F11809" s="13" t="s">
        <v>17192</v>
      </c>
      <c r="G11809" s="14" t="s">
        <v>20188</v>
      </c>
      <c r="H11809" s="15">
        <f>HYPERLINK("https://docs.wto.org/imrd/directdoc.asp?DDFDocuments/t/G/SPS/NPOL24R1.DOC","EN")</f>
      </c>
      <c r="I11809" s="15">
        <f>HYPERLINK("https://docs.wto.org/imrd/directdoc.asp?DDFDocuments/u/G/SPS/NPOL24R1.DOC","FR")</f>
      </c>
      <c r="J11809" s="15">
        <f>HYPERLINK("https://docs.wto.org/imrd/directdoc.asp?DDFDocuments/v/G/SPS/NPOL24R1.DOC","ES")</f>
      </c>
    </row>
    <row r="11810">
      <c r="A11810" s="10" t="s">
        <v>20189</v>
      </c>
      <c r="B11810" s="11" t="s">
        <v>779</v>
      </c>
      <c r="C11810" s="10" t="s">
        <v>18</v>
      </c>
      <c r="D11810" s="12">
        <v>37468</v>
      </c>
      <c r="E11810" s="13" t="s">
        <v>20190</v>
      </c>
      <c r="F11810" s="13" t="s">
        <v>20191</v>
      </c>
      <c r="G11810" s="14"/>
      <c r="H11810" s="15">
        <f>HYPERLINK("https://docs.wto.org/imrd/directdoc.asp?DDFDocuments/q/G/SPS/NURY5.pdf","EN")</f>
      </c>
      <c r="I11810" s="15">
        <f>HYPERLINK("https://docs.wto.org/imrd/directdoc.asp?DDFDocuments/r/G/SPS/NURY5.pdf","FR")</f>
      </c>
      <c r="J11810" s="15">
        <f>HYPERLINK("https://docs.wto.org/imrd/directdoc.asp?DDFDocuments/s/G/SPS/NURY5.pdf","ES")</f>
      </c>
    </row>
    <row r="11811">
      <c r="A11811" s="10" t="s">
        <v>20192</v>
      </c>
      <c r="B11811" s="11" t="s">
        <v>161</v>
      </c>
      <c r="C11811" s="10" t="s">
        <v>12</v>
      </c>
      <c r="D11811" s="12">
        <v>37466</v>
      </c>
      <c r="E11811" s="13" t="s">
        <v>20193</v>
      </c>
      <c r="F11811" s="13" t="s">
        <v>186</v>
      </c>
      <c r="G11811" s="14"/>
      <c r="H11811" s="15">
        <f>HYPERLINK("https://docs.wto.org/imrd/directdoc.asp?DDFDocuments/t/G/SPS/NUSA624.DOC","EN")</f>
      </c>
      <c r="I11811" s="15">
        <f>HYPERLINK("https://docs.wto.org/imrd/directdoc.asp?DDFDocuments/u/G/SPS/NUSA624.DOC","FR")</f>
      </c>
      <c r="J11811" s="15">
        <f>HYPERLINK("https://docs.wto.org/imrd/directdoc.asp?DDFDocuments/v/G/SPS/NUSA624.DOC","ES")</f>
      </c>
    </row>
    <row r="11812">
      <c r="A11812" s="10" t="s">
        <v>20194</v>
      </c>
      <c r="B11812" s="11" t="s">
        <v>188</v>
      </c>
      <c r="C11812" s="10" t="s">
        <v>18</v>
      </c>
      <c r="D11812" s="12">
        <v>37463</v>
      </c>
      <c r="E11812" s="13" t="s">
        <v>6707</v>
      </c>
      <c r="F11812" s="13" t="s">
        <v>992</v>
      </c>
      <c r="G11812" s="14" t="s">
        <v>145</v>
      </c>
      <c r="H11812" s="15">
        <f>HYPERLINK("https://docs.wto.org/imrd/directdoc.asp?DDFDocuments/q/G/SPS/NAUS142.pdf","EN")</f>
      </c>
      <c r="I11812" s="15">
        <f>HYPERLINK("https://docs.wto.org/imrd/directdoc.asp?DDFDocuments/r/G/SPS/NAUS142.pdf","FR")</f>
      </c>
      <c r="J11812" s="15">
        <f>HYPERLINK("https://docs.wto.org/imrd/directdoc.asp?DDFDocuments/s/G/SPS/NAUS142.pdf","ES")</f>
      </c>
    </row>
    <row r="11813">
      <c r="A11813" s="10" t="s">
        <v>20195</v>
      </c>
      <c r="B11813" s="11" t="s">
        <v>72</v>
      </c>
      <c r="C11813" s="10" t="s">
        <v>12</v>
      </c>
      <c r="D11813" s="12">
        <v>37463</v>
      </c>
      <c r="E11813" s="13" t="s">
        <v>20053</v>
      </c>
      <c r="F11813" s="13" t="s">
        <v>19903</v>
      </c>
      <c r="G11813" s="14" t="s">
        <v>520</v>
      </c>
      <c r="H11813" s="15">
        <f>HYPERLINK("https://docs.wto.org/imrd/directdoc.asp?DDFDocuments/q/G/SPS/NCAN141.pdf","EN")</f>
      </c>
      <c r="I11813" s="15">
        <f>HYPERLINK("https://docs.wto.org/imrd/directdoc.asp?DDFDocuments/r/G/SPS/NCAN141.pdf","FR")</f>
      </c>
      <c r="J11813" s="15">
        <f>HYPERLINK("https://docs.wto.org/imrd/directdoc.asp?DDFDocuments/s/G/SPS/NCAN141.pdf","ES")</f>
      </c>
    </row>
    <row r="11814">
      <c r="A11814" s="10" t="s">
        <v>20196</v>
      </c>
      <c r="B11814" s="11" t="s">
        <v>82</v>
      </c>
      <c r="C11814" s="10" t="s">
        <v>18</v>
      </c>
      <c r="D11814" s="12">
        <v>37462</v>
      </c>
      <c r="E11814" s="13" t="s">
        <v>20197</v>
      </c>
      <c r="F11814" s="13" t="s">
        <v>24</v>
      </c>
      <c r="G11814" s="14"/>
      <c r="H11814" s="15">
        <f>HYPERLINK("https://docs.wto.org/imrd/directdoc.asp?DDFDocuments/q/G/SPS/NEEC170.pdf","EN")</f>
      </c>
      <c r="I11814" s="15">
        <f>HYPERLINK("https://docs.wto.org/imrd/directdoc.asp?DDFDocuments/r/G/SPS/NEEC170.pdf","FR")</f>
      </c>
      <c r="J11814" s="15">
        <f>HYPERLINK("https://docs.wto.org/imrd/directdoc.asp?DDFDocuments/s/G/SPS/NEEC170.pdf","ES")</f>
      </c>
    </row>
    <row r="11815">
      <c r="A11815" s="10" t="s">
        <v>20198</v>
      </c>
      <c r="B11815" s="11" t="s">
        <v>82</v>
      </c>
      <c r="C11815" s="10" t="s">
        <v>12</v>
      </c>
      <c r="D11815" s="12">
        <v>37462</v>
      </c>
      <c r="E11815" s="13" t="s">
        <v>20199</v>
      </c>
      <c r="F11815" s="13" t="s">
        <v>5891</v>
      </c>
      <c r="G11815" s="14" t="s">
        <v>188</v>
      </c>
      <c r="H11815" s="15">
        <f>HYPERLINK("https://docs.wto.org/imrd/directdoc.asp?DDFDocuments/t/g/sps/NEEC171.doc","EN")</f>
      </c>
      <c r="I11815" s="15">
        <f>HYPERLINK("https://docs.wto.org/imrd/directdoc.asp?DDFDocuments/u/g/sps/NEEC171.doc","FR")</f>
      </c>
      <c r="J11815" s="15">
        <f>HYPERLINK("https://docs.wto.org/imrd/directdoc.asp?DDFDocuments/v/g/sps/NEEC171.doc","ES")</f>
      </c>
    </row>
    <row r="11816">
      <c r="A11816" s="10" t="s">
        <v>20200</v>
      </c>
      <c r="B11816" s="11" t="s">
        <v>82</v>
      </c>
      <c r="C11816" s="10" t="s">
        <v>12</v>
      </c>
      <c r="D11816" s="12">
        <v>37462</v>
      </c>
      <c r="E11816" s="13" t="s">
        <v>20199</v>
      </c>
      <c r="F11816" s="13" t="s">
        <v>229</v>
      </c>
      <c r="G11816" s="14" t="s">
        <v>365</v>
      </c>
      <c r="H11816" s="15">
        <f>HYPERLINK("https://docs.wto.org/imrd/directdoc.asp?DDFDocuments/q/G/SPS/NEEC172.pdf","EN")</f>
      </c>
      <c r="I11816" s="15">
        <f>HYPERLINK("https://docs.wto.org/imrd/directdoc.asp?DDFDocuments/r/G/SPS/NEEC172.pdf","FR")</f>
      </c>
      <c r="J11816" s="15">
        <f>HYPERLINK("https://docs.wto.org/imrd/directdoc.asp?DDFDocuments/s/G/SPS/NEEC172.pdf","ES")</f>
      </c>
    </row>
    <row r="11817">
      <c r="A11817" s="10" t="s">
        <v>20201</v>
      </c>
      <c r="B11817" s="11" t="s">
        <v>195</v>
      </c>
      <c r="C11817" s="10" t="s">
        <v>18</v>
      </c>
      <c r="D11817" s="12">
        <v>37462</v>
      </c>
      <c r="E11817" s="13" t="s">
        <v>20202</v>
      </c>
      <c r="F11817" s="13" t="s">
        <v>144</v>
      </c>
      <c r="G11817" s="14"/>
      <c r="H11817" s="15">
        <f>HYPERLINK("https://docs.wto.org/imrd/directdoc.asp?DDFDocuments/t/g/sps/NNZL180.doc","EN")</f>
      </c>
      <c r="I11817" s="15">
        <f>HYPERLINK("https://docs.wto.org/imrd/directdoc.asp?DDFDocuments/u/g/sps/NNZL180.doc","FR")</f>
      </c>
      <c r="J11817" s="15">
        <f>HYPERLINK("https://docs.wto.org/imrd/directdoc.asp?DDFDocuments/v/g/sps/NNZL180.doc","ES")</f>
      </c>
    </row>
    <row r="11818">
      <c r="A11818" s="10" t="s">
        <v>20203</v>
      </c>
      <c r="B11818" s="11" t="s">
        <v>195</v>
      </c>
      <c r="C11818" s="10" t="s">
        <v>18</v>
      </c>
      <c r="D11818" s="12">
        <v>37462</v>
      </c>
      <c r="E11818" s="13" t="s">
        <v>20204</v>
      </c>
      <c r="F11818" s="13" t="s">
        <v>992</v>
      </c>
      <c r="G11818" s="14" t="s">
        <v>20205</v>
      </c>
      <c r="H11818" s="15">
        <f>HYPERLINK("https://docs.wto.org/imrd/directdoc.asp?DDFDocuments/t/g/sps/NNZL181.doc","EN")</f>
      </c>
      <c r="I11818" s="15">
        <f>HYPERLINK("https://docs.wto.org/imrd/directdoc.asp?DDFDocuments/u/g/sps/NNZL181.doc","FR")</f>
      </c>
      <c r="J11818" s="15">
        <f>HYPERLINK("https://docs.wto.org/imrd/directdoc.asp?DDFDocuments/v/g/sps/NNZL181.doc","ES")</f>
      </c>
    </row>
    <row r="11819">
      <c r="A11819" s="10" t="s">
        <v>20206</v>
      </c>
      <c r="B11819" s="11" t="s">
        <v>195</v>
      </c>
      <c r="C11819" s="10" t="s">
        <v>18</v>
      </c>
      <c r="D11819" s="12">
        <v>37462</v>
      </c>
      <c r="E11819" s="13" t="s">
        <v>20207</v>
      </c>
      <c r="F11819" s="13" t="s">
        <v>992</v>
      </c>
      <c r="G11819" s="14" t="s">
        <v>20208</v>
      </c>
      <c r="H11819" s="15">
        <f>HYPERLINK("https://docs.wto.org/imrd/directdoc.asp?DDFDocuments/t/g/sps/NNZL182.doc","EN")</f>
      </c>
      <c r="I11819" s="15">
        <f>HYPERLINK("https://docs.wto.org/imrd/directdoc.asp?DDFDocuments/u/g/sps/NNZL182.doc","FR")</f>
      </c>
      <c r="J11819" s="15">
        <f>HYPERLINK("https://docs.wto.org/imrd/directdoc.asp?DDFDocuments/v/g/sps/NNZL182.doc","ES")</f>
      </c>
    </row>
    <row r="11820">
      <c r="A11820" s="10" t="s">
        <v>20209</v>
      </c>
      <c r="B11820" s="11" t="s">
        <v>149</v>
      </c>
      <c r="C11820" s="10" t="s">
        <v>12</v>
      </c>
      <c r="D11820" s="12">
        <v>37460</v>
      </c>
      <c r="E11820" s="13" t="s">
        <v>20210</v>
      </c>
      <c r="F11820" s="13" t="s">
        <v>6327</v>
      </c>
      <c r="G11820" s="14" t="s">
        <v>188</v>
      </c>
      <c r="H11820" s="15">
        <f>HYPERLINK("https://docs.wto.org/imrd/directdoc.asp?DDFDocuments/t/G/SPS/NCHN13.DOC","EN")</f>
      </c>
      <c r="I11820" s="15">
        <f>HYPERLINK("https://docs.wto.org/imrd/directdoc.asp?DDFDocuments/u/G/SPS/NCHN13.DOC","FR")</f>
      </c>
      <c r="J11820" s="15">
        <f>HYPERLINK("https://docs.wto.org/imrd/directdoc.asp?DDFDocuments/v/G/SPS/NCHN13.DOC","ES")</f>
      </c>
    </row>
    <row r="11821">
      <c r="A11821" s="10" t="s">
        <v>20211</v>
      </c>
      <c r="B11821" s="11" t="s">
        <v>161</v>
      </c>
      <c r="C11821" s="10" t="s">
        <v>18</v>
      </c>
      <c r="D11821" s="12">
        <v>37460</v>
      </c>
      <c r="E11821" s="13" t="s">
        <v>20212</v>
      </c>
      <c r="F11821" s="13" t="s">
        <v>158</v>
      </c>
      <c r="G11821" s="14" t="s">
        <v>3481</v>
      </c>
      <c r="H11821" s="15">
        <f>HYPERLINK("https://docs.wto.org/imrd/directdoc.asp?DDFDocuments/t/G/SPS/NCRI28.DOC","EN")</f>
      </c>
      <c r="I11821" s="15">
        <f>HYPERLINK("https://docs.wto.org/imrd/directdoc.asp?DDFDocuments/u/G/SPS/NCRI28.DOC","FR")</f>
      </c>
      <c r="J11821" s="15">
        <f>HYPERLINK("https://docs.wto.org/imrd/directdoc.asp?DDFDocuments/v/G/SPS/NCRI28.DOC","ES")</f>
      </c>
    </row>
    <row r="11822">
      <c r="A11822" s="10" t="s">
        <v>20213</v>
      </c>
      <c r="B11822" s="11" t="s">
        <v>82</v>
      </c>
      <c r="C11822" s="10" t="s">
        <v>18</v>
      </c>
      <c r="D11822" s="12">
        <v>37460</v>
      </c>
      <c r="E11822" s="13" t="s">
        <v>19</v>
      </c>
      <c r="F11822" s="13" t="s">
        <v>18564</v>
      </c>
      <c r="G11822" s="14"/>
      <c r="H11822" s="15">
        <f>HYPERLINK("https://docs.wto.org/imrd/directdoc.asp?DDFDocuments/t/G/SPS/NEEC94R1.DOC","EN")</f>
      </c>
      <c r="I11822" s="15">
        <f>HYPERLINK("https://docs.wto.org/imrd/directdoc.asp?DDFDocuments/u/G/SPS/NEEC94R1.DOC","FR")</f>
      </c>
      <c r="J11822" s="15">
        <f>HYPERLINK("https://docs.wto.org/imrd/directdoc.asp?DDFDocuments/v/G/SPS/NEEC94R1.DOC","ES")</f>
      </c>
    </row>
    <row r="11823">
      <c r="A11823" s="10" t="s">
        <v>20214</v>
      </c>
      <c r="B11823" s="11" t="s">
        <v>7679</v>
      </c>
      <c r="C11823" s="10" t="s">
        <v>12</v>
      </c>
      <c r="D11823" s="12">
        <v>37460</v>
      </c>
      <c r="E11823" s="13" t="s">
        <v>20215</v>
      </c>
      <c r="F11823" s="13" t="s">
        <v>6154</v>
      </c>
      <c r="G11823" s="14"/>
      <c r="H11823" s="15">
        <f>HYPERLINK("https://docs.wto.org/imrd/directdoc.asp?DDFDocuments/q/G/SPS/NSVN17.pdf","EN")</f>
      </c>
      <c r="I11823" s="15">
        <f>HYPERLINK("https://docs.wto.org/imrd/directdoc.asp?DDFDocuments/r/G/SPS/NSVN17.pdf","FR")</f>
      </c>
      <c r="J11823" s="15">
        <f>HYPERLINK("https://docs.wto.org/imrd/directdoc.asp?DDFDocuments/s/G/SPS/NSVN17.pdf","ES")</f>
      </c>
    </row>
    <row r="11824">
      <c r="A11824" s="10" t="s">
        <v>20216</v>
      </c>
      <c r="B11824" s="11" t="s">
        <v>161</v>
      </c>
      <c r="C11824" s="10" t="s">
        <v>12</v>
      </c>
      <c r="D11824" s="12">
        <v>37460</v>
      </c>
      <c r="E11824" s="13" t="s">
        <v>20217</v>
      </c>
      <c r="F11824" s="13" t="s">
        <v>7603</v>
      </c>
      <c r="G11824" s="14" t="s">
        <v>2110</v>
      </c>
      <c r="H11824" s="15">
        <f>HYPERLINK("https://docs.wto.org/imrd/directdoc.asp?DDFDocuments/t/G/SPS/NUSA623.DOC","EN")</f>
      </c>
      <c r="I11824" s="15">
        <f>HYPERLINK("https://docs.wto.org/imrd/directdoc.asp?DDFDocuments/u/G/SPS/NUSA623.DOC","FR")</f>
      </c>
      <c r="J11824" s="15">
        <f>HYPERLINK("https://docs.wto.org/imrd/directdoc.asp?DDFDocuments/v/G/SPS/NUSA623.DOC","ES")</f>
      </c>
    </row>
    <row r="11825">
      <c r="A11825" s="10" t="s">
        <v>20218</v>
      </c>
      <c r="B11825" s="11" t="s">
        <v>34</v>
      </c>
      <c r="C11825" s="10" t="s">
        <v>12</v>
      </c>
      <c r="D11825" s="12">
        <v>37455</v>
      </c>
      <c r="E11825" s="13" t="s">
        <v>20219</v>
      </c>
      <c r="F11825" s="13" t="s">
        <v>24</v>
      </c>
      <c r="G11825" s="14"/>
      <c r="H11825" s="15">
        <f>HYPERLINK("https://docs.wto.org/imrd/directdoc.asp?DDFDocuments/t/g/sps/NJPN85.doc","EN")</f>
      </c>
      <c r="I11825" s="15">
        <f>HYPERLINK("https://docs.wto.org/imrd/directdoc.asp?DDFDocuments/u/g/sps/NJPN85.doc","FR")</f>
      </c>
      <c r="J11825" s="15">
        <f>HYPERLINK("https://docs.wto.org/imrd/directdoc.asp?DDFDocuments/v/g/sps/NJPN85.doc","ES")</f>
      </c>
    </row>
    <row r="11826">
      <c r="A11826" s="10" t="s">
        <v>20220</v>
      </c>
      <c r="B11826" s="11" t="s">
        <v>161</v>
      </c>
      <c r="C11826" s="10" t="s">
        <v>40</v>
      </c>
      <c r="D11826" s="12">
        <v>37455</v>
      </c>
      <c r="E11826" s="13" t="s">
        <v>19</v>
      </c>
      <c r="F11826" s="13" t="s">
        <v>6521</v>
      </c>
      <c r="G11826" s="14" t="s">
        <v>520</v>
      </c>
      <c r="H11826" s="15">
        <f>HYPERLINK("https://docs.wto.org/imrd/directdoc.asp?DDFDocuments/t/G/SPS/NUSA405A2.DOC","EN")</f>
      </c>
      <c r="I11826" s="15">
        <f>HYPERLINK("https://docs.wto.org/imrd/directdoc.asp?DDFDocuments/u/G/SPS/NUSA405A2.DOC","FR")</f>
      </c>
      <c r="J11826" s="15">
        <f>HYPERLINK("https://docs.wto.org/imrd/directdoc.asp?DDFDocuments/v/G/SPS/NUSA405A2.DOC","ES")</f>
      </c>
    </row>
    <row r="11827">
      <c r="A11827" s="10" t="s">
        <v>20221</v>
      </c>
      <c r="B11827" s="11" t="s">
        <v>195</v>
      </c>
      <c r="C11827" s="10" t="s">
        <v>12</v>
      </c>
      <c r="D11827" s="12">
        <v>37453</v>
      </c>
      <c r="E11827" s="13" t="s">
        <v>20222</v>
      </c>
      <c r="F11827" s="13" t="s">
        <v>20031</v>
      </c>
      <c r="G11827" s="14" t="s">
        <v>365</v>
      </c>
      <c r="H11827" s="15">
        <f>HYPERLINK("https://docs.wto.org/imrd/directdoc.asp?DDFDocuments/t/G/SPS/NNZL178.DOC","EN")</f>
      </c>
      <c r="I11827" s="15">
        <f>HYPERLINK("https://docs.wto.org/imrd/directdoc.asp?DDFDocuments/u/G/SPS/NNZL178.DOC","FR")</f>
      </c>
      <c r="J11827" s="15">
        <f>HYPERLINK("https://docs.wto.org/imrd/directdoc.asp?DDFDocuments/v/G/SPS/NNZL178.DOC","ES")</f>
      </c>
    </row>
    <row r="11828">
      <c r="A11828" s="10" t="s">
        <v>20223</v>
      </c>
      <c r="B11828" s="11" t="s">
        <v>195</v>
      </c>
      <c r="C11828" s="10" t="s">
        <v>12</v>
      </c>
      <c r="D11828" s="12">
        <v>37453</v>
      </c>
      <c r="E11828" s="13" t="s">
        <v>20224</v>
      </c>
      <c r="F11828" s="13" t="s">
        <v>20031</v>
      </c>
      <c r="G11828" s="14" t="s">
        <v>365</v>
      </c>
      <c r="H11828" s="15">
        <f>HYPERLINK("https://docs.wto.org/imrd/directdoc.asp?DDFDocuments/t/G/SPS/NNZL179.DOC","EN")</f>
      </c>
      <c r="I11828" s="15">
        <f>HYPERLINK("https://docs.wto.org/imrd/directdoc.asp?DDFDocuments/u/G/SPS/NNZL179.DOC","FR")</f>
      </c>
      <c r="J11828" s="15">
        <f>HYPERLINK("https://docs.wto.org/imrd/directdoc.asp?DDFDocuments/v/G/SPS/NNZL179.DOC","ES")</f>
      </c>
    </row>
    <row r="11829">
      <c r="A11829" s="10" t="s">
        <v>20225</v>
      </c>
      <c r="B11829" s="11" t="s">
        <v>161</v>
      </c>
      <c r="C11829" s="10" t="s">
        <v>40</v>
      </c>
      <c r="D11829" s="12">
        <v>37453</v>
      </c>
      <c r="E11829" s="13" t="s">
        <v>19</v>
      </c>
      <c r="F11829" s="13" t="s">
        <v>17192</v>
      </c>
      <c r="G11829" s="14" t="s">
        <v>5123</v>
      </c>
      <c r="H11829" s="15">
        <f>HYPERLINK("https://docs.wto.org/imrd/directdoc.asp?DDFDocuments/t/G/SPS/NUSA565A1.DOC","EN")</f>
      </c>
      <c r="I11829" s="15">
        <f>HYPERLINK("https://docs.wto.org/imrd/directdoc.asp?DDFDocuments/u/G/SPS/NUSA565A1.DOC","FR")</f>
      </c>
      <c r="J11829" s="15">
        <f>HYPERLINK("https://docs.wto.org/imrd/directdoc.asp?DDFDocuments/v/G/SPS/NUSA565A1.DOC","ES")</f>
      </c>
    </row>
    <row r="11830">
      <c r="A11830" s="10" t="s">
        <v>20226</v>
      </c>
      <c r="B11830" s="11" t="s">
        <v>161</v>
      </c>
      <c r="C11830" s="10" t="s">
        <v>40</v>
      </c>
      <c r="D11830" s="12">
        <v>37453</v>
      </c>
      <c r="E11830" s="13" t="s">
        <v>19</v>
      </c>
      <c r="F11830" s="13" t="s">
        <v>17192</v>
      </c>
      <c r="G11830" s="14" t="s">
        <v>781</v>
      </c>
      <c r="H11830" s="15">
        <f>HYPERLINK("https://docs.wto.org/imrd/directdoc.asp?DDFDocuments/t/G/SPS/NUSA566A1.DOC","EN")</f>
      </c>
      <c r="I11830" s="15">
        <f>HYPERLINK("https://docs.wto.org/imrd/directdoc.asp?DDFDocuments/u/G/SPS/NUSA566A1.DOC","FR")</f>
      </c>
      <c r="J11830" s="15">
        <f>HYPERLINK("https://docs.wto.org/imrd/directdoc.asp?DDFDocuments/v/G/SPS/NUSA566A1.DOC","ES")</f>
      </c>
    </row>
    <row r="11831">
      <c r="A11831" s="10" t="s">
        <v>20227</v>
      </c>
      <c r="B11831" s="11" t="s">
        <v>161</v>
      </c>
      <c r="C11831" s="10" t="s">
        <v>18</v>
      </c>
      <c r="D11831" s="12">
        <v>37453</v>
      </c>
      <c r="E11831" s="13" t="s">
        <v>12683</v>
      </c>
      <c r="F11831" s="13" t="s">
        <v>4616</v>
      </c>
      <c r="G11831" s="14" t="s">
        <v>1274</v>
      </c>
      <c r="H11831" s="15">
        <f>HYPERLINK("https://docs.wto.org/imrd/directdoc.asp?DDFDocuments/t/G/SPS/NUSA617.DOC","EN")</f>
      </c>
      <c r="I11831" s="15">
        <f>HYPERLINK("https://docs.wto.org/imrd/directdoc.asp?DDFDocuments/u/G/SPS/NUSA617.DOC","FR")</f>
      </c>
      <c r="J11831" s="15">
        <f>HYPERLINK("https://docs.wto.org/imrd/directdoc.asp?DDFDocuments/v/G/SPS/NUSA617.DOC","ES")</f>
      </c>
    </row>
    <row r="11832">
      <c r="A11832" s="10" t="s">
        <v>20228</v>
      </c>
      <c r="B11832" s="11" t="s">
        <v>183</v>
      </c>
      <c r="C11832" s="10" t="s">
        <v>201</v>
      </c>
      <c r="D11832" s="12">
        <v>37447</v>
      </c>
      <c r="E11832" s="13" t="s">
        <v>19</v>
      </c>
      <c r="F11832" s="13" t="s">
        <v>5163</v>
      </c>
      <c r="G11832" s="14"/>
      <c r="H11832" s="15">
        <f>HYPERLINK("https://docs.wto.org/imrd/directdoc.asp?DDFDocuments/t/G/SPS/NARG67C1.DOC","EN")</f>
      </c>
      <c r="I11832" s="15">
        <f>HYPERLINK("https://docs.wto.org/imrd/directdoc.asp?DDFDocuments/u/G/SPS/NARG67C1.DOC","FR")</f>
      </c>
      <c r="J11832" s="15">
        <f>HYPERLINK("https://docs.wto.org/imrd/directdoc.asp?DDFDocuments/v/G/SPS/NARG67C1.DOC","ES")</f>
      </c>
    </row>
    <row r="11833">
      <c r="A11833" s="10" t="s">
        <v>20229</v>
      </c>
      <c r="B11833" s="11" t="s">
        <v>161</v>
      </c>
      <c r="C11833" s="10" t="s">
        <v>40</v>
      </c>
      <c r="D11833" s="12">
        <v>37447</v>
      </c>
      <c r="E11833" s="13" t="s">
        <v>19</v>
      </c>
      <c r="F11833" s="13" t="s">
        <v>5163</v>
      </c>
      <c r="G11833" s="14" t="s">
        <v>14097</v>
      </c>
      <c r="H11833" s="15">
        <f>HYPERLINK("https://docs.wto.org/imrd/directdoc.asp?DDFDocuments/t/G/SPS/NUSA171R1A1.DOC","EN")</f>
      </c>
      <c r="I11833" s="15">
        <f>HYPERLINK("https://docs.wto.org/imrd/directdoc.asp?DDFDocuments/u/G/SPS/NUSA171R1A1.DOC","FR")</f>
      </c>
      <c r="J11833" s="15">
        <f>HYPERLINK("https://docs.wto.org/imrd/directdoc.asp?DDFDocuments/v/G/SPS/NUSA171R1A1.DOC","ES")</f>
      </c>
    </row>
    <row r="11834">
      <c r="A11834" s="10" t="s">
        <v>20230</v>
      </c>
      <c r="B11834" s="11" t="s">
        <v>1096</v>
      </c>
      <c r="C11834" s="10" t="s">
        <v>40</v>
      </c>
      <c r="D11834" s="12">
        <v>37446</v>
      </c>
      <c r="E11834" s="13" t="s">
        <v>19</v>
      </c>
      <c r="F11834" s="13" t="s">
        <v>925</v>
      </c>
      <c r="G11834" s="14" t="s">
        <v>168</v>
      </c>
      <c r="H11834" s="15">
        <f>HYPERLINK("https://docs.wto.org/imrd/directdoc.asp?DDFDocuments/t/G/SPS/NSGP12A2.DOC","EN")</f>
      </c>
      <c r="I11834" s="15">
        <f>HYPERLINK("https://docs.wto.org/imrd/directdoc.asp?DDFDocuments/u/G/SPS/NSGP12A2.DOC","FR")</f>
      </c>
      <c r="J11834" s="15">
        <f>HYPERLINK("https://docs.wto.org/imrd/directdoc.asp?DDFDocuments/v/G/SPS/NSGP12A2.DOC","ES")</f>
      </c>
    </row>
    <row r="11835">
      <c r="A11835" s="10" t="s">
        <v>20231</v>
      </c>
      <c r="B11835" s="11" t="s">
        <v>1096</v>
      </c>
      <c r="C11835" s="10" t="s">
        <v>40</v>
      </c>
      <c r="D11835" s="12">
        <v>37446</v>
      </c>
      <c r="E11835" s="13" t="s">
        <v>19</v>
      </c>
      <c r="F11835" s="13" t="s">
        <v>925</v>
      </c>
      <c r="G11835" s="14" t="s">
        <v>183</v>
      </c>
      <c r="H11835" s="15">
        <f>HYPERLINK("https://docs.wto.org/imrd/directdoc.asp?DDFDocuments/t/G/SPS/NSGP16A1.DOC","EN")</f>
      </c>
      <c r="I11835" s="15">
        <f>HYPERLINK("https://docs.wto.org/imrd/directdoc.asp?DDFDocuments/u/G/SPS/NSGP16A1.DOC","FR")</f>
      </c>
      <c r="J11835" s="15">
        <f>HYPERLINK("https://docs.wto.org/imrd/directdoc.asp?DDFDocuments/v/G/SPS/NSGP16A1.DOC","ES")</f>
      </c>
    </row>
    <row r="11836">
      <c r="A11836" s="10" t="s">
        <v>20232</v>
      </c>
      <c r="B11836" s="11" t="s">
        <v>161</v>
      </c>
      <c r="C11836" s="10" t="s">
        <v>40</v>
      </c>
      <c r="D11836" s="12">
        <v>37446</v>
      </c>
      <c r="E11836" s="13" t="s">
        <v>19</v>
      </c>
      <c r="F11836" s="13" t="s">
        <v>24</v>
      </c>
      <c r="G11836" s="14"/>
      <c r="H11836" s="15">
        <f>HYPERLINK("https://docs.wto.org/imrd/directdoc.asp?DDFDocuments/q/G/SPS/NUSA577A1.pdf","EN")</f>
      </c>
      <c r="I11836" s="15">
        <f>HYPERLINK("https://docs.wto.org/imrd/directdoc.asp?DDFDocuments/r/G/SPS/NUSA577A1.pdf","FR")</f>
      </c>
      <c r="J11836" s="15">
        <f>HYPERLINK("https://docs.wto.org/imrd/directdoc.asp?DDFDocuments/s/G/SPS/NUSA577A1.pdf","ES")</f>
      </c>
    </row>
    <row r="11837">
      <c r="A11837" s="10" t="s">
        <v>20233</v>
      </c>
      <c r="B11837" s="11" t="s">
        <v>161</v>
      </c>
      <c r="C11837" s="10" t="s">
        <v>12</v>
      </c>
      <c r="D11837" s="12">
        <v>37446</v>
      </c>
      <c r="E11837" s="13" t="s">
        <v>20217</v>
      </c>
      <c r="F11837" s="13" t="s">
        <v>7603</v>
      </c>
      <c r="G11837" s="14" t="s">
        <v>47</v>
      </c>
      <c r="H11837" s="15">
        <f>HYPERLINK("https://docs.wto.org/imrd/directdoc.asp?DDFDocuments/t/G/SPS/NUSA614.DOC","EN")</f>
      </c>
      <c r="I11837" s="15">
        <f>HYPERLINK("https://docs.wto.org/imrd/directdoc.asp?DDFDocuments/u/G/SPS/NUSA614.DOC","FR")</f>
      </c>
      <c r="J11837" s="15">
        <f>HYPERLINK("https://docs.wto.org/imrd/directdoc.asp?DDFDocuments/v/G/SPS/NUSA614.DOC","ES")</f>
      </c>
    </row>
    <row r="11838">
      <c r="A11838" s="10" t="s">
        <v>20234</v>
      </c>
      <c r="B11838" s="11" t="s">
        <v>161</v>
      </c>
      <c r="C11838" s="10" t="s">
        <v>18</v>
      </c>
      <c r="D11838" s="12">
        <v>37446</v>
      </c>
      <c r="E11838" s="13" t="s">
        <v>8963</v>
      </c>
      <c r="F11838" s="13" t="s">
        <v>144</v>
      </c>
      <c r="G11838" s="14"/>
      <c r="H11838" s="15">
        <f>HYPERLINK("https://docs.wto.org/imrd/directdoc.asp?DDFDocuments/t/g/sps/NUSA615.doc","EN")</f>
      </c>
      <c r="I11838" s="15">
        <f>HYPERLINK("https://docs.wto.org/imrd/directdoc.asp?DDFDocuments/u/g/sps/NUSA615.doc","FR")</f>
      </c>
      <c r="J11838" s="15">
        <f>HYPERLINK("https://docs.wto.org/imrd/directdoc.asp?DDFDocuments/v/g/sps/NUSA615.doc","ES")</f>
      </c>
    </row>
    <row r="11839">
      <c r="A11839" s="10" t="s">
        <v>20235</v>
      </c>
      <c r="B11839" s="11" t="s">
        <v>188</v>
      </c>
      <c r="C11839" s="10" t="s">
        <v>18</v>
      </c>
      <c r="D11839" s="12">
        <v>37445</v>
      </c>
      <c r="E11839" s="13" t="s">
        <v>6707</v>
      </c>
      <c r="F11839" s="13" t="s">
        <v>992</v>
      </c>
      <c r="G11839" s="14" t="s">
        <v>145</v>
      </c>
      <c r="H11839" s="15">
        <f>HYPERLINK("https://docs.wto.org/imrd/directdoc.asp?DDFDocuments/q/G/SPS/NAUS141.pdf","EN")</f>
      </c>
      <c r="I11839" s="15">
        <f>HYPERLINK("https://docs.wto.org/imrd/directdoc.asp?DDFDocuments/r/G/SPS/NAUS141.pdf","FR")</f>
      </c>
      <c r="J11839" s="15">
        <f>HYPERLINK("https://docs.wto.org/imrd/directdoc.asp?DDFDocuments/s/G/SPS/NAUS141.pdf","ES")</f>
      </c>
    </row>
    <row r="11840">
      <c r="A11840" s="10" t="s">
        <v>20236</v>
      </c>
      <c r="B11840" s="11" t="s">
        <v>149</v>
      </c>
      <c r="C11840" s="10" t="s">
        <v>12</v>
      </c>
      <c r="D11840" s="12">
        <v>37445</v>
      </c>
      <c r="E11840" s="13" t="s">
        <v>20237</v>
      </c>
      <c r="F11840" s="13" t="s">
        <v>6531</v>
      </c>
      <c r="G11840" s="14" t="s">
        <v>1412</v>
      </c>
      <c r="H11840" s="15">
        <f>HYPERLINK("https://docs.wto.org/imrd/directdoc.asp?DDFDocuments/t/G/SPS/NCHN12.DOC","EN")</f>
      </c>
      <c r="I11840" s="15">
        <f>HYPERLINK("https://docs.wto.org/imrd/directdoc.asp?DDFDocuments/u/G/SPS/NCHN12.DOC","FR")</f>
      </c>
      <c r="J11840" s="15">
        <f>HYPERLINK("https://docs.wto.org/imrd/directdoc.asp?DDFDocuments/v/G/SPS/NCHN12.DOC","ES")</f>
      </c>
    </row>
    <row r="11841">
      <c r="A11841" s="10" t="s">
        <v>20238</v>
      </c>
      <c r="B11841" s="11" t="s">
        <v>153</v>
      </c>
      <c r="C11841" s="10" t="s">
        <v>18</v>
      </c>
      <c r="D11841" s="12">
        <v>37445</v>
      </c>
      <c r="E11841" s="13" t="s">
        <v>20239</v>
      </c>
      <c r="F11841" s="13" t="s">
        <v>223</v>
      </c>
      <c r="G11841" s="14"/>
      <c r="H11841" s="15">
        <f>HYPERLINK("https://docs.wto.org/imrd/directdoc.asp?DDFDocuments/q/G/SPS/NKOR112.pdf","EN")</f>
      </c>
      <c r="I11841" s="15">
        <f>HYPERLINK("https://docs.wto.org/imrd/directdoc.asp?DDFDocuments/r/G/SPS/NKOR112.pdf","FR")</f>
      </c>
      <c r="J11841" s="15">
        <f>HYPERLINK("https://docs.wto.org/imrd/directdoc.asp?DDFDocuments/s/G/SPS/NKOR112.pdf","ES")</f>
      </c>
    </row>
    <row r="11842">
      <c r="A11842" s="10" t="s">
        <v>20240</v>
      </c>
      <c r="B11842" s="11" t="s">
        <v>195</v>
      </c>
      <c r="C11842" s="10" t="s">
        <v>18</v>
      </c>
      <c r="D11842" s="12">
        <v>37445</v>
      </c>
      <c r="E11842" s="13" t="s">
        <v>11003</v>
      </c>
      <c r="F11842" s="13" t="s">
        <v>4616</v>
      </c>
      <c r="G11842" s="14" t="s">
        <v>572</v>
      </c>
      <c r="H11842" s="15">
        <f>HYPERLINK("https://docs.wto.org/imrd/directdoc.asp?DDFDocuments/t/G/SPS/NNZL176.DOC","EN")</f>
      </c>
      <c r="I11842" s="15">
        <f>HYPERLINK("https://docs.wto.org/imrd/directdoc.asp?DDFDocuments/u/G/SPS/NNZL176.DOC","FR")</f>
      </c>
      <c r="J11842" s="15">
        <f>HYPERLINK("https://docs.wto.org/imrd/directdoc.asp?DDFDocuments/v/G/SPS/NNZL176.DOC","ES")</f>
      </c>
    </row>
    <row r="11843">
      <c r="A11843" s="10" t="s">
        <v>20241</v>
      </c>
      <c r="B11843" s="11" t="s">
        <v>161</v>
      </c>
      <c r="C11843" s="10" t="s">
        <v>40</v>
      </c>
      <c r="D11843" s="12">
        <v>37445</v>
      </c>
      <c r="E11843" s="13" t="s">
        <v>19</v>
      </c>
      <c r="F11843" s="13" t="s">
        <v>6521</v>
      </c>
      <c r="G11843" s="14" t="s">
        <v>684</v>
      </c>
      <c r="H11843" s="15">
        <f>HYPERLINK("https://docs.wto.org/imrd/directdoc.asp?DDFDocuments/t/G/SPS/NUSA568A1.DOC","EN")</f>
      </c>
      <c r="I11843" s="15">
        <f>HYPERLINK("https://docs.wto.org/imrd/directdoc.asp?DDFDocuments/u/G/SPS/NUSA568A1.DOC","FR")</f>
      </c>
      <c r="J11843" s="15">
        <f>HYPERLINK("https://docs.wto.org/imrd/directdoc.asp?DDFDocuments/v/G/SPS/NUSA568A1.DOC","ES")</f>
      </c>
    </row>
    <row r="11844">
      <c r="A11844" s="10" t="s">
        <v>20242</v>
      </c>
      <c r="B11844" s="11" t="s">
        <v>866</v>
      </c>
      <c r="C11844" s="10" t="s">
        <v>12</v>
      </c>
      <c r="D11844" s="12">
        <v>37440</v>
      </c>
      <c r="E11844" s="13" t="s">
        <v>20243</v>
      </c>
      <c r="F11844" s="13" t="s">
        <v>229</v>
      </c>
      <c r="G11844" s="14" t="s">
        <v>365</v>
      </c>
      <c r="H11844" s="15">
        <f>HYPERLINK("https://docs.wto.org/imrd/directdoc.asp?DDFDocuments/t/G/SPS/NBOL2.DOC","EN")</f>
      </c>
      <c r="I11844" s="15">
        <f>HYPERLINK("https://docs.wto.org/imrd/directdoc.asp?DDFDocuments/u/G/SPS/NBOL2.DOC","FR")</f>
      </c>
      <c r="J11844" s="15">
        <f>HYPERLINK("https://docs.wto.org/imrd/directdoc.asp?DDFDocuments/v/G/SPS/NBOL2.DOC","ES")</f>
      </c>
    </row>
    <row r="11845">
      <c r="A11845" s="10" t="s">
        <v>20244</v>
      </c>
      <c r="B11845" s="11" t="s">
        <v>82</v>
      </c>
      <c r="C11845" s="10" t="s">
        <v>18</v>
      </c>
      <c r="D11845" s="12">
        <v>37440</v>
      </c>
      <c r="E11845" s="13" t="s">
        <v>20245</v>
      </c>
      <c r="F11845" s="13" t="s">
        <v>74</v>
      </c>
      <c r="G11845" s="14"/>
      <c r="H11845" s="15">
        <f>HYPERLINK("https://docs.wto.org/imrd/directdoc.asp?DDFDocuments/t/g/sps/NEEC169.doc","EN")</f>
      </c>
      <c r="I11845" s="15">
        <f>HYPERLINK("https://docs.wto.org/imrd/directdoc.asp?DDFDocuments/u/g/sps/NEEC169.doc","FR")</f>
      </c>
      <c r="J11845" s="15">
        <f>HYPERLINK("https://docs.wto.org/imrd/directdoc.asp?DDFDocuments/v/g/sps/NEEC169.doc","ES")</f>
      </c>
    </row>
    <row r="11846">
      <c r="A11846" s="10" t="s">
        <v>20246</v>
      </c>
      <c r="B11846" s="11" t="s">
        <v>195</v>
      </c>
      <c r="C11846" s="10" t="s">
        <v>18</v>
      </c>
      <c r="D11846" s="12">
        <v>37440</v>
      </c>
      <c r="E11846" s="13" t="s">
        <v>11090</v>
      </c>
      <c r="F11846" s="13" t="s">
        <v>186</v>
      </c>
      <c r="G11846" s="14" t="s">
        <v>188</v>
      </c>
      <c r="H11846" s="15">
        <f>HYPERLINK("https://docs.wto.org/imrd/directdoc.asp?DDFDocuments/t/g/sps/NNZL175.doc","EN")</f>
      </c>
      <c r="I11846" s="15">
        <f>HYPERLINK("https://docs.wto.org/imrd/directdoc.asp?DDFDocuments/u/g/sps/NNZL175.doc","FR")</f>
      </c>
      <c r="J11846" s="15">
        <f>HYPERLINK("https://docs.wto.org/imrd/directdoc.asp?DDFDocuments/v/g/sps/NNZL175.doc","ES")</f>
      </c>
    </row>
    <row r="11847">
      <c r="A11847" s="10" t="s">
        <v>20247</v>
      </c>
      <c r="B11847" s="11" t="s">
        <v>79</v>
      </c>
      <c r="C11847" s="10" t="s">
        <v>18</v>
      </c>
      <c r="D11847" s="12">
        <v>37439</v>
      </c>
      <c r="E11847" s="13" t="s">
        <v>20248</v>
      </c>
      <c r="F11847" s="13" t="s">
        <v>3303</v>
      </c>
      <c r="G11847" s="14"/>
      <c r="H11847" s="15">
        <f>HYPERLINK("https://docs.wto.org/imrd/directdoc.asp?DDFDocuments/t/G/SPS/NCOL59.DOC","EN")</f>
      </c>
      <c r="I11847" s="15">
        <f>HYPERLINK("https://docs.wto.org/imrd/directdoc.asp?DDFDocuments/u/G/SPS/NCOL59.DOC","FR")</f>
      </c>
      <c r="J11847" s="15">
        <f>HYPERLINK("https://docs.wto.org/imrd/directdoc.asp?DDFDocuments/v/G/SPS/NCOL59.DOC","ES")</f>
      </c>
    </row>
    <row r="11848">
      <c r="A11848" s="10" t="s">
        <v>20249</v>
      </c>
      <c r="B11848" s="11" t="s">
        <v>79</v>
      </c>
      <c r="C11848" s="10" t="s">
        <v>12</v>
      </c>
      <c r="D11848" s="12">
        <v>37439</v>
      </c>
      <c r="E11848" s="13" t="s">
        <v>20250</v>
      </c>
      <c r="F11848" s="13" t="s">
        <v>2192</v>
      </c>
      <c r="G11848" s="14" t="s">
        <v>349</v>
      </c>
      <c r="H11848" s="15">
        <f>HYPERLINK("https://docs.wto.org/imrd/directdoc.asp?DDFDocuments/t/G/SPS/NCOL60.DOC","EN")</f>
      </c>
      <c r="I11848" s="15">
        <f>HYPERLINK("https://docs.wto.org/imrd/directdoc.asp?DDFDocuments/u/G/SPS/NCOL60.DOC","FR")</f>
      </c>
      <c r="J11848" s="15">
        <f>HYPERLINK("https://docs.wto.org/imrd/directdoc.asp?DDFDocuments/v/G/SPS/NCOL60.DOC","ES")</f>
      </c>
    </row>
    <row r="11849">
      <c r="A11849" s="10" t="s">
        <v>20251</v>
      </c>
      <c r="B11849" s="11" t="s">
        <v>79</v>
      </c>
      <c r="C11849" s="10" t="s">
        <v>12</v>
      </c>
      <c r="D11849" s="12">
        <v>37439</v>
      </c>
      <c r="E11849" s="13" t="s">
        <v>20252</v>
      </c>
      <c r="F11849" s="13" t="s">
        <v>6327</v>
      </c>
      <c r="G11849" s="14" t="s">
        <v>14853</v>
      </c>
      <c r="H11849" s="15">
        <f>HYPERLINK("https://docs.wto.org/imrd/directdoc.asp?DDFDocuments/t/G/SPS/NCOL61.DOC","EN")</f>
      </c>
      <c r="I11849" s="15">
        <f>HYPERLINK("https://docs.wto.org/imrd/directdoc.asp?DDFDocuments/u/G/SPS/NCOL61.DOC","FR")</f>
      </c>
      <c r="J11849" s="15">
        <f>HYPERLINK("https://docs.wto.org/imrd/directdoc.asp?DDFDocuments/v/G/SPS/NCOL61.DOC","ES")</f>
      </c>
    </row>
    <row r="11850">
      <c r="A11850" s="10" t="s">
        <v>20253</v>
      </c>
      <c r="B11850" s="11" t="s">
        <v>79</v>
      </c>
      <c r="C11850" s="10" t="s">
        <v>12</v>
      </c>
      <c r="D11850" s="12">
        <v>37439</v>
      </c>
      <c r="E11850" s="13" t="s">
        <v>20254</v>
      </c>
      <c r="F11850" s="13" t="s">
        <v>229</v>
      </c>
      <c r="G11850" s="14" t="s">
        <v>365</v>
      </c>
      <c r="H11850" s="15">
        <f>HYPERLINK("https://docs.wto.org/imrd/directdoc.asp?DDFDocuments/t/G/SPS/NCOL62.DOC","EN")</f>
      </c>
      <c r="I11850" s="15">
        <f>HYPERLINK("https://docs.wto.org/imrd/directdoc.asp?DDFDocuments/u/G/SPS/NCOL62.DOC","FR")</f>
      </c>
      <c r="J11850" s="15">
        <f>HYPERLINK("https://docs.wto.org/imrd/directdoc.asp?DDFDocuments/v/G/SPS/NCOL62.DOC","ES")</f>
      </c>
    </row>
    <row r="11851">
      <c r="A11851" s="10" t="s">
        <v>20255</v>
      </c>
      <c r="B11851" s="11" t="s">
        <v>153</v>
      </c>
      <c r="C11851" s="10" t="s">
        <v>40</v>
      </c>
      <c r="D11851" s="12">
        <v>37439</v>
      </c>
      <c r="E11851" s="13" t="s">
        <v>19</v>
      </c>
      <c r="F11851" s="13" t="s">
        <v>6154</v>
      </c>
      <c r="G11851" s="14" t="s">
        <v>20256</v>
      </c>
      <c r="H11851" s="15">
        <f>HYPERLINK("https://docs.wto.org/imrd/directdoc.asp?DDFDocuments/q/G/SPS/NKOR87R1A1.pdf","EN")</f>
      </c>
      <c r="I11851" s="15">
        <f>HYPERLINK("https://docs.wto.org/imrd/directdoc.asp?DDFDocuments/r/G/SPS/NKOR87R1A1.pdf","FR")</f>
      </c>
      <c r="J11851" s="15">
        <f>HYPERLINK("https://docs.wto.org/imrd/directdoc.asp?DDFDocuments/s/G/SPS/NKOR87R1A1.pdf","ES")</f>
      </c>
    </row>
    <row r="11852">
      <c r="A11852" s="10" t="s">
        <v>20257</v>
      </c>
      <c r="B11852" s="11" t="s">
        <v>87</v>
      </c>
      <c r="C11852" s="10" t="s">
        <v>12</v>
      </c>
      <c r="D11852" s="12">
        <v>37439</v>
      </c>
      <c r="E11852" s="13" t="s">
        <v>20258</v>
      </c>
      <c r="F11852" s="13" t="s">
        <v>158</v>
      </c>
      <c r="G11852" s="14"/>
      <c r="H11852" s="15">
        <f>HYPERLINK("https://docs.wto.org/imrd/directdoc.asp?DDFDocuments/q/G/SPS/NMEX188.pdf","EN")</f>
      </c>
      <c r="I11852" s="15">
        <f>HYPERLINK("https://docs.wto.org/imrd/directdoc.asp?DDFDocuments/r/G/SPS/NMEX188.pdf","FR")</f>
      </c>
      <c r="J11852" s="15">
        <f>HYPERLINK("https://docs.wto.org/imrd/directdoc.asp?DDFDocuments/s/G/SPS/NMEX188.pdf","ES")</f>
      </c>
    </row>
    <row r="11853">
      <c r="A11853" s="10" t="s">
        <v>20259</v>
      </c>
      <c r="B11853" s="11" t="s">
        <v>95</v>
      </c>
      <c r="C11853" s="10" t="s">
        <v>18</v>
      </c>
      <c r="D11853" s="12">
        <v>37438</v>
      </c>
      <c r="E11853" s="13" t="s">
        <v>20260</v>
      </c>
      <c r="F11853" s="13" t="s">
        <v>158</v>
      </c>
      <c r="G11853" s="14"/>
      <c r="H11853" s="15">
        <f>HYPERLINK("https://docs.wto.org/imrd/directdoc.asp?DDFDocuments/t/g/sps/NBRA66.doc","EN")</f>
      </c>
      <c r="I11853" s="15">
        <f>HYPERLINK("https://docs.wto.org/imrd/directdoc.asp?DDFDocuments/u/g/sps/NBRA66.doc","FR")</f>
      </c>
      <c r="J11853" s="15">
        <f>HYPERLINK("https://docs.wto.org/imrd/directdoc.asp?DDFDocuments/v/g/sps/NBRA66.doc","ES")</f>
      </c>
    </row>
    <row r="11854">
      <c r="A11854" s="10" t="s">
        <v>20261</v>
      </c>
      <c r="B11854" s="11" t="s">
        <v>365</v>
      </c>
      <c r="C11854" s="10" t="s">
        <v>40</v>
      </c>
      <c r="D11854" s="12">
        <v>37438</v>
      </c>
      <c r="E11854" s="13" t="s">
        <v>19</v>
      </c>
      <c r="F11854" s="13" t="s">
        <v>5163</v>
      </c>
      <c r="G11854" s="14"/>
      <c r="H11854" s="15">
        <f>HYPERLINK("https://docs.wto.org/imrd/directdoc.asp?DDFDocuments/t/G/SPS/NCHL109A1.DOC","EN")</f>
      </c>
      <c r="I11854" s="15">
        <f>HYPERLINK("https://docs.wto.org/imrd/directdoc.asp?DDFDocuments/u/G/SPS/NCHL109A1.DOC","FR")</f>
      </c>
      <c r="J11854" s="15">
        <f>HYPERLINK("https://docs.wto.org/imrd/directdoc.asp?DDFDocuments/v/G/SPS/NCHL109A1.DOC","ES")</f>
      </c>
    </row>
    <row r="11855">
      <c r="A11855" s="10" t="s">
        <v>20262</v>
      </c>
      <c r="B11855" s="11" t="s">
        <v>149</v>
      </c>
      <c r="C11855" s="10" t="s">
        <v>12</v>
      </c>
      <c r="D11855" s="12">
        <v>37438</v>
      </c>
      <c r="E11855" s="13" t="s">
        <v>20263</v>
      </c>
      <c r="F11855" s="13" t="s">
        <v>2192</v>
      </c>
      <c r="G11855" s="14"/>
      <c r="H11855" s="15">
        <f>HYPERLINK("https://docs.wto.org/imrd/directdoc.asp?DDFDocuments/t/G/SPS/NCHN11.DOC","EN")</f>
      </c>
      <c r="I11855" s="15">
        <f>HYPERLINK("https://docs.wto.org/imrd/directdoc.asp?DDFDocuments/u/G/SPS/NCHN11.DOC","FR")</f>
      </c>
      <c r="J11855" s="15">
        <f>HYPERLINK("https://docs.wto.org/imrd/directdoc.asp?DDFDocuments/v/G/SPS/NCHN11.DOC","ES")</f>
      </c>
    </row>
    <row r="11856">
      <c r="A11856" s="10" t="s">
        <v>20264</v>
      </c>
      <c r="B11856" s="11" t="s">
        <v>153</v>
      </c>
      <c r="C11856" s="10" t="s">
        <v>40</v>
      </c>
      <c r="D11856" s="12">
        <v>37438</v>
      </c>
      <c r="E11856" s="13" t="s">
        <v>19</v>
      </c>
      <c r="F11856" s="13" t="s">
        <v>7603</v>
      </c>
      <c r="G11856" s="14" t="s">
        <v>20265</v>
      </c>
      <c r="H11856" s="15">
        <f>HYPERLINK("https://docs.wto.org/imrd/directdoc.asp?DDFDocuments/t/G/SPS/NKOR80A1.DOC","EN")</f>
      </c>
      <c r="I11856" s="15">
        <f>HYPERLINK("https://docs.wto.org/imrd/directdoc.asp?DDFDocuments/u/G/SPS/NKOR80A1.DOC","FR")</f>
      </c>
      <c r="J11856" s="15">
        <f>HYPERLINK("https://docs.wto.org/imrd/directdoc.asp?DDFDocuments/v/G/SPS/NKOR80A1.DOC","ES")</f>
      </c>
    </row>
    <row r="11857">
      <c r="A11857" s="10" t="s">
        <v>20266</v>
      </c>
      <c r="B11857" s="11" t="s">
        <v>153</v>
      </c>
      <c r="C11857" s="10" t="s">
        <v>40</v>
      </c>
      <c r="D11857" s="12">
        <v>37438</v>
      </c>
      <c r="E11857" s="13" t="s">
        <v>19</v>
      </c>
      <c r="F11857" s="13" t="s">
        <v>20267</v>
      </c>
      <c r="G11857" s="14" t="s">
        <v>257</v>
      </c>
      <c r="H11857" s="15">
        <f>HYPERLINK("https://docs.wto.org/imrd/directdoc.asp?DDFDocuments/q/G/SPS/NKOR81A1.pdf","EN")</f>
      </c>
      <c r="I11857" s="15">
        <f>HYPERLINK("https://docs.wto.org/imrd/directdoc.asp?DDFDocuments/r/G/SPS/NKOR81A1.pdf","FR")</f>
      </c>
      <c r="J11857" s="15">
        <f>HYPERLINK("https://docs.wto.org/imrd/directdoc.asp?DDFDocuments/s/G/SPS/NKOR81A1.pdf","ES")</f>
      </c>
    </row>
    <row r="11858">
      <c r="A11858" s="10" t="s">
        <v>20268</v>
      </c>
      <c r="B11858" s="11" t="s">
        <v>153</v>
      </c>
      <c r="C11858" s="10" t="s">
        <v>40</v>
      </c>
      <c r="D11858" s="12">
        <v>37438</v>
      </c>
      <c r="E11858" s="13" t="s">
        <v>19</v>
      </c>
      <c r="F11858" s="13" t="s">
        <v>122</v>
      </c>
      <c r="G11858" s="14" t="s">
        <v>20269</v>
      </c>
      <c r="H11858" s="15">
        <f>HYPERLINK("https://docs.wto.org/imrd/directdoc.asp?DDFDocuments/q/G/SPS/NKOR83A1.pdf","EN")</f>
      </c>
      <c r="I11858" s="15">
        <f>HYPERLINK("https://docs.wto.org/imrd/directdoc.asp?DDFDocuments/r/G/SPS/NKOR83A1.pdf","FR")</f>
      </c>
      <c r="J11858" s="15">
        <f>HYPERLINK("https://docs.wto.org/imrd/directdoc.asp?DDFDocuments/s/G/SPS/NKOR83A1.pdf","ES")</f>
      </c>
    </row>
    <row r="11859">
      <c r="A11859" s="10" t="s">
        <v>20270</v>
      </c>
      <c r="B11859" s="11" t="s">
        <v>153</v>
      </c>
      <c r="C11859" s="10" t="s">
        <v>40</v>
      </c>
      <c r="D11859" s="12">
        <v>37438</v>
      </c>
      <c r="E11859" s="13" t="s">
        <v>19</v>
      </c>
      <c r="F11859" s="13" t="s">
        <v>6154</v>
      </c>
      <c r="G11859" s="14" t="s">
        <v>20269</v>
      </c>
      <c r="H11859" s="15">
        <f>HYPERLINK("https://docs.wto.org/imrd/directdoc.asp?DDFDocuments/q/G/SPS/NKOR85A1.pdf","EN")</f>
      </c>
      <c r="I11859" s="15">
        <f>HYPERLINK("https://docs.wto.org/imrd/directdoc.asp?DDFDocuments/r/G/SPS/NKOR85A1.pdf","FR")</f>
      </c>
      <c r="J11859" s="15">
        <f>HYPERLINK("https://docs.wto.org/imrd/directdoc.asp?DDFDocuments/s/G/SPS/NKOR85A1.pdf","ES")</f>
      </c>
    </row>
    <row r="11860">
      <c r="A11860" s="10" t="s">
        <v>20271</v>
      </c>
      <c r="B11860" s="11" t="s">
        <v>1093</v>
      </c>
      <c r="C11860" s="10" t="s">
        <v>18</v>
      </c>
      <c r="D11860" s="12">
        <v>37438</v>
      </c>
      <c r="E11860" s="13" t="s">
        <v>20272</v>
      </c>
      <c r="F11860" s="13" t="s">
        <v>8195</v>
      </c>
      <c r="G11860" s="14"/>
      <c r="H11860" s="15">
        <f>HYPERLINK("https://docs.wto.org/imrd/directdoc.asp?DDFDocuments/t/g/sps/NNLD58.doc","EN")</f>
      </c>
      <c r="I11860" s="15">
        <f>HYPERLINK("https://docs.wto.org/imrd/directdoc.asp?DDFDocuments/u/g/sps/NNLD58.doc","FR")</f>
      </c>
      <c r="J11860" s="15">
        <f>HYPERLINK("https://docs.wto.org/imrd/directdoc.asp?DDFDocuments/v/g/sps/NNLD58.doc","ES")</f>
      </c>
    </row>
    <row r="11861">
      <c r="A11861" s="10" t="s">
        <v>20273</v>
      </c>
      <c r="B11861" s="11" t="s">
        <v>145</v>
      </c>
      <c r="C11861" s="10" t="s">
        <v>2295</v>
      </c>
      <c r="D11861" s="12">
        <v>37438</v>
      </c>
      <c r="E11861" s="13" t="s">
        <v>19</v>
      </c>
      <c r="F11861" s="13" t="s">
        <v>7841</v>
      </c>
      <c r="G11861" s="14" t="s">
        <v>12748</v>
      </c>
      <c r="H11861" s="15">
        <f>HYPERLINK("https://docs.wto.org/imrd/directdoc.asp?DDFDocuments/t/G/SPS/NPHL42C1.DOC","EN")</f>
      </c>
      <c r="I11861" s="15">
        <f>HYPERLINK("https://docs.wto.org/imrd/directdoc.asp?DDFDocuments/u/G/SPS/NPHL42C1.DOC","FR")</f>
      </c>
      <c r="J11861" s="15">
        <f>HYPERLINK("https://docs.wto.org/imrd/directdoc.asp?DDFDocuments/v/G/SPS/NPHL42C1.DOC","ES")</f>
      </c>
    </row>
    <row r="11862">
      <c r="A11862" s="10" t="s">
        <v>20274</v>
      </c>
      <c r="B11862" s="11" t="s">
        <v>145</v>
      </c>
      <c r="C11862" s="10" t="s">
        <v>12</v>
      </c>
      <c r="D11862" s="12">
        <v>37438</v>
      </c>
      <c r="E11862" s="13" t="s">
        <v>228</v>
      </c>
      <c r="F11862" s="13" t="s">
        <v>6327</v>
      </c>
      <c r="G11862" s="14" t="s">
        <v>188</v>
      </c>
      <c r="H11862" s="15">
        <f>HYPERLINK("https://docs.wto.org/imrd/directdoc.asp?DDFDocuments/t/G/SPS/NPHL43.DOC","EN")</f>
      </c>
      <c r="I11862" s="15">
        <f>HYPERLINK("https://docs.wto.org/imrd/directdoc.asp?DDFDocuments/u/G/SPS/NPHL43.DOC","FR")</f>
      </c>
      <c r="J11862" s="15">
        <f>HYPERLINK("https://docs.wto.org/imrd/directdoc.asp?DDFDocuments/v/G/SPS/NPHL43.DOC","ES")</f>
      </c>
    </row>
    <row r="11863">
      <c r="A11863" s="10" t="s">
        <v>20275</v>
      </c>
      <c r="B11863" s="11" t="s">
        <v>59</v>
      </c>
      <c r="C11863" s="10" t="s">
        <v>18</v>
      </c>
      <c r="D11863" s="12">
        <v>37438</v>
      </c>
      <c r="E11863" s="13" t="s">
        <v>20276</v>
      </c>
      <c r="F11863" s="13" t="s">
        <v>20277</v>
      </c>
      <c r="G11863" s="14"/>
      <c r="H11863" s="15">
        <f>HYPERLINK("https://docs.wto.org/imrd/directdoc.asp?DDFDocuments/t/G/SPS/NTPKM4.DOC","EN")</f>
      </c>
      <c r="I11863" s="15">
        <f>HYPERLINK("https://docs.wto.org/imrd/directdoc.asp?DDFDocuments/u/G/SPS/NTPKM4.DOC","FR")</f>
      </c>
      <c r="J11863" s="15">
        <f>HYPERLINK("https://docs.wto.org/imrd/directdoc.asp?DDFDocuments/v/G/SPS/NTPKM4.DOC","ES")</f>
      </c>
    </row>
    <row r="11864">
      <c r="A11864" s="10" t="s">
        <v>20278</v>
      </c>
      <c r="B11864" s="11" t="s">
        <v>168</v>
      </c>
      <c r="C11864" s="10" t="s">
        <v>18</v>
      </c>
      <c r="D11864" s="12">
        <v>37438</v>
      </c>
      <c r="E11864" s="13" t="s">
        <v>20279</v>
      </c>
      <c r="F11864" s="13" t="s">
        <v>2117</v>
      </c>
      <c r="G11864" s="14"/>
      <c r="H11864" s="15">
        <f>HYPERLINK("https://docs.wto.org/imrd/directdoc.asp?DDFDocuments/t/g/sps/NZAF13.doc","EN")</f>
      </c>
      <c r="I11864" s="15">
        <f>HYPERLINK("https://docs.wto.org/imrd/directdoc.asp?DDFDocuments/u/g/sps/NZAF13.doc","FR")</f>
      </c>
      <c r="J11864" s="15">
        <f>HYPERLINK("https://docs.wto.org/imrd/directdoc.asp?DDFDocuments/v/g/sps/NZAF13.doc","ES")</f>
      </c>
    </row>
    <row r="11865">
      <c r="A11865" s="10" t="s">
        <v>20280</v>
      </c>
      <c r="B11865" s="11" t="s">
        <v>183</v>
      </c>
      <c r="C11865" s="10" t="s">
        <v>18</v>
      </c>
      <c r="D11865" s="12">
        <v>37435</v>
      </c>
      <c r="E11865" s="13" t="s">
        <v>20281</v>
      </c>
      <c r="F11865" s="13" t="s">
        <v>199</v>
      </c>
      <c r="G11865" s="14"/>
      <c r="H11865" s="15">
        <f>HYPERLINK("https://docs.wto.org/imrd/directdoc.asp?DDFDocuments/t/G/SPS/NARG67.DOC","EN")</f>
      </c>
      <c r="I11865" s="15">
        <f>HYPERLINK("https://docs.wto.org/imrd/directdoc.asp?DDFDocuments/u/G/SPS/NARG67.DOC","FR")</f>
      </c>
      <c r="J11865" s="15">
        <f>HYPERLINK("https://docs.wto.org/imrd/directdoc.asp?DDFDocuments/v/G/SPS/NARG67.DOC","ES")</f>
      </c>
    </row>
    <row r="11866">
      <c r="A11866" s="10" t="s">
        <v>20282</v>
      </c>
      <c r="B11866" s="11" t="s">
        <v>79</v>
      </c>
      <c r="C11866" s="10" t="s">
        <v>12</v>
      </c>
      <c r="D11866" s="12">
        <v>37435</v>
      </c>
      <c r="E11866" s="13" t="s">
        <v>20283</v>
      </c>
      <c r="F11866" s="13" t="s">
        <v>158</v>
      </c>
      <c r="G11866" s="14" t="s">
        <v>365</v>
      </c>
      <c r="H11866" s="15">
        <f>HYPERLINK("https://docs.wto.org/imrd/directdoc.asp?DDFDocuments/t/g/sps/NCOL57.doc","EN")</f>
      </c>
      <c r="I11866" s="15">
        <f>HYPERLINK("https://docs.wto.org/imrd/directdoc.asp?DDFDocuments/u/g/sps/NCOL57.doc","FR")</f>
      </c>
      <c r="J11866" s="15">
        <f>HYPERLINK("https://docs.wto.org/imrd/directdoc.asp?DDFDocuments/v/g/sps/NCOL57.doc","ES")</f>
      </c>
    </row>
    <row r="11867">
      <c r="A11867" s="10" t="s">
        <v>20284</v>
      </c>
      <c r="B11867" s="11" t="s">
        <v>27</v>
      </c>
      <c r="C11867" s="10" t="s">
        <v>12</v>
      </c>
      <c r="D11867" s="12">
        <v>37435</v>
      </c>
      <c r="E11867" s="13" t="s">
        <v>20285</v>
      </c>
      <c r="F11867" s="13" t="s">
        <v>609</v>
      </c>
      <c r="G11867" s="14"/>
      <c r="H11867" s="15">
        <f>HYPERLINK("https://docs.wto.org/imrd/directdoc.asp?DDFDocuments/q/G/SPS/NCRI27.pdf","EN")</f>
      </c>
      <c r="I11867" s="15">
        <f>HYPERLINK("https://docs.wto.org/imrd/directdoc.asp?DDFDocuments/r/G/SPS/NCRI27.pdf","FR")</f>
      </c>
      <c r="J11867" s="15">
        <f>HYPERLINK("https://docs.wto.org/imrd/directdoc.asp?DDFDocuments/s/G/SPS/NCRI27.pdf","ES")</f>
      </c>
    </row>
    <row r="11868">
      <c r="A11868" s="10" t="s">
        <v>20286</v>
      </c>
      <c r="B11868" s="11" t="s">
        <v>233</v>
      </c>
      <c r="C11868" s="10" t="s">
        <v>12</v>
      </c>
      <c r="D11868" s="12">
        <v>37435</v>
      </c>
      <c r="E11868" s="13" t="s">
        <v>20287</v>
      </c>
      <c r="F11868" s="13" t="s">
        <v>229</v>
      </c>
      <c r="G11868" s="14" t="s">
        <v>20288</v>
      </c>
      <c r="H11868" s="15">
        <f>HYPERLINK("https://docs.wto.org/imrd/directdoc.asp?DDFDocuments/q/G/SPS/NPER41.pdf","EN")</f>
      </c>
      <c r="I11868" s="15">
        <f>HYPERLINK("https://docs.wto.org/imrd/directdoc.asp?DDFDocuments/r/G/SPS/NPER41.pdf","FR")</f>
      </c>
      <c r="J11868" s="15">
        <f>HYPERLINK("https://docs.wto.org/imrd/directdoc.asp?DDFDocuments/s/G/SPS/NPER41.pdf","ES")</f>
      </c>
    </row>
    <row r="11869">
      <c r="A11869" s="10" t="s">
        <v>20289</v>
      </c>
      <c r="B11869" s="11" t="s">
        <v>95</v>
      </c>
      <c r="C11869" s="10" t="s">
        <v>18</v>
      </c>
      <c r="D11869" s="12">
        <v>37434</v>
      </c>
      <c r="E11869" s="13" t="s">
        <v>20290</v>
      </c>
      <c r="F11869" s="13" t="s">
        <v>158</v>
      </c>
      <c r="G11869" s="14"/>
      <c r="H11869" s="15">
        <f>HYPERLINK("https://docs.wto.org/imrd/directdoc.asp?DDFDocuments/t/G/SPS/NBRA65.DOC","EN")</f>
      </c>
      <c r="I11869" s="15">
        <f>HYPERLINK("https://docs.wto.org/imrd/directdoc.asp?DDFDocuments/u/G/SPS/NBRA65.DOC","FR")</f>
      </c>
      <c r="J11869" s="15">
        <f>HYPERLINK("https://docs.wto.org/imrd/directdoc.asp?DDFDocuments/v/G/SPS/NBRA65.DOC","ES")</f>
      </c>
    </row>
    <row r="11870">
      <c r="A11870" s="10" t="s">
        <v>20291</v>
      </c>
      <c r="B11870" s="11" t="s">
        <v>87</v>
      </c>
      <c r="C11870" s="10" t="s">
        <v>201</v>
      </c>
      <c r="D11870" s="12">
        <v>37434</v>
      </c>
      <c r="E11870" s="13" t="s">
        <v>19</v>
      </c>
      <c r="F11870" s="13" t="s">
        <v>2920</v>
      </c>
      <c r="G11870" s="14"/>
      <c r="H11870" s="15">
        <f>HYPERLINK("https://docs.wto.org/imrd/directdoc.asp?DDFDocuments/t/g/sps/NMEX183C1.doc","EN")</f>
      </c>
      <c r="I11870" s="15">
        <f>HYPERLINK("https://docs.wto.org/imrd/directdoc.asp?DDFDocuments/u/g/sps/NMEX183C1.doc","FR")</f>
      </c>
      <c r="J11870" s="15">
        <f>HYPERLINK("https://docs.wto.org/imrd/directdoc.asp?DDFDocuments/v/g/sps/NMEX183C1.doc","ES")</f>
      </c>
    </row>
    <row r="11871">
      <c r="A11871" s="10" t="s">
        <v>20292</v>
      </c>
      <c r="B11871" s="11" t="s">
        <v>195</v>
      </c>
      <c r="C11871" s="10" t="s">
        <v>18</v>
      </c>
      <c r="D11871" s="12">
        <v>37433</v>
      </c>
      <c r="E11871" s="13" t="s">
        <v>11003</v>
      </c>
      <c r="F11871" s="13" t="s">
        <v>20293</v>
      </c>
      <c r="G11871" s="14" t="s">
        <v>3481</v>
      </c>
      <c r="H11871" s="15">
        <f>HYPERLINK("https://docs.wto.org/imrd/directdoc.asp?DDFDocuments/t/G/SPS/NNZL174.DOC","EN")</f>
      </c>
      <c r="I11871" s="15">
        <f>HYPERLINK("https://docs.wto.org/imrd/directdoc.asp?DDFDocuments/u/G/SPS/NNZL174.DOC","FR")</f>
      </c>
      <c r="J11871" s="15">
        <f>HYPERLINK("https://docs.wto.org/imrd/directdoc.asp?DDFDocuments/v/G/SPS/NNZL174.DOC","ES")</f>
      </c>
    </row>
    <row r="11872">
      <c r="A11872" s="10" t="s">
        <v>20294</v>
      </c>
      <c r="B11872" s="11" t="s">
        <v>161</v>
      </c>
      <c r="C11872" s="10" t="s">
        <v>18</v>
      </c>
      <c r="D11872" s="12">
        <v>37433</v>
      </c>
      <c r="E11872" s="13" t="s">
        <v>20295</v>
      </c>
      <c r="F11872" s="13" t="s">
        <v>607</v>
      </c>
      <c r="G11872" s="14" t="s">
        <v>72</v>
      </c>
      <c r="H11872" s="15">
        <f>HYPERLINK("https://docs.wto.org/imrd/directdoc.asp?DDFDocuments/q/G/SPS/NUSA608.pdf","EN")</f>
      </c>
      <c r="I11872" s="15">
        <f>HYPERLINK("https://docs.wto.org/imrd/directdoc.asp?DDFDocuments/r/G/SPS/NUSA608.pdf","FR")</f>
      </c>
      <c r="J11872" s="15">
        <f>HYPERLINK("https://docs.wto.org/imrd/directdoc.asp?DDFDocuments/s/G/SPS/NUSA608.pdf","ES")</f>
      </c>
    </row>
    <row r="11873">
      <c r="A11873" s="10" t="s">
        <v>20296</v>
      </c>
      <c r="B11873" s="11" t="s">
        <v>149</v>
      </c>
      <c r="C11873" s="10" t="s">
        <v>201</v>
      </c>
      <c r="D11873" s="12">
        <v>37432</v>
      </c>
      <c r="E11873" s="13" t="s">
        <v>19</v>
      </c>
      <c r="F11873" s="13" t="s">
        <v>19535</v>
      </c>
      <c r="G11873" s="14"/>
      <c r="H11873" s="15">
        <f>HYPERLINK("https://docs.wto.org/imrd/directdoc.asp?DDFDocuments/t/G/SPS/NCHNP138C1.DOC","EN")</f>
      </c>
      <c r="I11873" s="15">
        <f>HYPERLINK("https://docs.wto.org/imrd/directdoc.asp?DDFDocuments/u/G/SPS/NCHNP138C1.DOC","FR")</f>
      </c>
      <c r="J11873" s="15">
        <f>HYPERLINK("https://docs.wto.org/imrd/directdoc.asp?DDFDocuments/v/G/SPS/NCHNP138C1.DOC","ES")</f>
      </c>
    </row>
    <row r="11874">
      <c r="A11874" s="10" t="s">
        <v>20297</v>
      </c>
      <c r="B11874" s="11" t="s">
        <v>149</v>
      </c>
      <c r="C11874" s="10" t="s">
        <v>201</v>
      </c>
      <c r="D11874" s="12">
        <v>37432</v>
      </c>
      <c r="E11874" s="13" t="s">
        <v>19</v>
      </c>
      <c r="F11874" s="13" t="s">
        <v>92</v>
      </c>
      <c r="G11874" s="14" t="s">
        <v>572</v>
      </c>
      <c r="H11874" s="15">
        <f>HYPERLINK("https://docs.wto.org/imrd/directdoc.asp?DDFDocuments/t/G/SPS/NCHNP38C1.DOC","EN")</f>
      </c>
      <c r="I11874" s="15">
        <f>HYPERLINK("https://docs.wto.org/imrd/directdoc.asp?DDFDocuments/u/G/SPS/NCHNP38C1.DOC","FR")</f>
      </c>
      <c r="J11874" s="15">
        <f>HYPERLINK("https://docs.wto.org/imrd/directdoc.asp?DDFDocuments/v/G/SPS/NCHNP38C1.DOC","ES")</f>
      </c>
    </row>
    <row r="11875">
      <c r="A11875" s="10" t="s">
        <v>20298</v>
      </c>
      <c r="B11875" s="11" t="s">
        <v>95</v>
      </c>
      <c r="C11875" s="10" t="s">
        <v>201</v>
      </c>
      <c r="D11875" s="12">
        <v>37426</v>
      </c>
      <c r="E11875" s="13" t="s">
        <v>19</v>
      </c>
      <c r="F11875" s="13" t="s">
        <v>3688</v>
      </c>
      <c r="G11875" s="14"/>
      <c r="H11875" s="15">
        <f>HYPERLINK("https://docs.wto.org/imrd/directdoc.asp?DDFDocuments/q/G/SPS/NBRA62C1.pdf","EN")</f>
      </c>
      <c r="I11875" s="15">
        <f>HYPERLINK("https://docs.wto.org/imrd/directdoc.asp?DDFDocuments/r/G/SPS/NBRA62C1.pdf","FR")</f>
      </c>
      <c r="J11875" s="15">
        <f>HYPERLINK("https://docs.wto.org/imrd/directdoc.asp?DDFDocuments/s/G/SPS/NBRA62C1.pdf","ES")</f>
      </c>
    </row>
    <row r="11876">
      <c r="A11876" s="10" t="s">
        <v>20299</v>
      </c>
      <c r="B11876" s="11" t="s">
        <v>87</v>
      </c>
      <c r="C11876" s="10" t="s">
        <v>12</v>
      </c>
      <c r="D11876" s="12">
        <v>37425</v>
      </c>
      <c r="E11876" s="13" t="s">
        <v>20300</v>
      </c>
      <c r="F11876" s="13" t="s">
        <v>229</v>
      </c>
      <c r="G11876" s="14"/>
      <c r="H11876" s="15">
        <f>HYPERLINK("https://docs.wto.org/imrd/directdoc.asp?DDFDocuments/t/G/SPS/NMEX187.DOC","EN")</f>
      </c>
      <c r="I11876" s="15">
        <f>HYPERLINK("https://docs.wto.org/imrd/directdoc.asp?DDFDocuments/u/G/SPS/NMEX187.DOC","FR")</f>
      </c>
      <c r="J11876" s="15">
        <f>HYPERLINK("https://docs.wto.org/imrd/directdoc.asp?DDFDocuments/v/G/SPS/NMEX187.DOC","ES")</f>
      </c>
    </row>
    <row r="11877">
      <c r="A11877" s="10" t="s">
        <v>20301</v>
      </c>
      <c r="B11877" s="11" t="s">
        <v>124</v>
      </c>
      <c r="C11877" s="10" t="s">
        <v>12</v>
      </c>
      <c r="D11877" s="12">
        <v>37420</v>
      </c>
      <c r="E11877" s="13" t="s">
        <v>20302</v>
      </c>
      <c r="F11877" s="13" t="s">
        <v>2192</v>
      </c>
      <c r="G11877" s="14"/>
      <c r="H11877" s="15">
        <f>HYPERLINK("https://docs.wto.org/imrd/directdoc.asp?DDFDocuments/t/g/sps/NIDN18.doc","EN")</f>
      </c>
      <c r="I11877" s="15">
        <f>HYPERLINK("https://docs.wto.org/imrd/directdoc.asp?DDFDocuments/u/g/sps/NIDN18.doc","FR")</f>
      </c>
      <c r="J11877" s="15">
        <f>HYPERLINK("https://docs.wto.org/imrd/directdoc.asp?DDFDocuments/v/g/sps/NIDN18.doc","ES")</f>
      </c>
    </row>
    <row r="11878">
      <c r="A11878" s="10" t="s">
        <v>20303</v>
      </c>
      <c r="B11878" s="11" t="s">
        <v>1120</v>
      </c>
      <c r="C11878" s="10" t="s">
        <v>18</v>
      </c>
      <c r="D11878" s="12">
        <v>37418</v>
      </c>
      <c r="E11878" s="13" t="s">
        <v>20304</v>
      </c>
      <c r="F11878" s="13" t="s">
        <v>24</v>
      </c>
      <c r="G11878" s="14"/>
      <c r="H11878" s="15">
        <f>HYPERLINK("https://docs.wto.org/imrd/directdoc.asp?DDFDocuments/t/g/sps/NDNK3.doc","EN")</f>
      </c>
      <c r="I11878" s="15">
        <f>HYPERLINK("https://docs.wto.org/imrd/directdoc.asp?DDFDocuments/u/g/sps/NDNK3.doc","FR")</f>
      </c>
      <c r="J11878" s="15">
        <f>HYPERLINK("https://docs.wto.org/imrd/directdoc.asp?DDFDocuments/v/g/sps/NDNK3.doc","ES")</f>
      </c>
    </row>
    <row r="11879">
      <c r="A11879" s="10" t="s">
        <v>20305</v>
      </c>
      <c r="B11879" s="11" t="s">
        <v>161</v>
      </c>
      <c r="C11879" s="10" t="s">
        <v>18</v>
      </c>
      <c r="D11879" s="12">
        <v>37418</v>
      </c>
      <c r="E11879" s="13" t="s">
        <v>20306</v>
      </c>
      <c r="F11879" s="13" t="s">
        <v>158</v>
      </c>
      <c r="G11879" s="14"/>
      <c r="H11879" s="15">
        <f>HYPERLINK("https://docs.wto.org/imrd/directdoc.asp?DDFDocuments/t/G/SPS/NUSA604.DOC","EN")</f>
      </c>
      <c r="I11879" s="15">
        <f>HYPERLINK("https://docs.wto.org/imrd/directdoc.asp?DDFDocuments/u/G/SPS/NUSA604.DOC","FR")</f>
      </c>
      <c r="J11879" s="15">
        <f>HYPERLINK("https://docs.wto.org/imrd/directdoc.asp?DDFDocuments/v/G/SPS/NUSA604.DOC","ES")</f>
      </c>
    </row>
    <row r="11880">
      <c r="A11880" s="10" t="s">
        <v>20307</v>
      </c>
      <c r="B11880" s="11" t="s">
        <v>87</v>
      </c>
      <c r="C11880" s="10" t="s">
        <v>18</v>
      </c>
      <c r="D11880" s="12">
        <v>37414</v>
      </c>
      <c r="E11880" s="13" t="s">
        <v>20308</v>
      </c>
      <c r="F11880" s="13" t="s">
        <v>24</v>
      </c>
      <c r="G11880" s="14"/>
      <c r="H11880" s="15">
        <f>HYPERLINK("https://docs.wto.org/imrd/directdoc.asp?DDFDocuments/t/G/SPS/NMEX186.DOC","EN")</f>
      </c>
      <c r="I11880" s="15">
        <f>HYPERLINK("https://docs.wto.org/imrd/directdoc.asp?DDFDocuments/u/G/SPS/NMEX186.DOC","FR")</f>
      </c>
      <c r="J11880" s="15">
        <f>HYPERLINK("https://docs.wto.org/imrd/directdoc.asp?DDFDocuments/v/G/SPS/NMEX186.DOC","ES")</f>
      </c>
    </row>
    <row r="11881">
      <c r="A11881" s="10" t="s">
        <v>20309</v>
      </c>
      <c r="B11881" s="11" t="s">
        <v>161</v>
      </c>
      <c r="C11881" s="10" t="s">
        <v>40</v>
      </c>
      <c r="D11881" s="12">
        <v>37413</v>
      </c>
      <c r="E11881" s="13" t="s">
        <v>19</v>
      </c>
      <c r="F11881" s="13" t="s">
        <v>2192</v>
      </c>
      <c r="G11881" s="14" t="s">
        <v>4071</v>
      </c>
      <c r="H11881" s="15">
        <f>HYPERLINK("https://docs.wto.org/imrd/directdoc.asp?DDFDocuments/t/G/SPS/NUSA549A1.DOC","EN")</f>
      </c>
      <c r="I11881" s="15">
        <f>HYPERLINK("https://docs.wto.org/imrd/directdoc.asp?DDFDocuments/u/G/SPS/NUSA549A1.DOC","FR")</f>
      </c>
      <c r="J11881" s="15">
        <f>HYPERLINK("https://docs.wto.org/imrd/directdoc.asp?DDFDocuments/v/G/SPS/NUSA549A1.DOC","ES")</f>
      </c>
    </row>
    <row r="11882">
      <c r="A11882" s="10" t="s">
        <v>20310</v>
      </c>
      <c r="B11882" s="11" t="s">
        <v>87</v>
      </c>
      <c r="C11882" s="10" t="s">
        <v>18</v>
      </c>
      <c r="D11882" s="12">
        <v>37410</v>
      </c>
      <c r="E11882" s="13" t="s">
        <v>20311</v>
      </c>
      <c r="F11882" s="13" t="s">
        <v>32</v>
      </c>
      <c r="G11882" s="14" t="s">
        <v>3481</v>
      </c>
      <c r="H11882" s="15">
        <f>HYPERLINK("https://docs.wto.org/imrd/directdoc.asp?DDFDocuments/t/G/SPS/NMEX185.DOC","EN")</f>
      </c>
      <c r="I11882" s="15">
        <f>HYPERLINK("https://docs.wto.org/imrd/directdoc.asp?DDFDocuments/u/G/SPS/NMEX185.DOC","FR")</f>
      </c>
      <c r="J11882" s="15">
        <f>HYPERLINK("https://docs.wto.org/imrd/directdoc.asp?DDFDocuments/v/G/SPS/NMEX185.DOC","ES")</f>
      </c>
    </row>
    <row r="11883">
      <c r="A11883" s="10" t="s">
        <v>20312</v>
      </c>
      <c r="B11883" s="11" t="s">
        <v>520</v>
      </c>
      <c r="C11883" s="10" t="s">
        <v>12</v>
      </c>
      <c r="D11883" s="12">
        <v>37407</v>
      </c>
      <c r="E11883" s="13" t="s">
        <v>20313</v>
      </c>
      <c r="F11883" s="13" t="s">
        <v>158</v>
      </c>
      <c r="G11883" s="14" t="s">
        <v>3481</v>
      </c>
      <c r="H11883" s="15">
        <f>HYPERLINK("https://docs.wto.org/imrd/directdoc.asp?DDFDocuments/t/G/SPS/NGBR2.DOC","EN")</f>
      </c>
      <c r="I11883" s="15">
        <f>HYPERLINK("https://docs.wto.org/imrd/directdoc.asp?DDFDocuments/u/G/SPS/NGBR2.DOC","FR")</f>
      </c>
      <c r="J11883" s="15">
        <f>HYPERLINK("https://docs.wto.org/imrd/directdoc.asp?DDFDocuments/v/G/SPS/NGBR2.DOC","ES")</f>
      </c>
    </row>
    <row r="11884">
      <c r="A11884" s="10" t="s">
        <v>20314</v>
      </c>
      <c r="B11884" s="11" t="s">
        <v>351</v>
      </c>
      <c r="C11884" s="10" t="s">
        <v>12</v>
      </c>
      <c r="D11884" s="12">
        <v>37407</v>
      </c>
      <c r="E11884" s="13" t="s">
        <v>20315</v>
      </c>
      <c r="F11884" s="13" t="s">
        <v>12620</v>
      </c>
      <c r="G11884" s="14" t="s">
        <v>20316</v>
      </c>
      <c r="H11884" s="15">
        <f>HYPERLINK("https://docs.wto.org/imrd/directdoc.asp?DDFDocuments/t/G/SPS/NJOR1.DOC","EN")</f>
      </c>
      <c r="I11884" s="15">
        <f>HYPERLINK("https://docs.wto.org/imrd/directdoc.asp?DDFDocuments/u/G/SPS/NJOR1.DOC","FR")</f>
      </c>
      <c r="J11884" s="15">
        <f>HYPERLINK("https://docs.wto.org/imrd/directdoc.asp?DDFDocuments/v/G/SPS/NJOR1.DOC","ES")</f>
      </c>
    </row>
    <row r="11885">
      <c r="A11885" s="10" t="s">
        <v>20317</v>
      </c>
      <c r="B11885" s="11" t="s">
        <v>161</v>
      </c>
      <c r="C11885" s="10" t="s">
        <v>40</v>
      </c>
      <c r="D11885" s="12">
        <v>37407</v>
      </c>
      <c r="E11885" s="13" t="s">
        <v>19</v>
      </c>
      <c r="F11885" s="13" t="s">
        <v>5163</v>
      </c>
      <c r="G11885" s="14" t="s">
        <v>1274</v>
      </c>
      <c r="H11885" s="15">
        <f>HYPERLINK("https://docs.wto.org/imrd/directdoc.asp?DDFDocuments/t/G/SPS/NUSA581A1.DOC","EN")</f>
      </c>
      <c r="I11885" s="15">
        <f>HYPERLINK("https://docs.wto.org/imrd/directdoc.asp?DDFDocuments/u/G/SPS/NUSA581A1.DOC","FR")</f>
      </c>
      <c r="J11885" s="15">
        <f>HYPERLINK("https://docs.wto.org/imrd/directdoc.asp?DDFDocuments/v/G/SPS/NUSA581A1.DOC","ES")</f>
      </c>
    </row>
    <row r="11886">
      <c r="A11886" s="10" t="s">
        <v>20318</v>
      </c>
      <c r="B11886" s="11" t="s">
        <v>79</v>
      </c>
      <c r="C11886" s="10" t="s">
        <v>18</v>
      </c>
      <c r="D11886" s="12">
        <v>37406</v>
      </c>
      <c r="E11886" s="13" t="s">
        <v>20319</v>
      </c>
      <c r="F11886" s="13" t="s">
        <v>12125</v>
      </c>
      <c r="G11886" s="14"/>
      <c r="H11886" s="15">
        <f>HYPERLINK("https://docs.wto.org/imrd/directdoc.asp?DDFDocuments/t/G/SPS/NCOL55.DOC","EN")</f>
      </c>
      <c r="I11886" s="15">
        <f>HYPERLINK("https://docs.wto.org/imrd/directdoc.asp?DDFDocuments/u/G/SPS/NCOL55.DOC","FR")</f>
      </c>
      <c r="J11886" s="15">
        <f>HYPERLINK("https://docs.wto.org/imrd/directdoc.asp?DDFDocuments/v/G/SPS/NCOL55.DOC","ES")</f>
      </c>
    </row>
    <row r="11887">
      <c r="A11887" s="10" t="s">
        <v>20320</v>
      </c>
      <c r="B11887" s="11" t="s">
        <v>79</v>
      </c>
      <c r="C11887" s="10" t="s">
        <v>18</v>
      </c>
      <c r="D11887" s="12">
        <v>37406</v>
      </c>
      <c r="E11887" s="13" t="s">
        <v>20321</v>
      </c>
      <c r="F11887" s="13" t="s">
        <v>36</v>
      </c>
      <c r="G11887" s="14" t="s">
        <v>3481</v>
      </c>
      <c r="H11887" s="15">
        <f>HYPERLINK("https://docs.wto.org/imrd/directdoc.asp?DDFDocuments/t/G/SPS/NCOL56.DOC","EN")</f>
      </c>
      <c r="I11887" s="15">
        <f>HYPERLINK("https://docs.wto.org/imrd/directdoc.asp?DDFDocuments/u/G/SPS/NCOL56.DOC","FR")</f>
      </c>
      <c r="J11887" s="15">
        <f>HYPERLINK("https://docs.wto.org/imrd/directdoc.asp?DDFDocuments/v/G/SPS/NCOL56.DOC","ES")</f>
      </c>
    </row>
    <row r="11888">
      <c r="A11888" s="10" t="s">
        <v>20322</v>
      </c>
      <c r="B11888" s="11" t="s">
        <v>79</v>
      </c>
      <c r="C11888" s="10" t="s">
        <v>18</v>
      </c>
      <c r="D11888" s="12">
        <v>37400</v>
      </c>
      <c r="E11888" s="13" t="s">
        <v>20323</v>
      </c>
      <c r="F11888" s="13" t="s">
        <v>229</v>
      </c>
      <c r="G11888" s="14" t="s">
        <v>20324</v>
      </c>
      <c r="H11888" s="15">
        <f>HYPERLINK("https://docs.wto.org/imrd/directdoc.asp?DDFDocuments/t/G/SPS/NCOL54.DOC","EN")</f>
      </c>
      <c r="I11888" s="15">
        <f>HYPERLINK("https://docs.wto.org/imrd/directdoc.asp?DDFDocuments/u/G/SPS/NCOL54.DOC","FR")</f>
      </c>
      <c r="J11888" s="15">
        <f>HYPERLINK("https://docs.wto.org/imrd/directdoc.asp?DDFDocuments/v/G/SPS/NCOL54.DOC","ES")</f>
      </c>
    </row>
    <row r="11889">
      <c r="A11889" s="10" t="s">
        <v>20325</v>
      </c>
      <c r="B11889" s="11" t="s">
        <v>4883</v>
      </c>
      <c r="C11889" s="10" t="s">
        <v>18</v>
      </c>
      <c r="D11889" s="12">
        <v>37400</v>
      </c>
      <c r="E11889" s="13" t="s">
        <v>20326</v>
      </c>
      <c r="F11889" s="13" t="s">
        <v>186</v>
      </c>
      <c r="G11889" s="14"/>
      <c r="H11889" s="15">
        <f>HYPERLINK("https://docs.wto.org/imrd/directdoc.asp?DDFDocuments/t/g/sps/NCUB1.doc","EN")</f>
      </c>
      <c r="I11889" s="15">
        <f>HYPERLINK("https://docs.wto.org/imrd/directdoc.asp?DDFDocuments/u/g/sps/NCUB1.doc","FR")</f>
      </c>
      <c r="J11889" s="15">
        <f>HYPERLINK("https://docs.wto.org/imrd/directdoc.asp?DDFDocuments/v/g/sps/NCUB1.doc","ES")</f>
      </c>
    </row>
    <row r="11890">
      <c r="A11890" s="10" t="s">
        <v>20327</v>
      </c>
      <c r="B11890" s="11" t="s">
        <v>161</v>
      </c>
      <c r="C11890" s="10" t="s">
        <v>18</v>
      </c>
      <c r="D11890" s="12">
        <v>37400</v>
      </c>
      <c r="E11890" s="13" t="s">
        <v>20328</v>
      </c>
      <c r="F11890" s="13" t="s">
        <v>2192</v>
      </c>
      <c r="G11890" s="14"/>
      <c r="H11890" s="15">
        <f>HYPERLINK("https://docs.wto.org/imrd/directdoc.asp?DDFDocuments/t/G/SPS/NUSA594.DOC","EN")</f>
      </c>
      <c r="I11890" s="15">
        <f>HYPERLINK("https://docs.wto.org/imrd/directdoc.asp?DDFDocuments/u/G/SPS/NUSA594.DOC","FR")</f>
      </c>
      <c r="J11890" s="15">
        <f>HYPERLINK("https://docs.wto.org/imrd/directdoc.asp?DDFDocuments/v/G/SPS/NUSA594.DOC","ES")</f>
      </c>
    </row>
    <row r="11891">
      <c r="A11891" s="10" t="s">
        <v>20329</v>
      </c>
      <c r="B11891" s="11" t="s">
        <v>195</v>
      </c>
      <c r="C11891" s="10" t="s">
        <v>40</v>
      </c>
      <c r="D11891" s="12">
        <v>37398</v>
      </c>
      <c r="E11891" s="13" t="s">
        <v>19</v>
      </c>
      <c r="F11891" s="13" t="s">
        <v>158</v>
      </c>
      <c r="G11891" s="14"/>
      <c r="H11891" s="15">
        <f>HYPERLINK("https://docs.wto.org/imrd/directdoc.asp?DDFDocuments/t/G/SPS/NNZL158R1A1.DOC","EN")</f>
      </c>
      <c r="I11891" s="15">
        <f>HYPERLINK("https://docs.wto.org/imrd/directdoc.asp?DDFDocuments/u/G/SPS/NNZL158R1A1.DOC","FR")</f>
      </c>
      <c r="J11891" s="15">
        <f>HYPERLINK("https://docs.wto.org/imrd/directdoc.asp?DDFDocuments/v/G/SPS/NNZL158R1A1.DOC","ES")</f>
      </c>
    </row>
    <row r="11892">
      <c r="A11892" s="10" t="s">
        <v>20330</v>
      </c>
      <c r="B11892" s="11" t="s">
        <v>195</v>
      </c>
      <c r="C11892" s="10" t="s">
        <v>40</v>
      </c>
      <c r="D11892" s="12">
        <v>37398</v>
      </c>
      <c r="E11892" s="13" t="s">
        <v>19</v>
      </c>
      <c r="F11892" s="13" t="s">
        <v>158</v>
      </c>
      <c r="G11892" s="14"/>
      <c r="H11892" s="15">
        <f>HYPERLINK("https://docs.wto.org/imrd/directdoc.asp?DDFDocuments/t/G/SPS/NNZL159R1A1.DOC","EN")</f>
      </c>
      <c r="I11892" s="15">
        <f>HYPERLINK("https://docs.wto.org/imrd/directdoc.asp?DDFDocuments/u/G/SPS/NNZL159R1A1.DOC","FR")</f>
      </c>
      <c r="J11892" s="15">
        <f>HYPERLINK("https://docs.wto.org/imrd/directdoc.asp?DDFDocuments/v/G/SPS/NNZL159R1A1.DOC","ES")</f>
      </c>
    </row>
    <row r="11893">
      <c r="A11893" s="10" t="s">
        <v>20331</v>
      </c>
      <c r="B11893" s="11" t="s">
        <v>195</v>
      </c>
      <c r="C11893" s="10" t="s">
        <v>18</v>
      </c>
      <c r="D11893" s="12">
        <v>37398</v>
      </c>
      <c r="E11893" s="13" t="s">
        <v>20332</v>
      </c>
      <c r="F11893" s="13" t="s">
        <v>92</v>
      </c>
      <c r="G11893" s="14" t="s">
        <v>572</v>
      </c>
      <c r="H11893" s="15">
        <f>HYPERLINK("https://docs.wto.org/imrd/directdoc.asp?DDFDocuments/t/G/SPS/NNZL172.DOC","EN")</f>
      </c>
      <c r="I11893" s="15">
        <f>HYPERLINK("https://docs.wto.org/imrd/directdoc.asp?DDFDocuments/u/G/SPS/NNZL172.DOC","FR")</f>
      </c>
      <c r="J11893" s="15">
        <f>HYPERLINK("https://docs.wto.org/imrd/directdoc.asp?DDFDocuments/v/G/SPS/NNZL172.DOC","ES")</f>
      </c>
    </row>
    <row r="11894">
      <c r="A11894" s="10" t="s">
        <v>20333</v>
      </c>
      <c r="B11894" s="11" t="s">
        <v>195</v>
      </c>
      <c r="C11894" s="10" t="s">
        <v>18</v>
      </c>
      <c r="D11894" s="12">
        <v>37398</v>
      </c>
      <c r="E11894" s="13" t="s">
        <v>20334</v>
      </c>
      <c r="F11894" s="13" t="s">
        <v>4877</v>
      </c>
      <c r="G11894" s="14"/>
      <c r="H11894" s="15">
        <f>HYPERLINK("https://docs.wto.org/imrd/directdoc.asp?DDFDocuments/q/G/SPS/NNZL173.pdf","EN")</f>
      </c>
      <c r="I11894" s="15">
        <f>HYPERLINK("https://docs.wto.org/imrd/directdoc.asp?DDFDocuments/r/G/SPS/NNZL173.pdf","FR")</f>
      </c>
      <c r="J11894" s="15">
        <f>HYPERLINK("https://docs.wto.org/imrd/directdoc.asp?DDFDocuments/s/G/SPS/NNZL173.pdf","ES")</f>
      </c>
    </row>
    <row r="11895">
      <c r="A11895" s="10" t="s">
        <v>20335</v>
      </c>
      <c r="B11895" s="11" t="s">
        <v>72</v>
      </c>
      <c r="C11895" s="10" t="s">
        <v>18</v>
      </c>
      <c r="D11895" s="12">
        <v>37397</v>
      </c>
      <c r="E11895" s="13" t="s">
        <v>20336</v>
      </c>
      <c r="F11895" s="13" t="s">
        <v>8195</v>
      </c>
      <c r="G11895" s="14"/>
      <c r="H11895" s="15">
        <f>HYPERLINK("https://docs.wto.org/imrd/directdoc.asp?DDFDocuments/t/G/SPS/NCAN135.DOC","EN")</f>
      </c>
      <c r="I11895" s="15">
        <f>HYPERLINK("https://docs.wto.org/imrd/directdoc.asp?DDFDocuments/u/G/SPS/NCAN135.DOC","FR")</f>
      </c>
      <c r="J11895" s="15">
        <f>HYPERLINK("https://docs.wto.org/imrd/directdoc.asp?DDFDocuments/v/G/SPS/NCAN135.DOC","ES")</f>
      </c>
    </row>
    <row r="11896">
      <c r="A11896" s="10" t="s">
        <v>20337</v>
      </c>
      <c r="B11896" s="11" t="s">
        <v>720</v>
      </c>
      <c r="C11896" s="10" t="s">
        <v>12</v>
      </c>
      <c r="D11896" s="12">
        <v>37397</v>
      </c>
      <c r="E11896" s="13" t="s">
        <v>20338</v>
      </c>
      <c r="F11896" s="13" t="s">
        <v>117</v>
      </c>
      <c r="G11896" s="14"/>
      <c r="H11896" s="15">
        <f>HYPERLINK("https://docs.wto.org/imrd/directdoc.asp?DDFDocuments/t/G/SPS/NSLV45.DOC","EN")</f>
      </c>
      <c r="I11896" s="15">
        <f>HYPERLINK("https://docs.wto.org/imrd/directdoc.asp?DDFDocuments/u/G/SPS/NSLV45.DOC","FR")</f>
      </c>
      <c r="J11896" s="15">
        <f>HYPERLINK("https://docs.wto.org/imrd/directdoc.asp?DDFDocuments/v/G/SPS/NSLV45.DOC","ES")</f>
      </c>
    </row>
    <row r="11897">
      <c r="A11897" s="10" t="s">
        <v>20339</v>
      </c>
      <c r="B11897" s="11" t="s">
        <v>161</v>
      </c>
      <c r="C11897" s="10" t="s">
        <v>54</v>
      </c>
      <c r="D11897" s="12">
        <v>37393</v>
      </c>
      <c r="E11897" s="13" t="s">
        <v>19</v>
      </c>
      <c r="F11897" s="13" t="s">
        <v>7603</v>
      </c>
      <c r="G11897" s="14" t="s">
        <v>20340</v>
      </c>
      <c r="H11897" s="15">
        <f>HYPERLINK("https://docs.wto.org/imrd/directdoc.asp?DDFDocuments/t/G/SPS/NUSA548A1.DOC","EN")</f>
      </c>
      <c r="I11897" s="15">
        <f>HYPERLINK("https://docs.wto.org/imrd/directdoc.asp?DDFDocuments/u/G/SPS/NUSA548A1.DOC","FR")</f>
      </c>
      <c r="J11897" s="15">
        <f>HYPERLINK("https://docs.wto.org/imrd/directdoc.asp?DDFDocuments/v/G/SPS/NUSA548A1.DOC","ES")</f>
      </c>
    </row>
    <row r="11898">
      <c r="A11898" s="10" t="s">
        <v>20341</v>
      </c>
      <c r="B11898" s="11" t="s">
        <v>161</v>
      </c>
      <c r="C11898" s="10" t="s">
        <v>18</v>
      </c>
      <c r="D11898" s="12">
        <v>37393</v>
      </c>
      <c r="E11898" s="13" t="s">
        <v>6530</v>
      </c>
      <c r="F11898" s="13" t="s">
        <v>6531</v>
      </c>
      <c r="G11898" s="14" t="s">
        <v>87</v>
      </c>
      <c r="H11898" s="15">
        <f>HYPERLINK("https://docs.wto.org/imrd/directdoc.asp?DDFDocuments/t/G/SPS/NUSA591.DOC","EN")</f>
      </c>
      <c r="I11898" s="15">
        <f>HYPERLINK("https://docs.wto.org/imrd/directdoc.asp?DDFDocuments/u/G/SPS/NUSA591.DOC","FR")</f>
      </c>
      <c r="J11898" s="15">
        <f>HYPERLINK("https://docs.wto.org/imrd/directdoc.asp?DDFDocuments/v/G/SPS/NUSA591.DOC","ES")</f>
      </c>
    </row>
    <row r="11899">
      <c r="A11899" s="10" t="s">
        <v>20342</v>
      </c>
      <c r="B11899" s="11" t="s">
        <v>149</v>
      </c>
      <c r="C11899" s="10" t="s">
        <v>201</v>
      </c>
      <c r="D11899" s="12">
        <v>37392</v>
      </c>
      <c r="E11899" s="13" t="s">
        <v>19</v>
      </c>
      <c r="F11899" s="13" t="s">
        <v>6327</v>
      </c>
      <c r="G11899" s="14" t="s">
        <v>2556</v>
      </c>
      <c r="H11899" s="15">
        <f>HYPERLINK("https://docs.wto.org/imrd/directdoc.asp?DDFDocuments/t/G/SPS/NCHNP68C1.DOC","EN")</f>
      </c>
      <c r="I11899" s="15">
        <f>HYPERLINK("https://docs.wto.org/imrd/directdoc.asp?DDFDocuments/u/G/SPS/NCHNP68C1.DOC","FR")</f>
      </c>
      <c r="J11899" s="15">
        <f>HYPERLINK("https://docs.wto.org/imrd/directdoc.asp?DDFDocuments/v/G/SPS/NCHNP68C1.DOC","ES")</f>
      </c>
    </row>
    <row r="11900">
      <c r="A11900" s="10" t="s">
        <v>20343</v>
      </c>
      <c r="B11900" s="11" t="s">
        <v>149</v>
      </c>
      <c r="C11900" s="10" t="s">
        <v>201</v>
      </c>
      <c r="D11900" s="12">
        <v>37392</v>
      </c>
      <c r="E11900" s="13" t="s">
        <v>19</v>
      </c>
      <c r="F11900" s="13" t="s">
        <v>5891</v>
      </c>
      <c r="G11900" s="14"/>
      <c r="H11900" s="15">
        <f>HYPERLINK("https://docs.wto.org/imrd/directdoc.asp?DDFDocuments/t/g/sps/NCHNP70C1.doc","EN")</f>
      </c>
      <c r="I11900" s="15">
        <f>HYPERLINK("https://docs.wto.org/imrd/directdoc.asp?DDFDocuments/u/g/sps/NCHNP70C1.doc","FR")</f>
      </c>
      <c r="J11900" s="15">
        <f>HYPERLINK("https://docs.wto.org/imrd/directdoc.asp?DDFDocuments/v/g/sps/NCHNP70C1.doc","ES")</f>
      </c>
    </row>
    <row r="11901">
      <c r="A11901" s="10" t="s">
        <v>20344</v>
      </c>
      <c r="B11901" s="11" t="s">
        <v>145</v>
      </c>
      <c r="C11901" s="10" t="s">
        <v>40</v>
      </c>
      <c r="D11901" s="12">
        <v>37392</v>
      </c>
      <c r="E11901" s="13" t="s">
        <v>19</v>
      </c>
      <c r="F11901" s="13" t="s">
        <v>925</v>
      </c>
      <c r="G11901" s="14" t="s">
        <v>149</v>
      </c>
      <c r="H11901" s="15">
        <f>HYPERLINK("https://docs.wto.org/imrd/directdoc.asp?DDFDocuments/t/G/SPS/NPHL35A2.DOC","EN")</f>
      </c>
      <c r="I11901" s="15">
        <f>HYPERLINK("https://docs.wto.org/imrd/directdoc.asp?DDFDocuments/u/G/SPS/NPHL35A2.DOC","FR")</f>
      </c>
      <c r="J11901" s="15">
        <f>HYPERLINK("https://docs.wto.org/imrd/directdoc.asp?DDFDocuments/v/G/SPS/NPHL35A2.DOC","ES")</f>
      </c>
    </row>
    <row r="11902">
      <c r="A11902" s="10" t="s">
        <v>20345</v>
      </c>
      <c r="B11902" s="11" t="s">
        <v>145</v>
      </c>
      <c r="C11902" s="10" t="s">
        <v>12</v>
      </c>
      <c r="D11902" s="12">
        <v>37392</v>
      </c>
      <c r="E11902" s="13" t="s">
        <v>20346</v>
      </c>
      <c r="F11902" s="13" t="s">
        <v>7841</v>
      </c>
      <c r="G11902" s="14" t="s">
        <v>12748</v>
      </c>
      <c r="H11902" s="15">
        <f>HYPERLINK("https://docs.wto.org/imrd/directdoc.asp?DDFDocuments/t/G/SPS/NPHL42.DOC","EN")</f>
      </c>
      <c r="I11902" s="15">
        <f>HYPERLINK("https://docs.wto.org/imrd/directdoc.asp?DDFDocuments/u/G/SPS/NPHL42.DOC","FR")</f>
      </c>
      <c r="J11902" s="15">
        <f>HYPERLINK("https://docs.wto.org/imrd/directdoc.asp?DDFDocuments/v/G/SPS/NPHL42.DOC","ES")</f>
      </c>
    </row>
    <row r="11903">
      <c r="A11903" s="10" t="s">
        <v>20347</v>
      </c>
      <c r="B11903" s="11" t="s">
        <v>127</v>
      </c>
      <c r="C11903" s="10" t="s">
        <v>12</v>
      </c>
      <c r="D11903" s="12">
        <v>37391</v>
      </c>
      <c r="E11903" s="13" t="s">
        <v>20348</v>
      </c>
      <c r="F11903" s="13" t="s">
        <v>2192</v>
      </c>
      <c r="G11903" s="14" t="s">
        <v>16822</v>
      </c>
      <c r="H11903" s="15">
        <f>HYPERLINK("https://docs.wto.org/imrd/directdoc.asp?DDFDocuments/t/g/sps/NHKG19.doc","EN")</f>
      </c>
      <c r="I11903" s="15">
        <f>HYPERLINK("https://docs.wto.org/imrd/directdoc.asp?DDFDocuments/u/g/sps/NHKG19.doc","FR")</f>
      </c>
      <c r="J11903" s="15">
        <f>HYPERLINK("https://docs.wto.org/imrd/directdoc.asp?DDFDocuments/v/g/sps/NHKG19.doc","ES")</f>
      </c>
    </row>
    <row r="11904">
      <c r="A11904" s="10" t="s">
        <v>20349</v>
      </c>
      <c r="B11904" s="11" t="s">
        <v>87</v>
      </c>
      <c r="C11904" s="10" t="s">
        <v>18</v>
      </c>
      <c r="D11904" s="12">
        <v>37391</v>
      </c>
      <c r="E11904" s="13" t="s">
        <v>20350</v>
      </c>
      <c r="F11904" s="13" t="s">
        <v>32</v>
      </c>
      <c r="G11904" s="14"/>
      <c r="H11904" s="15">
        <f>HYPERLINK("https://docs.wto.org/imrd/directdoc.asp?DDFDocuments/q/G/SPS/NMEX184.pdf","EN")</f>
      </c>
      <c r="I11904" s="15">
        <f>HYPERLINK("https://docs.wto.org/imrd/directdoc.asp?DDFDocuments/r/G/SPS/NMEX184.pdf","FR")</f>
      </c>
      <c r="J11904" s="15">
        <f>HYPERLINK("https://docs.wto.org/imrd/directdoc.asp?DDFDocuments/s/G/SPS/NMEX184.pdf","ES")</f>
      </c>
    </row>
    <row r="11905">
      <c r="A11905" s="10" t="s">
        <v>20351</v>
      </c>
      <c r="B11905" s="11" t="s">
        <v>161</v>
      </c>
      <c r="C11905" s="10" t="s">
        <v>18</v>
      </c>
      <c r="D11905" s="12">
        <v>37390</v>
      </c>
      <c r="E11905" s="13" t="s">
        <v>19</v>
      </c>
      <c r="F11905" s="13" t="s">
        <v>9543</v>
      </c>
      <c r="G11905" s="14" t="s">
        <v>14097</v>
      </c>
      <c r="H11905" s="15">
        <f>HYPERLINK("https://docs.wto.org/imrd/directdoc.asp?DDFDocuments/t/G/SPS/NUSA171R1.DOC","EN")</f>
      </c>
      <c r="I11905" s="15">
        <f>HYPERLINK("https://docs.wto.org/imrd/directdoc.asp?DDFDocuments/u/G/SPS/NUSA171R1.DOC","FR")</f>
      </c>
      <c r="J11905" s="15">
        <f>HYPERLINK("https://docs.wto.org/imrd/directdoc.asp?DDFDocuments/v/G/SPS/NUSA171R1.DOC","ES")</f>
      </c>
    </row>
    <row r="11906">
      <c r="A11906" s="10" t="s">
        <v>20352</v>
      </c>
      <c r="B11906" s="11" t="s">
        <v>622</v>
      </c>
      <c r="C11906" s="10" t="s">
        <v>12</v>
      </c>
      <c r="D11906" s="12">
        <v>37389</v>
      </c>
      <c r="E11906" s="13" t="s">
        <v>20353</v>
      </c>
      <c r="F11906" s="13" t="s">
        <v>7603</v>
      </c>
      <c r="G11906" s="14" t="s">
        <v>34</v>
      </c>
      <c r="H11906" s="15">
        <f>HYPERLINK("https://docs.wto.org/imrd/directdoc.asp?DDFDocuments/t/G/SPS/NBHR4.DOC","EN")</f>
      </c>
      <c r="I11906" s="15">
        <f>HYPERLINK("https://docs.wto.org/imrd/directdoc.asp?DDFDocuments/u/G/SPS/NBHR4.DOC","FR")</f>
      </c>
      <c r="J11906" s="15">
        <f>HYPERLINK("https://docs.wto.org/imrd/directdoc.asp?DDFDocuments/v/G/SPS/NBHR4.DOC","ES")</f>
      </c>
    </row>
    <row r="11907">
      <c r="A11907" s="10" t="s">
        <v>20354</v>
      </c>
      <c r="B11907" s="11" t="s">
        <v>79</v>
      </c>
      <c r="C11907" s="10" t="s">
        <v>18</v>
      </c>
      <c r="D11907" s="12">
        <v>37389</v>
      </c>
      <c r="E11907" s="13" t="s">
        <v>1351</v>
      </c>
      <c r="F11907" s="13" t="s">
        <v>18569</v>
      </c>
      <c r="G11907" s="14"/>
      <c r="H11907" s="15">
        <f>HYPERLINK("https://docs.wto.org/imrd/directdoc.asp?DDFDocuments/t/G/SPS/NCOL52.DOC","EN")</f>
      </c>
      <c r="I11907" s="15">
        <f>HYPERLINK("https://docs.wto.org/imrd/directdoc.asp?DDFDocuments/u/G/SPS/NCOL52.DOC","FR")</f>
      </c>
      <c r="J11907" s="15">
        <f>HYPERLINK("https://docs.wto.org/imrd/directdoc.asp?DDFDocuments/v/G/SPS/NCOL52.DOC","ES")</f>
      </c>
    </row>
    <row r="11908">
      <c r="A11908" s="10" t="s">
        <v>20355</v>
      </c>
      <c r="B11908" s="11" t="s">
        <v>27</v>
      </c>
      <c r="C11908" s="10" t="s">
        <v>18</v>
      </c>
      <c r="D11908" s="12">
        <v>37389</v>
      </c>
      <c r="E11908" s="13" t="s">
        <v>20356</v>
      </c>
      <c r="F11908" s="13" t="s">
        <v>18564</v>
      </c>
      <c r="G11908" s="14"/>
      <c r="H11908" s="15">
        <f>HYPERLINK("https://docs.wto.org/imrd/directdoc.asp?DDFDocuments/t/g/sps/NCRI26.doc","EN")</f>
      </c>
      <c r="I11908" s="15">
        <f>HYPERLINK("https://docs.wto.org/imrd/directdoc.asp?DDFDocuments/u/g/sps/NCRI26.doc","FR")</f>
      </c>
      <c r="J11908" s="15">
        <f>HYPERLINK("https://docs.wto.org/imrd/directdoc.asp?DDFDocuments/v/g/sps/NCRI26.doc","ES")</f>
      </c>
    </row>
    <row r="11909">
      <c r="A11909" s="10" t="s">
        <v>20357</v>
      </c>
      <c r="B11909" s="11" t="s">
        <v>720</v>
      </c>
      <c r="C11909" s="10" t="s">
        <v>40</v>
      </c>
      <c r="D11909" s="12">
        <v>37389</v>
      </c>
      <c r="E11909" s="13" t="s">
        <v>19</v>
      </c>
      <c r="F11909" s="13" t="s">
        <v>5163</v>
      </c>
      <c r="G11909" s="14"/>
      <c r="H11909" s="15">
        <f>HYPERLINK("https://docs.wto.org/imrd/directdoc.asp?DDFDocuments/t/G/SPS/NSLV38A1.DOC","EN")</f>
      </c>
      <c r="I11909" s="15">
        <f>HYPERLINK("https://docs.wto.org/imrd/directdoc.asp?DDFDocuments/u/G/SPS/NSLV38A1.DOC","FR")</f>
      </c>
      <c r="J11909" s="15">
        <f>HYPERLINK("https://docs.wto.org/imrd/directdoc.asp?DDFDocuments/v/G/SPS/NSLV38A1.DOC","ES")</f>
      </c>
    </row>
    <row r="11910">
      <c r="A11910" s="10" t="s">
        <v>20358</v>
      </c>
      <c r="B11910" s="11" t="s">
        <v>720</v>
      </c>
      <c r="C11910" s="10" t="s">
        <v>40</v>
      </c>
      <c r="D11910" s="12">
        <v>37389</v>
      </c>
      <c r="E11910" s="13" t="s">
        <v>19</v>
      </c>
      <c r="F11910" s="13" t="s">
        <v>5163</v>
      </c>
      <c r="G11910" s="14"/>
      <c r="H11910" s="15">
        <f>HYPERLINK("https://docs.wto.org/imrd/directdoc.asp?DDFDocuments/t/G/SPS/NSLV40A1.DOC","EN")</f>
      </c>
      <c r="I11910" s="15">
        <f>HYPERLINK("https://docs.wto.org/imrd/directdoc.asp?DDFDocuments/u/G/SPS/NSLV40A1.DOC","FR")</f>
      </c>
      <c r="J11910" s="15">
        <f>HYPERLINK("https://docs.wto.org/imrd/directdoc.asp?DDFDocuments/v/G/SPS/NSLV40A1.DOC","ES")</f>
      </c>
    </row>
    <row r="11911">
      <c r="A11911" s="10" t="s">
        <v>20359</v>
      </c>
      <c r="B11911" s="11" t="s">
        <v>720</v>
      </c>
      <c r="C11911" s="10" t="s">
        <v>40</v>
      </c>
      <c r="D11911" s="12">
        <v>37389</v>
      </c>
      <c r="E11911" s="13" t="s">
        <v>19</v>
      </c>
      <c r="F11911" s="13" t="s">
        <v>5163</v>
      </c>
      <c r="G11911" s="14"/>
      <c r="H11911" s="15">
        <f>HYPERLINK("https://docs.wto.org/imrd/directdoc.asp?DDFDocuments/t/G/SPS/NSLV41A1.DOC","EN")</f>
      </c>
      <c r="I11911" s="15">
        <f>HYPERLINK("https://docs.wto.org/imrd/directdoc.asp?DDFDocuments/u/G/SPS/NSLV41A1.DOC","FR")</f>
      </c>
      <c r="J11911" s="15">
        <f>HYPERLINK("https://docs.wto.org/imrd/directdoc.asp?DDFDocuments/v/G/SPS/NSLV41A1.DOC","ES")</f>
      </c>
    </row>
    <row r="11912">
      <c r="A11912" s="10" t="s">
        <v>20360</v>
      </c>
      <c r="B11912" s="11" t="s">
        <v>720</v>
      </c>
      <c r="C11912" s="10" t="s">
        <v>40</v>
      </c>
      <c r="D11912" s="12">
        <v>37389</v>
      </c>
      <c r="E11912" s="13" t="s">
        <v>19</v>
      </c>
      <c r="F11912" s="13" t="s">
        <v>5163</v>
      </c>
      <c r="G11912" s="14"/>
      <c r="H11912" s="15">
        <f>HYPERLINK("https://docs.wto.org/imrd/directdoc.asp?DDFDocuments/q/G/SPS/NSLV42A1.pdf","EN")</f>
      </c>
      <c r="I11912" s="15">
        <f>HYPERLINK("https://docs.wto.org/imrd/directdoc.asp?DDFDocuments/r/G/SPS/NSLV42A1.pdf","FR")</f>
      </c>
      <c r="J11912" s="15">
        <f>HYPERLINK("https://docs.wto.org/imrd/directdoc.asp?DDFDocuments/s/G/SPS/NSLV42A1.pdf","ES")</f>
      </c>
    </row>
    <row r="11913">
      <c r="A11913" s="10" t="s">
        <v>20361</v>
      </c>
      <c r="B11913" s="11" t="s">
        <v>720</v>
      </c>
      <c r="C11913" s="10" t="s">
        <v>40</v>
      </c>
      <c r="D11913" s="12">
        <v>37389</v>
      </c>
      <c r="E11913" s="13" t="s">
        <v>19</v>
      </c>
      <c r="F11913" s="13" t="s">
        <v>5163</v>
      </c>
      <c r="G11913" s="14"/>
      <c r="H11913" s="15">
        <f>HYPERLINK("https://docs.wto.org/imrd/directdoc.asp?DDFDocuments/q/G/SPS/NSLV43A1.pdf","EN")</f>
      </c>
      <c r="I11913" s="15">
        <f>HYPERLINK("https://docs.wto.org/imrd/directdoc.asp?DDFDocuments/r/G/SPS/NSLV43A1.pdf","FR")</f>
      </c>
      <c r="J11913" s="15">
        <f>HYPERLINK("https://docs.wto.org/imrd/directdoc.asp?DDFDocuments/s/G/SPS/NSLV43A1.pdf","ES")</f>
      </c>
    </row>
    <row r="11914">
      <c r="A11914" s="10" t="s">
        <v>20362</v>
      </c>
      <c r="B11914" s="11" t="s">
        <v>720</v>
      </c>
      <c r="C11914" s="10" t="s">
        <v>40</v>
      </c>
      <c r="D11914" s="12">
        <v>37389</v>
      </c>
      <c r="E11914" s="13" t="s">
        <v>19</v>
      </c>
      <c r="F11914" s="13" t="s">
        <v>5163</v>
      </c>
      <c r="G11914" s="14"/>
      <c r="H11914" s="15">
        <f>HYPERLINK("https://docs.wto.org/imrd/directdoc.asp?DDFDocuments/q/G/SPS/NSLV44A1.pdf","EN")</f>
      </c>
      <c r="I11914" s="15">
        <f>HYPERLINK("https://docs.wto.org/imrd/directdoc.asp?DDFDocuments/r/G/SPS/NSLV44A1.pdf","FR")</f>
      </c>
      <c r="J11914" s="15">
        <f>HYPERLINK("https://docs.wto.org/imrd/directdoc.asp?DDFDocuments/s/G/SPS/NSLV44A1.pdf","ES")</f>
      </c>
    </row>
    <row r="11915">
      <c r="A11915" s="10" t="s">
        <v>20363</v>
      </c>
      <c r="B11915" s="11" t="s">
        <v>161</v>
      </c>
      <c r="C11915" s="10" t="s">
        <v>201</v>
      </c>
      <c r="D11915" s="12">
        <v>37389</v>
      </c>
      <c r="E11915" s="13" t="s">
        <v>19</v>
      </c>
      <c r="F11915" s="13" t="s">
        <v>24</v>
      </c>
      <c r="G11915" s="14"/>
      <c r="H11915" s="15">
        <f>HYPERLINK("https://docs.wto.org/imrd/directdoc.asp?DDFDocuments/t/g/sps/NUSA556C1.doc","EN")</f>
      </c>
      <c r="I11915" s="15">
        <f>HYPERLINK("https://docs.wto.org/imrd/directdoc.asp?DDFDocuments/u/g/sps/NUSA556C1.doc","FR")</f>
      </c>
      <c r="J11915" s="15">
        <f>HYPERLINK("https://docs.wto.org/imrd/directdoc.asp?DDFDocuments/v/g/sps/NUSA556C1.doc","ES")</f>
      </c>
    </row>
    <row r="11916">
      <c r="A11916" s="10" t="s">
        <v>20364</v>
      </c>
      <c r="B11916" s="11" t="s">
        <v>149</v>
      </c>
      <c r="C11916" s="10" t="s">
        <v>12</v>
      </c>
      <c r="D11916" s="12">
        <v>37382</v>
      </c>
      <c r="E11916" s="13" t="s">
        <v>20365</v>
      </c>
      <c r="F11916" s="13" t="s">
        <v>5069</v>
      </c>
      <c r="G11916" s="14" t="s">
        <v>1412</v>
      </c>
      <c r="H11916" s="15">
        <f>HYPERLINK("https://docs.wto.org/imrd/directdoc.asp?DDFDocuments/t/G/SPS/NCHN5.DOC","EN")</f>
      </c>
      <c r="I11916" s="15">
        <f>HYPERLINK("https://docs.wto.org/imrd/directdoc.asp?DDFDocuments/u/G/SPS/NCHN5.DOC","FR")</f>
      </c>
      <c r="J11916" s="15">
        <f>HYPERLINK("https://docs.wto.org/imrd/directdoc.asp?DDFDocuments/v/G/SPS/NCHN5.DOC","ES")</f>
      </c>
    </row>
    <row r="11917">
      <c r="A11917" s="10" t="s">
        <v>20366</v>
      </c>
      <c r="B11917" s="11" t="s">
        <v>153</v>
      </c>
      <c r="C11917" s="10" t="s">
        <v>40</v>
      </c>
      <c r="D11917" s="12">
        <v>37382</v>
      </c>
      <c r="E11917" s="13" t="s">
        <v>19</v>
      </c>
      <c r="F11917" s="13" t="s">
        <v>1300</v>
      </c>
      <c r="G11917" s="14" t="s">
        <v>20367</v>
      </c>
      <c r="H11917" s="15">
        <f>HYPERLINK("https://docs.wto.org/imrd/directdoc.asp?DDFDocuments/t/G/SPS/NKOR109A1.DOC","EN")</f>
      </c>
      <c r="I11917" s="15">
        <f>HYPERLINK("https://docs.wto.org/imrd/directdoc.asp?DDFDocuments/u/G/SPS/NKOR109A1.DOC","FR")</f>
      </c>
      <c r="J11917" s="15">
        <f>HYPERLINK("https://docs.wto.org/imrd/directdoc.asp?DDFDocuments/v/G/SPS/NKOR109A1.DOC","ES")</f>
      </c>
    </row>
    <row r="11918">
      <c r="A11918" s="10" t="s">
        <v>20368</v>
      </c>
      <c r="B11918" s="11" t="s">
        <v>161</v>
      </c>
      <c r="C11918" s="10" t="s">
        <v>40</v>
      </c>
      <c r="D11918" s="12">
        <v>37378</v>
      </c>
      <c r="E11918" s="13" t="s">
        <v>19</v>
      </c>
      <c r="F11918" s="13" t="s">
        <v>92</v>
      </c>
      <c r="G11918" s="14" t="s">
        <v>4098</v>
      </c>
      <c r="H11918" s="15">
        <f>HYPERLINK("https://docs.wto.org/imrd/directdoc.asp?DDFDocuments/t/G/SPS/NUSA214A2.DOC","EN")</f>
      </c>
      <c r="I11918" s="15">
        <f>HYPERLINK("https://docs.wto.org/imrd/directdoc.asp?DDFDocuments/u/G/SPS/NUSA214A2.DOC","FR")</f>
      </c>
      <c r="J11918" s="15">
        <f>HYPERLINK("https://docs.wto.org/imrd/directdoc.asp?DDFDocuments/v/G/SPS/NUSA214A2.DOC","ES")</f>
      </c>
    </row>
    <row r="11919">
      <c r="A11919" s="10" t="s">
        <v>20369</v>
      </c>
      <c r="B11919" s="11" t="s">
        <v>365</v>
      </c>
      <c r="C11919" s="10" t="s">
        <v>18</v>
      </c>
      <c r="D11919" s="12">
        <v>37377</v>
      </c>
      <c r="E11919" s="13" t="s">
        <v>20370</v>
      </c>
      <c r="F11919" s="13" t="s">
        <v>15215</v>
      </c>
      <c r="G11919" s="14" t="s">
        <v>233</v>
      </c>
      <c r="H11919" s="15">
        <f>HYPERLINK("https://docs.wto.org/imrd/directdoc.asp?DDFDocuments/q/G/SPS/NCHL106.pdf","EN")</f>
      </c>
      <c r="I11919" s="15">
        <f>HYPERLINK("https://docs.wto.org/imrd/directdoc.asp?DDFDocuments/r/G/SPS/NCHL106.pdf","FR")</f>
      </c>
      <c r="J11919" s="15">
        <f>HYPERLINK("https://docs.wto.org/imrd/directdoc.asp?DDFDocuments/s/G/SPS/NCHL106.pdf","ES")</f>
      </c>
    </row>
    <row r="11920">
      <c r="A11920" s="10" t="s">
        <v>20371</v>
      </c>
      <c r="B11920" s="11" t="s">
        <v>365</v>
      </c>
      <c r="C11920" s="10" t="s">
        <v>18</v>
      </c>
      <c r="D11920" s="12">
        <v>37377</v>
      </c>
      <c r="E11920" s="13" t="s">
        <v>20372</v>
      </c>
      <c r="F11920" s="13" t="s">
        <v>607</v>
      </c>
      <c r="G11920" s="14" t="s">
        <v>87</v>
      </c>
      <c r="H11920" s="15">
        <f>HYPERLINK("https://docs.wto.org/imrd/directdoc.asp?DDFDocuments/t/G/SPS/NCHL107.DOC","EN")</f>
      </c>
      <c r="I11920" s="15">
        <f>HYPERLINK("https://docs.wto.org/imrd/directdoc.asp?DDFDocuments/u/G/SPS/NCHL107.DOC","FR")</f>
      </c>
      <c r="J11920" s="15">
        <f>HYPERLINK("https://docs.wto.org/imrd/directdoc.asp?DDFDocuments/v/G/SPS/NCHL107.DOC","ES")</f>
      </c>
    </row>
    <row r="11921">
      <c r="A11921" s="10" t="s">
        <v>20373</v>
      </c>
      <c r="B11921" s="11" t="s">
        <v>365</v>
      </c>
      <c r="C11921" s="10" t="s">
        <v>18</v>
      </c>
      <c r="D11921" s="12">
        <v>37377</v>
      </c>
      <c r="E11921" s="13" t="s">
        <v>20374</v>
      </c>
      <c r="F11921" s="13" t="s">
        <v>992</v>
      </c>
      <c r="G11921" s="14" t="s">
        <v>87</v>
      </c>
      <c r="H11921" s="15">
        <f>HYPERLINK("https://docs.wto.org/imrd/directdoc.asp?DDFDocuments/t/G/SPS/NCHL108.DOC","EN")</f>
      </c>
      <c r="I11921" s="15">
        <f>HYPERLINK("https://docs.wto.org/imrd/directdoc.asp?DDFDocuments/u/G/SPS/NCHL108.DOC","FR")</f>
      </c>
      <c r="J11921" s="15">
        <f>HYPERLINK("https://docs.wto.org/imrd/directdoc.asp?DDFDocuments/v/G/SPS/NCHL108.DOC","ES")</f>
      </c>
    </row>
    <row r="11922">
      <c r="A11922" s="10" t="s">
        <v>20375</v>
      </c>
      <c r="B11922" s="11" t="s">
        <v>365</v>
      </c>
      <c r="C11922" s="10" t="s">
        <v>18</v>
      </c>
      <c r="D11922" s="12">
        <v>37377</v>
      </c>
      <c r="E11922" s="13" t="s">
        <v>20376</v>
      </c>
      <c r="F11922" s="13" t="s">
        <v>992</v>
      </c>
      <c r="G11922" s="14"/>
      <c r="H11922" s="15">
        <f>HYPERLINK("https://docs.wto.org/imrd/directdoc.asp?DDFDocuments/t/G/SPS/NCHL109.DOC","EN")</f>
      </c>
      <c r="I11922" s="15">
        <f>HYPERLINK("https://docs.wto.org/imrd/directdoc.asp?DDFDocuments/u/G/SPS/NCHL109.DOC","FR")</f>
      </c>
      <c r="J11922" s="15">
        <f>HYPERLINK("https://docs.wto.org/imrd/directdoc.asp?DDFDocuments/v/G/SPS/NCHL109.DOC","ES")</f>
      </c>
    </row>
    <row r="11923">
      <c r="A11923" s="10" t="s">
        <v>20377</v>
      </c>
      <c r="B11923" s="11" t="s">
        <v>233</v>
      </c>
      <c r="C11923" s="10" t="s">
        <v>18</v>
      </c>
      <c r="D11923" s="12">
        <v>37377</v>
      </c>
      <c r="E11923" s="13" t="s">
        <v>20378</v>
      </c>
      <c r="F11923" s="13" t="s">
        <v>359</v>
      </c>
      <c r="G11923" s="14" t="s">
        <v>779</v>
      </c>
      <c r="H11923" s="15">
        <f>HYPERLINK("https://docs.wto.org/imrd/directdoc.asp?DDFDocuments/t/G/SPS/NPER40.DOC","EN")</f>
      </c>
      <c r="I11923" s="15">
        <f>HYPERLINK("https://docs.wto.org/imrd/directdoc.asp?DDFDocuments/u/G/SPS/NPER40.DOC","FR")</f>
      </c>
      <c r="J11923" s="15">
        <f>HYPERLINK("https://docs.wto.org/imrd/directdoc.asp?DDFDocuments/v/G/SPS/NPER40.DOC","ES")</f>
      </c>
    </row>
    <row r="11924">
      <c r="A11924" s="10" t="s">
        <v>20379</v>
      </c>
      <c r="B11924" s="11" t="s">
        <v>188</v>
      </c>
      <c r="C11924" s="10" t="s">
        <v>18</v>
      </c>
      <c r="D11924" s="12">
        <v>37372</v>
      </c>
      <c r="E11924" s="13" t="s">
        <v>20380</v>
      </c>
      <c r="F11924" s="13" t="s">
        <v>992</v>
      </c>
      <c r="G11924" s="14" t="s">
        <v>19413</v>
      </c>
      <c r="H11924" s="15">
        <f>HYPERLINK("https://docs.wto.org/imrd/directdoc.asp?DDFDocuments/t/g/sps/NAUS139.doc","EN")</f>
      </c>
      <c r="I11924" s="15">
        <f>HYPERLINK("https://docs.wto.org/imrd/directdoc.asp?DDFDocuments/u/g/sps/NAUS139.doc","FR")</f>
      </c>
      <c r="J11924" s="15">
        <f>HYPERLINK("https://docs.wto.org/imrd/directdoc.asp?DDFDocuments/v/g/sps/NAUS139.doc","ES")</f>
      </c>
    </row>
    <row r="11925">
      <c r="A11925" s="10" t="s">
        <v>20381</v>
      </c>
      <c r="B11925" s="11" t="s">
        <v>7679</v>
      </c>
      <c r="C11925" s="10" t="s">
        <v>40</v>
      </c>
      <c r="D11925" s="12">
        <v>37372</v>
      </c>
      <c r="E11925" s="13" t="s">
        <v>19</v>
      </c>
      <c r="F11925" s="13" t="s">
        <v>5163</v>
      </c>
      <c r="G11925" s="14"/>
      <c r="H11925" s="15">
        <f>HYPERLINK("https://docs.wto.org/imrd/directdoc.asp?DDFDocuments/q/G/SPS/NSVN15A1.pdf","EN")</f>
      </c>
      <c r="I11925" s="15">
        <f>HYPERLINK("https://docs.wto.org/imrd/directdoc.asp?DDFDocuments/r/G/SPS/NSVN15A1.pdf","FR")</f>
      </c>
      <c r="J11925" s="15">
        <f>HYPERLINK("https://docs.wto.org/imrd/directdoc.asp?DDFDocuments/s/G/SPS/NSVN15A1.pdf","ES")</f>
      </c>
    </row>
    <row r="11926">
      <c r="A11926" s="10" t="s">
        <v>20382</v>
      </c>
      <c r="B11926" s="11" t="s">
        <v>7679</v>
      </c>
      <c r="C11926" s="10" t="s">
        <v>18</v>
      </c>
      <c r="D11926" s="12">
        <v>37372</v>
      </c>
      <c r="E11926" s="13" t="s">
        <v>20383</v>
      </c>
      <c r="F11926" s="13" t="s">
        <v>1089</v>
      </c>
      <c r="G11926" s="14"/>
      <c r="H11926" s="15">
        <f>HYPERLINK("https://docs.wto.org/imrd/directdoc.asp?DDFDocuments/t/G/SPS/NSVN16.DOC","EN")</f>
      </c>
      <c r="I11926" s="15">
        <f>HYPERLINK("https://docs.wto.org/imrd/directdoc.asp?DDFDocuments/u/G/SPS/NSVN16.DOC","FR")</f>
      </c>
      <c r="J11926" s="15">
        <f>HYPERLINK("https://docs.wto.org/imrd/directdoc.asp?DDFDocuments/v/G/SPS/NSVN16.DOC","ES")</f>
      </c>
    </row>
    <row r="11927">
      <c r="A11927" s="10" t="s">
        <v>20384</v>
      </c>
      <c r="B11927" s="11" t="s">
        <v>161</v>
      </c>
      <c r="C11927" s="10" t="s">
        <v>12</v>
      </c>
      <c r="D11927" s="12">
        <v>37370</v>
      </c>
      <c r="E11927" s="13" t="s">
        <v>20385</v>
      </c>
      <c r="F11927" s="13" t="s">
        <v>15131</v>
      </c>
      <c r="G11927" s="14"/>
      <c r="H11927" s="15">
        <f>HYPERLINK("https://docs.wto.org/imrd/directdoc.asp?DDFDocuments/t/G/SPS/NUSA580.DOC","EN")</f>
      </c>
      <c r="I11927" s="15">
        <f>HYPERLINK("https://docs.wto.org/imrd/directdoc.asp?DDFDocuments/u/G/SPS/NUSA580.DOC","FR")</f>
      </c>
      <c r="J11927" s="15">
        <f>HYPERLINK("https://docs.wto.org/imrd/directdoc.asp?DDFDocuments/v/G/SPS/NUSA580.DOC","ES")</f>
      </c>
    </row>
    <row r="11928">
      <c r="A11928" s="10" t="s">
        <v>20386</v>
      </c>
      <c r="B11928" s="11" t="s">
        <v>161</v>
      </c>
      <c r="C11928" s="10" t="s">
        <v>18</v>
      </c>
      <c r="D11928" s="12">
        <v>37370</v>
      </c>
      <c r="E11928" s="13" t="s">
        <v>12683</v>
      </c>
      <c r="F11928" s="13" t="s">
        <v>607</v>
      </c>
      <c r="G11928" s="14" t="s">
        <v>1274</v>
      </c>
      <c r="H11928" s="15">
        <f>HYPERLINK("https://docs.wto.org/imrd/directdoc.asp?DDFDocuments/t/G/SPS/NUSA581.DOC","EN")</f>
      </c>
      <c r="I11928" s="15">
        <f>HYPERLINK("https://docs.wto.org/imrd/directdoc.asp?DDFDocuments/u/G/SPS/NUSA581.DOC","FR")</f>
      </c>
      <c r="J11928" s="15">
        <f>HYPERLINK("https://docs.wto.org/imrd/directdoc.asp?DDFDocuments/v/G/SPS/NUSA581.DOC","ES")</f>
      </c>
    </row>
    <row r="11929">
      <c r="A11929" s="10" t="s">
        <v>20387</v>
      </c>
      <c r="B11929" s="11" t="s">
        <v>127</v>
      </c>
      <c r="C11929" s="10" t="s">
        <v>40</v>
      </c>
      <c r="D11929" s="12">
        <v>37368</v>
      </c>
      <c r="E11929" s="13" t="s">
        <v>19</v>
      </c>
      <c r="F11929" s="13" t="s">
        <v>925</v>
      </c>
      <c r="G11929" s="14" t="s">
        <v>520</v>
      </c>
      <c r="H11929" s="15">
        <f>HYPERLINK("https://docs.wto.org/imrd/directdoc.asp?DDFDocuments/t/G/SPS/NHKG13A1.DOC","EN")</f>
      </c>
      <c r="I11929" s="15">
        <f>HYPERLINK("https://docs.wto.org/imrd/directdoc.asp?DDFDocuments/u/G/SPS/NHKG13A1.DOC","FR")</f>
      </c>
      <c r="J11929" s="15">
        <f>HYPERLINK("https://docs.wto.org/imrd/directdoc.asp?DDFDocuments/v/G/SPS/NHKG13A1.DOC","ES")</f>
      </c>
    </row>
    <row r="11930">
      <c r="A11930" s="10" t="s">
        <v>20388</v>
      </c>
      <c r="B11930" s="11" t="s">
        <v>145</v>
      </c>
      <c r="C11930" s="10" t="s">
        <v>18</v>
      </c>
      <c r="D11930" s="12">
        <v>37368</v>
      </c>
      <c r="E11930" s="13" t="s">
        <v>20389</v>
      </c>
      <c r="F11930" s="13" t="s">
        <v>20390</v>
      </c>
      <c r="G11930" s="14"/>
      <c r="H11930" s="15">
        <f>HYPERLINK("https://docs.wto.org/imrd/directdoc.asp?DDFDocuments/t/G/SPS/NPHL41.DOC","EN")</f>
      </c>
      <c r="I11930" s="15">
        <f>HYPERLINK("https://docs.wto.org/imrd/directdoc.asp?DDFDocuments/u/G/SPS/NPHL41.DOC","FR")</f>
      </c>
      <c r="J11930" s="15">
        <f>HYPERLINK("https://docs.wto.org/imrd/directdoc.asp?DDFDocuments/v/G/SPS/NPHL41.DOC","ES")</f>
      </c>
    </row>
    <row r="11931">
      <c r="A11931" s="10" t="s">
        <v>20391</v>
      </c>
      <c r="B11931" s="11" t="s">
        <v>149</v>
      </c>
      <c r="C11931" s="10" t="s">
        <v>18</v>
      </c>
      <c r="D11931" s="12">
        <v>37365</v>
      </c>
      <c r="E11931" s="13" t="s">
        <v>210</v>
      </c>
      <c r="F11931" s="13" t="s">
        <v>992</v>
      </c>
      <c r="G11931" s="14" t="s">
        <v>195</v>
      </c>
      <c r="H11931" s="15">
        <f>HYPERLINK("https://docs.wto.org/imrd/directdoc.asp?DDFDocuments/t/g/sps/NCHNP107.doc","EN")</f>
      </c>
      <c r="I11931" s="15">
        <f>HYPERLINK("https://docs.wto.org/imrd/directdoc.asp?DDFDocuments/u/g/sps/NCHNP107.doc","FR")</f>
      </c>
      <c r="J11931" s="15">
        <f>HYPERLINK("https://docs.wto.org/imrd/directdoc.asp?DDFDocuments/v/g/sps/NCHNP107.doc","ES")</f>
      </c>
    </row>
    <row r="11932">
      <c r="A11932" s="10" t="s">
        <v>20392</v>
      </c>
      <c r="B11932" s="11" t="s">
        <v>149</v>
      </c>
      <c r="C11932" s="10" t="s">
        <v>18</v>
      </c>
      <c r="D11932" s="12">
        <v>37365</v>
      </c>
      <c r="E11932" s="13" t="s">
        <v>1000</v>
      </c>
      <c r="F11932" s="13" t="s">
        <v>992</v>
      </c>
      <c r="G11932" s="14" t="s">
        <v>79</v>
      </c>
      <c r="H11932" s="15">
        <f>HYPERLINK("https://docs.wto.org/imrd/directdoc.asp?DDFDocuments/q/G/SPS/NCHNP108.pdf","EN")</f>
      </c>
      <c r="I11932" s="15">
        <f>HYPERLINK("https://docs.wto.org/imrd/directdoc.asp?DDFDocuments/r/G/SPS/NCHNP108.pdf","FR")</f>
      </c>
      <c r="J11932" s="15">
        <f>HYPERLINK("https://docs.wto.org/imrd/directdoc.asp?DDFDocuments/s/G/SPS/NCHNP108.pdf","ES")</f>
      </c>
    </row>
    <row r="11933">
      <c r="A11933" s="10" t="s">
        <v>20393</v>
      </c>
      <c r="B11933" s="11" t="s">
        <v>149</v>
      </c>
      <c r="C11933" s="10" t="s">
        <v>18</v>
      </c>
      <c r="D11933" s="12">
        <v>37365</v>
      </c>
      <c r="E11933" s="13" t="s">
        <v>20394</v>
      </c>
      <c r="F11933" s="13" t="s">
        <v>20395</v>
      </c>
      <c r="G11933" s="14"/>
      <c r="H11933" s="15">
        <f>HYPERLINK("https://docs.wto.org/imrd/directdoc.asp?DDFDocuments/t/G/SPS/NCHNP109.DOC","EN")</f>
      </c>
      <c r="I11933" s="15">
        <f>HYPERLINK("https://docs.wto.org/imrd/directdoc.asp?DDFDocuments/u/G/SPS/NCHNP109.DOC","FR")</f>
      </c>
      <c r="J11933" s="15">
        <f>HYPERLINK("https://docs.wto.org/imrd/directdoc.asp?DDFDocuments/v/G/SPS/NCHNP109.DOC","ES")</f>
      </c>
    </row>
    <row r="11934">
      <c r="A11934" s="10" t="s">
        <v>20396</v>
      </c>
      <c r="B11934" s="11" t="s">
        <v>149</v>
      </c>
      <c r="C11934" s="10" t="s">
        <v>18</v>
      </c>
      <c r="D11934" s="12">
        <v>37365</v>
      </c>
      <c r="E11934" s="13" t="s">
        <v>20397</v>
      </c>
      <c r="F11934" s="13" t="s">
        <v>992</v>
      </c>
      <c r="G11934" s="14"/>
      <c r="H11934" s="15">
        <f>HYPERLINK("https://docs.wto.org/imrd/directdoc.asp?DDFDocuments/t/G/SPS/NCHNP111.DOC","EN")</f>
      </c>
      <c r="I11934" s="15">
        <f>HYPERLINK("https://docs.wto.org/imrd/directdoc.asp?DDFDocuments/u/G/SPS/NCHNP111.DOC","FR")</f>
      </c>
      <c r="J11934" s="15">
        <f>HYPERLINK("https://docs.wto.org/imrd/directdoc.asp?DDFDocuments/v/G/SPS/NCHNP111.DOC","ES")</f>
      </c>
    </row>
    <row r="11935">
      <c r="A11935" s="10" t="s">
        <v>20398</v>
      </c>
      <c r="B11935" s="11" t="s">
        <v>149</v>
      </c>
      <c r="C11935" s="10" t="s">
        <v>18</v>
      </c>
      <c r="D11935" s="12">
        <v>37365</v>
      </c>
      <c r="E11935" s="13" t="s">
        <v>20397</v>
      </c>
      <c r="F11935" s="13" t="s">
        <v>992</v>
      </c>
      <c r="G11935" s="14"/>
      <c r="H11935" s="15">
        <f>HYPERLINK("https://docs.wto.org/imrd/directdoc.asp?DDFDocuments/t/G/SPS/NCHNP112.DOC","EN")</f>
      </c>
      <c r="I11935" s="15">
        <f>HYPERLINK("https://docs.wto.org/imrd/directdoc.asp?DDFDocuments/u/G/SPS/NCHNP112.DOC","FR")</f>
      </c>
      <c r="J11935" s="15">
        <f>HYPERLINK("https://docs.wto.org/imrd/directdoc.asp?DDFDocuments/v/G/SPS/NCHNP112.DOC","ES")</f>
      </c>
    </row>
    <row r="11936">
      <c r="A11936" s="10" t="s">
        <v>20399</v>
      </c>
      <c r="B11936" s="11" t="s">
        <v>149</v>
      </c>
      <c r="C11936" s="10" t="s">
        <v>18</v>
      </c>
      <c r="D11936" s="12">
        <v>37365</v>
      </c>
      <c r="E11936" s="13" t="s">
        <v>210</v>
      </c>
      <c r="F11936" s="13" t="s">
        <v>186</v>
      </c>
      <c r="G11936" s="14"/>
      <c r="H11936" s="15">
        <f>HYPERLINK("https://docs.wto.org/imrd/directdoc.asp?DDFDocuments/t/g/sps/NCHNP113.doc","EN")</f>
      </c>
      <c r="I11936" s="15">
        <f>HYPERLINK("https://docs.wto.org/imrd/directdoc.asp?DDFDocuments/u/g/sps/NCHNP113.doc","FR")</f>
      </c>
      <c r="J11936" s="15">
        <f>HYPERLINK("https://docs.wto.org/imrd/directdoc.asp?DDFDocuments/v/g/sps/NCHNP113.doc","ES")</f>
      </c>
    </row>
    <row r="11937">
      <c r="A11937" s="10" t="s">
        <v>20400</v>
      </c>
      <c r="B11937" s="11" t="s">
        <v>149</v>
      </c>
      <c r="C11937" s="10" t="s">
        <v>18</v>
      </c>
      <c r="D11937" s="12">
        <v>37365</v>
      </c>
      <c r="E11937" s="13" t="s">
        <v>20401</v>
      </c>
      <c r="F11937" s="13" t="s">
        <v>992</v>
      </c>
      <c r="G11937" s="14" t="s">
        <v>3481</v>
      </c>
      <c r="H11937" s="15">
        <f>HYPERLINK("https://docs.wto.org/imrd/directdoc.asp?DDFDocuments/t/g/sps/NCHNP116.doc","EN")</f>
      </c>
      <c r="I11937" s="15">
        <f>HYPERLINK("https://docs.wto.org/imrd/directdoc.asp?DDFDocuments/u/g/sps/NCHNP116.doc","FR")</f>
      </c>
      <c r="J11937" s="15">
        <f>HYPERLINK("https://docs.wto.org/imrd/directdoc.asp?DDFDocuments/v/g/sps/NCHNP116.doc","ES")</f>
      </c>
    </row>
    <row r="11938">
      <c r="A11938" s="10" t="s">
        <v>20402</v>
      </c>
      <c r="B11938" s="11" t="s">
        <v>149</v>
      </c>
      <c r="C11938" s="10" t="s">
        <v>18</v>
      </c>
      <c r="D11938" s="12">
        <v>37365</v>
      </c>
      <c r="E11938" s="13" t="s">
        <v>1273</v>
      </c>
      <c r="F11938" s="13" t="s">
        <v>992</v>
      </c>
      <c r="G11938" s="14" t="s">
        <v>3481</v>
      </c>
      <c r="H11938" s="15">
        <f>HYPERLINK("https://docs.wto.org/imrd/directdoc.asp?DDFDocuments/t/G/SPS/NCHNP117.DOC","EN")</f>
      </c>
      <c r="I11938" s="15">
        <f>HYPERLINK("https://docs.wto.org/imrd/directdoc.asp?DDFDocuments/u/G/SPS/NCHNP117.DOC","FR")</f>
      </c>
      <c r="J11938" s="15">
        <f>HYPERLINK("https://docs.wto.org/imrd/directdoc.asp?DDFDocuments/v/G/SPS/NCHNP117.DOC","ES")</f>
      </c>
    </row>
    <row r="11939">
      <c r="A11939" s="10" t="s">
        <v>20403</v>
      </c>
      <c r="B11939" s="11" t="s">
        <v>149</v>
      </c>
      <c r="C11939" s="10" t="s">
        <v>18</v>
      </c>
      <c r="D11939" s="12">
        <v>37365</v>
      </c>
      <c r="E11939" s="13" t="s">
        <v>20404</v>
      </c>
      <c r="F11939" s="13" t="s">
        <v>158</v>
      </c>
      <c r="G11939" s="14"/>
      <c r="H11939" s="15">
        <f>HYPERLINK("https://docs.wto.org/imrd/directdoc.asp?DDFDocuments/q/G/SPS/NCHNP119.pdf","EN")</f>
      </c>
      <c r="I11939" s="15">
        <f>HYPERLINK("https://docs.wto.org/imrd/directdoc.asp?DDFDocuments/r/G/SPS/NCHNP119.pdf","FR")</f>
      </c>
      <c r="J11939" s="15">
        <f>HYPERLINK("https://docs.wto.org/imrd/directdoc.asp?DDFDocuments/s/G/SPS/NCHNP119.pdf","ES")</f>
      </c>
    </row>
    <row r="11940">
      <c r="A11940" s="10" t="s">
        <v>20405</v>
      </c>
      <c r="B11940" s="11" t="s">
        <v>149</v>
      </c>
      <c r="C11940" s="10" t="s">
        <v>18</v>
      </c>
      <c r="D11940" s="12">
        <v>37365</v>
      </c>
      <c r="E11940" s="13" t="s">
        <v>7733</v>
      </c>
      <c r="F11940" s="13" t="s">
        <v>607</v>
      </c>
      <c r="G11940" s="14" t="s">
        <v>1412</v>
      </c>
      <c r="H11940" s="15">
        <f>HYPERLINK("https://docs.wto.org/imrd/directdoc.asp?DDFDocuments/t/G/SPS/NCHNP120.DOC","EN")</f>
      </c>
      <c r="I11940" s="15">
        <f>HYPERLINK("https://docs.wto.org/imrd/directdoc.asp?DDFDocuments/u/G/SPS/NCHNP120.DOC","FR")</f>
      </c>
      <c r="J11940" s="15">
        <f>HYPERLINK("https://docs.wto.org/imrd/directdoc.asp?DDFDocuments/v/G/SPS/NCHNP120.DOC","ES")</f>
      </c>
    </row>
    <row r="11941">
      <c r="A11941" s="10" t="s">
        <v>20406</v>
      </c>
      <c r="B11941" s="11" t="s">
        <v>149</v>
      </c>
      <c r="C11941" s="10" t="s">
        <v>18</v>
      </c>
      <c r="D11941" s="12">
        <v>37365</v>
      </c>
      <c r="E11941" s="13" t="s">
        <v>20407</v>
      </c>
      <c r="F11941" s="13" t="s">
        <v>12125</v>
      </c>
      <c r="G11941" s="14"/>
      <c r="H11941" s="15">
        <f>HYPERLINK("https://docs.wto.org/imrd/directdoc.asp?DDFDocuments/t/G/SPS/NCHNP124.DOC","EN")</f>
      </c>
      <c r="I11941" s="15">
        <f>HYPERLINK("https://docs.wto.org/imrd/directdoc.asp?DDFDocuments/u/G/SPS/NCHNP124.DOC","FR")</f>
      </c>
      <c r="J11941" s="15">
        <f>HYPERLINK("https://docs.wto.org/imrd/directdoc.asp?DDFDocuments/v/G/SPS/NCHNP124.DOC","ES")</f>
      </c>
    </row>
    <row r="11942">
      <c r="A11942" s="10" t="s">
        <v>20408</v>
      </c>
      <c r="B11942" s="11" t="s">
        <v>149</v>
      </c>
      <c r="C11942" s="10" t="s">
        <v>18</v>
      </c>
      <c r="D11942" s="12">
        <v>37365</v>
      </c>
      <c r="E11942" s="13" t="s">
        <v>20409</v>
      </c>
      <c r="F11942" s="13" t="s">
        <v>24</v>
      </c>
      <c r="G11942" s="14"/>
      <c r="H11942" s="15">
        <f>HYPERLINK("https://docs.wto.org/imrd/directdoc.asp?DDFDocuments/q/G/SPS/NCHNP125.pdf","EN")</f>
      </c>
      <c r="I11942" s="15">
        <f>HYPERLINK("https://docs.wto.org/imrd/directdoc.asp?DDFDocuments/r/G/SPS/NCHNP125.pdf","FR")</f>
      </c>
      <c r="J11942" s="15">
        <f>HYPERLINK("https://docs.wto.org/imrd/directdoc.asp?DDFDocuments/s/G/SPS/NCHNP125.pdf","ES")</f>
      </c>
    </row>
    <row r="11943">
      <c r="A11943" s="10" t="s">
        <v>20410</v>
      </c>
      <c r="B11943" s="11" t="s">
        <v>149</v>
      </c>
      <c r="C11943" s="10" t="s">
        <v>18</v>
      </c>
      <c r="D11943" s="12">
        <v>37365</v>
      </c>
      <c r="E11943" s="13" t="s">
        <v>20411</v>
      </c>
      <c r="F11943" s="13" t="s">
        <v>19535</v>
      </c>
      <c r="G11943" s="14"/>
      <c r="H11943" s="15">
        <f>HYPERLINK("https://docs.wto.org/imrd/directdoc.asp?DDFDocuments/t/G/SPS/NCHNP136.DOC","EN")</f>
      </c>
      <c r="I11943" s="15">
        <f>HYPERLINK("https://docs.wto.org/imrd/directdoc.asp?DDFDocuments/u/G/SPS/NCHNP136.DOC","FR")</f>
      </c>
      <c r="J11943" s="15">
        <f>HYPERLINK("https://docs.wto.org/imrd/directdoc.asp?DDFDocuments/v/G/SPS/NCHNP136.DOC","ES")</f>
      </c>
    </row>
    <row r="11944">
      <c r="A11944" s="10" t="s">
        <v>20412</v>
      </c>
      <c r="B11944" s="11" t="s">
        <v>149</v>
      </c>
      <c r="C11944" s="10" t="s">
        <v>18</v>
      </c>
      <c r="D11944" s="12">
        <v>37365</v>
      </c>
      <c r="E11944" s="13" t="s">
        <v>20411</v>
      </c>
      <c r="F11944" s="13" t="s">
        <v>19535</v>
      </c>
      <c r="G11944" s="14"/>
      <c r="H11944" s="15">
        <f>HYPERLINK("https://docs.wto.org/imrd/directdoc.asp?DDFDocuments/t/G/SPS/NCHNP137.DOC","EN")</f>
      </c>
      <c r="I11944" s="15">
        <f>HYPERLINK("https://docs.wto.org/imrd/directdoc.asp?DDFDocuments/u/G/SPS/NCHNP137.DOC","FR")</f>
      </c>
      <c r="J11944" s="15">
        <f>HYPERLINK("https://docs.wto.org/imrd/directdoc.asp?DDFDocuments/v/G/SPS/NCHNP137.DOC","ES")</f>
      </c>
    </row>
    <row r="11945">
      <c r="A11945" s="10" t="s">
        <v>20413</v>
      </c>
      <c r="B11945" s="11" t="s">
        <v>149</v>
      </c>
      <c r="C11945" s="10" t="s">
        <v>18</v>
      </c>
      <c r="D11945" s="12">
        <v>37365</v>
      </c>
      <c r="E11945" s="13" t="s">
        <v>20411</v>
      </c>
      <c r="F11945" s="13" t="s">
        <v>19535</v>
      </c>
      <c r="G11945" s="14"/>
      <c r="H11945" s="15">
        <f>HYPERLINK("https://docs.wto.org/imrd/directdoc.asp?DDFDocuments/t/G/SPS/NCHNP138.DOC","EN")</f>
      </c>
      <c r="I11945" s="15">
        <f>HYPERLINK("https://docs.wto.org/imrd/directdoc.asp?DDFDocuments/u/G/SPS/NCHNP138.DOC","FR")</f>
      </c>
      <c r="J11945" s="15">
        <f>HYPERLINK("https://docs.wto.org/imrd/directdoc.asp?DDFDocuments/v/G/SPS/NCHNP138.DOC","ES")</f>
      </c>
    </row>
    <row r="11946">
      <c r="A11946" s="10" t="s">
        <v>20414</v>
      </c>
      <c r="B11946" s="11" t="s">
        <v>149</v>
      </c>
      <c r="C11946" s="10" t="s">
        <v>18</v>
      </c>
      <c r="D11946" s="12">
        <v>37365</v>
      </c>
      <c r="E11946" s="13" t="s">
        <v>20411</v>
      </c>
      <c r="F11946" s="13" t="s">
        <v>19535</v>
      </c>
      <c r="G11946" s="14"/>
      <c r="H11946" s="15">
        <f>HYPERLINK("https://docs.wto.org/imrd/directdoc.asp?DDFDocuments/t/G/SPS/NCHNP139.DOC","EN")</f>
      </c>
      <c r="I11946" s="15">
        <f>HYPERLINK("https://docs.wto.org/imrd/directdoc.asp?DDFDocuments/u/G/SPS/NCHNP139.DOC","FR")</f>
      </c>
      <c r="J11946" s="15">
        <f>HYPERLINK("https://docs.wto.org/imrd/directdoc.asp?DDFDocuments/v/G/SPS/NCHNP139.DOC","ES")</f>
      </c>
    </row>
    <row r="11947">
      <c r="A11947" s="10" t="s">
        <v>20415</v>
      </c>
      <c r="B11947" s="11" t="s">
        <v>149</v>
      </c>
      <c r="C11947" s="10" t="s">
        <v>18</v>
      </c>
      <c r="D11947" s="12">
        <v>37365</v>
      </c>
      <c r="E11947" s="13" t="s">
        <v>20411</v>
      </c>
      <c r="F11947" s="13" t="s">
        <v>19535</v>
      </c>
      <c r="G11947" s="14"/>
      <c r="H11947" s="15">
        <f>HYPERLINK("https://docs.wto.org/imrd/directdoc.asp?DDFDocuments/t/G/SPS/NCHNP140.DOC","EN")</f>
      </c>
      <c r="I11947" s="15">
        <f>HYPERLINK("https://docs.wto.org/imrd/directdoc.asp?DDFDocuments/u/G/SPS/NCHNP140.DOC","FR")</f>
      </c>
      <c r="J11947" s="15">
        <f>HYPERLINK("https://docs.wto.org/imrd/directdoc.asp?DDFDocuments/v/G/SPS/NCHNP140.DOC","ES")</f>
      </c>
    </row>
    <row r="11948">
      <c r="A11948" s="10" t="s">
        <v>20416</v>
      </c>
      <c r="B11948" s="11" t="s">
        <v>149</v>
      </c>
      <c r="C11948" s="10" t="s">
        <v>18</v>
      </c>
      <c r="D11948" s="12">
        <v>37364</v>
      </c>
      <c r="E11948" s="13" t="s">
        <v>20417</v>
      </c>
      <c r="F11948" s="13" t="s">
        <v>607</v>
      </c>
      <c r="G11948" s="14" t="s">
        <v>3481</v>
      </c>
      <c r="H11948" s="15">
        <f>HYPERLINK("https://docs.wto.org/imrd/directdoc.asp?DDFDocuments/t/G/SPS/NCHNP100.DOC","EN")</f>
      </c>
      <c r="I11948" s="15">
        <f>HYPERLINK("https://docs.wto.org/imrd/directdoc.asp?DDFDocuments/u/G/SPS/NCHNP100.DOC","FR")</f>
      </c>
      <c r="J11948" s="15">
        <f>HYPERLINK("https://docs.wto.org/imrd/directdoc.asp?DDFDocuments/v/G/SPS/NCHNP100.DOC","ES")</f>
      </c>
    </row>
    <row r="11949">
      <c r="A11949" s="10" t="s">
        <v>20418</v>
      </c>
      <c r="B11949" s="11" t="s">
        <v>149</v>
      </c>
      <c r="C11949" s="10" t="s">
        <v>18</v>
      </c>
      <c r="D11949" s="12">
        <v>37364</v>
      </c>
      <c r="E11949" s="13" t="s">
        <v>20417</v>
      </c>
      <c r="F11949" s="13" t="s">
        <v>607</v>
      </c>
      <c r="G11949" s="14" t="s">
        <v>3481</v>
      </c>
      <c r="H11949" s="15">
        <f>HYPERLINK("https://docs.wto.org/imrd/directdoc.asp?DDFDocuments/t/G/SPS/NCHNP101.DOC","EN")</f>
      </c>
      <c r="I11949" s="15">
        <f>HYPERLINK("https://docs.wto.org/imrd/directdoc.asp?DDFDocuments/u/G/SPS/NCHNP101.DOC","FR")</f>
      </c>
      <c r="J11949" s="15">
        <f>HYPERLINK("https://docs.wto.org/imrd/directdoc.asp?DDFDocuments/v/G/SPS/NCHNP101.DOC","ES")</f>
      </c>
    </row>
    <row r="11950">
      <c r="A11950" s="10" t="s">
        <v>20419</v>
      </c>
      <c r="B11950" s="11" t="s">
        <v>149</v>
      </c>
      <c r="C11950" s="10" t="s">
        <v>18</v>
      </c>
      <c r="D11950" s="12">
        <v>37364</v>
      </c>
      <c r="E11950" s="13" t="s">
        <v>3910</v>
      </c>
      <c r="F11950" s="13" t="s">
        <v>607</v>
      </c>
      <c r="G11950" s="14" t="s">
        <v>3481</v>
      </c>
      <c r="H11950" s="15">
        <f>HYPERLINK("https://docs.wto.org/imrd/directdoc.asp?DDFDocuments/t/G/SPS/NCHNP102.DOC","EN")</f>
      </c>
      <c r="I11950" s="15">
        <f>HYPERLINK("https://docs.wto.org/imrd/directdoc.asp?DDFDocuments/u/G/SPS/NCHNP102.DOC","FR")</f>
      </c>
      <c r="J11950" s="15">
        <f>HYPERLINK("https://docs.wto.org/imrd/directdoc.asp?DDFDocuments/v/G/SPS/NCHNP102.DOC","ES")</f>
      </c>
    </row>
    <row r="11951">
      <c r="A11951" s="10" t="s">
        <v>20420</v>
      </c>
      <c r="B11951" s="11" t="s">
        <v>149</v>
      </c>
      <c r="C11951" s="10" t="s">
        <v>18</v>
      </c>
      <c r="D11951" s="12">
        <v>37364</v>
      </c>
      <c r="E11951" s="13" t="s">
        <v>20421</v>
      </c>
      <c r="F11951" s="13" t="s">
        <v>992</v>
      </c>
      <c r="G11951" s="14"/>
      <c r="H11951" s="15">
        <f>HYPERLINK("https://docs.wto.org/imrd/directdoc.asp?DDFDocuments/t/G/SPS/NCHNP103.DOC","EN")</f>
      </c>
      <c r="I11951" s="15">
        <f>HYPERLINK("https://docs.wto.org/imrd/directdoc.asp?DDFDocuments/u/G/SPS/NCHNP103.DOC","FR")</f>
      </c>
      <c r="J11951" s="15">
        <f>HYPERLINK("https://docs.wto.org/imrd/directdoc.asp?DDFDocuments/v/G/SPS/NCHNP103.DOC","ES")</f>
      </c>
    </row>
    <row r="11952">
      <c r="A11952" s="10" t="s">
        <v>20422</v>
      </c>
      <c r="B11952" s="11" t="s">
        <v>149</v>
      </c>
      <c r="C11952" s="10" t="s">
        <v>18</v>
      </c>
      <c r="D11952" s="12">
        <v>37364</v>
      </c>
      <c r="E11952" s="13" t="s">
        <v>20423</v>
      </c>
      <c r="F11952" s="13" t="s">
        <v>992</v>
      </c>
      <c r="G11952" s="14"/>
      <c r="H11952" s="15">
        <f>HYPERLINK("https://docs.wto.org/imrd/directdoc.asp?DDFDocuments/t/G/SPS/NCHNP104.DOC","EN")</f>
      </c>
      <c r="I11952" s="15">
        <f>HYPERLINK("https://docs.wto.org/imrd/directdoc.asp?DDFDocuments/u/G/SPS/NCHNP104.DOC","FR")</f>
      </c>
      <c r="J11952" s="15">
        <f>HYPERLINK("https://docs.wto.org/imrd/directdoc.asp?DDFDocuments/v/G/SPS/NCHNP104.DOC","ES")</f>
      </c>
    </row>
    <row r="11953">
      <c r="A11953" s="10" t="s">
        <v>20424</v>
      </c>
      <c r="B11953" s="11" t="s">
        <v>149</v>
      </c>
      <c r="C11953" s="10" t="s">
        <v>18</v>
      </c>
      <c r="D11953" s="12">
        <v>37364</v>
      </c>
      <c r="E11953" s="13" t="s">
        <v>20425</v>
      </c>
      <c r="F11953" s="13" t="s">
        <v>717</v>
      </c>
      <c r="G11953" s="14"/>
      <c r="H11953" s="15">
        <f>HYPERLINK("https://docs.wto.org/imrd/directdoc.asp?DDFDocuments/t/G/SPS/NCHNP91.DOC","EN")</f>
      </c>
      <c r="I11953" s="15">
        <f>HYPERLINK("https://docs.wto.org/imrd/directdoc.asp?DDFDocuments/u/G/SPS/NCHNP91.DOC","FR")</f>
      </c>
      <c r="J11953" s="15">
        <f>HYPERLINK("https://docs.wto.org/imrd/directdoc.asp?DDFDocuments/v/G/SPS/NCHNP91.DOC","ES")</f>
      </c>
    </row>
    <row r="11954">
      <c r="A11954" s="10" t="s">
        <v>20426</v>
      </c>
      <c r="B11954" s="11" t="s">
        <v>149</v>
      </c>
      <c r="C11954" s="10" t="s">
        <v>18</v>
      </c>
      <c r="D11954" s="12">
        <v>37364</v>
      </c>
      <c r="E11954" s="13" t="s">
        <v>1082</v>
      </c>
      <c r="F11954" s="13" t="s">
        <v>992</v>
      </c>
      <c r="G11954" s="14"/>
      <c r="H11954" s="15">
        <f>HYPERLINK("https://docs.wto.org/imrd/directdoc.asp?DDFDocuments/q/G/SPS/NCHNP92.pdf","EN")</f>
      </c>
      <c r="I11954" s="15">
        <f>HYPERLINK("https://docs.wto.org/imrd/directdoc.asp?DDFDocuments/r/G/SPS/NCHNP92.pdf","FR")</f>
      </c>
      <c r="J11954" s="15">
        <f>HYPERLINK("https://docs.wto.org/imrd/directdoc.asp?DDFDocuments/s/G/SPS/NCHNP92.pdf","ES")</f>
      </c>
    </row>
    <row r="11955">
      <c r="A11955" s="10" t="s">
        <v>20427</v>
      </c>
      <c r="B11955" s="11" t="s">
        <v>149</v>
      </c>
      <c r="C11955" s="10" t="s">
        <v>18</v>
      </c>
      <c r="D11955" s="12">
        <v>37364</v>
      </c>
      <c r="E11955" s="13" t="s">
        <v>20428</v>
      </c>
      <c r="F11955" s="13" t="s">
        <v>3476</v>
      </c>
      <c r="G11955" s="14"/>
      <c r="H11955" s="15">
        <f>HYPERLINK("https://docs.wto.org/imrd/directdoc.asp?DDFDocuments/t/G/SPS/NCHNP93.DOC","EN")</f>
      </c>
      <c r="I11955" s="15">
        <f>HYPERLINK("https://docs.wto.org/imrd/directdoc.asp?DDFDocuments/u/G/SPS/NCHNP93.DOC","FR")</f>
      </c>
      <c r="J11955" s="15">
        <f>HYPERLINK("https://docs.wto.org/imrd/directdoc.asp?DDFDocuments/v/G/SPS/NCHNP93.DOC","ES")</f>
      </c>
    </row>
    <row r="11956">
      <c r="A11956" s="10" t="s">
        <v>20429</v>
      </c>
      <c r="B11956" s="11" t="s">
        <v>149</v>
      </c>
      <c r="C11956" s="10" t="s">
        <v>18</v>
      </c>
      <c r="D11956" s="12">
        <v>37364</v>
      </c>
      <c r="E11956" s="13" t="s">
        <v>20430</v>
      </c>
      <c r="F11956" s="13" t="s">
        <v>992</v>
      </c>
      <c r="G11956" s="14" t="s">
        <v>1944</v>
      </c>
      <c r="H11956" s="15">
        <f>HYPERLINK("https://docs.wto.org/imrd/directdoc.asp?DDFDocuments/q/G/SPS/NCHNP94.pdf","EN")</f>
      </c>
      <c r="I11956" s="15">
        <f>HYPERLINK("https://docs.wto.org/imrd/directdoc.asp?DDFDocuments/r/G/SPS/NCHNP94.pdf","FR")</f>
      </c>
      <c r="J11956" s="15">
        <f>HYPERLINK("https://docs.wto.org/imrd/directdoc.asp?DDFDocuments/s/G/SPS/NCHNP94.pdf","ES")</f>
      </c>
    </row>
    <row r="11957">
      <c r="A11957" s="10" t="s">
        <v>20431</v>
      </c>
      <c r="B11957" s="11" t="s">
        <v>149</v>
      </c>
      <c r="C11957" s="10" t="s">
        <v>18</v>
      </c>
      <c r="D11957" s="12">
        <v>37364</v>
      </c>
      <c r="E11957" s="13" t="s">
        <v>20430</v>
      </c>
      <c r="F11957" s="13" t="s">
        <v>992</v>
      </c>
      <c r="G11957" s="14" t="s">
        <v>349</v>
      </c>
      <c r="H11957" s="15">
        <f>HYPERLINK("https://docs.wto.org/imrd/directdoc.asp?DDFDocuments/q/G/SPS/NCHNP95.pdf","EN")</f>
      </c>
      <c r="I11957" s="15">
        <f>HYPERLINK("https://docs.wto.org/imrd/directdoc.asp?DDFDocuments/r/G/SPS/NCHNP95.pdf","FR")</f>
      </c>
      <c r="J11957" s="15">
        <f>HYPERLINK("https://docs.wto.org/imrd/directdoc.asp?DDFDocuments/s/G/SPS/NCHNP95.pdf","ES")</f>
      </c>
    </row>
    <row r="11958">
      <c r="A11958" s="10" t="s">
        <v>20432</v>
      </c>
      <c r="B11958" s="11" t="s">
        <v>149</v>
      </c>
      <c r="C11958" s="10" t="s">
        <v>18</v>
      </c>
      <c r="D11958" s="12">
        <v>37364</v>
      </c>
      <c r="E11958" s="13" t="s">
        <v>20430</v>
      </c>
      <c r="F11958" s="13" t="s">
        <v>992</v>
      </c>
      <c r="G11958" s="14" t="s">
        <v>27</v>
      </c>
      <c r="H11958" s="15">
        <f>HYPERLINK("https://docs.wto.org/imrd/directdoc.asp?DDFDocuments/q/G/SPS/NCHNP96.pdf","EN")</f>
      </c>
      <c r="I11958" s="15">
        <f>HYPERLINK("https://docs.wto.org/imrd/directdoc.asp?DDFDocuments/r/G/SPS/NCHNP96.pdf","FR")</f>
      </c>
      <c r="J11958" s="15">
        <f>HYPERLINK("https://docs.wto.org/imrd/directdoc.asp?DDFDocuments/s/G/SPS/NCHNP96.pdf","ES")</f>
      </c>
    </row>
    <row r="11959">
      <c r="A11959" s="10" t="s">
        <v>20433</v>
      </c>
      <c r="B11959" s="11" t="s">
        <v>149</v>
      </c>
      <c r="C11959" s="10" t="s">
        <v>18</v>
      </c>
      <c r="D11959" s="12">
        <v>37364</v>
      </c>
      <c r="E11959" s="13" t="s">
        <v>20434</v>
      </c>
      <c r="F11959" s="13" t="s">
        <v>992</v>
      </c>
      <c r="G11959" s="14" t="s">
        <v>3481</v>
      </c>
      <c r="H11959" s="15">
        <f>HYPERLINK("https://docs.wto.org/imrd/directdoc.asp?DDFDocuments/t/g/sps/NCHNP97.doc","EN")</f>
      </c>
      <c r="I11959" s="15">
        <f>HYPERLINK("https://docs.wto.org/imrd/directdoc.asp?DDFDocuments/u/g/sps/NCHNP97.doc","FR")</f>
      </c>
      <c r="J11959" s="15">
        <f>HYPERLINK("https://docs.wto.org/imrd/directdoc.asp?DDFDocuments/v/g/sps/NCHNP97.doc","ES")</f>
      </c>
    </row>
    <row r="11960">
      <c r="A11960" s="10" t="s">
        <v>20435</v>
      </c>
      <c r="B11960" s="11" t="s">
        <v>149</v>
      </c>
      <c r="C11960" s="10" t="s">
        <v>18</v>
      </c>
      <c r="D11960" s="12">
        <v>37364</v>
      </c>
      <c r="E11960" s="13" t="s">
        <v>20436</v>
      </c>
      <c r="F11960" s="13" t="s">
        <v>607</v>
      </c>
      <c r="G11960" s="14" t="s">
        <v>3481</v>
      </c>
      <c r="H11960" s="15">
        <f>HYPERLINK("https://docs.wto.org/imrd/directdoc.asp?DDFDocuments/t/G/SPS/NCHNP98.DOC","EN")</f>
      </c>
      <c r="I11960" s="15">
        <f>HYPERLINK("https://docs.wto.org/imrd/directdoc.asp?DDFDocuments/u/G/SPS/NCHNP98.DOC","FR")</f>
      </c>
      <c r="J11960" s="15">
        <f>HYPERLINK("https://docs.wto.org/imrd/directdoc.asp?DDFDocuments/v/G/SPS/NCHNP98.DOC","ES")</f>
      </c>
    </row>
    <row r="11961">
      <c r="A11961" s="10" t="s">
        <v>20437</v>
      </c>
      <c r="B11961" s="11" t="s">
        <v>149</v>
      </c>
      <c r="C11961" s="10" t="s">
        <v>18</v>
      </c>
      <c r="D11961" s="12">
        <v>37364</v>
      </c>
      <c r="E11961" s="13" t="s">
        <v>2329</v>
      </c>
      <c r="F11961" s="13" t="s">
        <v>992</v>
      </c>
      <c r="G11961" s="14"/>
      <c r="H11961" s="15">
        <f>HYPERLINK("https://docs.wto.org/imrd/directdoc.asp?DDFDocuments/t/G/SPS/NCHNP99.DOC","EN")</f>
      </c>
      <c r="I11961" s="15">
        <f>HYPERLINK("https://docs.wto.org/imrd/directdoc.asp?DDFDocuments/u/G/SPS/NCHNP99.DOC","FR")</f>
      </c>
      <c r="J11961" s="15">
        <f>HYPERLINK("https://docs.wto.org/imrd/directdoc.asp?DDFDocuments/v/G/SPS/NCHNP99.DOC","ES")</f>
      </c>
    </row>
    <row r="11962">
      <c r="A11962" s="10" t="s">
        <v>20438</v>
      </c>
      <c r="B11962" s="11" t="s">
        <v>161</v>
      </c>
      <c r="C11962" s="10" t="s">
        <v>40</v>
      </c>
      <c r="D11962" s="12">
        <v>37364</v>
      </c>
      <c r="E11962" s="13" t="s">
        <v>19</v>
      </c>
      <c r="F11962" s="13" t="s">
        <v>2963</v>
      </c>
      <c r="G11962" s="14"/>
      <c r="H11962" s="15">
        <f>HYPERLINK("https://docs.wto.org/imrd/directdoc.asp?DDFDocuments/t/G/SPS/NUSA435A2.DOC","EN")</f>
      </c>
      <c r="I11962" s="15">
        <f>HYPERLINK("https://docs.wto.org/imrd/directdoc.asp?DDFDocuments/u/G/SPS/NUSA435A2.DOC","FR")</f>
      </c>
      <c r="J11962" s="15">
        <f>HYPERLINK("https://docs.wto.org/imrd/directdoc.asp?DDFDocuments/v/G/SPS/NUSA435A2.DOC","ES")</f>
      </c>
    </row>
    <row r="11963">
      <c r="A11963" s="10" t="s">
        <v>20439</v>
      </c>
      <c r="B11963" s="11" t="s">
        <v>432</v>
      </c>
      <c r="C11963" s="10" t="s">
        <v>40</v>
      </c>
      <c r="D11963" s="12">
        <v>37362</v>
      </c>
      <c r="E11963" s="13" t="s">
        <v>19</v>
      </c>
      <c r="F11963" s="13" t="s">
        <v>925</v>
      </c>
      <c r="G11963" s="14" t="s">
        <v>257</v>
      </c>
      <c r="H11963" s="15">
        <f>HYPERLINK("https://docs.wto.org/imrd/directdoc.asp?DDFDocuments/t/G/SPS/NCZE18A1.DOC","EN")</f>
      </c>
      <c r="I11963" s="15">
        <f>HYPERLINK("https://docs.wto.org/imrd/directdoc.asp?DDFDocuments/u/G/SPS/NCZE18A1.DOC","FR")</f>
      </c>
      <c r="J11963" s="15">
        <f>HYPERLINK("https://docs.wto.org/imrd/directdoc.asp?DDFDocuments/v/G/SPS/NCZE18A1.DOC","ES")</f>
      </c>
    </row>
    <row r="11964">
      <c r="A11964" s="10" t="s">
        <v>20440</v>
      </c>
      <c r="B11964" s="11" t="s">
        <v>161</v>
      </c>
      <c r="C11964" s="10" t="s">
        <v>18</v>
      </c>
      <c r="D11964" s="12">
        <v>37362</v>
      </c>
      <c r="E11964" s="13" t="s">
        <v>120</v>
      </c>
      <c r="F11964" s="13" t="s">
        <v>24</v>
      </c>
      <c r="G11964" s="14"/>
      <c r="H11964" s="15">
        <f>HYPERLINK("https://docs.wto.org/imrd/directdoc.asp?DDFDocuments/q/G/SPS/NUSA577.pdf","EN")</f>
      </c>
      <c r="I11964" s="15">
        <f>HYPERLINK("https://docs.wto.org/imrd/directdoc.asp?DDFDocuments/r/G/SPS/NUSA577.pdf","FR")</f>
      </c>
      <c r="J11964" s="15">
        <f>HYPERLINK("https://docs.wto.org/imrd/directdoc.asp?DDFDocuments/s/G/SPS/NUSA577.pdf","ES")</f>
      </c>
    </row>
    <row r="11965">
      <c r="A11965" s="10" t="s">
        <v>20441</v>
      </c>
      <c r="B11965" s="11" t="s">
        <v>87</v>
      </c>
      <c r="C11965" s="10" t="s">
        <v>12</v>
      </c>
      <c r="D11965" s="12">
        <v>37361</v>
      </c>
      <c r="E11965" s="13" t="s">
        <v>20442</v>
      </c>
      <c r="F11965" s="13" t="s">
        <v>2920</v>
      </c>
      <c r="G11965" s="14"/>
      <c r="H11965" s="15">
        <f>HYPERLINK("https://docs.wto.org/imrd/directdoc.asp?DDFDocuments/t/g/sps/NMEX183.doc","EN")</f>
      </c>
      <c r="I11965" s="15">
        <f>HYPERLINK("https://docs.wto.org/imrd/directdoc.asp?DDFDocuments/u/g/sps/NMEX183.doc","FR")</f>
      </c>
      <c r="J11965" s="15">
        <f>HYPERLINK("https://docs.wto.org/imrd/directdoc.asp?DDFDocuments/v/g/sps/NMEX183.doc","ES")</f>
      </c>
    </row>
    <row r="11966">
      <c r="A11966" s="10" t="s">
        <v>20443</v>
      </c>
      <c r="B11966" s="11" t="s">
        <v>7679</v>
      </c>
      <c r="C11966" s="10" t="s">
        <v>12</v>
      </c>
      <c r="D11966" s="12">
        <v>37361</v>
      </c>
      <c r="E11966" s="13" t="s">
        <v>20444</v>
      </c>
      <c r="F11966" s="13" t="s">
        <v>7212</v>
      </c>
      <c r="G11966" s="14" t="s">
        <v>149</v>
      </c>
      <c r="H11966" s="15">
        <f>HYPERLINK("https://docs.wto.org/imrd/directdoc.asp?DDFDocuments/t/g/sps/NSVN13.doc","EN")</f>
      </c>
      <c r="I11966" s="15">
        <f>HYPERLINK("https://docs.wto.org/imrd/directdoc.asp?DDFDocuments/u/g/sps/NSVN13.doc","FR")</f>
      </c>
      <c r="J11966" s="15">
        <f>HYPERLINK("https://docs.wto.org/imrd/directdoc.asp?DDFDocuments/v/g/sps/NSVN13.doc","ES")</f>
      </c>
    </row>
    <row r="11967">
      <c r="A11967" s="10" t="s">
        <v>20445</v>
      </c>
      <c r="B11967" s="11" t="s">
        <v>7679</v>
      </c>
      <c r="C11967" s="10" t="s">
        <v>12</v>
      </c>
      <c r="D11967" s="12">
        <v>37361</v>
      </c>
      <c r="E11967" s="13" t="s">
        <v>20446</v>
      </c>
      <c r="F11967" s="13" t="s">
        <v>92</v>
      </c>
      <c r="G11967" s="14" t="s">
        <v>572</v>
      </c>
      <c r="H11967" s="15">
        <f>HYPERLINK("https://docs.wto.org/imrd/directdoc.asp?DDFDocuments/t/G/SPS/NSVN14.DOC","EN")</f>
      </c>
      <c r="I11967" s="15">
        <f>HYPERLINK("https://docs.wto.org/imrd/directdoc.asp?DDFDocuments/u/G/SPS/NSVN14.DOC","FR")</f>
      </c>
      <c r="J11967" s="15">
        <f>HYPERLINK("https://docs.wto.org/imrd/directdoc.asp?DDFDocuments/v/G/SPS/NSVN14.DOC","ES")</f>
      </c>
    </row>
    <row r="11968">
      <c r="A11968" s="10" t="s">
        <v>20447</v>
      </c>
      <c r="B11968" s="11" t="s">
        <v>7679</v>
      </c>
      <c r="C11968" s="10" t="s">
        <v>18</v>
      </c>
      <c r="D11968" s="12">
        <v>37361</v>
      </c>
      <c r="E11968" s="13" t="s">
        <v>20448</v>
      </c>
      <c r="F11968" s="13" t="s">
        <v>1089</v>
      </c>
      <c r="G11968" s="14"/>
      <c r="H11968" s="15">
        <f>HYPERLINK("https://docs.wto.org/imrd/directdoc.asp?DDFDocuments/q/G/SPS/NSVN15.pdf","EN")</f>
      </c>
      <c r="I11968" s="15">
        <f>HYPERLINK("https://docs.wto.org/imrd/directdoc.asp?DDFDocuments/r/G/SPS/NSVN15.pdf","FR")</f>
      </c>
      <c r="J11968" s="15">
        <f>HYPERLINK("https://docs.wto.org/imrd/directdoc.asp?DDFDocuments/s/G/SPS/NSVN15.pdf","ES")</f>
      </c>
    </row>
    <row r="11969">
      <c r="A11969" s="10" t="s">
        <v>20449</v>
      </c>
      <c r="B11969" s="11" t="s">
        <v>866</v>
      </c>
      <c r="C11969" s="10" t="s">
        <v>40</v>
      </c>
      <c r="D11969" s="12">
        <v>37358</v>
      </c>
      <c r="E11969" s="13" t="s">
        <v>19</v>
      </c>
      <c r="F11969" s="13" t="s">
        <v>4395</v>
      </c>
      <c r="G11969" s="14" t="s">
        <v>183</v>
      </c>
      <c r="H11969" s="15">
        <f>HYPERLINK("https://docs.wto.org/imrd/directdoc.asp?DDFDocuments/t/G/SPS/NBOL1A1.DOC","EN")</f>
      </c>
      <c r="I11969" s="15">
        <f>HYPERLINK("https://docs.wto.org/imrd/directdoc.asp?DDFDocuments/u/G/SPS/NBOL1A1.DOC","FR")</f>
      </c>
      <c r="J11969" s="15">
        <f>HYPERLINK("https://docs.wto.org/imrd/directdoc.asp?DDFDocuments/v/G/SPS/NBOL1A1.DOC","ES")</f>
      </c>
    </row>
    <row r="11970">
      <c r="A11970" s="10" t="s">
        <v>20450</v>
      </c>
      <c r="B11970" s="11" t="s">
        <v>153</v>
      </c>
      <c r="C11970" s="10" t="s">
        <v>18</v>
      </c>
      <c r="D11970" s="12">
        <v>37358</v>
      </c>
      <c r="E11970" s="13" t="s">
        <v>20451</v>
      </c>
      <c r="F11970" s="13" t="s">
        <v>158</v>
      </c>
      <c r="G11970" s="14"/>
      <c r="H11970" s="15">
        <f>HYPERLINK("https://docs.wto.org/imrd/directdoc.asp?DDFDocuments/t/G/SPS/NKOR111.DOC","EN")</f>
      </c>
      <c r="I11970" s="15">
        <f>HYPERLINK("https://docs.wto.org/imrd/directdoc.asp?DDFDocuments/u/G/SPS/NKOR111.DOC","FR")</f>
      </c>
      <c r="J11970" s="15">
        <f>HYPERLINK("https://docs.wto.org/imrd/directdoc.asp?DDFDocuments/v/G/SPS/NKOR111.DOC","ES")</f>
      </c>
    </row>
    <row r="11971">
      <c r="A11971" s="10" t="s">
        <v>20452</v>
      </c>
      <c r="B11971" s="11" t="s">
        <v>139</v>
      </c>
      <c r="C11971" s="10" t="s">
        <v>18</v>
      </c>
      <c r="D11971" s="12">
        <v>37357</v>
      </c>
      <c r="E11971" s="13" t="s">
        <v>20453</v>
      </c>
      <c r="F11971" s="13" t="s">
        <v>56</v>
      </c>
      <c r="G11971" s="14" t="s">
        <v>572</v>
      </c>
      <c r="H11971" s="15">
        <f>HYPERLINK("https://docs.wto.org/imrd/directdoc.asp?DDFDocuments/t/G/SPS/NIND10.DOC","EN")</f>
      </c>
      <c r="I11971" s="15">
        <f>HYPERLINK("https://docs.wto.org/imrd/directdoc.asp?DDFDocuments/u/G/SPS/NIND10.DOC","FR")</f>
      </c>
      <c r="J11971" s="15">
        <f>HYPERLINK("https://docs.wto.org/imrd/directdoc.asp?DDFDocuments/v/G/SPS/NIND10.DOC","ES")</f>
      </c>
    </row>
    <row r="11972">
      <c r="A11972" s="10" t="s">
        <v>20454</v>
      </c>
      <c r="B11972" s="11" t="s">
        <v>139</v>
      </c>
      <c r="C11972" s="10" t="s">
        <v>18</v>
      </c>
      <c r="D11972" s="12">
        <v>37357</v>
      </c>
      <c r="E11972" s="13" t="s">
        <v>20455</v>
      </c>
      <c r="F11972" s="13" t="s">
        <v>7603</v>
      </c>
      <c r="G11972" s="14"/>
      <c r="H11972" s="15">
        <f>HYPERLINK("https://docs.wto.org/imrd/directdoc.asp?DDFDocuments/t/g/sps/NIND11.doc","EN")</f>
      </c>
      <c r="I11972" s="15">
        <f>HYPERLINK("https://docs.wto.org/imrd/directdoc.asp?DDFDocuments/u/g/sps/NIND11.doc","FR")</f>
      </c>
      <c r="J11972" s="15">
        <f>HYPERLINK("https://docs.wto.org/imrd/directdoc.asp?DDFDocuments/v/g/sps/NIND11.doc","ES")</f>
      </c>
    </row>
    <row r="11973">
      <c r="A11973" s="10" t="s">
        <v>20456</v>
      </c>
      <c r="B11973" s="11" t="s">
        <v>139</v>
      </c>
      <c r="C11973" s="10" t="s">
        <v>18</v>
      </c>
      <c r="D11973" s="12">
        <v>37357</v>
      </c>
      <c r="E11973" s="13" t="s">
        <v>20457</v>
      </c>
      <c r="F11973" s="13" t="s">
        <v>20458</v>
      </c>
      <c r="G11973" s="14"/>
      <c r="H11973" s="15">
        <f>HYPERLINK("https://docs.wto.org/imrd/directdoc.asp?DDFDocuments/t/G/SPS/NIND9.DOC","EN")</f>
      </c>
      <c r="I11973" s="15">
        <f>HYPERLINK("https://docs.wto.org/imrd/directdoc.asp?DDFDocuments/u/G/SPS/NIND9.DOC","FR")</f>
      </c>
      <c r="J11973" s="15">
        <f>HYPERLINK("https://docs.wto.org/imrd/directdoc.asp?DDFDocuments/v/G/SPS/NIND9.DOC","ES")</f>
      </c>
    </row>
    <row r="11974">
      <c r="A11974" s="10" t="s">
        <v>20459</v>
      </c>
      <c r="B11974" s="11" t="s">
        <v>720</v>
      </c>
      <c r="C11974" s="10" t="s">
        <v>18</v>
      </c>
      <c r="D11974" s="12">
        <v>37357</v>
      </c>
      <c r="E11974" s="13" t="s">
        <v>20460</v>
      </c>
      <c r="F11974" s="13" t="s">
        <v>13663</v>
      </c>
      <c r="G11974" s="14"/>
      <c r="H11974" s="15">
        <f>HYPERLINK("https://docs.wto.org/imrd/directdoc.asp?DDFDocuments/t/G/SPS/NSLV38.DOC","EN")</f>
      </c>
      <c r="I11974" s="15">
        <f>HYPERLINK("https://docs.wto.org/imrd/directdoc.asp?DDFDocuments/u/G/SPS/NSLV38.DOC","FR")</f>
      </c>
      <c r="J11974" s="15">
        <f>HYPERLINK("https://docs.wto.org/imrd/directdoc.asp?DDFDocuments/v/G/SPS/NSLV38.DOC","ES")</f>
      </c>
    </row>
    <row r="11975">
      <c r="A11975" s="10" t="s">
        <v>20461</v>
      </c>
      <c r="B11975" s="11" t="s">
        <v>720</v>
      </c>
      <c r="C11975" s="10" t="s">
        <v>18</v>
      </c>
      <c r="D11975" s="12">
        <v>37357</v>
      </c>
      <c r="E11975" s="13" t="s">
        <v>20462</v>
      </c>
      <c r="F11975" s="13" t="s">
        <v>1550</v>
      </c>
      <c r="G11975" s="14"/>
      <c r="H11975" s="15">
        <f>HYPERLINK("https://docs.wto.org/imrd/directdoc.asp?DDFDocuments/t/G/SPS/NSLV40.DOC","EN")</f>
      </c>
      <c r="I11975" s="15">
        <f>HYPERLINK("https://docs.wto.org/imrd/directdoc.asp?DDFDocuments/u/G/SPS/NSLV40.DOC","FR")</f>
      </c>
      <c r="J11975" s="15">
        <f>HYPERLINK("https://docs.wto.org/imrd/directdoc.asp?DDFDocuments/v/G/SPS/NSLV40.DOC","ES")</f>
      </c>
    </row>
    <row r="11976">
      <c r="A11976" s="10" t="s">
        <v>20463</v>
      </c>
      <c r="B11976" s="11" t="s">
        <v>720</v>
      </c>
      <c r="C11976" s="10" t="s">
        <v>18</v>
      </c>
      <c r="D11976" s="12">
        <v>37357</v>
      </c>
      <c r="E11976" s="13" t="s">
        <v>20464</v>
      </c>
      <c r="F11976" s="13" t="s">
        <v>6995</v>
      </c>
      <c r="G11976" s="14"/>
      <c r="H11976" s="15">
        <f>HYPERLINK("https://docs.wto.org/imrd/directdoc.asp?DDFDocuments/t/G/SPS/NSLV41.DOC","EN")</f>
      </c>
      <c r="I11976" s="15">
        <f>HYPERLINK("https://docs.wto.org/imrd/directdoc.asp?DDFDocuments/u/G/SPS/NSLV41.DOC","FR")</f>
      </c>
      <c r="J11976" s="15">
        <f>HYPERLINK("https://docs.wto.org/imrd/directdoc.asp?DDFDocuments/v/G/SPS/NSLV41.DOC","ES")</f>
      </c>
    </row>
    <row r="11977">
      <c r="A11977" s="10" t="s">
        <v>20465</v>
      </c>
      <c r="B11977" s="11" t="s">
        <v>720</v>
      </c>
      <c r="C11977" s="10" t="s">
        <v>18</v>
      </c>
      <c r="D11977" s="12">
        <v>37357</v>
      </c>
      <c r="E11977" s="13" t="s">
        <v>20466</v>
      </c>
      <c r="F11977" s="13" t="s">
        <v>199</v>
      </c>
      <c r="G11977" s="14"/>
      <c r="H11977" s="15">
        <f>HYPERLINK("https://docs.wto.org/imrd/directdoc.asp?DDFDocuments/q/G/SPS/NSLV42.pdf","EN")</f>
      </c>
      <c r="I11977" s="15">
        <f>HYPERLINK("https://docs.wto.org/imrd/directdoc.asp?DDFDocuments/r/G/SPS/NSLV42.pdf","FR")</f>
      </c>
      <c r="J11977" s="15">
        <f>HYPERLINK("https://docs.wto.org/imrd/directdoc.asp?DDFDocuments/s/G/SPS/NSLV42.pdf","ES")</f>
      </c>
    </row>
    <row r="11978">
      <c r="A11978" s="10" t="s">
        <v>20467</v>
      </c>
      <c r="B11978" s="11" t="s">
        <v>720</v>
      </c>
      <c r="C11978" s="10" t="s">
        <v>18</v>
      </c>
      <c r="D11978" s="12">
        <v>37357</v>
      </c>
      <c r="E11978" s="13" t="s">
        <v>20468</v>
      </c>
      <c r="F11978" s="13" t="s">
        <v>5334</v>
      </c>
      <c r="G11978" s="14"/>
      <c r="H11978" s="15">
        <f>HYPERLINK("https://docs.wto.org/imrd/directdoc.asp?DDFDocuments/q/G/SPS/NSLV43.pdf","EN")</f>
      </c>
      <c r="I11978" s="15">
        <f>HYPERLINK("https://docs.wto.org/imrd/directdoc.asp?DDFDocuments/r/G/SPS/NSLV43.pdf","FR")</f>
      </c>
      <c r="J11978" s="15">
        <f>HYPERLINK("https://docs.wto.org/imrd/directdoc.asp?DDFDocuments/s/G/SPS/NSLV43.pdf","ES")</f>
      </c>
    </row>
    <row r="11979">
      <c r="A11979" s="10" t="s">
        <v>20469</v>
      </c>
      <c r="B11979" s="11" t="s">
        <v>720</v>
      </c>
      <c r="C11979" s="10" t="s">
        <v>18</v>
      </c>
      <c r="D11979" s="12">
        <v>37357</v>
      </c>
      <c r="E11979" s="13" t="s">
        <v>20466</v>
      </c>
      <c r="F11979" s="13" t="s">
        <v>368</v>
      </c>
      <c r="G11979" s="14"/>
      <c r="H11979" s="15">
        <f>HYPERLINK("https://docs.wto.org/imrd/directdoc.asp?DDFDocuments/q/G/SPS/NSLV44.pdf","EN")</f>
      </c>
      <c r="I11979" s="15">
        <f>HYPERLINK("https://docs.wto.org/imrd/directdoc.asp?DDFDocuments/r/G/SPS/NSLV44.pdf","FR")</f>
      </c>
      <c r="J11979" s="15">
        <f>HYPERLINK("https://docs.wto.org/imrd/directdoc.asp?DDFDocuments/s/G/SPS/NSLV44.pdf","ES")</f>
      </c>
    </row>
    <row r="11980">
      <c r="A11980" s="10" t="s">
        <v>20470</v>
      </c>
      <c r="B11980" s="11" t="s">
        <v>134</v>
      </c>
      <c r="C11980" s="10" t="s">
        <v>18</v>
      </c>
      <c r="D11980" s="12">
        <v>37357</v>
      </c>
      <c r="E11980" s="13" t="s">
        <v>20471</v>
      </c>
      <c r="F11980" s="13" t="s">
        <v>5069</v>
      </c>
      <c r="G11980" s="14"/>
      <c r="H11980" s="15">
        <f>HYPERLINK("https://docs.wto.org/imrd/directdoc.asp?DDFDocuments/q/G/SPS/NTHA89.pdf","EN")</f>
      </c>
      <c r="I11980" s="15">
        <f>HYPERLINK("https://docs.wto.org/imrd/directdoc.asp?DDFDocuments/r/G/SPS/NTHA89.pdf","FR")</f>
      </c>
      <c r="J11980" s="15">
        <f>HYPERLINK("https://docs.wto.org/imrd/directdoc.asp?DDFDocuments/s/G/SPS/NTHA89.pdf","ES")</f>
      </c>
    </row>
    <row r="11981">
      <c r="A11981" s="10" t="s">
        <v>20472</v>
      </c>
      <c r="B11981" s="11" t="s">
        <v>161</v>
      </c>
      <c r="C11981" s="10" t="s">
        <v>40</v>
      </c>
      <c r="D11981" s="12">
        <v>37357</v>
      </c>
      <c r="E11981" s="13" t="s">
        <v>19</v>
      </c>
      <c r="F11981" s="13" t="s">
        <v>7603</v>
      </c>
      <c r="G11981" s="14" t="s">
        <v>432</v>
      </c>
      <c r="H11981" s="15">
        <f>HYPERLINK("https://docs.wto.org/imrd/directdoc.asp?DDFDocuments/t/G/SPS/NUSA524A1.DOC","EN")</f>
      </c>
      <c r="I11981" s="15">
        <f>HYPERLINK("https://docs.wto.org/imrd/directdoc.asp?DDFDocuments/u/G/SPS/NUSA524A1.DOC","FR")</f>
      </c>
      <c r="J11981" s="15">
        <f>HYPERLINK("https://docs.wto.org/imrd/directdoc.asp?DDFDocuments/v/G/SPS/NUSA524A1.DOC","ES")</f>
      </c>
    </row>
    <row r="11982">
      <c r="A11982" s="10" t="s">
        <v>20473</v>
      </c>
      <c r="B11982" s="11" t="s">
        <v>90</v>
      </c>
      <c r="C11982" s="10" t="s">
        <v>18</v>
      </c>
      <c r="D11982" s="12">
        <v>37354</v>
      </c>
      <c r="E11982" s="13" t="s">
        <v>20474</v>
      </c>
      <c r="F11982" s="13" t="s">
        <v>20475</v>
      </c>
      <c r="G11982" s="14" t="s">
        <v>20476</v>
      </c>
      <c r="H11982" s="15">
        <f>HYPERLINK("https://docs.wto.org/imrd/directdoc.asp?DDFDocuments/t/G/SPS/NMUS8.DOC","EN")</f>
      </c>
      <c r="I11982" s="15">
        <f>HYPERLINK("https://docs.wto.org/imrd/directdoc.asp?DDFDocuments/u/G/SPS/NMUS8.DOC","FR")</f>
      </c>
      <c r="J11982" s="15">
        <f>HYPERLINK("https://docs.wto.org/imrd/directdoc.asp?DDFDocuments/v/G/SPS/NMUS8.DOC","ES")</f>
      </c>
    </row>
    <row r="11983">
      <c r="A11983" s="10" t="s">
        <v>20477</v>
      </c>
      <c r="B11983" s="11" t="s">
        <v>90</v>
      </c>
      <c r="C11983" s="10" t="s">
        <v>18</v>
      </c>
      <c r="D11983" s="12">
        <v>37354</v>
      </c>
      <c r="E11983" s="13" t="s">
        <v>20478</v>
      </c>
      <c r="F11983" s="13" t="s">
        <v>359</v>
      </c>
      <c r="G11983" s="14" t="s">
        <v>20479</v>
      </c>
      <c r="H11983" s="15">
        <f>HYPERLINK("https://docs.wto.org/imrd/directdoc.asp?DDFDocuments/t/G/SPS/NMUS9.DOC","EN")</f>
      </c>
      <c r="I11983" s="15">
        <f>HYPERLINK("https://docs.wto.org/imrd/directdoc.asp?DDFDocuments/u/G/SPS/NMUS9.DOC","FR")</f>
      </c>
      <c r="J11983" s="15">
        <f>HYPERLINK("https://docs.wto.org/imrd/directdoc.asp?DDFDocuments/v/G/SPS/NMUS9.DOC","ES")</f>
      </c>
    </row>
    <row r="11984">
      <c r="A11984" s="10" t="s">
        <v>20480</v>
      </c>
      <c r="B11984" s="11" t="s">
        <v>149</v>
      </c>
      <c r="C11984" s="10" t="s">
        <v>18</v>
      </c>
      <c r="D11984" s="12">
        <v>37351</v>
      </c>
      <c r="E11984" s="13" t="s">
        <v>20481</v>
      </c>
      <c r="F11984" s="13" t="s">
        <v>19656</v>
      </c>
      <c r="G11984" s="14"/>
      <c r="H11984" s="15">
        <f>HYPERLINK("https://docs.wto.org/imrd/directdoc.asp?DDFDocuments/t/G/SPS/NCHNP72.DOC","EN")</f>
      </c>
      <c r="I11984" s="15">
        <f>HYPERLINK("https://docs.wto.org/imrd/directdoc.asp?DDFDocuments/u/G/SPS/NCHNP72.DOC","FR")</f>
      </c>
      <c r="J11984" s="15">
        <f>HYPERLINK("https://docs.wto.org/imrd/directdoc.asp?DDFDocuments/v/G/SPS/NCHNP72.DOC","ES")</f>
      </c>
    </row>
    <row r="11985">
      <c r="A11985" s="10" t="s">
        <v>20482</v>
      </c>
      <c r="B11985" s="11" t="s">
        <v>149</v>
      </c>
      <c r="C11985" s="10" t="s">
        <v>18</v>
      </c>
      <c r="D11985" s="12">
        <v>37351</v>
      </c>
      <c r="E11985" s="13" t="s">
        <v>20483</v>
      </c>
      <c r="F11985" s="13" t="s">
        <v>2192</v>
      </c>
      <c r="G11985" s="14" t="s">
        <v>2102</v>
      </c>
      <c r="H11985" s="15">
        <f>HYPERLINK("https://docs.wto.org/imrd/directdoc.asp?DDFDocuments/t/g/sps/NCHNP74.doc","EN")</f>
      </c>
      <c r="I11985" s="15">
        <f>HYPERLINK("https://docs.wto.org/imrd/directdoc.asp?DDFDocuments/u/g/sps/NCHNP74.doc","FR")</f>
      </c>
      <c r="J11985" s="15">
        <f>HYPERLINK("https://docs.wto.org/imrd/directdoc.asp?DDFDocuments/v/g/sps/NCHNP74.doc","ES")</f>
      </c>
    </row>
    <row r="11986">
      <c r="A11986" s="10" t="s">
        <v>20484</v>
      </c>
      <c r="B11986" s="11" t="s">
        <v>149</v>
      </c>
      <c r="C11986" s="10" t="s">
        <v>18</v>
      </c>
      <c r="D11986" s="12">
        <v>37351</v>
      </c>
      <c r="E11986" s="13" t="s">
        <v>16399</v>
      </c>
      <c r="F11986" s="13" t="s">
        <v>1282</v>
      </c>
      <c r="G11986" s="14" t="s">
        <v>72</v>
      </c>
      <c r="H11986" s="15">
        <f>HYPERLINK("https://docs.wto.org/imrd/directdoc.asp?DDFDocuments/t/g/sps/NCHNP77.doc","EN")</f>
      </c>
      <c r="I11986" s="15">
        <f>HYPERLINK("https://docs.wto.org/imrd/directdoc.asp?DDFDocuments/u/g/sps/NCHNP77.doc","FR")</f>
      </c>
      <c r="J11986" s="15">
        <f>HYPERLINK("https://docs.wto.org/imrd/directdoc.asp?DDFDocuments/v/g/sps/NCHNP77.doc","ES")</f>
      </c>
    </row>
    <row r="11987">
      <c r="A11987" s="10" t="s">
        <v>20485</v>
      </c>
      <c r="B11987" s="11" t="s">
        <v>149</v>
      </c>
      <c r="C11987" s="10" t="s">
        <v>18</v>
      </c>
      <c r="D11987" s="12">
        <v>37351</v>
      </c>
      <c r="E11987" s="13" t="s">
        <v>20486</v>
      </c>
      <c r="F11987" s="13" t="s">
        <v>6521</v>
      </c>
      <c r="G11987" s="14" t="s">
        <v>1093</v>
      </c>
      <c r="H11987" s="15">
        <f>HYPERLINK("https://docs.wto.org/imrd/directdoc.asp?DDFDocuments/t/G/SPS/NCHNP78.DOC","EN")</f>
      </c>
      <c r="I11987" s="15">
        <f>HYPERLINK("https://docs.wto.org/imrd/directdoc.asp?DDFDocuments/u/G/SPS/NCHNP78.DOC","FR")</f>
      </c>
      <c r="J11987" s="15">
        <f>HYPERLINK("https://docs.wto.org/imrd/directdoc.asp?DDFDocuments/v/G/SPS/NCHNP78.DOC","ES")</f>
      </c>
    </row>
    <row r="11988">
      <c r="A11988" s="10" t="s">
        <v>20487</v>
      </c>
      <c r="B11988" s="11" t="s">
        <v>149</v>
      </c>
      <c r="C11988" s="10" t="s">
        <v>18</v>
      </c>
      <c r="D11988" s="12">
        <v>37351</v>
      </c>
      <c r="E11988" s="13" t="s">
        <v>20488</v>
      </c>
      <c r="F11988" s="13" t="s">
        <v>36</v>
      </c>
      <c r="G11988" s="14" t="s">
        <v>3481</v>
      </c>
      <c r="H11988" s="15">
        <f>HYPERLINK("https://docs.wto.org/imrd/directdoc.asp?DDFDocuments/t/G/SPS/NCHNP79.DOC","EN")</f>
      </c>
      <c r="I11988" s="15">
        <f>HYPERLINK("https://docs.wto.org/imrd/directdoc.asp?DDFDocuments/u/G/SPS/NCHNP79.DOC","FR")</f>
      </c>
      <c r="J11988" s="15">
        <f>HYPERLINK("https://docs.wto.org/imrd/directdoc.asp?DDFDocuments/v/G/SPS/NCHNP79.DOC","ES")</f>
      </c>
    </row>
    <row r="11989">
      <c r="A11989" s="10" t="s">
        <v>20489</v>
      </c>
      <c r="B11989" s="11" t="s">
        <v>149</v>
      </c>
      <c r="C11989" s="10" t="s">
        <v>18</v>
      </c>
      <c r="D11989" s="12">
        <v>37351</v>
      </c>
      <c r="E11989" s="13" t="s">
        <v>20490</v>
      </c>
      <c r="F11989" s="13" t="s">
        <v>992</v>
      </c>
      <c r="G11989" s="14"/>
      <c r="H11989" s="15">
        <f>HYPERLINK("https://docs.wto.org/imrd/directdoc.asp?DDFDocuments/t/g/sps/NCHNP80.doc","EN")</f>
      </c>
      <c r="I11989" s="15">
        <f>HYPERLINK("https://docs.wto.org/imrd/directdoc.asp?DDFDocuments/u/g/sps/NCHNP80.doc","FR")</f>
      </c>
      <c r="J11989" s="15">
        <f>HYPERLINK("https://docs.wto.org/imrd/directdoc.asp?DDFDocuments/v/g/sps/NCHNP80.doc","ES")</f>
      </c>
    </row>
    <row r="11990">
      <c r="A11990" s="10" t="s">
        <v>20491</v>
      </c>
      <c r="B11990" s="11" t="s">
        <v>149</v>
      </c>
      <c r="C11990" s="10" t="s">
        <v>18</v>
      </c>
      <c r="D11990" s="12">
        <v>37351</v>
      </c>
      <c r="E11990" s="13" t="s">
        <v>20492</v>
      </c>
      <c r="F11990" s="13" t="s">
        <v>12125</v>
      </c>
      <c r="G11990" s="14"/>
      <c r="H11990" s="15">
        <f>HYPERLINK("https://docs.wto.org/imrd/directdoc.asp?DDFDocuments/t/G/SPS/NCHNP81.DOC","EN")</f>
      </c>
      <c r="I11990" s="15">
        <f>HYPERLINK("https://docs.wto.org/imrd/directdoc.asp?DDFDocuments/u/G/SPS/NCHNP81.DOC","FR")</f>
      </c>
      <c r="J11990" s="15">
        <f>HYPERLINK("https://docs.wto.org/imrd/directdoc.asp?DDFDocuments/v/G/SPS/NCHNP81.DOC","ES")</f>
      </c>
    </row>
    <row r="11991">
      <c r="A11991" s="10" t="s">
        <v>20493</v>
      </c>
      <c r="B11991" s="11" t="s">
        <v>149</v>
      </c>
      <c r="C11991" s="10" t="s">
        <v>18</v>
      </c>
      <c r="D11991" s="12">
        <v>37351</v>
      </c>
      <c r="E11991" s="13" t="s">
        <v>3159</v>
      </c>
      <c r="F11991" s="13" t="s">
        <v>992</v>
      </c>
      <c r="G11991" s="14"/>
      <c r="H11991" s="15">
        <f>HYPERLINK("https://docs.wto.org/imrd/directdoc.asp?DDFDocuments/t/G/SPS/NCHNP82.DOC","EN")</f>
      </c>
      <c r="I11991" s="15">
        <f>HYPERLINK("https://docs.wto.org/imrd/directdoc.asp?DDFDocuments/u/G/SPS/NCHNP82.DOC","FR")</f>
      </c>
      <c r="J11991" s="15">
        <f>HYPERLINK("https://docs.wto.org/imrd/directdoc.asp?DDFDocuments/v/G/SPS/NCHNP82.DOC","ES")</f>
      </c>
    </row>
    <row r="11992">
      <c r="A11992" s="10" t="s">
        <v>20494</v>
      </c>
      <c r="B11992" s="11" t="s">
        <v>149</v>
      </c>
      <c r="C11992" s="10" t="s">
        <v>18</v>
      </c>
      <c r="D11992" s="12">
        <v>37351</v>
      </c>
      <c r="E11992" s="13" t="s">
        <v>3159</v>
      </c>
      <c r="F11992" s="13" t="s">
        <v>992</v>
      </c>
      <c r="G11992" s="14"/>
      <c r="H11992" s="15">
        <f>HYPERLINK("https://docs.wto.org/imrd/directdoc.asp?DDFDocuments/t/G/SPS/NCHNP83.DOC","EN")</f>
      </c>
      <c r="I11992" s="15">
        <f>HYPERLINK("https://docs.wto.org/imrd/directdoc.asp?DDFDocuments/u/G/SPS/NCHNP83.DOC","FR")</f>
      </c>
      <c r="J11992" s="15">
        <f>HYPERLINK("https://docs.wto.org/imrd/directdoc.asp?DDFDocuments/v/G/SPS/NCHNP83.DOC","ES")</f>
      </c>
    </row>
    <row r="11993">
      <c r="A11993" s="10" t="s">
        <v>20495</v>
      </c>
      <c r="B11993" s="11" t="s">
        <v>149</v>
      </c>
      <c r="C11993" s="10" t="s">
        <v>18</v>
      </c>
      <c r="D11993" s="12">
        <v>37351</v>
      </c>
      <c r="E11993" s="13" t="s">
        <v>6652</v>
      </c>
      <c r="F11993" s="13" t="s">
        <v>24</v>
      </c>
      <c r="G11993" s="14" t="s">
        <v>34</v>
      </c>
      <c r="H11993" s="15">
        <f>HYPERLINK("https://docs.wto.org/imrd/directdoc.asp?DDFDocuments/t/g/sps/NCHNP84.doc","EN")</f>
      </c>
      <c r="I11993" s="15">
        <f>HYPERLINK("https://docs.wto.org/imrd/directdoc.asp?DDFDocuments/u/g/sps/NCHNP84.doc","FR")</f>
      </c>
      <c r="J11993" s="15">
        <f>HYPERLINK("https://docs.wto.org/imrd/directdoc.asp?DDFDocuments/v/g/sps/NCHNP84.doc","ES")</f>
      </c>
    </row>
    <row r="11994">
      <c r="A11994" s="10" t="s">
        <v>20496</v>
      </c>
      <c r="B11994" s="11" t="s">
        <v>149</v>
      </c>
      <c r="C11994" s="10" t="s">
        <v>18</v>
      </c>
      <c r="D11994" s="12">
        <v>37351</v>
      </c>
      <c r="E11994" s="13" t="s">
        <v>7733</v>
      </c>
      <c r="F11994" s="13" t="s">
        <v>607</v>
      </c>
      <c r="G11994" s="14" t="s">
        <v>3481</v>
      </c>
      <c r="H11994" s="15">
        <f>HYPERLINK("https://docs.wto.org/imrd/directdoc.asp?DDFDocuments/t/G/SPS/NCHNP85.DOC","EN")</f>
      </c>
      <c r="I11994" s="15">
        <f>HYPERLINK("https://docs.wto.org/imrd/directdoc.asp?DDFDocuments/u/G/SPS/NCHNP85.DOC","FR")</f>
      </c>
      <c r="J11994" s="15">
        <f>HYPERLINK("https://docs.wto.org/imrd/directdoc.asp?DDFDocuments/v/G/SPS/NCHNP85.DOC","ES")</f>
      </c>
    </row>
    <row r="11995">
      <c r="A11995" s="10" t="s">
        <v>20497</v>
      </c>
      <c r="B11995" s="11" t="s">
        <v>149</v>
      </c>
      <c r="C11995" s="10" t="s">
        <v>18</v>
      </c>
      <c r="D11995" s="12">
        <v>37351</v>
      </c>
      <c r="E11995" s="13" t="s">
        <v>15038</v>
      </c>
      <c r="F11995" s="13" t="s">
        <v>12125</v>
      </c>
      <c r="G11995" s="14"/>
      <c r="H11995" s="15">
        <f>HYPERLINK("https://docs.wto.org/imrd/directdoc.asp?DDFDocuments/t/G/SPS/NCHNP87.DOC","EN")</f>
      </c>
      <c r="I11995" s="15">
        <f>HYPERLINK("https://docs.wto.org/imrd/directdoc.asp?DDFDocuments/u/G/SPS/NCHNP87.DOC","FR")</f>
      </c>
      <c r="J11995" s="15">
        <f>HYPERLINK("https://docs.wto.org/imrd/directdoc.asp?DDFDocuments/v/G/SPS/NCHNP87.DOC","ES")</f>
      </c>
    </row>
    <row r="11996">
      <c r="A11996" s="10" t="s">
        <v>20498</v>
      </c>
      <c r="B11996" s="11" t="s">
        <v>149</v>
      </c>
      <c r="C11996" s="10" t="s">
        <v>18</v>
      </c>
      <c r="D11996" s="12">
        <v>37351</v>
      </c>
      <c r="E11996" s="13" t="s">
        <v>1013</v>
      </c>
      <c r="F11996" s="13" t="s">
        <v>186</v>
      </c>
      <c r="G11996" s="14"/>
      <c r="H11996" s="15">
        <f>HYPERLINK("https://docs.wto.org/imrd/directdoc.asp?DDFDocuments/t/g/sps/NCHNP88.doc","EN")</f>
      </c>
      <c r="I11996" s="15">
        <f>HYPERLINK("https://docs.wto.org/imrd/directdoc.asp?DDFDocuments/u/g/sps/NCHNP88.doc","FR")</f>
      </c>
      <c r="J11996" s="15">
        <f>HYPERLINK("https://docs.wto.org/imrd/directdoc.asp?DDFDocuments/v/g/sps/NCHNP88.doc","ES")</f>
      </c>
    </row>
    <row r="11997">
      <c r="A11997" s="10" t="s">
        <v>20499</v>
      </c>
      <c r="B11997" s="11" t="s">
        <v>149</v>
      </c>
      <c r="C11997" s="10" t="s">
        <v>18</v>
      </c>
      <c r="D11997" s="12">
        <v>37351</v>
      </c>
      <c r="E11997" s="13" t="s">
        <v>15038</v>
      </c>
      <c r="F11997" s="13" t="s">
        <v>12125</v>
      </c>
      <c r="G11997" s="14"/>
      <c r="H11997" s="15">
        <f>HYPERLINK("https://docs.wto.org/imrd/directdoc.asp?DDFDocuments/q/G/SPS/NCHNP89.pdf","EN")</f>
      </c>
      <c r="I11997" s="15">
        <f>HYPERLINK("https://docs.wto.org/imrd/directdoc.asp?DDFDocuments/r/G/SPS/NCHNP89.pdf","FR")</f>
      </c>
      <c r="J11997" s="15">
        <f>HYPERLINK("https://docs.wto.org/imrd/directdoc.asp?DDFDocuments/s/G/SPS/NCHNP89.pdf","ES")</f>
      </c>
    </row>
    <row r="11998">
      <c r="A11998" s="10" t="s">
        <v>20500</v>
      </c>
      <c r="B11998" s="11" t="s">
        <v>149</v>
      </c>
      <c r="C11998" s="10" t="s">
        <v>18</v>
      </c>
      <c r="D11998" s="12">
        <v>37351</v>
      </c>
      <c r="E11998" s="13" t="s">
        <v>20501</v>
      </c>
      <c r="F11998" s="13" t="s">
        <v>20395</v>
      </c>
      <c r="G11998" s="14"/>
      <c r="H11998" s="15">
        <f>HYPERLINK("https://docs.wto.org/imrd/directdoc.asp?DDFDocuments/t/G/SPS/NCHNP90.DOC","EN")</f>
      </c>
      <c r="I11998" s="15">
        <f>HYPERLINK("https://docs.wto.org/imrd/directdoc.asp?DDFDocuments/u/G/SPS/NCHNP90.DOC","FR")</f>
      </c>
      <c r="J11998" s="15">
        <f>HYPERLINK("https://docs.wto.org/imrd/directdoc.asp?DDFDocuments/v/G/SPS/NCHNP90.DOC","ES")</f>
      </c>
    </row>
    <row r="11999">
      <c r="A11999" s="10" t="s">
        <v>20502</v>
      </c>
      <c r="B11999" s="11" t="s">
        <v>149</v>
      </c>
      <c r="C11999" s="10" t="s">
        <v>18</v>
      </c>
      <c r="D11999" s="12">
        <v>37350</v>
      </c>
      <c r="E11999" s="13" t="s">
        <v>20503</v>
      </c>
      <c r="F11999" s="13" t="s">
        <v>2521</v>
      </c>
      <c r="G11999" s="14"/>
      <c r="H11999" s="15">
        <f>HYPERLINK("https://docs.wto.org/imrd/directdoc.asp?DDFDocuments/q/G/SPS/NCHNP13.pdf","EN")</f>
      </c>
      <c r="I11999" s="15">
        <f>HYPERLINK("https://docs.wto.org/imrd/directdoc.asp?DDFDocuments/r/G/SPS/NCHNP13.pdf","FR")</f>
      </c>
      <c r="J11999" s="15">
        <f>HYPERLINK("https://docs.wto.org/imrd/directdoc.asp?DDFDocuments/s/G/SPS/NCHNP13.pdf","ES")</f>
      </c>
    </row>
    <row r="12000">
      <c r="A12000" s="10" t="s">
        <v>20504</v>
      </c>
      <c r="B12000" s="11" t="s">
        <v>149</v>
      </c>
      <c r="C12000" s="10" t="s">
        <v>18</v>
      </c>
      <c r="D12000" s="12">
        <v>37350</v>
      </c>
      <c r="E12000" s="13" t="s">
        <v>5251</v>
      </c>
      <c r="F12000" s="13" t="s">
        <v>1282</v>
      </c>
      <c r="G12000" s="14"/>
      <c r="H12000" s="15">
        <f>HYPERLINK("https://docs.wto.org/imrd/directdoc.asp?DDFDocuments/t/G/SPS/NCHNP15.DOC","EN")</f>
      </c>
      <c r="I12000" s="15">
        <f>HYPERLINK("https://docs.wto.org/imrd/directdoc.asp?DDFDocuments/u/G/SPS/NCHNP15.DOC","FR")</f>
      </c>
      <c r="J12000" s="15">
        <f>HYPERLINK("https://docs.wto.org/imrd/directdoc.asp?DDFDocuments/v/G/SPS/NCHNP15.DOC","ES")</f>
      </c>
    </row>
    <row r="12001">
      <c r="A12001" s="10" t="s">
        <v>20505</v>
      </c>
      <c r="B12001" s="11" t="s">
        <v>149</v>
      </c>
      <c r="C12001" s="10" t="s">
        <v>18</v>
      </c>
      <c r="D12001" s="12">
        <v>37350</v>
      </c>
      <c r="E12001" s="13" t="s">
        <v>20483</v>
      </c>
      <c r="F12001" s="13" t="s">
        <v>2192</v>
      </c>
      <c r="G12001" s="14" t="s">
        <v>127</v>
      </c>
      <c r="H12001" s="15">
        <f>HYPERLINK("https://docs.wto.org/imrd/directdoc.asp?DDFDocuments/t/g/sps/NCHNP18.doc","EN")</f>
      </c>
      <c r="I12001" s="15">
        <f>HYPERLINK("https://docs.wto.org/imrd/directdoc.asp?DDFDocuments/u/g/sps/NCHNP18.doc","FR")</f>
      </c>
      <c r="J12001" s="15">
        <f>HYPERLINK("https://docs.wto.org/imrd/directdoc.asp?DDFDocuments/v/g/sps/NCHNP18.doc","ES")</f>
      </c>
    </row>
    <row r="12002">
      <c r="A12002" s="10" t="s">
        <v>20506</v>
      </c>
      <c r="B12002" s="11" t="s">
        <v>149</v>
      </c>
      <c r="C12002" s="10" t="s">
        <v>18</v>
      </c>
      <c r="D12002" s="12">
        <v>37350</v>
      </c>
      <c r="E12002" s="13" t="s">
        <v>20507</v>
      </c>
      <c r="F12002" s="13" t="s">
        <v>19</v>
      </c>
      <c r="G12002" s="14"/>
      <c r="H12002" s="15">
        <f>HYPERLINK("https://docs.wto.org/imrd/directdoc.asp?DDFDocuments/q/G/SPS/NCHNP20.pdf","EN")</f>
      </c>
      <c r="I12002" s="15">
        <f>HYPERLINK("https://docs.wto.org/imrd/directdoc.asp?DDFDocuments/r/G/SPS/NCHNP20.pdf","FR")</f>
      </c>
      <c r="J12002" s="15">
        <f>HYPERLINK("https://docs.wto.org/imrd/directdoc.asp?DDFDocuments/s/G/SPS/NCHNP20.pdf","ES")</f>
      </c>
    </row>
    <row r="12003">
      <c r="A12003" s="10" t="s">
        <v>20508</v>
      </c>
      <c r="B12003" s="11" t="s">
        <v>149</v>
      </c>
      <c r="C12003" s="10" t="s">
        <v>18</v>
      </c>
      <c r="D12003" s="12">
        <v>37350</v>
      </c>
      <c r="E12003" s="13" t="s">
        <v>20509</v>
      </c>
      <c r="F12003" s="13" t="s">
        <v>144</v>
      </c>
      <c r="G12003" s="14" t="s">
        <v>20510</v>
      </c>
      <c r="H12003" s="15">
        <f>HYPERLINK("https://docs.wto.org/imrd/directdoc.asp?DDFDocuments/t/g/sps/NCHNP21.doc","EN")</f>
      </c>
      <c r="I12003" s="15">
        <f>HYPERLINK("https://docs.wto.org/imrd/directdoc.asp?DDFDocuments/u/g/sps/NCHNP21.doc","FR")</f>
      </c>
      <c r="J12003" s="15">
        <f>HYPERLINK("https://docs.wto.org/imrd/directdoc.asp?DDFDocuments/v/g/sps/NCHNP21.doc","ES")</f>
      </c>
    </row>
    <row r="12004">
      <c r="A12004" s="10" t="s">
        <v>20511</v>
      </c>
      <c r="B12004" s="11" t="s">
        <v>149</v>
      </c>
      <c r="C12004" s="10" t="s">
        <v>18</v>
      </c>
      <c r="D12004" s="12">
        <v>37350</v>
      </c>
      <c r="E12004" s="13" t="s">
        <v>20512</v>
      </c>
      <c r="F12004" s="13" t="s">
        <v>8195</v>
      </c>
      <c r="G12004" s="14" t="s">
        <v>180</v>
      </c>
      <c r="H12004" s="15">
        <f>HYPERLINK("https://docs.wto.org/imrd/directdoc.asp?DDFDocuments/t/G/SPS/NCHNP22.DOC","EN")</f>
      </c>
      <c r="I12004" s="15">
        <f>HYPERLINK("https://docs.wto.org/imrd/directdoc.asp?DDFDocuments/u/G/SPS/NCHNP22.DOC","FR")</f>
      </c>
      <c r="J12004" s="15">
        <f>HYPERLINK("https://docs.wto.org/imrd/directdoc.asp?DDFDocuments/v/G/SPS/NCHNP22.DOC","ES")</f>
      </c>
    </row>
    <row r="12005">
      <c r="A12005" s="10" t="s">
        <v>20513</v>
      </c>
      <c r="B12005" s="11" t="s">
        <v>149</v>
      </c>
      <c r="C12005" s="10" t="s">
        <v>18</v>
      </c>
      <c r="D12005" s="12">
        <v>37350</v>
      </c>
      <c r="E12005" s="13" t="s">
        <v>20514</v>
      </c>
      <c r="F12005" s="13" t="s">
        <v>11344</v>
      </c>
      <c r="G12005" s="14"/>
      <c r="H12005" s="15">
        <f>HYPERLINK("https://docs.wto.org/imrd/directdoc.asp?DDFDocuments/t/G/SPS/NCHNP23.DOC","EN")</f>
      </c>
      <c r="I12005" s="15">
        <f>HYPERLINK("https://docs.wto.org/imrd/directdoc.asp?DDFDocuments/u/G/SPS/NCHNP23.DOC","FR")</f>
      </c>
      <c r="J12005" s="15">
        <f>HYPERLINK("https://docs.wto.org/imrd/directdoc.asp?DDFDocuments/v/G/SPS/NCHNP23.DOC","ES")</f>
      </c>
    </row>
    <row r="12006">
      <c r="A12006" s="10" t="s">
        <v>20515</v>
      </c>
      <c r="B12006" s="11" t="s">
        <v>149</v>
      </c>
      <c r="C12006" s="10" t="s">
        <v>18</v>
      </c>
      <c r="D12006" s="12">
        <v>37350</v>
      </c>
      <c r="E12006" s="13" t="s">
        <v>20516</v>
      </c>
      <c r="F12006" s="13" t="s">
        <v>144</v>
      </c>
      <c r="G12006" s="14" t="s">
        <v>51</v>
      </c>
      <c r="H12006" s="15">
        <f>HYPERLINK("https://docs.wto.org/imrd/directdoc.asp?DDFDocuments/t/G/SPS/NCHNP24.DOC","EN")</f>
      </c>
      <c r="I12006" s="15">
        <f>HYPERLINK("https://docs.wto.org/imrd/directdoc.asp?DDFDocuments/u/G/SPS/NCHNP24.DOC","FR")</f>
      </c>
      <c r="J12006" s="15">
        <f>HYPERLINK("https://docs.wto.org/imrd/directdoc.asp?DDFDocuments/v/G/SPS/NCHNP24.DOC","ES")</f>
      </c>
    </row>
    <row r="12007">
      <c r="A12007" s="10" t="s">
        <v>20517</v>
      </c>
      <c r="B12007" s="11" t="s">
        <v>149</v>
      </c>
      <c r="C12007" s="10" t="s">
        <v>18</v>
      </c>
      <c r="D12007" s="12">
        <v>37350</v>
      </c>
      <c r="E12007" s="13" t="s">
        <v>20518</v>
      </c>
      <c r="F12007" s="13" t="s">
        <v>2192</v>
      </c>
      <c r="G12007" s="14" t="s">
        <v>2110</v>
      </c>
      <c r="H12007" s="15">
        <f>HYPERLINK("https://docs.wto.org/imrd/directdoc.asp?DDFDocuments/t/G/SPS/NCHNP25.DOC","EN")</f>
      </c>
      <c r="I12007" s="15">
        <f>HYPERLINK("https://docs.wto.org/imrd/directdoc.asp?DDFDocuments/u/G/SPS/NCHNP25.DOC","FR")</f>
      </c>
      <c r="J12007" s="15">
        <f>HYPERLINK("https://docs.wto.org/imrd/directdoc.asp?DDFDocuments/v/G/SPS/NCHNP25.DOC","ES")</f>
      </c>
    </row>
    <row r="12008">
      <c r="A12008" s="10" t="s">
        <v>20519</v>
      </c>
      <c r="B12008" s="11" t="s">
        <v>149</v>
      </c>
      <c r="C12008" s="10" t="s">
        <v>18</v>
      </c>
      <c r="D12008" s="12">
        <v>37350</v>
      </c>
      <c r="E12008" s="13" t="s">
        <v>20520</v>
      </c>
      <c r="F12008" s="13" t="s">
        <v>7145</v>
      </c>
      <c r="G12008" s="14"/>
      <c r="H12008" s="15">
        <f>HYPERLINK("https://docs.wto.org/imrd/directdoc.asp?DDFDocuments/q/G/SPS/NCHNP26.pdf","EN")</f>
      </c>
      <c r="I12008" s="15">
        <f>HYPERLINK("https://docs.wto.org/imrd/directdoc.asp?DDFDocuments/r/G/SPS/NCHNP26.pdf","FR")</f>
      </c>
      <c r="J12008" s="15">
        <f>HYPERLINK("https://docs.wto.org/imrd/directdoc.asp?DDFDocuments/s/G/SPS/NCHNP26.pdf","ES")</f>
      </c>
    </row>
    <row r="12009">
      <c r="A12009" s="10" t="s">
        <v>20521</v>
      </c>
      <c r="B12009" s="11" t="s">
        <v>149</v>
      </c>
      <c r="C12009" s="10" t="s">
        <v>18</v>
      </c>
      <c r="D12009" s="12">
        <v>37350</v>
      </c>
      <c r="E12009" s="13" t="s">
        <v>20522</v>
      </c>
      <c r="F12009" s="13" t="s">
        <v>7145</v>
      </c>
      <c r="G12009" s="14"/>
      <c r="H12009" s="15">
        <f>HYPERLINK("https://docs.wto.org/imrd/directdoc.asp?DDFDocuments/q/G/SPS/NCHNP27.pdf","EN")</f>
      </c>
      <c r="I12009" s="15">
        <f>HYPERLINK("https://docs.wto.org/imrd/directdoc.asp?DDFDocuments/r/G/SPS/NCHNP27.pdf","FR")</f>
      </c>
      <c r="J12009" s="15">
        <f>HYPERLINK("https://docs.wto.org/imrd/directdoc.asp?DDFDocuments/s/G/SPS/NCHNP27.pdf","ES")</f>
      </c>
    </row>
    <row r="12010">
      <c r="A12010" s="10" t="s">
        <v>20523</v>
      </c>
      <c r="B12010" s="11" t="s">
        <v>149</v>
      </c>
      <c r="C12010" s="10" t="s">
        <v>18</v>
      </c>
      <c r="D12010" s="12">
        <v>37350</v>
      </c>
      <c r="E12010" s="13" t="s">
        <v>20524</v>
      </c>
      <c r="F12010" s="13" t="s">
        <v>1282</v>
      </c>
      <c r="G12010" s="14"/>
      <c r="H12010" s="15">
        <f>HYPERLINK("https://docs.wto.org/imrd/directdoc.asp?DDFDocuments/t/G/SPS/NCHNP28.DOC","EN")</f>
      </c>
      <c r="I12010" s="15">
        <f>HYPERLINK("https://docs.wto.org/imrd/directdoc.asp?DDFDocuments/u/G/SPS/NCHNP28.DOC","FR")</f>
      </c>
      <c r="J12010" s="15">
        <f>HYPERLINK("https://docs.wto.org/imrd/directdoc.asp?DDFDocuments/v/G/SPS/NCHNP28.DOC","ES")</f>
      </c>
    </row>
    <row r="12011">
      <c r="A12011" s="10" t="s">
        <v>20525</v>
      </c>
      <c r="B12011" s="11" t="s">
        <v>149</v>
      </c>
      <c r="C12011" s="10" t="s">
        <v>18</v>
      </c>
      <c r="D12011" s="12">
        <v>37350</v>
      </c>
      <c r="E12011" s="13" t="s">
        <v>20526</v>
      </c>
      <c r="F12011" s="13" t="s">
        <v>6531</v>
      </c>
      <c r="G12011" s="14" t="s">
        <v>226</v>
      </c>
      <c r="H12011" s="15">
        <f>HYPERLINK("https://docs.wto.org/imrd/directdoc.asp?DDFDocuments/t/G/SPS/NCHNP30.DOC","EN")</f>
      </c>
      <c r="I12011" s="15">
        <f>HYPERLINK("https://docs.wto.org/imrd/directdoc.asp?DDFDocuments/u/G/SPS/NCHNP30.DOC","FR")</f>
      </c>
      <c r="J12011" s="15">
        <f>HYPERLINK("https://docs.wto.org/imrd/directdoc.asp?DDFDocuments/v/G/SPS/NCHNP30.DOC","ES")</f>
      </c>
    </row>
    <row r="12012">
      <c r="A12012" s="10" t="s">
        <v>20527</v>
      </c>
      <c r="B12012" s="11" t="s">
        <v>149</v>
      </c>
      <c r="C12012" s="10" t="s">
        <v>18</v>
      </c>
      <c r="D12012" s="12">
        <v>37350</v>
      </c>
      <c r="E12012" s="13" t="s">
        <v>20528</v>
      </c>
      <c r="F12012" s="13" t="s">
        <v>6828</v>
      </c>
      <c r="G12012" s="14" t="s">
        <v>1093</v>
      </c>
      <c r="H12012" s="15">
        <f>HYPERLINK("https://docs.wto.org/imrd/directdoc.asp?DDFDocuments/t/G/SPS/NCHNP31.DOC","EN")</f>
      </c>
      <c r="I12012" s="15">
        <f>HYPERLINK("https://docs.wto.org/imrd/directdoc.asp?DDFDocuments/u/G/SPS/NCHNP31.DOC","FR")</f>
      </c>
      <c r="J12012" s="15">
        <f>HYPERLINK("https://docs.wto.org/imrd/directdoc.asp?DDFDocuments/v/G/SPS/NCHNP31.DOC","ES")</f>
      </c>
    </row>
    <row r="12013">
      <c r="A12013" s="10" t="s">
        <v>20529</v>
      </c>
      <c r="B12013" s="11" t="s">
        <v>149</v>
      </c>
      <c r="C12013" s="10" t="s">
        <v>18</v>
      </c>
      <c r="D12013" s="12">
        <v>37350</v>
      </c>
      <c r="E12013" s="13" t="s">
        <v>6929</v>
      </c>
      <c r="F12013" s="13" t="s">
        <v>1550</v>
      </c>
      <c r="G12013" s="14" t="s">
        <v>20530</v>
      </c>
      <c r="H12013" s="15">
        <f>HYPERLINK("https://docs.wto.org/imrd/directdoc.asp?DDFDocuments/t/g/sps/NCHNP32.doc","EN")</f>
      </c>
      <c r="I12013" s="15">
        <f>HYPERLINK("https://docs.wto.org/imrd/directdoc.asp?DDFDocuments/u/g/sps/NCHNP32.doc","FR")</f>
      </c>
      <c r="J12013" s="15">
        <f>HYPERLINK("https://docs.wto.org/imrd/directdoc.asp?DDFDocuments/v/g/sps/NCHNP32.doc","ES")</f>
      </c>
    </row>
    <row r="12014">
      <c r="A12014" s="10" t="s">
        <v>20531</v>
      </c>
      <c r="B12014" s="11" t="s">
        <v>149</v>
      </c>
      <c r="C12014" s="10" t="s">
        <v>18</v>
      </c>
      <c r="D12014" s="12">
        <v>37350</v>
      </c>
      <c r="E12014" s="13" t="s">
        <v>6929</v>
      </c>
      <c r="F12014" s="13" t="s">
        <v>1550</v>
      </c>
      <c r="G12014" s="14" t="s">
        <v>188</v>
      </c>
      <c r="H12014" s="15">
        <f>HYPERLINK("https://docs.wto.org/imrd/directdoc.asp?DDFDocuments/t/g/sps/NCHNP33.doc","EN")</f>
      </c>
      <c r="I12014" s="15">
        <f>HYPERLINK("https://docs.wto.org/imrd/directdoc.asp?DDFDocuments/u/g/sps/NCHNP33.doc","FR")</f>
      </c>
      <c r="J12014" s="15">
        <f>HYPERLINK("https://docs.wto.org/imrd/directdoc.asp?DDFDocuments/v/g/sps/NCHNP33.doc","ES")</f>
      </c>
    </row>
    <row r="12015">
      <c r="A12015" s="10" t="s">
        <v>20532</v>
      </c>
      <c r="B12015" s="11" t="s">
        <v>149</v>
      </c>
      <c r="C12015" s="10" t="s">
        <v>18</v>
      </c>
      <c r="D12015" s="12">
        <v>37350</v>
      </c>
      <c r="E12015" s="13" t="s">
        <v>20533</v>
      </c>
      <c r="F12015" s="13" t="s">
        <v>1550</v>
      </c>
      <c r="G12015" s="14" t="s">
        <v>20534</v>
      </c>
      <c r="H12015" s="15">
        <f>HYPERLINK("https://docs.wto.org/imrd/directdoc.asp?DDFDocuments/t/g/sps/NCHNP34.doc","EN")</f>
      </c>
      <c r="I12015" s="15">
        <f>HYPERLINK("https://docs.wto.org/imrd/directdoc.asp?DDFDocuments/u/g/sps/NCHNP34.doc","FR")</f>
      </c>
      <c r="J12015" s="15">
        <f>HYPERLINK("https://docs.wto.org/imrd/directdoc.asp?DDFDocuments/v/g/sps/NCHNP34.doc","ES")</f>
      </c>
    </row>
    <row r="12016">
      <c r="A12016" s="10" t="s">
        <v>20535</v>
      </c>
      <c r="B12016" s="11" t="s">
        <v>149</v>
      </c>
      <c r="C12016" s="10" t="s">
        <v>18</v>
      </c>
      <c r="D12016" s="12">
        <v>37350</v>
      </c>
      <c r="E12016" s="13" t="s">
        <v>20526</v>
      </c>
      <c r="F12016" s="13" t="s">
        <v>6531</v>
      </c>
      <c r="G12016" s="14" t="s">
        <v>257</v>
      </c>
      <c r="H12016" s="15">
        <f>HYPERLINK("https://docs.wto.org/imrd/directdoc.asp?DDFDocuments/t/G/SPS/NCHNP35.DOC","EN")</f>
      </c>
      <c r="I12016" s="15">
        <f>HYPERLINK("https://docs.wto.org/imrd/directdoc.asp?DDFDocuments/u/G/SPS/NCHNP35.DOC","FR")</f>
      </c>
      <c r="J12016" s="15">
        <f>HYPERLINK("https://docs.wto.org/imrd/directdoc.asp?DDFDocuments/v/G/SPS/NCHNP35.DOC","ES")</f>
      </c>
    </row>
    <row r="12017">
      <c r="A12017" s="10" t="s">
        <v>20536</v>
      </c>
      <c r="B12017" s="11" t="s">
        <v>149</v>
      </c>
      <c r="C12017" s="10" t="s">
        <v>18</v>
      </c>
      <c r="D12017" s="12">
        <v>37350</v>
      </c>
      <c r="E12017" s="13" t="s">
        <v>20526</v>
      </c>
      <c r="F12017" s="13" t="s">
        <v>6531</v>
      </c>
      <c r="G12017" s="14" t="s">
        <v>1093</v>
      </c>
      <c r="H12017" s="15">
        <f>HYPERLINK("https://docs.wto.org/imrd/directdoc.asp?DDFDocuments/t/G/SPS/NCHNP36.DOC","EN")</f>
      </c>
      <c r="I12017" s="15">
        <f>HYPERLINK("https://docs.wto.org/imrd/directdoc.asp?DDFDocuments/u/G/SPS/NCHNP36.DOC","FR")</f>
      </c>
      <c r="J12017" s="15">
        <f>HYPERLINK("https://docs.wto.org/imrd/directdoc.asp?DDFDocuments/v/G/SPS/NCHNP36.DOC","ES")</f>
      </c>
    </row>
    <row r="12018">
      <c r="A12018" s="10" t="s">
        <v>20537</v>
      </c>
      <c r="B12018" s="11" t="s">
        <v>149</v>
      </c>
      <c r="C12018" s="10" t="s">
        <v>18</v>
      </c>
      <c r="D12018" s="12">
        <v>37350</v>
      </c>
      <c r="E12018" s="13" t="s">
        <v>20483</v>
      </c>
      <c r="F12018" s="13" t="s">
        <v>2192</v>
      </c>
      <c r="G12018" s="14" t="s">
        <v>134</v>
      </c>
      <c r="H12018" s="15">
        <f>HYPERLINK("https://docs.wto.org/imrd/directdoc.asp?DDFDocuments/t/G/SPS/NCHNP37.DOC","EN")</f>
      </c>
      <c r="I12018" s="15">
        <f>HYPERLINK("https://docs.wto.org/imrd/directdoc.asp?DDFDocuments/u/G/SPS/NCHNP37.DOC","FR")</f>
      </c>
      <c r="J12018" s="15">
        <f>HYPERLINK("https://docs.wto.org/imrd/directdoc.asp?DDFDocuments/v/G/SPS/NCHNP37.DOC","ES")</f>
      </c>
    </row>
    <row r="12019">
      <c r="A12019" s="10" t="s">
        <v>20538</v>
      </c>
      <c r="B12019" s="11" t="s">
        <v>149</v>
      </c>
      <c r="C12019" s="10" t="s">
        <v>18</v>
      </c>
      <c r="D12019" s="12">
        <v>37350</v>
      </c>
      <c r="E12019" s="13" t="s">
        <v>20526</v>
      </c>
      <c r="F12019" s="13" t="s">
        <v>92</v>
      </c>
      <c r="G12019" s="14" t="s">
        <v>572</v>
      </c>
      <c r="H12019" s="15">
        <f>HYPERLINK("https://docs.wto.org/imrd/directdoc.asp?DDFDocuments/t/G/SPS/NCHNP38.DOC","EN")</f>
      </c>
      <c r="I12019" s="15">
        <f>HYPERLINK("https://docs.wto.org/imrd/directdoc.asp?DDFDocuments/u/G/SPS/NCHNP38.DOC","FR")</f>
      </c>
      <c r="J12019" s="15">
        <f>HYPERLINK("https://docs.wto.org/imrd/directdoc.asp?DDFDocuments/v/G/SPS/NCHNP38.DOC","ES")</f>
      </c>
    </row>
    <row r="12020">
      <c r="A12020" s="10" t="s">
        <v>20539</v>
      </c>
      <c r="B12020" s="11" t="s">
        <v>149</v>
      </c>
      <c r="C12020" s="10" t="s">
        <v>18</v>
      </c>
      <c r="D12020" s="12">
        <v>37350</v>
      </c>
      <c r="E12020" s="13" t="s">
        <v>16981</v>
      </c>
      <c r="F12020" s="13" t="s">
        <v>2192</v>
      </c>
      <c r="G12020" s="14" t="s">
        <v>20540</v>
      </c>
      <c r="H12020" s="15">
        <f>HYPERLINK("https://docs.wto.org/imrd/directdoc.asp?DDFDocuments/t/g/sps/NCHNP39.doc","EN")</f>
      </c>
      <c r="I12020" s="15">
        <f>HYPERLINK("https://docs.wto.org/imrd/directdoc.asp?DDFDocuments/u/g/sps/NCHNP39.doc","FR")</f>
      </c>
      <c r="J12020" s="15">
        <f>HYPERLINK("https://docs.wto.org/imrd/directdoc.asp?DDFDocuments/v/g/sps/NCHNP39.doc","ES")</f>
      </c>
    </row>
    <row r="12021">
      <c r="A12021" s="10" t="s">
        <v>20541</v>
      </c>
      <c r="B12021" s="11" t="s">
        <v>149</v>
      </c>
      <c r="C12021" s="10" t="s">
        <v>18</v>
      </c>
      <c r="D12021" s="12">
        <v>37350</v>
      </c>
      <c r="E12021" s="13" t="s">
        <v>20526</v>
      </c>
      <c r="F12021" s="13" t="s">
        <v>144</v>
      </c>
      <c r="G12021" s="14" t="s">
        <v>3031</v>
      </c>
      <c r="H12021" s="15">
        <f>HYPERLINK("https://docs.wto.org/imrd/directdoc.asp?DDFDocuments/t/g/sps/NCHNP40.doc","EN")</f>
      </c>
      <c r="I12021" s="15">
        <f>HYPERLINK("https://docs.wto.org/imrd/directdoc.asp?DDFDocuments/u/g/sps/NCHNP40.doc","FR")</f>
      </c>
      <c r="J12021" s="15">
        <f>HYPERLINK("https://docs.wto.org/imrd/directdoc.asp?DDFDocuments/v/g/sps/NCHNP40.doc","ES")</f>
      </c>
    </row>
    <row r="12022">
      <c r="A12022" s="10" t="s">
        <v>20542</v>
      </c>
      <c r="B12022" s="11" t="s">
        <v>149</v>
      </c>
      <c r="C12022" s="10" t="s">
        <v>18</v>
      </c>
      <c r="D12022" s="12">
        <v>37350</v>
      </c>
      <c r="E12022" s="13" t="s">
        <v>16981</v>
      </c>
      <c r="F12022" s="13" t="s">
        <v>2192</v>
      </c>
      <c r="G12022" s="14" t="s">
        <v>95</v>
      </c>
      <c r="H12022" s="15">
        <f>HYPERLINK("https://docs.wto.org/imrd/directdoc.asp?DDFDocuments/t/g/sps/NCHNP41.doc","EN")</f>
      </c>
      <c r="I12022" s="15">
        <f>HYPERLINK("https://docs.wto.org/imrd/directdoc.asp?DDFDocuments/u/g/sps/NCHNP41.doc","FR")</f>
      </c>
      <c r="J12022" s="15">
        <f>HYPERLINK("https://docs.wto.org/imrd/directdoc.asp?DDFDocuments/v/g/sps/NCHNP41.doc","ES")</f>
      </c>
    </row>
    <row r="12023">
      <c r="A12023" s="10" t="s">
        <v>20543</v>
      </c>
      <c r="B12023" s="11" t="s">
        <v>149</v>
      </c>
      <c r="C12023" s="10" t="s">
        <v>18</v>
      </c>
      <c r="D12023" s="12">
        <v>37350</v>
      </c>
      <c r="E12023" s="13" t="s">
        <v>16981</v>
      </c>
      <c r="F12023" s="13" t="s">
        <v>2192</v>
      </c>
      <c r="G12023" s="14" t="s">
        <v>20544</v>
      </c>
      <c r="H12023" s="15">
        <f>HYPERLINK("https://docs.wto.org/imrd/directdoc.asp?DDFDocuments/t/g/sps/NCHNP42.doc","EN")</f>
      </c>
      <c r="I12023" s="15">
        <f>HYPERLINK("https://docs.wto.org/imrd/directdoc.asp?DDFDocuments/u/g/sps/NCHNP42.doc","FR")</f>
      </c>
      <c r="J12023" s="15">
        <f>HYPERLINK("https://docs.wto.org/imrd/directdoc.asp?DDFDocuments/v/g/sps/NCHNP42.doc","ES")</f>
      </c>
    </row>
    <row r="12024">
      <c r="A12024" s="10" t="s">
        <v>20545</v>
      </c>
      <c r="B12024" s="11" t="s">
        <v>149</v>
      </c>
      <c r="C12024" s="10" t="s">
        <v>18</v>
      </c>
      <c r="D12024" s="12">
        <v>37350</v>
      </c>
      <c r="E12024" s="13" t="s">
        <v>6530</v>
      </c>
      <c r="F12024" s="13" t="s">
        <v>144</v>
      </c>
      <c r="G12024" s="14" t="s">
        <v>5747</v>
      </c>
      <c r="H12024" s="15">
        <f>HYPERLINK("https://docs.wto.org/imrd/directdoc.asp?DDFDocuments/t/G/SPS/NCHNP43.DOC","EN")</f>
      </c>
      <c r="I12024" s="15">
        <f>HYPERLINK("https://docs.wto.org/imrd/directdoc.asp?DDFDocuments/u/G/SPS/NCHNP43.DOC","FR")</f>
      </c>
      <c r="J12024" s="15">
        <f>HYPERLINK("https://docs.wto.org/imrd/directdoc.asp?DDFDocuments/v/G/SPS/NCHNP43.DOC","ES")</f>
      </c>
    </row>
    <row r="12025">
      <c r="A12025" s="10" t="s">
        <v>20546</v>
      </c>
      <c r="B12025" s="11" t="s">
        <v>149</v>
      </c>
      <c r="C12025" s="10" t="s">
        <v>18</v>
      </c>
      <c r="D12025" s="12">
        <v>37350</v>
      </c>
      <c r="E12025" s="13" t="s">
        <v>16981</v>
      </c>
      <c r="F12025" s="13" t="s">
        <v>144</v>
      </c>
      <c r="G12025" s="14" t="s">
        <v>20547</v>
      </c>
      <c r="H12025" s="15">
        <f>HYPERLINK("https://docs.wto.org/imrd/directdoc.asp?DDFDocuments/t/g/sps/NCHNP44.doc","EN")</f>
      </c>
      <c r="I12025" s="15">
        <f>HYPERLINK("https://docs.wto.org/imrd/directdoc.asp?DDFDocuments/u/g/sps/NCHNP44.doc","FR")</f>
      </c>
      <c r="J12025" s="15">
        <f>HYPERLINK("https://docs.wto.org/imrd/directdoc.asp?DDFDocuments/v/g/sps/NCHNP44.doc","ES")</f>
      </c>
    </row>
    <row r="12026">
      <c r="A12026" s="10" t="s">
        <v>20548</v>
      </c>
      <c r="B12026" s="11" t="s">
        <v>149</v>
      </c>
      <c r="C12026" s="10" t="s">
        <v>18</v>
      </c>
      <c r="D12026" s="12">
        <v>37350</v>
      </c>
      <c r="E12026" s="13" t="s">
        <v>20549</v>
      </c>
      <c r="F12026" s="13" t="s">
        <v>144</v>
      </c>
      <c r="G12026" s="14" t="s">
        <v>168</v>
      </c>
      <c r="H12026" s="15">
        <f>HYPERLINK("https://docs.wto.org/imrd/directdoc.asp?DDFDocuments/t/g/sps/NCHNP45.doc","EN")</f>
      </c>
      <c r="I12026" s="15">
        <f>HYPERLINK("https://docs.wto.org/imrd/directdoc.asp?DDFDocuments/u/g/sps/NCHNP45.doc","FR")</f>
      </c>
      <c r="J12026" s="15">
        <f>HYPERLINK("https://docs.wto.org/imrd/directdoc.asp?DDFDocuments/v/g/sps/NCHNP45.doc","ES")</f>
      </c>
    </row>
    <row r="12027">
      <c r="A12027" s="10" t="s">
        <v>20550</v>
      </c>
      <c r="B12027" s="11" t="s">
        <v>149</v>
      </c>
      <c r="C12027" s="10" t="s">
        <v>18</v>
      </c>
      <c r="D12027" s="12">
        <v>37350</v>
      </c>
      <c r="E12027" s="13" t="s">
        <v>16981</v>
      </c>
      <c r="F12027" s="13" t="s">
        <v>2192</v>
      </c>
      <c r="G12027" s="14" t="s">
        <v>5946</v>
      </c>
      <c r="H12027" s="15">
        <f>HYPERLINK("https://docs.wto.org/imrd/directdoc.asp?DDFDocuments/t/g/sps/NCHNP46.doc","EN")</f>
      </c>
      <c r="I12027" s="15">
        <f>HYPERLINK("https://docs.wto.org/imrd/directdoc.asp?DDFDocuments/u/g/sps/NCHNP46.doc","FR")</f>
      </c>
      <c r="J12027" s="15">
        <f>HYPERLINK("https://docs.wto.org/imrd/directdoc.asp?DDFDocuments/v/g/sps/NCHNP46.doc","ES")</f>
      </c>
    </row>
    <row r="12028">
      <c r="A12028" s="10" t="s">
        <v>20551</v>
      </c>
      <c r="B12028" s="11" t="s">
        <v>149</v>
      </c>
      <c r="C12028" s="10" t="s">
        <v>18</v>
      </c>
      <c r="D12028" s="12">
        <v>37350</v>
      </c>
      <c r="E12028" s="13" t="s">
        <v>20552</v>
      </c>
      <c r="F12028" s="13" t="s">
        <v>144</v>
      </c>
      <c r="G12028" s="14" t="s">
        <v>1176</v>
      </c>
      <c r="H12028" s="15">
        <f>HYPERLINK("https://docs.wto.org/imrd/directdoc.asp?DDFDocuments/t/g/sps/NCHNP47.doc","EN")</f>
      </c>
      <c r="I12028" s="15">
        <f>HYPERLINK("https://docs.wto.org/imrd/directdoc.asp?DDFDocuments/u/g/sps/NCHNP47.doc","FR")</f>
      </c>
      <c r="J12028" s="15">
        <f>HYPERLINK("https://docs.wto.org/imrd/directdoc.asp?DDFDocuments/v/g/sps/NCHNP47.doc","ES")</f>
      </c>
    </row>
    <row r="12029">
      <c r="A12029" s="10" t="s">
        <v>20553</v>
      </c>
      <c r="B12029" s="11" t="s">
        <v>149</v>
      </c>
      <c r="C12029" s="10" t="s">
        <v>18</v>
      </c>
      <c r="D12029" s="12">
        <v>37350</v>
      </c>
      <c r="E12029" s="13" t="s">
        <v>20488</v>
      </c>
      <c r="F12029" s="13" t="s">
        <v>6327</v>
      </c>
      <c r="G12029" s="14" t="s">
        <v>20554</v>
      </c>
      <c r="H12029" s="15">
        <f>HYPERLINK("https://docs.wto.org/imrd/directdoc.asp?DDFDocuments/t/G/SPS/NCHNP48.DOC","EN")</f>
      </c>
      <c r="I12029" s="15">
        <f>HYPERLINK("https://docs.wto.org/imrd/directdoc.asp?DDFDocuments/u/G/SPS/NCHNP48.DOC","FR")</f>
      </c>
      <c r="J12029" s="15">
        <f>HYPERLINK("https://docs.wto.org/imrd/directdoc.asp?DDFDocuments/v/G/SPS/NCHNP48.DOC","ES")</f>
      </c>
    </row>
    <row r="12030">
      <c r="A12030" s="10" t="s">
        <v>20555</v>
      </c>
      <c r="B12030" s="11" t="s">
        <v>149</v>
      </c>
      <c r="C12030" s="10" t="s">
        <v>18</v>
      </c>
      <c r="D12030" s="12">
        <v>37350</v>
      </c>
      <c r="E12030" s="13" t="s">
        <v>20556</v>
      </c>
      <c r="F12030" s="13" t="s">
        <v>144</v>
      </c>
      <c r="G12030" s="14" t="s">
        <v>51</v>
      </c>
      <c r="H12030" s="15">
        <f>HYPERLINK("https://docs.wto.org/imrd/directdoc.asp?DDFDocuments/t/g/sps/NCHNP49.doc","EN")</f>
      </c>
      <c r="I12030" s="15">
        <f>HYPERLINK("https://docs.wto.org/imrd/directdoc.asp?DDFDocuments/u/g/sps/NCHNP49.doc","FR")</f>
      </c>
      <c r="J12030" s="15">
        <f>HYPERLINK("https://docs.wto.org/imrd/directdoc.asp?DDFDocuments/v/g/sps/NCHNP49.doc","ES")</f>
      </c>
    </row>
    <row r="12031">
      <c r="A12031" s="10" t="s">
        <v>20557</v>
      </c>
      <c r="B12031" s="11" t="s">
        <v>149</v>
      </c>
      <c r="C12031" s="10" t="s">
        <v>18</v>
      </c>
      <c r="D12031" s="12">
        <v>37350</v>
      </c>
      <c r="E12031" s="13" t="s">
        <v>16981</v>
      </c>
      <c r="F12031" s="13" t="s">
        <v>2192</v>
      </c>
      <c r="G12031" s="14" t="s">
        <v>20558</v>
      </c>
      <c r="H12031" s="15">
        <f>HYPERLINK("https://docs.wto.org/imrd/directdoc.asp?DDFDocuments/t/g/sps/NCHNP50.doc","EN")</f>
      </c>
      <c r="I12031" s="15">
        <f>HYPERLINK("https://docs.wto.org/imrd/directdoc.asp?DDFDocuments/u/g/sps/NCHNP50.doc","FR")</f>
      </c>
      <c r="J12031" s="15">
        <f>HYPERLINK("https://docs.wto.org/imrd/directdoc.asp?DDFDocuments/v/g/sps/NCHNP50.doc","ES")</f>
      </c>
    </row>
    <row r="12032">
      <c r="A12032" s="10" t="s">
        <v>20559</v>
      </c>
      <c r="B12032" s="11" t="s">
        <v>149</v>
      </c>
      <c r="C12032" s="10" t="s">
        <v>18</v>
      </c>
      <c r="D12032" s="12">
        <v>37350</v>
      </c>
      <c r="E12032" s="13" t="s">
        <v>20556</v>
      </c>
      <c r="F12032" s="13" t="s">
        <v>5438</v>
      </c>
      <c r="G12032" s="14" t="s">
        <v>7023</v>
      </c>
      <c r="H12032" s="15">
        <f>HYPERLINK("https://docs.wto.org/imrd/directdoc.asp?DDFDocuments/t/g/sps/NCHNP51.doc","EN")</f>
      </c>
      <c r="I12032" s="15">
        <f>HYPERLINK("https://docs.wto.org/imrd/directdoc.asp?DDFDocuments/u/g/sps/NCHNP51.doc","FR")</f>
      </c>
      <c r="J12032" s="15">
        <f>HYPERLINK("https://docs.wto.org/imrd/directdoc.asp?DDFDocuments/v/g/sps/NCHNP51.doc","ES")</f>
      </c>
    </row>
    <row r="12033">
      <c r="A12033" s="10" t="s">
        <v>20560</v>
      </c>
      <c r="B12033" s="11" t="s">
        <v>149</v>
      </c>
      <c r="C12033" s="10" t="s">
        <v>18</v>
      </c>
      <c r="D12033" s="12">
        <v>37350</v>
      </c>
      <c r="E12033" s="13" t="s">
        <v>20488</v>
      </c>
      <c r="F12033" s="13" t="s">
        <v>5891</v>
      </c>
      <c r="G12033" s="14" t="s">
        <v>95</v>
      </c>
      <c r="H12033" s="15">
        <f>HYPERLINK("https://docs.wto.org/imrd/directdoc.asp?DDFDocuments/t/g/sps/NCHNP52.doc","EN")</f>
      </c>
      <c r="I12033" s="15">
        <f>HYPERLINK("https://docs.wto.org/imrd/directdoc.asp?DDFDocuments/u/g/sps/NCHNP52.doc","FR")</f>
      </c>
      <c r="J12033" s="15">
        <f>HYPERLINK("https://docs.wto.org/imrd/directdoc.asp?DDFDocuments/v/g/sps/NCHNP52.doc","ES")</f>
      </c>
    </row>
    <row r="12034">
      <c r="A12034" s="10" t="s">
        <v>20561</v>
      </c>
      <c r="B12034" s="11" t="s">
        <v>149</v>
      </c>
      <c r="C12034" s="10" t="s">
        <v>18</v>
      </c>
      <c r="D12034" s="12">
        <v>37350</v>
      </c>
      <c r="E12034" s="13" t="s">
        <v>20486</v>
      </c>
      <c r="F12034" s="13" t="s">
        <v>2192</v>
      </c>
      <c r="G12034" s="14" t="s">
        <v>2113</v>
      </c>
      <c r="H12034" s="15">
        <f>HYPERLINK("https://docs.wto.org/imrd/directdoc.asp?DDFDocuments/t/g/sps/NCHNP53.doc","EN")</f>
      </c>
      <c r="I12034" s="15">
        <f>HYPERLINK("https://docs.wto.org/imrd/directdoc.asp?DDFDocuments/u/g/sps/NCHNP53.doc","FR")</f>
      </c>
      <c r="J12034" s="15">
        <f>HYPERLINK("https://docs.wto.org/imrd/directdoc.asp?DDFDocuments/v/g/sps/NCHNP53.doc","ES")</f>
      </c>
    </row>
    <row r="12035">
      <c r="A12035" s="10" t="s">
        <v>20562</v>
      </c>
      <c r="B12035" s="11" t="s">
        <v>149</v>
      </c>
      <c r="C12035" s="10" t="s">
        <v>18</v>
      </c>
      <c r="D12035" s="12">
        <v>37350</v>
      </c>
      <c r="E12035" s="13" t="s">
        <v>20526</v>
      </c>
      <c r="F12035" s="13" t="s">
        <v>144</v>
      </c>
      <c r="G12035" s="14" t="s">
        <v>3017</v>
      </c>
      <c r="H12035" s="15">
        <f>HYPERLINK("https://docs.wto.org/imrd/directdoc.asp?DDFDocuments/t/g/sps/NCHNP54.doc","EN")</f>
      </c>
      <c r="I12035" s="15">
        <f>HYPERLINK("https://docs.wto.org/imrd/directdoc.asp?DDFDocuments/u/g/sps/NCHNP54.doc","FR")</f>
      </c>
      <c r="J12035" s="15">
        <f>HYPERLINK("https://docs.wto.org/imrd/directdoc.asp?DDFDocuments/v/g/sps/NCHNP54.doc","ES")</f>
      </c>
    </row>
    <row r="12036">
      <c r="A12036" s="10" t="s">
        <v>20563</v>
      </c>
      <c r="B12036" s="11" t="s">
        <v>149</v>
      </c>
      <c r="C12036" s="10" t="s">
        <v>18</v>
      </c>
      <c r="D12036" s="12">
        <v>37350</v>
      </c>
      <c r="E12036" s="13" t="s">
        <v>16981</v>
      </c>
      <c r="F12036" s="13" t="s">
        <v>2192</v>
      </c>
      <c r="G12036" s="14" t="s">
        <v>523</v>
      </c>
      <c r="H12036" s="15">
        <f>HYPERLINK("https://docs.wto.org/imrd/directdoc.asp?DDFDocuments/t/g/sps/NCHNP55.doc","EN")</f>
      </c>
      <c r="I12036" s="15">
        <f>HYPERLINK("https://docs.wto.org/imrd/directdoc.asp?DDFDocuments/u/g/sps/NCHNP55.doc","FR")</f>
      </c>
      <c r="J12036" s="15">
        <f>HYPERLINK("https://docs.wto.org/imrd/directdoc.asp?DDFDocuments/v/g/sps/NCHNP55.doc","ES")</f>
      </c>
    </row>
    <row r="12037">
      <c r="A12037" s="10" t="s">
        <v>20564</v>
      </c>
      <c r="B12037" s="11" t="s">
        <v>149</v>
      </c>
      <c r="C12037" s="10" t="s">
        <v>18</v>
      </c>
      <c r="D12037" s="12">
        <v>37350</v>
      </c>
      <c r="E12037" s="13" t="s">
        <v>16981</v>
      </c>
      <c r="F12037" s="13" t="s">
        <v>6521</v>
      </c>
      <c r="G12037" s="14" t="s">
        <v>684</v>
      </c>
      <c r="H12037" s="15">
        <f>HYPERLINK("https://docs.wto.org/imrd/directdoc.asp?DDFDocuments/t/G/SPS/NCHNP56.DOC","EN")</f>
      </c>
      <c r="I12037" s="15">
        <f>HYPERLINK("https://docs.wto.org/imrd/directdoc.asp?DDFDocuments/u/G/SPS/NCHNP56.DOC","FR")</f>
      </c>
      <c r="J12037" s="15">
        <f>HYPERLINK("https://docs.wto.org/imrd/directdoc.asp?DDFDocuments/v/G/SPS/NCHNP56.DOC","ES")</f>
      </c>
    </row>
    <row r="12038">
      <c r="A12038" s="10" t="s">
        <v>20565</v>
      </c>
      <c r="B12038" s="11" t="s">
        <v>149</v>
      </c>
      <c r="C12038" s="10" t="s">
        <v>18</v>
      </c>
      <c r="D12038" s="12">
        <v>37350</v>
      </c>
      <c r="E12038" s="13" t="s">
        <v>20488</v>
      </c>
      <c r="F12038" s="13" t="s">
        <v>36</v>
      </c>
      <c r="G12038" s="14" t="s">
        <v>572</v>
      </c>
      <c r="H12038" s="15">
        <f>HYPERLINK("https://docs.wto.org/imrd/directdoc.asp?DDFDocuments/q/G/SPS/NCHNP57.pdf","EN")</f>
      </c>
      <c r="I12038" s="15">
        <f>HYPERLINK("https://docs.wto.org/imrd/directdoc.asp?DDFDocuments/r/G/SPS/NCHNP57.pdf","FR")</f>
      </c>
      <c r="J12038" s="15">
        <f>HYPERLINK("https://docs.wto.org/imrd/directdoc.asp?DDFDocuments/s/G/SPS/NCHNP57.pdf","ES")</f>
      </c>
    </row>
    <row r="12039">
      <c r="A12039" s="10" t="s">
        <v>20566</v>
      </c>
      <c r="B12039" s="11" t="s">
        <v>149</v>
      </c>
      <c r="C12039" s="10" t="s">
        <v>18</v>
      </c>
      <c r="D12039" s="12">
        <v>37350</v>
      </c>
      <c r="E12039" s="13" t="s">
        <v>4111</v>
      </c>
      <c r="F12039" s="13" t="s">
        <v>6327</v>
      </c>
      <c r="G12039" s="14" t="s">
        <v>20567</v>
      </c>
      <c r="H12039" s="15">
        <f>HYPERLINK("https://docs.wto.org/imrd/directdoc.asp?DDFDocuments/t/G/SPS/NCHNP58.DOC","EN")</f>
      </c>
      <c r="I12039" s="15">
        <f>HYPERLINK("https://docs.wto.org/imrd/directdoc.asp?DDFDocuments/u/G/SPS/NCHNP58.DOC","FR")</f>
      </c>
      <c r="J12039" s="15">
        <f>HYPERLINK("https://docs.wto.org/imrd/directdoc.asp?DDFDocuments/v/G/SPS/NCHNP58.DOC","ES")</f>
      </c>
    </row>
    <row r="12040">
      <c r="A12040" s="10" t="s">
        <v>20568</v>
      </c>
      <c r="B12040" s="11" t="s">
        <v>149</v>
      </c>
      <c r="C12040" s="10" t="s">
        <v>18</v>
      </c>
      <c r="D12040" s="12">
        <v>37350</v>
      </c>
      <c r="E12040" s="13" t="s">
        <v>1526</v>
      </c>
      <c r="F12040" s="13" t="s">
        <v>1550</v>
      </c>
      <c r="G12040" s="14" t="s">
        <v>3481</v>
      </c>
      <c r="H12040" s="15">
        <f>HYPERLINK("https://docs.wto.org/imrd/directdoc.asp?DDFDocuments/t/g/sps/NCHNP59.doc","EN")</f>
      </c>
      <c r="I12040" s="15">
        <f>HYPERLINK("https://docs.wto.org/imrd/directdoc.asp?DDFDocuments/u/g/sps/NCHNP59.doc","FR")</f>
      </c>
      <c r="J12040" s="15">
        <f>HYPERLINK("https://docs.wto.org/imrd/directdoc.asp?DDFDocuments/v/g/sps/NCHNP59.doc","ES")</f>
      </c>
    </row>
    <row r="12041">
      <c r="A12041" s="10" t="s">
        <v>20569</v>
      </c>
      <c r="B12041" s="11" t="s">
        <v>149</v>
      </c>
      <c r="C12041" s="10" t="s">
        <v>18</v>
      </c>
      <c r="D12041" s="12">
        <v>37350</v>
      </c>
      <c r="E12041" s="13" t="s">
        <v>2478</v>
      </c>
      <c r="F12041" s="13" t="s">
        <v>1282</v>
      </c>
      <c r="G12041" s="14"/>
      <c r="H12041" s="15">
        <f>HYPERLINK("https://docs.wto.org/imrd/directdoc.asp?DDFDocuments/t/g/sps/NCHNP60.doc","EN")</f>
      </c>
      <c r="I12041" s="15">
        <f>HYPERLINK("https://docs.wto.org/imrd/directdoc.asp?DDFDocuments/u/g/sps/NCHNP60.doc","FR")</f>
      </c>
      <c r="J12041" s="15">
        <f>HYPERLINK("https://docs.wto.org/imrd/directdoc.asp?DDFDocuments/v/g/sps/NCHNP60.doc","ES")</f>
      </c>
    </row>
    <row r="12042">
      <c r="A12042" s="10" t="s">
        <v>20570</v>
      </c>
      <c r="B12042" s="11" t="s">
        <v>149</v>
      </c>
      <c r="C12042" s="10" t="s">
        <v>18</v>
      </c>
      <c r="D12042" s="12">
        <v>37350</v>
      </c>
      <c r="E12042" s="13" t="s">
        <v>20486</v>
      </c>
      <c r="F12042" s="13" t="s">
        <v>2192</v>
      </c>
      <c r="G12042" s="14" t="s">
        <v>2102</v>
      </c>
      <c r="H12042" s="15">
        <f>HYPERLINK("https://docs.wto.org/imrd/directdoc.asp?DDFDocuments/t/g/sps/NCHNP61.doc","EN")</f>
      </c>
      <c r="I12042" s="15">
        <f>HYPERLINK("https://docs.wto.org/imrd/directdoc.asp?DDFDocuments/u/g/sps/NCHNP61.doc","FR")</f>
      </c>
      <c r="J12042" s="15">
        <f>HYPERLINK("https://docs.wto.org/imrd/directdoc.asp?DDFDocuments/v/g/sps/NCHNP61.doc","ES")</f>
      </c>
    </row>
    <row r="12043">
      <c r="A12043" s="10" t="s">
        <v>20571</v>
      </c>
      <c r="B12043" s="11" t="s">
        <v>149</v>
      </c>
      <c r="C12043" s="10" t="s">
        <v>18</v>
      </c>
      <c r="D12043" s="12">
        <v>37350</v>
      </c>
      <c r="E12043" s="13" t="s">
        <v>20556</v>
      </c>
      <c r="F12043" s="13" t="s">
        <v>5438</v>
      </c>
      <c r="G12043" s="14" t="s">
        <v>147</v>
      </c>
      <c r="H12043" s="15">
        <f>HYPERLINK("https://docs.wto.org/imrd/directdoc.asp?DDFDocuments/t/g/sps/NCHNP62.doc","EN")</f>
      </c>
      <c r="I12043" s="15">
        <f>HYPERLINK("https://docs.wto.org/imrd/directdoc.asp?DDFDocuments/u/g/sps/NCHNP62.doc","FR")</f>
      </c>
      <c r="J12043" s="15">
        <f>HYPERLINK("https://docs.wto.org/imrd/directdoc.asp?DDFDocuments/v/g/sps/NCHNP62.doc","ES")</f>
      </c>
    </row>
    <row r="12044">
      <c r="A12044" s="10" t="s">
        <v>20572</v>
      </c>
      <c r="B12044" s="11" t="s">
        <v>149</v>
      </c>
      <c r="C12044" s="10" t="s">
        <v>18</v>
      </c>
      <c r="D12044" s="12">
        <v>37350</v>
      </c>
      <c r="E12044" s="13" t="s">
        <v>20488</v>
      </c>
      <c r="F12044" s="13" t="s">
        <v>5891</v>
      </c>
      <c r="G12044" s="14" t="s">
        <v>87</v>
      </c>
      <c r="H12044" s="15">
        <f>HYPERLINK("https://docs.wto.org/imrd/directdoc.asp?DDFDocuments/t/g/sps/NCHNP63.doc","EN")</f>
      </c>
      <c r="I12044" s="15">
        <f>HYPERLINK("https://docs.wto.org/imrd/directdoc.asp?DDFDocuments/u/g/sps/NCHNP63.doc","FR")</f>
      </c>
      <c r="J12044" s="15">
        <f>HYPERLINK("https://docs.wto.org/imrd/directdoc.asp?DDFDocuments/v/g/sps/NCHNP63.doc","ES")</f>
      </c>
    </row>
    <row r="12045">
      <c r="A12045" s="10" t="s">
        <v>20573</v>
      </c>
      <c r="B12045" s="11" t="s">
        <v>149</v>
      </c>
      <c r="C12045" s="10" t="s">
        <v>18</v>
      </c>
      <c r="D12045" s="12">
        <v>37350</v>
      </c>
      <c r="E12045" s="13" t="s">
        <v>20483</v>
      </c>
      <c r="F12045" s="13" t="s">
        <v>2192</v>
      </c>
      <c r="G12045" s="14" t="s">
        <v>11</v>
      </c>
      <c r="H12045" s="15">
        <f>HYPERLINK("https://docs.wto.org/imrd/directdoc.asp?DDFDocuments/t/g/sps/NCHNP64.doc","EN")</f>
      </c>
      <c r="I12045" s="15">
        <f>HYPERLINK("https://docs.wto.org/imrd/directdoc.asp?DDFDocuments/u/g/sps/NCHNP64.doc","FR")</f>
      </c>
      <c r="J12045" s="15">
        <f>HYPERLINK("https://docs.wto.org/imrd/directdoc.asp?DDFDocuments/v/g/sps/NCHNP64.doc","ES")</f>
      </c>
    </row>
    <row r="12046">
      <c r="A12046" s="10" t="s">
        <v>20574</v>
      </c>
      <c r="B12046" s="11" t="s">
        <v>149</v>
      </c>
      <c r="C12046" s="10" t="s">
        <v>18</v>
      </c>
      <c r="D12046" s="12">
        <v>37350</v>
      </c>
      <c r="E12046" s="13" t="s">
        <v>3006</v>
      </c>
      <c r="F12046" s="13" t="s">
        <v>6327</v>
      </c>
      <c r="G12046" s="14" t="s">
        <v>1412</v>
      </c>
      <c r="H12046" s="15">
        <f>HYPERLINK("https://docs.wto.org/imrd/directdoc.asp?DDFDocuments/t/G/SPS/NCHNP65.DOC","EN")</f>
      </c>
      <c r="I12046" s="15">
        <f>HYPERLINK("https://docs.wto.org/imrd/directdoc.asp?DDFDocuments/u/G/SPS/NCHNP65.DOC","FR")</f>
      </c>
      <c r="J12046" s="15">
        <f>HYPERLINK("https://docs.wto.org/imrd/directdoc.asp?DDFDocuments/v/G/SPS/NCHNP65.DOC","ES")</f>
      </c>
    </row>
    <row r="12047">
      <c r="A12047" s="10" t="s">
        <v>20575</v>
      </c>
      <c r="B12047" s="11" t="s">
        <v>149</v>
      </c>
      <c r="C12047" s="10" t="s">
        <v>18</v>
      </c>
      <c r="D12047" s="12">
        <v>37350</v>
      </c>
      <c r="E12047" s="13" t="s">
        <v>20483</v>
      </c>
      <c r="F12047" s="13" t="s">
        <v>6521</v>
      </c>
      <c r="G12047" s="14" t="s">
        <v>779</v>
      </c>
      <c r="H12047" s="15">
        <f>HYPERLINK("https://docs.wto.org/imrd/directdoc.asp?DDFDocuments/t/G/SPS/NCHNP66.DOC","EN")</f>
      </c>
      <c r="I12047" s="15">
        <f>HYPERLINK("https://docs.wto.org/imrd/directdoc.asp?DDFDocuments/u/G/SPS/NCHNP66.DOC","FR")</f>
      </c>
      <c r="J12047" s="15">
        <f>HYPERLINK("https://docs.wto.org/imrd/directdoc.asp?DDFDocuments/v/G/SPS/NCHNP66.DOC","ES")</f>
      </c>
    </row>
    <row r="12048">
      <c r="A12048" s="10" t="s">
        <v>20576</v>
      </c>
      <c r="B12048" s="11" t="s">
        <v>149</v>
      </c>
      <c r="C12048" s="10" t="s">
        <v>18</v>
      </c>
      <c r="D12048" s="12">
        <v>37350</v>
      </c>
      <c r="E12048" s="13" t="s">
        <v>20483</v>
      </c>
      <c r="F12048" s="13" t="s">
        <v>6521</v>
      </c>
      <c r="G12048" s="14" t="s">
        <v>520</v>
      </c>
      <c r="H12048" s="15">
        <f>HYPERLINK("https://docs.wto.org/imrd/directdoc.asp?DDFDocuments/t/G/SPS/NCHNP67.DOC","EN")</f>
      </c>
      <c r="I12048" s="15">
        <f>HYPERLINK("https://docs.wto.org/imrd/directdoc.asp?DDFDocuments/u/G/SPS/NCHNP67.DOC","FR")</f>
      </c>
      <c r="J12048" s="15">
        <f>HYPERLINK("https://docs.wto.org/imrd/directdoc.asp?DDFDocuments/v/G/SPS/NCHNP67.DOC","ES")</f>
      </c>
    </row>
    <row r="12049">
      <c r="A12049" s="10" t="s">
        <v>20577</v>
      </c>
      <c r="B12049" s="11" t="s">
        <v>149</v>
      </c>
      <c r="C12049" s="10" t="s">
        <v>18</v>
      </c>
      <c r="D12049" s="12">
        <v>37350</v>
      </c>
      <c r="E12049" s="13" t="s">
        <v>20488</v>
      </c>
      <c r="F12049" s="13" t="s">
        <v>6327</v>
      </c>
      <c r="G12049" s="14" t="s">
        <v>2556</v>
      </c>
      <c r="H12049" s="15">
        <f>HYPERLINK("https://docs.wto.org/imrd/directdoc.asp?DDFDocuments/t/G/SPS/NCHNP68.DOC","EN")</f>
      </c>
      <c r="I12049" s="15">
        <f>HYPERLINK("https://docs.wto.org/imrd/directdoc.asp?DDFDocuments/u/G/SPS/NCHNP68.DOC","FR")</f>
      </c>
      <c r="J12049" s="15">
        <f>HYPERLINK("https://docs.wto.org/imrd/directdoc.asp?DDFDocuments/v/G/SPS/NCHNP68.DOC","ES")</f>
      </c>
    </row>
    <row r="12050">
      <c r="A12050" s="10" t="s">
        <v>20578</v>
      </c>
      <c r="B12050" s="11" t="s">
        <v>149</v>
      </c>
      <c r="C12050" s="10" t="s">
        <v>18</v>
      </c>
      <c r="D12050" s="12">
        <v>37350</v>
      </c>
      <c r="E12050" s="13" t="s">
        <v>4111</v>
      </c>
      <c r="F12050" s="13" t="s">
        <v>5891</v>
      </c>
      <c r="G12050" s="14" t="s">
        <v>2110</v>
      </c>
      <c r="H12050" s="15">
        <f>HYPERLINK("https://docs.wto.org/imrd/directdoc.asp?DDFDocuments/t/G/SPS/NCHNP70.DOC","EN")</f>
      </c>
      <c r="I12050" s="15">
        <f>HYPERLINK("https://docs.wto.org/imrd/directdoc.asp?DDFDocuments/u/G/SPS/NCHNP70.DOC","FR")</f>
      </c>
      <c r="J12050" s="15">
        <f>HYPERLINK("https://docs.wto.org/imrd/directdoc.asp?DDFDocuments/v/G/SPS/NCHNP70.DOC","ES")</f>
      </c>
    </row>
    <row r="12051">
      <c r="A12051" s="10" t="s">
        <v>20579</v>
      </c>
      <c r="B12051" s="11" t="s">
        <v>149</v>
      </c>
      <c r="C12051" s="10" t="s">
        <v>18</v>
      </c>
      <c r="D12051" s="12">
        <v>37350</v>
      </c>
      <c r="E12051" s="13" t="s">
        <v>20486</v>
      </c>
      <c r="F12051" s="13" t="s">
        <v>2192</v>
      </c>
      <c r="G12051" s="14" t="s">
        <v>20580</v>
      </c>
      <c r="H12051" s="15">
        <f>HYPERLINK("https://docs.wto.org/imrd/directdoc.asp?DDFDocuments/t/G/SPS/NCHNP71.DOC","EN")</f>
      </c>
      <c r="I12051" s="15">
        <f>HYPERLINK("https://docs.wto.org/imrd/directdoc.asp?DDFDocuments/u/G/SPS/NCHNP71.DOC","FR")</f>
      </c>
      <c r="J12051" s="15">
        <f>HYPERLINK("https://docs.wto.org/imrd/directdoc.asp?DDFDocuments/v/G/SPS/NCHNP71.DOC","ES")</f>
      </c>
    </row>
    <row r="12052">
      <c r="A12052" s="10" t="s">
        <v>20581</v>
      </c>
      <c r="B12052" s="11" t="s">
        <v>149</v>
      </c>
      <c r="C12052" s="10" t="s">
        <v>18</v>
      </c>
      <c r="D12052" s="12">
        <v>37350</v>
      </c>
      <c r="E12052" s="13" t="s">
        <v>20582</v>
      </c>
      <c r="F12052" s="13" t="s">
        <v>3303</v>
      </c>
      <c r="G12052" s="14"/>
      <c r="H12052" s="15">
        <f>HYPERLINK("https://docs.wto.org/imrd/directdoc.asp?DDFDocuments/t/G/SPS/NCHNP73.DOC","EN")</f>
      </c>
      <c r="I12052" s="15">
        <f>HYPERLINK("https://docs.wto.org/imrd/directdoc.asp?DDFDocuments/u/G/SPS/NCHNP73.DOC","FR")</f>
      </c>
      <c r="J12052" s="15">
        <f>HYPERLINK("https://docs.wto.org/imrd/directdoc.asp?DDFDocuments/v/G/SPS/NCHNP73.DOC","ES")</f>
      </c>
    </row>
    <row r="12053">
      <c r="A12053" s="10" t="s">
        <v>20583</v>
      </c>
      <c r="B12053" s="11" t="s">
        <v>149</v>
      </c>
      <c r="C12053" s="10" t="s">
        <v>18</v>
      </c>
      <c r="D12053" s="12">
        <v>37350</v>
      </c>
      <c r="E12053" s="13" t="s">
        <v>20486</v>
      </c>
      <c r="F12053" s="13" t="s">
        <v>6521</v>
      </c>
      <c r="G12053" s="14" t="s">
        <v>20584</v>
      </c>
      <c r="H12053" s="15">
        <f>HYPERLINK("https://docs.wto.org/imrd/directdoc.asp?DDFDocuments/t/G/SPS/NCHNP75.DOC","EN")</f>
      </c>
      <c r="I12053" s="15">
        <f>HYPERLINK("https://docs.wto.org/imrd/directdoc.asp?DDFDocuments/u/G/SPS/NCHNP75.DOC","FR")</f>
      </c>
      <c r="J12053" s="15">
        <f>HYPERLINK("https://docs.wto.org/imrd/directdoc.asp?DDFDocuments/v/G/SPS/NCHNP75.DOC","ES")</f>
      </c>
    </row>
    <row r="12054">
      <c r="A12054" s="10" t="s">
        <v>20585</v>
      </c>
      <c r="B12054" s="11" t="s">
        <v>149</v>
      </c>
      <c r="C12054" s="10" t="s">
        <v>18</v>
      </c>
      <c r="D12054" s="12">
        <v>37350</v>
      </c>
      <c r="E12054" s="13" t="s">
        <v>20586</v>
      </c>
      <c r="F12054" s="13" t="s">
        <v>1282</v>
      </c>
      <c r="G12054" s="14" t="s">
        <v>3481</v>
      </c>
      <c r="H12054" s="15">
        <f>HYPERLINK("https://docs.wto.org/imrd/directdoc.asp?DDFDocuments/t/g/sps/NCHNP76.doc","EN")</f>
      </c>
      <c r="I12054" s="15">
        <f>HYPERLINK("https://docs.wto.org/imrd/directdoc.asp?DDFDocuments/u/g/sps/NCHNP76.doc","FR")</f>
      </c>
      <c r="J12054" s="15">
        <f>HYPERLINK("https://docs.wto.org/imrd/directdoc.asp?DDFDocuments/v/g/sps/NCHNP76.doc","ES")</f>
      </c>
    </row>
    <row r="12055">
      <c r="A12055" s="10" t="s">
        <v>20587</v>
      </c>
      <c r="B12055" s="11" t="s">
        <v>149</v>
      </c>
      <c r="C12055" s="10" t="s">
        <v>18</v>
      </c>
      <c r="D12055" s="12">
        <v>37349</v>
      </c>
      <c r="E12055" s="13" t="s">
        <v>20588</v>
      </c>
      <c r="F12055" s="13" t="s">
        <v>158</v>
      </c>
      <c r="G12055" s="14" t="s">
        <v>134</v>
      </c>
      <c r="H12055" s="15">
        <f>HYPERLINK("https://docs.wto.org/imrd/directdoc.asp?DDFDocuments/q/G/SPS/NCHNP10.pdf","EN")</f>
      </c>
      <c r="I12055" s="15">
        <f>HYPERLINK("https://docs.wto.org/imrd/directdoc.asp?DDFDocuments/r/G/SPS/NCHNP10.pdf","FR")</f>
      </c>
      <c r="J12055" s="15">
        <f>HYPERLINK("https://docs.wto.org/imrd/directdoc.asp?DDFDocuments/s/G/SPS/NCHNP10.pdf","ES")</f>
      </c>
    </row>
    <row r="12056">
      <c r="A12056" s="10" t="s">
        <v>20589</v>
      </c>
      <c r="B12056" s="11" t="s">
        <v>149</v>
      </c>
      <c r="C12056" s="10" t="s">
        <v>18</v>
      </c>
      <c r="D12056" s="12">
        <v>37349</v>
      </c>
      <c r="E12056" s="13" t="s">
        <v>3006</v>
      </c>
      <c r="F12056" s="13" t="s">
        <v>5891</v>
      </c>
      <c r="G12056" s="14" t="s">
        <v>3481</v>
      </c>
      <c r="H12056" s="15">
        <f>HYPERLINK("https://docs.wto.org/imrd/directdoc.asp?DDFDocuments/t/g/sps/NCHNP11.doc","EN")</f>
      </c>
      <c r="I12056" s="15">
        <f>HYPERLINK("https://docs.wto.org/imrd/directdoc.asp?DDFDocuments/u/g/sps/NCHNP11.doc","FR")</f>
      </c>
      <c r="J12056" s="15">
        <f>HYPERLINK("https://docs.wto.org/imrd/directdoc.asp?DDFDocuments/v/g/sps/NCHNP11.doc","ES")</f>
      </c>
    </row>
    <row r="12057">
      <c r="A12057" s="10" t="s">
        <v>20590</v>
      </c>
      <c r="B12057" s="11" t="s">
        <v>149</v>
      </c>
      <c r="C12057" s="10" t="s">
        <v>18</v>
      </c>
      <c r="D12057" s="12">
        <v>37349</v>
      </c>
      <c r="E12057" s="13" t="s">
        <v>20591</v>
      </c>
      <c r="F12057" s="13" t="s">
        <v>6828</v>
      </c>
      <c r="G12057" s="14" t="s">
        <v>520</v>
      </c>
      <c r="H12057" s="15">
        <f>HYPERLINK("https://docs.wto.org/imrd/directdoc.asp?DDFDocuments/t/G/SPS/NCHNP12.DOC","EN")</f>
      </c>
      <c r="I12057" s="15">
        <f>HYPERLINK("https://docs.wto.org/imrd/directdoc.asp?DDFDocuments/u/G/SPS/NCHNP12.DOC","FR")</f>
      </c>
      <c r="J12057" s="15">
        <f>HYPERLINK("https://docs.wto.org/imrd/directdoc.asp?DDFDocuments/v/G/SPS/NCHNP12.DOC","ES")</f>
      </c>
    </row>
    <row r="12058">
      <c r="A12058" s="10" t="s">
        <v>20592</v>
      </c>
      <c r="B12058" s="11" t="s">
        <v>149</v>
      </c>
      <c r="C12058" s="10" t="s">
        <v>18</v>
      </c>
      <c r="D12058" s="12">
        <v>37349</v>
      </c>
      <c r="E12058" s="13" t="s">
        <v>3881</v>
      </c>
      <c r="F12058" s="13" t="s">
        <v>1282</v>
      </c>
      <c r="G12058" s="14"/>
      <c r="H12058" s="15">
        <f>HYPERLINK("https://docs.wto.org/imrd/directdoc.asp?DDFDocuments/t/g/sps/NCHNP14.doc","EN")</f>
      </c>
      <c r="I12058" s="15">
        <f>HYPERLINK("https://docs.wto.org/imrd/directdoc.asp?DDFDocuments/u/g/sps/NCHNP14.doc","FR")</f>
      </c>
      <c r="J12058" s="15">
        <f>HYPERLINK("https://docs.wto.org/imrd/directdoc.asp?DDFDocuments/v/g/sps/NCHNP14.doc","ES")</f>
      </c>
    </row>
    <row r="12059">
      <c r="A12059" s="10" t="s">
        <v>20593</v>
      </c>
      <c r="B12059" s="11" t="s">
        <v>149</v>
      </c>
      <c r="C12059" s="10" t="s">
        <v>18</v>
      </c>
      <c r="D12059" s="12">
        <v>37349</v>
      </c>
      <c r="E12059" s="13" t="s">
        <v>20594</v>
      </c>
      <c r="F12059" s="13" t="s">
        <v>20595</v>
      </c>
      <c r="G12059" s="14"/>
      <c r="H12059" s="15">
        <f>HYPERLINK("https://docs.wto.org/imrd/directdoc.asp?DDFDocuments/t/G/SPS/NCHNP19.DOC","EN")</f>
      </c>
      <c r="I12059" s="15">
        <f>HYPERLINK("https://docs.wto.org/imrd/directdoc.asp?DDFDocuments/u/G/SPS/NCHNP19.DOC","FR")</f>
      </c>
      <c r="J12059" s="15">
        <f>HYPERLINK("https://docs.wto.org/imrd/directdoc.asp?DDFDocuments/v/G/SPS/NCHNP19.DOC","ES")</f>
      </c>
    </row>
    <row r="12060">
      <c r="A12060" s="10" t="s">
        <v>20596</v>
      </c>
      <c r="B12060" s="11" t="s">
        <v>149</v>
      </c>
      <c r="C12060" s="10" t="s">
        <v>18</v>
      </c>
      <c r="D12060" s="12">
        <v>37349</v>
      </c>
      <c r="E12060" s="13" t="s">
        <v>20597</v>
      </c>
      <c r="F12060" s="13" t="s">
        <v>20598</v>
      </c>
      <c r="G12060" s="14"/>
      <c r="H12060" s="15">
        <f>HYPERLINK("https://docs.wto.org/imrd/directdoc.asp?DDFDocuments/t/G/SPS/NCHNP4.DOC","EN")</f>
      </c>
      <c r="I12060" s="15">
        <f>HYPERLINK("https://docs.wto.org/imrd/directdoc.asp?DDFDocuments/u/G/SPS/NCHNP4.DOC","FR")</f>
      </c>
      <c r="J12060" s="15">
        <f>HYPERLINK("https://docs.wto.org/imrd/directdoc.asp?DDFDocuments/v/G/SPS/NCHNP4.DOC","ES")</f>
      </c>
    </row>
    <row r="12061">
      <c r="A12061" s="10" t="s">
        <v>20599</v>
      </c>
      <c r="B12061" s="11" t="s">
        <v>149</v>
      </c>
      <c r="C12061" s="10" t="s">
        <v>18</v>
      </c>
      <c r="D12061" s="12">
        <v>37349</v>
      </c>
      <c r="E12061" s="13" t="s">
        <v>20600</v>
      </c>
      <c r="F12061" s="13" t="s">
        <v>20598</v>
      </c>
      <c r="G12061" s="14"/>
      <c r="H12061" s="15">
        <f>HYPERLINK("https://docs.wto.org/imrd/directdoc.asp?DDFDocuments/t/G/SPS/NCHNP5.DOC","EN")</f>
      </c>
      <c r="I12061" s="15">
        <f>HYPERLINK("https://docs.wto.org/imrd/directdoc.asp?DDFDocuments/u/G/SPS/NCHNP5.DOC","FR")</f>
      </c>
      <c r="J12061" s="15">
        <f>HYPERLINK("https://docs.wto.org/imrd/directdoc.asp?DDFDocuments/v/G/SPS/NCHNP5.DOC","ES")</f>
      </c>
    </row>
    <row r="12062">
      <c r="A12062" s="10" t="s">
        <v>20601</v>
      </c>
      <c r="B12062" s="11" t="s">
        <v>149</v>
      </c>
      <c r="C12062" s="10" t="s">
        <v>18</v>
      </c>
      <c r="D12062" s="12">
        <v>37349</v>
      </c>
      <c r="E12062" s="13" t="s">
        <v>16981</v>
      </c>
      <c r="F12062" s="13" t="s">
        <v>2192</v>
      </c>
      <c r="G12062" s="14" t="s">
        <v>14757</v>
      </c>
      <c r="H12062" s="15">
        <f>HYPERLINK("https://docs.wto.org/imrd/directdoc.asp?DDFDocuments/t/g/sps/NCHNP7.doc","EN")</f>
      </c>
      <c r="I12062" s="15">
        <f>HYPERLINK("https://docs.wto.org/imrd/directdoc.asp?DDFDocuments/u/g/sps/NCHNP7.doc","FR")</f>
      </c>
      <c r="J12062" s="15">
        <f>HYPERLINK("https://docs.wto.org/imrd/directdoc.asp?DDFDocuments/v/g/sps/NCHNP7.doc","ES")</f>
      </c>
    </row>
    <row r="12063">
      <c r="A12063" s="10" t="s">
        <v>20602</v>
      </c>
      <c r="B12063" s="11" t="s">
        <v>149</v>
      </c>
      <c r="C12063" s="10" t="s">
        <v>18</v>
      </c>
      <c r="D12063" s="12">
        <v>37349</v>
      </c>
      <c r="E12063" s="13" t="s">
        <v>16981</v>
      </c>
      <c r="F12063" s="13" t="s">
        <v>2192</v>
      </c>
      <c r="G12063" s="14" t="s">
        <v>20603</v>
      </c>
      <c r="H12063" s="15">
        <f>HYPERLINK("https://docs.wto.org/imrd/directdoc.asp?DDFDocuments/t/g/sps/NCHNP8.doc","EN")</f>
      </c>
      <c r="I12063" s="15">
        <f>HYPERLINK("https://docs.wto.org/imrd/directdoc.asp?DDFDocuments/u/g/sps/NCHNP8.doc","FR")</f>
      </c>
      <c r="J12063" s="15">
        <f>HYPERLINK("https://docs.wto.org/imrd/directdoc.asp?DDFDocuments/v/g/sps/NCHNP8.doc","ES")</f>
      </c>
    </row>
    <row r="12064">
      <c r="A12064" s="10" t="s">
        <v>20604</v>
      </c>
      <c r="B12064" s="11" t="s">
        <v>149</v>
      </c>
      <c r="C12064" s="10" t="s">
        <v>18</v>
      </c>
      <c r="D12064" s="12">
        <v>37349</v>
      </c>
      <c r="E12064" s="13" t="s">
        <v>16981</v>
      </c>
      <c r="F12064" s="13" t="s">
        <v>2192</v>
      </c>
      <c r="G12064" s="14" t="s">
        <v>351</v>
      </c>
      <c r="H12064" s="15">
        <f>HYPERLINK("https://docs.wto.org/imrd/directdoc.asp?DDFDocuments/t/g/sps/NCHNP9.doc","EN")</f>
      </c>
      <c r="I12064" s="15">
        <f>HYPERLINK("https://docs.wto.org/imrd/directdoc.asp?DDFDocuments/u/g/sps/NCHNP9.doc","FR")</f>
      </c>
      <c r="J12064" s="15">
        <f>HYPERLINK("https://docs.wto.org/imrd/directdoc.asp?DDFDocuments/v/g/sps/NCHNP9.doc","ES")</f>
      </c>
    </row>
    <row r="12065">
      <c r="A12065" s="10" t="s">
        <v>20605</v>
      </c>
      <c r="B12065" s="11" t="s">
        <v>1093</v>
      </c>
      <c r="C12065" s="10" t="s">
        <v>12</v>
      </c>
      <c r="D12065" s="12">
        <v>37349</v>
      </c>
      <c r="E12065" s="13" t="s">
        <v>20606</v>
      </c>
      <c r="F12065" s="13" t="s">
        <v>14767</v>
      </c>
      <c r="G12065" s="14"/>
      <c r="H12065" s="15">
        <f>HYPERLINK("https://docs.wto.org/imrd/directdoc.asp?DDFDocuments/t/G/SPS/NNLD56.DOC","EN")</f>
      </c>
      <c r="I12065" s="15">
        <f>HYPERLINK("https://docs.wto.org/imrd/directdoc.asp?DDFDocuments/u/G/SPS/NNLD56.DOC","FR")</f>
      </c>
      <c r="J12065" s="15">
        <f>HYPERLINK("https://docs.wto.org/imrd/directdoc.asp?DDFDocuments/v/G/SPS/NNLD56.DOC","ES")</f>
      </c>
    </row>
    <row r="12066">
      <c r="A12066" s="10" t="s">
        <v>20607</v>
      </c>
      <c r="B12066" s="11" t="s">
        <v>82</v>
      </c>
      <c r="C12066" s="10" t="s">
        <v>18</v>
      </c>
      <c r="D12066" s="12">
        <v>37348</v>
      </c>
      <c r="E12066" s="13" t="s">
        <v>20608</v>
      </c>
      <c r="F12066" s="13" t="s">
        <v>1550</v>
      </c>
      <c r="G12066" s="14" t="s">
        <v>14097</v>
      </c>
      <c r="H12066" s="15">
        <f>HYPERLINK("https://docs.wto.org/imrd/directdoc.asp?DDFDocuments/t/G/SPS/NEEC158.DOC","EN")</f>
      </c>
      <c r="I12066" s="15">
        <f>HYPERLINK("https://docs.wto.org/imrd/directdoc.asp?DDFDocuments/u/G/SPS/NEEC158.DOC","FR")</f>
      </c>
      <c r="J12066" s="15">
        <f>HYPERLINK("https://docs.wto.org/imrd/directdoc.asp?DDFDocuments/v/G/SPS/NEEC158.DOC","ES")</f>
      </c>
    </row>
    <row r="12067">
      <c r="A12067" s="10" t="s">
        <v>20609</v>
      </c>
      <c r="B12067" s="11" t="s">
        <v>153</v>
      </c>
      <c r="C12067" s="10" t="s">
        <v>12</v>
      </c>
      <c r="D12067" s="12">
        <v>37348</v>
      </c>
      <c r="E12067" s="13" t="s">
        <v>20610</v>
      </c>
      <c r="F12067" s="13" t="s">
        <v>1300</v>
      </c>
      <c r="G12067" s="14" t="s">
        <v>20367</v>
      </c>
      <c r="H12067" s="15">
        <f>HYPERLINK("https://docs.wto.org/imrd/directdoc.asp?DDFDocuments/q/G/SPS/NKOR109.pdf","EN")</f>
      </c>
      <c r="I12067" s="15">
        <f>HYPERLINK("https://docs.wto.org/imrd/directdoc.asp?DDFDocuments/r/G/SPS/NKOR109.pdf","FR")</f>
      </c>
      <c r="J12067" s="15">
        <f>HYPERLINK("https://docs.wto.org/imrd/directdoc.asp?DDFDocuments/s/G/SPS/NKOR109.pdf","ES")</f>
      </c>
    </row>
    <row r="12068">
      <c r="A12068" s="10" t="s">
        <v>20611</v>
      </c>
      <c r="B12068" s="11" t="s">
        <v>145</v>
      </c>
      <c r="C12068" s="10" t="s">
        <v>12</v>
      </c>
      <c r="D12068" s="12">
        <v>37348</v>
      </c>
      <c r="E12068" s="13" t="s">
        <v>20612</v>
      </c>
      <c r="F12068" s="13" t="s">
        <v>17088</v>
      </c>
      <c r="G12068" s="14" t="s">
        <v>34</v>
      </c>
      <c r="H12068" s="15">
        <f>HYPERLINK("https://docs.wto.org/imrd/directdoc.asp?DDFDocuments/t/G/SPS/NPHL40.DOC","EN")</f>
      </c>
      <c r="I12068" s="15">
        <f>HYPERLINK("https://docs.wto.org/imrd/directdoc.asp?DDFDocuments/u/G/SPS/NPHL40.DOC","FR")</f>
      </c>
      <c r="J12068" s="15">
        <f>HYPERLINK("https://docs.wto.org/imrd/directdoc.asp?DDFDocuments/v/G/SPS/NPHL40.DOC","ES")</f>
      </c>
    </row>
    <row r="12069">
      <c r="A12069" s="10" t="s">
        <v>20613</v>
      </c>
      <c r="B12069" s="11" t="s">
        <v>43</v>
      </c>
      <c r="C12069" s="10" t="s">
        <v>201</v>
      </c>
      <c r="D12069" s="12">
        <v>37348</v>
      </c>
      <c r="E12069" s="13" t="s">
        <v>19</v>
      </c>
      <c r="F12069" s="13" t="s">
        <v>2192</v>
      </c>
      <c r="G12069" s="14" t="s">
        <v>20614</v>
      </c>
      <c r="H12069" s="15">
        <f>HYPERLINK("https://docs.wto.org/imrd/directdoc.asp?DDFDocuments/t/g/sps/NROM3C1.doc","EN")</f>
      </c>
      <c r="I12069" s="15">
        <f>HYPERLINK("https://docs.wto.org/imrd/directdoc.asp?DDFDocuments/u/g/sps/NROM3C1.doc","FR")</f>
      </c>
      <c r="J12069" s="15">
        <f>HYPERLINK("https://docs.wto.org/imrd/directdoc.asp?DDFDocuments/v/g/sps/NROM3C1.doc","ES")</f>
      </c>
    </row>
    <row r="12070">
      <c r="A12070" s="10" t="s">
        <v>20615</v>
      </c>
      <c r="B12070" s="11" t="s">
        <v>161</v>
      </c>
      <c r="C12070" s="10" t="s">
        <v>40</v>
      </c>
      <c r="D12070" s="12">
        <v>37348</v>
      </c>
      <c r="E12070" s="13" t="s">
        <v>19</v>
      </c>
      <c r="F12070" s="13" t="s">
        <v>144</v>
      </c>
      <c r="G12070" s="14"/>
      <c r="H12070" s="15">
        <f>HYPERLINK("https://docs.wto.org/imrd/directdoc.asp?DDFDocuments/t/g/sps/NUSA260A1.doc","EN")</f>
      </c>
      <c r="I12070" s="15">
        <f>HYPERLINK("https://docs.wto.org/imrd/directdoc.asp?DDFDocuments/u/g/sps/NUSA260A1.doc","FR")</f>
      </c>
      <c r="J12070" s="15">
        <f>HYPERLINK("https://docs.wto.org/imrd/directdoc.asp?DDFDocuments/v/g/sps/NUSA260A1.doc","ES")</f>
      </c>
    </row>
    <row r="12071">
      <c r="A12071" s="10" t="s">
        <v>20616</v>
      </c>
      <c r="B12071" s="11" t="s">
        <v>161</v>
      </c>
      <c r="C12071" s="10" t="s">
        <v>40</v>
      </c>
      <c r="D12071" s="12">
        <v>37348</v>
      </c>
      <c r="E12071" s="13" t="s">
        <v>19</v>
      </c>
      <c r="F12071" s="13" t="s">
        <v>8690</v>
      </c>
      <c r="G12071" s="14" t="s">
        <v>20617</v>
      </c>
      <c r="H12071" s="15">
        <f>HYPERLINK("https://docs.wto.org/imrd/directdoc.asp?DDFDocuments/t/G/SPS/NUSA352A1.DOC","EN")</f>
      </c>
      <c r="I12071" s="15">
        <f>HYPERLINK("https://docs.wto.org/imrd/directdoc.asp?DDFDocuments/u/G/SPS/NUSA352A1.DOC","FR")</f>
      </c>
      <c r="J12071" s="15">
        <f>HYPERLINK("https://docs.wto.org/imrd/directdoc.asp?DDFDocuments/v/G/SPS/NUSA352A1.DOC","ES")</f>
      </c>
    </row>
    <row r="12072">
      <c r="A12072" s="10" t="s">
        <v>20618</v>
      </c>
      <c r="B12072" s="11" t="s">
        <v>161</v>
      </c>
      <c r="C12072" s="10" t="s">
        <v>40</v>
      </c>
      <c r="D12072" s="12">
        <v>37348</v>
      </c>
      <c r="E12072" s="13" t="s">
        <v>19</v>
      </c>
      <c r="F12072" s="13" t="s">
        <v>122</v>
      </c>
      <c r="G12072" s="14"/>
      <c r="H12072" s="15">
        <f>HYPERLINK("https://docs.wto.org/imrd/directdoc.asp?DDFDocuments/t/G/SPS/NUSA510A1.DOC","EN")</f>
      </c>
      <c r="I12072" s="15">
        <f>HYPERLINK("https://docs.wto.org/imrd/directdoc.asp?DDFDocuments/u/G/SPS/NUSA510A1.DOC","FR")</f>
      </c>
      <c r="J12072" s="15">
        <f>HYPERLINK("https://docs.wto.org/imrd/directdoc.asp?DDFDocuments/v/G/SPS/NUSA510A1.DOC","ES")</f>
      </c>
    </row>
    <row r="12073">
      <c r="A12073" s="10" t="s">
        <v>20619</v>
      </c>
      <c r="B12073" s="11" t="s">
        <v>161</v>
      </c>
      <c r="C12073" s="10" t="s">
        <v>18</v>
      </c>
      <c r="D12073" s="12">
        <v>37348</v>
      </c>
      <c r="E12073" s="13" t="s">
        <v>20620</v>
      </c>
      <c r="F12073" s="13" t="s">
        <v>3911</v>
      </c>
      <c r="G12073" s="14"/>
      <c r="H12073" s="15">
        <f>HYPERLINK("https://docs.wto.org/imrd/directdoc.asp?DDFDocuments/t/g/sps/NUSA563.doc","EN")</f>
      </c>
      <c r="I12073" s="15">
        <f>HYPERLINK("https://docs.wto.org/imrd/directdoc.asp?DDFDocuments/u/g/sps/NUSA563.doc","FR")</f>
      </c>
      <c r="J12073" s="15">
        <f>HYPERLINK("https://docs.wto.org/imrd/directdoc.asp?DDFDocuments/v/g/sps/NUSA563.doc","ES")</f>
      </c>
    </row>
    <row r="12074">
      <c r="A12074" s="10" t="s">
        <v>20621</v>
      </c>
      <c r="B12074" s="11" t="s">
        <v>161</v>
      </c>
      <c r="C12074" s="10" t="s">
        <v>12</v>
      </c>
      <c r="D12074" s="12">
        <v>37348</v>
      </c>
      <c r="E12074" s="13" t="s">
        <v>20622</v>
      </c>
      <c r="F12074" s="13" t="s">
        <v>17192</v>
      </c>
      <c r="G12074" s="14" t="s">
        <v>5123</v>
      </c>
      <c r="H12074" s="15">
        <f>HYPERLINK("https://docs.wto.org/imrd/directdoc.asp?DDFDocuments/t/G/SPS/NUSA565.DOC","EN")</f>
      </c>
      <c r="I12074" s="15">
        <f>HYPERLINK("https://docs.wto.org/imrd/directdoc.asp?DDFDocuments/u/G/SPS/NUSA565.DOC","FR")</f>
      </c>
      <c r="J12074" s="15">
        <f>HYPERLINK("https://docs.wto.org/imrd/directdoc.asp?DDFDocuments/v/G/SPS/NUSA565.DOC","ES")</f>
      </c>
    </row>
    <row r="12075">
      <c r="A12075" s="10" t="s">
        <v>20623</v>
      </c>
      <c r="B12075" s="11" t="s">
        <v>161</v>
      </c>
      <c r="C12075" s="10" t="s">
        <v>12</v>
      </c>
      <c r="D12075" s="12">
        <v>37348</v>
      </c>
      <c r="E12075" s="13" t="s">
        <v>20622</v>
      </c>
      <c r="F12075" s="13" t="s">
        <v>17192</v>
      </c>
      <c r="G12075" s="14" t="s">
        <v>781</v>
      </c>
      <c r="H12075" s="15">
        <f>HYPERLINK("https://docs.wto.org/imrd/directdoc.asp?DDFDocuments/t/G/SPS/NUSA566.DOC","EN")</f>
      </c>
      <c r="I12075" s="15">
        <f>HYPERLINK("https://docs.wto.org/imrd/directdoc.asp?DDFDocuments/u/G/SPS/NUSA566.DOC","FR")</f>
      </c>
      <c r="J12075" s="15">
        <f>HYPERLINK("https://docs.wto.org/imrd/directdoc.asp?DDFDocuments/v/G/SPS/NUSA566.DOC","ES")</f>
      </c>
    </row>
    <row r="12076">
      <c r="A12076" s="10" t="s">
        <v>20624</v>
      </c>
      <c r="B12076" s="11" t="s">
        <v>161</v>
      </c>
      <c r="C12076" s="10" t="s">
        <v>18</v>
      </c>
      <c r="D12076" s="12">
        <v>37348</v>
      </c>
      <c r="E12076" s="13" t="s">
        <v>6929</v>
      </c>
      <c r="F12076" s="13" t="s">
        <v>6521</v>
      </c>
      <c r="G12076" s="14" t="s">
        <v>684</v>
      </c>
      <c r="H12076" s="15">
        <f>HYPERLINK("https://docs.wto.org/imrd/directdoc.asp?DDFDocuments/t/G/SPS/NUSA568.DOC","EN")</f>
      </c>
      <c r="I12076" s="15">
        <f>HYPERLINK("https://docs.wto.org/imrd/directdoc.asp?DDFDocuments/u/G/SPS/NUSA568.DOC","FR")</f>
      </c>
      <c r="J12076" s="15">
        <f>HYPERLINK("https://docs.wto.org/imrd/directdoc.asp?DDFDocuments/v/G/SPS/NUSA568.DOC","ES")</f>
      </c>
    </row>
    <row r="12077">
      <c r="A12077" s="10" t="s">
        <v>20625</v>
      </c>
      <c r="B12077" s="11" t="s">
        <v>82</v>
      </c>
      <c r="C12077" s="10" t="s">
        <v>40</v>
      </c>
      <c r="D12077" s="12">
        <v>37342</v>
      </c>
      <c r="E12077" s="13" t="s">
        <v>19</v>
      </c>
      <c r="F12077" s="13" t="s">
        <v>7603</v>
      </c>
      <c r="G12077" s="14"/>
      <c r="H12077" s="15">
        <f>HYPERLINK("https://docs.wto.org/imrd/directdoc.asp?DDFDocuments/t/g/sps/NEEC133R1A1.doc","EN")</f>
      </c>
      <c r="I12077" s="15">
        <f>HYPERLINK("https://docs.wto.org/imrd/directdoc.asp?DDFDocuments/u/g/sps/NEEC133R1A1.doc","FR")</f>
      </c>
      <c r="J12077" s="15">
        <f>HYPERLINK("https://docs.wto.org/imrd/directdoc.asp?DDFDocuments/v/g/sps/NEEC133R1A1.doc","ES")</f>
      </c>
    </row>
    <row r="12078">
      <c r="A12078" s="10" t="s">
        <v>20626</v>
      </c>
      <c r="B12078" s="11" t="s">
        <v>233</v>
      </c>
      <c r="C12078" s="10" t="s">
        <v>12</v>
      </c>
      <c r="D12078" s="12">
        <v>37342</v>
      </c>
      <c r="E12078" s="13" t="s">
        <v>20627</v>
      </c>
      <c r="F12078" s="13" t="s">
        <v>2192</v>
      </c>
      <c r="G12078" s="14" t="s">
        <v>349</v>
      </c>
      <c r="H12078" s="15">
        <f>HYPERLINK("https://docs.wto.org/imrd/directdoc.asp?DDFDocuments/t/g/sps/NPER39.doc","EN")</f>
      </c>
      <c r="I12078" s="15">
        <f>HYPERLINK("https://docs.wto.org/imrd/directdoc.asp?DDFDocuments/u/g/sps/NPER39.doc","FR")</f>
      </c>
      <c r="J12078" s="15">
        <f>HYPERLINK("https://docs.wto.org/imrd/directdoc.asp?DDFDocuments/v/g/sps/NPER39.doc","ES")</f>
      </c>
    </row>
    <row r="12079">
      <c r="A12079" s="10" t="s">
        <v>20628</v>
      </c>
      <c r="B12079" s="11" t="s">
        <v>34</v>
      </c>
      <c r="C12079" s="10" t="s">
        <v>18</v>
      </c>
      <c r="D12079" s="12">
        <v>37341</v>
      </c>
      <c r="E12079" s="13" t="s">
        <v>20629</v>
      </c>
      <c r="F12079" s="13" t="s">
        <v>20630</v>
      </c>
      <c r="G12079" s="14"/>
      <c r="H12079" s="15">
        <f>HYPERLINK("https://docs.wto.org/imrd/directdoc.asp?DDFDocuments/t/g/sps/NJPN83.doc","EN")</f>
      </c>
      <c r="I12079" s="15">
        <f>HYPERLINK("https://docs.wto.org/imrd/directdoc.asp?DDFDocuments/u/g/sps/NJPN83.doc","FR")</f>
      </c>
      <c r="J12079" s="15">
        <f>HYPERLINK("https://docs.wto.org/imrd/directdoc.asp?DDFDocuments/v/g/sps/NJPN83.doc","ES")</f>
      </c>
    </row>
    <row r="12080">
      <c r="A12080" s="10" t="s">
        <v>20631</v>
      </c>
      <c r="B12080" s="11" t="s">
        <v>195</v>
      </c>
      <c r="C12080" s="10" t="s">
        <v>18</v>
      </c>
      <c r="D12080" s="12">
        <v>37341</v>
      </c>
      <c r="E12080" s="13" t="s">
        <v>3250</v>
      </c>
      <c r="F12080" s="13" t="s">
        <v>16320</v>
      </c>
      <c r="G12080" s="14" t="s">
        <v>34</v>
      </c>
      <c r="H12080" s="15">
        <f>HYPERLINK("https://docs.wto.org/imrd/directdoc.asp?DDFDocuments/t/g/sps/NNZL169.doc","EN")</f>
      </c>
      <c r="I12080" s="15">
        <f>HYPERLINK("https://docs.wto.org/imrd/directdoc.asp?DDFDocuments/u/g/sps/NNZL169.doc","FR")</f>
      </c>
      <c r="J12080" s="15">
        <f>HYPERLINK("https://docs.wto.org/imrd/directdoc.asp?DDFDocuments/v/g/sps/NNZL169.doc","ES")</f>
      </c>
    </row>
    <row r="12081">
      <c r="A12081" s="10" t="s">
        <v>20632</v>
      </c>
      <c r="B12081" s="11" t="s">
        <v>145</v>
      </c>
      <c r="C12081" s="10" t="s">
        <v>40</v>
      </c>
      <c r="D12081" s="12">
        <v>37341</v>
      </c>
      <c r="E12081" s="13" t="s">
        <v>19</v>
      </c>
      <c r="F12081" s="13" t="s">
        <v>925</v>
      </c>
      <c r="G12081" s="14" t="s">
        <v>520</v>
      </c>
      <c r="H12081" s="15">
        <f>HYPERLINK("https://docs.wto.org/imrd/directdoc.asp?DDFDocuments/t/G/SPS/NPHL27A1.DOC","EN")</f>
      </c>
      <c r="I12081" s="15">
        <f>HYPERLINK("https://docs.wto.org/imrd/directdoc.asp?DDFDocuments/u/G/SPS/NPHL27A1.DOC","FR")</f>
      </c>
      <c r="J12081" s="15">
        <f>HYPERLINK("https://docs.wto.org/imrd/directdoc.asp?DDFDocuments/v/G/SPS/NPHL27A1.DOC","ES")</f>
      </c>
    </row>
    <row r="12082">
      <c r="A12082" s="10" t="s">
        <v>20633</v>
      </c>
      <c r="B12082" s="11" t="s">
        <v>145</v>
      </c>
      <c r="C12082" s="10" t="s">
        <v>18</v>
      </c>
      <c r="D12082" s="12">
        <v>37341</v>
      </c>
      <c r="E12082" s="13" t="s">
        <v>20634</v>
      </c>
      <c r="F12082" s="13" t="s">
        <v>4385</v>
      </c>
      <c r="G12082" s="14"/>
      <c r="H12082" s="15">
        <f>HYPERLINK("https://docs.wto.org/imrd/directdoc.asp?DDFDocuments/t/G/SPS/NPHL39.DOC","EN")</f>
      </c>
      <c r="I12082" s="15">
        <f>HYPERLINK("https://docs.wto.org/imrd/directdoc.asp?DDFDocuments/u/G/SPS/NPHL39.DOC","FR")</f>
      </c>
      <c r="J12082" s="15">
        <f>HYPERLINK("https://docs.wto.org/imrd/directdoc.asp?DDFDocuments/v/G/SPS/NPHL39.DOC","ES")</f>
      </c>
    </row>
    <row r="12083">
      <c r="A12083" s="10" t="s">
        <v>20635</v>
      </c>
      <c r="B12083" s="11" t="s">
        <v>134</v>
      </c>
      <c r="C12083" s="10" t="s">
        <v>18</v>
      </c>
      <c r="D12083" s="12">
        <v>37341</v>
      </c>
      <c r="E12083" s="13" t="s">
        <v>20636</v>
      </c>
      <c r="F12083" s="13" t="s">
        <v>24</v>
      </c>
      <c r="G12083" s="14"/>
      <c r="H12083" s="15">
        <f>HYPERLINK("https://docs.wto.org/imrd/directdoc.asp?DDFDocuments/t/G/SPS/NTHA86.DOC","EN")</f>
      </c>
      <c r="I12083" s="15">
        <f>HYPERLINK("https://docs.wto.org/imrd/directdoc.asp?DDFDocuments/u/G/SPS/NTHA86.DOC","FR")</f>
      </c>
      <c r="J12083" s="15">
        <f>HYPERLINK("https://docs.wto.org/imrd/directdoc.asp?DDFDocuments/v/G/SPS/NTHA86.DOC","ES")</f>
      </c>
    </row>
    <row r="12084">
      <c r="A12084" s="10" t="s">
        <v>20637</v>
      </c>
      <c r="B12084" s="11" t="s">
        <v>149</v>
      </c>
      <c r="C12084" s="10" t="s">
        <v>12</v>
      </c>
      <c r="D12084" s="12">
        <v>37326</v>
      </c>
      <c r="E12084" s="13" t="s">
        <v>20638</v>
      </c>
      <c r="F12084" s="13" t="s">
        <v>20639</v>
      </c>
      <c r="G12084" s="14" t="s">
        <v>145</v>
      </c>
      <c r="H12084" s="15">
        <f>HYPERLINK("https://docs.wto.org/imrd/directdoc.asp?DDFDocuments/q/G/SPS/NCHN2.pdf","EN")</f>
      </c>
      <c r="I12084" s="15">
        <f>HYPERLINK("https://docs.wto.org/imrd/directdoc.asp?DDFDocuments/r/G/SPS/NCHN2.pdf","FR")</f>
      </c>
      <c r="J12084" s="15">
        <f>HYPERLINK("https://docs.wto.org/imrd/directdoc.asp?DDFDocuments/s/G/SPS/NCHN2.pdf","ES")</f>
      </c>
    </row>
    <row r="12085">
      <c r="A12085" s="10" t="s">
        <v>20640</v>
      </c>
      <c r="B12085" s="11" t="s">
        <v>87</v>
      </c>
      <c r="C12085" s="10" t="s">
        <v>18</v>
      </c>
      <c r="D12085" s="12">
        <v>37326</v>
      </c>
      <c r="E12085" s="13" t="s">
        <v>20641</v>
      </c>
      <c r="F12085" s="13" t="s">
        <v>368</v>
      </c>
      <c r="G12085" s="14"/>
      <c r="H12085" s="15">
        <f>HYPERLINK("https://docs.wto.org/imrd/directdoc.asp?DDFDocuments/q/G/SPS/NMEX180.pdf","EN")</f>
      </c>
      <c r="I12085" s="15">
        <f>HYPERLINK("https://docs.wto.org/imrd/directdoc.asp?DDFDocuments/r/G/SPS/NMEX180.pdf","FR")</f>
      </c>
      <c r="J12085" s="15">
        <f>HYPERLINK("https://docs.wto.org/imrd/directdoc.asp?DDFDocuments/s/G/SPS/NMEX180.pdf","ES")</f>
      </c>
    </row>
    <row r="12086">
      <c r="A12086" s="10" t="s">
        <v>20642</v>
      </c>
      <c r="B12086" s="11" t="s">
        <v>161</v>
      </c>
      <c r="C12086" s="10" t="s">
        <v>40</v>
      </c>
      <c r="D12086" s="12">
        <v>37326</v>
      </c>
      <c r="E12086" s="13" t="s">
        <v>19</v>
      </c>
      <c r="F12086" s="13" t="s">
        <v>7603</v>
      </c>
      <c r="G12086" s="14" t="s">
        <v>684</v>
      </c>
      <c r="H12086" s="15">
        <f>HYPERLINK("https://docs.wto.org/imrd/directdoc.asp?DDFDocuments/t/G/SPS/NUSA509A1.DOC","EN")</f>
      </c>
      <c r="I12086" s="15">
        <f>HYPERLINK("https://docs.wto.org/imrd/directdoc.asp?DDFDocuments/u/G/SPS/NUSA509A1.DOC","FR")</f>
      </c>
      <c r="J12086" s="15">
        <f>HYPERLINK("https://docs.wto.org/imrd/directdoc.asp?DDFDocuments/v/G/SPS/NUSA509A1.DOC","ES")</f>
      </c>
    </row>
    <row r="12087">
      <c r="A12087" s="10" t="s">
        <v>20643</v>
      </c>
      <c r="B12087" s="11" t="s">
        <v>161</v>
      </c>
      <c r="C12087" s="10" t="s">
        <v>18</v>
      </c>
      <c r="D12087" s="12">
        <v>37326</v>
      </c>
      <c r="E12087" s="13" t="s">
        <v>20644</v>
      </c>
      <c r="F12087" s="13" t="s">
        <v>24</v>
      </c>
      <c r="G12087" s="14"/>
      <c r="H12087" s="15">
        <f>HYPERLINK("https://docs.wto.org/imrd/directdoc.asp?DDFDocuments/t/g/sps/NUSA556.doc","EN")</f>
      </c>
      <c r="I12087" s="15">
        <f>HYPERLINK("https://docs.wto.org/imrd/directdoc.asp?DDFDocuments/u/g/sps/NUSA556.doc","FR")</f>
      </c>
      <c r="J12087" s="15">
        <f>HYPERLINK("https://docs.wto.org/imrd/directdoc.asp?DDFDocuments/v/g/sps/NUSA556.doc","ES")</f>
      </c>
    </row>
    <row r="12088">
      <c r="A12088" s="10" t="s">
        <v>20645</v>
      </c>
      <c r="B12088" s="11" t="s">
        <v>87</v>
      </c>
      <c r="C12088" s="10" t="s">
        <v>18</v>
      </c>
      <c r="D12088" s="12">
        <v>37319</v>
      </c>
      <c r="E12088" s="13" t="s">
        <v>20646</v>
      </c>
      <c r="F12088" s="13" t="s">
        <v>80</v>
      </c>
      <c r="G12088" s="14"/>
      <c r="H12088" s="15">
        <f>HYPERLINK("https://docs.wto.org/imrd/directdoc.asp?DDFDocuments/q/G/SPS/NMEX176.pdf","EN")</f>
      </c>
      <c r="I12088" s="15">
        <f>HYPERLINK("https://docs.wto.org/imrd/directdoc.asp?DDFDocuments/r/G/SPS/NMEX176.pdf","FR")</f>
      </c>
      <c r="J12088" s="15">
        <f>HYPERLINK("https://docs.wto.org/imrd/directdoc.asp?DDFDocuments/s/G/SPS/NMEX176.pdf","ES")</f>
      </c>
    </row>
    <row r="12089">
      <c r="A12089" s="10" t="s">
        <v>20647</v>
      </c>
      <c r="B12089" s="11" t="s">
        <v>87</v>
      </c>
      <c r="C12089" s="10" t="s">
        <v>18</v>
      </c>
      <c r="D12089" s="12">
        <v>37319</v>
      </c>
      <c r="E12089" s="13" t="s">
        <v>20648</v>
      </c>
      <c r="F12089" s="13" t="s">
        <v>609</v>
      </c>
      <c r="G12089" s="14"/>
      <c r="H12089" s="15">
        <f>HYPERLINK("https://docs.wto.org/imrd/directdoc.asp?DDFDocuments/q/G/SPS/NMEX177.pdf","EN")</f>
      </c>
      <c r="I12089" s="15">
        <f>HYPERLINK("https://docs.wto.org/imrd/directdoc.asp?DDFDocuments/r/G/SPS/NMEX177.pdf","FR")</f>
      </c>
      <c r="J12089" s="15">
        <f>HYPERLINK("https://docs.wto.org/imrd/directdoc.asp?DDFDocuments/s/G/SPS/NMEX177.pdf","ES")</f>
      </c>
    </row>
    <row r="12090">
      <c r="A12090" s="10" t="s">
        <v>20649</v>
      </c>
      <c r="B12090" s="11" t="s">
        <v>87</v>
      </c>
      <c r="C12090" s="10" t="s">
        <v>12</v>
      </c>
      <c r="D12090" s="12">
        <v>37319</v>
      </c>
      <c r="E12090" s="13" t="s">
        <v>15714</v>
      </c>
      <c r="F12090" s="13" t="s">
        <v>32</v>
      </c>
      <c r="G12090" s="14"/>
      <c r="H12090" s="15">
        <f>HYPERLINK("https://docs.wto.org/imrd/directdoc.asp?DDFDocuments/q/G/SPS/NMEX179.pdf","EN")</f>
      </c>
      <c r="I12090" s="15">
        <f>HYPERLINK("https://docs.wto.org/imrd/directdoc.asp?DDFDocuments/r/G/SPS/NMEX179.pdf","FR")</f>
      </c>
      <c r="J12090" s="15">
        <f>HYPERLINK("https://docs.wto.org/imrd/directdoc.asp?DDFDocuments/s/G/SPS/NMEX179.pdf","ES")</f>
      </c>
    </row>
    <row r="12091">
      <c r="A12091" s="10" t="s">
        <v>20650</v>
      </c>
      <c r="B12091" s="11" t="s">
        <v>4069</v>
      </c>
      <c r="C12091" s="10" t="s">
        <v>12</v>
      </c>
      <c r="D12091" s="12">
        <v>37316</v>
      </c>
      <c r="E12091" s="13" t="s">
        <v>20651</v>
      </c>
      <c r="F12091" s="13" t="s">
        <v>18950</v>
      </c>
      <c r="G12091" s="14" t="s">
        <v>20652</v>
      </c>
      <c r="H12091" s="15">
        <f>HYPERLINK("https://docs.wto.org/imrd/directdoc.asp?DDFDocuments/t/G/SPS/NLVA46.DOC","EN")</f>
      </c>
      <c r="I12091" s="15">
        <f>HYPERLINK("https://docs.wto.org/imrd/directdoc.asp?DDFDocuments/u/G/SPS/NLVA46.DOC","FR")</f>
      </c>
      <c r="J12091" s="15">
        <f>HYPERLINK("https://docs.wto.org/imrd/directdoc.asp?DDFDocuments/v/G/SPS/NLVA46.DOC","ES")</f>
      </c>
    </row>
    <row r="12092">
      <c r="A12092" s="10" t="s">
        <v>20653</v>
      </c>
      <c r="B12092" s="11" t="s">
        <v>195</v>
      </c>
      <c r="C12092" s="10" t="s">
        <v>18</v>
      </c>
      <c r="D12092" s="12">
        <v>37316</v>
      </c>
      <c r="E12092" s="13" t="s">
        <v>20654</v>
      </c>
      <c r="F12092" s="13" t="s">
        <v>18569</v>
      </c>
      <c r="G12092" s="14" t="s">
        <v>20655</v>
      </c>
      <c r="H12092" s="15">
        <f>HYPERLINK("https://docs.wto.org/imrd/directdoc.asp?DDFDocuments/q/G/SPS/NNZL168.pdf","EN")</f>
      </c>
      <c r="I12092" s="15">
        <f>HYPERLINK("https://docs.wto.org/imrd/directdoc.asp?DDFDocuments/r/G/SPS/NNZL168.pdf","FR")</f>
      </c>
      <c r="J12092" s="15">
        <f>HYPERLINK("https://docs.wto.org/imrd/directdoc.asp?DDFDocuments/s/G/SPS/NNZL168.pdf","ES")</f>
      </c>
    </row>
    <row r="12093">
      <c r="A12093" s="10" t="s">
        <v>20656</v>
      </c>
      <c r="B12093" s="11" t="s">
        <v>95</v>
      </c>
      <c r="C12093" s="10" t="s">
        <v>18</v>
      </c>
      <c r="D12093" s="12">
        <v>37312</v>
      </c>
      <c r="E12093" s="13" t="s">
        <v>14670</v>
      </c>
      <c r="F12093" s="13" t="s">
        <v>3688</v>
      </c>
      <c r="G12093" s="14" t="s">
        <v>20657</v>
      </c>
      <c r="H12093" s="15">
        <f>HYPERLINK("https://docs.wto.org/imrd/directdoc.asp?DDFDocuments/q/G/SPS/NBRA62.pdf","EN")</f>
      </c>
      <c r="I12093" s="15">
        <f>HYPERLINK("https://docs.wto.org/imrd/directdoc.asp?DDFDocuments/r/G/SPS/NBRA62.pdf","FR")</f>
      </c>
      <c r="J12093" s="15">
        <f>HYPERLINK("https://docs.wto.org/imrd/directdoc.asp?DDFDocuments/s/G/SPS/NBRA62.pdf","ES")</f>
      </c>
    </row>
    <row r="12094">
      <c r="A12094" s="10" t="s">
        <v>20658</v>
      </c>
      <c r="B12094" s="11" t="s">
        <v>95</v>
      </c>
      <c r="C12094" s="10" t="s">
        <v>18</v>
      </c>
      <c r="D12094" s="12">
        <v>37312</v>
      </c>
      <c r="E12094" s="13" t="s">
        <v>20659</v>
      </c>
      <c r="F12094" s="13" t="s">
        <v>20660</v>
      </c>
      <c r="G12094" s="14" t="s">
        <v>20186</v>
      </c>
      <c r="H12094" s="15">
        <f>HYPERLINK("https://docs.wto.org/imrd/directdoc.asp?DDFDocuments/q/G/SPS/NBRA64.pdf","EN")</f>
      </c>
      <c r="I12094" s="15">
        <f>HYPERLINK("https://docs.wto.org/imrd/directdoc.asp?DDFDocuments/r/G/SPS/NBRA64.pdf","FR")</f>
      </c>
      <c r="J12094" s="15">
        <f>HYPERLINK("https://docs.wto.org/imrd/directdoc.asp?DDFDocuments/s/G/SPS/NBRA64.pdf","ES")</f>
      </c>
    </row>
    <row r="12095">
      <c r="A12095" s="10" t="s">
        <v>20661</v>
      </c>
      <c r="B12095" s="11" t="s">
        <v>34</v>
      </c>
      <c r="C12095" s="10" t="s">
        <v>18</v>
      </c>
      <c r="D12095" s="12">
        <v>37309</v>
      </c>
      <c r="E12095" s="13" t="s">
        <v>20662</v>
      </c>
      <c r="F12095" s="13" t="s">
        <v>3303</v>
      </c>
      <c r="G12095" s="14"/>
      <c r="H12095" s="15">
        <f>HYPERLINK("https://docs.wto.org/imrd/directdoc.asp?DDFDocuments/t/G/SPS/NJPN81.DOC","EN")</f>
      </c>
      <c r="I12095" s="15">
        <f>HYPERLINK("https://docs.wto.org/imrd/directdoc.asp?DDFDocuments/u/G/SPS/NJPN81.DOC","FR")</f>
      </c>
      <c r="J12095" s="15">
        <f>HYPERLINK("https://docs.wto.org/imrd/directdoc.asp?DDFDocuments/v/G/SPS/NJPN81.DOC","ES")</f>
      </c>
    </row>
    <row r="12096">
      <c r="A12096" s="10" t="s">
        <v>20663</v>
      </c>
      <c r="B12096" s="11" t="s">
        <v>188</v>
      </c>
      <c r="C12096" s="10" t="s">
        <v>18</v>
      </c>
      <c r="D12096" s="12">
        <v>37308</v>
      </c>
      <c r="E12096" s="13" t="s">
        <v>20664</v>
      </c>
      <c r="F12096" s="13" t="s">
        <v>4638</v>
      </c>
      <c r="G12096" s="14"/>
      <c r="H12096" s="15">
        <f>HYPERLINK("https://docs.wto.org/imrd/directdoc.asp?DDFDocuments/q/G/SPS/NAUS136.pdf","EN")</f>
      </c>
      <c r="I12096" s="15">
        <f>HYPERLINK("https://docs.wto.org/imrd/directdoc.asp?DDFDocuments/r/G/SPS/NAUS136.pdf","FR")</f>
      </c>
      <c r="J12096" s="15">
        <f>HYPERLINK("https://docs.wto.org/imrd/directdoc.asp?DDFDocuments/s/G/SPS/NAUS136.pdf","ES")</f>
      </c>
    </row>
    <row r="12097">
      <c r="A12097" s="10" t="s">
        <v>20665</v>
      </c>
      <c r="B12097" s="11" t="s">
        <v>183</v>
      </c>
      <c r="C12097" s="10" t="s">
        <v>12</v>
      </c>
      <c r="D12097" s="12">
        <v>37307</v>
      </c>
      <c r="E12097" s="13" t="s">
        <v>20666</v>
      </c>
      <c r="F12097" s="13" t="s">
        <v>3926</v>
      </c>
      <c r="G12097" s="14"/>
      <c r="H12097" s="15">
        <f>HYPERLINK("https://docs.wto.org/imrd/directdoc.asp?DDFDocuments/t/G/SPS/NARG64.DOC","EN")</f>
      </c>
      <c r="I12097" s="15">
        <f>HYPERLINK("https://docs.wto.org/imrd/directdoc.asp?DDFDocuments/u/G/SPS/NARG64.DOC","FR")</f>
      </c>
      <c r="J12097" s="15">
        <f>HYPERLINK("https://docs.wto.org/imrd/directdoc.asp?DDFDocuments/v/G/SPS/NARG64.DOC","ES")</f>
      </c>
    </row>
    <row r="12098">
      <c r="A12098" s="10" t="s">
        <v>20667</v>
      </c>
      <c r="B12098" s="11" t="s">
        <v>183</v>
      </c>
      <c r="C12098" s="10" t="s">
        <v>12</v>
      </c>
      <c r="D12098" s="12">
        <v>37307</v>
      </c>
      <c r="E12098" s="13" t="s">
        <v>20668</v>
      </c>
      <c r="F12098" s="13" t="s">
        <v>7603</v>
      </c>
      <c r="G12098" s="14"/>
      <c r="H12098" s="15">
        <f>HYPERLINK("https://docs.wto.org/imrd/directdoc.asp?DDFDocuments/t/G/SPS/NARG65.DOC","EN")</f>
      </c>
      <c r="I12098" s="15">
        <f>HYPERLINK("https://docs.wto.org/imrd/directdoc.asp?DDFDocuments/u/G/SPS/NARG65.DOC","FR")</f>
      </c>
      <c r="J12098" s="15">
        <f>HYPERLINK("https://docs.wto.org/imrd/directdoc.asp?DDFDocuments/v/G/SPS/NARG65.DOC","ES")</f>
      </c>
    </row>
    <row r="12099">
      <c r="A12099" s="10" t="s">
        <v>20669</v>
      </c>
      <c r="B12099" s="11" t="s">
        <v>183</v>
      </c>
      <c r="C12099" s="10" t="s">
        <v>12</v>
      </c>
      <c r="D12099" s="12">
        <v>37307</v>
      </c>
      <c r="E12099" s="13" t="s">
        <v>20670</v>
      </c>
      <c r="F12099" s="13" t="s">
        <v>144</v>
      </c>
      <c r="G12099" s="14"/>
      <c r="H12099" s="15">
        <f>HYPERLINK("https://docs.wto.org/imrd/directdoc.asp?DDFDocuments/t/g/sps/NARG66.doc","EN")</f>
      </c>
      <c r="I12099" s="15">
        <f>HYPERLINK("https://docs.wto.org/imrd/directdoc.asp?DDFDocuments/u/g/sps/NARG66.doc","FR")</f>
      </c>
      <c r="J12099" s="15">
        <f>HYPERLINK("https://docs.wto.org/imrd/directdoc.asp?DDFDocuments/v/g/sps/NARG66.doc","ES")</f>
      </c>
    </row>
    <row r="12100">
      <c r="A12100" s="10" t="s">
        <v>20671</v>
      </c>
      <c r="B12100" s="11" t="s">
        <v>365</v>
      </c>
      <c r="C12100" s="10" t="s">
        <v>40</v>
      </c>
      <c r="D12100" s="12">
        <v>37307</v>
      </c>
      <c r="E12100" s="13" t="s">
        <v>19</v>
      </c>
      <c r="F12100" s="13" t="s">
        <v>5163</v>
      </c>
      <c r="G12100" s="14" t="s">
        <v>3481</v>
      </c>
      <c r="H12100" s="15">
        <f>HYPERLINK("https://docs.wto.org/imrd/directdoc.asp?DDFDocuments/t/G/SPS/NCHL105A1.DOC","EN")</f>
      </c>
      <c r="I12100" s="15">
        <f>HYPERLINK("https://docs.wto.org/imrd/directdoc.asp?DDFDocuments/u/G/SPS/NCHL105A1.DOC","FR")</f>
      </c>
      <c r="J12100" s="15">
        <f>HYPERLINK("https://docs.wto.org/imrd/directdoc.asp?DDFDocuments/v/G/SPS/NCHL105A1.DOC","ES")</f>
      </c>
    </row>
    <row r="12101">
      <c r="A12101" s="10" t="s">
        <v>20672</v>
      </c>
      <c r="B12101" s="11" t="s">
        <v>145</v>
      </c>
      <c r="C12101" s="10" t="s">
        <v>2295</v>
      </c>
      <c r="D12101" s="12">
        <v>37306</v>
      </c>
      <c r="E12101" s="13" t="s">
        <v>19</v>
      </c>
      <c r="F12101" s="13" t="s">
        <v>5196</v>
      </c>
      <c r="G12101" s="14" t="s">
        <v>3481</v>
      </c>
      <c r="H12101" s="15">
        <f>HYPERLINK("https://docs.wto.org/imrd/directdoc.asp?DDFDocuments/t/G/SPS/NPHL36C1.DOC","EN")</f>
      </c>
      <c r="I12101" s="15">
        <f>HYPERLINK("https://docs.wto.org/imrd/directdoc.asp?DDFDocuments/u/G/SPS/NPHL36C1.DOC","FR")</f>
      </c>
      <c r="J12101" s="15">
        <f>HYPERLINK("https://docs.wto.org/imrd/directdoc.asp?DDFDocuments/v/G/SPS/NPHL36C1.DOC","ES")</f>
      </c>
    </row>
    <row r="12102">
      <c r="A12102" s="10" t="s">
        <v>20673</v>
      </c>
      <c r="B12102" s="11" t="s">
        <v>145</v>
      </c>
      <c r="C12102" s="10" t="s">
        <v>2295</v>
      </c>
      <c r="D12102" s="12">
        <v>37306</v>
      </c>
      <c r="E12102" s="13" t="s">
        <v>19</v>
      </c>
      <c r="F12102" s="13" t="s">
        <v>8072</v>
      </c>
      <c r="G12102" s="14"/>
      <c r="H12102" s="15">
        <f>HYPERLINK("https://docs.wto.org/imrd/directdoc.asp?DDFDocuments/t/G/SPS/NPHL37C1.DOC","EN")</f>
      </c>
      <c r="I12102" s="15">
        <f>HYPERLINK("https://docs.wto.org/imrd/directdoc.asp?DDFDocuments/u/G/SPS/NPHL37C1.DOC","FR")</f>
      </c>
      <c r="J12102" s="15">
        <f>HYPERLINK("https://docs.wto.org/imrd/directdoc.asp?DDFDocuments/v/G/SPS/NPHL37C1.DOC","ES")</f>
      </c>
    </row>
    <row r="12103">
      <c r="A12103" s="10" t="s">
        <v>20674</v>
      </c>
      <c r="B12103" s="11" t="s">
        <v>82</v>
      </c>
      <c r="C12103" s="10" t="s">
        <v>40</v>
      </c>
      <c r="D12103" s="12">
        <v>37301</v>
      </c>
      <c r="E12103" s="13" t="s">
        <v>19</v>
      </c>
      <c r="F12103" s="13" t="s">
        <v>6759</v>
      </c>
      <c r="G12103" s="14"/>
      <c r="H12103" s="15">
        <f>HYPERLINK("https://docs.wto.org/imrd/directdoc.asp?DDFDocuments/q/G/SPS/NEEC111A2.pdf","EN")</f>
      </c>
      <c r="I12103" s="15">
        <f>HYPERLINK("https://docs.wto.org/imrd/directdoc.asp?DDFDocuments/r/G/SPS/NEEC111A2.pdf","FR")</f>
      </c>
      <c r="J12103" s="15">
        <f>HYPERLINK("https://docs.wto.org/imrd/directdoc.asp?DDFDocuments/s/G/SPS/NEEC111A2.pdf","ES")</f>
      </c>
    </row>
    <row r="12104">
      <c r="A12104" s="10" t="s">
        <v>20675</v>
      </c>
      <c r="B12104" s="11" t="s">
        <v>82</v>
      </c>
      <c r="C12104" s="10" t="s">
        <v>18</v>
      </c>
      <c r="D12104" s="12">
        <v>37301</v>
      </c>
      <c r="E12104" s="13" t="s">
        <v>19</v>
      </c>
      <c r="F12104" s="13" t="s">
        <v>7603</v>
      </c>
      <c r="G12104" s="14"/>
      <c r="H12104" s="15">
        <f>HYPERLINK("https://docs.wto.org/imrd/directdoc.asp?DDFDocuments/t/g/sps/NEEC133R1.doc","EN")</f>
      </c>
      <c r="I12104" s="15">
        <f>HYPERLINK("https://docs.wto.org/imrd/directdoc.asp?DDFDocuments/u/g/sps/NEEC133R1.doc","FR")</f>
      </c>
      <c r="J12104" s="15">
        <f>HYPERLINK("https://docs.wto.org/imrd/directdoc.asp?DDFDocuments/v/g/sps/NEEC133R1.doc","ES")</f>
      </c>
    </row>
    <row r="12105">
      <c r="A12105" s="10" t="s">
        <v>20676</v>
      </c>
      <c r="B12105" s="11" t="s">
        <v>82</v>
      </c>
      <c r="C12105" s="10" t="s">
        <v>18</v>
      </c>
      <c r="D12105" s="12">
        <v>37301</v>
      </c>
      <c r="E12105" s="13" t="s">
        <v>20677</v>
      </c>
      <c r="F12105" s="13" t="s">
        <v>868</v>
      </c>
      <c r="G12105" s="14"/>
      <c r="H12105" s="15">
        <f>HYPERLINK("https://docs.wto.org/imrd/directdoc.asp?DDFDocuments/t/G/SPS/NEEC151.DOC","EN")</f>
      </c>
      <c r="I12105" s="15">
        <f>HYPERLINK("https://docs.wto.org/imrd/directdoc.asp?DDFDocuments/u/G/SPS/NEEC151.DOC","FR")</f>
      </c>
      <c r="J12105" s="15">
        <f>HYPERLINK("https://docs.wto.org/imrd/directdoc.asp?DDFDocuments/v/G/SPS/NEEC151.DOC","ES")</f>
      </c>
    </row>
    <row r="12106">
      <c r="A12106" s="10" t="s">
        <v>20678</v>
      </c>
      <c r="B12106" s="11" t="s">
        <v>82</v>
      </c>
      <c r="C12106" s="10" t="s">
        <v>18</v>
      </c>
      <c r="D12106" s="12">
        <v>37301</v>
      </c>
      <c r="E12106" s="13" t="s">
        <v>20679</v>
      </c>
      <c r="F12106" s="13" t="s">
        <v>2963</v>
      </c>
      <c r="G12106" s="14"/>
      <c r="H12106" s="15">
        <f>HYPERLINK("https://docs.wto.org/imrd/directdoc.asp?DDFDocuments/t/g/sps/NEEC152.doc","EN")</f>
      </c>
      <c r="I12106" s="15">
        <f>HYPERLINK("https://docs.wto.org/imrd/directdoc.asp?DDFDocuments/u/g/sps/NEEC152.doc","FR")</f>
      </c>
      <c r="J12106" s="15">
        <f>HYPERLINK("https://docs.wto.org/imrd/directdoc.asp?DDFDocuments/v/g/sps/NEEC152.doc","ES")</f>
      </c>
    </row>
    <row r="12107">
      <c r="A12107" s="10" t="s">
        <v>20680</v>
      </c>
      <c r="B12107" s="11" t="s">
        <v>82</v>
      </c>
      <c r="C12107" s="10" t="s">
        <v>12</v>
      </c>
      <c r="D12107" s="12">
        <v>37301</v>
      </c>
      <c r="E12107" s="13" t="s">
        <v>20681</v>
      </c>
      <c r="F12107" s="13" t="s">
        <v>9169</v>
      </c>
      <c r="G12107" s="14" t="s">
        <v>149</v>
      </c>
      <c r="H12107" s="15">
        <f>HYPERLINK("https://docs.wto.org/imrd/directdoc.asp?DDFDocuments/t/G/SPS/NEEC155.DOC","EN")</f>
      </c>
      <c r="I12107" s="15">
        <f>HYPERLINK("https://docs.wto.org/imrd/directdoc.asp?DDFDocuments/u/G/SPS/NEEC155.DOC","FR")</f>
      </c>
      <c r="J12107" s="15">
        <f>HYPERLINK("https://docs.wto.org/imrd/directdoc.asp?DDFDocuments/v/G/SPS/NEEC155.DOC","ES")</f>
      </c>
    </row>
    <row r="12108">
      <c r="A12108" s="10" t="s">
        <v>20682</v>
      </c>
      <c r="B12108" s="11" t="s">
        <v>257</v>
      </c>
      <c r="C12108" s="10" t="s">
        <v>18</v>
      </c>
      <c r="D12108" s="12">
        <v>37300</v>
      </c>
      <c r="E12108" s="13" t="s">
        <v>2301</v>
      </c>
      <c r="F12108" s="13" t="s">
        <v>14458</v>
      </c>
      <c r="G12108" s="14"/>
      <c r="H12108" s="15">
        <f>HYPERLINK("https://docs.wto.org/imrd/directdoc.asp?DDFDocuments/t/g/sps/NBEL6.doc","EN")</f>
      </c>
      <c r="I12108" s="15">
        <f>HYPERLINK("https://docs.wto.org/imrd/directdoc.asp?DDFDocuments/u/g/sps/NBEL6.doc","FR")</f>
      </c>
      <c r="J12108" s="15">
        <f>HYPERLINK("https://docs.wto.org/imrd/directdoc.asp?DDFDocuments/v/g/sps/NBEL6.doc","ES")</f>
      </c>
    </row>
    <row r="12109">
      <c r="A12109" s="10" t="s">
        <v>20683</v>
      </c>
      <c r="B12109" s="11" t="s">
        <v>195</v>
      </c>
      <c r="C12109" s="10" t="s">
        <v>18</v>
      </c>
      <c r="D12109" s="12">
        <v>37300</v>
      </c>
      <c r="E12109" s="13" t="s">
        <v>20684</v>
      </c>
      <c r="F12109" s="13" t="s">
        <v>4638</v>
      </c>
      <c r="G12109" s="14"/>
      <c r="H12109" s="15">
        <f>HYPERLINK("https://docs.wto.org/imrd/directdoc.asp?DDFDocuments/q/G/SPS/NNZL165.pdf","EN")</f>
      </c>
      <c r="I12109" s="15">
        <f>HYPERLINK("https://docs.wto.org/imrd/directdoc.asp?DDFDocuments/r/G/SPS/NNZL165.pdf","FR")</f>
      </c>
      <c r="J12109" s="15">
        <f>HYPERLINK("https://docs.wto.org/imrd/directdoc.asp?DDFDocuments/s/G/SPS/NNZL165.pdf","ES")</f>
      </c>
    </row>
    <row r="12110">
      <c r="A12110" s="10" t="s">
        <v>20685</v>
      </c>
      <c r="B12110" s="11" t="s">
        <v>195</v>
      </c>
      <c r="C12110" s="10" t="s">
        <v>18</v>
      </c>
      <c r="D12110" s="12">
        <v>37300</v>
      </c>
      <c r="E12110" s="13" t="s">
        <v>20686</v>
      </c>
      <c r="F12110" s="13" t="s">
        <v>4638</v>
      </c>
      <c r="G12110" s="14"/>
      <c r="H12110" s="15">
        <f>HYPERLINK("https://docs.wto.org/imrd/directdoc.asp?DDFDocuments/q/G/SPS/NNZL166.pdf","EN")</f>
      </c>
      <c r="I12110" s="15">
        <f>HYPERLINK("https://docs.wto.org/imrd/directdoc.asp?DDFDocuments/r/G/SPS/NNZL166.pdf","FR")</f>
      </c>
      <c r="J12110" s="15">
        <f>HYPERLINK("https://docs.wto.org/imrd/directdoc.asp?DDFDocuments/s/G/SPS/NNZL166.pdf","ES")</f>
      </c>
    </row>
    <row r="12111">
      <c r="A12111" s="10" t="s">
        <v>20687</v>
      </c>
      <c r="B12111" s="11" t="s">
        <v>195</v>
      </c>
      <c r="C12111" s="10" t="s">
        <v>18</v>
      </c>
      <c r="D12111" s="12">
        <v>37300</v>
      </c>
      <c r="E12111" s="13" t="s">
        <v>20688</v>
      </c>
      <c r="F12111" s="13" t="s">
        <v>4638</v>
      </c>
      <c r="G12111" s="14"/>
      <c r="H12111" s="15">
        <f>HYPERLINK("https://docs.wto.org/imrd/directdoc.asp?DDFDocuments/q/G/SPS/NNZL167.pdf","EN")</f>
      </c>
      <c r="I12111" s="15">
        <f>HYPERLINK("https://docs.wto.org/imrd/directdoc.asp?DDFDocuments/r/G/SPS/NNZL167.pdf","FR")</f>
      </c>
      <c r="J12111" s="15">
        <f>HYPERLINK("https://docs.wto.org/imrd/directdoc.asp?DDFDocuments/s/G/SPS/NNZL167.pdf","ES")</f>
      </c>
    </row>
    <row r="12112">
      <c r="A12112" s="10" t="s">
        <v>20689</v>
      </c>
      <c r="B12112" s="11" t="s">
        <v>1096</v>
      </c>
      <c r="C12112" s="10" t="s">
        <v>54</v>
      </c>
      <c r="D12112" s="12">
        <v>37300</v>
      </c>
      <c r="E12112" s="13" t="s">
        <v>19</v>
      </c>
      <c r="F12112" s="13" t="s">
        <v>925</v>
      </c>
      <c r="G12112" s="14" t="s">
        <v>520</v>
      </c>
      <c r="H12112" s="15">
        <f>HYPERLINK("https://docs.wto.org/imrd/directdoc.asp?DDFDocuments/t/G/SPS/NSGP14A1.DOC","EN")</f>
      </c>
      <c r="I12112" s="15">
        <f>HYPERLINK("https://docs.wto.org/imrd/directdoc.asp?DDFDocuments/u/G/SPS/NSGP14A1.DOC","FR")</f>
      </c>
      <c r="J12112" s="15">
        <f>HYPERLINK("https://docs.wto.org/imrd/directdoc.asp?DDFDocuments/v/G/SPS/NSGP14A1.DOC","ES")</f>
      </c>
    </row>
    <row r="12113">
      <c r="A12113" s="10" t="s">
        <v>20690</v>
      </c>
      <c r="B12113" s="11" t="s">
        <v>153</v>
      </c>
      <c r="C12113" s="10" t="s">
        <v>18</v>
      </c>
      <c r="D12113" s="12">
        <v>37299</v>
      </c>
      <c r="E12113" s="13" t="s">
        <v>20691</v>
      </c>
      <c r="F12113" s="13" t="s">
        <v>4116</v>
      </c>
      <c r="G12113" s="14"/>
      <c r="H12113" s="15">
        <f>HYPERLINK("https://docs.wto.org/imrd/directdoc.asp?DDFDocuments/t/G/SPS/NKOR108.DOC","EN")</f>
      </c>
      <c r="I12113" s="15">
        <f>HYPERLINK("https://docs.wto.org/imrd/directdoc.asp?DDFDocuments/u/G/SPS/NKOR108.DOC","FR")</f>
      </c>
      <c r="J12113" s="15">
        <f>HYPERLINK("https://docs.wto.org/imrd/directdoc.asp?DDFDocuments/v/G/SPS/NKOR108.DOC","ES")</f>
      </c>
    </row>
    <row r="12114">
      <c r="A12114" s="10" t="s">
        <v>20692</v>
      </c>
      <c r="B12114" s="11" t="s">
        <v>4069</v>
      </c>
      <c r="C12114" s="10" t="s">
        <v>18</v>
      </c>
      <c r="D12114" s="12">
        <v>37299</v>
      </c>
      <c r="E12114" s="13" t="s">
        <v>20693</v>
      </c>
      <c r="F12114" s="13" t="s">
        <v>3256</v>
      </c>
      <c r="G12114" s="14" t="s">
        <v>1120</v>
      </c>
      <c r="H12114" s="15">
        <f>HYPERLINK("https://docs.wto.org/imrd/directdoc.asp?DDFDocuments/t/G/SPS/NLVA42.DOC","EN")</f>
      </c>
      <c r="I12114" s="15">
        <f>HYPERLINK("https://docs.wto.org/imrd/directdoc.asp?DDFDocuments/u/G/SPS/NLVA42.DOC","FR")</f>
      </c>
      <c r="J12114" s="15">
        <f>HYPERLINK("https://docs.wto.org/imrd/directdoc.asp?DDFDocuments/v/G/SPS/NLVA42.DOC","ES")</f>
      </c>
    </row>
    <row r="12115">
      <c r="A12115" s="10" t="s">
        <v>20694</v>
      </c>
      <c r="B12115" s="11" t="s">
        <v>4069</v>
      </c>
      <c r="C12115" s="10" t="s">
        <v>18</v>
      </c>
      <c r="D12115" s="12">
        <v>37299</v>
      </c>
      <c r="E12115" s="13" t="s">
        <v>20695</v>
      </c>
      <c r="F12115" s="13" t="s">
        <v>8415</v>
      </c>
      <c r="G12115" s="14" t="s">
        <v>34</v>
      </c>
      <c r="H12115" s="15">
        <f>HYPERLINK("https://docs.wto.org/imrd/directdoc.asp?DDFDocuments/t/g/sps/NLVA43.doc","EN")</f>
      </c>
      <c r="I12115" s="15">
        <f>HYPERLINK("https://docs.wto.org/imrd/directdoc.asp?DDFDocuments/u/g/sps/NLVA43.doc","FR")</f>
      </c>
      <c r="J12115" s="15">
        <f>HYPERLINK("https://docs.wto.org/imrd/directdoc.asp?DDFDocuments/v/g/sps/NLVA43.doc","ES")</f>
      </c>
    </row>
    <row r="12116">
      <c r="A12116" s="10" t="s">
        <v>20696</v>
      </c>
      <c r="B12116" s="11" t="s">
        <v>4069</v>
      </c>
      <c r="C12116" s="10" t="s">
        <v>12</v>
      </c>
      <c r="D12116" s="12">
        <v>37299</v>
      </c>
      <c r="E12116" s="13" t="s">
        <v>20697</v>
      </c>
      <c r="F12116" s="13" t="s">
        <v>12620</v>
      </c>
      <c r="G12116" s="14" t="s">
        <v>781</v>
      </c>
      <c r="H12116" s="15">
        <f>HYPERLINK("https://docs.wto.org/imrd/directdoc.asp?DDFDocuments/t/G/SPS/NLVA44.DOC","EN")</f>
      </c>
      <c r="I12116" s="15">
        <f>HYPERLINK("https://docs.wto.org/imrd/directdoc.asp?DDFDocuments/u/G/SPS/NLVA44.DOC","FR")</f>
      </c>
      <c r="J12116" s="15">
        <f>HYPERLINK("https://docs.wto.org/imrd/directdoc.asp?DDFDocuments/v/G/SPS/NLVA44.DOC","ES")</f>
      </c>
    </row>
    <row r="12117">
      <c r="A12117" s="10" t="s">
        <v>20698</v>
      </c>
      <c r="B12117" s="11" t="s">
        <v>4069</v>
      </c>
      <c r="C12117" s="10" t="s">
        <v>12</v>
      </c>
      <c r="D12117" s="12">
        <v>37299</v>
      </c>
      <c r="E12117" s="13" t="s">
        <v>20699</v>
      </c>
      <c r="F12117" s="13" t="s">
        <v>144</v>
      </c>
      <c r="G12117" s="14" t="s">
        <v>22</v>
      </c>
      <c r="H12117" s="15">
        <f>HYPERLINK("https://docs.wto.org/imrd/directdoc.asp?DDFDocuments/t/g/sps/NLVA45.doc","EN")</f>
      </c>
      <c r="I12117" s="15">
        <f>HYPERLINK("https://docs.wto.org/imrd/directdoc.asp?DDFDocuments/u/g/sps/NLVA45.doc","FR")</f>
      </c>
      <c r="J12117" s="15">
        <f>HYPERLINK("https://docs.wto.org/imrd/directdoc.asp?DDFDocuments/v/g/sps/NLVA45.doc","ES")</f>
      </c>
    </row>
    <row r="12118">
      <c r="A12118" s="10" t="s">
        <v>20700</v>
      </c>
      <c r="B12118" s="11" t="s">
        <v>79</v>
      </c>
      <c r="C12118" s="10" t="s">
        <v>12</v>
      </c>
      <c r="D12118" s="12">
        <v>37298</v>
      </c>
      <c r="E12118" s="13" t="s">
        <v>20701</v>
      </c>
      <c r="F12118" s="13" t="s">
        <v>229</v>
      </c>
      <c r="G12118" s="14" t="s">
        <v>20702</v>
      </c>
      <c r="H12118" s="15">
        <f>HYPERLINK("https://docs.wto.org/imrd/directdoc.asp?DDFDocuments/t/G/SPS/NCOL51.DOC","EN")</f>
      </c>
      <c r="I12118" s="15">
        <f>HYPERLINK("https://docs.wto.org/imrd/directdoc.asp?DDFDocuments/u/G/SPS/NCOL51.DOC","FR")</f>
      </c>
      <c r="J12118" s="15">
        <f>HYPERLINK("https://docs.wto.org/imrd/directdoc.asp?DDFDocuments/v/G/SPS/NCOL51.DOC","ES")</f>
      </c>
    </row>
    <row r="12119">
      <c r="A12119" s="10" t="s">
        <v>20703</v>
      </c>
      <c r="B12119" s="11" t="s">
        <v>145</v>
      </c>
      <c r="C12119" s="10" t="s">
        <v>12</v>
      </c>
      <c r="D12119" s="12">
        <v>37295</v>
      </c>
      <c r="E12119" s="13" t="s">
        <v>228</v>
      </c>
      <c r="F12119" s="13" t="s">
        <v>5196</v>
      </c>
      <c r="G12119" s="14" t="s">
        <v>3481</v>
      </c>
      <c r="H12119" s="15">
        <f>HYPERLINK("https://docs.wto.org/imrd/directdoc.asp?DDFDocuments/t/G/SPS/NPHL36.DOC","EN")</f>
      </c>
      <c r="I12119" s="15">
        <f>HYPERLINK("https://docs.wto.org/imrd/directdoc.asp?DDFDocuments/u/G/SPS/NPHL36.DOC","FR")</f>
      </c>
      <c r="J12119" s="15">
        <f>HYPERLINK("https://docs.wto.org/imrd/directdoc.asp?DDFDocuments/v/G/SPS/NPHL36.DOC","ES")</f>
      </c>
    </row>
    <row r="12120">
      <c r="A12120" s="10" t="s">
        <v>20704</v>
      </c>
      <c r="B12120" s="11" t="s">
        <v>145</v>
      </c>
      <c r="C12120" s="10" t="s">
        <v>12</v>
      </c>
      <c r="D12120" s="12">
        <v>37295</v>
      </c>
      <c r="E12120" s="13" t="s">
        <v>228</v>
      </c>
      <c r="F12120" s="13" t="s">
        <v>8072</v>
      </c>
      <c r="G12120" s="14" t="s">
        <v>3481</v>
      </c>
      <c r="H12120" s="15">
        <f>HYPERLINK("https://docs.wto.org/imrd/directdoc.asp?DDFDocuments/t/G/SPS/NPHL37.DOC","EN")</f>
      </c>
      <c r="I12120" s="15">
        <f>HYPERLINK("https://docs.wto.org/imrd/directdoc.asp?DDFDocuments/u/G/SPS/NPHL37.DOC","FR")</f>
      </c>
      <c r="J12120" s="15">
        <f>HYPERLINK("https://docs.wto.org/imrd/directdoc.asp?DDFDocuments/v/G/SPS/NPHL37.DOC","ES")</f>
      </c>
    </row>
    <row r="12121">
      <c r="A12121" s="10" t="s">
        <v>20705</v>
      </c>
      <c r="B12121" s="11" t="s">
        <v>195</v>
      </c>
      <c r="C12121" s="10" t="s">
        <v>18</v>
      </c>
      <c r="D12121" s="12">
        <v>37293</v>
      </c>
      <c r="E12121" s="13" t="s">
        <v>20706</v>
      </c>
      <c r="F12121" s="13" t="s">
        <v>992</v>
      </c>
      <c r="G12121" s="14" t="s">
        <v>183</v>
      </c>
      <c r="H12121" s="15">
        <f>HYPERLINK("https://docs.wto.org/imrd/directdoc.asp?DDFDocuments/t/g/sps/NNZL164.doc","EN")</f>
      </c>
      <c r="I12121" s="15">
        <f>HYPERLINK("https://docs.wto.org/imrd/directdoc.asp?DDFDocuments/u/g/sps/NNZL164.doc","FR")</f>
      </c>
      <c r="J12121" s="15">
        <f>HYPERLINK("https://docs.wto.org/imrd/directdoc.asp?DDFDocuments/v/g/sps/NNZL164.doc","ES")</f>
      </c>
    </row>
    <row r="12122">
      <c r="A12122" s="10" t="s">
        <v>20707</v>
      </c>
      <c r="B12122" s="11" t="s">
        <v>161</v>
      </c>
      <c r="C12122" s="10" t="s">
        <v>40</v>
      </c>
      <c r="D12122" s="12">
        <v>37292</v>
      </c>
      <c r="E12122" s="13" t="s">
        <v>19</v>
      </c>
      <c r="F12122" s="13" t="s">
        <v>18926</v>
      </c>
      <c r="G12122" s="14" t="s">
        <v>34</v>
      </c>
      <c r="H12122" s="15">
        <f>HYPERLINK("https://docs.wto.org/imrd/directdoc.asp?DDFDocuments/t/G/SPS/NUSA427A1.DOC","EN")</f>
      </c>
      <c r="I12122" s="15">
        <f>HYPERLINK("https://docs.wto.org/imrd/directdoc.asp?DDFDocuments/u/G/SPS/NUSA427A1.DOC","FR")</f>
      </c>
      <c r="J12122" s="15">
        <f>HYPERLINK("https://docs.wto.org/imrd/directdoc.asp?DDFDocuments/v/G/SPS/NUSA427A1.DOC","ES")</f>
      </c>
    </row>
    <row r="12123">
      <c r="A12123" s="10" t="s">
        <v>20708</v>
      </c>
      <c r="B12123" s="11" t="s">
        <v>161</v>
      </c>
      <c r="C12123" s="10" t="s">
        <v>12</v>
      </c>
      <c r="D12123" s="12">
        <v>37292</v>
      </c>
      <c r="E12123" s="13" t="s">
        <v>20622</v>
      </c>
      <c r="F12123" s="13" t="s">
        <v>7603</v>
      </c>
      <c r="G12123" s="14" t="s">
        <v>20340</v>
      </c>
      <c r="H12123" s="15">
        <f>HYPERLINK("https://docs.wto.org/imrd/directdoc.asp?DDFDocuments/t/G/SPS/NUSA548.DOC","EN")</f>
      </c>
      <c r="I12123" s="15">
        <f>HYPERLINK("https://docs.wto.org/imrd/directdoc.asp?DDFDocuments/u/G/SPS/NUSA548.DOC","FR")</f>
      </c>
      <c r="J12123" s="15">
        <f>HYPERLINK("https://docs.wto.org/imrd/directdoc.asp?DDFDocuments/v/G/SPS/NUSA548.DOC","ES")</f>
      </c>
    </row>
    <row r="12124">
      <c r="A12124" s="10" t="s">
        <v>20709</v>
      </c>
      <c r="B12124" s="11" t="s">
        <v>161</v>
      </c>
      <c r="C12124" s="10" t="s">
        <v>18</v>
      </c>
      <c r="D12124" s="12">
        <v>37292</v>
      </c>
      <c r="E12124" s="13" t="s">
        <v>6929</v>
      </c>
      <c r="F12124" s="13" t="s">
        <v>2192</v>
      </c>
      <c r="G12124" s="14" t="s">
        <v>4071</v>
      </c>
      <c r="H12124" s="15">
        <f>HYPERLINK("https://docs.wto.org/imrd/directdoc.asp?DDFDocuments/t/g/sps/NUSA549.doc","EN")</f>
      </c>
      <c r="I12124" s="15">
        <f>HYPERLINK("https://docs.wto.org/imrd/directdoc.asp?DDFDocuments/u/g/sps/NUSA549.doc","FR")</f>
      </c>
      <c r="J12124" s="15">
        <f>HYPERLINK("https://docs.wto.org/imrd/directdoc.asp?DDFDocuments/v/g/sps/NUSA549.doc","ES")</f>
      </c>
    </row>
    <row r="12125">
      <c r="A12125" s="10" t="s">
        <v>20710</v>
      </c>
      <c r="B12125" s="11" t="s">
        <v>65</v>
      </c>
      <c r="C12125" s="10" t="s">
        <v>18</v>
      </c>
      <c r="D12125" s="12">
        <v>37288</v>
      </c>
      <c r="E12125" s="13" t="s">
        <v>20711</v>
      </c>
      <c r="F12125" s="13" t="s">
        <v>80</v>
      </c>
      <c r="G12125" s="14"/>
      <c r="H12125" s="15">
        <f>HYPERLINK("https://docs.wto.org/imrd/directdoc.asp?DDFDocuments/t/G/SPS/NCHE28.DOC","EN")</f>
      </c>
      <c r="I12125" s="15">
        <f>HYPERLINK("https://docs.wto.org/imrd/directdoc.asp?DDFDocuments/u/G/SPS/NCHE28.DOC","FR")</f>
      </c>
      <c r="J12125" s="15">
        <f>HYPERLINK("https://docs.wto.org/imrd/directdoc.asp?DDFDocuments/v/G/SPS/NCHE28.DOC","ES")</f>
      </c>
    </row>
    <row r="12126">
      <c r="A12126" s="10" t="s">
        <v>20712</v>
      </c>
      <c r="B12126" s="11" t="s">
        <v>127</v>
      </c>
      <c r="C12126" s="10" t="s">
        <v>18</v>
      </c>
      <c r="D12126" s="12">
        <v>37285</v>
      </c>
      <c r="E12126" s="13" t="s">
        <v>20713</v>
      </c>
      <c r="F12126" s="13" t="s">
        <v>2192</v>
      </c>
      <c r="G12126" s="14" t="s">
        <v>20714</v>
      </c>
      <c r="H12126" s="15">
        <f>HYPERLINK("https://docs.wto.org/imrd/directdoc.asp?DDFDocuments/t/G/SPS/NHKG18.DOC","EN")</f>
      </c>
      <c r="I12126" s="15">
        <f>HYPERLINK("https://docs.wto.org/imrd/directdoc.asp?DDFDocuments/u/G/SPS/NHKG18.DOC","FR")</f>
      </c>
      <c r="J12126" s="15">
        <f>HYPERLINK("https://docs.wto.org/imrd/directdoc.asp?DDFDocuments/v/G/SPS/NHKG18.DOC","ES")</f>
      </c>
    </row>
    <row r="12127">
      <c r="A12127" s="10" t="s">
        <v>20715</v>
      </c>
      <c r="B12127" s="11" t="s">
        <v>195</v>
      </c>
      <c r="C12127" s="10" t="s">
        <v>18</v>
      </c>
      <c r="D12127" s="12">
        <v>37285</v>
      </c>
      <c r="E12127" s="13" t="s">
        <v>20716</v>
      </c>
      <c r="F12127" s="13" t="s">
        <v>992</v>
      </c>
      <c r="G12127" s="14"/>
      <c r="H12127" s="15">
        <f>HYPERLINK("https://docs.wto.org/imrd/directdoc.asp?DDFDocuments/q/G/SPS/NNZL162.pdf","EN")</f>
      </c>
      <c r="I12127" s="15">
        <f>HYPERLINK("https://docs.wto.org/imrd/directdoc.asp?DDFDocuments/r/G/SPS/NNZL162.pdf","FR")</f>
      </c>
      <c r="J12127" s="15">
        <f>HYPERLINK("https://docs.wto.org/imrd/directdoc.asp?DDFDocuments/s/G/SPS/NNZL162.pdf","ES")</f>
      </c>
    </row>
    <row r="12128">
      <c r="A12128" s="10" t="s">
        <v>20717</v>
      </c>
      <c r="B12128" s="11" t="s">
        <v>195</v>
      </c>
      <c r="C12128" s="10" t="s">
        <v>18</v>
      </c>
      <c r="D12128" s="12">
        <v>37285</v>
      </c>
      <c r="E12128" s="13" t="s">
        <v>20718</v>
      </c>
      <c r="F12128" s="13" t="s">
        <v>158</v>
      </c>
      <c r="G12128" s="14"/>
      <c r="H12128" s="15">
        <f>HYPERLINK("https://docs.wto.org/imrd/directdoc.asp?DDFDocuments/t/G/SPS/NNZL163.DOC","EN")</f>
      </c>
      <c r="I12128" s="15">
        <f>HYPERLINK("https://docs.wto.org/imrd/directdoc.asp?DDFDocuments/u/G/SPS/NNZL163.DOC","FR")</f>
      </c>
      <c r="J12128" s="15">
        <f>HYPERLINK("https://docs.wto.org/imrd/directdoc.asp?DDFDocuments/v/G/SPS/NNZL163.DOC","ES")</f>
      </c>
    </row>
    <row r="12129">
      <c r="A12129" s="10" t="s">
        <v>20719</v>
      </c>
      <c r="B12129" s="11" t="s">
        <v>720</v>
      </c>
      <c r="C12129" s="10" t="s">
        <v>18</v>
      </c>
      <c r="D12129" s="12">
        <v>37284</v>
      </c>
      <c r="E12129" s="13" t="s">
        <v>20720</v>
      </c>
      <c r="F12129" s="13" t="s">
        <v>229</v>
      </c>
      <c r="G12129" s="14"/>
      <c r="H12129" s="15">
        <f>HYPERLINK("https://docs.wto.org/imrd/directdoc.asp?DDFDocuments/q/G/SPS/NSLV36.pdf","EN")</f>
      </c>
      <c r="I12129" s="15">
        <f>HYPERLINK("https://docs.wto.org/imrd/directdoc.asp?DDFDocuments/r/G/SPS/NSLV36.pdf","FR")</f>
      </c>
      <c r="J12129" s="15">
        <f>HYPERLINK("https://docs.wto.org/imrd/directdoc.asp?DDFDocuments/s/G/SPS/NSLV36.pdf","ES")</f>
      </c>
    </row>
    <row r="12130">
      <c r="A12130" s="10" t="s">
        <v>20721</v>
      </c>
      <c r="B12130" s="11" t="s">
        <v>720</v>
      </c>
      <c r="C12130" s="10" t="s">
        <v>18</v>
      </c>
      <c r="D12130" s="12">
        <v>37284</v>
      </c>
      <c r="E12130" s="13" t="s">
        <v>2734</v>
      </c>
      <c r="F12130" s="13" t="s">
        <v>283</v>
      </c>
      <c r="G12130" s="14"/>
      <c r="H12130" s="15">
        <f>HYPERLINK("https://docs.wto.org/imrd/directdoc.asp?DDFDocuments/t/g/sps/NSLV37.doc","EN")</f>
      </c>
      <c r="I12130" s="15">
        <f>HYPERLINK("https://docs.wto.org/imrd/directdoc.asp?DDFDocuments/u/g/sps/NSLV37.doc","FR")</f>
      </c>
      <c r="J12130" s="15">
        <f>HYPERLINK("https://docs.wto.org/imrd/directdoc.asp?DDFDocuments/v/g/sps/NSLV37.doc","ES")</f>
      </c>
    </row>
    <row r="12131">
      <c r="A12131" s="10" t="s">
        <v>20722</v>
      </c>
      <c r="B12131" s="11" t="s">
        <v>866</v>
      </c>
      <c r="C12131" s="10" t="s">
        <v>12</v>
      </c>
      <c r="D12131" s="12">
        <v>37281</v>
      </c>
      <c r="E12131" s="13" t="s">
        <v>20723</v>
      </c>
      <c r="F12131" s="13" t="s">
        <v>20724</v>
      </c>
      <c r="G12131" s="14" t="s">
        <v>183</v>
      </c>
      <c r="H12131" s="15">
        <f>HYPERLINK("https://docs.wto.org/imrd/directdoc.asp?DDFDocuments/t/G/SPS/NBOL1.DOC","EN")</f>
      </c>
      <c r="I12131" s="15">
        <f>HYPERLINK("https://docs.wto.org/imrd/directdoc.asp?DDFDocuments/u/G/SPS/NBOL1.DOC","FR")</f>
      </c>
      <c r="J12131" s="15">
        <f>HYPERLINK("https://docs.wto.org/imrd/directdoc.asp?DDFDocuments/v/G/SPS/NBOL1.DOC","ES")</f>
      </c>
    </row>
    <row r="12132">
      <c r="A12132" s="10" t="s">
        <v>20725</v>
      </c>
      <c r="B12132" s="11" t="s">
        <v>365</v>
      </c>
      <c r="C12132" s="10" t="s">
        <v>40</v>
      </c>
      <c r="D12132" s="12">
        <v>37281</v>
      </c>
      <c r="E12132" s="13" t="s">
        <v>19</v>
      </c>
      <c r="F12132" s="13" t="s">
        <v>5163</v>
      </c>
      <c r="G12132" s="14"/>
      <c r="H12132" s="15">
        <f>HYPERLINK("https://docs.wto.org/imrd/directdoc.asp?DDFDocuments/t/G/SPS/NCHL101A1.DOC","EN")</f>
      </c>
      <c r="I12132" s="15">
        <f>HYPERLINK("https://docs.wto.org/imrd/directdoc.asp?DDFDocuments/u/G/SPS/NCHL101A1.DOC","FR")</f>
      </c>
      <c r="J12132" s="15">
        <f>HYPERLINK("https://docs.wto.org/imrd/directdoc.asp?DDFDocuments/v/G/SPS/NCHL101A1.DOC","ES")</f>
      </c>
    </row>
    <row r="12133">
      <c r="A12133" s="10" t="s">
        <v>20726</v>
      </c>
      <c r="B12133" s="11" t="s">
        <v>365</v>
      </c>
      <c r="C12133" s="10" t="s">
        <v>18</v>
      </c>
      <c r="D12133" s="12">
        <v>37277</v>
      </c>
      <c r="E12133" s="13" t="s">
        <v>20727</v>
      </c>
      <c r="F12133" s="13" t="s">
        <v>607</v>
      </c>
      <c r="G12133" s="14" t="s">
        <v>3481</v>
      </c>
      <c r="H12133" s="15">
        <f>HYPERLINK("https://docs.wto.org/imrd/directdoc.asp?DDFDocuments/t/G/SPS/NCHL105.DOC","EN")</f>
      </c>
      <c r="I12133" s="15">
        <f>HYPERLINK("https://docs.wto.org/imrd/directdoc.asp?DDFDocuments/u/G/SPS/NCHL105.DOC","FR")</f>
      </c>
      <c r="J12133" s="15">
        <f>HYPERLINK("https://docs.wto.org/imrd/directdoc.asp?DDFDocuments/v/G/SPS/NCHL105.DOC","ES")</f>
      </c>
    </row>
    <row r="12134">
      <c r="A12134" s="10" t="s">
        <v>20728</v>
      </c>
      <c r="B12134" s="11" t="s">
        <v>27</v>
      </c>
      <c r="C12134" s="10" t="s">
        <v>12</v>
      </c>
      <c r="D12134" s="12">
        <v>37274</v>
      </c>
      <c r="E12134" s="13" t="s">
        <v>5420</v>
      </c>
      <c r="F12134" s="13" t="s">
        <v>609</v>
      </c>
      <c r="G12134" s="14" t="s">
        <v>18885</v>
      </c>
      <c r="H12134" s="15">
        <f>HYPERLINK("https://docs.wto.org/imrd/directdoc.asp?DDFDocuments/t/G/SPS/NCRI25.DOC","EN")</f>
      </c>
      <c r="I12134" s="15">
        <f>HYPERLINK("https://docs.wto.org/imrd/directdoc.asp?DDFDocuments/u/G/SPS/NCRI25.DOC","FR")</f>
      </c>
      <c r="J12134" s="15">
        <f>HYPERLINK("https://docs.wto.org/imrd/directdoc.asp?DDFDocuments/v/G/SPS/NCRI25.DOC","ES")</f>
      </c>
    </row>
    <row r="12135">
      <c r="A12135" s="10" t="s">
        <v>20729</v>
      </c>
      <c r="B12135" s="11" t="s">
        <v>161</v>
      </c>
      <c r="C12135" s="10" t="s">
        <v>40</v>
      </c>
      <c r="D12135" s="12">
        <v>37272</v>
      </c>
      <c r="E12135" s="13" t="s">
        <v>19</v>
      </c>
      <c r="F12135" s="13" t="s">
        <v>11057</v>
      </c>
      <c r="G12135" s="14"/>
      <c r="H12135" s="15">
        <f>HYPERLINK("https://docs.wto.org/imrd/directdoc.asp?DDFDocuments/t/g/sps/NUSA136A5.doc","EN")</f>
      </c>
      <c r="I12135" s="15">
        <f>HYPERLINK("https://docs.wto.org/imrd/directdoc.asp?DDFDocuments/u/g/sps/NUSA136A5.doc","FR")</f>
      </c>
      <c r="J12135" s="15">
        <f>HYPERLINK("https://docs.wto.org/imrd/directdoc.asp?DDFDocuments/v/g/sps/NUSA136A5.doc","ES")</f>
      </c>
    </row>
    <row r="12136">
      <c r="A12136" s="10" t="s">
        <v>20730</v>
      </c>
      <c r="B12136" s="11" t="s">
        <v>161</v>
      </c>
      <c r="C12136" s="10" t="s">
        <v>40</v>
      </c>
      <c r="D12136" s="12">
        <v>37272</v>
      </c>
      <c r="E12136" s="13" t="s">
        <v>19</v>
      </c>
      <c r="F12136" s="13" t="s">
        <v>11057</v>
      </c>
      <c r="G12136" s="14"/>
      <c r="H12136" s="15">
        <f>HYPERLINK("https://docs.wto.org/imrd/directdoc.asp?DDFDocuments/t/g/sps/NUSA136A6.doc","EN")</f>
      </c>
      <c r="I12136" s="15">
        <f>HYPERLINK("https://docs.wto.org/imrd/directdoc.asp?DDFDocuments/u/g/sps/NUSA136A6.doc","FR")</f>
      </c>
      <c r="J12136" s="15">
        <f>HYPERLINK("https://docs.wto.org/imrd/directdoc.asp?DDFDocuments/v/g/sps/NUSA136A6.doc","ES")</f>
      </c>
    </row>
    <row r="12137">
      <c r="A12137" s="10" t="s">
        <v>20731</v>
      </c>
      <c r="B12137" s="11" t="s">
        <v>161</v>
      </c>
      <c r="C12137" s="10" t="s">
        <v>40</v>
      </c>
      <c r="D12137" s="12">
        <v>37271</v>
      </c>
      <c r="E12137" s="13" t="s">
        <v>19</v>
      </c>
      <c r="F12137" s="13" t="s">
        <v>6521</v>
      </c>
      <c r="G12137" s="14" t="s">
        <v>520</v>
      </c>
      <c r="H12137" s="15">
        <f>HYPERLINK("https://docs.wto.org/imrd/directdoc.asp?DDFDocuments/t/G/SPS/NUSA405A1.DOC","EN")</f>
      </c>
      <c r="I12137" s="15">
        <f>HYPERLINK("https://docs.wto.org/imrd/directdoc.asp?DDFDocuments/u/G/SPS/NUSA405A1.DOC","FR")</f>
      </c>
      <c r="J12137" s="15">
        <f>HYPERLINK("https://docs.wto.org/imrd/directdoc.asp?DDFDocuments/v/G/SPS/NUSA405A1.DOC","ES")</f>
      </c>
    </row>
    <row r="12138">
      <c r="A12138" s="10" t="s">
        <v>20732</v>
      </c>
      <c r="B12138" s="11" t="s">
        <v>153</v>
      </c>
      <c r="C12138" s="10" t="s">
        <v>18</v>
      </c>
      <c r="D12138" s="12">
        <v>37270</v>
      </c>
      <c r="E12138" s="13" t="s">
        <v>20733</v>
      </c>
      <c r="F12138" s="13" t="s">
        <v>24</v>
      </c>
      <c r="G12138" s="14"/>
      <c r="H12138" s="15">
        <f>HYPERLINK("https://docs.wto.org/imrd/directdoc.asp?DDFDocuments/t/G/SPS/NKOR107.DOC","EN")</f>
      </c>
      <c r="I12138" s="15">
        <f>HYPERLINK("https://docs.wto.org/imrd/directdoc.asp?DDFDocuments/u/G/SPS/NKOR107.DOC","FR")</f>
      </c>
      <c r="J12138" s="15">
        <f>HYPERLINK("https://docs.wto.org/imrd/directdoc.asp?DDFDocuments/v/G/SPS/NKOR107.DOC","ES")</f>
      </c>
    </row>
    <row r="12139">
      <c r="A12139" s="10" t="s">
        <v>20734</v>
      </c>
      <c r="B12139" s="11" t="s">
        <v>161</v>
      </c>
      <c r="C12139" s="10" t="s">
        <v>40</v>
      </c>
      <c r="D12139" s="12">
        <v>37270</v>
      </c>
      <c r="E12139" s="13" t="s">
        <v>19</v>
      </c>
      <c r="F12139" s="13" t="s">
        <v>2192</v>
      </c>
      <c r="G12139" s="14" t="s">
        <v>34</v>
      </c>
      <c r="H12139" s="15">
        <f>HYPERLINK("https://docs.wto.org/imrd/directdoc.asp?DDFDocuments/t/g/sps/NUSA500A1.doc","EN")</f>
      </c>
      <c r="I12139" s="15">
        <f>HYPERLINK("https://docs.wto.org/imrd/directdoc.asp?DDFDocuments/u/g/sps/NUSA500A1.doc","FR")</f>
      </c>
      <c r="J12139" s="15">
        <f>HYPERLINK("https://docs.wto.org/imrd/directdoc.asp?DDFDocuments/v/g/sps/NUSA500A1.doc","ES")</f>
      </c>
    </row>
    <row r="12140">
      <c r="A12140" s="10" t="s">
        <v>20735</v>
      </c>
      <c r="B12140" s="11" t="s">
        <v>161</v>
      </c>
      <c r="C12140" s="10" t="s">
        <v>40</v>
      </c>
      <c r="D12140" s="12">
        <v>37270</v>
      </c>
      <c r="E12140" s="13" t="s">
        <v>19</v>
      </c>
      <c r="F12140" s="13" t="s">
        <v>5163</v>
      </c>
      <c r="G12140" s="14"/>
      <c r="H12140" s="15">
        <f>HYPERLINK("https://docs.wto.org/imrd/directdoc.asp?DDFDocuments/q/G/SPS/NUSA507A1.pdf","EN")</f>
      </c>
      <c r="I12140" s="15">
        <f>HYPERLINK("https://docs.wto.org/imrd/directdoc.asp?DDFDocuments/r/G/SPS/NUSA507A1.pdf","FR")</f>
      </c>
      <c r="J12140" s="15">
        <f>HYPERLINK("https://docs.wto.org/imrd/directdoc.asp?DDFDocuments/s/G/SPS/NUSA507A1.pdf","ES")</f>
      </c>
    </row>
    <row r="12141">
      <c r="A12141" s="10" t="s">
        <v>20736</v>
      </c>
      <c r="B12141" s="11" t="s">
        <v>365</v>
      </c>
      <c r="C12141" s="10" t="s">
        <v>40</v>
      </c>
      <c r="D12141" s="12">
        <v>37264</v>
      </c>
      <c r="E12141" s="13" t="s">
        <v>19</v>
      </c>
      <c r="F12141" s="13" t="s">
        <v>5163</v>
      </c>
      <c r="G12141" s="14"/>
      <c r="H12141" s="15">
        <f>HYPERLINK("https://docs.wto.org/imrd/directdoc.asp?DDFDocuments/t/G/SPS/NCHL102A1.DOC","EN")</f>
      </c>
      <c r="I12141" s="15">
        <f>HYPERLINK("https://docs.wto.org/imrd/directdoc.asp?DDFDocuments/u/G/SPS/NCHL102A1.DOC","FR")</f>
      </c>
      <c r="J12141" s="15">
        <f>HYPERLINK("https://docs.wto.org/imrd/directdoc.asp?DDFDocuments/v/G/SPS/NCHL102A1.DOC","ES")</f>
      </c>
    </row>
    <row r="12142">
      <c r="A12142" s="10" t="s">
        <v>20737</v>
      </c>
      <c r="B12142" s="11" t="s">
        <v>82</v>
      </c>
      <c r="C12142" s="10" t="s">
        <v>12</v>
      </c>
      <c r="D12142" s="12">
        <v>37263</v>
      </c>
      <c r="E12142" s="13" t="s">
        <v>20738</v>
      </c>
      <c r="F12142" s="13" t="s">
        <v>24</v>
      </c>
      <c r="G12142" s="14" t="s">
        <v>14097</v>
      </c>
      <c r="H12142" s="15">
        <f>HYPERLINK("https://docs.wto.org/imrd/directdoc.asp?DDFDocuments/q/G/SPS/NEEC147.pdf","EN")</f>
      </c>
      <c r="I12142" s="15">
        <f>HYPERLINK("https://docs.wto.org/imrd/directdoc.asp?DDFDocuments/r/G/SPS/NEEC147.pdf","FR")</f>
      </c>
      <c r="J12142" s="15">
        <f>HYPERLINK("https://docs.wto.org/imrd/directdoc.asp?DDFDocuments/s/G/SPS/NEEC147.pdf","ES")</f>
      </c>
    </row>
    <row r="12143">
      <c r="A12143" s="10" t="s">
        <v>20739</v>
      </c>
      <c r="B12143" s="11" t="s">
        <v>134</v>
      </c>
      <c r="C12143" s="10" t="s">
        <v>18</v>
      </c>
      <c r="D12143" s="12">
        <v>37263</v>
      </c>
      <c r="E12143" s="13" t="s">
        <v>20740</v>
      </c>
      <c r="F12143" s="13" t="s">
        <v>166</v>
      </c>
      <c r="G12143" s="14"/>
      <c r="H12143" s="15">
        <f>HYPERLINK("https://docs.wto.org/imrd/directdoc.asp?DDFDocuments/q/G/SPS/NTHA83.pdf","EN")</f>
      </c>
      <c r="I12143" s="15">
        <f>HYPERLINK("https://docs.wto.org/imrd/directdoc.asp?DDFDocuments/r/G/SPS/NTHA83.pdf","FR")</f>
      </c>
      <c r="J12143" s="15">
        <f>HYPERLINK("https://docs.wto.org/imrd/directdoc.asp?DDFDocuments/s/G/SPS/NTHA83.pdf","ES")</f>
      </c>
    </row>
    <row r="12144">
      <c r="A12144" s="10" t="s">
        <v>20741</v>
      </c>
      <c r="B12144" s="11" t="s">
        <v>134</v>
      </c>
      <c r="C12144" s="10" t="s">
        <v>18</v>
      </c>
      <c r="D12144" s="12">
        <v>37263</v>
      </c>
      <c r="E12144" s="13" t="s">
        <v>20742</v>
      </c>
      <c r="F12144" s="13" t="s">
        <v>166</v>
      </c>
      <c r="G12144" s="14"/>
      <c r="H12144" s="15">
        <f>HYPERLINK("https://docs.wto.org/imrd/directdoc.asp?DDFDocuments/q/G/SPS/NTHA84.pdf","EN")</f>
      </c>
      <c r="I12144" s="15">
        <f>HYPERLINK("https://docs.wto.org/imrd/directdoc.asp?DDFDocuments/r/G/SPS/NTHA84.pdf","FR")</f>
      </c>
      <c r="J12144" s="15">
        <f>HYPERLINK("https://docs.wto.org/imrd/directdoc.asp?DDFDocuments/s/G/SPS/NTHA84.pdf","ES")</f>
      </c>
    </row>
    <row r="12145">
      <c r="A12145" s="10" t="s">
        <v>20743</v>
      </c>
      <c r="B12145" s="11" t="s">
        <v>161</v>
      </c>
      <c r="C12145" s="10" t="s">
        <v>40</v>
      </c>
      <c r="D12145" s="12">
        <v>37263</v>
      </c>
      <c r="E12145" s="13" t="s">
        <v>19</v>
      </c>
      <c r="F12145" s="13" t="s">
        <v>158</v>
      </c>
      <c r="G12145" s="14"/>
      <c r="H12145" s="15">
        <f>HYPERLINK("https://docs.wto.org/imrd/directdoc.asp?DDFDocuments/t/g/sps/NUSA515A1.doc","EN")</f>
      </c>
      <c r="I12145" s="15">
        <f>HYPERLINK("https://docs.wto.org/imrd/directdoc.asp?DDFDocuments/u/g/sps/NUSA515A1.doc","FR")</f>
      </c>
      <c r="J12145" s="15">
        <f>HYPERLINK("https://docs.wto.org/imrd/directdoc.asp?DDFDocuments/v/g/sps/NUSA515A1.doc","ES")</f>
      </c>
    </row>
    <row r="12146">
      <c r="A12146" s="10" t="s">
        <v>20744</v>
      </c>
      <c r="B12146" s="11" t="s">
        <v>161</v>
      </c>
      <c r="C12146" s="10" t="s">
        <v>18</v>
      </c>
      <c r="D12146" s="12">
        <v>37263</v>
      </c>
      <c r="E12146" s="13" t="s">
        <v>2243</v>
      </c>
      <c r="F12146" s="13" t="s">
        <v>223</v>
      </c>
      <c r="G12146" s="14"/>
      <c r="H12146" s="15">
        <f>HYPERLINK("https://docs.wto.org/imrd/directdoc.asp?DDFDocuments/q/G/SPS/NUSA537.pdf","EN")</f>
      </c>
      <c r="I12146" s="15">
        <f>HYPERLINK("https://docs.wto.org/imrd/directdoc.asp?DDFDocuments/r/G/SPS/NUSA537.pdf","FR")</f>
      </c>
      <c r="J12146" s="15">
        <f>HYPERLINK("https://docs.wto.org/imrd/directdoc.asp?DDFDocuments/s/G/SPS/NUSA537.pdf","ES")</f>
      </c>
    </row>
    <row r="12147">
      <c r="A12147" s="10" t="s">
        <v>20745</v>
      </c>
      <c r="B12147" s="11" t="s">
        <v>161</v>
      </c>
      <c r="C12147" s="10" t="s">
        <v>12</v>
      </c>
      <c r="D12147" s="12">
        <v>37260</v>
      </c>
      <c r="E12147" s="13" t="s">
        <v>12683</v>
      </c>
      <c r="F12147" s="13" t="s">
        <v>186</v>
      </c>
      <c r="G12147" s="14" t="s">
        <v>1274</v>
      </c>
      <c r="H12147" s="15">
        <f>HYPERLINK("https://docs.wto.org/imrd/directdoc.asp?DDFDocuments/t/G/SPS/NUSA532.DOC","EN")</f>
      </c>
      <c r="I12147" s="15">
        <f>HYPERLINK("https://docs.wto.org/imrd/directdoc.asp?DDFDocuments/u/G/SPS/NUSA532.DOC","FR")</f>
      </c>
      <c r="J12147" s="15">
        <f>HYPERLINK("https://docs.wto.org/imrd/directdoc.asp?DDFDocuments/v/G/SPS/NUSA532.DOC","ES")</f>
      </c>
    </row>
    <row r="12148">
      <c r="A12148" s="10" t="s">
        <v>20746</v>
      </c>
      <c r="B12148" s="11" t="s">
        <v>65</v>
      </c>
      <c r="C12148" s="10" t="s">
        <v>18</v>
      </c>
      <c r="D12148" s="12">
        <v>37246</v>
      </c>
      <c r="E12148" s="13" t="s">
        <v>20747</v>
      </c>
      <c r="F12148" s="13" t="s">
        <v>24</v>
      </c>
      <c r="G12148" s="14"/>
      <c r="H12148" s="15">
        <f>HYPERLINK("https://docs.wto.org/imrd/directdoc.asp?DDFDocuments/t/g/sps/NCHE27.doc","EN")</f>
      </c>
      <c r="I12148" s="15">
        <f>HYPERLINK("https://docs.wto.org/imrd/directdoc.asp?DDFDocuments/u/g/sps/NCHE27.doc","FR")</f>
      </c>
      <c r="J12148" s="15">
        <f>HYPERLINK("https://docs.wto.org/imrd/directdoc.asp?DDFDocuments/v/g/sps/NCHE27.doc","ES")</f>
      </c>
    </row>
    <row r="12149">
      <c r="A12149" s="10" t="s">
        <v>20748</v>
      </c>
      <c r="B12149" s="11" t="s">
        <v>1600</v>
      </c>
      <c r="C12149" s="10" t="s">
        <v>18</v>
      </c>
      <c r="D12149" s="12">
        <v>37246</v>
      </c>
      <c r="E12149" s="13" t="s">
        <v>20749</v>
      </c>
      <c r="F12149" s="13" t="s">
        <v>20750</v>
      </c>
      <c r="G12149" s="14"/>
      <c r="H12149" s="15">
        <f>HYPERLINK("https://docs.wto.org/imrd/directdoc.asp?DDFDocuments/t/G/SPS/NMAR14.DOC","EN")</f>
      </c>
      <c r="I12149" s="15">
        <f>HYPERLINK("https://docs.wto.org/imrd/directdoc.asp?DDFDocuments/u/G/SPS/NMAR14.DOC","FR")</f>
      </c>
      <c r="J12149" s="15">
        <f>HYPERLINK("https://docs.wto.org/imrd/directdoc.asp?DDFDocuments/v/G/SPS/NMAR14.DOC","ES")</f>
      </c>
    </row>
    <row r="12150">
      <c r="A12150" s="10" t="s">
        <v>20751</v>
      </c>
      <c r="B12150" s="11" t="s">
        <v>1600</v>
      </c>
      <c r="C12150" s="10" t="s">
        <v>18</v>
      </c>
      <c r="D12150" s="12">
        <v>37246</v>
      </c>
      <c r="E12150" s="13" t="s">
        <v>20752</v>
      </c>
      <c r="F12150" s="13" t="s">
        <v>262</v>
      </c>
      <c r="G12150" s="14"/>
      <c r="H12150" s="15">
        <f>HYPERLINK("https://docs.wto.org/imrd/directdoc.asp?DDFDocuments/t/g/sps/NMAR15.doc","EN")</f>
      </c>
      <c r="I12150" s="15">
        <f>HYPERLINK("https://docs.wto.org/imrd/directdoc.asp?DDFDocuments/u/g/sps/NMAR15.doc","FR")</f>
      </c>
      <c r="J12150" s="15">
        <f>HYPERLINK("https://docs.wto.org/imrd/directdoc.asp?DDFDocuments/v/g/sps/NMAR15.doc","ES")</f>
      </c>
    </row>
    <row r="12151">
      <c r="A12151" s="10" t="s">
        <v>20753</v>
      </c>
      <c r="B12151" s="11" t="s">
        <v>1600</v>
      </c>
      <c r="C12151" s="10" t="s">
        <v>12</v>
      </c>
      <c r="D12151" s="12">
        <v>37246</v>
      </c>
      <c r="E12151" s="13" t="s">
        <v>20754</v>
      </c>
      <c r="F12151" s="13" t="s">
        <v>7603</v>
      </c>
      <c r="G12151" s="14"/>
      <c r="H12151" s="15">
        <f>HYPERLINK("https://docs.wto.org/imrd/directdoc.asp?DDFDocuments/t/G/SPS/NMAR16.DOC","EN")</f>
      </c>
      <c r="I12151" s="15">
        <f>HYPERLINK("https://docs.wto.org/imrd/directdoc.asp?DDFDocuments/u/G/SPS/NMAR16.DOC","FR")</f>
      </c>
      <c r="J12151" s="15">
        <f>HYPERLINK("https://docs.wto.org/imrd/directdoc.asp?DDFDocuments/v/G/SPS/NMAR16.DOC","ES")</f>
      </c>
    </row>
    <row r="12152">
      <c r="A12152" s="10" t="s">
        <v>20755</v>
      </c>
      <c r="B12152" s="11" t="s">
        <v>2519</v>
      </c>
      <c r="C12152" s="10" t="s">
        <v>18</v>
      </c>
      <c r="D12152" s="12">
        <v>37246</v>
      </c>
      <c r="E12152" s="13" t="s">
        <v>10293</v>
      </c>
      <c r="F12152" s="13" t="s">
        <v>24</v>
      </c>
      <c r="G12152" s="14" t="s">
        <v>1274</v>
      </c>
      <c r="H12152" s="15">
        <f>HYPERLINK("https://docs.wto.org/imrd/directdoc.asp?DDFDocuments/t/G/SPS/NNOR6.DOC","EN")</f>
      </c>
      <c r="I12152" s="15">
        <f>HYPERLINK("https://docs.wto.org/imrd/directdoc.asp?DDFDocuments/u/G/SPS/NNOR6.DOC","FR")</f>
      </c>
      <c r="J12152" s="15">
        <f>HYPERLINK("https://docs.wto.org/imrd/directdoc.asp?DDFDocuments/v/G/SPS/NNOR6.DOC","ES")</f>
      </c>
    </row>
    <row r="12153">
      <c r="A12153" s="10" t="s">
        <v>20756</v>
      </c>
      <c r="B12153" s="11" t="s">
        <v>145</v>
      </c>
      <c r="C12153" s="10" t="s">
        <v>40</v>
      </c>
      <c r="D12153" s="12">
        <v>37246</v>
      </c>
      <c r="E12153" s="13" t="s">
        <v>19</v>
      </c>
      <c r="F12153" s="13" t="s">
        <v>925</v>
      </c>
      <c r="G12153" s="14" t="s">
        <v>149</v>
      </c>
      <c r="H12153" s="15">
        <f>HYPERLINK("https://docs.wto.org/imrd/directdoc.asp?DDFDocuments/q/G/SPS/NPHL35A1.pdf","EN")</f>
      </c>
      <c r="I12153" s="15">
        <f>HYPERLINK("https://docs.wto.org/imrd/directdoc.asp?DDFDocuments/r/G/SPS/NPHL35A1.pdf","FR")</f>
      </c>
      <c r="J12153" s="15">
        <f>HYPERLINK("https://docs.wto.org/imrd/directdoc.asp?DDFDocuments/s/G/SPS/NPHL35A1.pdf","ES")</f>
      </c>
    </row>
    <row r="12154">
      <c r="A12154" s="10" t="s">
        <v>20757</v>
      </c>
      <c r="B12154" s="11" t="s">
        <v>195</v>
      </c>
      <c r="C12154" s="10" t="s">
        <v>40</v>
      </c>
      <c r="D12154" s="12">
        <v>37244</v>
      </c>
      <c r="E12154" s="13" t="s">
        <v>19</v>
      </c>
      <c r="F12154" s="13" t="s">
        <v>144</v>
      </c>
      <c r="G12154" s="14" t="s">
        <v>188</v>
      </c>
      <c r="H12154" s="15">
        <f>HYPERLINK("https://docs.wto.org/imrd/directdoc.asp?DDFDocuments/t/g/sps/NNZL145A2.doc","EN")</f>
      </c>
      <c r="I12154" s="15">
        <f>HYPERLINK("https://docs.wto.org/imrd/directdoc.asp?DDFDocuments/u/g/sps/NNZL145A2.doc","FR")</f>
      </c>
      <c r="J12154" s="15">
        <f>HYPERLINK("https://docs.wto.org/imrd/directdoc.asp?DDFDocuments/v/g/sps/NNZL145A2.doc","ES")</f>
      </c>
    </row>
    <row r="12155">
      <c r="A12155" s="10" t="s">
        <v>20758</v>
      </c>
      <c r="B12155" s="11" t="s">
        <v>195</v>
      </c>
      <c r="C12155" s="10" t="s">
        <v>40</v>
      </c>
      <c r="D12155" s="12">
        <v>37244</v>
      </c>
      <c r="E12155" s="13" t="s">
        <v>19</v>
      </c>
      <c r="F12155" s="13" t="s">
        <v>144</v>
      </c>
      <c r="G12155" s="14" t="s">
        <v>72</v>
      </c>
      <c r="H12155" s="15">
        <f>HYPERLINK("https://docs.wto.org/imrd/directdoc.asp?DDFDocuments/t/g/sps/NNZL146A2.doc","EN")</f>
      </c>
      <c r="I12155" s="15">
        <f>HYPERLINK("https://docs.wto.org/imrd/directdoc.asp?DDFDocuments/u/g/sps/NNZL146A2.doc","FR")</f>
      </c>
      <c r="J12155" s="15">
        <f>HYPERLINK("https://docs.wto.org/imrd/directdoc.asp?DDFDocuments/v/g/sps/NNZL146A2.doc","ES")</f>
      </c>
    </row>
    <row r="12156">
      <c r="A12156" s="10" t="s">
        <v>20759</v>
      </c>
      <c r="B12156" s="11" t="s">
        <v>195</v>
      </c>
      <c r="C12156" s="10" t="s">
        <v>40</v>
      </c>
      <c r="D12156" s="12">
        <v>37244</v>
      </c>
      <c r="E12156" s="13" t="s">
        <v>19</v>
      </c>
      <c r="F12156" s="13" t="s">
        <v>144</v>
      </c>
      <c r="G12156" s="14" t="s">
        <v>14097</v>
      </c>
      <c r="H12156" s="15">
        <f>HYPERLINK("https://docs.wto.org/imrd/directdoc.asp?DDFDocuments/t/G/SPS/NNZL147A2.DOC","EN")</f>
      </c>
      <c r="I12156" s="15">
        <f>HYPERLINK("https://docs.wto.org/imrd/directdoc.asp?DDFDocuments/u/G/SPS/NNZL147A2.DOC","FR")</f>
      </c>
      <c r="J12156" s="15">
        <f>HYPERLINK("https://docs.wto.org/imrd/directdoc.asp?DDFDocuments/v/G/SPS/NNZL147A2.DOC","ES")</f>
      </c>
    </row>
    <row r="12157">
      <c r="A12157" s="10" t="s">
        <v>20760</v>
      </c>
      <c r="B12157" s="11" t="s">
        <v>195</v>
      </c>
      <c r="C12157" s="10" t="s">
        <v>40</v>
      </c>
      <c r="D12157" s="12">
        <v>37244</v>
      </c>
      <c r="E12157" s="13" t="s">
        <v>19</v>
      </c>
      <c r="F12157" s="13" t="s">
        <v>144</v>
      </c>
      <c r="G12157" s="14" t="s">
        <v>14097</v>
      </c>
      <c r="H12157" s="15">
        <f>HYPERLINK("https://docs.wto.org/imrd/directdoc.asp?DDFDocuments/t/g/sps/NNZL148A2.doc","EN")</f>
      </c>
      <c r="I12157" s="15">
        <f>HYPERLINK("https://docs.wto.org/imrd/directdoc.asp?DDFDocuments/u/g/sps/NNZL148A2.doc","FR")</f>
      </c>
      <c r="J12157" s="15">
        <f>HYPERLINK("https://docs.wto.org/imrd/directdoc.asp?DDFDocuments/v/g/sps/NNZL148A2.doc","ES")</f>
      </c>
    </row>
    <row r="12158">
      <c r="A12158" s="10" t="s">
        <v>20761</v>
      </c>
      <c r="B12158" s="11" t="s">
        <v>195</v>
      </c>
      <c r="C12158" s="10" t="s">
        <v>40</v>
      </c>
      <c r="D12158" s="12">
        <v>37244</v>
      </c>
      <c r="E12158" s="13" t="s">
        <v>19</v>
      </c>
      <c r="F12158" s="13" t="s">
        <v>144</v>
      </c>
      <c r="G12158" s="14" t="s">
        <v>3481</v>
      </c>
      <c r="H12158" s="15">
        <f>HYPERLINK("https://docs.wto.org/imrd/directdoc.asp?DDFDocuments/t/g/sps/NNZL149A2.doc","EN")</f>
      </c>
      <c r="I12158" s="15">
        <f>HYPERLINK("https://docs.wto.org/imrd/directdoc.asp?DDFDocuments/u/g/sps/NNZL149A2.doc","FR")</f>
      </c>
      <c r="J12158" s="15">
        <f>HYPERLINK("https://docs.wto.org/imrd/directdoc.asp?DDFDocuments/v/g/sps/NNZL149A2.doc","ES")</f>
      </c>
    </row>
    <row r="12159">
      <c r="A12159" s="10" t="s">
        <v>20762</v>
      </c>
      <c r="B12159" s="11" t="s">
        <v>195</v>
      </c>
      <c r="C12159" s="10" t="s">
        <v>40</v>
      </c>
      <c r="D12159" s="12">
        <v>37244</v>
      </c>
      <c r="E12159" s="13" t="s">
        <v>19</v>
      </c>
      <c r="F12159" s="13" t="s">
        <v>144</v>
      </c>
      <c r="G12159" s="14" t="s">
        <v>3481</v>
      </c>
      <c r="H12159" s="15">
        <f>HYPERLINK("https://docs.wto.org/imrd/directdoc.asp?DDFDocuments/t/g/sps/NNZL150A2.doc","EN")</f>
      </c>
      <c r="I12159" s="15">
        <f>HYPERLINK("https://docs.wto.org/imrd/directdoc.asp?DDFDocuments/u/g/sps/NNZL150A2.doc","FR")</f>
      </c>
      <c r="J12159" s="15">
        <f>HYPERLINK("https://docs.wto.org/imrd/directdoc.asp?DDFDocuments/v/g/sps/NNZL150A2.doc","ES")</f>
      </c>
    </row>
    <row r="12160">
      <c r="A12160" s="10" t="s">
        <v>20763</v>
      </c>
      <c r="B12160" s="11" t="s">
        <v>195</v>
      </c>
      <c r="C12160" s="10" t="s">
        <v>40</v>
      </c>
      <c r="D12160" s="12">
        <v>37244</v>
      </c>
      <c r="E12160" s="13" t="s">
        <v>19</v>
      </c>
      <c r="F12160" s="13" t="s">
        <v>144</v>
      </c>
      <c r="G12160" s="14" t="s">
        <v>188</v>
      </c>
      <c r="H12160" s="15">
        <f>HYPERLINK("https://docs.wto.org/imrd/directdoc.asp?DDFDocuments/t/g/sps/NNZL151A2.doc","EN")</f>
      </c>
      <c r="I12160" s="15">
        <f>HYPERLINK("https://docs.wto.org/imrd/directdoc.asp?DDFDocuments/u/g/sps/NNZL151A2.doc","FR")</f>
      </c>
      <c r="J12160" s="15">
        <f>HYPERLINK("https://docs.wto.org/imrd/directdoc.asp?DDFDocuments/v/g/sps/NNZL151A2.doc","ES")</f>
      </c>
    </row>
    <row r="12161">
      <c r="A12161" s="10" t="s">
        <v>20764</v>
      </c>
      <c r="B12161" s="11" t="s">
        <v>161</v>
      </c>
      <c r="C12161" s="10" t="s">
        <v>40</v>
      </c>
      <c r="D12161" s="12">
        <v>37239</v>
      </c>
      <c r="E12161" s="13" t="s">
        <v>19</v>
      </c>
      <c r="F12161" s="13" t="s">
        <v>92</v>
      </c>
      <c r="G12161" s="14" t="s">
        <v>4098</v>
      </c>
      <c r="H12161" s="15">
        <f>HYPERLINK("https://docs.wto.org/imrd/directdoc.asp?DDFDocuments/t/G/SPS/NUSA214A1.DOC","EN")</f>
      </c>
      <c r="I12161" s="15">
        <f>HYPERLINK("https://docs.wto.org/imrd/directdoc.asp?DDFDocuments/u/G/SPS/NUSA214A1.DOC","FR")</f>
      </c>
      <c r="J12161" s="15">
        <f>HYPERLINK("https://docs.wto.org/imrd/directdoc.asp?DDFDocuments/v/G/SPS/NUSA214A1.DOC","ES")</f>
      </c>
    </row>
    <row r="12162">
      <c r="A12162" s="10" t="s">
        <v>20765</v>
      </c>
      <c r="B12162" s="11" t="s">
        <v>161</v>
      </c>
      <c r="C12162" s="10" t="s">
        <v>40</v>
      </c>
      <c r="D12162" s="12">
        <v>37239</v>
      </c>
      <c r="E12162" s="13" t="s">
        <v>19</v>
      </c>
      <c r="F12162" s="13" t="s">
        <v>7603</v>
      </c>
      <c r="G12162" s="14" t="s">
        <v>20766</v>
      </c>
      <c r="H12162" s="15">
        <f>HYPERLINK("https://docs.wto.org/imrd/directdoc.asp?DDFDocuments/t/G/SPS/NUSA438A1.DOC","EN")</f>
      </c>
      <c r="I12162" s="15">
        <f>HYPERLINK("https://docs.wto.org/imrd/directdoc.asp?DDFDocuments/u/G/SPS/NUSA438A1.DOC","FR")</f>
      </c>
      <c r="J12162" s="15">
        <f>HYPERLINK("https://docs.wto.org/imrd/directdoc.asp?DDFDocuments/v/G/SPS/NUSA438A1.DOC","ES")</f>
      </c>
    </row>
    <row r="12163">
      <c r="A12163" s="10" t="s">
        <v>20767</v>
      </c>
      <c r="B12163" s="11" t="s">
        <v>161</v>
      </c>
      <c r="C12163" s="10" t="s">
        <v>40</v>
      </c>
      <c r="D12163" s="12">
        <v>37239</v>
      </c>
      <c r="E12163" s="13" t="s">
        <v>19</v>
      </c>
      <c r="F12163" s="13" t="s">
        <v>2192</v>
      </c>
      <c r="G12163" s="14" t="s">
        <v>183</v>
      </c>
      <c r="H12163" s="15">
        <f>HYPERLINK("https://docs.wto.org/imrd/directdoc.asp?DDFDocuments/t/g/sps/NUSA453A1.doc","EN")</f>
      </c>
      <c r="I12163" s="15">
        <f>HYPERLINK("https://docs.wto.org/imrd/directdoc.asp?DDFDocuments/u/g/sps/NUSA453A1.doc","FR")</f>
      </c>
      <c r="J12163" s="15">
        <f>HYPERLINK("https://docs.wto.org/imrd/directdoc.asp?DDFDocuments/v/g/sps/NUSA453A1.doc","ES")</f>
      </c>
    </row>
    <row r="12164">
      <c r="A12164" s="10" t="s">
        <v>20768</v>
      </c>
      <c r="B12164" s="11" t="s">
        <v>161</v>
      </c>
      <c r="C12164" s="10" t="s">
        <v>40</v>
      </c>
      <c r="D12164" s="12">
        <v>37239</v>
      </c>
      <c r="E12164" s="13" t="s">
        <v>19</v>
      </c>
      <c r="F12164" s="13" t="s">
        <v>19222</v>
      </c>
      <c r="G12164" s="14" t="s">
        <v>20769</v>
      </c>
      <c r="H12164" s="15">
        <f>HYPERLINK("https://docs.wto.org/imrd/directdoc.asp?DDFDocuments/t/G/SPS/NUSA454A1.DOC","EN")</f>
      </c>
      <c r="I12164" s="15">
        <f>HYPERLINK("https://docs.wto.org/imrd/directdoc.asp?DDFDocuments/u/G/SPS/NUSA454A1.DOC","FR")</f>
      </c>
      <c r="J12164" s="15">
        <f>HYPERLINK("https://docs.wto.org/imrd/directdoc.asp?DDFDocuments/v/G/SPS/NUSA454A1.DOC","ES")</f>
      </c>
    </row>
    <row r="12165">
      <c r="A12165" s="10" t="s">
        <v>20770</v>
      </c>
      <c r="B12165" s="11" t="s">
        <v>161</v>
      </c>
      <c r="C12165" s="10" t="s">
        <v>18</v>
      </c>
      <c r="D12165" s="12">
        <v>37239</v>
      </c>
      <c r="E12165" s="13" t="s">
        <v>20771</v>
      </c>
      <c r="F12165" s="13" t="s">
        <v>186</v>
      </c>
      <c r="G12165" s="14" t="s">
        <v>87</v>
      </c>
      <c r="H12165" s="15">
        <f>HYPERLINK("https://docs.wto.org/imrd/directdoc.asp?DDFDocuments/t/G/SPS/NUSA526.DOC","EN")</f>
      </c>
      <c r="I12165" s="15">
        <f>HYPERLINK("https://docs.wto.org/imrd/directdoc.asp?DDFDocuments/u/G/SPS/NUSA526.DOC","FR")</f>
      </c>
      <c r="J12165" s="15">
        <f>HYPERLINK("https://docs.wto.org/imrd/directdoc.asp?DDFDocuments/v/G/SPS/NUSA526.DOC","ES")</f>
      </c>
    </row>
    <row r="12166">
      <c r="A12166" s="10" t="s">
        <v>20772</v>
      </c>
      <c r="B12166" s="11" t="s">
        <v>161</v>
      </c>
      <c r="C12166" s="10" t="s">
        <v>12</v>
      </c>
      <c r="D12166" s="12">
        <v>37235</v>
      </c>
      <c r="E12166" s="13" t="s">
        <v>20622</v>
      </c>
      <c r="F12166" s="13" t="s">
        <v>7603</v>
      </c>
      <c r="G12166" s="14" t="s">
        <v>432</v>
      </c>
      <c r="H12166" s="15">
        <f>HYPERLINK("https://docs.wto.org/imrd/directdoc.asp?DDFDocuments/t/G/SPS/NUSA524.DOC","EN")</f>
      </c>
      <c r="I12166" s="15">
        <f>HYPERLINK("https://docs.wto.org/imrd/directdoc.asp?DDFDocuments/u/G/SPS/NUSA524.DOC","FR")</f>
      </c>
      <c r="J12166" s="15">
        <f>HYPERLINK("https://docs.wto.org/imrd/directdoc.asp?DDFDocuments/v/G/SPS/NUSA524.DOC","ES")</f>
      </c>
    </row>
    <row r="12167">
      <c r="A12167" s="10" t="s">
        <v>20773</v>
      </c>
      <c r="B12167" s="11" t="s">
        <v>134</v>
      </c>
      <c r="C12167" s="10" t="s">
        <v>201</v>
      </c>
      <c r="D12167" s="12">
        <v>37231</v>
      </c>
      <c r="E12167" s="13" t="s">
        <v>19</v>
      </c>
      <c r="F12167" s="13" t="s">
        <v>24</v>
      </c>
      <c r="G12167" s="14"/>
      <c r="H12167" s="15">
        <f>HYPERLINK("https://docs.wto.org/imrd/directdoc.asp?DDFDocuments/q/G/SPS/NTHA74C1.pdf","EN")</f>
      </c>
      <c r="I12167" s="15">
        <f>HYPERLINK("https://docs.wto.org/imrd/directdoc.asp?DDFDocuments/r/G/SPS/NTHA74C1.pdf","FR")</f>
      </c>
      <c r="J12167" s="15">
        <f>HYPERLINK("https://docs.wto.org/imrd/directdoc.asp?DDFDocuments/s/G/SPS/NTHA74C1.pdf","ES")</f>
      </c>
    </row>
    <row r="12168">
      <c r="A12168" s="10" t="s">
        <v>20774</v>
      </c>
      <c r="B12168" s="11" t="s">
        <v>365</v>
      </c>
      <c r="C12168" s="10" t="s">
        <v>18</v>
      </c>
      <c r="D12168" s="12">
        <v>37228</v>
      </c>
      <c r="E12168" s="13" t="s">
        <v>20775</v>
      </c>
      <c r="F12168" s="13" t="s">
        <v>992</v>
      </c>
      <c r="G12168" s="14" t="s">
        <v>87</v>
      </c>
      <c r="H12168" s="15">
        <f>HYPERLINK("https://docs.wto.org/imrd/directdoc.asp?DDFDocuments/t/G/SPS/NCHL100.DOC","EN")</f>
      </c>
      <c r="I12168" s="15">
        <f>HYPERLINK("https://docs.wto.org/imrd/directdoc.asp?DDFDocuments/u/G/SPS/NCHL100.DOC","FR")</f>
      </c>
      <c r="J12168" s="15">
        <f>HYPERLINK("https://docs.wto.org/imrd/directdoc.asp?DDFDocuments/v/G/SPS/NCHL100.DOC","ES")</f>
      </c>
    </row>
    <row r="12169">
      <c r="A12169" s="10" t="s">
        <v>20776</v>
      </c>
      <c r="B12169" s="11" t="s">
        <v>365</v>
      </c>
      <c r="C12169" s="10" t="s">
        <v>18</v>
      </c>
      <c r="D12169" s="12">
        <v>37228</v>
      </c>
      <c r="E12169" s="13" t="s">
        <v>20777</v>
      </c>
      <c r="F12169" s="13" t="s">
        <v>186</v>
      </c>
      <c r="G12169" s="14"/>
      <c r="H12169" s="15">
        <f>HYPERLINK("https://docs.wto.org/imrd/directdoc.asp?DDFDocuments/t/G/SPS/NCHL101.DOC","EN")</f>
      </c>
      <c r="I12169" s="15">
        <f>HYPERLINK("https://docs.wto.org/imrd/directdoc.asp?DDFDocuments/u/G/SPS/NCHL101.DOC","FR")</f>
      </c>
      <c r="J12169" s="15">
        <f>HYPERLINK("https://docs.wto.org/imrd/directdoc.asp?DDFDocuments/v/G/SPS/NCHL101.DOC","ES")</f>
      </c>
    </row>
    <row r="12170">
      <c r="A12170" s="10" t="s">
        <v>20778</v>
      </c>
      <c r="B12170" s="11" t="s">
        <v>365</v>
      </c>
      <c r="C12170" s="10" t="s">
        <v>18</v>
      </c>
      <c r="D12170" s="12">
        <v>37228</v>
      </c>
      <c r="E12170" s="13" t="s">
        <v>20779</v>
      </c>
      <c r="F12170" s="13" t="s">
        <v>1282</v>
      </c>
      <c r="G12170" s="14"/>
      <c r="H12170" s="15">
        <f>HYPERLINK("https://docs.wto.org/imrd/directdoc.asp?DDFDocuments/t/g/sps/NCHL102.doc","EN")</f>
      </c>
      <c r="I12170" s="15">
        <f>HYPERLINK("https://docs.wto.org/imrd/directdoc.asp?DDFDocuments/u/g/sps/NCHL102.doc","FR")</f>
      </c>
      <c r="J12170" s="15">
        <f>HYPERLINK("https://docs.wto.org/imrd/directdoc.asp?DDFDocuments/v/g/sps/NCHL102.doc","ES")</f>
      </c>
    </row>
    <row r="12171">
      <c r="A12171" s="10" t="s">
        <v>20780</v>
      </c>
      <c r="B12171" s="11" t="s">
        <v>365</v>
      </c>
      <c r="C12171" s="10" t="s">
        <v>18</v>
      </c>
      <c r="D12171" s="12">
        <v>37228</v>
      </c>
      <c r="E12171" s="13" t="s">
        <v>20781</v>
      </c>
      <c r="F12171" s="13" t="s">
        <v>992</v>
      </c>
      <c r="G12171" s="14" t="s">
        <v>87</v>
      </c>
      <c r="H12171" s="15">
        <f>HYPERLINK("https://docs.wto.org/imrd/directdoc.asp?DDFDocuments/t/G/SPS/NCHL99.DOC","EN")</f>
      </c>
      <c r="I12171" s="15">
        <f>HYPERLINK("https://docs.wto.org/imrd/directdoc.asp?DDFDocuments/u/G/SPS/NCHL99.DOC","FR")</f>
      </c>
      <c r="J12171" s="15">
        <f>HYPERLINK("https://docs.wto.org/imrd/directdoc.asp?DDFDocuments/v/G/SPS/NCHL99.DOC","ES")</f>
      </c>
    </row>
    <row r="12172">
      <c r="A12172" s="10" t="s">
        <v>20782</v>
      </c>
      <c r="B12172" s="11" t="s">
        <v>47</v>
      </c>
      <c r="C12172" s="10" t="s">
        <v>40</v>
      </c>
      <c r="D12172" s="12">
        <v>37228</v>
      </c>
      <c r="E12172" s="13" t="s">
        <v>19</v>
      </c>
      <c r="F12172" s="13" t="s">
        <v>925</v>
      </c>
      <c r="G12172" s="14" t="s">
        <v>520</v>
      </c>
      <c r="H12172" s="15">
        <f>HYPERLINK("https://docs.wto.org/imrd/directdoc.asp?DDFDocuments/t/G/SPS/NPOL23A1.DOC","EN")</f>
      </c>
      <c r="I12172" s="15">
        <f>HYPERLINK("https://docs.wto.org/imrd/directdoc.asp?DDFDocuments/u/G/SPS/NPOL23A1.DOC","FR")</f>
      </c>
      <c r="J12172" s="15">
        <f>HYPERLINK("https://docs.wto.org/imrd/directdoc.asp?DDFDocuments/v/G/SPS/NPOL23A1.DOC","ES")</f>
      </c>
    </row>
    <row r="12173">
      <c r="A12173" s="10" t="s">
        <v>20783</v>
      </c>
      <c r="B12173" s="11" t="s">
        <v>188</v>
      </c>
      <c r="C12173" s="10" t="s">
        <v>12</v>
      </c>
      <c r="D12173" s="12">
        <v>37225</v>
      </c>
      <c r="E12173" s="13" t="s">
        <v>19</v>
      </c>
      <c r="F12173" s="13" t="s">
        <v>8132</v>
      </c>
      <c r="G12173" s="14"/>
      <c r="H12173" s="15">
        <f>HYPERLINK("https://docs.wto.org/imrd/directdoc.asp?DDFDocuments/t/G/SPS/NAUS131R1.DOC","EN")</f>
      </c>
      <c r="I12173" s="15">
        <f>HYPERLINK("https://docs.wto.org/imrd/directdoc.asp?DDFDocuments/u/G/SPS/NAUS131R1.DOC","FR")</f>
      </c>
      <c r="J12173" s="15">
        <f>HYPERLINK("https://docs.wto.org/imrd/directdoc.asp?DDFDocuments/v/G/SPS/NAUS131R1.DOC","ES")</f>
      </c>
    </row>
    <row r="12174">
      <c r="A12174" s="10" t="s">
        <v>20784</v>
      </c>
      <c r="B12174" s="11" t="s">
        <v>233</v>
      </c>
      <c r="C12174" s="10" t="s">
        <v>18</v>
      </c>
      <c r="D12174" s="12">
        <v>37222</v>
      </c>
      <c r="E12174" s="13" t="s">
        <v>20785</v>
      </c>
      <c r="F12174" s="13" t="s">
        <v>117</v>
      </c>
      <c r="G12174" s="14"/>
      <c r="H12174" s="15">
        <f>HYPERLINK("https://docs.wto.org/imrd/directdoc.asp?DDFDocuments/t/G/SPS/NPER38.DOC","EN")</f>
      </c>
      <c r="I12174" s="15">
        <f>HYPERLINK("https://docs.wto.org/imrd/directdoc.asp?DDFDocuments/u/G/SPS/NPER38.DOC","FR")</f>
      </c>
      <c r="J12174" s="15">
        <f>HYPERLINK("https://docs.wto.org/imrd/directdoc.asp?DDFDocuments/v/G/SPS/NPER38.DOC","ES")</f>
      </c>
    </row>
    <row r="12175">
      <c r="A12175" s="10" t="s">
        <v>20786</v>
      </c>
      <c r="B12175" s="11" t="s">
        <v>134</v>
      </c>
      <c r="C12175" s="10" t="s">
        <v>201</v>
      </c>
      <c r="D12175" s="12">
        <v>37221</v>
      </c>
      <c r="E12175" s="13" t="s">
        <v>19</v>
      </c>
      <c r="F12175" s="13" t="s">
        <v>4638</v>
      </c>
      <c r="G12175" s="14"/>
      <c r="H12175" s="15">
        <f>HYPERLINK("https://docs.wto.org/imrd/directdoc.asp?DDFDocuments/q/G/SPS/NTHA69C1.pdf","EN")</f>
      </c>
      <c r="I12175" s="15">
        <f>HYPERLINK("https://docs.wto.org/imrd/directdoc.asp?DDFDocuments/r/G/SPS/NTHA69C1.pdf","FR")</f>
      </c>
      <c r="J12175" s="15">
        <f>HYPERLINK("https://docs.wto.org/imrd/directdoc.asp?DDFDocuments/s/G/SPS/NTHA69C1.pdf","ES")</f>
      </c>
    </row>
    <row r="12176">
      <c r="A12176" s="10" t="s">
        <v>20787</v>
      </c>
      <c r="B12176" s="11" t="s">
        <v>134</v>
      </c>
      <c r="C12176" s="10" t="s">
        <v>201</v>
      </c>
      <c r="D12176" s="12">
        <v>37221</v>
      </c>
      <c r="E12176" s="13" t="s">
        <v>19</v>
      </c>
      <c r="F12176" s="13" t="s">
        <v>24</v>
      </c>
      <c r="G12176" s="14"/>
      <c r="H12176" s="15">
        <f>HYPERLINK("https://docs.wto.org/imrd/directdoc.asp?DDFDocuments/t/g/sps/NTHA70C2.doc","EN")</f>
      </c>
      <c r="I12176" s="15">
        <f>HYPERLINK("https://docs.wto.org/imrd/directdoc.asp?DDFDocuments/u/g/sps/NTHA70C2.doc","FR")</f>
      </c>
      <c r="J12176" s="15">
        <f>HYPERLINK("https://docs.wto.org/imrd/directdoc.asp?DDFDocuments/v/g/sps/NTHA70C2.doc","ES")</f>
      </c>
    </row>
    <row r="12177">
      <c r="A12177" s="10" t="s">
        <v>20788</v>
      </c>
      <c r="B12177" s="11" t="s">
        <v>195</v>
      </c>
      <c r="C12177" s="10" t="s">
        <v>18</v>
      </c>
      <c r="D12177" s="12">
        <v>37216</v>
      </c>
      <c r="E12177" s="13" t="s">
        <v>19</v>
      </c>
      <c r="F12177" s="13" t="s">
        <v>158</v>
      </c>
      <c r="G12177" s="14"/>
      <c r="H12177" s="15">
        <f>HYPERLINK("https://docs.wto.org/imrd/directdoc.asp?DDFDocuments/t/G/SPS/NNZL158R1.DOC","EN")</f>
      </c>
      <c r="I12177" s="15">
        <f>HYPERLINK("https://docs.wto.org/imrd/directdoc.asp?DDFDocuments/u/G/SPS/NNZL158R1.DOC","FR")</f>
      </c>
      <c r="J12177" s="15">
        <f>HYPERLINK("https://docs.wto.org/imrd/directdoc.asp?DDFDocuments/v/G/SPS/NNZL158R1.DOC","ES")</f>
      </c>
    </row>
    <row r="12178">
      <c r="A12178" s="10" t="s">
        <v>20789</v>
      </c>
      <c r="B12178" s="11" t="s">
        <v>195</v>
      </c>
      <c r="C12178" s="10" t="s">
        <v>18</v>
      </c>
      <c r="D12178" s="12">
        <v>37216</v>
      </c>
      <c r="E12178" s="13" t="s">
        <v>19</v>
      </c>
      <c r="F12178" s="13" t="s">
        <v>992</v>
      </c>
      <c r="G12178" s="14"/>
      <c r="H12178" s="15">
        <f>HYPERLINK("https://docs.wto.org/imrd/directdoc.asp?DDFDocuments/t/G/SPS/NNZL159R1.DOC","EN")</f>
      </c>
      <c r="I12178" s="15">
        <f>HYPERLINK("https://docs.wto.org/imrd/directdoc.asp?DDFDocuments/u/G/SPS/NNZL159R1.DOC","FR")</f>
      </c>
      <c r="J12178" s="15">
        <f>HYPERLINK("https://docs.wto.org/imrd/directdoc.asp?DDFDocuments/v/G/SPS/NNZL159R1.DOC","ES")</f>
      </c>
    </row>
    <row r="12179">
      <c r="A12179" s="10" t="s">
        <v>20790</v>
      </c>
      <c r="B12179" s="11" t="s">
        <v>233</v>
      </c>
      <c r="C12179" s="10" t="s">
        <v>12</v>
      </c>
      <c r="D12179" s="12">
        <v>37216</v>
      </c>
      <c r="E12179" s="13" t="s">
        <v>20791</v>
      </c>
      <c r="F12179" s="13" t="s">
        <v>7603</v>
      </c>
      <c r="G12179" s="14" t="s">
        <v>432</v>
      </c>
      <c r="H12179" s="15">
        <f>HYPERLINK("https://docs.wto.org/imrd/directdoc.asp?DDFDocuments/t/G/SPS/NPER37.DOC","EN")</f>
      </c>
      <c r="I12179" s="15">
        <f>HYPERLINK("https://docs.wto.org/imrd/directdoc.asp?DDFDocuments/u/G/SPS/NPER37.DOC","FR")</f>
      </c>
      <c r="J12179" s="15">
        <f>HYPERLINK("https://docs.wto.org/imrd/directdoc.asp?DDFDocuments/v/G/SPS/NPER37.DOC","ES")</f>
      </c>
    </row>
    <row r="12180">
      <c r="A12180" s="10" t="s">
        <v>20792</v>
      </c>
      <c r="B12180" s="11" t="s">
        <v>95</v>
      </c>
      <c r="C12180" s="10" t="s">
        <v>201</v>
      </c>
      <c r="D12180" s="12">
        <v>37215</v>
      </c>
      <c r="E12180" s="13" t="s">
        <v>19</v>
      </c>
      <c r="F12180" s="13" t="s">
        <v>223</v>
      </c>
      <c r="G12180" s="14"/>
      <c r="H12180" s="15">
        <f>HYPERLINK("https://docs.wto.org/imrd/directdoc.asp?DDFDocuments/t/G/SPS/NBRA57C1.DOC","EN")</f>
      </c>
      <c r="I12180" s="15">
        <f>HYPERLINK("https://docs.wto.org/imrd/directdoc.asp?DDFDocuments/u/G/SPS/NBRA57C1.DOC","FR")</f>
      </c>
      <c r="J12180" s="15">
        <f>HYPERLINK("https://docs.wto.org/imrd/directdoc.asp?DDFDocuments/v/G/SPS/NBRA57C1.DOC","ES")</f>
      </c>
    </row>
    <row r="12181">
      <c r="A12181" s="10" t="s">
        <v>20793</v>
      </c>
      <c r="B12181" s="11" t="s">
        <v>82</v>
      </c>
      <c r="C12181" s="10" t="s">
        <v>18</v>
      </c>
      <c r="D12181" s="12">
        <v>37215</v>
      </c>
      <c r="E12181" s="13" t="s">
        <v>20794</v>
      </c>
      <c r="F12181" s="13" t="s">
        <v>4116</v>
      </c>
      <c r="G12181" s="14"/>
      <c r="H12181" s="15">
        <f>HYPERLINK("https://docs.wto.org/imrd/directdoc.asp?DDFDocuments/t/g/sps/NEEC143.doc","EN")</f>
      </c>
      <c r="I12181" s="15">
        <f>HYPERLINK("https://docs.wto.org/imrd/directdoc.asp?DDFDocuments/u/g/sps/NEEC143.doc","FR")</f>
      </c>
      <c r="J12181" s="15">
        <f>HYPERLINK("https://docs.wto.org/imrd/directdoc.asp?DDFDocuments/v/g/sps/NEEC143.doc","ES")</f>
      </c>
    </row>
    <row r="12182">
      <c r="A12182" s="10" t="s">
        <v>20795</v>
      </c>
      <c r="B12182" s="11" t="s">
        <v>82</v>
      </c>
      <c r="C12182" s="10" t="s">
        <v>18</v>
      </c>
      <c r="D12182" s="12">
        <v>37215</v>
      </c>
      <c r="E12182" s="13" t="s">
        <v>20796</v>
      </c>
      <c r="F12182" s="13" t="s">
        <v>335</v>
      </c>
      <c r="G12182" s="14"/>
      <c r="H12182" s="15">
        <f>HYPERLINK("https://docs.wto.org/imrd/directdoc.asp?DDFDocuments/t/G/SPS/NEEC144.DOC","EN")</f>
      </c>
      <c r="I12182" s="15">
        <f>HYPERLINK("https://docs.wto.org/imrd/directdoc.asp?DDFDocuments/u/G/SPS/NEEC144.DOC","FR")</f>
      </c>
      <c r="J12182" s="15">
        <f>HYPERLINK("https://docs.wto.org/imrd/directdoc.asp?DDFDocuments/v/G/SPS/NEEC144.DOC","ES")</f>
      </c>
    </row>
    <row r="12183">
      <c r="A12183" s="10" t="s">
        <v>20797</v>
      </c>
      <c r="B12183" s="11" t="s">
        <v>134</v>
      </c>
      <c r="C12183" s="10" t="s">
        <v>18</v>
      </c>
      <c r="D12183" s="12">
        <v>37214</v>
      </c>
      <c r="E12183" s="13" t="s">
        <v>20798</v>
      </c>
      <c r="F12183" s="13" t="s">
        <v>166</v>
      </c>
      <c r="G12183" s="14"/>
      <c r="H12183" s="15">
        <f>HYPERLINK("https://docs.wto.org/imrd/directdoc.asp?DDFDocuments/t/g/sps/NTHA80.doc","EN")</f>
      </c>
      <c r="I12183" s="15">
        <f>HYPERLINK("https://docs.wto.org/imrd/directdoc.asp?DDFDocuments/u/g/sps/NTHA80.doc","FR")</f>
      </c>
      <c r="J12183" s="15">
        <f>HYPERLINK("https://docs.wto.org/imrd/directdoc.asp?DDFDocuments/v/g/sps/NTHA80.doc","ES")</f>
      </c>
    </row>
    <row r="12184">
      <c r="A12184" s="10" t="s">
        <v>20799</v>
      </c>
      <c r="B12184" s="11" t="s">
        <v>145</v>
      </c>
      <c r="C12184" s="10" t="s">
        <v>12</v>
      </c>
      <c r="D12184" s="12">
        <v>37211</v>
      </c>
      <c r="E12184" s="13" t="s">
        <v>20800</v>
      </c>
      <c r="F12184" s="13" t="s">
        <v>32</v>
      </c>
      <c r="G12184" s="14" t="s">
        <v>149</v>
      </c>
      <c r="H12184" s="15">
        <f>HYPERLINK("https://docs.wto.org/imrd/directdoc.asp?DDFDocuments/q/G/SPS/NPHL35.pdf","EN")</f>
      </c>
      <c r="I12184" s="15">
        <f>HYPERLINK("https://docs.wto.org/imrd/directdoc.asp?DDFDocuments/r/G/SPS/NPHL35.pdf","FR")</f>
      </c>
      <c r="J12184" s="15">
        <f>HYPERLINK("https://docs.wto.org/imrd/directdoc.asp?DDFDocuments/s/G/SPS/NPHL35.pdf","ES")</f>
      </c>
    </row>
    <row r="12185">
      <c r="A12185" s="10" t="s">
        <v>20801</v>
      </c>
      <c r="B12185" s="11" t="s">
        <v>82</v>
      </c>
      <c r="C12185" s="10" t="s">
        <v>18</v>
      </c>
      <c r="D12185" s="12">
        <v>37210</v>
      </c>
      <c r="E12185" s="13" t="s">
        <v>20802</v>
      </c>
      <c r="F12185" s="13" t="s">
        <v>868</v>
      </c>
      <c r="G12185" s="14"/>
      <c r="H12185" s="15">
        <f>HYPERLINK("https://docs.wto.org/imrd/directdoc.asp?DDFDocuments/q/G/SPS/NEEC141.pdf","EN")</f>
      </c>
      <c r="I12185" s="15">
        <f>HYPERLINK("https://docs.wto.org/imrd/directdoc.asp?DDFDocuments/r/G/SPS/NEEC141.pdf","FR")</f>
      </c>
      <c r="J12185" s="15">
        <f>HYPERLINK("https://docs.wto.org/imrd/directdoc.asp?DDFDocuments/s/G/SPS/NEEC141.pdf","ES")</f>
      </c>
    </row>
    <row r="12186">
      <c r="A12186" s="10" t="s">
        <v>20803</v>
      </c>
      <c r="B12186" s="11" t="s">
        <v>82</v>
      </c>
      <c r="C12186" s="10" t="s">
        <v>18</v>
      </c>
      <c r="D12186" s="12">
        <v>37210</v>
      </c>
      <c r="E12186" s="13" t="s">
        <v>20804</v>
      </c>
      <c r="F12186" s="13" t="s">
        <v>868</v>
      </c>
      <c r="G12186" s="14"/>
      <c r="H12186" s="15">
        <f>HYPERLINK("https://docs.wto.org/imrd/directdoc.asp?DDFDocuments/q/G/SPS/NEEC142.pdf","EN")</f>
      </c>
      <c r="I12186" s="15">
        <f>HYPERLINK("https://docs.wto.org/imrd/directdoc.asp?DDFDocuments/r/G/SPS/NEEC142.pdf","FR")</f>
      </c>
      <c r="J12186" s="15">
        <f>HYPERLINK("https://docs.wto.org/imrd/directdoc.asp?DDFDocuments/s/G/SPS/NEEC142.pdf","ES")</f>
      </c>
    </row>
    <row r="12187">
      <c r="A12187" s="10" t="s">
        <v>20805</v>
      </c>
      <c r="B12187" s="11" t="s">
        <v>134</v>
      </c>
      <c r="C12187" s="10" t="s">
        <v>18</v>
      </c>
      <c r="D12187" s="12">
        <v>37210</v>
      </c>
      <c r="E12187" s="13" t="s">
        <v>20806</v>
      </c>
      <c r="F12187" s="13" t="s">
        <v>166</v>
      </c>
      <c r="G12187" s="14"/>
      <c r="H12187" s="15">
        <f>HYPERLINK("https://docs.wto.org/imrd/directdoc.asp?DDFDocuments/t/g/sps/NTHA75.doc","EN")</f>
      </c>
      <c r="I12187" s="15">
        <f>HYPERLINK("https://docs.wto.org/imrd/directdoc.asp?DDFDocuments/u/g/sps/NTHA75.doc","FR")</f>
      </c>
      <c r="J12187" s="15">
        <f>HYPERLINK("https://docs.wto.org/imrd/directdoc.asp?DDFDocuments/v/g/sps/NTHA75.doc","ES")</f>
      </c>
    </row>
    <row r="12188">
      <c r="A12188" s="10" t="s">
        <v>20807</v>
      </c>
      <c r="B12188" s="11" t="s">
        <v>7787</v>
      </c>
      <c r="C12188" s="10" t="s">
        <v>12</v>
      </c>
      <c r="D12188" s="12">
        <v>37209</v>
      </c>
      <c r="E12188" s="13" t="s">
        <v>20808</v>
      </c>
      <c r="F12188" s="13" t="s">
        <v>2192</v>
      </c>
      <c r="G12188" s="14" t="s">
        <v>779</v>
      </c>
      <c r="H12188" s="15">
        <f>HYPERLINK("https://docs.wto.org/imrd/directdoc.asp?DDFDocuments/t/g/sps/NBRB1.doc","EN")</f>
      </c>
      <c r="I12188" s="15">
        <f>HYPERLINK("https://docs.wto.org/imrd/directdoc.asp?DDFDocuments/u/g/sps/NBRB1.doc","FR")</f>
      </c>
      <c r="J12188" s="15">
        <f>HYPERLINK("https://docs.wto.org/imrd/directdoc.asp?DDFDocuments/v/g/sps/NBRB1.doc","ES")</f>
      </c>
    </row>
    <row r="12189">
      <c r="A12189" s="10" t="s">
        <v>20809</v>
      </c>
      <c r="B12189" s="11" t="s">
        <v>95</v>
      </c>
      <c r="C12189" s="10" t="s">
        <v>18</v>
      </c>
      <c r="D12189" s="12">
        <v>37208</v>
      </c>
      <c r="E12189" s="13" t="s">
        <v>1514</v>
      </c>
      <c r="F12189" s="13" t="s">
        <v>223</v>
      </c>
      <c r="G12189" s="14" t="s">
        <v>20810</v>
      </c>
      <c r="H12189" s="15">
        <f>HYPERLINK("https://docs.wto.org/imrd/directdoc.asp?DDFDocuments/t/G/SPS/NBRA57.DOC","EN")</f>
      </c>
      <c r="I12189" s="15">
        <f>HYPERLINK("https://docs.wto.org/imrd/directdoc.asp?DDFDocuments/u/G/SPS/NBRA57.DOC","FR")</f>
      </c>
      <c r="J12189" s="15">
        <f>HYPERLINK("https://docs.wto.org/imrd/directdoc.asp?DDFDocuments/v/G/SPS/NBRA57.DOC","ES")</f>
      </c>
    </row>
    <row r="12190">
      <c r="A12190" s="10" t="s">
        <v>20811</v>
      </c>
      <c r="B12190" s="11" t="s">
        <v>195</v>
      </c>
      <c r="C12190" s="10" t="s">
        <v>12</v>
      </c>
      <c r="D12190" s="12">
        <v>37208</v>
      </c>
      <c r="E12190" s="13" t="s">
        <v>11003</v>
      </c>
      <c r="F12190" s="13" t="s">
        <v>20812</v>
      </c>
      <c r="G12190" s="14" t="s">
        <v>3481</v>
      </c>
      <c r="H12190" s="15">
        <f>HYPERLINK("https://docs.wto.org/imrd/directdoc.asp?DDFDocuments/t/G/SPS/NNZL160.DOC","EN")</f>
      </c>
      <c r="I12190" s="15">
        <f>HYPERLINK("https://docs.wto.org/imrd/directdoc.asp?DDFDocuments/u/G/SPS/NNZL160.DOC","FR")</f>
      </c>
      <c r="J12190" s="15">
        <f>HYPERLINK("https://docs.wto.org/imrd/directdoc.asp?DDFDocuments/v/G/SPS/NNZL160.DOC","ES")</f>
      </c>
    </row>
    <row r="12191">
      <c r="A12191" s="10" t="s">
        <v>20813</v>
      </c>
      <c r="B12191" s="11" t="s">
        <v>134</v>
      </c>
      <c r="C12191" s="10" t="s">
        <v>18</v>
      </c>
      <c r="D12191" s="12">
        <v>37208</v>
      </c>
      <c r="E12191" s="13" t="s">
        <v>20814</v>
      </c>
      <c r="F12191" s="13" t="s">
        <v>24</v>
      </c>
      <c r="G12191" s="14"/>
      <c r="H12191" s="15">
        <f>HYPERLINK("https://docs.wto.org/imrd/directdoc.asp?DDFDocuments/q/G/SPS/NTHA74.pdf","EN")</f>
      </c>
      <c r="I12191" s="15">
        <f>HYPERLINK("https://docs.wto.org/imrd/directdoc.asp?DDFDocuments/r/G/SPS/NTHA74.pdf","FR")</f>
      </c>
      <c r="J12191" s="15">
        <f>HYPERLINK("https://docs.wto.org/imrd/directdoc.asp?DDFDocuments/s/G/SPS/NTHA74.pdf","ES")</f>
      </c>
    </row>
    <row r="12192">
      <c r="A12192" s="10" t="s">
        <v>20815</v>
      </c>
      <c r="B12192" s="11" t="s">
        <v>2065</v>
      </c>
      <c r="C12192" s="10" t="s">
        <v>12</v>
      </c>
      <c r="D12192" s="12">
        <v>37207</v>
      </c>
      <c r="E12192" s="13" t="s">
        <v>20816</v>
      </c>
      <c r="F12192" s="13" t="s">
        <v>8132</v>
      </c>
      <c r="G12192" s="14"/>
      <c r="H12192" s="15">
        <f>HYPERLINK("https://docs.wto.org/imrd/directdoc.asp?DDFDocuments/t/g/sps/NMAC5.doc","EN")</f>
      </c>
      <c r="I12192" s="15">
        <f>HYPERLINK("https://docs.wto.org/imrd/directdoc.asp?DDFDocuments/u/g/sps/NMAC5.doc","FR")</f>
      </c>
      <c r="J12192" s="15">
        <f>HYPERLINK("https://docs.wto.org/imrd/directdoc.asp?DDFDocuments/v/g/sps/NMAC5.doc","ES")</f>
      </c>
    </row>
    <row r="12193">
      <c r="A12193" s="10" t="s">
        <v>20817</v>
      </c>
      <c r="B12193" s="11" t="s">
        <v>161</v>
      </c>
      <c r="C12193" s="10" t="s">
        <v>18</v>
      </c>
      <c r="D12193" s="12">
        <v>37207</v>
      </c>
      <c r="E12193" s="13" t="s">
        <v>20818</v>
      </c>
      <c r="F12193" s="13" t="s">
        <v>158</v>
      </c>
      <c r="G12193" s="14"/>
      <c r="H12193" s="15">
        <f>HYPERLINK("https://docs.wto.org/imrd/directdoc.asp?DDFDocuments/t/g/sps/NUSA515.doc","EN")</f>
      </c>
      <c r="I12193" s="15">
        <f>HYPERLINK("https://docs.wto.org/imrd/directdoc.asp?DDFDocuments/u/g/sps/NUSA515.doc","FR")</f>
      </c>
      <c r="J12193" s="15">
        <f>HYPERLINK("https://docs.wto.org/imrd/directdoc.asp?DDFDocuments/v/g/sps/NUSA515.doc","ES")</f>
      </c>
    </row>
    <row r="12194">
      <c r="A12194" s="10" t="s">
        <v>20819</v>
      </c>
      <c r="B12194" s="11" t="s">
        <v>195</v>
      </c>
      <c r="C12194" s="10" t="s">
        <v>18</v>
      </c>
      <c r="D12194" s="12">
        <v>37204</v>
      </c>
      <c r="E12194" s="13" t="s">
        <v>20820</v>
      </c>
      <c r="F12194" s="13" t="s">
        <v>158</v>
      </c>
      <c r="G12194" s="14"/>
      <c r="H12194" s="15">
        <f>HYPERLINK("https://docs.wto.org/imrd/directdoc.asp?DDFDocuments/t/G/SPS/NNZL158.DOC","EN")</f>
      </c>
      <c r="I12194" s="15">
        <f>HYPERLINK("https://docs.wto.org/imrd/directdoc.asp?DDFDocuments/u/G/SPS/NNZL158.DOC","FR")</f>
      </c>
      <c r="J12194" s="15">
        <f>HYPERLINK("https://docs.wto.org/imrd/directdoc.asp?DDFDocuments/v/G/SPS/NNZL158.DOC","ES")</f>
      </c>
    </row>
    <row r="12195">
      <c r="A12195" s="10" t="s">
        <v>20821</v>
      </c>
      <c r="B12195" s="11" t="s">
        <v>90</v>
      </c>
      <c r="C12195" s="10" t="s">
        <v>18</v>
      </c>
      <c r="D12195" s="12">
        <v>37203</v>
      </c>
      <c r="E12195" s="13" t="s">
        <v>20822</v>
      </c>
      <c r="F12195" s="13" t="s">
        <v>359</v>
      </c>
      <c r="G12195" s="14" t="s">
        <v>168</v>
      </c>
      <c r="H12195" s="15">
        <f>HYPERLINK("https://docs.wto.org/imrd/directdoc.asp?DDFDocuments/t/G/SPS/NMUS7.DOC","EN")</f>
      </c>
      <c r="I12195" s="15">
        <f>HYPERLINK("https://docs.wto.org/imrd/directdoc.asp?DDFDocuments/u/G/SPS/NMUS7.DOC","FR")</f>
      </c>
      <c r="J12195" s="15">
        <f>HYPERLINK("https://docs.wto.org/imrd/directdoc.asp?DDFDocuments/v/G/SPS/NMUS7.DOC","ES")</f>
      </c>
    </row>
    <row r="12196">
      <c r="A12196" s="10" t="s">
        <v>20823</v>
      </c>
      <c r="B12196" s="11" t="s">
        <v>195</v>
      </c>
      <c r="C12196" s="10" t="s">
        <v>18</v>
      </c>
      <c r="D12196" s="12">
        <v>37203</v>
      </c>
      <c r="E12196" s="13" t="s">
        <v>20820</v>
      </c>
      <c r="F12196" s="13" t="s">
        <v>992</v>
      </c>
      <c r="G12196" s="14"/>
      <c r="H12196" s="15">
        <f>HYPERLINK("https://docs.wto.org/imrd/directdoc.asp?DDFDocuments/t/G/SPS/NNZL159.DOC","EN")</f>
      </c>
      <c r="I12196" s="15">
        <f>HYPERLINK("https://docs.wto.org/imrd/directdoc.asp?DDFDocuments/u/G/SPS/NNZL159.DOC","FR")</f>
      </c>
      <c r="J12196" s="15">
        <f>HYPERLINK("https://docs.wto.org/imrd/directdoc.asp?DDFDocuments/v/G/SPS/NNZL159.DOC","ES")</f>
      </c>
    </row>
    <row r="12197">
      <c r="A12197" s="10" t="s">
        <v>20824</v>
      </c>
      <c r="B12197" s="11" t="s">
        <v>161</v>
      </c>
      <c r="C12197" s="10" t="s">
        <v>40</v>
      </c>
      <c r="D12197" s="12">
        <v>37202</v>
      </c>
      <c r="E12197" s="13" t="s">
        <v>19</v>
      </c>
      <c r="F12197" s="13" t="s">
        <v>144</v>
      </c>
      <c r="G12197" s="14" t="s">
        <v>10748</v>
      </c>
      <c r="H12197" s="15">
        <f>HYPERLINK("https://docs.wto.org/imrd/directdoc.asp?DDFDocuments/t/g/sps/NUSA428A1.doc","EN")</f>
      </c>
      <c r="I12197" s="15">
        <f>HYPERLINK("https://docs.wto.org/imrd/directdoc.asp?DDFDocuments/u/g/sps/NUSA428A1.doc","FR")</f>
      </c>
      <c r="J12197" s="15">
        <f>HYPERLINK("https://docs.wto.org/imrd/directdoc.asp?DDFDocuments/v/g/sps/NUSA428A1.doc","ES")</f>
      </c>
    </row>
    <row r="12198">
      <c r="A12198" s="10" t="s">
        <v>20825</v>
      </c>
      <c r="B12198" s="11" t="s">
        <v>161</v>
      </c>
      <c r="C12198" s="10" t="s">
        <v>54</v>
      </c>
      <c r="D12198" s="12">
        <v>37202</v>
      </c>
      <c r="E12198" s="13" t="s">
        <v>19</v>
      </c>
      <c r="F12198" s="13" t="s">
        <v>925</v>
      </c>
      <c r="G12198" s="14" t="s">
        <v>1412</v>
      </c>
      <c r="H12198" s="15">
        <f>HYPERLINK("https://docs.wto.org/imrd/directdoc.asp?DDFDocuments/t/G/SPS/NUSA449A1.DOC","EN")</f>
      </c>
      <c r="I12198" s="15">
        <f>HYPERLINK("https://docs.wto.org/imrd/directdoc.asp?DDFDocuments/u/G/SPS/NUSA449A1.DOC","FR")</f>
      </c>
      <c r="J12198" s="15">
        <f>HYPERLINK("https://docs.wto.org/imrd/directdoc.asp?DDFDocuments/v/G/SPS/NUSA449A1.DOC","ES")</f>
      </c>
    </row>
    <row r="12199">
      <c r="A12199" s="10" t="s">
        <v>20826</v>
      </c>
      <c r="B12199" s="11" t="s">
        <v>161</v>
      </c>
      <c r="C12199" s="10" t="s">
        <v>18</v>
      </c>
      <c r="D12199" s="12">
        <v>37202</v>
      </c>
      <c r="E12199" s="13" t="s">
        <v>20827</v>
      </c>
      <c r="F12199" s="13" t="s">
        <v>3287</v>
      </c>
      <c r="G12199" s="14"/>
      <c r="H12199" s="15">
        <f>HYPERLINK("https://docs.wto.org/imrd/directdoc.asp?DDFDocuments/t/g/sps/NUSA514.doc","EN")</f>
      </c>
      <c r="I12199" s="15">
        <f>HYPERLINK("https://docs.wto.org/imrd/directdoc.asp?DDFDocuments/u/g/sps/NUSA514.doc","FR")</f>
      </c>
      <c r="J12199" s="15">
        <f>HYPERLINK("https://docs.wto.org/imrd/directdoc.asp?DDFDocuments/v/g/sps/NUSA514.doc","ES")</f>
      </c>
    </row>
    <row r="12200">
      <c r="A12200" s="10" t="s">
        <v>20828</v>
      </c>
      <c r="B12200" s="11" t="s">
        <v>161</v>
      </c>
      <c r="C12200" s="10" t="s">
        <v>40</v>
      </c>
      <c r="D12200" s="12">
        <v>37200</v>
      </c>
      <c r="E12200" s="13" t="s">
        <v>19</v>
      </c>
      <c r="F12200" s="13" t="s">
        <v>158</v>
      </c>
      <c r="G12200" s="14" t="s">
        <v>87</v>
      </c>
      <c r="H12200" s="15">
        <f>HYPERLINK("https://docs.wto.org/imrd/directdoc.asp?DDFDocuments/t/G/SPS/NUSA277A1.DOC","EN")</f>
      </c>
      <c r="I12200" s="15">
        <f>HYPERLINK("https://docs.wto.org/imrd/directdoc.asp?DDFDocuments/u/G/SPS/NUSA277A1.DOC","FR")</f>
      </c>
      <c r="J12200" s="15">
        <f>HYPERLINK("https://docs.wto.org/imrd/directdoc.asp?DDFDocuments/v/G/SPS/NUSA277A1.DOC","ES")</f>
      </c>
    </row>
    <row r="12201">
      <c r="A12201" s="10" t="s">
        <v>20829</v>
      </c>
      <c r="B12201" s="11" t="s">
        <v>161</v>
      </c>
      <c r="C12201" s="10" t="s">
        <v>18</v>
      </c>
      <c r="D12201" s="12">
        <v>37200</v>
      </c>
      <c r="E12201" s="13" t="s">
        <v>20830</v>
      </c>
      <c r="F12201" s="13" t="s">
        <v>122</v>
      </c>
      <c r="G12201" s="14"/>
      <c r="H12201" s="15">
        <f>HYPERLINK("https://docs.wto.org/imrd/directdoc.asp?DDFDocuments/t/G/SPS/NUSA510.DOC","EN")</f>
      </c>
      <c r="I12201" s="15">
        <f>HYPERLINK("https://docs.wto.org/imrd/directdoc.asp?DDFDocuments/u/G/SPS/NUSA510.DOC","FR")</f>
      </c>
      <c r="J12201" s="15">
        <f>HYPERLINK("https://docs.wto.org/imrd/directdoc.asp?DDFDocuments/v/G/SPS/NUSA510.DOC","ES")</f>
      </c>
    </row>
    <row r="12202">
      <c r="A12202" s="10" t="s">
        <v>20831</v>
      </c>
      <c r="B12202" s="11" t="s">
        <v>34</v>
      </c>
      <c r="C12202" s="10" t="s">
        <v>18</v>
      </c>
      <c r="D12202" s="12">
        <v>37196</v>
      </c>
      <c r="E12202" s="13" t="s">
        <v>20832</v>
      </c>
      <c r="F12202" s="13" t="s">
        <v>992</v>
      </c>
      <c r="G12202" s="14"/>
      <c r="H12202" s="15">
        <f>HYPERLINK("https://docs.wto.org/imrd/directdoc.asp?DDFDocuments/t/g/sps/NJPN75.doc","EN")</f>
      </c>
      <c r="I12202" s="15">
        <f>HYPERLINK("https://docs.wto.org/imrd/directdoc.asp?DDFDocuments/u/g/sps/NJPN75.doc","FR")</f>
      </c>
      <c r="J12202" s="15">
        <f>HYPERLINK("https://docs.wto.org/imrd/directdoc.asp?DDFDocuments/v/g/sps/NJPN75.doc","ES")</f>
      </c>
    </row>
    <row r="12203">
      <c r="A12203" s="10" t="s">
        <v>20833</v>
      </c>
      <c r="B12203" s="11" t="s">
        <v>161</v>
      </c>
      <c r="C12203" s="10" t="s">
        <v>12</v>
      </c>
      <c r="D12203" s="12">
        <v>37196</v>
      </c>
      <c r="E12203" s="13" t="s">
        <v>20622</v>
      </c>
      <c r="F12203" s="13" t="s">
        <v>7603</v>
      </c>
      <c r="G12203" s="14" t="s">
        <v>684</v>
      </c>
      <c r="H12203" s="15">
        <f>HYPERLINK("https://docs.wto.org/imrd/directdoc.asp?DDFDocuments/t/G/SPS/NUSA509.DOC","EN")</f>
      </c>
      <c r="I12203" s="15">
        <f>HYPERLINK("https://docs.wto.org/imrd/directdoc.asp?DDFDocuments/u/G/SPS/NUSA509.DOC","FR")</f>
      </c>
      <c r="J12203" s="15">
        <f>HYPERLINK("https://docs.wto.org/imrd/directdoc.asp?DDFDocuments/v/G/SPS/NUSA509.DOC","ES")</f>
      </c>
    </row>
    <row r="12204">
      <c r="A12204" s="10" t="s">
        <v>20834</v>
      </c>
      <c r="B12204" s="11" t="s">
        <v>365</v>
      </c>
      <c r="C12204" s="10" t="s">
        <v>18</v>
      </c>
      <c r="D12204" s="12">
        <v>37195</v>
      </c>
      <c r="E12204" s="13" t="s">
        <v>18171</v>
      </c>
      <c r="F12204" s="13" t="s">
        <v>1854</v>
      </c>
      <c r="G12204" s="14"/>
      <c r="H12204" s="15">
        <f>HYPERLINK("https://docs.wto.org/imrd/directdoc.asp?DDFDocuments/t/G/SPS/NCHL98.DOC","EN")</f>
      </c>
      <c r="I12204" s="15">
        <f>HYPERLINK("https://docs.wto.org/imrd/directdoc.asp?DDFDocuments/u/G/SPS/NCHL98.DOC","FR")</f>
      </c>
      <c r="J12204" s="15">
        <f>HYPERLINK("https://docs.wto.org/imrd/directdoc.asp?DDFDocuments/v/G/SPS/NCHL98.DOC","ES")</f>
      </c>
    </row>
    <row r="12205">
      <c r="A12205" s="10" t="s">
        <v>20835</v>
      </c>
      <c r="B12205" s="11" t="s">
        <v>2110</v>
      </c>
      <c r="C12205" s="10" t="s">
        <v>40</v>
      </c>
      <c r="D12205" s="12">
        <v>37195</v>
      </c>
      <c r="E12205" s="13" t="s">
        <v>19</v>
      </c>
      <c r="F12205" s="13" t="s">
        <v>925</v>
      </c>
      <c r="G12205" s="14"/>
      <c r="H12205" s="15">
        <f>HYPERLINK("https://docs.wto.org/imrd/directdoc.asp?DDFDocuments/t/G/SPS/NISR6A1.DOC","EN")</f>
      </c>
      <c r="I12205" s="15">
        <f>HYPERLINK("https://docs.wto.org/imrd/directdoc.asp?DDFDocuments/u/G/SPS/NISR6A1.DOC","FR")</f>
      </c>
      <c r="J12205" s="15">
        <f>HYPERLINK("https://docs.wto.org/imrd/directdoc.asp?DDFDocuments/v/G/SPS/NISR6A1.DOC","ES")</f>
      </c>
    </row>
    <row r="12206">
      <c r="A12206" s="10" t="s">
        <v>20836</v>
      </c>
      <c r="B12206" s="11" t="s">
        <v>161</v>
      </c>
      <c r="C12206" s="10" t="s">
        <v>12</v>
      </c>
      <c r="D12206" s="12">
        <v>37195</v>
      </c>
      <c r="E12206" s="13" t="s">
        <v>20837</v>
      </c>
      <c r="F12206" s="13" t="s">
        <v>2192</v>
      </c>
      <c r="G12206" s="14"/>
      <c r="H12206" s="15">
        <f>HYPERLINK("https://docs.wto.org/imrd/directdoc.asp?DDFDocuments/t/g/sps/NUSA508.doc","EN")</f>
      </c>
      <c r="I12206" s="15">
        <f>HYPERLINK("https://docs.wto.org/imrd/directdoc.asp?DDFDocuments/u/g/sps/NUSA508.doc","FR")</f>
      </c>
      <c r="J12206" s="15">
        <f>HYPERLINK("https://docs.wto.org/imrd/directdoc.asp?DDFDocuments/v/g/sps/NUSA508.doc","ES")</f>
      </c>
    </row>
    <row r="12207">
      <c r="A12207" s="10" t="s">
        <v>20838</v>
      </c>
      <c r="B12207" s="11" t="s">
        <v>124</v>
      </c>
      <c r="C12207" s="10" t="s">
        <v>18</v>
      </c>
      <c r="D12207" s="12">
        <v>37190</v>
      </c>
      <c r="E12207" s="13" t="s">
        <v>14598</v>
      </c>
      <c r="F12207" s="13" t="s">
        <v>186</v>
      </c>
      <c r="G12207" s="14" t="s">
        <v>195</v>
      </c>
      <c r="H12207" s="15">
        <f>HYPERLINK("https://docs.wto.org/imrd/directdoc.asp?DDFDocuments/t/g/sps/NIDN16.doc","EN")</f>
      </c>
      <c r="I12207" s="15">
        <f>HYPERLINK("https://docs.wto.org/imrd/directdoc.asp?DDFDocuments/u/g/sps/NIDN16.doc","FR")</f>
      </c>
      <c r="J12207" s="15">
        <f>HYPERLINK("https://docs.wto.org/imrd/directdoc.asp?DDFDocuments/v/g/sps/NIDN16.doc","ES")</f>
      </c>
    </row>
    <row r="12208">
      <c r="A12208" s="10" t="s">
        <v>20839</v>
      </c>
      <c r="B12208" s="11" t="s">
        <v>195</v>
      </c>
      <c r="C12208" s="10" t="s">
        <v>40</v>
      </c>
      <c r="D12208" s="12">
        <v>37190</v>
      </c>
      <c r="E12208" s="13" t="s">
        <v>19</v>
      </c>
      <c r="F12208" s="13" t="s">
        <v>5163</v>
      </c>
      <c r="G12208" s="14" t="s">
        <v>3481</v>
      </c>
      <c r="H12208" s="15">
        <f>HYPERLINK("https://docs.wto.org/imrd/directdoc.asp?DDFDocuments/t/G/SPS/NNZL149A1.DOC","EN")</f>
      </c>
      <c r="I12208" s="15">
        <f>HYPERLINK("https://docs.wto.org/imrd/directdoc.asp?DDFDocuments/u/G/SPS/NNZL149A1.DOC","FR")</f>
      </c>
      <c r="J12208" s="15">
        <f>HYPERLINK("https://docs.wto.org/imrd/directdoc.asp?DDFDocuments/v/G/SPS/NNZL149A1.DOC","ES")</f>
      </c>
    </row>
    <row r="12209">
      <c r="A12209" s="10" t="s">
        <v>20840</v>
      </c>
      <c r="B12209" s="11" t="s">
        <v>195</v>
      </c>
      <c r="C12209" s="10" t="s">
        <v>40</v>
      </c>
      <c r="D12209" s="12">
        <v>37190</v>
      </c>
      <c r="E12209" s="13" t="s">
        <v>19</v>
      </c>
      <c r="F12209" s="13" t="s">
        <v>5163</v>
      </c>
      <c r="G12209" s="14" t="s">
        <v>3481</v>
      </c>
      <c r="H12209" s="15">
        <f>HYPERLINK("https://docs.wto.org/imrd/directdoc.asp?DDFDocuments/t/G/SPS/NNZL150A1.DOC","EN")</f>
      </c>
      <c r="I12209" s="15">
        <f>HYPERLINK("https://docs.wto.org/imrd/directdoc.asp?DDFDocuments/u/G/SPS/NNZL150A1.DOC","FR")</f>
      </c>
      <c r="J12209" s="15">
        <f>HYPERLINK("https://docs.wto.org/imrd/directdoc.asp?DDFDocuments/v/G/SPS/NNZL150A1.DOC","ES")</f>
      </c>
    </row>
    <row r="12210">
      <c r="A12210" s="10" t="s">
        <v>20841</v>
      </c>
      <c r="B12210" s="11" t="s">
        <v>195</v>
      </c>
      <c r="C12210" s="10" t="s">
        <v>40</v>
      </c>
      <c r="D12210" s="12">
        <v>37189</v>
      </c>
      <c r="E12210" s="13" t="s">
        <v>19</v>
      </c>
      <c r="F12210" s="13" t="s">
        <v>5163</v>
      </c>
      <c r="G12210" s="14" t="s">
        <v>188</v>
      </c>
      <c r="H12210" s="15">
        <f>HYPERLINK("https://docs.wto.org/imrd/directdoc.asp?DDFDocuments/t/G/SPS/NNZL145A1.DOC","EN")</f>
      </c>
      <c r="I12210" s="15">
        <f>HYPERLINK("https://docs.wto.org/imrd/directdoc.asp?DDFDocuments/u/G/SPS/NNZL145A1.DOC","FR")</f>
      </c>
      <c r="J12210" s="15">
        <f>HYPERLINK("https://docs.wto.org/imrd/directdoc.asp?DDFDocuments/v/G/SPS/NNZL145A1.DOC","ES")</f>
      </c>
    </row>
    <row r="12211">
      <c r="A12211" s="10" t="s">
        <v>20842</v>
      </c>
      <c r="B12211" s="11" t="s">
        <v>195</v>
      </c>
      <c r="C12211" s="10" t="s">
        <v>40</v>
      </c>
      <c r="D12211" s="12">
        <v>37189</v>
      </c>
      <c r="E12211" s="13" t="s">
        <v>19</v>
      </c>
      <c r="F12211" s="13" t="s">
        <v>5163</v>
      </c>
      <c r="G12211" s="14" t="s">
        <v>72</v>
      </c>
      <c r="H12211" s="15">
        <f>HYPERLINK("https://docs.wto.org/imrd/directdoc.asp?DDFDocuments/t/G/SPS/NNZL146A1.DOC","EN")</f>
      </c>
      <c r="I12211" s="15">
        <f>HYPERLINK("https://docs.wto.org/imrd/directdoc.asp?DDFDocuments/u/G/SPS/NNZL146A1.DOC","FR")</f>
      </c>
      <c r="J12211" s="15">
        <f>HYPERLINK("https://docs.wto.org/imrd/directdoc.asp?DDFDocuments/v/G/SPS/NNZL146A1.DOC","ES")</f>
      </c>
    </row>
    <row r="12212">
      <c r="A12212" s="10" t="s">
        <v>20843</v>
      </c>
      <c r="B12212" s="11" t="s">
        <v>195</v>
      </c>
      <c r="C12212" s="10" t="s">
        <v>40</v>
      </c>
      <c r="D12212" s="12">
        <v>37189</v>
      </c>
      <c r="E12212" s="13" t="s">
        <v>19</v>
      </c>
      <c r="F12212" s="13" t="s">
        <v>5163</v>
      </c>
      <c r="G12212" s="14" t="s">
        <v>257</v>
      </c>
      <c r="H12212" s="15">
        <f>HYPERLINK("https://docs.wto.org/imrd/directdoc.asp?DDFDocuments/t/G/SPS/NNZL147A1.DOC","EN")</f>
      </c>
      <c r="I12212" s="15">
        <f>HYPERLINK("https://docs.wto.org/imrd/directdoc.asp?DDFDocuments/u/G/SPS/NNZL147A1.DOC","FR")</f>
      </c>
      <c r="J12212" s="15">
        <f>HYPERLINK("https://docs.wto.org/imrd/directdoc.asp?DDFDocuments/v/G/SPS/NNZL147A1.DOC","ES")</f>
      </c>
    </row>
    <row r="12213">
      <c r="A12213" s="10" t="s">
        <v>20844</v>
      </c>
      <c r="B12213" s="11" t="s">
        <v>195</v>
      </c>
      <c r="C12213" s="10" t="s">
        <v>40</v>
      </c>
      <c r="D12213" s="12">
        <v>37189</v>
      </c>
      <c r="E12213" s="13" t="s">
        <v>19</v>
      </c>
      <c r="F12213" s="13" t="s">
        <v>5163</v>
      </c>
      <c r="G12213" s="14" t="s">
        <v>257</v>
      </c>
      <c r="H12213" s="15">
        <f>HYPERLINK("https://docs.wto.org/imrd/directdoc.asp?DDFDocuments/t/G/SPS/NNZL148A1.DOC","EN")</f>
      </c>
      <c r="I12213" s="15">
        <f>HYPERLINK("https://docs.wto.org/imrd/directdoc.asp?DDFDocuments/u/G/SPS/NNZL148A1.DOC","FR")</f>
      </c>
      <c r="J12213" s="15">
        <f>HYPERLINK("https://docs.wto.org/imrd/directdoc.asp?DDFDocuments/v/G/SPS/NNZL148A1.DOC","ES")</f>
      </c>
    </row>
    <row r="12214">
      <c r="A12214" s="10" t="s">
        <v>20845</v>
      </c>
      <c r="B12214" s="11" t="s">
        <v>195</v>
      </c>
      <c r="C12214" s="10" t="s">
        <v>40</v>
      </c>
      <c r="D12214" s="12">
        <v>37189</v>
      </c>
      <c r="E12214" s="13" t="s">
        <v>19</v>
      </c>
      <c r="F12214" s="13" t="s">
        <v>5163</v>
      </c>
      <c r="G12214" s="14" t="s">
        <v>188</v>
      </c>
      <c r="H12214" s="15">
        <f>HYPERLINK("https://docs.wto.org/imrd/directdoc.asp?DDFDocuments/t/G/SPS/NNZL151A1.DOC","EN")</f>
      </c>
      <c r="I12214" s="15">
        <f>HYPERLINK("https://docs.wto.org/imrd/directdoc.asp?DDFDocuments/u/G/SPS/NNZL151A1.DOC","FR")</f>
      </c>
      <c r="J12214" s="15">
        <f>HYPERLINK("https://docs.wto.org/imrd/directdoc.asp?DDFDocuments/v/G/SPS/NNZL151A1.DOC","ES")</f>
      </c>
    </row>
    <row r="12215">
      <c r="A12215" s="10" t="s">
        <v>20846</v>
      </c>
      <c r="B12215" s="11" t="s">
        <v>153</v>
      </c>
      <c r="C12215" s="10" t="s">
        <v>54</v>
      </c>
      <c r="D12215" s="12">
        <v>37188</v>
      </c>
      <c r="E12215" s="13" t="s">
        <v>19</v>
      </c>
      <c r="F12215" s="13" t="s">
        <v>9716</v>
      </c>
      <c r="G12215" s="14" t="s">
        <v>20130</v>
      </c>
      <c r="H12215" s="15">
        <f>HYPERLINK("https://docs.wto.org/imrd/directdoc.asp?DDFDocuments/t/G/SPS/NKOR98A1.DOC","EN")</f>
      </c>
      <c r="I12215" s="15">
        <f>HYPERLINK("https://docs.wto.org/imrd/directdoc.asp?DDFDocuments/u/G/SPS/NKOR98A1.DOC","FR")</f>
      </c>
      <c r="J12215" s="15">
        <f>HYPERLINK("https://docs.wto.org/imrd/directdoc.asp?DDFDocuments/v/G/SPS/NKOR98A1.DOC","ES")</f>
      </c>
    </row>
    <row r="12216">
      <c r="A12216" s="10" t="s">
        <v>20847</v>
      </c>
      <c r="B12216" s="11" t="s">
        <v>87</v>
      </c>
      <c r="C12216" s="10" t="s">
        <v>12</v>
      </c>
      <c r="D12216" s="12">
        <v>37188</v>
      </c>
      <c r="E12216" s="13" t="s">
        <v>20848</v>
      </c>
      <c r="F12216" s="13" t="s">
        <v>24</v>
      </c>
      <c r="G12216" s="14"/>
      <c r="H12216" s="15">
        <f>HYPERLINK("https://docs.wto.org/imrd/directdoc.asp?DDFDocuments/t/g/sps/NMEX175.doc","EN")</f>
      </c>
      <c r="I12216" s="15">
        <f>HYPERLINK("https://docs.wto.org/imrd/directdoc.asp?DDFDocuments/u/g/sps/NMEX175.doc","FR")</f>
      </c>
      <c r="J12216" s="15">
        <f>HYPERLINK("https://docs.wto.org/imrd/directdoc.asp?DDFDocuments/v/g/sps/NMEX175.doc","ES")</f>
      </c>
    </row>
    <row r="12217">
      <c r="A12217" s="10" t="s">
        <v>20849</v>
      </c>
      <c r="B12217" s="11" t="s">
        <v>233</v>
      </c>
      <c r="C12217" s="10" t="s">
        <v>12</v>
      </c>
      <c r="D12217" s="12">
        <v>37187</v>
      </c>
      <c r="E12217" s="13" t="s">
        <v>20850</v>
      </c>
      <c r="F12217" s="13" t="s">
        <v>2192</v>
      </c>
      <c r="G12217" s="14" t="s">
        <v>14219</v>
      </c>
      <c r="H12217" s="15">
        <f>HYPERLINK("https://docs.wto.org/imrd/directdoc.asp?DDFDocuments/t/g/sps/NPER36.doc","EN")</f>
      </c>
      <c r="I12217" s="15">
        <f>HYPERLINK("https://docs.wto.org/imrd/directdoc.asp?DDFDocuments/u/g/sps/NPER36.doc","FR")</f>
      </c>
      <c r="J12217" s="15">
        <f>HYPERLINK("https://docs.wto.org/imrd/directdoc.asp?DDFDocuments/v/g/sps/NPER36.doc","ES")</f>
      </c>
    </row>
    <row r="12218">
      <c r="A12218" s="10" t="s">
        <v>20851</v>
      </c>
      <c r="B12218" s="11" t="s">
        <v>7679</v>
      </c>
      <c r="C12218" s="10" t="s">
        <v>2295</v>
      </c>
      <c r="D12218" s="12">
        <v>37186</v>
      </c>
      <c r="E12218" s="13" t="s">
        <v>19</v>
      </c>
      <c r="F12218" s="13" t="s">
        <v>4395</v>
      </c>
      <c r="G12218" s="14"/>
      <c r="H12218" s="15">
        <f>HYPERLINK("https://docs.wto.org/imrd/directdoc.asp?DDFDocuments/t/g/sps/NSVN8C1.doc","EN")</f>
      </c>
      <c r="I12218" s="15">
        <f>HYPERLINK("https://docs.wto.org/imrd/directdoc.asp?DDFDocuments/u/g/sps/NSVN8C1.doc","FR")</f>
      </c>
      <c r="J12218" s="15">
        <f>HYPERLINK("https://docs.wto.org/imrd/directdoc.asp?DDFDocuments/v/g/sps/NSVN8C1.doc","ES")</f>
      </c>
    </row>
    <row r="12219">
      <c r="A12219" s="10" t="s">
        <v>20852</v>
      </c>
      <c r="B12219" s="11" t="s">
        <v>134</v>
      </c>
      <c r="C12219" s="10" t="s">
        <v>12</v>
      </c>
      <c r="D12219" s="12">
        <v>37183</v>
      </c>
      <c r="E12219" s="13" t="s">
        <v>20853</v>
      </c>
      <c r="F12219" s="13" t="s">
        <v>20854</v>
      </c>
      <c r="G12219" s="14" t="s">
        <v>432</v>
      </c>
      <c r="H12219" s="15">
        <f>HYPERLINK("https://docs.wto.org/imrd/directdoc.asp?DDFDocuments/t/G/SPS/NTHA73.DOC","EN")</f>
      </c>
      <c r="I12219" s="15">
        <f>HYPERLINK("https://docs.wto.org/imrd/directdoc.asp?DDFDocuments/u/G/SPS/NTHA73.DOC","FR")</f>
      </c>
      <c r="J12219" s="15">
        <f>HYPERLINK("https://docs.wto.org/imrd/directdoc.asp?DDFDocuments/v/G/SPS/NTHA73.DOC","ES")</f>
      </c>
    </row>
    <row r="12220">
      <c r="A12220" s="10" t="s">
        <v>20855</v>
      </c>
      <c r="B12220" s="11" t="s">
        <v>195</v>
      </c>
      <c r="C12220" s="10" t="s">
        <v>201</v>
      </c>
      <c r="D12220" s="12">
        <v>37181</v>
      </c>
      <c r="E12220" s="13" t="s">
        <v>19</v>
      </c>
      <c r="F12220" s="13" t="s">
        <v>7603</v>
      </c>
      <c r="G12220" s="14" t="s">
        <v>5038</v>
      </c>
      <c r="H12220" s="15">
        <f>HYPERLINK("https://docs.wto.org/imrd/directdoc.asp?DDFDocuments/t/G/SPS/NNZL77A3C1.DOC","EN")</f>
      </c>
      <c r="I12220" s="15">
        <f>HYPERLINK("https://docs.wto.org/imrd/directdoc.asp?DDFDocuments/u/G/SPS/NNZL77A3C1.DOC","FR")</f>
      </c>
      <c r="J12220" s="15">
        <f>HYPERLINK("https://docs.wto.org/imrd/directdoc.asp?DDFDocuments/v/G/SPS/NNZL77A3C1.DOC","ES")</f>
      </c>
    </row>
    <row r="12221">
      <c r="A12221" s="10" t="s">
        <v>20856</v>
      </c>
      <c r="B12221" s="11" t="s">
        <v>1944</v>
      </c>
      <c r="C12221" s="10" t="s">
        <v>18</v>
      </c>
      <c r="D12221" s="12">
        <v>37181</v>
      </c>
      <c r="E12221" s="13" t="s">
        <v>20857</v>
      </c>
      <c r="F12221" s="13" t="s">
        <v>1550</v>
      </c>
      <c r="G12221" s="14"/>
      <c r="H12221" s="15">
        <f>HYPERLINK("https://docs.wto.org/imrd/directdoc.asp?DDFDocuments/t/g/sps/NPAN38.doc","EN")</f>
      </c>
      <c r="I12221" s="15">
        <f>HYPERLINK("https://docs.wto.org/imrd/directdoc.asp?DDFDocuments/u/g/sps/NPAN38.doc","FR")</f>
      </c>
      <c r="J12221" s="15">
        <f>HYPERLINK("https://docs.wto.org/imrd/directdoc.asp?DDFDocuments/v/g/sps/NPAN38.doc","ES")</f>
      </c>
    </row>
    <row r="12222">
      <c r="A12222" s="10" t="s">
        <v>20858</v>
      </c>
      <c r="B12222" s="11" t="s">
        <v>161</v>
      </c>
      <c r="C12222" s="10" t="s">
        <v>54</v>
      </c>
      <c r="D12222" s="12">
        <v>37181</v>
      </c>
      <c r="E12222" s="13" t="s">
        <v>19</v>
      </c>
      <c r="F12222" s="13" t="s">
        <v>6154</v>
      </c>
      <c r="G12222" s="14" t="s">
        <v>34</v>
      </c>
      <c r="H12222" s="15">
        <f>HYPERLINK("https://docs.wto.org/imrd/directdoc.asp?DDFDocuments/q/G/SPS/NUSA505A1.pdf","EN")</f>
      </c>
      <c r="I12222" s="15">
        <f>HYPERLINK("https://docs.wto.org/imrd/directdoc.asp?DDFDocuments/r/G/SPS/NUSA505A1.pdf","FR")</f>
      </c>
      <c r="J12222" s="15">
        <f>HYPERLINK("https://docs.wto.org/imrd/directdoc.asp?DDFDocuments/s/G/SPS/NUSA505A1.pdf","ES")</f>
      </c>
    </row>
    <row r="12223">
      <c r="A12223" s="10" t="s">
        <v>20859</v>
      </c>
      <c r="B12223" s="11" t="s">
        <v>622</v>
      </c>
      <c r="C12223" s="10" t="s">
        <v>201</v>
      </c>
      <c r="D12223" s="12">
        <v>37179</v>
      </c>
      <c r="E12223" s="13" t="s">
        <v>19</v>
      </c>
      <c r="F12223" s="13" t="s">
        <v>7603</v>
      </c>
      <c r="G12223" s="14" t="s">
        <v>257</v>
      </c>
      <c r="H12223" s="15">
        <f>HYPERLINK("https://docs.wto.org/imrd/directdoc.asp?DDFDocuments/t/G/SPS/NBHR2C1.DOC","EN")</f>
      </c>
      <c r="I12223" s="15">
        <f>HYPERLINK("https://docs.wto.org/imrd/directdoc.asp?DDFDocuments/u/G/SPS/NBHR2C1.DOC","FR")</f>
      </c>
      <c r="J12223" s="15">
        <f>HYPERLINK("https://docs.wto.org/imrd/directdoc.asp?DDFDocuments/v/G/SPS/NBHR2C1.DOC","ES")</f>
      </c>
    </row>
    <row r="12224">
      <c r="A12224" s="10" t="s">
        <v>20860</v>
      </c>
      <c r="B12224" s="11" t="s">
        <v>195</v>
      </c>
      <c r="C12224" s="10" t="s">
        <v>40</v>
      </c>
      <c r="D12224" s="12">
        <v>37179</v>
      </c>
      <c r="E12224" s="13" t="s">
        <v>19</v>
      </c>
      <c r="F12224" s="13" t="s">
        <v>7603</v>
      </c>
      <c r="G12224" s="14" t="s">
        <v>34</v>
      </c>
      <c r="H12224" s="15">
        <f>HYPERLINK("https://docs.wto.org/imrd/directdoc.asp?DDFDocuments/t/G/SPS/NNZL77A3.DOC","EN")</f>
      </c>
      <c r="I12224" s="15">
        <f>HYPERLINK("https://docs.wto.org/imrd/directdoc.asp?DDFDocuments/u/G/SPS/NNZL77A3.DOC","FR")</f>
      </c>
      <c r="J12224" s="15">
        <f>HYPERLINK("https://docs.wto.org/imrd/directdoc.asp?DDFDocuments/v/G/SPS/NNZL77A3.DOC","ES")</f>
      </c>
    </row>
    <row r="12225">
      <c r="A12225" s="10" t="s">
        <v>20861</v>
      </c>
      <c r="B12225" s="11" t="s">
        <v>2735</v>
      </c>
      <c r="C12225" s="10" t="s">
        <v>18</v>
      </c>
      <c r="D12225" s="12">
        <v>37175</v>
      </c>
      <c r="E12225" s="13" t="s">
        <v>20862</v>
      </c>
      <c r="F12225" s="13" t="s">
        <v>1550</v>
      </c>
      <c r="G12225" s="14" t="s">
        <v>34</v>
      </c>
      <c r="H12225" s="15">
        <f>HYPERLINK("https://docs.wto.org/imrd/directdoc.asp?DDFDocuments/t/g/sps/NGEO17.doc","EN")</f>
      </c>
      <c r="I12225" s="15">
        <f>HYPERLINK("https://docs.wto.org/imrd/directdoc.asp?DDFDocuments/u/g/sps/NGEO17.doc","FR")</f>
      </c>
      <c r="J12225" s="15">
        <f>HYPERLINK("https://docs.wto.org/imrd/directdoc.asp?DDFDocuments/v/g/sps/NGEO17.doc","ES")</f>
      </c>
    </row>
    <row r="12226">
      <c r="A12226" s="10" t="s">
        <v>20863</v>
      </c>
      <c r="B12226" s="11" t="s">
        <v>233</v>
      </c>
      <c r="C12226" s="10" t="s">
        <v>18</v>
      </c>
      <c r="D12226" s="12">
        <v>37175</v>
      </c>
      <c r="E12226" s="13" t="s">
        <v>20864</v>
      </c>
      <c r="F12226" s="13" t="s">
        <v>32</v>
      </c>
      <c r="G12226" s="14"/>
      <c r="H12226" s="15">
        <f>HYPERLINK("https://docs.wto.org/imrd/directdoc.asp?DDFDocuments/q/G/SPS/NPER35.pdf","EN")</f>
      </c>
      <c r="I12226" s="15">
        <f>HYPERLINK("https://docs.wto.org/imrd/directdoc.asp?DDFDocuments/r/G/SPS/NPER35.pdf","FR")</f>
      </c>
      <c r="J12226" s="15">
        <f>HYPERLINK("https://docs.wto.org/imrd/directdoc.asp?DDFDocuments/s/G/SPS/NPER35.pdf","ES")</f>
      </c>
    </row>
    <row r="12227">
      <c r="A12227" s="10" t="s">
        <v>20865</v>
      </c>
      <c r="B12227" s="11" t="s">
        <v>145</v>
      </c>
      <c r="C12227" s="10" t="s">
        <v>18</v>
      </c>
      <c r="D12227" s="12">
        <v>37175</v>
      </c>
      <c r="E12227" s="13" t="s">
        <v>20866</v>
      </c>
      <c r="F12227" s="13" t="s">
        <v>20867</v>
      </c>
      <c r="G12227" s="14" t="s">
        <v>3750</v>
      </c>
      <c r="H12227" s="15">
        <f>HYPERLINK("https://docs.wto.org/imrd/directdoc.asp?DDFDocuments/t/G/SPS/NPHL34.DOC","EN")</f>
      </c>
      <c r="I12227" s="15">
        <f>HYPERLINK("https://docs.wto.org/imrd/directdoc.asp?DDFDocuments/u/G/SPS/NPHL34.DOC","FR")</f>
      </c>
      <c r="J12227" s="15">
        <f>HYPERLINK("https://docs.wto.org/imrd/directdoc.asp?DDFDocuments/v/G/SPS/NPHL34.DOC","ES")</f>
      </c>
    </row>
    <row r="12228">
      <c r="A12228" s="10" t="s">
        <v>20868</v>
      </c>
      <c r="B12228" s="11" t="s">
        <v>161</v>
      </c>
      <c r="C12228" s="10" t="s">
        <v>18</v>
      </c>
      <c r="D12228" s="12">
        <v>37175</v>
      </c>
      <c r="E12228" s="13" t="s">
        <v>20869</v>
      </c>
      <c r="F12228" s="13" t="s">
        <v>6597</v>
      </c>
      <c r="G12228" s="14"/>
      <c r="H12228" s="15">
        <f>HYPERLINK("https://docs.wto.org/imrd/directdoc.asp?DDFDocuments/q/G/SPS/NUSA507.pdf","EN")</f>
      </c>
      <c r="I12228" s="15">
        <f>HYPERLINK("https://docs.wto.org/imrd/directdoc.asp?DDFDocuments/r/G/SPS/NUSA507.pdf","FR")</f>
      </c>
      <c r="J12228" s="15">
        <f>HYPERLINK("https://docs.wto.org/imrd/directdoc.asp?DDFDocuments/s/G/SPS/NUSA507.pdf","ES")</f>
      </c>
    </row>
    <row r="12229">
      <c r="A12229" s="10" t="s">
        <v>20870</v>
      </c>
      <c r="B12229" s="11" t="s">
        <v>572</v>
      </c>
      <c r="C12229" s="10" t="s">
        <v>18</v>
      </c>
      <c r="D12229" s="12">
        <v>37174</v>
      </c>
      <c r="E12229" s="13" t="s">
        <v>20871</v>
      </c>
      <c r="F12229" s="13" t="s">
        <v>20872</v>
      </c>
      <c r="G12229" s="14"/>
      <c r="H12229" s="15">
        <f>HYPERLINK("https://docs.wto.org/imrd/directdoc.asp?DDFDocuments/q/G/SPS/NITA4.pdf","EN")</f>
      </c>
      <c r="I12229" s="15">
        <f>HYPERLINK("https://docs.wto.org/imrd/directdoc.asp?DDFDocuments/r/G/SPS/NITA4.pdf","FR")</f>
      </c>
      <c r="J12229" s="15">
        <f>HYPERLINK("https://docs.wto.org/imrd/directdoc.asp?DDFDocuments/s/G/SPS/NITA4.pdf","ES")</f>
      </c>
    </row>
    <row r="12230">
      <c r="A12230" s="10" t="s">
        <v>20873</v>
      </c>
      <c r="B12230" s="11" t="s">
        <v>365</v>
      </c>
      <c r="C12230" s="10" t="s">
        <v>40</v>
      </c>
      <c r="D12230" s="12">
        <v>37173</v>
      </c>
      <c r="E12230" s="13" t="s">
        <v>19</v>
      </c>
      <c r="F12230" s="13" t="s">
        <v>5163</v>
      </c>
      <c r="G12230" s="14"/>
      <c r="H12230" s="15">
        <f>HYPERLINK("https://docs.wto.org/imrd/directdoc.asp?DDFDocuments/t/G/SPS/NCHL85A1.DOC","EN")</f>
      </c>
      <c r="I12230" s="15">
        <f>HYPERLINK("https://docs.wto.org/imrd/directdoc.asp?DDFDocuments/u/G/SPS/NCHL85A1.DOC","FR")</f>
      </c>
      <c r="J12230" s="15">
        <f>HYPERLINK("https://docs.wto.org/imrd/directdoc.asp?DDFDocuments/v/G/SPS/NCHL85A1.DOC","ES")</f>
      </c>
    </row>
    <row r="12231">
      <c r="A12231" s="10" t="s">
        <v>20874</v>
      </c>
      <c r="B12231" s="11" t="s">
        <v>365</v>
      </c>
      <c r="C12231" s="10" t="s">
        <v>18</v>
      </c>
      <c r="D12231" s="12">
        <v>37169</v>
      </c>
      <c r="E12231" s="13" t="s">
        <v>20875</v>
      </c>
      <c r="F12231" s="13" t="s">
        <v>4616</v>
      </c>
      <c r="G12231" s="14" t="s">
        <v>183</v>
      </c>
      <c r="H12231" s="15">
        <f>HYPERLINK("https://docs.wto.org/imrd/directdoc.asp?DDFDocuments/t/G/SPS/NCHL96.DOC","EN")</f>
      </c>
      <c r="I12231" s="15">
        <f>HYPERLINK("https://docs.wto.org/imrd/directdoc.asp?DDFDocuments/u/G/SPS/NCHL96.DOC","FR")</f>
      </c>
      <c r="J12231" s="15">
        <f>HYPERLINK("https://docs.wto.org/imrd/directdoc.asp?DDFDocuments/v/G/SPS/NCHL96.DOC","ES")</f>
      </c>
    </row>
    <row r="12232">
      <c r="A12232" s="10" t="s">
        <v>20876</v>
      </c>
      <c r="B12232" s="11" t="s">
        <v>365</v>
      </c>
      <c r="C12232" s="10" t="s">
        <v>18</v>
      </c>
      <c r="D12232" s="12">
        <v>37169</v>
      </c>
      <c r="E12232" s="13" t="s">
        <v>20877</v>
      </c>
      <c r="F12232" s="13" t="s">
        <v>992</v>
      </c>
      <c r="G12232" s="14" t="s">
        <v>183</v>
      </c>
      <c r="H12232" s="15">
        <f>HYPERLINK("https://docs.wto.org/imrd/directdoc.asp?DDFDocuments/t/G/SPS/NCHL97.DOC","EN")</f>
      </c>
      <c r="I12232" s="15">
        <f>HYPERLINK("https://docs.wto.org/imrd/directdoc.asp?DDFDocuments/u/G/SPS/NCHL97.DOC","FR")</f>
      </c>
      <c r="J12232" s="15">
        <f>HYPERLINK("https://docs.wto.org/imrd/directdoc.asp?DDFDocuments/v/G/SPS/NCHL97.DOC","ES")</f>
      </c>
    </row>
    <row r="12233">
      <c r="A12233" s="10" t="s">
        <v>20878</v>
      </c>
      <c r="B12233" s="11" t="s">
        <v>34</v>
      </c>
      <c r="C12233" s="10" t="s">
        <v>12</v>
      </c>
      <c r="D12233" s="12">
        <v>37169</v>
      </c>
      <c r="E12233" s="13" t="s">
        <v>20879</v>
      </c>
      <c r="F12233" s="13" t="s">
        <v>3303</v>
      </c>
      <c r="G12233" s="14" t="s">
        <v>432</v>
      </c>
      <c r="H12233" s="15">
        <f>HYPERLINK("https://docs.wto.org/imrd/directdoc.asp?DDFDocuments/t/G/SPS/NJPN72.DOC","EN")</f>
      </c>
      <c r="I12233" s="15">
        <f>HYPERLINK("https://docs.wto.org/imrd/directdoc.asp?DDFDocuments/u/G/SPS/NJPN72.DOC","FR")</f>
      </c>
      <c r="J12233" s="15">
        <f>HYPERLINK("https://docs.wto.org/imrd/directdoc.asp?DDFDocuments/v/G/SPS/NJPN72.DOC","ES")</f>
      </c>
    </row>
    <row r="12234">
      <c r="A12234" s="10" t="s">
        <v>20880</v>
      </c>
      <c r="B12234" s="11" t="s">
        <v>43</v>
      </c>
      <c r="C12234" s="10" t="s">
        <v>12</v>
      </c>
      <c r="D12234" s="12">
        <v>37169</v>
      </c>
      <c r="E12234" s="13" t="s">
        <v>20881</v>
      </c>
      <c r="F12234" s="13" t="s">
        <v>2192</v>
      </c>
      <c r="G12234" s="14" t="s">
        <v>20614</v>
      </c>
      <c r="H12234" s="15">
        <f>HYPERLINK("https://docs.wto.org/imrd/directdoc.asp?DDFDocuments/t/G/SPS/NROM3.DOC","EN")</f>
      </c>
      <c r="I12234" s="15">
        <f>HYPERLINK("https://docs.wto.org/imrd/directdoc.asp?DDFDocuments/u/G/SPS/NROM3.DOC","FR")</f>
      </c>
      <c r="J12234" s="15">
        <f>HYPERLINK("https://docs.wto.org/imrd/directdoc.asp?DDFDocuments/v/G/SPS/NROM3.DOC","ES")</f>
      </c>
    </row>
    <row r="12235">
      <c r="A12235" s="10" t="s">
        <v>20882</v>
      </c>
      <c r="B12235" s="11" t="s">
        <v>134</v>
      </c>
      <c r="C12235" s="10" t="s">
        <v>18</v>
      </c>
      <c r="D12235" s="12">
        <v>37169</v>
      </c>
      <c r="E12235" s="13" t="s">
        <v>20883</v>
      </c>
      <c r="F12235" s="13" t="s">
        <v>4638</v>
      </c>
      <c r="G12235" s="14"/>
      <c r="H12235" s="15">
        <f>HYPERLINK("https://docs.wto.org/imrd/directdoc.asp?DDFDocuments/q/G/SPS/NTHA71.pdf","EN")</f>
      </c>
      <c r="I12235" s="15">
        <f>HYPERLINK("https://docs.wto.org/imrd/directdoc.asp?DDFDocuments/r/G/SPS/NTHA71.pdf","FR")</f>
      </c>
      <c r="J12235" s="15">
        <f>HYPERLINK("https://docs.wto.org/imrd/directdoc.asp?DDFDocuments/s/G/SPS/NTHA71.pdf","ES")</f>
      </c>
    </row>
    <row r="12236">
      <c r="A12236" s="10" t="s">
        <v>20884</v>
      </c>
      <c r="B12236" s="11" t="s">
        <v>134</v>
      </c>
      <c r="C12236" s="10" t="s">
        <v>18</v>
      </c>
      <c r="D12236" s="12">
        <v>37169</v>
      </c>
      <c r="E12236" s="13" t="s">
        <v>20885</v>
      </c>
      <c r="F12236" s="13" t="s">
        <v>24</v>
      </c>
      <c r="G12236" s="14"/>
      <c r="H12236" s="15">
        <f>HYPERLINK("https://docs.wto.org/imrd/directdoc.asp?DDFDocuments/t/g/sps/NTHA72.doc","EN")</f>
      </c>
      <c r="I12236" s="15">
        <f>HYPERLINK("https://docs.wto.org/imrd/directdoc.asp?DDFDocuments/u/g/sps/NTHA72.doc","FR")</f>
      </c>
      <c r="J12236" s="15">
        <f>HYPERLINK("https://docs.wto.org/imrd/directdoc.asp?DDFDocuments/v/g/sps/NTHA72.doc","ES")</f>
      </c>
    </row>
    <row r="12237">
      <c r="A12237" s="10" t="s">
        <v>20886</v>
      </c>
      <c r="B12237" s="11" t="s">
        <v>637</v>
      </c>
      <c r="C12237" s="10" t="s">
        <v>201</v>
      </c>
      <c r="D12237" s="12">
        <v>37167</v>
      </c>
      <c r="E12237" s="13" t="s">
        <v>19</v>
      </c>
      <c r="F12237" s="13" t="s">
        <v>4877</v>
      </c>
      <c r="G12237" s="14"/>
      <c r="H12237" s="15">
        <f>HYPERLINK("https://docs.wto.org/imrd/directdoc.asp?DDFDocuments/t/G/SPS/NLKA1C1.DOC","EN")</f>
      </c>
      <c r="I12237" s="15">
        <f>HYPERLINK("https://docs.wto.org/imrd/directdoc.asp?DDFDocuments/u/G/SPS/NLKA1C1.DOC","FR")</f>
      </c>
      <c r="J12237" s="15">
        <f>HYPERLINK("https://docs.wto.org/imrd/directdoc.asp?DDFDocuments/v/G/SPS/NLKA1C1.DOC","ES")</f>
      </c>
    </row>
    <row r="12238">
      <c r="A12238" s="10" t="s">
        <v>20887</v>
      </c>
      <c r="B12238" s="11" t="s">
        <v>153</v>
      </c>
      <c r="C12238" s="10" t="s">
        <v>18</v>
      </c>
      <c r="D12238" s="12">
        <v>37166</v>
      </c>
      <c r="E12238" s="13" t="s">
        <v>20888</v>
      </c>
      <c r="F12238" s="13" t="s">
        <v>158</v>
      </c>
      <c r="G12238" s="14"/>
      <c r="H12238" s="15">
        <f>HYPERLINK("https://docs.wto.org/imrd/directdoc.asp?DDFDocuments/t/G/SPS/NKOR104.DOC","EN")</f>
      </c>
      <c r="I12238" s="15">
        <f>HYPERLINK("https://docs.wto.org/imrd/directdoc.asp?DDFDocuments/u/G/SPS/NKOR104.DOC","FR")</f>
      </c>
      <c r="J12238" s="15">
        <f>HYPERLINK("https://docs.wto.org/imrd/directdoc.asp?DDFDocuments/v/G/SPS/NKOR104.DOC","ES")</f>
      </c>
    </row>
    <row r="12239">
      <c r="A12239" s="10" t="s">
        <v>20889</v>
      </c>
      <c r="B12239" s="11" t="s">
        <v>87</v>
      </c>
      <c r="C12239" s="10" t="s">
        <v>18</v>
      </c>
      <c r="D12239" s="12">
        <v>37166</v>
      </c>
      <c r="E12239" s="13" t="s">
        <v>20890</v>
      </c>
      <c r="F12239" s="13" t="s">
        <v>158</v>
      </c>
      <c r="G12239" s="14"/>
      <c r="H12239" s="15">
        <f>HYPERLINK("https://docs.wto.org/imrd/directdoc.asp?DDFDocuments/t/G/SPS/NMEX174.DOC","EN")</f>
      </c>
      <c r="I12239" s="15">
        <f>HYPERLINK("https://docs.wto.org/imrd/directdoc.asp?DDFDocuments/u/G/SPS/NMEX174.DOC","FR")</f>
      </c>
      <c r="J12239" s="15">
        <f>HYPERLINK("https://docs.wto.org/imrd/directdoc.asp?DDFDocuments/v/G/SPS/NMEX174.DOC","ES")</f>
      </c>
    </row>
    <row r="12240">
      <c r="A12240" s="10" t="s">
        <v>20891</v>
      </c>
      <c r="B12240" s="11" t="s">
        <v>195</v>
      </c>
      <c r="C12240" s="10" t="s">
        <v>40</v>
      </c>
      <c r="D12240" s="12">
        <v>37166</v>
      </c>
      <c r="E12240" s="13" t="s">
        <v>19</v>
      </c>
      <c r="F12240" s="13" t="s">
        <v>7603</v>
      </c>
      <c r="G12240" s="14" t="s">
        <v>34</v>
      </c>
      <c r="H12240" s="15">
        <f>HYPERLINK("https://docs.wto.org/imrd/directdoc.asp?DDFDocuments/t/G/SPS/NNZL77A2.DOC","EN")</f>
      </c>
      <c r="I12240" s="15">
        <f>HYPERLINK("https://docs.wto.org/imrd/directdoc.asp?DDFDocuments/u/G/SPS/NNZL77A2.DOC","FR")</f>
      </c>
      <c r="J12240" s="15">
        <f>HYPERLINK("https://docs.wto.org/imrd/directdoc.asp?DDFDocuments/v/G/SPS/NNZL77A2.DOC","ES")</f>
      </c>
    </row>
    <row r="12241">
      <c r="A12241" s="10" t="s">
        <v>20892</v>
      </c>
      <c r="B12241" s="11" t="s">
        <v>72</v>
      </c>
      <c r="C12241" s="10" t="s">
        <v>12</v>
      </c>
      <c r="D12241" s="12">
        <v>37162</v>
      </c>
      <c r="E12241" s="13" t="s">
        <v>20893</v>
      </c>
      <c r="F12241" s="13" t="s">
        <v>868</v>
      </c>
      <c r="G12241" s="14" t="s">
        <v>20894</v>
      </c>
      <c r="H12241" s="15">
        <f>HYPERLINK("https://docs.wto.org/imrd/directdoc.asp?DDFDocuments/t/G/SPS/NCAN122.DOC","EN")</f>
      </c>
      <c r="I12241" s="15">
        <f>HYPERLINK("https://docs.wto.org/imrd/directdoc.asp?DDFDocuments/u/G/SPS/NCAN122.DOC","FR")</f>
      </c>
      <c r="J12241" s="15">
        <f>HYPERLINK("https://docs.wto.org/imrd/directdoc.asp?DDFDocuments/v/G/SPS/NCAN122.DOC","ES")</f>
      </c>
    </row>
    <row r="12242">
      <c r="A12242" s="10" t="s">
        <v>20895</v>
      </c>
      <c r="B12242" s="11" t="s">
        <v>365</v>
      </c>
      <c r="C12242" s="10" t="s">
        <v>18</v>
      </c>
      <c r="D12242" s="12">
        <v>37162</v>
      </c>
      <c r="E12242" s="13" t="s">
        <v>857</v>
      </c>
      <c r="F12242" s="13" t="s">
        <v>1282</v>
      </c>
      <c r="G12242" s="14"/>
      <c r="H12242" s="15">
        <f>HYPERLINK("https://docs.wto.org/imrd/directdoc.asp?DDFDocuments/t/g/sps/NCHL93.doc","EN")</f>
      </c>
      <c r="I12242" s="15">
        <f>HYPERLINK("https://docs.wto.org/imrd/directdoc.asp?DDFDocuments/u/g/sps/NCHL93.doc","FR")</f>
      </c>
      <c r="J12242" s="15">
        <f>HYPERLINK("https://docs.wto.org/imrd/directdoc.asp?DDFDocuments/v/g/sps/NCHL93.doc","ES")</f>
      </c>
    </row>
    <row r="12243">
      <c r="A12243" s="10" t="s">
        <v>20896</v>
      </c>
      <c r="B12243" s="11" t="s">
        <v>365</v>
      </c>
      <c r="C12243" s="10" t="s">
        <v>18</v>
      </c>
      <c r="D12243" s="12">
        <v>37162</v>
      </c>
      <c r="E12243" s="13" t="s">
        <v>20897</v>
      </c>
      <c r="F12243" s="13" t="s">
        <v>992</v>
      </c>
      <c r="G12243" s="14" t="s">
        <v>3481</v>
      </c>
      <c r="H12243" s="15">
        <f>HYPERLINK("https://docs.wto.org/imrd/directdoc.asp?DDFDocuments/t/G/SPS/NCHL94.DOC","EN")</f>
      </c>
      <c r="I12243" s="15">
        <f>HYPERLINK("https://docs.wto.org/imrd/directdoc.asp?DDFDocuments/u/G/SPS/NCHL94.DOC","FR")</f>
      </c>
      <c r="J12243" s="15">
        <f>HYPERLINK("https://docs.wto.org/imrd/directdoc.asp?DDFDocuments/v/G/SPS/NCHL94.DOC","ES")</f>
      </c>
    </row>
    <row r="12244">
      <c r="A12244" s="10" t="s">
        <v>20898</v>
      </c>
      <c r="B12244" s="11" t="s">
        <v>365</v>
      </c>
      <c r="C12244" s="10" t="s">
        <v>18</v>
      </c>
      <c r="D12244" s="12">
        <v>37162</v>
      </c>
      <c r="E12244" s="13" t="s">
        <v>20897</v>
      </c>
      <c r="F12244" s="13" t="s">
        <v>992</v>
      </c>
      <c r="G12244" s="14" t="s">
        <v>3481</v>
      </c>
      <c r="H12244" s="15">
        <f>HYPERLINK("https://docs.wto.org/imrd/directdoc.asp?DDFDocuments/t/G/SPS/NCHL95.DOC","EN")</f>
      </c>
      <c r="I12244" s="15">
        <f>HYPERLINK("https://docs.wto.org/imrd/directdoc.asp?DDFDocuments/u/G/SPS/NCHL95.DOC","FR")</f>
      </c>
      <c r="J12244" s="15">
        <f>HYPERLINK("https://docs.wto.org/imrd/directdoc.asp?DDFDocuments/v/G/SPS/NCHL95.DOC","ES")</f>
      </c>
    </row>
    <row r="12245">
      <c r="A12245" s="10" t="s">
        <v>20899</v>
      </c>
      <c r="B12245" s="11" t="s">
        <v>195</v>
      </c>
      <c r="C12245" s="10" t="s">
        <v>18</v>
      </c>
      <c r="D12245" s="12">
        <v>37162</v>
      </c>
      <c r="E12245" s="13" t="s">
        <v>20900</v>
      </c>
      <c r="F12245" s="13" t="s">
        <v>3291</v>
      </c>
      <c r="G12245" s="14"/>
      <c r="H12245" s="15">
        <f>HYPERLINK("https://docs.wto.org/imrd/directdoc.asp?DDFDocuments/q/G/SPS/NNZL155.pdf","EN")</f>
      </c>
      <c r="I12245" s="15">
        <f>HYPERLINK("https://docs.wto.org/imrd/directdoc.asp?DDFDocuments/r/G/SPS/NNZL155.pdf","FR")</f>
      </c>
      <c r="J12245" s="15">
        <f>HYPERLINK("https://docs.wto.org/imrd/directdoc.asp?DDFDocuments/s/G/SPS/NNZL155.pdf","ES")</f>
      </c>
    </row>
    <row r="12246">
      <c r="A12246" s="10" t="s">
        <v>20901</v>
      </c>
      <c r="B12246" s="11" t="s">
        <v>161</v>
      </c>
      <c r="C12246" s="10" t="s">
        <v>12</v>
      </c>
      <c r="D12246" s="12">
        <v>37162</v>
      </c>
      <c r="E12246" s="13" t="s">
        <v>20902</v>
      </c>
      <c r="F12246" s="13" t="s">
        <v>6154</v>
      </c>
      <c r="G12246" s="14"/>
      <c r="H12246" s="15">
        <f>HYPERLINK("https://docs.wto.org/imrd/directdoc.asp?DDFDocuments/q/G/SPS/NUSA505.pdf","EN")</f>
      </c>
      <c r="I12246" s="15">
        <f>HYPERLINK("https://docs.wto.org/imrd/directdoc.asp?DDFDocuments/r/G/SPS/NUSA505.pdf","FR")</f>
      </c>
      <c r="J12246" s="15">
        <f>HYPERLINK("https://docs.wto.org/imrd/directdoc.asp?DDFDocuments/s/G/SPS/NUSA505.pdf","ES")</f>
      </c>
    </row>
    <row r="12247">
      <c r="A12247" s="10" t="s">
        <v>20903</v>
      </c>
      <c r="B12247" s="11" t="s">
        <v>145</v>
      </c>
      <c r="C12247" s="10" t="s">
        <v>12</v>
      </c>
      <c r="D12247" s="12">
        <v>37160</v>
      </c>
      <c r="E12247" s="13" t="s">
        <v>20904</v>
      </c>
      <c r="F12247" s="13" t="s">
        <v>17088</v>
      </c>
      <c r="G12247" s="14" t="s">
        <v>34</v>
      </c>
      <c r="H12247" s="15">
        <f>HYPERLINK("https://docs.wto.org/imrd/directdoc.asp?DDFDocuments/t/G/SPS/NPHL33.DOC","EN")</f>
      </c>
      <c r="I12247" s="15">
        <f>HYPERLINK("https://docs.wto.org/imrd/directdoc.asp?DDFDocuments/u/G/SPS/NPHL33.DOC","FR")</f>
      </c>
      <c r="J12247" s="15">
        <f>HYPERLINK("https://docs.wto.org/imrd/directdoc.asp?DDFDocuments/v/G/SPS/NPHL33.DOC","ES")</f>
      </c>
    </row>
    <row r="12248">
      <c r="A12248" s="10" t="s">
        <v>20905</v>
      </c>
      <c r="B12248" s="11" t="s">
        <v>1129</v>
      </c>
      <c r="C12248" s="10" t="s">
        <v>12</v>
      </c>
      <c r="D12248" s="12">
        <v>37159</v>
      </c>
      <c r="E12248" s="13" t="s">
        <v>20906</v>
      </c>
      <c r="F12248" s="13" t="s">
        <v>19241</v>
      </c>
      <c r="G12248" s="14" t="s">
        <v>34</v>
      </c>
      <c r="H12248" s="15">
        <f>HYPERLINK("https://docs.wto.org/imrd/directdoc.asp?DDFDocuments/t/G/SPS/NMYS11.DOC","EN")</f>
      </c>
      <c r="I12248" s="15">
        <f>HYPERLINK("https://docs.wto.org/imrd/directdoc.asp?DDFDocuments/u/G/SPS/NMYS11.DOC","FR")</f>
      </c>
      <c r="J12248" s="15">
        <f>HYPERLINK("https://docs.wto.org/imrd/directdoc.asp?DDFDocuments/v/G/SPS/NMYS11.DOC","ES")</f>
      </c>
    </row>
    <row r="12249">
      <c r="A12249" s="10" t="s">
        <v>20907</v>
      </c>
      <c r="B12249" s="11" t="s">
        <v>134</v>
      </c>
      <c r="C12249" s="10" t="s">
        <v>201</v>
      </c>
      <c r="D12249" s="12">
        <v>37159</v>
      </c>
      <c r="E12249" s="13" t="s">
        <v>19</v>
      </c>
      <c r="F12249" s="13" t="s">
        <v>24</v>
      </c>
      <c r="G12249" s="14"/>
      <c r="H12249" s="15">
        <f>HYPERLINK("https://docs.wto.org/imrd/directdoc.asp?DDFDocuments/t/g/sps/NTHA70C1.doc","EN")</f>
      </c>
      <c r="I12249" s="15">
        <f>HYPERLINK("https://docs.wto.org/imrd/directdoc.asp?DDFDocuments/u/g/sps/NTHA70C1.doc","FR")</f>
      </c>
      <c r="J12249" s="15">
        <f>HYPERLINK("https://docs.wto.org/imrd/directdoc.asp?DDFDocuments/v/g/sps/NTHA70C1.doc","ES")</f>
      </c>
    </row>
    <row r="12250">
      <c r="A12250" s="10" t="s">
        <v>20908</v>
      </c>
      <c r="B12250" s="11" t="s">
        <v>622</v>
      </c>
      <c r="C12250" s="10" t="s">
        <v>12</v>
      </c>
      <c r="D12250" s="12">
        <v>37151</v>
      </c>
      <c r="E12250" s="13" t="s">
        <v>20909</v>
      </c>
      <c r="F12250" s="13" t="s">
        <v>7603</v>
      </c>
      <c r="G12250" s="14" t="s">
        <v>14097</v>
      </c>
      <c r="H12250" s="15">
        <f>HYPERLINK("https://docs.wto.org/imrd/directdoc.asp?DDFDocuments/t/G/SPS/NBHR2.DOC","EN")</f>
      </c>
      <c r="I12250" s="15">
        <f>HYPERLINK("https://docs.wto.org/imrd/directdoc.asp?DDFDocuments/u/G/SPS/NBHR2.DOC","FR")</f>
      </c>
      <c r="J12250" s="15">
        <f>HYPERLINK("https://docs.wto.org/imrd/directdoc.asp?DDFDocuments/v/G/SPS/NBHR2.DOC","ES")</f>
      </c>
    </row>
    <row r="12251">
      <c r="A12251" s="10" t="s">
        <v>20910</v>
      </c>
      <c r="B12251" s="11" t="s">
        <v>134</v>
      </c>
      <c r="C12251" s="10" t="s">
        <v>18</v>
      </c>
      <c r="D12251" s="12">
        <v>37148</v>
      </c>
      <c r="E12251" s="13" t="s">
        <v>19</v>
      </c>
      <c r="F12251" s="13" t="s">
        <v>4877</v>
      </c>
      <c r="G12251" s="14"/>
      <c r="H12251" s="15">
        <f>HYPERLINK("https://docs.wto.org/imrd/directdoc.asp?DDFDocuments/q/G/SPS/NTHA55R1.pdf","EN")</f>
      </c>
      <c r="I12251" s="15">
        <f>HYPERLINK("https://docs.wto.org/imrd/directdoc.asp?DDFDocuments/r/G/SPS/NTHA55R1.pdf","FR")</f>
      </c>
      <c r="J12251" s="15">
        <f>HYPERLINK("https://docs.wto.org/imrd/directdoc.asp?DDFDocuments/s/G/SPS/NTHA55R1.pdf","ES")</f>
      </c>
    </row>
    <row r="12252">
      <c r="A12252" s="10" t="s">
        <v>20911</v>
      </c>
      <c r="B12252" s="11" t="s">
        <v>134</v>
      </c>
      <c r="C12252" s="10" t="s">
        <v>18</v>
      </c>
      <c r="D12252" s="12">
        <v>37148</v>
      </c>
      <c r="E12252" s="13" t="s">
        <v>20912</v>
      </c>
      <c r="F12252" s="13" t="s">
        <v>24</v>
      </c>
      <c r="G12252" s="14"/>
      <c r="H12252" s="15">
        <f>HYPERLINK("https://docs.wto.org/imrd/directdoc.asp?DDFDocuments/t/g/sps/NTHA70.doc","EN")</f>
      </c>
      <c r="I12252" s="15">
        <f>HYPERLINK("https://docs.wto.org/imrd/directdoc.asp?DDFDocuments/u/g/sps/NTHA70.doc","FR")</f>
      </c>
      <c r="J12252" s="15">
        <f>HYPERLINK("https://docs.wto.org/imrd/directdoc.asp?DDFDocuments/v/g/sps/NTHA70.doc","ES")</f>
      </c>
    </row>
    <row r="12253">
      <c r="A12253" s="10" t="s">
        <v>20913</v>
      </c>
      <c r="B12253" s="11" t="s">
        <v>72</v>
      </c>
      <c r="C12253" s="10" t="s">
        <v>18</v>
      </c>
      <c r="D12253" s="12">
        <v>37147</v>
      </c>
      <c r="E12253" s="13" t="s">
        <v>20914</v>
      </c>
      <c r="F12253" s="13" t="s">
        <v>74</v>
      </c>
      <c r="G12253" s="14"/>
      <c r="H12253" s="15">
        <f>HYPERLINK("https://docs.wto.org/imrd/directdoc.asp?DDFDocuments/t/G/SPS/NCAN119.DOC","EN")</f>
      </c>
      <c r="I12253" s="15">
        <f>HYPERLINK("https://docs.wto.org/imrd/directdoc.asp?DDFDocuments/u/G/SPS/NCAN119.DOC","FR")</f>
      </c>
      <c r="J12253" s="15">
        <f>HYPERLINK("https://docs.wto.org/imrd/directdoc.asp?DDFDocuments/v/G/SPS/NCAN119.DOC","ES")</f>
      </c>
    </row>
    <row r="12254">
      <c r="A12254" s="10" t="s">
        <v>20915</v>
      </c>
      <c r="B12254" s="11" t="s">
        <v>82</v>
      </c>
      <c r="C12254" s="10" t="s">
        <v>40</v>
      </c>
      <c r="D12254" s="12">
        <v>37147</v>
      </c>
      <c r="E12254" s="13" t="s">
        <v>19</v>
      </c>
      <c r="F12254" s="13" t="s">
        <v>5163</v>
      </c>
      <c r="G12254" s="14" t="s">
        <v>72</v>
      </c>
      <c r="H12254" s="15">
        <f>HYPERLINK("https://docs.wto.org/imrd/directdoc.asp?DDFDocuments/t/G/SPS/NEEC131A1.DOC","EN")</f>
      </c>
      <c r="I12254" s="15">
        <f>HYPERLINK("https://docs.wto.org/imrd/directdoc.asp?DDFDocuments/u/G/SPS/NEEC131A1.DOC","FR")</f>
      </c>
      <c r="J12254" s="15">
        <f>HYPERLINK("https://docs.wto.org/imrd/directdoc.asp?DDFDocuments/v/G/SPS/NEEC131A1.DOC","ES")</f>
      </c>
    </row>
    <row r="12255">
      <c r="A12255" s="10" t="s">
        <v>20916</v>
      </c>
      <c r="B12255" s="11" t="s">
        <v>22</v>
      </c>
      <c r="C12255" s="10" t="s">
        <v>40</v>
      </c>
      <c r="D12255" s="12">
        <v>37147</v>
      </c>
      <c r="E12255" s="13" t="s">
        <v>19</v>
      </c>
      <c r="F12255" s="13" t="s">
        <v>925</v>
      </c>
      <c r="G12255" s="14" t="s">
        <v>90</v>
      </c>
      <c r="H12255" s="15">
        <f>HYPERLINK("https://docs.wto.org/imrd/directdoc.asp?DDFDocuments/t/G/SPS/NKEN2A1.DOC","EN")</f>
      </c>
      <c r="I12255" s="15">
        <f>HYPERLINK("https://docs.wto.org/imrd/directdoc.asp?DDFDocuments/u/G/SPS/NKEN2A1.DOC","FR")</f>
      </c>
      <c r="J12255" s="15">
        <f>HYPERLINK("https://docs.wto.org/imrd/directdoc.asp?DDFDocuments/v/G/SPS/NKEN2A1.DOC","ES")</f>
      </c>
    </row>
    <row r="12256">
      <c r="A12256" s="10" t="s">
        <v>20917</v>
      </c>
      <c r="B12256" s="11" t="s">
        <v>87</v>
      </c>
      <c r="C12256" s="10" t="s">
        <v>12</v>
      </c>
      <c r="D12256" s="12">
        <v>37145</v>
      </c>
      <c r="E12256" s="13" t="s">
        <v>969</v>
      </c>
      <c r="F12256" s="13" t="s">
        <v>80</v>
      </c>
      <c r="G12256" s="14"/>
      <c r="H12256" s="15">
        <f>HYPERLINK("https://docs.wto.org/imrd/directdoc.asp?DDFDocuments/t/g/sps/NMEX173.doc","EN")</f>
      </c>
      <c r="I12256" s="15">
        <f>HYPERLINK("https://docs.wto.org/imrd/directdoc.asp?DDFDocuments/u/g/sps/NMEX173.doc","FR")</f>
      </c>
      <c r="J12256" s="15">
        <f>HYPERLINK("https://docs.wto.org/imrd/directdoc.asp?DDFDocuments/v/g/sps/NMEX173.doc","ES")</f>
      </c>
    </row>
    <row r="12257">
      <c r="A12257" s="10" t="s">
        <v>20918</v>
      </c>
      <c r="B12257" s="11" t="s">
        <v>622</v>
      </c>
      <c r="C12257" s="10" t="s">
        <v>12</v>
      </c>
      <c r="D12257" s="12">
        <v>37144</v>
      </c>
      <c r="E12257" s="13" t="s">
        <v>20919</v>
      </c>
      <c r="F12257" s="13" t="s">
        <v>868</v>
      </c>
      <c r="G12257" s="14"/>
      <c r="H12257" s="15">
        <f>HYPERLINK("https://docs.wto.org/imrd/directdoc.asp?DDFDocuments/q/G/SPS/NBHR3.pdf","EN")</f>
      </c>
      <c r="I12257" s="15">
        <f>HYPERLINK("https://docs.wto.org/imrd/directdoc.asp?DDFDocuments/r/G/SPS/NBHR3.pdf","FR")</f>
      </c>
      <c r="J12257" s="15">
        <f>HYPERLINK("https://docs.wto.org/imrd/directdoc.asp?DDFDocuments/s/G/SPS/NBHR3.pdf","ES")</f>
      </c>
    </row>
    <row r="12258">
      <c r="A12258" s="10" t="s">
        <v>20920</v>
      </c>
      <c r="B12258" s="11" t="s">
        <v>6821</v>
      </c>
      <c r="C12258" s="10" t="s">
        <v>18</v>
      </c>
      <c r="D12258" s="12">
        <v>37144</v>
      </c>
      <c r="E12258" s="13" t="s">
        <v>20921</v>
      </c>
      <c r="F12258" s="13" t="s">
        <v>20922</v>
      </c>
      <c r="G12258" s="14"/>
      <c r="H12258" s="15">
        <f>HYPERLINK("https://docs.wto.org/imrd/directdoc.asp?DDFDocuments/t/G/SPS/NFJI2.DOC","EN")</f>
      </c>
      <c r="I12258" s="15">
        <f>HYPERLINK("https://docs.wto.org/imrd/directdoc.asp?DDFDocuments/u/G/SPS/NFJI2.DOC","FR")</f>
      </c>
      <c r="J12258" s="15">
        <f>HYPERLINK("https://docs.wto.org/imrd/directdoc.asp?DDFDocuments/v/G/SPS/NFJI2.DOC","ES")</f>
      </c>
    </row>
    <row r="12259">
      <c r="A12259" s="10" t="s">
        <v>20923</v>
      </c>
      <c r="B12259" s="11" t="s">
        <v>195</v>
      </c>
      <c r="C12259" s="10" t="s">
        <v>54</v>
      </c>
      <c r="D12259" s="12">
        <v>37144</v>
      </c>
      <c r="E12259" s="13" t="s">
        <v>19</v>
      </c>
      <c r="F12259" s="13" t="s">
        <v>92</v>
      </c>
      <c r="G12259" s="14" t="s">
        <v>1120</v>
      </c>
      <c r="H12259" s="15">
        <f>HYPERLINK("https://docs.wto.org/imrd/directdoc.asp?DDFDocuments/t/G/SPS/NNZL153A1.DOC","EN")</f>
      </c>
      <c r="I12259" s="15">
        <f>HYPERLINK("https://docs.wto.org/imrd/directdoc.asp?DDFDocuments/u/G/SPS/NNZL153A1.DOC","FR")</f>
      </c>
      <c r="J12259" s="15">
        <f>HYPERLINK("https://docs.wto.org/imrd/directdoc.asp?DDFDocuments/v/G/SPS/NNZL153A1.DOC","ES")</f>
      </c>
    </row>
    <row r="12260">
      <c r="A12260" s="10" t="s">
        <v>20924</v>
      </c>
      <c r="B12260" s="11" t="s">
        <v>161</v>
      </c>
      <c r="C12260" s="10" t="s">
        <v>40</v>
      </c>
      <c r="D12260" s="12">
        <v>37144</v>
      </c>
      <c r="E12260" s="13" t="s">
        <v>19</v>
      </c>
      <c r="F12260" s="13" t="s">
        <v>158</v>
      </c>
      <c r="G12260" s="14" t="s">
        <v>72</v>
      </c>
      <c r="H12260" s="15">
        <f>HYPERLINK("https://docs.wto.org/imrd/directdoc.asp?DDFDocuments/t/G/SPS/NUSA476A1.DOC","EN")</f>
      </c>
      <c r="I12260" s="15">
        <f>HYPERLINK("https://docs.wto.org/imrd/directdoc.asp?DDFDocuments/u/G/SPS/NUSA476A1.DOC","FR")</f>
      </c>
      <c r="J12260" s="15">
        <f>HYPERLINK("https://docs.wto.org/imrd/directdoc.asp?DDFDocuments/v/G/SPS/NUSA476A1.DOC","ES")</f>
      </c>
    </row>
    <row r="12261">
      <c r="A12261" s="10" t="s">
        <v>20925</v>
      </c>
      <c r="B12261" s="11" t="s">
        <v>161</v>
      </c>
      <c r="C12261" s="10" t="s">
        <v>18</v>
      </c>
      <c r="D12261" s="12">
        <v>37144</v>
      </c>
      <c r="E12261" s="13" t="s">
        <v>20926</v>
      </c>
      <c r="F12261" s="13" t="s">
        <v>2192</v>
      </c>
      <c r="G12261" s="14" t="s">
        <v>34</v>
      </c>
      <c r="H12261" s="15">
        <f>HYPERLINK("https://docs.wto.org/imrd/directdoc.asp?DDFDocuments/t/g/sps/NUSA500.doc","EN")</f>
      </c>
      <c r="I12261" s="15">
        <f>HYPERLINK("https://docs.wto.org/imrd/directdoc.asp?DDFDocuments/u/g/sps/NUSA500.doc","FR")</f>
      </c>
      <c r="J12261" s="15">
        <f>HYPERLINK("https://docs.wto.org/imrd/directdoc.asp?DDFDocuments/v/g/sps/NUSA500.doc","ES")</f>
      </c>
    </row>
    <row r="12262">
      <c r="A12262" s="10" t="s">
        <v>20927</v>
      </c>
      <c r="B12262" s="11" t="s">
        <v>153</v>
      </c>
      <c r="C12262" s="10" t="s">
        <v>18</v>
      </c>
      <c r="D12262" s="12">
        <v>37139</v>
      </c>
      <c r="E12262" s="13" t="s">
        <v>20928</v>
      </c>
      <c r="F12262" s="13" t="s">
        <v>24</v>
      </c>
      <c r="G12262" s="14"/>
      <c r="H12262" s="15">
        <f>HYPERLINK("https://docs.wto.org/imrd/directdoc.asp?DDFDocuments/q/G/SPS/NKOR99.pdf","EN")</f>
      </c>
      <c r="I12262" s="15">
        <f>HYPERLINK("https://docs.wto.org/imrd/directdoc.asp?DDFDocuments/r/G/SPS/NKOR99.pdf","FR")</f>
      </c>
      <c r="J12262" s="15">
        <f>HYPERLINK("https://docs.wto.org/imrd/directdoc.asp?DDFDocuments/s/G/SPS/NKOR99.pdf","ES")</f>
      </c>
    </row>
    <row r="12263">
      <c r="A12263" s="10" t="s">
        <v>20929</v>
      </c>
      <c r="B12263" s="11" t="s">
        <v>87</v>
      </c>
      <c r="C12263" s="10" t="s">
        <v>18</v>
      </c>
      <c r="D12263" s="12">
        <v>37138</v>
      </c>
      <c r="E12263" s="13" t="s">
        <v>20930</v>
      </c>
      <c r="F12263" s="13" t="s">
        <v>32</v>
      </c>
      <c r="G12263" s="14"/>
      <c r="H12263" s="15">
        <f>HYPERLINK("https://docs.wto.org/imrd/directdoc.asp?DDFDocuments/t/G/SPS/NMEX172.DOC","EN")</f>
      </c>
      <c r="I12263" s="15">
        <f>HYPERLINK("https://docs.wto.org/imrd/directdoc.asp?DDFDocuments/u/G/SPS/NMEX172.DOC","FR")</f>
      </c>
      <c r="J12263" s="15">
        <f>HYPERLINK("https://docs.wto.org/imrd/directdoc.asp?DDFDocuments/v/G/SPS/NMEX172.DOC","ES")</f>
      </c>
    </row>
    <row r="12264">
      <c r="A12264" s="10" t="s">
        <v>20931</v>
      </c>
      <c r="B12264" s="11" t="s">
        <v>161</v>
      </c>
      <c r="C12264" s="10" t="s">
        <v>40</v>
      </c>
      <c r="D12264" s="12">
        <v>37138</v>
      </c>
      <c r="E12264" s="13" t="s">
        <v>19</v>
      </c>
      <c r="F12264" s="13" t="s">
        <v>186</v>
      </c>
      <c r="G12264" s="14" t="s">
        <v>379</v>
      </c>
      <c r="H12264" s="15">
        <f>HYPERLINK("https://docs.wto.org/imrd/directdoc.asp?DDFDocuments/t/G/SPS/NUSA317A1.DOC","EN")</f>
      </c>
      <c r="I12264" s="15">
        <f>HYPERLINK("https://docs.wto.org/imrd/directdoc.asp?DDFDocuments/u/G/SPS/NUSA317A1.DOC","FR")</f>
      </c>
      <c r="J12264" s="15">
        <f>HYPERLINK("https://docs.wto.org/imrd/directdoc.asp?DDFDocuments/v/G/SPS/NUSA317A1.DOC","ES")</f>
      </c>
    </row>
    <row r="12265">
      <c r="A12265" s="10" t="s">
        <v>20932</v>
      </c>
      <c r="B12265" s="11" t="s">
        <v>161</v>
      </c>
      <c r="C12265" s="10" t="s">
        <v>18</v>
      </c>
      <c r="D12265" s="12">
        <v>37138</v>
      </c>
      <c r="E12265" s="13" t="s">
        <v>20933</v>
      </c>
      <c r="F12265" s="13" t="s">
        <v>992</v>
      </c>
      <c r="G12265" s="14"/>
      <c r="H12265" s="15">
        <f>HYPERLINK("https://docs.wto.org/imrd/directdoc.asp?DDFDocuments/t/g/sps/NUSA496.doc","EN")</f>
      </c>
      <c r="I12265" s="15">
        <f>HYPERLINK("https://docs.wto.org/imrd/directdoc.asp?DDFDocuments/u/g/sps/NUSA496.doc","FR")</f>
      </c>
      <c r="J12265" s="15">
        <f>HYPERLINK("https://docs.wto.org/imrd/directdoc.asp?DDFDocuments/v/g/sps/NUSA496.doc","ES")</f>
      </c>
    </row>
    <row r="12266">
      <c r="A12266" s="10" t="s">
        <v>20934</v>
      </c>
      <c r="B12266" s="11" t="s">
        <v>365</v>
      </c>
      <c r="C12266" s="10" t="s">
        <v>18</v>
      </c>
      <c r="D12266" s="12">
        <v>37132</v>
      </c>
      <c r="E12266" s="13" t="s">
        <v>20935</v>
      </c>
      <c r="F12266" s="13" t="s">
        <v>368</v>
      </c>
      <c r="G12266" s="14" t="s">
        <v>2110</v>
      </c>
      <c r="H12266" s="15">
        <f>HYPERLINK("https://docs.wto.org/imrd/directdoc.asp?DDFDocuments/t/G/SPS/NCHL89.DOC","EN")</f>
      </c>
      <c r="I12266" s="15">
        <f>HYPERLINK("https://docs.wto.org/imrd/directdoc.asp?DDFDocuments/u/G/SPS/NCHL89.DOC","FR")</f>
      </c>
      <c r="J12266" s="15">
        <f>HYPERLINK("https://docs.wto.org/imrd/directdoc.asp?DDFDocuments/v/G/SPS/NCHL89.DOC","ES")</f>
      </c>
    </row>
    <row r="12267">
      <c r="A12267" s="10" t="s">
        <v>20936</v>
      </c>
      <c r="B12267" s="11" t="s">
        <v>365</v>
      </c>
      <c r="C12267" s="10" t="s">
        <v>18</v>
      </c>
      <c r="D12267" s="12">
        <v>37132</v>
      </c>
      <c r="E12267" s="13" t="s">
        <v>20937</v>
      </c>
      <c r="F12267" s="13" t="s">
        <v>368</v>
      </c>
      <c r="G12267" s="14" t="s">
        <v>2110</v>
      </c>
      <c r="H12267" s="15">
        <f>HYPERLINK("https://docs.wto.org/imrd/directdoc.asp?DDFDocuments/t/G/SPS/NCHL90.DOC","EN")</f>
      </c>
      <c r="I12267" s="15">
        <f>HYPERLINK("https://docs.wto.org/imrd/directdoc.asp?DDFDocuments/u/G/SPS/NCHL90.DOC","FR")</f>
      </c>
      <c r="J12267" s="15">
        <f>HYPERLINK("https://docs.wto.org/imrd/directdoc.asp?DDFDocuments/v/G/SPS/NCHL90.DOC","ES")</f>
      </c>
    </row>
    <row r="12268">
      <c r="A12268" s="10" t="s">
        <v>20938</v>
      </c>
      <c r="B12268" s="11" t="s">
        <v>365</v>
      </c>
      <c r="C12268" s="10" t="s">
        <v>18</v>
      </c>
      <c r="D12268" s="12">
        <v>37132</v>
      </c>
      <c r="E12268" s="13" t="s">
        <v>20939</v>
      </c>
      <c r="F12268" s="13" t="s">
        <v>368</v>
      </c>
      <c r="G12268" s="14" t="s">
        <v>2110</v>
      </c>
      <c r="H12268" s="15">
        <f>HYPERLINK("https://docs.wto.org/imrd/directdoc.asp?DDFDocuments/q/G/SPS/NCHL91.pdf","EN")</f>
      </c>
      <c r="I12268" s="15">
        <f>HYPERLINK("https://docs.wto.org/imrd/directdoc.asp?DDFDocuments/r/G/SPS/NCHL91.pdf","FR")</f>
      </c>
      <c r="J12268" s="15">
        <f>HYPERLINK("https://docs.wto.org/imrd/directdoc.asp?DDFDocuments/s/G/SPS/NCHL91.pdf","ES")</f>
      </c>
    </row>
    <row r="12269">
      <c r="A12269" s="10" t="s">
        <v>20940</v>
      </c>
      <c r="B12269" s="11" t="s">
        <v>134</v>
      </c>
      <c r="C12269" s="10" t="s">
        <v>18</v>
      </c>
      <c r="D12269" s="12">
        <v>37132</v>
      </c>
      <c r="E12269" s="13" t="s">
        <v>20941</v>
      </c>
      <c r="F12269" s="13" t="s">
        <v>144</v>
      </c>
      <c r="G12269" s="14"/>
      <c r="H12269" s="15">
        <f>HYPERLINK("https://docs.wto.org/imrd/directdoc.asp?DDFDocuments/t/G/SPS/NTHA67.DOC","EN")</f>
      </c>
      <c r="I12269" s="15">
        <f>HYPERLINK("https://docs.wto.org/imrd/directdoc.asp?DDFDocuments/u/G/SPS/NTHA67.DOC","FR")</f>
      </c>
      <c r="J12269" s="15">
        <f>HYPERLINK("https://docs.wto.org/imrd/directdoc.asp?DDFDocuments/v/G/SPS/NTHA67.DOC","ES")</f>
      </c>
    </row>
    <row r="12270">
      <c r="A12270" s="10" t="s">
        <v>20942</v>
      </c>
      <c r="B12270" s="11" t="s">
        <v>134</v>
      </c>
      <c r="C12270" s="10" t="s">
        <v>18</v>
      </c>
      <c r="D12270" s="12">
        <v>37132</v>
      </c>
      <c r="E12270" s="13" t="s">
        <v>20943</v>
      </c>
      <c r="F12270" s="13" t="s">
        <v>10040</v>
      </c>
      <c r="G12270" s="14"/>
      <c r="H12270" s="15">
        <f>HYPERLINK("https://docs.wto.org/imrd/directdoc.asp?DDFDocuments/t/g/sps/NTHA68.doc","EN")</f>
      </c>
      <c r="I12270" s="15">
        <f>HYPERLINK("https://docs.wto.org/imrd/directdoc.asp?DDFDocuments/u/g/sps/NTHA68.doc","FR")</f>
      </c>
      <c r="J12270" s="15">
        <f>HYPERLINK("https://docs.wto.org/imrd/directdoc.asp?DDFDocuments/v/g/sps/NTHA68.doc","ES")</f>
      </c>
    </row>
    <row r="12271">
      <c r="A12271" s="10" t="s">
        <v>20944</v>
      </c>
      <c r="B12271" s="11" t="s">
        <v>195</v>
      </c>
      <c r="C12271" s="10" t="s">
        <v>18</v>
      </c>
      <c r="D12271" s="12">
        <v>37126</v>
      </c>
      <c r="E12271" s="13" t="s">
        <v>20945</v>
      </c>
      <c r="F12271" s="13" t="s">
        <v>144</v>
      </c>
      <c r="G12271" s="14" t="s">
        <v>20946</v>
      </c>
      <c r="H12271" s="15">
        <f>HYPERLINK("https://docs.wto.org/imrd/directdoc.asp?DDFDocuments/t/G/SPS/NNZL154.DOC","EN")</f>
      </c>
      <c r="I12271" s="15">
        <f>HYPERLINK("https://docs.wto.org/imrd/directdoc.asp?DDFDocuments/u/G/SPS/NNZL154.DOC","FR")</f>
      </c>
      <c r="J12271" s="15">
        <f>HYPERLINK("https://docs.wto.org/imrd/directdoc.asp?DDFDocuments/v/G/SPS/NNZL154.DOC","ES")</f>
      </c>
    </row>
    <row r="12272">
      <c r="A12272" s="10" t="s">
        <v>20947</v>
      </c>
      <c r="B12272" s="11" t="s">
        <v>161</v>
      </c>
      <c r="C12272" s="10" t="s">
        <v>18</v>
      </c>
      <c r="D12272" s="12">
        <v>37126</v>
      </c>
      <c r="E12272" s="13" t="s">
        <v>20948</v>
      </c>
      <c r="F12272" s="13" t="s">
        <v>20949</v>
      </c>
      <c r="G12272" s="14"/>
      <c r="H12272" s="15">
        <f>HYPERLINK("https://docs.wto.org/imrd/directdoc.asp?DDFDocuments/t/G/SPS/NUSA491.DOC","EN")</f>
      </c>
      <c r="I12272" s="15">
        <f>HYPERLINK("https://docs.wto.org/imrd/directdoc.asp?DDFDocuments/u/G/SPS/NUSA491.DOC","FR")</f>
      </c>
      <c r="J12272" s="15">
        <f>HYPERLINK("https://docs.wto.org/imrd/directdoc.asp?DDFDocuments/v/G/SPS/NUSA491.DOC","ES")</f>
      </c>
    </row>
    <row r="12273">
      <c r="A12273" s="10" t="s">
        <v>20950</v>
      </c>
      <c r="B12273" s="11" t="s">
        <v>153</v>
      </c>
      <c r="C12273" s="10" t="s">
        <v>18</v>
      </c>
      <c r="D12273" s="12">
        <v>37120</v>
      </c>
      <c r="E12273" s="13" t="s">
        <v>20951</v>
      </c>
      <c r="F12273" s="13" t="s">
        <v>992</v>
      </c>
      <c r="G12273" s="14"/>
      <c r="H12273" s="15">
        <f>HYPERLINK("https://docs.wto.org/imrd/directdoc.asp?DDFDocuments/t/G/SPS/NKOR100.DOC","EN")</f>
      </c>
      <c r="I12273" s="15">
        <f>HYPERLINK("https://docs.wto.org/imrd/directdoc.asp?DDFDocuments/u/G/SPS/NKOR100.DOC","FR")</f>
      </c>
      <c r="J12273" s="15">
        <f>HYPERLINK("https://docs.wto.org/imrd/directdoc.asp?DDFDocuments/v/G/SPS/NKOR100.DOC","ES")</f>
      </c>
    </row>
    <row r="12274">
      <c r="A12274" s="10" t="s">
        <v>20952</v>
      </c>
      <c r="B12274" s="11" t="s">
        <v>161</v>
      </c>
      <c r="C12274" s="10" t="s">
        <v>18</v>
      </c>
      <c r="D12274" s="12">
        <v>37120</v>
      </c>
      <c r="E12274" s="13" t="s">
        <v>20953</v>
      </c>
      <c r="F12274" s="13" t="s">
        <v>24</v>
      </c>
      <c r="G12274" s="14" t="s">
        <v>554</v>
      </c>
      <c r="H12274" s="15">
        <f>HYPERLINK("https://docs.wto.org/imrd/directdoc.asp?DDFDocuments/t/G/SPS/NUSA490.DOC","EN")</f>
      </c>
      <c r="I12274" s="15">
        <f>HYPERLINK("https://docs.wto.org/imrd/directdoc.asp?DDFDocuments/u/G/SPS/NUSA490.DOC","FR")</f>
      </c>
      <c r="J12274" s="15">
        <f>HYPERLINK("https://docs.wto.org/imrd/directdoc.asp?DDFDocuments/v/G/SPS/NUSA490.DOC","ES")</f>
      </c>
    </row>
    <row r="12275">
      <c r="A12275" s="10" t="s">
        <v>20954</v>
      </c>
      <c r="B12275" s="11" t="s">
        <v>145</v>
      </c>
      <c r="C12275" s="10" t="s">
        <v>18</v>
      </c>
      <c r="D12275" s="12">
        <v>37119</v>
      </c>
      <c r="E12275" s="13" t="s">
        <v>20955</v>
      </c>
      <c r="F12275" s="13" t="s">
        <v>20956</v>
      </c>
      <c r="G12275" s="14" t="s">
        <v>95</v>
      </c>
      <c r="H12275" s="15">
        <f>HYPERLINK("https://docs.wto.org/imrd/directdoc.asp?DDFDocuments/t/G/SPS/NPHL32.DOC","EN")</f>
      </c>
      <c r="I12275" s="15">
        <f>HYPERLINK("https://docs.wto.org/imrd/directdoc.asp?DDFDocuments/u/G/SPS/NPHL32.DOC","FR")</f>
      </c>
      <c r="J12275" s="15">
        <f>HYPERLINK("https://docs.wto.org/imrd/directdoc.asp?DDFDocuments/v/G/SPS/NPHL32.DOC","ES")</f>
      </c>
    </row>
    <row r="12276">
      <c r="A12276" s="10" t="s">
        <v>20957</v>
      </c>
      <c r="B12276" s="11" t="s">
        <v>365</v>
      </c>
      <c r="C12276" s="10" t="s">
        <v>18</v>
      </c>
      <c r="D12276" s="12">
        <v>37113</v>
      </c>
      <c r="E12276" s="13" t="s">
        <v>12367</v>
      </c>
      <c r="F12276" s="13" t="s">
        <v>1282</v>
      </c>
      <c r="G12276" s="14"/>
      <c r="H12276" s="15">
        <f>HYPERLINK("https://docs.wto.org/imrd/directdoc.asp?DDFDocuments/t/g/sps/NCHL88.doc","EN")</f>
      </c>
      <c r="I12276" s="15">
        <f>HYPERLINK("https://docs.wto.org/imrd/directdoc.asp?DDFDocuments/u/g/sps/NCHL88.doc","FR")</f>
      </c>
      <c r="J12276" s="15">
        <f>HYPERLINK("https://docs.wto.org/imrd/directdoc.asp?DDFDocuments/v/g/sps/NCHL88.doc","ES")</f>
      </c>
    </row>
    <row r="12277">
      <c r="A12277" s="10" t="s">
        <v>20958</v>
      </c>
      <c r="B12277" s="11" t="s">
        <v>195</v>
      </c>
      <c r="C12277" s="10" t="s">
        <v>12</v>
      </c>
      <c r="D12277" s="12">
        <v>37113</v>
      </c>
      <c r="E12277" s="13" t="s">
        <v>20959</v>
      </c>
      <c r="F12277" s="13" t="s">
        <v>92</v>
      </c>
      <c r="G12277" s="14" t="s">
        <v>72</v>
      </c>
      <c r="H12277" s="15">
        <f>HYPERLINK("https://docs.wto.org/imrd/directdoc.asp?DDFDocuments/t/G/SPS/NNZL153.DOC","EN")</f>
      </c>
      <c r="I12277" s="15">
        <f>HYPERLINK("https://docs.wto.org/imrd/directdoc.asp?DDFDocuments/u/G/SPS/NNZL153.DOC","FR")</f>
      </c>
      <c r="J12277" s="15">
        <f>HYPERLINK("https://docs.wto.org/imrd/directdoc.asp?DDFDocuments/v/G/SPS/NNZL153.DOC","ES")</f>
      </c>
    </row>
    <row r="12278">
      <c r="A12278" s="10" t="s">
        <v>20960</v>
      </c>
      <c r="B12278" s="11" t="s">
        <v>145</v>
      </c>
      <c r="C12278" s="10" t="s">
        <v>18</v>
      </c>
      <c r="D12278" s="12">
        <v>37110</v>
      </c>
      <c r="E12278" s="13" t="s">
        <v>20961</v>
      </c>
      <c r="F12278" s="13" t="s">
        <v>20867</v>
      </c>
      <c r="G12278" s="14" t="s">
        <v>257</v>
      </c>
      <c r="H12278" s="15">
        <f>HYPERLINK("https://docs.wto.org/imrd/directdoc.asp?DDFDocuments/t/G/SPS/NPHL31.DOC","EN")</f>
      </c>
      <c r="I12278" s="15">
        <f>HYPERLINK("https://docs.wto.org/imrd/directdoc.asp?DDFDocuments/u/G/SPS/NPHL31.DOC","FR")</f>
      </c>
      <c r="J12278" s="15">
        <f>HYPERLINK("https://docs.wto.org/imrd/directdoc.asp?DDFDocuments/v/G/SPS/NPHL31.DOC","ES")</f>
      </c>
    </row>
    <row r="12279">
      <c r="A12279" s="10" t="s">
        <v>20962</v>
      </c>
      <c r="B12279" s="11" t="s">
        <v>82</v>
      </c>
      <c r="C12279" s="10" t="s">
        <v>18</v>
      </c>
      <c r="D12279" s="12">
        <v>37109</v>
      </c>
      <c r="E12279" s="13" t="s">
        <v>20963</v>
      </c>
      <c r="F12279" s="13" t="s">
        <v>20964</v>
      </c>
      <c r="G12279" s="14"/>
      <c r="H12279" s="15">
        <f>HYPERLINK("https://docs.wto.org/imrd/directdoc.asp?DDFDocuments/t/G/SPS/NEEC134.DOC","EN")</f>
      </c>
      <c r="I12279" s="15">
        <f>HYPERLINK("https://docs.wto.org/imrd/directdoc.asp?DDFDocuments/u/G/SPS/NEEC134.DOC","FR")</f>
      </c>
      <c r="J12279" s="15">
        <f>HYPERLINK("https://docs.wto.org/imrd/directdoc.asp?DDFDocuments/v/G/SPS/NEEC134.DOC","ES")</f>
      </c>
    </row>
    <row r="12280">
      <c r="A12280" s="10" t="s">
        <v>20965</v>
      </c>
      <c r="B12280" s="11" t="s">
        <v>82</v>
      </c>
      <c r="C12280" s="10" t="s">
        <v>18</v>
      </c>
      <c r="D12280" s="12">
        <v>37109</v>
      </c>
      <c r="E12280" s="13" t="s">
        <v>20966</v>
      </c>
      <c r="F12280" s="13" t="s">
        <v>20964</v>
      </c>
      <c r="G12280" s="14"/>
      <c r="H12280" s="15">
        <f>HYPERLINK("https://docs.wto.org/imrd/directdoc.asp?DDFDocuments/t/g/sps/NEEC135.doc","EN")</f>
      </c>
      <c r="I12280" s="15">
        <f>HYPERLINK("https://docs.wto.org/imrd/directdoc.asp?DDFDocuments/u/g/sps/NEEC135.doc","FR")</f>
      </c>
      <c r="J12280" s="15">
        <f>HYPERLINK("https://docs.wto.org/imrd/directdoc.asp?DDFDocuments/v/g/sps/NEEC135.doc","ES")</f>
      </c>
    </row>
    <row r="12281">
      <c r="A12281" s="10" t="s">
        <v>20967</v>
      </c>
      <c r="B12281" s="11" t="s">
        <v>82</v>
      </c>
      <c r="C12281" s="10" t="s">
        <v>18</v>
      </c>
      <c r="D12281" s="12">
        <v>37109</v>
      </c>
      <c r="E12281" s="13" t="s">
        <v>20968</v>
      </c>
      <c r="F12281" s="13" t="s">
        <v>20964</v>
      </c>
      <c r="G12281" s="14"/>
      <c r="H12281" s="15">
        <f>HYPERLINK("https://docs.wto.org/imrd/directdoc.asp?DDFDocuments/t/G/SPS/NEEC136.DOC","EN")</f>
      </c>
      <c r="I12281" s="15">
        <f>HYPERLINK("https://docs.wto.org/imrd/directdoc.asp?DDFDocuments/u/G/SPS/NEEC136.DOC","FR")</f>
      </c>
      <c r="J12281" s="15">
        <f>HYPERLINK("https://docs.wto.org/imrd/directdoc.asp?DDFDocuments/v/G/SPS/NEEC136.DOC","ES")</f>
      </c>
    </row>
    <row r="12282">
      <c r="A12282" s="10" t="s">
        <v>20969</v>
      </c>
      <c r="B12282" s="11" t="s">
        <v>82</v>
      </c>
      <c r="C12282" s="10" t="s">
        <v>18</v>
      </c>
      <c r="D12282" s="12">
        <v>37109</v>
      </c>
      <c r="E12282" s="13" t="s">
        <v>20970</v>
      </c>
      <c r="F12282" s="13" t="s">
        <v>14767</v>
      </c>
      <c r="G12282" s="14"/>
      <c r="H12282" s="15">
        <f>HYPERLINK("https://docs.wto.org/imrd/directdoc.asp?DDFDocuments/t/G/SPS/NEEC137.DOC","EN")</f>
      </c>
      <c r="I12282" s="15">
        <f>HYPERLINK("https://docs.wto.org/imrd/directdoc.asp?DDFDocuments/u/G/SPS/NEEC137.DOC","FR")</f>
      </c>
      <c r="J12282" s="15">
        <f>HYPERLINK("https://docs.wto.org/imrd/directdoc.asp?DDFDocuments/v/G/SPS/NEEC137.DOC","ES")</f>
      </c>
    </row>
    <row r="12283">
      <c r="A12283" s="10" t="s">
        <v>20971</v>
      </c>
      <c r="B12283" s="11" t="s">
        <v>82</v>
      </c>
      <c r="C12283" s="10" t="s">
        <v>18</v>
      </c>
      <c r="D12283" s="12">
        <v>37106</v>
      </c>
      <c r="E12283" s="13" t="s">
        <v>20972</v>
      </c>
      <c r="F12283" s="13" t="s">
        <v>7603</v>
      </c>
      <c r="G12283" s="14" t="s">
        <v>257</v>
      </c>
      <c r="H12283" s="15">
        <f>HYPERLINK("https://docs.wto.org/imrd/directdoc.asp?DDFDocuments/t/g/sps/NEEC133.doc","EN")</f>
      </c>
      <c r="I12283" s="15">
        <f>HYPERLINK("https://docs.wto.org/imrd/directdoc.asp?DDFDocuments/u/g/sps/NEEC133.doc","FR")</f>
      </c>
      <c r="J12283" s="15">
        <f>HYPERLINK("https://docs.wto.org/imrd/directdoc.asp?DDFDocuments/v/g/sps/NEEC133.doc","ES")</f>
      </c>
    </row>
    <row r="12284">
      <c r="A12284" s="10" t="s">
        <v>20973</v>
      </c>
      <c r="B12284" s="11" t="s">
        <v>153</v>
      </c>
      <c r="C12284" s="10" t="s">
        <v>12</v>
      </c>
      <c r="D12284" s="12">
        <v>37106</v>
      </c>
      <c r="E12284" s="13" t="s">
        <v>11170</v>
      </c>
      <c r="F12284" s="13" t="s">
        <v>9716</v>
      </c>
      <c r="G12284" s="14" t="s">
        <v>17004</v>
      </c>
      <c r="H12284" s="15">
        <f>HYPERLINK("https://docs.wto.org/imrd/directdoc.asp?DDFDocuments/t/G/SPS/NKOR98.DOC","EN")</f>
      </c>
      <c r="I12284" s="15">
        <f>HYPERLINK("https://docs.wto.org/imrd/directdoc.asp?DDFDocuments/u/G/SPS/NKOR98.DOC","FR")</f>
      </c>
      <c r="J12284" s="15">
        <f>HYPERLINK("https://docs.wto.org/imrd/directdoc.asp?DDFDocuments/v/G/SPS/NKOR98.DOC","ES")</f>
      </c>
    </row>
    <row r="12285">
      <c r="A12285" s="10" t="s">
        <v>20974</v>
      </c>
      <c r="B12285" s="11" t="s">
        <v>195</v>
      </c>
      <c r="C12285" s="10" t="s">
        <v>40</v>
      </c>
      <c r="D12285" s="12">
        <v>37106</v>
      </c>
      <c r="E12285" s="13" t="s">
        <v>19</v>
      </c>
      <c r="F12285" s="13" t="s">
        <v>925</v>
      </c>
      <c r="G12285" s="14" t="s">
        <v>6821</v>
      </c>
      <c r="H12285" s="15">
        <f>HYPERLINK("https://docs.wto.org/imrd/directdoc.asp?DDFDocuments/t/G/SPS/NNZL142A1.DOC","EN")</f>
      </c>
      <c r="I12285" s="15">
        <f>HYPERLINK("https://docs.wto.org/imrd/directdoc.asp?DDFDocuments/u/G/SPS/NNZL142A1.DOC","FR")</f>
      </c>
      <c r="J12285" s="15">
        <f>HYPERLINK("https://docs.wto.org/imrd/directdoc.asp?DDFDocuments/v/G/SPS/NNZL142A1.DOC","ES")</f>
      </c>
    </row>
    <row r="12286">
      <c r="A12286" s="10" t="s">
        <v>20975</v>
      </c>
      <c r="B12286" s="11" t="s">
        <v>195</v>
      </c>
      <c r="C12286" s="10" t="s">
        <v>18</v>
      </c>
      <c r="D12286" s="12">
        <v>37106</v>
      </c>
      <c r="E12286" s="13" t="s">
        <v>19836</v>
      </c>
      <c r="F12286" s="13" t="s">
        <v>144</v>
      </c>
      <c r="G12286" s="14" t="s">
        <v>188</v>
      </c>
      <c r="H12286" s="15">
        <f>HYPERLINK("https://docs.wto.org/imrd/directdoc.asp?DDFDocuments/t/g/sps/NNZL151.doc","EN")</f>
      </c>
      <c r="I12286" s="15">
        <f>HYPERLINK("https://docs.wto.org/imrd/directdoc.asp?DDFDocuments/u/g/sps/NNZL151.doc","FR")</f>
      </c>
      <c r="J12286" s="15">
        <f>HYPERLINK("https://docs.wto.org/imrd/directdoc.asp?DDFDocuments/v/g/sps/NNZL151.doc","ES")</f>
      </c>
    </row>
    <row r="12287">
      <c r="A12287" s="10" t="s">
        <v>20976</v>
      </c>
      <c r="B12287" s="11" t="s">
        <v>1600</v>
      </c>
      <c r="C12287" s="10" t="s">
        <v>18</v>
      </c>
      <c r="D12287" s="12">
        <v>37103</v>
      </c>
      <c r="E12287" s="13" t="s">
        <v>20977</v>
      </c>
      <c r="F12287" s="13" t="s">
        <v>158</v>
      </c>
      <c r="G12287" s="14"/>
      <c r="H12287" s="15">
        <f>HYPERLINK("https://docs.wto.org/imrd/directdoc.asp?DDFDocuments/t/G/SPS/NMAR13.DOC","EN")</f>
      </c>
      <c r="I12287" s="15">
        <f>HYPERLINK("https://docs.wto.org/imrd/directdoc.asp?DDFDocuments/u/G/SPS/NMAR13.DOC","FR")</f>
      </c>
      <c r="J12287" s="15">
        <f>HYPERLINK("https://docs.wto.org/imrd/directdoc.asp?DDFDocuments/v/G/SPS/NMAR13.DOC","ES")</f>
      </c>
    </row>
    <row r="12288">
      <c r="A12288" s="10" t="s">
        <v>20978</v>
      </c>
      <c r="B12288" s="11" t="s">
        <v>127</v>
      </c>
      <c r="C12288" s="10" t="s">
        <v>18</v>
      </c>
      <c r="D12288" s="12">
        <v>37102</v>
      </c>
      <c r="E12288" s="13" t="s">
        <v>20979</v>
      </c>
      <c r="F12288" s="13" t="s">
        <v>92</v>
      </c>
      <c r="G12288" s="14" t="s">
        <v>20980</v>
      </c>
      <c r="H12288" s="15">
        <f>HYPERLINK("https://docs.wto.org/imrd/directdoc.asp?DDFDocuments/t/G/SPS/NHKG17.DOC","EN")</f>
      </c>
      <c r="I12288" s="15">
        <f>HYPERLINK("https://docs.wto.org/imrd/directdoc.asp?DDFDocuments/u/G/SPS/NHKG17.DOC","FR")</f>
      </c>
      <c r="J12288" s="15">
        <f>HYPERLINK("https://docs.wto.org/imrd/directdoc.asp?DDFDocuments/v/G/SPS/NHKG17.DOC","ES")</f>
      </c>
    </row>
    <row r="12289">
      <c r="A12289" s="10" t="s">
        <v>20981</v>
      </c>
      <c r="B12289" s="11" t="s">
        <v>233</v>
      </c>
      <c r="C12289" s="10" t="s">
        <v>18</v>
      </c>
      <c r="D12289" s="12">
        <v>37102</v>
      </c>
      <c r="E12289" s="13" t="s">
        <v>19</v>
      </c>
      <c r="F12289" s="13" t="s">
        <v>158</v>
      </c>
      <c r="G12289" s="14" t="s">
        <v>349</v>
      </c>
      <c r="H12289" s="15">
        <f>HYPERLINK("https://docs.wto.org/imrd/directdoc.asp?DDFDocuments/q/G/SPS/NPER34R1.pdf","EN")</f>
      </c>
      <c r="I12289" s="15">
        <f>HYPERLINK("https://docs.wto.org/imrd/directdoc.asp?DDFDocuments/r/G/SPS/NPER34R1.pdf","FR")</f>
      </c>
      <c r="J12289" s="15">
        <f>HYPERLINK("https://docs.wto.org/imrd/directdoc.asp?DDFDocuments/s/G/SPS/NPER34R1.pdf","ES")</f>
      </c>
    </row>
    <row r="12290">
      <c r="A12290" s="10" t="s">
        <v>20982</v>
      </c>
      <c r="B12290" s="11" t="s">
        <v>195</v>
      </c>
      <c r="C12290" s="10" t="s">
        <v>18</v>
      </c>
      <c r="D12290" s="12">
        <v>37099</v>
      </c>
      <c r="E12290" s="13" t="s">
        <v>971</v>
      </c>
      <c r="F12290" s="13" t="s">
        <v>144</v>
      </c>
      <c r="G12290" s="14" t="s">
        <v>188</v>
      </c>
      <c r="H12290" s="15">
        <f>HYPERLINK("https://docs.wto.org/imrd/directdoc.asp?DDFDocuments/t/g/sps/NNZL145.doc","EN")</f>
      </c>
      <c r="I12290" s="15">
        <f>HYPERLINK("https://docs.wto.org/imrd/directdoc.asp?DDFDocuments/u/g/sps/NNZL145.doc","FR")</f>
      </c>
      <c r="J12290" s="15">
        <f>HYPERLINK("https://docs.wto.org/imrd/directdoc.asp?DDFDocuments/v/g/sps/NNZL145.doc","ES")</f>
      </c>
    </row>
    <row r="12291">
      <c r="A12291" s="10" t="s">
        <v>20983</v>
      </c>
      <c r="B12291" s="11" t="s">
        <v>195</v>
      </c>
      <c r="C12291" s="10" t="s">
        <v>18</v>
      </c>
      <c r="D12291" s="12">
        <v>37099</v>
      </c>
      <c r="E12291" s="13" t="s">
        <v>971</v>
      </c>
      <c r="F12291" s="13" t="s">
        <v>144</v>
      </c>
      <c r="G12291" s="14" t="s">
        <v>72</v>
      </c>
      <c r="H12291" s="15">
        <f>HYPERLINK("https://docs.wto.org/imrd/directdoc.asp?DDFDocuments/t/g/sps/NNZL146.doc","EN")</f>
      </c>
      <c r="I12291" s="15">
        <f>HYPERLINK("https://docs.wto.org/imrd/directdoc.asp?DDFDocuments/u/g/sps/NNZL146.doc","FR")</f>
      </c>
      <c r="J12291" s="15">
        <f>HYPERLINK("https://docs.wto.org/imrd/directdoc.asp?DDFDocuments/v/g/sps/NNZL146.doc","ES")</f>
      </c>
    </row>
    <row r="12292">
      <c r="A12292" s="10" t="s">
        <v>20984</v>
      </c>
      <c r="B12292" s="11" t="s">
        <v>195</v>
      </c>
      <c r="C12292" s="10" t="s">
        <v>18</v>
      </c>
      <c r="D12292" s="12">
        <v>37099</v>
      </c>
      <c r="E12292" s="13" t="s">
        <v>971</v>
      </c>
      <c r="F12292" s="13" t="s">
        <v>144</v>
      </c>
      <c r="G12292" s="14" t="s">
        <v>14097</v>
      </c>
      <c r="H12292" s="15">
        <f>HYPERLINK("https://docs.wto.org/imrd/directdoc.asp?DDFDocuments/t/g/sps/NNZL147.doc","EN")</f>
      </c>
      <c r="I12292" s="15">
        <f>HYPERLINK("https://docs.wto.org/imrd/directdoc.asp?DDFDocuments/u/g/sps/NNZL147.doc","FR")</f>
      </c>
      <c r="J12292" s="15">
        <f>HYPERLINK("https://docs.wto.org/imrd/directdoc.asp?DDFDocuments/v/g/sps/NNZL147.doc","ES")</f>
      </c>
    </row>
    <row r="12293">
      <c r="A12293" s="10" t="s">
        <v>20985</v>
      </c>
      <c r="B12293" s="11" t="s">
        <v>195</v>
      </c>
      <c r="C12293" s="10" t="s">
        <v>18</v>
      </c>
      <c r="D12293" s="12">
        <v>37099</v>
      </c>
      <c r="E12293" s="13" t="s">
        <v>19836</v>
      </c>
      <c r="F12293" s="13" t="s">
        <v>144</v>
      </c>
      <c r="G12293" s="14" t="s">
        <v>14097</v>
      </c>
      <c r="H12293" s="15">
        <f>HYPERLINK("https://docs.wto.org/imrd/directdoc.asp?DDFDocuments/t/G/SPS/NNZL148.DOC","EN")</f>
      </c>
      <c r="I12293" s="15">
        <f>HYPERLINK("https://docs.wto.org/imrd/directdoc.asp?DDFDocuments/u/G/SPS/NNZL148.DOC","FR")</f>
      </c>
      <c r="J12293" s="15">
        <f>HYPERLINK("https://docs.wto.org/imrd/directdoc.asp?DDFDocuments/v/G/SPS/NNZL148.DOC","ES")</f>
      </c>
    </row>
    <row r="12294">
      <c r="A12294" s="10" t="s">
        <v>20986</v>
      </c>
      <c r="B12294" s="11" t="s">
        <v>195</v>
      </c>
      <c r="C12294" s="10" t="s">
        <v>18</v>
      </c>
      <c r="D12294" s="12">
        <v>37099</v>
      </c>
      <c r="E12294" s="13" t="s">
        <v>971</v>
      </c>
      <c r="F12294" s="13" t="s">
        <v>144</v>
      </c>
      <c r="G12294" s="14" t="s">
        <v>3481</v>
      </c>
      <c r="H12294" s="15">
        <f>HYPERLINK("https://docs.wto.org/imrd/directdoc.asp?DDFDocuments/t/g/sps/NNZL149.doc","EN")</f>
      </c>
      <c r="I12294" s="15">
        <f>HYPERLINK("https://docs.wto.org/imrd/directdoc.asp?DDFDocuments/u/g/sps/NNZL149.doc","FR")</f>
      </c>
      <c r="J12294" s="15">
        <f>HYPERLINK("https://docs.wto.org/imrd/directdoc.asp?DDFDocuments/v/g/sps/NNZL149.doc","ES")</f>
      </c>
    </row>
    <row r="12295">
      <c r="A12295" s="10" t="s">
        <v>20987</v>
      </c>
      <c r="B12295" s="11" t="s">
        <v>195</v>
      </c>
      <c r="C12295" s="10" t="s">
        <v>18</v>
      </c>
      <c r="D12295" s="12">
        <v>37099</v>
      </c>
      <c r="E12295" s="13" t="s">
        <v>19836</v>
      </c>
      <c r="F12295" s="13" t="s">
        <v>144</v>
      </c>
      <c r="G12295" s="14" t="s">
        <v>3481</v>
      </c>
      <c r="H12295" s="15">
        <f>HYPERLINK("https://docs.wto.org/imrd/directdoc.asp?DDFDocuments/t/g/sps/NNZL150.doc","EN")</f>
      </c>
      <c r="I12295" s="15">
        <f>HYPERLINK("https://docs.wto.org/imrd/directdoc.asp?DDFDocuments/u/g/sps/NNZL150.doc","FR")</f>
      </c>
      <c r="J12295" s="15">
        <f>HYPERLINK("https://docs.wto.org/imrd/directdoc.asp?DDFDocuments/v/g/sps/NNZL150.doc","ES")</f>
      </c>
    </row>
    <row r="12296">
      <c r="A12296" s="10" t="s">
        <v>20988</v>
      </c>
      <c r="B12296" s="11" t="s">
        <v>233</v>
      </c>
      <c r="C12296" s="10" t="s">
        <v>18</v>
      </c>
      <c r="D12296" s="12">
        <v>37099</v>
      </c>
      <c r="E12296" s="13" t="s">
        <v>20864</v>
      </c>
      <c r="F12296" s="13" t="s">
        <v>158</v>
      </c>
      <c r="G12296" s="14" t="s">
        <v>349</v>
      </c>
      <c r="H12296" s="15">
        <f>HYPERLINK("https://docs.wto.org/imrd/directdoc.asp?DDFDocuments/q/G/SPS/NPER34.pdf","EN")</f>
      </c>
      <c r="I12296" s="15">
        <f>HYPERLINK("https://docs.wto.org/imrd/directdoc.asp?DDFDocuments/r/G/SPS/NPER34.pdf","FR")</f>
      </c>
      <c r="J12296" s="15">
        <f>HYPERLINK("https://docs.wto.org/imrd/directdoc.asp?DDFDocuments/s/G/SPS/NPER34.pdf","ES")</f>
      </c>
    </row>
    <row r="12297">
      <c r="A12297" s="10" t="s">
        <v>20989</v>
      </c>
      <c r="B12297" s="11" t="s">
        <v>365</v>
      </c>
      <c r="C12297" s="10" t="s">
        <v>18</v>
      </c>
      <c r="D12297" s="12">
        <v>37098</v>
      </c>
      <c r="E12297" s="13" t="s">
        <v>20990</v>
      </c>
      <c r="F12297" s="13" t="s">
        <v>992</v>
      </c>
      <c r="G12297" s="14"/>
      <c r="H12297" s="15">
        <f>HYPERLINK("https://docs.wto.org/imrd/directdoc.asp?DDFDocuments/t/G/SPS/NCHL85.DOC","EN")</f>
      </c>
      <c r="I12297" s="15">
        <f>HYPERLINK("https://docs.wto.org/imrd/directdoc.asp?DDFDocuments/u/G/SPS/NCHL85.DOC","FR")</f>
      </c>
      <c r="J12297" s="15">
        <f>HYPERLINK("https://docs.wto.org/imrd/directdoc.asp?DDFDocuments/v/G/SPS/NCHL85.DOC","ES")</f>
      </c>
    </row>
    <row r="12298">
      <c r="A12298" s="10" t="s">
        <v>20991</v>
      </c>
      <c r="B12298" s="11" t="s">
        <v>365</v>
      </c>
      <c r="C12298" s="10" t="s">
        <v>18</v>
      </c>
      <c r="D12298" s="12">
        <v>37098</v>
      </c>
      <c r="E12298" s="13" t="s">
        <v>20992</v>
      </c>
      <c r="F12298" s="13" t="s">
        <v>4894</v>
      </c>
      <c r="G12298" s="14" t="s">
        <v>233</v>
      </c>
      <c r="H12298" s="15">
        <f>HYPERLINK("https://docs.wto.org/imrd/directdoc.asp?DDFDocuments/q/G/SPS/NCHL87.pdf","EN")</f>
      </c>
      <c r="I12298" s="15">
        <f>HYPERLINK("https://docs.wto.org/imrd/directdoc.asp?DDFDocuments/r/G/SPS/NCHL87.pdf","FR")</f>
      </c>
      <c r="J12298" s="15">
        <f>HYPERLINK("https://docs.wto.org/imrd/directdoc.asp?DDFDocuments/s/G/SPS/NCHL87.pdf","ES")</f>
      </c>
    </row>
    <row r="12299">
      <c r="A12299" s="10" t="s">
        <v>20993</v>
      </c>
      <c r="B12299" s="11" t="s">
        <v>82</v>
      </c>
      <c r="C12299" s="10" t="s">
        <v>40</v>
      </c>
      <c r="D12299" s="12">
        <v>37098</v>
      </c>
      <c r="E12299" s="13" t="s">
        <v>19</v>
      </c>
      <c r="F12299" s="13" t="s">
        <v>6531</v>
      </c>
      <c r="G12299" s="14" t="s">
        <v>1274</v>
      </c>
      <c r="H12299" s="15">
        <f>HYPERLINK("https://docs.wto.org/imrd/directdoc.asp?DDFDocuments/t/G/SPS/NEEC130A1.DOC","EN")</f>
      </c>
      <c r="I12299" s="15">
        <f>HYPERLINK("https://docs.wto.org/imrd/directdoc.asp?DDFDocuments/u/G/SPS/NEEC130A1.DOC","FR")</f>
      </c>
      <c r="J12299" s="15">
        <f>HYPERLINK("https://docs.wto.org/imrd/directdoc.asp?DDFDocuments/v/G/SPS/NEEC130A1.DOC","ES")</f>
      </c>
    </row>
    <row r="12300">
      <c r="A12300" s="10" t="s">
        <v>20994</v>
      </c>
      <c r="B12300" s="11" t="s">
        <v>4069</v>
      </c>
      <c r="C12300" s="10" t="s">
        <v>12</v>
      </c>
      <c r="D12300" s="12">
        <v>37098</v>
      </c>
      <c r="E12300" s="13" t="s">
        <v>20995</v>
      </c>
      <c r="F12300" s="13" t="s">
        <v>262</v>
      </c>
      <c r="G12300" s="14" t="s">
        <v>1012</v>
      </c>
      <c r="H12300" s="15">
        <f>HYPERLINK("https://docs.wto.org/imrd/directdoc.asp?DDFDocuments/t/g/sps/NLVA39.doc","EN")</f>
      </c>
      <c r="I12300" s="15">
        <f>HYPERLINK("https://docs.wto.org/imrd/directdoc.asp?DDFDocuments/u/g/sps/NLVA39.doc","FR")</f>
      </c>
      <c r="J12300" s="15">
        <f>HYPERLINK("https://docs.wto.org/imrd/directdoc.asp?DDFDocuments/v/g/sps/NLVA39.doc","ES")</f>
      </c>
    </row>
    <row r="12301">
      <c r="A12301" s="10" t="s">
        <v>20996</v>
      </c>
      <c r="B12301" s="11" t="s">
        <v>4069</v>
      </c>
      <c r="C12301" s="10" t="s">
        <v>12</v>
      </c>
      <c r="D12301" s="12">
        <v>37098</v>
      </c>
      <c r="E12301" s="13" t="s">
        <v>20997</v>
      </c>
      <c r="F12301" s="13" t="s">
        <v>5891</v>
      </c>
      <c r="G12301" s="14" t="s">
        <v>34</v>
      </c>
      <c r="H12301" s="15">
        <f>HYPERLINK("https://docs.wto.org/imrd/directdoc.asp?DDFDocuments/t/G/SPS/NLVA40.DOC","EN")</f>
      </c>
      <c r="I12301" s="15">
        <f>HYPERLINK("https://docs.wto.org/imrd/directdoc.asp?DDFDocuments/u/G/SPS/NLVA40.DOC","FR")</f>
      </c>
      <c r="J12301" s="15">
        <f>HYPERLINK("https://docs.wto.org/imrd/directdoc.asp?DDFDocuments/v/G/SPS/NLVA40.DOC","ES")</f>
      </c>
    </row>
    <row r="12302">
      <c r="A12302" s="10" t="s">
        <v>20998</v>
      </c>
      <c r="B12302" s="11" t="s">
        <v>4069</v>
      </c>
      <c r="C12302" s="10" t="s">
        <v>12</v>
      </c>
      <c r="D12302" s="12">
        <v>37098</v>
      </c>
      <c r="E12302" s="13" t="s">
        <v>20995</v>
      </c>
      <c r="F12302" s="13" t="s">
        <v>5438</v>
      </c>
      <c r="G12302" s="14" t="s">
        <v>1274</v>
      </c>
      <c r="H12302" s="15">
        <f>HYPERLINK("https://docs.wto.org/imrd/directdoc.asp?DDFDocuments/t/G/SPS/NLVA41.DOC","EN")</f>
      </c>
      <c r="I12302" s="15">
        <f>HYPERLINK("https://docs.wto.org/imrd/directdoc.asp?DDFDocuments/u/G/SPS/NLVA41.DOC","FR")</f>
      </c>
      <c r="J12302" s="15">
        <f>HYPERLINK("https://docs.wto.org/imrd/directdoc.asp?DDFDocuments/v/G/SPS/NLVA41.DOC","ES")</f>
      </c>
    </row>
    <row r="12303">
      <c r="A12303" s="10" t="s">
        <v>20999</v>
      </c>
      <c r="B12303" s="11" t="s">
        <v>233</v>
      </c>
      <c r="C12303" s="10" t="s">
        <v>12</v>
      </c>
      <c r="D12303" s="12">
        <v>37098</v>
      </c>
      <c r="E12303" s="13" t="s">
        <v>21000</v>
      </c>
      <c r="F12303" s="13" t="s">
        <v>2192</v>
      </c>
      <c r="G12303" s="14"/>
      <c r="H12303" s="15">
        <f>HYPERLINK("https://docs.wto.org/imrd/directdoc.asp?DDFDocuments/t/g/sps/NPER33.doc","EN")</f>
      </c>
      <c r="I12303" s="15">
        <f>HYPERLINK("https://docs.wto.org/imrd/directdoc.asp?DDFDocuments/u/g/sps/NPER33.doc","FR")</f>
      </c>
      <c r="J12303" s="15">
        <f>HYPERLINK("https://docs.wto.org/imrd/directdoc.asp?DDFDocuments/v/g/sps/NPER33.doc","ES")</f>
      </c>
    </row>
    <row r="12304">
      <c r="A12304" s="10" t="s">
        <v>21001</v>
      </c>
      <c r="B12304" s="11" t="s">
        <v>161</v>
      </c>
      <c r="C12304" s="10" t="s">
        <v>40</v>
      </c>
      <c r="D12304" s="12">
        <v>37098</v>
      </c>
      <c r="E12304" s="13" t="s">
        <v>19</v>
      </c>
      <c r="F12304" s="13" t="s">
        <v>1089</v>
      </c>
      <c r="G12304" s="14"/>
      <c r="H12304" s="15">
        <f>HYPERLINK("https://docs.wto.org/imrd/directdoc.asp?DDFDocuments/t/G/SPS/NUSA296A1.DOC","EN")</f>
      </c>
      <c r="I12304" s="15">
        <f>HYPERLINK("https://docs.wto.org/imrd/directdoc.asp?DDFDocuments/u/G/SPS/NUSA296A1.DOC","FR")</f>
      </c>
      <c r="J12304" s="15">
        <f>HYPERLINK("https://docs.wto.org/imrd/directdoc.asp?DDFDocuments/v/G/SPS/NUSA296A1.DOC","ES")</f>
      </c>
    </row>
    <row r="12305">
      <c r="A12305" s="10" t="s">
        <v>21002</v>
      </c>
      <c r="B12305" s="11" t="s">
        <v>161</v>
      </c>
      <c r="C12305" s="10" t="s">
        <v>40</v>
      </c>
      <c r="D12305" s="12">
        <v>37098</v>
      </c>
      <c r="E12305" s="13" t="s">
        <v>19</v>
      </c>
      <c r="F12305" s="13" t="s">
        <v>2963</v>
      </c>
      <c r="G12305" s="14"/>
      <c r="H12305" s="15">
        <f>HYPERLINK("https://docs.wto.org/imrd/directdoc.asp?DDFDocuments/t/g/sps/NUSA353A1.doc","EN")</f>
      </c>
      <c r="I12305" s="15">
        <f>HYPERLINK("https://docs.wto.org/imrd/directdoc.asp?DDFDocuments/u/g/sps/NUSA353A1.doc","FR")</f>
      </c>
      <c r="J12305" s="15">
        <f>HYPERLINK("https://docs.wto.org/imrd/directdoc.asp?DDFDocuments/v/g/sps/NUSA353A1.doc","ES")</f>
      </c>
    </row>
    <row r="12306">
      <c r="A12306" s="10" t="s">
        <v>21003</v>
      </c>
      <c r="B12306" s="11" t="s">
        <v>161</v>
      </c>
      <c r="C12306" s="10" t="s">
        <v>18</v>
      </c>
      <c r="D12306" s="12">
        <v>37098</v>
      </c>
      <c r="E12306" s="13" t="s">
        <v>21004</v>
      </c>
      <c r="F12306" s="13" t="s">
        <v>12157</v>
      </c>
      <c r="G12306" s="14"/>
      <c r="H12306" s="15">
        <f>HYPERLINK("https://docs.wto.org/imrd/directdoc.asp?DDFDocuments/t/g/sps/NUSA470.doc","EN")</f>
      </c>
      <c r="I12306" s="15">
        <f>HYPERLINK("https://docs.wto.org/imrd/directdoc.asp?DDFDocuments/u/g/sps/NUSA470.doc","FR")</f>
      </c>
      <c r="J12306" s="15">
        <f>HYPERLINK("https://docs.wto.org/imrd/directdoc.asp?DDFDocuments/v/g/sps/NUSA470.doc","ES")</f>
      </c>
    </row>
    <row r="12307">
      <c r="A12307" s="10" t="s">
        <v>21005</v>
      </c>
      <c r="B12307" s="11" t="s">
        <v>161</v>
      </c>
      <c r="C12307" s="10" t="s">
        <v>18</v>
      </c>
      <c r="D12307" s="12">
        <v>37098</v>
      </c>
      <c r="E12307" s="13" t="s">
        <v>15565</v>
      </c>
      <c r="F12307" s="13" t="s">
        <v>158</v>
      </c>
      <c r="G12307" s="14" t="s">
        <v>72</v>
      </c>
      <c r="H12307" s="15">
        <f>HYPERLINK("https://docs.wto.org/imrd/directdoc.asp?DDFDocuments/t/G/SPS/NUSA476.DOC","EN")</f>
      </c>
      <c r="I12307" s="15">
        <f>HYPERLINK("https://docs.wto.org/imrd/directdoc.asp?DDFDocuments/u/G/SPS/NUSA476.DOC","FR")</f>
      </c>
      <c r="J12307" s="15">
        <f>HYPERLINK("https://docs.wto.org/imrd/directdoc.asp?DDFDocuments/v/G/SPS/NUSA476.DOC","ES")</f>
      </c>
    </row>
    <row r="12308">
      <c r="A12308" s="10" t="s">
        <v>21006</v>
      </c>
      <c r="B12308" s="11" t="s">
        <v>188</v>
      </c>
      <c r="C12308" s="10" t="s">
        <v>12</v>
      </c>
      <c r="D12308" s="12">
        <v>37097</v>
      </c>
      <c r="E12308" s="13" t="s">
        <v>21007</v>
      </c>
      <c r="F12308" s="13" t="s">
        <v>8132</v>
      </c>
      <c r="G12308" s="14"/>
      <c r="H12308" s="15">
        <f>HYPERLINK("https://docs.wto.org/imrd/directdoc.asp?DDFDocuments/t/G/SPS/NAUS131.DOC","EN")</f>
      </c>
      <c r="I12308" s="15">
        <f>HYPERLINK("https://docs.wto.org/imrd/directdoc.asp?DDFDocuments/u/G/SPS/NAUS131.DOC","FR")</f>
      </c>
      <c r="J12308" s="15">
        <f>HYPERLINK("https://docs.wto.org/imrd/directdoc.asp?DDFDocuments/v/G/SPS/NAUS131.DOC","ES")</f>
      </c>
    </row>
    <row r="12309">
      <c r="A12309" s="10" t="s">
        <v>21008</v>
      </c>
      <c r="B12309" s="11" t="s">
        <v>79</v>
      </c>
      <c r="C12309" s="10" t="s">
        <v>12</v>
      </c>
      <c r="D12309" s="12">
        <v>37097</v>
      </c>
      <c r="E12309" s="13" t="s">
        <v>21009</v>
      </c>
      <c r="F12309" s="13" t="s">
        <v>21010</v>
      </c>
      <c r="G12309" s="14" t="s">
        <v>13153</v>
      </c>
      <c r="H12309" s="15">
        <f>HYPERLINK("https://docs.wto.org/imrd/directdoc.asp?DDFDocuments/t/G/SPS/NCOL49.DOC","EN")</f>
      </c>
      <c r="I12309" s="15">
        <f>HYPERLINK("https://docs.wto.org/imrd/directdoc.asp?DDFDocuments/u/G/SPS/NCOL49.DOC","FR")</f>
      </c>
      <c r="J12309" s="15">
        <f>HYPERLINK("https://docs.wto.org/imrd/directdoc.asp?DDFDocuments/v/G/SPS/NCOL49.DOC","ES")</f>
      </c>
    </row>
    <row r="12310">
      <c r="A12310" s="10" t="s">
        <v>21011</v>
      </c>
      <c r="B12310" s="11" t="s">
        <v>554</v>
      </c>
      <c r="C12310" s="10" t="s">
        <v>12</v>
      </c>
      <c r="D12310" s="12">
        <v>37095</v>
      </c>
      <c r="E12310" s="13" t="s">
        <v>21012</v>
      </c>
      <c r="F12310" s="13" t="s">
        <v>6521</v>
      </c>
      <c r="G12310" s="14" t="s">
        <v>1093</v>
      </c>
      <c r="H12310" s="15">
        <f>HYPERLINK("https://docs.wto.org/imrd/directdoc.asp?DDFDocuments/t/G/SPS/NSVK19.DOC","EN")</f>
      </c>
      <c r="I12310" s="15">
        <f>HYPERLINK("https://docs.wto.org/imrd/directdoc.asp?DDFDocuments/u/G/SPS/NSVK19.DOC","FR")</f>
      </c>
      <c r="J12310" s="15">
        <f>HYPERLINK("https://docs.wto.org/imrd/directdoc.asp?DDFDocuments/v/G/SPS/NSVK19.DOC","ES")</f>
      </c>
    </row>
    <row r="12311">
      <c r="A12311" s="10" t="s">
        <v>21013</v>
      </c>
      <c r="B12311" s="11" t="s">
        <v>554</v>
      </c>
      <c r="C12311" s="10" t="s">
        <v>12</v>
      </c>
      <c r="D12311" s="12">
        <v>37095</v>
      </c>
      <c r="E12311" s="13" t="s">
        <v>21014</v>
      </c>
      <c r="F12311" s="13" t="s">
        <v>17192</v>
      </c>
      <c r="G12311" s="14" t="s">
        <v>21015</v>
      </c>
      <c r="H12311" s="15">
        <f>HYPERLINK("https://docs.wto.org/imrd/directdoc.asp?DDFDocuments/t/G/SPS/NSVK20.DOC","EN")</f>
      </c>
      <c r="I12311" s="15">
        <f>HYPERLINK("https://docs.wto.org/imrd/directdoc.asp?DDFDocuments/u/G/SPS/NSVK20.DOC","FR")</f>
      </c>
      <c r="J12311" s="15">
        <f>HYPERLINK("https://docs.wto.org/imrd/directdoc.asp?DDFDocuments/v/G/SPS/NSVK20.DOC","ES")</f>
      </c>
    </row>
    <row r="12312">
      <c r="A12312" s="10" t="s">
        <v>21016</v>
      </c>
      <c r="B12312" s="11" t="s">
        <v>161</v>
      </c>
      <c r="C12312" s="10" t="s">
        <v>12</v>
      </c>
      <c r="D12312" s="12">
        <v>37095</v>
      </c>
      <c r="E12312" s="13" t="s">
        <v>21017</v>
      </c>
      <c r="F12312" s="13" t="s">
        <v>2192</v>
      </c>
      <c r="G12312" s="14" t="s">
        <v>779</v>
      </c>
      <c r="H12312" s="15">
        <f>HYPERLINK("https://docs.wto.org/imrd/directdoc.asp?DDFDocuments/t/g/sps/NUSA466.doc","EN")</f>
      </c>
      <c r="I12312" s="15">
        <f>HYPERLINK("https://docs.wto.org/imrd/directdoc.asp?DDFDocuments/u/g/sps/NUSA466.doc","FR")</f>
      </c>
      <c r="J12312" s="15">
        <f>HYPERLINK("https://docs.wto.org/imrd/directdoc.asp?DDFDocuments/v/g/sps/NUSA466.doc","ES")</f>
      </c>
    </row>
    <row r="12313">
      <c r="A12313" s="10" t="s">
        <v>21018</v>
      </c>
      <c r="B12313" s="11" t="s">
        <v>161</v>
      </c>
      <c r="C12313" s="10" t="s">
        <v>18</v>
      </c>
      <c r="D12313" s="12">
        <v>37095</v>
      </c>
      <c r="E12313" s="13" t="s">
        <v>6251</v>
      </c>
      <c r="F12313" s="13" t="s">
        <v>158</v>
      </c>
      <c r="G12313" s="14" t="s">
        <v>87</v>
      </c>
      <c r="H12313" s="15">
        <f>HYPERLINK("https://docs.wto.org/imrd/directdoc.asp?DDFDocuments/t/G/SPS/NUSA468.DOC","EN")</f>
      </c>
      <c r="I12313" s="15">
        <f>HYPERLINK("https://docs.wto.org/imrd/directdoc.asp?DDFDocuments/u/G/SPS/NUSA468.DOC","FR")</f>
      </c>
      <c r="J12313" s="15">
        <f>HYPERLINK("https://docs.wto.org/imrd/directdoc.asp?DDFDocuments/v/G/SPS/NUSA468.DOC","ES")</f>
      </c>
    </row>
    <row r="12314">
      <c r="A12314" s="10" t="s">
        <v>21019</v>
      </c>
      <c r="B12314" s="11" t="s">
        <v>432</v>
      </c>
      <c r="C12314" s="10" t="s">
        <v>54</v>
      </c>
      <c r="D12314" s="12">
        <v>37092</v>
      </c>
      <c r="E12314" s="13" t="s">
        <v>19</v>
      </c>
      <c r="F12314" s="13" t="s">
        <v>925</v>
      </c>
      <c r="G12314" s="14" t="s">
        <v>257</v>
      </c>
      <c r="H12314" s="15">
        <f>HYPERLINK("https://docs.wto.org/imrd/directdoc.asp?DDFDocuments/t/G/SPS/NCZE24A1.DOC","EN")</f>
      </c>
      <c r="I12314" s="15">
        <f>HYPERLINK("https://docs.wto.org/imrd/directdoc.asp?DDFDocuments/u/G/SPS/NCZE24A1.DOC","FR")</f>
      </c>
      <c r="J12314" s="15">
        <f>HYPERLINK("https://docs.wto.org/imrd/directdoc.asp?DDFDocuments/v/G/SPS/NCZE24A1.DOC","ES")</f>
      </c>
    </row>
    <row r="12315">
      <c r="A12315" s="10" t="s">
        <v>21020</v>
      </c>
      <c r="B12315" s="11" t="s">
        <v>34</v>
      </c>
      <c r="C12315" s="10" t="s">
        <v>18</v>
      </c>
      <c r="D12315" s="12">
        <v>37092</v>
      </c>
      <c r="E12315" s="13" t="s">
        <v>21021</v>
      </c>
      <c r="F12315" s="13" t="s">
        <v>166</v>
      </c>
      <c r="G12315" s="14"/>
      <c r="H12315" s="15">
        <f>HYPERLINK("https://docs.wto.org/imrd/directdoc.asp?DDFDocuments/q/G/SPS/NJPN70.pdf","EN")</f>
      </c>
      <c r="I12315" s="15">
        <f>HYPERLINK("https://docs.wto.org/imrd/directdoc.asp?DDFDocuments/r/G/SPS/NJPN70.pdf","FR")</f>
      </c>
      <c r="J12315" s="15">
        <f>HYPERLINK("https://docs.wto.org/imrd/directdoc.asp?DDFDocuments/s/G/SPS/NJPN70.pdf","ES")</f>
      </c>
    </row>
    <row r="12316">
      <c r="A12316" s="10" t="s">
        <v>21022</v>
      </c>
      <c r="B12316" s="11" t="s">
        <v>82</v>
      </c>
      <c r="C12316" s="10" t="s">
        <v>18</v>
      </c>
      <c r="D12316" s="12">
        <v>37091</v>
      </c>
      <c r="E12316" s="13" t="s">
        <v>2329</v>
      </c>
      <c r="F12316" s="13" t="s">
        <v>158</v>
      </c>
      <c r="G12316" s="14" t="s">
        <v>72</v>
      </c>
      <c r="H12316" s="15">
        <f>HYPERLINK("https://docs.wto.org/imrd/directdoc.asp?DDFDocuments/t/G/SPS/NEEC131.DOC","EN")</f>
      </c>
      <c r="I12316" s="15">
        <f>HYPERLINK("https://docs.wto.org/imrd/directdoc.asp?DDFDocuments/u/G/SPS/NEEC131.DOC","FR")</f>
      </c>
      <c r="J12316" s="15">
        <f>HYPERLINK("https://docs.wto.org/imrd/directdoc.asp?DDFDocuments/v/G/SPS/NEEC131.DOC","ES")</f>
      </c>
    </row>
    <row r="12317">
      <c r="A12317" s="10" t="s">
        <v>21023</v>
      </c>
      <c r="B12317" s="11" t="s">
        <v>637</v>
      </c>
      <c r="C12317" s="10" t="s">
        <v>18</v>
      </c>
      <c r="D12317" s="12">
        <v>37091</v>
      </c>
      <c r="E12317" s="13" t="s">
        <v>21024</v>
      </c>
      <c r="F12317" s="13" t="s">
        <v>21025</v>
      </c>
      <c r="G12317" s="14"/>
      <c r="H12317" s="15">
        <f>HYPERLINK("https://docs.wto.org/imrd/directdoc.asp?DDFDocuments/q/G/SPS/NLKA1.pdf","EN")</f>
      </c>
      <c r="I12317" s="15">
        <f>HYPERLINK("https://docs.wto.org/imrd/directdoc.asp?DDFDocuments/r/G/SPS/NLKA1.pdf","FR")</f>
      </c>
      <c r="J12317" s="15">
        <f>HYPERLINK("https://docs.wto.org/imrd/directdoc.asp?DDFDocuments/s/G/SPS/NLKA1.pdf","ES")</f>
      </c>
    </row>
    <row r="12318">
      <c r="A12318" s="10" t="s">
        <v>21026</v>
      </c>
      <c r="B12318" s="11" t="s">
        <v>195</v>
      </c>
      <c r="C12318" s="10" t="s">
        <v>54</v>
      </c>
      <c r="D12318" s="12">
        <v>37091</v>
      </c>
      <c r="E12318" s="13" t="s">
        <v>19</v>
      </c>
      <c r="F12318" s="13" t="s">
        <v>7603</v>
      </c>
      <c r="G12318" s="14" t="s">
        <v>5038</v>
      </c>
      <c r="H12318" s="15">
        <f>HYPERLINK("https://docs.wto.org/imrd/directdoc.asp?DDFDocuments/t/G/SPS/NNZL77A1.DOC","EN")</f>
      </c>
      <c r="I12318" s="15">
        <f>HYPERLINK("https://docs.wto.org/imrd/directdoc.asp?DDFDocuments/u/G/SPS/NNZL77A1.DOC","FR")</f>
      </c>
      <c r="J12318" s="15">
        <f>HYPERLINK("https://docs.wto.org/imrd/directdoc.asp?DDFDocuments/v/G/SPS/NNZL77A1.DOC","ES")</f>
      </c>
    </row>
    <row r="12319">
      <c r="A12319" s="10" t="s">
        <v>21027</v>
      </c>
      <c r="B12319" s="11" t="s">
        <v>7679</v>
      </c>
      <c r="C12319" s="10" t="s">
        <v>18</v>
      </c>
      <c r="D12319" s="12">
        <v>37089</v>
      </c>
      <c r="E12319" s="13" t="s">
        <v>21028</v>
      </c>
      <c r="F12319" s="13" t="s">
        <v>32</v>
      </c>
      <c r="G12319" s="14"/>
      <c r="H12319" s="15">
        <f>HYPERLINK("https://docs.wto.org/imrd/directdoc.asp?DDFDocuments/t/G/SPS/NSVN12.DOC","EN")</f>
      </c>
      <c r="I12319" s="15">
        <f>HYPERLINK("https://docs.wto.org/imrd/directdoc.asp?DDFDocuments/u/G/SPS/NSVN12.DOC","FR")</f>
      </c>
      <c r="J12319" s="15">
        <f>HYPERLINK("https://docs.wto.org/imrd/directdoc.asp?DDFDocuments/v/G/SPS/NSVN12.DOC","ES")</f>
      </c>
    </row>
    <row r="12320">
      <c r="A12320" s="10" t="s">
        <v>21029</v>
      </c>
      <c r="B12320" s="11" t="s">
        <v>365</v>
      </c>
      <c r="C12320" s="10" t="s">
        <v>18</v>
      </c>
      <c r="D12320" s="12">
        <v>37084</v>
      </c>
      <c r="E12320" s="13" t="s">
        <v>21030</v>
      </c>
      <c r="F12320" s="13" t="s">
        <v>607</v>
      </c>
      <c r="G12320" s="14" t="s">
        <v>3481</v>
      </c>
      <c r="H12320" s="15">
        <f>HYPERLINK("https://docs.wto.org/imrd/directdoc.asp?DDFDocuments/t/G/SPS/NCHL84.DOC","EN")</f>
      </c>
      <c r="I12320" s="15">
        <f>HYPERLINK("https://docs.wto.org/imrd/directdoc.asp?DDFDocuments/u/G/SPS/NCHL84.DOC","FR")</f>
      </c>
      <c r="J12320" s="15">
        <f>HYPERLINK("https://docs.wto.org/imrd/directdoc.asp?DDFDocuments/v/G/SPS/NCHL84.DOC","ES")</f>
      </c>
    </row>
    <row r="12321">
      <c r="A12321" s="10" t="s">
        <v>21031</v>
      </c>
      <c r="B12321" s="11" t="s">
        <v>7679</v>
      </c>
      <c r="C12321" s="10" t="s">
        <v>12</v>
      </c>
      <c r="D12321" s="12">
        <v>37084</v>
      </c>
      <c r="E12321" s="13" t="s">
        <v>21032</v>
      </c>
      <c r="F12321" s="13" t="s">
        <v>17192</v>
      </c>
      <c r="G12321" s="14" t="s">
        <v>21033</v>
      </c>
      <c r="H12321" s="15">
        <f>HYPERLINK("https://docs.wto.org/imrd/directdoc.asp?DDFDocuments/t/G/SPS/NSVN11.DOC","EN")</f>
      </c>
      <c r="I12321" s="15">
        <f>HYPERLINK("https://docs.wto.org/imrd/directdoc.asp?DDFDocuments/u/G/SPS/NSVN11.DOC","FR")</f>
      </c>
      <c r="J12321" s="15">
        <f>HYPERLINK("https://docs.wto.org/imrd/directdoc.asp?DDFDocuments/v/G/SPS/NSVN11.DOC","ES")</f>
      </c>
    </row>
    <row r="12322">
      <c r="A12322" s="10" t="s">
        <v>21034</v>
      </c>
      <c r="B12322" s="11" t="s">
        <v>161</v>
      </c>
      <c r="C12322" s="10" t="s">
        <v>18</v>
      </c>
      <c r="D12322" s="12">
        <v>37084</v>
      </c>
      <c r="E12322" s="13" t="s">
        <v>19</v>
      </c>
      <c r="F12322" s="13" t="s">
        <v>21035</v>
      </c>
      <c r="G12322" s="14"/>
      <c r="H12322" s="15">
        <f>HYPERLINK("https://docs.wto.org/imrd/directdoc.asp?DDFDocuments/t/G/SPS/NUSA401A2.DOC","EN")</f>
      </c>
      <c r="I12322" s="15">
        <f>HYPERLINK("https://docs.wto.org/imrd/directdoc.asp?DDFDocuments/u/G/SPS/NUSA401A2.DOC","FR")</f>
      </c>
      <c r="J12322" s="15">
        <f>HYPERLINK("https://docs.wto.org/imrd/directdoc.asp?DDFDocuments/v/G/SPS/NUSA401A2.DOC","ES")</f>
      </c>
    </row>
    <row r="12323">
      <c r="A12323" s="10" t="s">
        <v>21036</v>
      </c>
      <c r="B12323" s="11" t="s">
        <v>79</v>
      </c>
      <c r="C12323" s="10" t="s">
        <v>54</v>
      </c>
      <c r="D12323" s="12">
        <v>37075</v>
      </c>
      <c r="E12323" s="13" t="s">
        <v>19</v>
      </c>
      <c r="F12323" s="13" t="s">
        <v>6521</v>
      </c>
      <c r="G12323" s="14" t="s">
        <v>183</v>
      </c>
      <c r="H12323" s="15">
        <f>HYPERLINK("https://docs.wto.org/imrd/directdoc.asp?DDFDocuments/t/G/SPS/NCOL42A1.DOC","EN")</f>
      </c>
      <c r="I12323" s="15">
        <f>HYPERLINK("https://docs.wto.org/imrd/directdoc.asp?DDFDocuments/u/G/SPS/NCOL42A1.DOC","FR")</f>
      </c>
      <c r="J12323" s="15">
        <f>HYPERLINK("https://docs.wto.org/imrd/directdoc.asp?DDFDocuments/v/G/SPS/NCOL42A1.DOC","ES")</f>
      </c>
    </row>
    <row r="12324">
      <c r="A12324" s="10" t="s">
        <v>21037</v>
      </c>
      <c r="B12324" s="11" t="s">
        <v>65</v>
      </c>
      <c r="C12324" s="10" t="s">
        <v>18</v>
      </c>
      <c r="D12324" s="12">
        <v>37071</v>
      </c>
      <c r="E12324" s="13" t="s">
        <v>21038</v>
      </c>
      <c r="F12324" s="13" t="s">
        <v>24</v>
      </c>
      <c r="G12324" s="14"/>
      <c r="H12324" s="15">
        <f>HYPERLINK("https://docs.wto.org/imrd/directdoc.asp?DDFDocuments/t/G/SPS/NCHE24.DOC","EN")</f>
      </c>
      <c r="I12324" s="15">
        <f>HYPERLINK("https://docs.wto.org/imrd/directdoc.asp?DDFDocuments/u/G/SPS/NCHE24.DOC","FR")</f>
      </c>
      <c r="J12324" s="15">
        <f>HYPERLINK("https://docs.wto.org/imrd/directdoc.asp?DDFDocuments/v/G/SPS/NCHE24.DOC","ES")</f>
      </c>
    </row>
    <row r="12325">
      <c r="A12325" s="10" t="s">
        <v>21039</v>
      </c>
      <c r="B12325" s="11" t="s">
        <v>161</v>
      </c>
      <c r="C12325" s="10" t="s">
        <v>40</v>
      </c>
      <c r="D12325" s="12">
        <v>37070</v>
      </c>
      <c r="E12325" s="13" t="s">
        <v>19</v>
      </c>
      <c r="F12325" s="13" t="s">
        <v>5163</v>
      </c>
      <c r="G12325" s="14"/>
      <c r="H12325" s="15">
        <f>HYPERLINK("https://docs.wto.org/imrd/directdoc.asp?DDFDocuments/t/G/SPS/NUSA386A2.DOC","EN")</f>
      </c>
      <c r="I12325" s="15">
        <f>HYPERLINK("https://docs.wto.org/imrd/directdoc.asp?DDFDocuments/u/G/SPS/NUSA386A2.DOC","FR")</f>
      </c>
      <c r="J12325" s="15">
        <f>HYPERLINK("https://docs.wto.org/imrd/directdoc.asp?DDFDocuments/v/G/SPS/NUSA386A2.DOC","ES")</f>
      </c>
    </row>
    <row r="12326">
      <c r="A12326" s="10" t="s">
        <v>21040</v>
      </c>
      <c r="B12326" s="11" t="s">
        <v>4069</v>
      </c>
      <c r="C12326" s="10" t="s">
        <v>12</v>
      </c>
      <c r="D12326" s="12">
        <v>37068</v>
      </c>
      <c r="E12326" s="13" t="s">
        <v>21041</v>
      </c>
      <c r="F12326" s="13" t="s">
        <v>1550</v>
      </c>
      <c r="G12326" s="14" t="s">
        <v>43</v>
      </c>
      <c r="H12326" s="15">
        <f>HYPERLINK("https://docs.wto.org/imrd/directdoc.asp?DDFDocuments/t/g/sps/NLVA35.doc","EN")</f>
      </c>
      <c r="I12326" s="15">
        <f>HYPERLINK("https://docs.wto.org/imrd/directdoc.asp?DDFDocuments/u/g/sps/NLVA35.doc","FR")</f>
      </c>
      <c r="J12326" s="15">
        <f>HYPERLINK("https://docs.wto.org/imrd/directdoc.asp?DDFDocuments/v/g/sps/NLVA35.doc","ES")</f>
      </c>
    </row>
    <row r="12327">
      <c r="A12327" s="10" t="s">
        <v>21042</v>
      </c>
      <c r="B12327" s="11" t="s">
        <v>4069</v>
      </c>
      <c r="C12327" s="10" t="s">
        <v>12</v>
      </c>
      <c r="D12327" s="12">
        <v>37068</v>
      </c>
      <c r="E12327" s="13" t="s">
        <v>21041</v>
      </c>
      <c r="F12327" s="13" t="s">
        <v>1550</v>
      </c>
      <c r="G12327" s="14" t="s">
        <v>4883</v>
      </c>
      <c r="H12327" s="15">
        <f>HYPERLINK("https://docs.wto.org/imrd/directdoc.asp?DDFDocuments/t/g/sps/NLVA36.doc","EN")</f>
      </c>
      <c r="I12327" s="15">
        <f>HYPERLINK("https://docs.wto.org/imrd/directdoc.asp?DDFDocuments/u/g/sps/NLVA36.doc","FR")</f>
      </c>
      <c r="J12327" s="15">
        <f>HYPERLINK("https://docs.wto.org/imrd/directdoc.asp?DDFDocuments/v/g/sps/NLVA36.doc","ES")</f>
      </c>
    </row>
    <row r="12328">
      <c r="A12328" s="10" t="s">
        <v>21043</v>
      </c>
      <c r="B12328" s="11" t="s">
        <v>4069</v>
      </c>
      <c r="C12328" s="10" t="s">
        <v>18</v>
      </c>
      <c r="D12328" s="12">
        <v>37068</v>
      </c>
      <c r="E12328" s="13" t="s">
        <v>21044</v>
      </c>
      <c r="F12328" s="13" t="s">
        <v>2192</v>
      </c>
      <c r="G12328" s="14" t="s">
        <v>21045</v>
      </c>
      <c r="H12328" s="15">
        <f>HYPERLINK("https://docs.wto.org/imrd/directdoc.asp?DDFDocuments/t/G/SPS/NLVA37.DOC","EN")</f>
      </c>
      <c r="I12328" s="15">
        <f>HYPERLINK("https://docs.wto.org/imrd/directdoc.asp?DDFDocuments/u/G/SPS/NLVA37.DOC","FR")</f>
      </c>
      <c r="J12328" s="15">
        <f>HYPERLINK("https://docs.wto.org/imrd/directdoc.asp?DDFDocuments/v/G/SPS/NLVA37.DOC","ES")</f>
      </c>
    </row>
    <row r="12329">
      <c r="A12329" s="10" t="s">
        <v>21046</v>
      </c>
      <c r="B12329" s="11" t="s">
        <v>4069</v>
      </c>
      <c r="C12329" s="10" t="s">
        <v>12</v>
      </c>
      <c r="D12329" s="12">
        <v>37068</v>
      </c>
      <c r="E12329" s="13" t="s">
        <v>21047</v>
      </c>
      <c r="F12329" s="13" t="s">
        <v>7603</v>
      </c>
      <c r="G12329" s="14" t="s">
        <v>432</v>
      </c>
      <c r="H12329" s="15">
        <f>HYPERLINK("https://docs.wto.org/imrd/directdoc.asp?DDFDocuments/t/G/SPS/NLVA38.DOC","EN")</f>
      </c>
      <c r="I12329" s="15">
        <f>HYPERLINK("https://docs.wto.org/imrd/directdoc.asp?DDFDocuments/u/G/SPS/NLVA38.DOC","FR")</f>
      </c>
      <c r="J12329" s="15">
        <f>HYPERLINK("https://docs.wto.org/imrd/directdoc.asp?DDFDocuments/v/G/SPS/NLVA38.DOC","ES")</f>
      </c>
    </row>
    <row r="12330">
      <c r="A12330" s="10" t="s">
        <v>21048</v>
      </c>
      <c r="B12330" s="11" t="s">
        <v>161</v>
      </c>
      <c r="C12330" s="10" t="s">
        <v>18</v>
      </c>
      <c r="D12330" s="12">
        <v>37067</v>
      </c>
      <c r="E12330" s="13" t="s">
        <v>21049</v>
      </c>
      <c r="F12330" s="13" t="s">
        <v>992</v>
      </c>
      <c r="G12330" s="14"/>
      <c r="H12330" s="15">
        <f>HYPERLINK("https://docs.wto.org/imrd/directdoc.asp?DDFDocuments/t/G/SPS/NUSA457.DOC","EN")</f>
      </c>
      <c r="I12330" s="15">
        <f>HYPERLINK("https://docs.wto.org/imrd/directdoc.asp?DDFDocuments/u/G/SPS/NUSA457.DOC","FR")</f>
      </c>
      <c r="J12330" s="15">
        <f>HYPERLINK("https://docs.wto.org/imrd/directdoc.asp?DDFDocuments/v/G/SPS/NUSA457.DOC","ES")</f>
      </c>
    </row>
    <row r="12331">
      <c r="A12331" s="10" t="s">
        <v>21050</v>
      </c>
      <c r="B12331" s="11" t="s">
        <v>365</v>
      </c>
      <c r="C12331" s="10" t="s">
        <v>12</v>
      </c>
      <c r="D12331" s="12">
        <v>37064</v>
      </c>
      <c r="E12331" s="13" t="s">
        <v>21051</v>
      </c>
      <c r="F12331" s="13" t="s">
        <v>7603</v>
      </c>
      <c r="G12331" s="14"/>
      <c r="H12331" s="15">
        <f>HYPERLINK("https://docs.wto.org/imrd/directdoc.asp?DDFDocuments/t/G/SPS/NCHL82.DOC","EN")</f>
      </c>
      <c r="I12331" s="15">
        <f>HYPERLINK("https://docs.wto.org/imrd/directdoc.asp?DDFDocuments/u/G/SPS/NCHL82.DOC","FR")</f>
      </c>
      <c r="J12331" s="15">
        <f>HYPERLINK("https://docs.wto.org/imrd/directdoc.asp?DDFDocuments/v/G/SPS/NCHL82.DOC","ES")</f>
      </c>
    </row>
    <row r="12332">
      <c r="A12332" s="10" t="s">
        <v>21052</v>
      </c>
      <c r="B12332" s="11" t="s">
        <v>82</v>
      </c>
      <c r="C12332" s="10" t="s">
        <v>12</v>
      </c>
      <c r="D12332" s="12">
        <v>37064</v>
      </c>
      <c r="E12332" s="13" t="s">
        <v>21053</v>
      </c>
      <c r="F12332" s="13" t="s">
        <v>9543</v>
      </c>
      <c r="G12332" s="14" t="s">
        <v>1274</v>
      </c>
      <c r="H12332" s="15">
        <f>HYPERLINK("https://docs.wto.org/imrd/directdoc.asp?DDFDocuments/t/G/SPS/NEEC130.DOC","EN")</f>
      </c>
      <c r="I12332" s="15">
        <f>HYPERLINK("https://docs.wto.org/imrd/directdoc.asp?DDFDocuments/u/G/SPS/NEEC130.DOC","FR")</f>
      </c>
      <c r="J12332" s="15">
        <f>HYPERLINK("https://docs.wto.org/imrd/directdoc.asp?DDFDocuments/v/G/SPS/NEEC130.DOC","ES")</f>
      </c>
    </row>
    <row r="12333">
      <c r="A12333" s="10" t="s">
        <v>21054</v>
      </c>
      <c r="B12333" s="11" t="s">
        <v>141</v>
      </c>
      <c r="C12333" s="10" t="s">
        <v>12</v>
      </c>
      <c r="D12333" s="12">
        <v>37064</v>
      </c>
      <c r="E12333" s="13" t="s">
        <v>21055</v>
      </c>
      <c r="F12333" s="13" t="s">
        <v>21056</v>
      </c>
      <c r="G12333" s="14" t="s">
        <v>432</v>
      </c>
      <c r="H12333" s="15">
        <f>HYPERLINK("https://docs.wto.org/imrd/directdoc.asp?DDFDocuments/t/G/SPS/NHUN13.DOC","EN")</f>
      </c>
      <c r="I12333" s="15">
        <f>HYPERLINK("https://docs.wto.org/imrd/directdoc.asp?DDFDocuments/u/G/SPS/NHUN13.DOC","FR")</f>
      </c>
      <c r="J12333" s="15">
        <f>HYPERLINK("https://docs.wto.org/imrd/directdoc.asp?DDFDocuments/v/G/SPS/NHUN13.DOC","ES")</f>
      </c>
    </row>
    <row r="12334">
      <c r="A12334" s="10" t="s">
        <v>21057</v>
      </c>
      <c r="B12334" s="11" t="s">
        <v>195</v>
      </c>
      <c r="C12334" s="10" t="s">
        <v>18</v>
      </c>
      <c r="D12334" s="12">
        <v>37064</v>
      </c>
      <c r="E12334" s="13" t="s">
        <v>21058</v>
      </c>
      <c r="F12334" s="13" t="s">
        <v>717</v>
      </c>
      <c r="G12334" s="14" t="s">
        <v>3481</v>
      </c>
      <c r="H12334" s="15">
        <f>HYPERLINK("https://docs.wto.org/imrd/directdoc.asp?DDFDocuments/t/G/SPS/NNZL143.DOC","EN")</f>
      </c>
      <c r="I12334" s="15">
        <f>HYPERLINK("https://docs.wto.org/imrd/directdoc.asp?DDFDocuments/u/G/SPS/NNZL143.DOC","FR")</f>
      </c>
      <c r="J12334" s="15">
        <f>HYPERLINK("https://docs.wto.org/imrd/directdoc.asp?DDFDocuments/v/G/SPS/NNZL143.DOC","ES")</f>
      </c>
    </row>
    <row r="12335">
      <c r="A12335" s="10" t="s">
        <v>21059</v>
      </c>
      <c r="B12335" s="11" t="s">
        <v>82</v>
      </c>
      <c r="C12335" s="10" t="s">
        <v>12</v>
      </c>
      <c r="D12335" s="12">
        <v>37060</v>
      </c>
      <c r="E12335" s="13" t="s">
        <v>20808</v>
      </c>
      <c r="F12335" s="13" t="s">
        <v>144</v>
      </c>
      <c r="G12335" s="14" t="s">
        <v>779</v>
      </c>
      <c r="H12335" s="15">
        <f>HYPERLINK("https://docs.wto.org/imrd/directdoc.asp?DDFDocuments/t/g/sps/NEEC128.doc","EN")</f>
      </c>
      <c r="I12335" s="15">
        <f>HYPERLINK("https://docs.wto.org/imrd/directdoc.asp?DDFDocuments/u/g/sps/NEEC128.doc","FR")</f>
      </c>
      <c r="J12335" s="15">
        <f>HYPERLINK("https://docs.wto.org/imrd/directdoc.asp?DDFDocuments/v/g/sps/NEEC128.doc","ES")</f>
      </c>
    </row>
    <row r="12336">
      <c r="A12336" s="10" t="s">
        <v>21060</v>
      </c>
      <c r="B12336" s="11" t="s">
        <v>82</v>
      </c>
      <c r="C12336" s="10" t="s">
        <v>12</v>
      </c>
      <c r="D12336" s="12">
        <v>37060</v>
      </c>
      <c r="E12336" s="13" t="s">
        <v>20533</v>
      </c>
      <c r="F12336" s="13" t="s">
        <v>2192</v>
      </c>
      <c r="G12336" s="14" t="s">
        <v>21061</v>
      </c>
      <c r="H12336" s="15">
        <f>HYPERLINK("https://docs.wto.org/imrd/directdoc.asp?DDFDocuments/t/G/SPS/NEEC129.DOC","EN")</f>
      </c>
      <c r="I12336" s="15">
        <f>HYPERLINK("https://docs.wto.org/imrd/directdoc.asp?DDFDocuments/u/G/SPS/NEEC129.DOC","FR")</f>
      </c>
      <c r="J12336" s="15">
        <f>HYPERLINK("https://docs.wto.org/imrd/directdoc.asp?DDFDocuments/v/G/SPS/NEEC129.DOC","ES")</f>
      </c>
    </row>
    <row r="12337">
      <c r="A12337" s="10" t="s">
        <v>21062</v>
      </c>
      <c r="B12337" s="11" t="s">
        <v>1944</v>
      </c>
      <c r="C12337" s="10" t="s">
        <v>18</v>
      </c>
      <c r="D12337" s="12">
        <v>37060</v>
      </c>
      <c r="E12337" s="13" t="s">
        <v>21063</v>
      </c>
      <c r="F12337" s="13" t="s">
        <v>1550</v>
      </c>
      <c r="G12337" s="14"/>
      <c r="H12337" s="15">
        <f>HYPERLINK("https://docs.wto.org/imrd/directdoc.asp?DDFDocuments/t/g/sps/NPAN37.doc","EN")</f>
      </c>
      <c r="I12337" s="15">
        <f>HYPERLINK("https://docs.wto.org/imrd/directdoc.asp?DDFDocuments/u/g/sps/NPAN37.doc","FR")</f>
      </c>
      <c r="J12337" s="15">
        <f>HYPERLINK("https://docs.wto.org/imrd/directdoc.asp?DDFDocuments/v/g/sps/NPAN37.doc","ES")</f>
      </c>
    </row>
    <row r="12338">
      <c r="A12338" s="10" t="s">
        <v>21064</v>
      </c>
      <c r="B12338" s="11" t="s">
        <v>161</v>
      </c>
      <c r="C12338" s="10" t="s">
        <v>40</v>
      </c>
      <c r="D12338" s="12">
        <v>37060</v>
      </c>
      <c r="E12338" s="13" t="s">
        <v>19</v>
      </c>
      <c r="F12338" s="13" t="s">
        <v>158</v>
      </c>
      <c r="G12338" s="14" t="s">
        <v>145</v>
      </c>
      <c r="H12338" s="15">
        <f>HYPERLINK("https://docs.wto.org/imrd/directdoc.asp?DDFDocuments/t/G/SPS/NUSA387A1.DOC","EN")</f>
      </c>
      <c r="I12338" s="15">
        <f>HYPERLINK("https://docs.wto.org/imrd/directdoc.asp?DDFDocuments/u/G/SPS/NUSA387A1.DOC","FR")</f>
      </c>
      <c r="J12338" s="15">
        <f>HYPERLINK("https://docs.wto.org/imrd/directdoc.asp?DDFDocuments/v/G/SPS/NUSA387A1.DOC","ES")</f>
      </c>
    </row>
    <row r="12339">
      <c r="A12339" s="10" t="s">
        <v>21065</v>
      </c>
      <c r="B12339" s="11" t="s">
        <v>7679</v>
      </c>
      <c r="C12339" s="10" t="s">
        <v>18</v>
      </c>
      <c r="D12339" s="12">
        <v>37057</v>
      </c>
      <c r="E12339" s="13" t="s">
        <v>21066</v>
      </c>
      <c r="F12339" s="13" t="s">
        <v>32</v>
      </c>
      <c r="G12339" s="14"/>
      <c r="H12339" s="15">
        <f>HYPERLINK("https://docs.wto.org/imrd/directdoc.asp?DDFDocuments/t/G/SPS/NSVN10.DOC","EN")</f>
      </c>
      <c r="I12339" s="15">
        <f>HYPERLINK("https://docs.wto.org/imrd/directdoc.asp?DDFDocuments/u/G/SPS/NSVN10.DOC","FR")</f>
      </c>
      <c r="J12339" s="15">
        <f>HYPERLINK("https://docs.wto.org/imrd/directdoc.asp?DDFDocuments/v/G/SPS/NSVN10.DOC","ES")</f>
      </c>
    </row>
    <row r="12340">
      <c r="A12340" s="10" t="s">
        <v>21067</v>
      </c>
      <c r="B12340" s="11" t="s">
        <v>7679</v>
      </c>
      <c r="C12340" s="10" t="s">
        <v>18</v>
      </c>
      <c r="D12340" s="12">
        <v>37057</v>
      </c>
      <c r="E12340" s="13" t="s">
        <v>21068</v>
      </c>
      <c r="F12340" s="13" t="s">
        <v>368</v>
      </c>
      <c r="G12340" s="14"/>
      <c r="H12340" s="15">
        <f>HYPERLINK("https://docs.wto.org/imrd/directdoc.asp?DDFDocuments/t/G/SPS/NSVN9.DOC","EN")</f>
      </c>
      <c r="I12340" s="15">
        <f>HYPERLINK("https://docs.wto.org/imrd/directdoc.asp?DDFDocuments/u/G/SPS/NSVN9.DOC","FR")</f>
      </c>
      <c r="J12340" s="15">
        <f>HYPERLINK("https://docs.wto.org/imrd/directdoc.asp?DDFDocuments/v/G/SPS/NSVN9.DOC","ES")</f>
      </c>
    </row>
    <row r="12341">
      <c r="A12341" s="10" t="s">
        <v>21069</v>
      </c>
      <c r="B12341" s="11" t="s">
        <v>365</v>
      </c>
      <c r="C12341" s="10" t="s">
        <v>18</v>
      </c>
      <c r="D12341" s="12">
        <v>37056</v>
      </c>
      <c r="E12341" s="13" t="s">
        <v>1648</v>
      </c>
      <c r="F12341" s="13" t="s">
        <v>1282</v>
      </c>
      <c r="G12341" s="14"/>
      <c r="H12341" s="15">
        <f>HYPERLINK("https://docs.wto.org/imrd/directdoc.asp?DDFDocuments/t/g/sps/NCHL81.doc","EN")</f>
      </c>
      <c r="I12341" s="15">
        <f>HYPERLINK("https://docs.wto.org/imrd/directdoc.asp?DDFDocuments/u/g/sps/NCHL81.doc","FR")</f>
      </c>
      <c r="J12341" s="15">
        <f>HYPERLINK("https://docs.wto.org/imrd/directdoc.asp?DDFDocuments/v/g/sps/NCHL81.doc","ES")</f>
      </c>
    </row>
    <row r="12342">
      <c r="A12342" s="10" t="s">
        <v>21070</v>
      </c>
      <c r="B12342" s="11" t="s">
        <v>27</v>
      </c>
      <c r="C12342" s="10" t="s">
        <v>18</v>
      </c>
      <c r="D12342" s="12">
        <v>37056</v>
      </c>
      <c r="E12342" s="13" t="s">
        <v>21071</v>
      </c>
      <c r="F12342" s="13" t="s">
        <v>32</v>
      </c>
      <c r="G12342" s="14"/>
      <c r="H12342" s="15">
        <f>HYPERLINK("https://docs.wto.org/imrd/directdoc.asp?DDFDocuments/t/G/SPS/NCRI24.DOC","EN")</f>
      </c>
      <c r="I12342" s="15">
        <f>HYPERLINK("https://docs.wto.org/imrd/directdoc.asp?DDFDocuments/u/G/SPS/NCRI24.DOC","FR")</f>
      </c>
      <c r="J12342" s="15">
        <f>HYPERLINK("https://docs.wto.org/imrd/directdoc.asp?DDFDocuments/v/G/SPS/NCRI24.DOC","ES")</f>
      </c>
    </row>
    <row r="12343">
      <c r="A12343" s="10" t="s">
        <v>21072</v>
      </c>
      <c r="B12343" s="11" t="s">
        <v>95</v>
      </c>
      <c r="C12343" s="10" t="s">
        <v>2295</v>
      </c>
      <c r="D12343" s="12">
        <v>37054</v>
      </c>
      <c r="E12343" s="13" t="s">
        <v>19</v>
      </c>
      <c r="F12343" s="13" t="s">
        <v>20114</v>
      </c>
      <c r="G12343" s="14" t="s">
        <v>1120</v>
      </c>
      <c r="H12343" s="15">
        <f>HYPERLINK("https://docs.wto.org/imrd/directdoc.asp?DDFDocuments/q/G/SPS/NBRA55C1.pdf","EN")</f>
      </c>
      <c r="I12343" s="15">
        <f>HYPERLINK("https://docs.wto.org/imrd/directdoc.asp?DDFDocuments/r/G/SPS/NBRA55C1.pdf","FR")</f>
      </c>
      <c r="J12343" s="15">
        <f>HYPERLINK("https://docs.wto.org/imrd/directdoc.asp?DDFDocuments/s/G/SPS/NBRA55C1.pdf","ES")</f>
      </c>
    </row>
    <row r="12344">
      <c r="A12344" s="10" t="s">
        <v>21073</v>
      </c>
      <c r="B12344" s="11" t="s">
        <v>153</v>
      </c>
      <c r="C12344" s="10" t="s">
        <v>18</v>
      </c>
      <c r="D12344" s="12">
        <v>37053</v>
      </c>
      <c r="E12344" s="13" t="s">
        <v>21074</v>
      </c>
      <c r="F12344" s="13" t="s">
        <v>15847</v>
      </c>
      <c r="G12344" s="14"/>
      <c r="H12344" s="15">
        <f>HYPERLINK("https://docs.wto.org/imrd/directdoc.asp?DDFDocuments/t/G/SPS/NKOR94.DOC","EN")</f>
      </c>
      <c r="I12344" s="15">
        <f>HYPERLINK("https://docs.wto.org/imrd/directdoc.asp?DDFDocuments/u/G/SPS/NKOR94.DOC","FR")</f>
      </c>
      <c r="J12344" s="15">
        <f>HYPERLINK("https://docs.wto.org/imrd/directdoc.asp?DDFDocuments/v/G/SPS/NKOR94.DOC","ES")</f>
      </c>
    </row>
    <row r="12345">
      <c r="A12345" s="10" t="s">
        <v>21075</v>
      </c>
      <c r="B12345" s="11" t="s">
        <v>153</v>
      </c>
      <c r="C12345" s="10" t="s">
        <v>18</v>
      </c>
      <c r="D12345" s="12">
        <v>37053</v>
      </c>
      <c r="E12345" s="13" t="s">
        <v>21076</v>
      </c>
      <c r="F12345" s="13" t="s">
        <v>18564</v>
      </c>
      <c r="G12345" s="14"/>
      <c r="H12345" s="15">
        <f>HYPERLINK("https://docs.wto.org/imrd/directdoc.asp?DDFDocuments/t/g/sps/NKOR97.doc","EN")</f>
      </c>
      <c r="I12345" s="15">
        <f>HYPERLINK("https://docs.wto.org/imrd/directdoc.asp?DDFDocuments/u/g/sps/NKOR97.doc","FR")</f>
      </c>
      <c r="J12345" s="15">
        <f>HYPERLINK("https://docs.wto.org/imrd/directdoc.asp?DDFDocuments/v/g/sps/NKOR97.doc","ES")</f>
      </c>
    </row>
    <row r="12346">
      <c r="A12346" s="10" t="s">
        <v>21077</v>
      </c>
      <c r="B12346" s="11" t="s">
        <v>195</v>
      </c>
      <c r="C12346" s="10" t="s">
        <v>18</v>
      </c>
      <c r="D12346" s="12">
        <v>37053</v>
      </c>
      <c r="E12346" s="13" t="s">
        <v>21078</v>
      </c>
      <c r="F12346" s="13" t="s">
        <v>607</v>
      </c>
      <c r="G12346" s="14" t="s">
        <v>188</v>
      </c>
      <c r="H12346" s="15">
        <f>HYPERLINK("https://docs.wto.org/imrd/directdoc.asp?DDFDocuments/t/G/SPS/NNZL142.DOC","EN")</f>
      </c>
      <c r="I12346" s="15">
        <f>HYPERLINK("https://docs.wto.org/imrd/directdoc.asp?DDFDocuments/u/G/SPS/NNZL142.DOC","FR")</f>
      </c>
      <c r="J12346" s="15">
        <f>HYPERLINK("https://docs.wto.org/imrd/directdoc.asp?DDFDocuments/v/G/SPS/NNZL142.DOC","ES")</f>
      </c>
    </row>
    <row r="12347">
      <c r="A12347" s="10" t="s">
        <v>21079</v>
      </c>
      <c r="B12347" s="11" t="s">
        <v>145</v>
      </c>
      <c r="C12347" s="10" t="s">
        <v>12</v>
      </c>
      <c r="D12347" s="12">
        <v>37053</v>
      </c>
      <c r="E12347" s="13" t="s">
        <v>21080</v>
      </c>
      <c r="F12347" s="13" t="s">
        <v>8072</v>
      </c>
      <c r="G12347" s="14" t="s">
        <v>21081</v>
      </c>
      <c r="H12347" s="15">
        <f>HYPERLINK("https://docs.wto.org/imrd/directdoc.asp?DDFDocuments/q/G/SPS/NPHL30.pdf","EN")</f>
      </c>
      <c r="I12347" s="15">
        <f>HYPERLINK("https://docs.wto.org/imrd/directdoc.asp?DDFDocuments/r/G/SPS/NPHL30.pdf","FR")</f>
      </c>
      <c r="J12347" s="15">
        <f>HYPERLINK("https://docs.wto.org/imrd/directdoc.asp?DDFDocuments/s/G/SPS/NPHL30.pdf","ES")</f>
      </c>
    </row>
    <row r="12348">
      <c r="A12348" s="10" t="s">
        <v>21082</v>
      </c>
      <c r="B12348" s="11" t="s">
        <v>365</v>
      </c>
      <c r="C12348" s="10" t="s">
        <v>18</v>
      </c>
      <c r="D12348" s="12">
        <v>37048</v>
      </c>
      <c r="E12348" s="13" t="s">
        <v>21083</v>
      </c>
      <c r="F12348" s="13" t="s">
        <v>1089</v>
      </c>
      <c r="G12348" s="14"/>
      <c r="H12348" s="15">
        <f>HYPERLINK("https://docs.wto.org/imrd/directdoc.asp?DDFDocuments/t/g/sps/NCHL80.doc","EN")</f>
      </c>
      <c r="I12348" s="15">
        <f>HYPERLINK("https://docs.wto.org/imrd/directdoc.asp?DDFDocuments/u/g/sps/NCHL80.doc","FR")</f>
      </c>
      <c r="J12348" s="15">
        <f>HYPERLINK("https://docs.wto.org/imrd/directdoc.asp?DDFDocuments/v/g/sps/NCHL80.doc","ES")</f>
      </c>
    </row>
    <row r="12349">
      <c r="A12349" s="10" t="s">
        <v>21084</v>
      </c>
      <c r="B12349" s="11" t="s">
        <v>1096</v>
      </c>
      <c r="C12349" s="10" t="s">
        <v>12</v>
      </c>
      <c r="D12349" s="12">
        <v>37048</v>
      </c>
      <c r="E12349" s="13" t="s">
        <v>21085</v>
      </c>
      <c r="F12349" s="13" t="s">
        <v>6521</v>
      </c>
      <c r="G12349" s="14" t="s">
        <v>95</v>
      </c>
      <c r="H12349" s="15">
        <f>HYPERLINK("https://docs.wto.org/imrd/directdoc.asp?DDFDocuments/t/G/SPS/NSGP21.DOC","EN")</f>
      </c>
      <c r="I12349" s="15">
        <f>HYPERLINK("https://docs.wto.org/imrd/directdoc.asp?DDFDocuments/u/G/SPS/NSGP21.DOC","FR")</f>
      </c>
      <c r="J12349" s="15">
        <f>HYPERLINK("https://docs.wto.org/imrd/directdoc.asp?DDFDocuments/v/G/SPS/NSGP21.DOC","ES")</f>
      </c>
    </row>
    <row r="12350">
      <c r="A12350" s="10" t="s">
        <v>21086</v>
      </c>
      <c r="B12350" s="11" t="s">
        <v>161</v>
      </c>
      <c r="C12350" s="10" t="s">
        <v>12</v>
      </c>
      <c r="D12350" s="12">
        <v>37048</v>
      </c>
      <c r="E12350" s="13" t="s">
        <v>21087</v>
      </c>
      <c r="F12350" s="13" t="s">
        <v>2192</v>
      </c>
      <c r="G12350" s="14" t="s">
        <v>1412</v>
      </c>
      <c r="H12350" s="15">
        <f>HYPERLINK("https://docs.wto.org/imrd/directdoc.asp?DDFDocuments/t/G/SPS/NUSA449.DOC","EN")</f>
      </c>
      <c r="I12350" s="15">
        <f>HYPERLINK("https://docs.wto.org/imrd/directdoc.asp?DDFDocuments/u/G/SPS/NUSA449.DOC","FR")</f>
      </c>
      <c r="J12350" s="15">
        <f>HYPERLINK("https://docs.wto.org/imrd/directdoc.asp?DDFDocuments/v/G/SPS/NUSA449.DOC","ES")</f>
      </c>
    </row>
    <row r="12351">
      <c r="A12351" s="10" t="s">
        <v>21088</v>
      </c>
      <c r="B12351" s="11" t="s">
        <v>161</v>
      </c>
      <c r="C12351" s="10" t="s">
        <v>12</v>
      </c>
      <c r="D12351" s="12">
        <v>37048</v>
      </c>
      <c r="E12351" s="13" t="s">
        <v>21089</v>
      </c>
      <c r="F12351" s="13" t="s">
        <v>2192</v>
      </c>
      <c r="G12351" s="14" t="s">
        <v>183</v>
      </c>
      <c r="H12351" s="15">
        <f>HYPERLINK("https://docs.wto.org/imrd/directdoc.asp?DDFDocuments/t/g/sps/NUSA453.doc","EN")</f>
      </c>
      <c r="I12351" s="15">
        <f>HYPERLINK("https://docs.wto.org/imrd/directdoc.asp?DDFDocuments/u/g/sps/NUSA453.doc","FR")</f>
      </c>
      <c r="J12351" s="15">
        <f>HYPERLINK("https://docs.wto.org/imrd/directdoc.asp?DDFDocuments/v/g/sps/NUSA453.doc","ES")</f>
      </c>
    </row>
    <row r="12352">
      <c r="A12352" s="10" t="s">
        <v>21090</v>
      </c>
      <c r="B12352" s="11" t="s">
        <v>161</v>
      </c>
      <c r="C12352" s="10" t="s">
        <v>12</v>
      </c>
      <c r="D12352" s="12">
        <v>37048</v>
      </c>
      <c r="E12352" s="13" t="s">
        <v>21091</v>
      </c>
      <c r="F12352" s="13" t="s">
        <v>3303</v>
      </c>
      <c r="G12352" s="14" t="s">
        <v>21092</v>
      </c>
      <c r="H12352" s="15">
        <f>HYPERLINK("https://docs.wto.org/imrd/directdoc.asp?DDFDocuments/t/G/SPS/NUSA454.DOC","EN")</f>
      </c>
      <c r="I12352" s="15">
        <f>HYPERLINK("https://docs.wto.org/imrd/directdoc.asp?DDFDocuments/u/G/SPS/NUSA454.DOC","FR")</f>
      </c>
      <c r="J12352" s="15">
        <f>HYPERLINK("https://docs.wto.org/imrd/directdoc.asp?DDFDocuments/v/G/SPS/NUSA454.DOC","ES")</f>
      </c>
    </row>
    <row r="12353">
      <c r="A12353" s="10" t="s">
        <v>21093</v>
      </c>
      <c r="B12353" s="11" t="s">
        <v>134</v>
      </c>
      <c r="C12353" s="10" t="s">
        <v>18</v>
      </c>
      <c r="D12353" s="12">
        <v>37043</v>
      </c>
      <c r="E12353" s="13" t="s">
        <v>21094</v>
      </c>
      <c r="F12353" s="13" t="s">
        <v>21095</v>
      </c>
      <c r="G12353" s="14"/>
      <c r="H12353" s="15">
        <f>HYPERLINK("https://docs.wto.org/imrd/directdoc.asp?DDFDocuments/t/G/SPS/NTHA58.DOC","EN")</f>
      </c>
      <c r="I12353" s="15">
        <f>HYPERLINK("https://docs.wto.org/imrd/directdoc.asp?DDFDocuments/u/G/SPS/NTHA58.DOC","FR")</f>
      </c>
      <c r="J12353" s="15">
        <f>HYPERLINK("https://docs.wto.org/imrd/directdoc.asp?DDFDocuments/v/G/SPS/NTHA58.DOC","ES")</f>
      </c>
    </row>
    <row r="12354">
      <c r="A12354" s="10" t="s">
        <v>21096</v>
      </c>
      <c r="B12354" s="11" t="s">
        <v>134</v>
      </c>
      <c r="C12354" s="10" t="s">
        <v>18</v>
      </c>
      <c r="D12354" s="12">
        <v>37043</v>
      </c>
      <c r="E12354" s="13" t="s">
        <v>21097</v>
      </c>
      <c r="F12354" s="13" t="s">
        <v>21098</v>
      </c>
      <c r="G12354" s="14"/>
      <c r="H12354" s="15">
        <f>HYPERLINK("https://docs.wto.org/imrd/directdoc.asp?DDFDocuments/t/g/sps/NTHA61.doc","EN")</f>
      </c>
      <c r="I12354" s="15">
        <f>HYPERLINK("https://docs.wto.org/imrd/directdoc.asp?DDFDocuments/u/g/sps/NTHA61.doc","FR")</f>
      </c>
      <c r="J12354" s="15">
        <f>HYPERLINK("https://docs.wto.org/imrd/directdoc.asp?DDFDocuments/v/g/sps/NTHA61.doc","ES")</f>
      </c>
    </row>
    <row r="12355">
      <c r="A12355" s="10" t="s">
        <v>21099</v>
      </c>
      <c r="B12355" s="11" t="s">
        <v>134</v>
      </c>
      <c r="C12355" s="10" t="s">
        <v>18</v>
      </c>
      <c r="D12355" s="12">
        <v>37043</v>
      </c>
      <c r="E12355" s="13" t="s">
        <v>21094</v>
      </c>
      <c r="F12355" s="13" t="s">
        <v>13660</v>
      </c>
      <c r="G12355" s="14"/>
      <c r="H12355" s="15">
        <f>HYPERLINK("https://docs.wto.org/imrd/directdoc.asp?DDFDocuments/q/G/SPS/NTHA63.pdf","EN")</f>
      </c>
      <c r="I12355" s="15">
        <f>HYPERLINK("https://docs.wto.org/imrd/directdoc.asp?DDFDocuments/r/G/SPS/NTHA63.pdf","FR")</f>
      </c>
      <c r="J12355" s="15">
        <f>HYPERLINK("https://docs.wto.org/imrd/directdoc.asp?DDFDocuments/s/G/SPS/NTHA63.pdf","ES")</f>
      </c>
    </row>
    <row r="12356">
      <c r="A12356" s="10" t="s">
        <v>21100</v>
      </c>
      <c r="B12356" s="11" t="s">
        <v>233</v>
      </c>
      <c r="C12356" s="10" t="s">
        <v>12</v>
      </c>
      <c r="D12356" s="12">
        <v>37034</v>
      </c>
      <c r="E12356" s="13" t="s">
        <v>21101</v>
      </c>
      <c r="F12356" s="13" t="s">
        <v>2192</v>
      </c>
      <c r="G12356" s="14" t="s">
        <v>21102</v>
      </c>
      <c r="H12356" s="15">
        <f>HYPERLINK("https://docs.wto.org/imrd/directdoc.asp?DDFDocuments/t/G/SPS/NPER28.DOC","EN")</f>
      </c>
      <c r="I12356" s="15">
        <f>HYPERLINK("https://docs.wto.org/imrd/directdoc.asp?DDFDocuments/u/G/SPS/NPER28.DOC","FR")</f>
      </c>
      <c r="J12356" s="15">
        <f>HYPERLINK("https://docs.wto.org/imrd/directdoc.asp?DDFDocuments/v/G/SPS/NPER28.DOC","ES")</f>
      </c>
    </row>
    <row r="12357">
      <c r="A12357" s="10" t="s">
        <v>21103</v>
      </c>
      <c r="B12357" s="11" t="s">
        <v>233</v>
      </c>
      <c r="C12357" s="10" t="s">
        <v>18</v>
      </c>
      <c r="D12357" s="12">
        <v>37034</v>
      </c>
      <c r="E12357" s="13" t="s">
        <v>857</v>
      </c>
      <c r="F12357" s="13" t="s">
        <v>5891</v>
      </c>
      <c r="G12357" s="14"/>
      <c r="H12357" s="15">
        <f>HYPERLINK("https://docs.wto.org/imrd/directdoc.asp?DDFDocuments/t/g/sps/NPER29.doc","EN")</f>
      </c>
      <c r="I12357" s="15">
        <f>HYPERLINK("https://docs.wto.org/imrd/directdoc.asp?DDFDocuments/u/g/sps/NPER29.doc","FR")</f>
      </c>
      <c r="J12357" s="15">
        <f>HYPERLINK("https://docs.wto.org/imrd/directdoc.asp?DDFDocuments/v/g/sps/NPER29.doc","ES")</f>
      </c>
    </row>
    <row r="12358">
      <c r="A12358" s="10" t="s">
        <v>21104</v>
      </c>
      <c r="B12358" s="11" t="s">
        <v>233</v>
      </c>
      <c r="C12358" s="10" t="s">
        <v>18</v>
      </c>
      <c r="D12358" s="12">
        <v>37034</v>
      </c>
      <c r="E12358" s="13" t="s">
        <v>4111</v>
      </c>
      <c r="F12358" s="13" t="s">
        <v>262</v>
      </c>
      <c r="G12358" s="14"/>
      <c r="H12358" s="15">
        <f>HYPERLINK("https://docs.wto.org/imrd/directdoc.asp?DDFDocuments/t/g/sps/NPER30.doc","EN")</f>
      </c>
      <c r="I12358" s="15">
        <f>HYPERLINK("https://docs.wto.org/imrd/directdoc.asp?DDFDocuments/u/g/sps/NPER30.doc","FR")</f>
      </c>
      <c r="J12358" s="15">
        <f>HYPERLINK("https://docs.wto.org/imrd/directdoc.asp?DDFDocuments/v/g/sps/NPER30.doc","ES")</f>
      </c>
    </row>
    <row r="12359">
      <c r="A12359" s="10" t="s">
        <v>21105</v>
      </c>
      <c r="B12359" s="11" t="s">
        <v>233</v>
      </c>
      <c r="C12359" s="10" t="s">
        <v>18</v>
      </c>
      <c r="D12359" s="12">
        <v>37034</v>
      </c>
      <c r="E12359" s="13" t="s">
        <v>21106</v>
      </c>
      <c r="F12359" s="13" t="s">
        <v>262</v>
      </c>
      <c r="G12359" s="14"/>
      <c r="H12359" s="15">
        <f>HYPERLINK("https://docs.wto.org/imrd/directdoc.asp?DDFDocuments/t/g/sps/NPER31.doc","EN")</f>
      </c>
      <c r="I12359" s="15">
        <f>HYPERLINK("https://docs.wto.org/imrd/directdoc.asp?DDFDocuments/u/g/sps/NPER31.doc","FR")</f>
      </c>
      <c r="J12359" s="15">
        <f>HYPERLINK("https://docs.wto.org/imrd/directdoc.asp?DDFDocuments/v/g/sps/NPER31.doc","ES")</f>
      </c>
    </row>
    <row r="12360">
      <c r="A12360" s="10" t="s">
        <v>21107</v>
      </c>
      <c r="B12360" s="11" t="s">
        <v>233</v>
      </c>
      <c r="C12360" s="10" t="s">
        <v>18</v>
      </c>
      <c r="D12360" s="12">
        <v>37034</v>
      </c>
      <c r="E12360" s="13" t="s">
        <v>21106</v>
      </c>
      <c r="F12360" s="13" t="s">
        <v>262</v>
      </c>
      <c r="G12360" s="14"/>
      <c r="H12360" s="15">
        <f>HYPERLINK("https://docs.wto.org/imrd/directdoc.asp?DDFDocuments/t/g/sps/NPER32.doc","EN")</f>
      </c>
      <c r="I12360" s="15">
        <f>HYPERLINK("https://docs.wto.org/imrd/directdoc.asp?DDFDocuments/u/g/sps/NPER32.doc","FR")</f>
      </c>
      <c r="J12360" s="15">
        <f>HYPERLINK("https://docs.wto.org/imrd/directdoc.asp?DDFDocuments/v/g/sps/NPER32.doc","ES")</f>
      </c>
    </row>
    <row r="12361">
      <c r="A12361" s="10" t="s">
        <v>21108</v>
      </c>
      <c r="B12361" s="11" t="s">
        <v>7679</v>
      </c>
      <c r="C12361" s="10" t="s">
        <v>12</v>
      </c>
      <c r="D12361" s="12">
        <v>37034</v>
      </c>
      <c r="E12361" s="13" t="s">
        <v>21109</v>
      </c>
      <c r="F12361" s="13" t="s">
        <v>4395</v>
      </c>
      <c r="G12361" s="14"/>
      <c r="H12361" s="15">
        <f>HYPERLINK("https://docs.wto.org/imrd/directdoc.asp?DDFDocuments/t/g/sps/NSVN8.doc","EN")</f>
      </c>
      <c r="I12361" s="15">
        <f>HYPERLINK("https://docs.wto.org/imrd/directdoc.asp?DDFDocuments/u/g/sps/NSVN8.doc","FR")</f>
      </c>
      <c r="J12361" s="15">
        <f>HYPERLINK("https://docs.wto.org/imrd/directdoc.asp?DDFDocuments/v/g/sps/NSVN8.doc","ES")</f>
      </c>
    </row>
    <row r="12362">
      <c r="A12362" s="10" t="s">
        <v>21110</v>
      </c>
      <c r="B12362" s="11" t="s">
        <v>365</v>
      </c>
      <c r="C12362" s="10" t="s">
        <v>40</v>
      </c>
      <c r="D12362" s="12">
        <v>37032</v>
      </c>
      <c r="E12362" s="13" t="s">
        <v>19</v>
      </c>
      <c r="F12362" s="13" t="s">
        <v>5163</v>
      </c>
      <c r="G12362" s="14"/>
      <c r="H12362" s="15">
        <f>HYPERLINK("https://docs.wto.org/imrd/directdoc.asp?DDFDocuments/t/G/SPS/NCHL74A1.DOC","EN")</f>
      </c>
      <c r="I12362" s="15">
        <f>HYPERLINK("https://docs.wto.org/imrd/directdoc.asp?DDFDocuments/u/G/SPS/NCHL74A1.DOC","FR")</f>
      </c>
      <c r="J12362" s="15">
        <f>HYPERLINK("https://docs.wto.org/imrd/directdoc.asp?DDFDocuments/v/G/SPS/NCHL74A1.DOC","ES")</f>
      </c>
    </row>
    <row r="12363">
      <c r="A12363" s="10" t="s">
        <v>21111</v>
      </c>
      <c r="B12363" s="11" t="s">
        <v>90</v>
      </c>
      <c r="C12363" s="10" t="s">
        <v>12</v>
      </c>
      <c r="D12363" s="12">
        <v>37032</v>
      </c>
      <c r="E12363" s="13" t="s">
        <v>21112</v>
      </c>
      <c r="F12363" s="13" t="s">
        <v>2192</v>
      </c>
      <c r="G12363" s="14" t="s">
        <v>520</v>
      </c>
      <c r="H12363" s="15">
        <f>HYPERLINK("https://docs.wto.org/imrd/directdoc.asp?DDFDocuments/t/G/SPS/NMUS6.DOC","EN")</f>
      </c>
      <c r="I12363" s="15">
        <f>HYPERLINK("https://docs.wto.org/imrd/directdoc.asp?DDFDocuments/u/G/SPS/NMUS6.DOC","FR")</f>
      </c>
      <c r="J12363" s="15">
        <f>HYPERLINK("https://docs.wto.org/imrd/directdoc.asp?DDFDocuments/v/G/SPS/NMUS6.DOC","ES")</f>
      </c>
    </row>
    <row r="12364">
      <c r="A12364" s="10" t="s">
        <v>21113</v>
      </c>
      <c r="B12364" s="11" t="s">
        <v>10695</v>
      </c>
      <c r="C12364" s="10" t="s">
        <v>12</v>
      </c>
      <c r="D12364" s="12">
        <v>37029</v>
      </c>
      <c r="E12364" s="13" t="s">
        <v>21114</v>
      </c>
      <c r="F12364" s="13" t="s">
        <v>2192</v>
      </c>
      <c r="G12364" s="14" t="s">
        <v>14097</v>
      </c>
      <c r="H12364" s="15">
        <f>HYPERLINK("https://docs.wto.org/imrd/directdoc.asp?DDFDocuments/t/G/SPS/NBRN1.DOC","EN")</f>
      </c>
      <c r="I12364" s="15">
        <f>HYPERLINK("https://docs.wto.org/imrd/directdoc.asp?DDFDocuments/u/G/SPS/NBRN1.DOC","FR")</f>
      </c>
      <c r="J12364" s="15">
        <f>HYPERLINK("https://docs.wto.org/imrd/directdoc.asp?DDFDocuments/v/G/SPS/NBRN1.DOC","ES")</f>
      </c>
    </row>
    <row r="12365">
      <c r="A12365" s="10" t="s">
        <v>21115</v>
      </c>
      <c r="B12365" s="11" t="s">
        <v>34</v>
      </c>
      <c r="C12365" s="10" t="s">
        <v>18</v>
      </c>
      <c r="D12365" s="12">
        <v>37029</v>
      </c>
      <c r="E12365" s="13" t="s">
        <v>21116</v>
      </c>
      <c r="F12365" s="13" t="s">
        <v>74</v>
      </c>
      <c r="G12365" s="14"/>
      <c r="H12365" s="15">
        <f>HYPERLINK("https://docs.wto.org/imrd/directdoc.asp?DDFDocuments/t/g/sps/NJPN67.doc","EN")</f>
      </c>
      <c r="I12365" s="15">
        <f>HYPERLINK("https://docs.wto.org/imrd/directdoc.asp?DDFDocuments/u/g/sps/NJPN67.doc","FR")</f>
      </c>
      <c r="J12365" s="15">
        <f>HYPERLINK("https://docs.wto.org/imrd/directdoc.asp?DDFDocuments/v/g/sps/NJPN67.doc","ES")</f>
      </c>
    </row>
    <row r="12366">
      <c r="A12366" s="10" t="s">
        <v>21117</v>
      </c>
      <c r="B12366" s="11" t="s">
        <v>1096</v>
      </c>
      <c r="C12366" s="10" t="s">
        <v>12</v>
      </c>
      <c r="D12366" s="12">
        <v>37029</v>
      </c>
      <c r="E12366" s="13" t="s">
        <v>21118</v>
      </c>
      <c r="F12366" s="13" t="s">
        <v>2192</v>
      </c>
      <c r="G12366" s="14" t="s">
        <v>779</v>
      </c>
      <c r="H12366" s="15">
        <f>HYPERLINK("https://docs.wto.org/imrd/directdoc.asp?DDFDocuments/t/g/sps/NSGP20.doc","EN")</f>
      </c>
      <c r="I12366" s="15">
        <f>HYPERLINK("https://docs.wto.org/imrd/directdoc.asp?DDFDocuments/u/g/sps/NSGP20.doc","FR")</f>
      </c>
      <c r="J12366" s="15">
        <f>HYPERLINK("https://docs.wto.org/imrd/directdoc.asp?DDFDocuments/v/g/sps/NSGP20.doc","ES")</f>
      </c>
    </row>
    <row r="12367">
      <c r="A12367" s="10" t="s">
        <v>21119</v>
      </c>
      <c r="B12367" s="11" t="s">
        <v>554</v>
      </c>
      <c r="C12367" s="10" t="s">
        <v>12</v>
      </c>
      <c r="D12367" s="12">
        <v>37029</v>
      </c>
      <c r="E12367" s="13" t="s">
        <v>21120</v>
      </c>
      <c r="F12367" s="13" t="s">
        <v>2192</v>
      </c>
      <c r="G12367" s="14" t="s">
        <v>520</v>
      </c>
      <c r="H12367" s="15">
        <f>HYPERLINK("https://docs.wto.org/imrd/directdoc.asp?DDFDocuments/t/G/SPS/NSVK18.DOC","EN")</f>
      </c>
      <c r="I12367" s="15">
        <f>HYPERLINK("https://docs.wto.org/imrd/directdoc.asp?DDFDocuments/u/G/SPS/NSVK18.DOC","FR")</f>
      </c>
      <c r="J12367" s="15">
        <f>HYPERLINK("https://docs.wto.org/imrd/directdoc.asp?DDFDocuments/v/G/SPS/NSVK18.DOC","ES")</f>
      </c>
    </row>
    <row r="12368">
      <c r="A12368" s="10" t="s">
        <v>21121</v>
      </c>
      <c r="B12368" s="11" t="s">
        <v>2735</v>
      </c>
      <c r="C12368" s="10" t="s">
        <v>18</v>
      </c>
      <c r="D12368" s="12">
        <v>37026</v>
      </c>
      <c r="E12368" s="13" t="s">
        <v>21122</v>
      </c>
      <c r="F12368" s="13" t="s">
        <v>7603</v>
      </c>
      <c r="G12368" s="14" t="s">
        <v>257</v>
      </c>
      <c r="H12368" s="15">
        <f>HYPERLINK("https://docs.wto.org/imrd/directdoc.asp?DDFDocuments/t/G/SPS/NGEO13.DOC","EN")</f>
      </c>
      <c r="I12368" s="15">
        <f>HYPERLINK("https://docs.wto.org/imrd/directdoc.asp?DDFDocuments/u/G/SPS/NGEO13.DOC","FR")</f>
      </c>
      <c r="J12368" s="15">
        <f>HYPERLINK("https://docs.wto.org/imrd/directdoc.asp?DDFDocuments/v/G/SPS/NGEO13.DOC","ES")</f>
      </c>
    </row>
    <row r="12369">
      <c r="A12369" s="10" t="s">
        <v>21123</v>
      </c>
      <c r="B12369" s="11" t="s">
        <v>2735</v>
      </c>
      <c r="C12369" s="10" t="s">
        <v>18</v>
      </c>
      <c r="D12369" s="12">
        <v>37026</v>
      </c>
      <c r="E12369" s="13" t="s">
        <v>21124</v>
      </c>
      <c r="F12369" s="13" t="s">
        <v>1550</v>
      </c>
      <c r="G12369" s="14"/>
      <c r="H12369" s="15">
        <f>HYPERLINK("https://docs.wto.org/imrd/directdoc.asp?DDFDocuments/t/g/sps/NGEO14.doc","EN")</f>
      </c>
      <c r="I12369" s="15">
        <f>HYPERLINK("https://docs.wto.org/imrd/directdoc.asp?DDFDocuments/u/g/sps/NGEO14.doc","FR")</f>
      </c>
      <c r="J12369" s="15">
        <f>HYPERLINK("https://docs.wto.org/imrd/directdoc.asp?DDFDocuments/v/g/sps/NGEO14.doc","ES")</f>
      </c>
    </row>
    <row r="12370">
      <c r="A12370" s="10" t="s">
        <v>21125</v>
      </c>
      <c r="B12370" s="11" t="s">
        <v>2735</v>
      </c>
      <c r="C12370" s="10" t="s">
        <v>18</v>
      </c>
      <c r="D12370" s="12">
        <v>37026</v>
      </c>
      <c r="E12370" s="13" t="s">
        <v>21126</v>
      </c>
      <c r="F12370" s="13" t="s">
        <v>7603</v>
      </c>
      <c r="G12370" s="14" t="s">
        <v>21127</v>
      </c>
      <c r="H12370" s="15">
        <f>HYPERLINK("https://docs.wto.org/imrd/directdoc.asp?DDFDocuments/t/G/SPS/NGEO15.DOC","EN")</f>
      </c>
      <c r="I12370" s="15">
        <f>HYPERLINK("https://docs.wto.org/imrd/directdoc.asp?DDFDocuments/u/G/SPS/NGEO15.DOC","FR")</f>
      </c>
      <c r="J12370" s="15">
        <f>HYPERLINK("https://docs.wto.org/imrd/directdoc.asp?DDFDocuments/v/G/SPS/NGEO15.DOC","ES")</f>
      </c>
    </row>
    <row r="12371">
      <c r="A12371" s="10" t="s">
        <v>21128</v>
      </c>
      <c r="B12371" s="11" t="s">
        <v>2735</v>
      </c>
      <c r="C12371" s="10" t="s">
        <v>18</v>
      </c>
      <c r="D12371" s="12">
        <v>37026</v>
      </c>
      <c r="E12371" s="13" t="s">
        <v>21129</v>
      </c>
      <c r="F12371" s="13" t="s">
        <v>7603</v>
      </c>
      <c r="G12371" s="14" t="s">
        <v>21130</v>
      </c>
      <c r="H12371" s="15">
        <f>HYPERLINK("https://docs.wto.org/imrd/directdoc.asp?DDFDocuments/t/G/SPS/NGEO16.DOC","EN")</f>
      </c>
      <c r="I12371" s="15">
        <f>HYPERLINK("https://docs.wto.org/imrd/directdoc.asp?DDFDocuments/u/G/SPS/NGEO16.DOC","FR")</f>
      </c>
      <c r="J12371" s="15">
        <f>HYPERLINK("https://docs.wto.org/imrd/directdoc.asp?DDFDocuments/v/G/SPS/NGEO16.DOC","ES")</f>
      </c>
    </row>
    <row r="12372">
      <c r="A12372" s="10" t="s">
        <v>21131</v>
      </c>
      <c r="B12372" s="11" t="s">
        <v>2110</v>
      </c>
      <c r="C12372" s="10" t="s">
        <v>12</v>
      </c>
      <c r="D12372" s="12">
        <v>37026</v>
      </c>
      <c r="E12372" s="13" t="s">
        <v>21132</v>
      </c>
      <c r="F12372" s="13" t="s">
        <v>2192</v>
      </c>
      <c r="G12372" s="14" t="s">
        <v>779</v>
      </c>
      <c r="H12372" s="15">
        <f>HYPERLINK("https://docs.wto.org/imrd/directdoc.asp?DDFDocuments/t/g/sps/NISR6.doc","EN")</f>
      </c>
      <c r="I12372" s="15">
        <f>HYPERLINK("https://docs.wto.org/imrd/directdoc.asp?DDFDocuments/u/g/sps/NISR6.doc","FR")</f>
      </c>
      <c r="J12372" s="15">
        <f>HYPERLINK("https://docs.wto.org/imrd/directdoc.asp?DDFDocuments/v/g/sps/NISR6.doc","ES")</f>
      </c>
    </row>
    <row r="12373">
      <c r="A12373" s="10" t="s">
        <v>21133</v>
      </c>
      <c r="B12373" s="11" t="s">
        <v>161</v>
      </c>
      <c r="C12373" s="10" t="s">
        <v>40</v>
      </c>
      <c r="D12373" s="12">
        <v>37026</v>
      </c>
      <c r="E12373" s="13" t="s">
        <v>19</v>
      </c>
      <c r="F12373" s="13" t="s">
        <v>2963</v>
      </c>
      <c r="G12373" s="14" t="s">
        <v>72</v>
      </c>
      <c r="H12373" s="15">
        <f>HYPERLINK("https://docs.wto.org/imrd/directdoc.asp?DDFDocuments/t/G/SPS/NUSA435A1.DOC","EN")</f>
      </c>
      <c r="I12373" s="15">
        <f>HYPERLINK("https://docs.wto.org/imrd/directdoc.asp?DDFDocuments/u/G/SPS/NUSA435A1.DOC","FR")</f>
      </c>
      <c r="J12373" s="15">
        <f>HYPERLINK("https://docs.wto.org/imrd/directdoc.asp?DDFDocuments/v/G/SPS/NUSA435A1.DOC","ES")</f>
      </c>
    </row>
    <row r="12374">
      <c r="A12374" s="10" t="s">
        <v>21134</v>
      </c>
      <c r="B12374" s="11" t="s">
        <v>95</v>
      </c>
      <c r="C12374" s="10" t="s">
        <v>12</v>
      </c>
      <c r="D12374" s="12">
        <v>37025</v>
      </c>
      <c r="E12374" s="13" t="s">
        <v>21135</v>
      </c>
      <c r="F12374" s="13" t="s">
        <v>20114</v>
      </c>
      <c r="G12374" s="14" t="s">
        <v>21136</v>
      </c>
      <c r="H12374" s="15">
        <f>HYPERLINK("https://docs.wto.org/imrd/directdoc.asp?DDFDocuments/q/G/SPS/NBRA55.pdf","EN")</f>
      </c>
      <c r="I12374" s="15">
        <f>HYPERLINK("https://docs.wto.org/imrd/directdoc.asp?DDFDocuments/r/G/SPS/NBRA55.pdf","FR")</f>
      </c>
      <c r="J12374" s="15">
        <f>HYPERLINK("https://docs.wto.org/imrd/directdoc.asp?DDFDocuments/s/G/SPS/NBRA55.pdf","ES")</f>
      </c>
    </row>
    <row r="12375">
      <c r="A12375" s="10" t="s">
        <v>21137</v>
      </c>
      <c r="B12375" s="11" t="s">
        <v>79</v>
      </c>
      <c r="C12375" s="10" t="s">
        <v>2295</v>
      </c>
      <c r="D12375" s="12">
        <v>37022</v>
      </c>
      <c r="E12375" s="13" t="s">
        <v>19</v>
      </c>
      <c r="F12375" s="13" t="s">
        <v>2192</v>
      </c>
      <c r="G12375" s="14"/>
      <c r="H12375" s="15">
        <f>HYPERLINK("https://docs.wto.org/imrd/directdoc.asp?DDFDocuments/t/g/sps/NCOL44C1.doc","EN")</f>
      </c>
      <c r="I12375" s="15">
        <f>HYPERLINK("https://docs.wto.org/imrd/directdoc.asp?DDFDocuments/u/g/sps/NCOL44C1.doc","FR")</f>
      </c>
      <c r="J12375" s="15">
        <f>HYPERLINK("https://docs.wto.org/imrd/directdoc.asp?DDFDocuments/v/g/sps/NCOL44C1.doc","ES")</f>
      </c>
    </row>
    <row r="12376">
      <c r="A12376" s="10" t="s">
        <v>21138</v>
      </c>
      <c r="B12376" s="11" t="s">
        <v>1331</v>
      </c>
      <c r="C12376" s="10" t="s">
        <v>12</v>
      </c>
      <c r="D12376" s="12">
        <v>37020</v>
      </c>
      <c r="E12376" s="13" t="s">
        <v>21139</v>
      </c>
      <c r="F12376" s="13" t="s">
        <v>229</v>
      </c>
      <c r="G12376" s="14" t="s">
        <v>720</v>
      </c>
      <c r="H12376" s="15">
        <f>HYPERLINK("https://docs.wto.org/imrd/directdoc.asp?DDFDocuments/q/G/SPS/NHND4.pdf","EN")</f>
      </c>
      <c r="I12376" s="15">
        <f>HYPERLINK("https://docs.wto.org/imrd/directdoc.asp?DDFDocuments/r/G/SPS/NHND4.pdf","FR")</f>
      </c>
      <c r="J12376" s="15">
        <f>HYPERLINK("https://docs.wto.org/imrd/directdoc.asp?DDFDocuments/s/G/SPS/NHND4.pdf","ES")</f>
      </c>
    </row>
    <row r="12377">
      <c r="A12377" s="10" t="s">
        <v>21140</v>
      </c>
      <c r="B12377" s="11" t="s">
        <v>161</v>
      </c>
      <c r="C12377" s="10" t="s">
        <v>12</v>
      </c>
      <c r="D12377" s="12">
        <v>37020</v>
      </c>
      <c r="E12377" s="13" t="s">
        <v>14989</v>
      </c>
      <c r="F12377" s="13" t="s">
        <v>7603</v>
      </c>
      <c r="G12377" s="14" t="s">
        <v>20766</v>
      </c>
      <c r="H12377" s="15">
        <f>HYPERLINK("https://docs.wto.org/imrd/directdoc.asp?DDFDocuments/t/G/SPS/NUSA438.DOC","EN")</f>
      </c>
      <c r="I12377" s="15">
        <f>HYPERLINK("https://docs.wto.org/imrd/directdoc.asp?DDFDocuments/u/G/SPS/NUSA438.DOC","FR")</f>
      </c>
      <c r="J12377" s="15">
        <f>HYPERLINK("https://docs.wto.org/imrd/directdoc.asp?DDFDocuments/v/G/SPS/NUSA438.DOC","ES")</f>
      </c>
    </row>
    <row r="12378">
      <c r="A12378" s="10" t="s">
        <v>21141</v>
      </c>
      <c r="B12378" s="11" t="s">
        <v>365</v>
      </c>
      <c r="C12378" s="10" t="s">
        <v>40</v>
      </c>
      <c r="D12378" s="12">
        <v>37015</v>
      </c>
      <c r="E12378" s="13" t="s">
        <v>19</v>
      </c>
      <c r="F12378" s="13" t="s">
        <v>992</v>
      </c>
      <c r="G12378" s="14"/>
      <c r="H12378" s="15">
        <f>HYPERLINK("https://docs.wto.org/imrd/directdoc.asp?DDFDocuments/t/G/SPS/NCHL70A1.DOC","EN")</f>
      </c>
      <c r="I12378" s="15">
        <f>HYPERLINK("https://docs.wto.org/imrd/directdoc.asp?DDFDocuments/u/G/SPS/NCHL70A1.DOC","FR")</f>
      </c>
      <c r="J12378" s="15">
        <f>HYPERLINK("https://docs.wto.org/imrd/directdoc.asp?DDFDocuments/v/G/SPS/NCHL70A1.DOC","ES")</f>
      </c>
    </row>
    <row r="12379">
      <c r="A12379" s="10" t="s">
        <v>21142</v>
      </c>
      <c r="B12379" s="11" t="s">
        <v>365</v>
      </c>
      <c r="C12379" s="10" t="s">
        <v>40</v>
      </c>
      <c r="D12379" s="12">
        <v>37015</v>
      </c>
      <c r="E12379" s="13" t="s">
        <v>19</v>
      </c>
      <c r="F12379" s="13" t="s">
        <v>992</v>
      </c>
      <c r="G12379" s="14"/>
      <c r="H12379" s="15">
        <f>HYPERLINK("https://docs.wto.org/imrd/directdoc.asp?DDFDocuments/t/g/sps/NCHL71A1.doc","EN")</f>
      </c>
      <c r="I12379" s="15">
        <f>HYPERLINK("https://docs.wto.org/imrd/directdoc.asp?DDFDocuments/u/g/sps/NCHL71A1.doc","FR")</f>
      </c>
      <c r="J12379" s="15">
        <f>HYPERLINK("https://docs.wto.org/imrd/directdoc.asp?DDFDocuments/v/g/sps/NCHL71A1.doc","ES")</f>
      </c>
    </row>
    <row r="12380">
      <c r="A12380" s="10" t="s">
        <v>21143</v>
      </c>
      <c r="B12380" s="11" t="s">
        <v>365</v>
      </c>
      <c r="C12380" s="10" t="s">
        <v>12</v>
      </c>
      <c r="D12380" s="12">
        <v>37015</v>
      </c>
      <c r="E12380" s="13" t="s">
        <v>21144</v>
      </c>
      <c r="F12380" s="13" t="s">
        <v>21145</v>
      </c>
      <c r="G12380" s="14"/>
      <c r="H12380" s="15">
        <f>HYPERLINK("https://docs.wto.org/imrd/directdoc.asp?DDFDocuments/t/G/SPS/NCHL76.DOC","EN")</f>
      </c>
      <c r="I12380" s="15">
        <f>HYPERLINK("https://docs.wto.org/imrd/directdoc.asp?DDFDocuments/u/G/SPS/NCHL76.DOC","FR")</f>
      </c>
      <c r="J12380" s="15">
        <f>HYPERLINK("https://docs.wto.org/imrd/directdoc.asp?DDFDocuments/v/G/SPS/NCHL76.DOC","ES")</f>
      </c>
    </row>
    <row r="12381">
      <c r="A12381" s="10" t="s">
        <v>21146</v>
      </c>
      <c r="B12381" s="11" t="s">
        <v>365</v>
      </c>
      <c r="C12381" s="10" t="s">
        <v>18</v>
      </c>
      <c r="D12381" s="12">
        <v>37015</v>
      </c>
      <c r="E12381" s="13" t="s">
        <v>1526</v>
      </c>
      <c r="F12381" s="13" t="s">
        <v>2192</v>
      </c>
      <c r="G12381" s="14" t="s">
        <v>779</v>
      </c>
      <c r="H12381" s="15">
        <f>HYPERLINK("https://docs.wto.org/imrd/directdoc.asp?DDFDocuments/t/g/sps/NCHL78.doc","EN")</f>
      </c>
      <c r="I12381" s="15">
        <f>HYPERLINK("https://docs.wto.org/imrd/directdoc.asp?DDFDocuments/u/g/sps/NCHL78.doc","FR")</f>
      </c>
      <c r="J12381" s="15">
        <f>HYPERLINK("https://docs.wto.org/imrd/directdoc.asp?DDFDocuments/v/g/sps/NCHL78.doc","ES")</f>
      </c>
    </row>
    <row r="12382">
      <c r="A12382" s="10" t="s">
        <v>21147</v>
      </c>
      <c r="B12382" s="11" t="s">
        <v>365</v>
      </c>
      <c r="C12382" s="10" t="s">
        <v>18</v>
      </c>
      <c r="D12382" s="12">
        <v>37015</v>
      </c>
      <c r="E12382" s="13" t="s">
        <v>21148</v>
      </c>
      <c r="F12382" s="13" t="s">
        <v>1282</v>
      </c>
      <c r="G12382" s="14" t="s">
        <v>183</v>
      </c>
      <c r="H12382" s="15">
        <f>HYPERLINK("https://docs.wto.org/imrd/directdoc.asp?DDFDocuments/t/g/sps/NCHL79.doc","EN")</f>
      </c>
      <c r="I12382" s="15">
        <f>HYPERLINK("https://docs.wto.org/imrd/directdoc.asp?DDFDocuments/u/g/sps/NCHL79.doc","FR")</f>
      </c>
      <c r="J12382" s="15">
        <f>HYPERLINK("https://docs.wto.org/imrd/directdoc.asp?DDFDocuments/v/g/sps/NCHL79.doc","ES")</f>
      </c>
    </row>
    <row r="12383">
      <c r="A12383" s="10" t="s">
        <v>21149</v>
      </c>
      <c r="B12383" s="11" t="s">
        <v>161</v>
      </c>
      <c r="C12383" s="10" t="s">
        <v>18</v>
      </c>
      <c r="D12383" s="12">
        <v>37015</v>
      </c>
      <c r="E12383" s="13" t="s">
        <v>21150</v>
      </c>
      <c r="F12383" s="13" t="s">
        <v>2963</v>
      </c>
      <c r="G12383" s="14" t="s">
        <v>72</v>
      </c>
      <c r="H12383" s="15">
        <f>HYPERLINK("https://docs.wto.org/imrd/directdoc.asp?DDFDocuments/t/G/SPS/NUSA435.DOC","EN")</f>
      </c>
      <c r="I12383" s="15">
        <f>HYPERLINK("https://docs.wto.org/imrd/directdoc.asp?DDFDocuments/u/G/SPS/NUSA435.DOC","FR")</f>
      </c>
      <c r="J12383" s="15">
        <f>HYPERLINK("https://docs.wto.org/imrd/directdoc.asp?DDFDocuments/v/G/SPS/NUSA435.DOC","ES")</f>
      </c>
    </row>
    <row r="12384">
      <c r="A12384" s="10" t="s">
        <v>21151</v>
      </c>
      <c r="B12384" s="11" t="s">
        <v>9156</v>
      </c>
      <c r="C12384" s="10" t="s">
        <v>12</v>
      </c>
      <c r="D12384" s="12">
        <v>37013</v>
      </c>
      <c r="E12384" s="13" t="s">
        <v>21152</v>
      </c>
      <c r="F12384" s="13" t="s">
        <v>2192</v>
      </c>
      <c r="G12384" s="14" t="s">
        <v>779</v>
      </c>
      <c r="H12384" s="15">
        <f>HYPERLINK("https://docs.wto.org/imrd/directdoc.asp?DDFDocuments/t/g/sps/NJAM3.doc","EN")</f>
      </c>
      <c r="I12384" s="15">
        <f>HYPERLINK("https://docs.wto.org/imrd/directdoc.asp?DDFDocuments/u/g/sps/NJAM3.doc","FR")</f>
      </c>
      <c r="J12384" s="15">
        <f>HYPERLINK("https://docs.wto.org/imrd/directdoc.asp?DDFDocuments/v/g/sps/NJAM3.doc","ES")</f>
      </c>
    </row>
    <row r="12385">
      <c r="A12385" s="10" t="s">
        <v>21153</v>
      </c>
      <c r="B12385" s="11" t="s">
        <v>9156</v>
      </c>
      <c r="C12385" s="10" t="s">
        <v>12</v>
      </c>
      <c r="D12385" s="12">
        <v>37013</v>
      </c>
      <c r="E12385" s="13" t="s">
        <v>21152</v>
      </c>
      <c r="F12385" s="13" t="s">
        <v>2192</v>
      </c>
      <c r="G12385" s="14" t="s">
        <v>21154</v>
      </c>
      <c r="H12385" s="15">
        <f>HYPERLINK("https://docs.wto.org/imrd/directdoc.asp?DDFDocuments/t/G/SPS/NJAM4.DOC","EN")</f>
      </c>
      <c r="I12385" s="15">
        <f>HYPERLINK("https://docs.wto.org/imrd/directdoc.asp?DDFDocuments/u/G/SPS/NJAM4.DOC","FR")</f>
      </c>
      <c r="J12385" s="15">
        <f>HYPERLINK("https://docs.wto.org/imrd/directdoc.asp?DDFDocuments/v/G/SPS/NJAM4.DOC","ES")</f>
      </c>
    </row>
    <row r="12386">
      <c r="A12386" s="10" t="s">
        <v>21155</v>
      </c>
      <c r="B12386" s="11" t="s">
        <v>9156</v>
      </c>
      <c r="C12386" s="10" t="s">
        <v>12</v>
      </c>
      <c r="D12386" s="12">
        <v>37013</v>
      </c>
      <c r="E12386" s="13" t="s">
        <v>21156</v>
      </c>
      <c r="F12386" s="13" t="s">
        <v>7603</v>
      </c>
      <c r="G12386" s="14" t="s">
        <v>14097</v>
      </c>
      <c r="H12386" s="15">
        <f>HYPERLINK("https://docs.wto.org/imrd/directdoc.asp?DDFDocuments/t/G/SPS/NJAM5.DOC","EN")</f>
      </c>
      <c r="I12386" s="15">
        <f>HYPERLINK("https://docs.wto.org/imrd/directdoc.asp?DDFDocuments/u/G/SPS/NJAM5.DOC","FR")</f>
      </c>
      <c r="J12386" s="15">
        <f>HYPERLINK("https://docs.wto.org/imrd/directdoc.asp?DDFDocuments/v/G/SPS/NJAM5.DOC","ES")</f>
      </c>
    </row>
    <row r="12387">
      <c r="A12387" s="10" t="s">
        <v>21157</v>
      </c>
      <c r="B12387" s="11" t="s">
        <v>79</v>
      </c>
      <c r="C12387" s="10" t="s">
        <v>12</v>
      </c>
      <c r="D12387" s="12">
        <v>37011</v>
      </c>
      <c r="E12387" s="13" t="s">
        <v>21158</v>
      </c>
      <c r="F12387" s="13" t="s">
        <v>2192</v>
      </c>
      <c r="G12387" s="14" t="s">
        <v>1093</v>
      </c>
      <c r="H12387" s="15">
        <f>HYPERLINK("https://docs.wto.org/imrd/directdoc.asp?DDFDocuments/t/G/SPS/NCOL46.DOC","EN")</f>
      </c>
      <c r="I12387" s="15">
        <f>HYPERLINK("https://docs.wto.org/imrd/directdoc.asp?DDFDocuments/u/G/SPS/NCOL46.DOC","FR")</f>
      </c>
      <c r="J12387" s="15">
        <f>HYPERLINK("https://docs.wto.org/imrd/directdoc.asp?DDFDocuments/v/G/SPS/NCOL46.DOC","ES")</f>
      </c>
    </row>
    <row r="12388">
      <c r="A12388" s="10" t="s">
        <v>21159</v>
      </c>
      <c r="B12388" s="11" t="s">
        <v>82</v>
      </c>
      <c r="C12388" s="10" t="s">
        <v>18</v>
      </c>
      <c r="D12388" s="12">
        <v>37011</v>
      </c>
      <c r="E12388" s="13" t="s">
        <v>21160</v>
      </c>
      <c r="F12388" s="13" t="s">
        <v>74</v>
      </c>
      <c r="G12388" s="14"/>
      <c r="H12388" s="15">
        <f>HYPERLINK("https://docs.wto.org/imrd/directdoc.asp?DDFDocuments/t/g/sps/NEEC123.doc","EN")</f>
      </c>
      <c r="I12388" s="15">
        <f>HYPERLINK("https://docs.wto.org/imrd/directdoc.asp?DDFDocuments/u/g/sps/NEEC123.doc","FR")</f>
      </c>
      <c r="J12388" s="15">
        <f>HYPERLINK("https://docs.wto.org/imrd/directdoc.asp?DDFDocuments/v/g/sps/NEEC123.doc","ES")</f>
      </c>
    </row>
    <row r="12389">
      <c r="A12389" s="10" t="s">
        <v>21161</v>
      </c>
      <c r="B12389" s="11" t="s">
        <v>1412</v>
      </c>
      <c r="C12389" s="10" t="s">
        <v>18</v>
      </c>
      <c r="D12389" s="12">
        <v>37011</v>
      </c>
      <c r="E12389" s="13" t="s">
        <v>21162</v>
      </c>
      <c r="F12389" s="13" t="s">
        <v>283</v>
      </c>
      <c r="G12389" s="14"/>
      <c r="H12389" s="15">
        <f>HYPERLINK("https://docs.wto.org/imrd/directdoc.asp?DDFDocuments/t/g/sps/NFRA3.doc","EN")</f>
      </c>
      <c r="I12389" s="15">
        <f>HYPERLINK("https://docs.wto.org/imrd/directdoc.asp?DDFDocuments/u/g/sps/NFRA3.doc","FR")</f>
      </c>
      <c r="J12389" s="15">
        <f>HYPERLINK("https://docs.wto.org/imrd/directdoc.asp?DDFDocuments/v/g/sps/NFRA3.doc","ES")</f>
      </c>
    </row>
    <row r="12390">
      <c r="A12390" s="10" t="s">
        <v>21163</v>
      </c>
      <c r="B12390" s="11" t="s">
        <v>145</v>
      </c>
      <c r="C12390" s="10" t="s">
        <v>12</v>
      </c>
      <c r="D12390" s="12">
        <v>37011</v>
      </c>
      <c r="E12390" s="13" t="s">
        <v>21164</v>
      </c>
      <c r="F12390" s="13" t="s">
        <v>4395</v>
      </c>
      <c r="G12390" s="14" t="s">
        <v>1412</v>
      </c>
      <c r="H12390" s="15">
        <f>HYPERLINK("https://docs.wto.org/imrd/directdoc.asp?DDFDocuments/t/G/SPS/NPHL29.DOC","EN")</f>
      </c>
      <c r="I12390" s="15">
        <f>HYPERLINK("https://docs.wto.org/imrd/directdoc.asp?DDFDocuments/u/G/SPS/NPHL29.DOC","FR")</f>
      </c>
      <c r="J12390" s="15">
        <f>HYPERLINK("https://docs.wto.org/imrd/directdoc.asp?DDFDocuments/v/G/SPS/NPHL29.DOC","ES")</f>
      </c>
    </row>
    <row r="12391">
      <c r="A12391" s="10" t="s">
        <v>21165</v>
      </c>
      <c r="B12391" s="11" t="s">
        <v>22</v>
      </c>
      <c r="C12391" s="10" t="s">
        <v>12</v>
      </c>
      <c r="D12391" s="12">
        <v>37007</v>
      </c>
      <c r="E12391" s="13" t="s">
        <v>90</v>
      </c>
      <c r="F12391" s="13" t="s">
        <v>144</v>
      </c>
      <c r="G12391" s="14" t="s">
        <v>90</v>
      </c>
      <c r="H12391" s="15">
        <f>HYPERLINK("https://docs.wto.org/imrd/directdoc.asp?DDFDocuments/t/g/sps/NKEN2.doc","EN")</f>
      </c>
      <c r="I12391" s="15">
        <f>HYPERLINK("https://docs.wto.org/imrd/directdoc.asp?DDFDocuments/u/g/sps/NKEN2.doc","FR")</f>
      </c>
      <c r="J12391" s="15">
        <f>HYPERLINK("https://docs.wto.org/imrd/directdoc.asp?DDFDocuments/v/g/sps/NKEN2.doc","ES")</f>
      </c>
    </row>
    <row r="12392">
      <c r="A12392" s="10" t="s">
        <v>21166</v>
      </c>
      <c r="B12392" s="11" t="s">
        <v>134</v>
      </c>
      <c r="C12392" s="10" t="s">
        <v>18</v>
      </c>
      <c r="D12392" s="12">
        <v>37007</v>
      </c>
      <c r="E12392" s="13" t="s">
        <v>21167</v>
      </c>
      <c r="F12392" s="13" t="s">
        <v>4877</v>
      </c>
      <c r="G12392" s="14"/>
      <c r="H12392" s="15">
        <f>HYPERLINK("https://docs.wto.org/imrd/directdoc.asp?DDFDocuments/q/G/SPS/NTHA55.pdf","EN")</f>
      </c>
      <c r="I12392" s="15">
        <f>HYPERLINK("https://docs.wto.org/imrd/directdoc.asp?DDFDocuments/r/G/SPS/NTHA55.pdf","FR")</f>
      </c>
      <c r="J12392" s="15">
        <f>HYPERLINK("https://docs.wto.org/imrd/directdoc.asp?DDFDocuments/s/G/SPS/NTHA55.pdf","ES")</f>
      </c>
    </row>
    <row r="12393">
      <c r="A12393" s="10" t="s">
        <v>21168</v>
      </c>
      <c r="B12393" s="11" t="s">
        <v>134</v>
      </c>
      <c r="C12393" s="10" t="s">
        <v>12</v>
      </c>
      <c r="D12393" s="12">
        <v>37007</v>
      </c>
      <c r="E12393" s="13" t="s">
        <v>21169</v>
      </c>
      <c r="F12393" s="13" t="s">
        <v>8132</v>
      </c>
      <c r="G12393" s="14" t="s">
        <v>257</v>
      </c>
      <c r="H12393" s="15">
        <f>HYPERLINK("https://docs.wto.org/imrd/directdoc.asp?DDFDocuments/t/G/SPS/NTHA56.DOC","EN")</f>
      </c>
      <c r="I12393" s="15">
        <f>HYPERLINK("https://docs.wto.org/imrd/directdoc.asp?DDFDocuments/u/G/SPS/NTHA56.DOC","FR")</f>
      </c>
      <c r="J12393" s="15">
        <f>HYPERLINK("https://docs.wto.org/imrd/directdoc.asp?DDFDocuments/v/G/SPS/NTHA56.DOC","ES")</f>
      </c>
    </row>
    <row r="12394">
      <c r="A12394" s="10" t="s">
        <v>21170</v>
      </c>
      <c r="B12394" s="11" t="s">
        <v>161</v>
      </c>
      <c r="C12394" s="10" t="s">
        <v>18</v>
      </c>
      <c r="D12394" s="12">
        <v>37007</v>
      </c>
      <c r="E12394" s="13" t="s">
        <v>461</v>
      </c>
      <c r="F12394" s="13" t="s">
        <v>18926</v>
      </c>
      <c r="G12394" s="14" t="s">
        <v>34</v>
      </c>
      <c r="H12394" s="15">
        <f>HYPERLINK("https://docs.wto.org/imrd/directdoc.asp?DDFDocuments/t/G/SPS/NUSA427.DOC","EN")</f>
      </c>
      <c r="I12394" s="15">
        <f>HYPERLINK("https://docs.wto.org/imrd/directdoc.asp?DDFDocuments/u/G/SPS/NUSA427.DOC","FR")</f>
      </c>
      <c r="J12394" s="15">
        <f>HYPERLINK("https://docs.wto.org/imrd/directdoc.asp?DDFDocuments/v/G/SPS/NUSA427.DOC","ES")</f>
      </c>
    </row>
    <row r="12395">
      <c r="A12395" s="10" t="s">
        <v>21171</v>
      </c>
      <c r="B12395" s="11" t="s">
        <v>161</v>
      </c>
      <c r="C12395" s="10" t="s">
        <v>18</v>
      </c>
      <c r="D12395" s="12">
        <v>37007</v>
      </c>
      <c r="E12395" s="13" t="s">
        <v>971</v>
      </c>
      <c r="F12395" s="13" t="s">
        <v>144</v>
      </c>
      <c r="G12395" s="14" t="s">
        <v>10748</v>
      </c>
      <c r="H12395" s="15">
        <f>HYPERLINK("https://docs.wto.org/imrd/directdoc.asp?DDFDocuments/t/g/sps/NUSA428.doc","EN")</f>
      </c>
      <c r="I12395" s="15">
        <f>HYPERLINK("https://docs.wto.org/imrd/directdoc.asp?DDFDocuments/u/g/sps/NUSA428.doc","FR")</f>
      </c>
      <c r="J12395" s="15">
        <f>HYPERLINK("https://docs.wto.org/imrd/directdoc.asp?DDFDocuments/v/g/sps/NUSA428.doc","ES")</f>
      </c>
    </row>
    <row r="12396">
      <c r="A12396" s="10" t="s">
        <v>21172</v>
      </c>
      <c r="B12396" s="11" t="s">
        <v>161</v>
      </c>
      <c r="C12396" s="10" t="s">
        <v>18</v>
      </c>
      <c r="D12396" s="12">
        <v>37007</v>
      </c>
      <c r="E12396" s="13" t="s">
        <v>21173</v>
      </c>
      <c r="F12396" s="13" t="s">
        <v>144</v>
      </c>
      <c r="G12396" s="14"/>
      <c r="H12396" s="15">
        <f>HYPERLINK("https://docs.wto.org/imrd/directdoc.asp?DDFDocuments/t/g/sps/NUSA430.doc","EN")</f>
      </c>
      <c r="I12396" s="15">
        <f>HYPERLINK("https://docs.wto.org/imrd/directdoc.asp?DDFDocuments/u/g/sps/NUSA430.doc","FR")</f>
      </c>
      <c r="J12396" s="15">
        <f>HYPERLINK("https://docs.wto.org/imrd/directdoc.asp?DDFDocuments/v/g/sps/NUSA430.doc","ES")</f>
      </c>
    </row>
    <row r="12397">
      <c r="A12397" s="10" t="s">
        <v>21174</v>
      </c>
      <c r="B12397" s="11" t="s">
        <v>161</v>
      </c>
      <c r="C12397" s="10" t="s">
        <v>18</v>
      </c>
      <c r="D12397" s="12">
        <v>37007</v>
      </c>
      <c r="E12397" s="13" t="s">
        <v>3159</v>
      </c>
      <c r="F12397" s="13" t="s">
        <v>158</v>
      </c>
      <c r="G12397" s="14"/>
      <c r="H12397" s="15">
        <f>HYPERLINK("https://docs.wto.org/imrd/directdoc.asp?DDFDocuments/t/G/SPS/NUSA431.DOC","EN")</f>
      </c>
      <c r="I12397" s="15">
        <f>HYPERLINK("https://docs.wto.org/imrd/directdoc.asp?DDFDocuments/u/G/SPS/NUSA431.DOC","FR")</f>
      </c>
      <c r="J12397" s="15">
        <f>HYPERLINK("https://docs.wto.org/imrd/directdoc.asp?DDFDocuments/v/G/SPS/NUSA431.DOC","ES")</f>
      </c>
    </row>
    <row r="12398">
      <c r="A12398" s="10" t="s">
        <v>21175</v>
      </c>
      <c r="B12398" s="11" t="s">
        <v>161</v>
      </c>
      <c r="C12398" s="10" t="s">
        <v>18</v>
      </c>
      <c r="D12398" s="12">
        <v>37007</v>
      </c>
      <c r="E12398" s="13" t="s">
        <v>2734</v>
      </c>
      <c r="F12398" s="13" t="s">
        <v>283</v>
      </c>
      <c r="G12398" s="14" t="s">
        <v>18845</v>
      </c>
      <c r="H12398" s="15">
        <f>HYPERLINK("https://docs.wto.org/imrd/directdoc.asp?DDFDocuments/t/g/sps/NUSA432.doc","EN")</f>
      </c>
      <c r="I12398" s="15">
        <f>HYPERLINK("https://docs.wto.org/imrd/directdoc.asp?DDFDocuments/u/g/sps/NUSA432.doc","FR")</f>
      </c>
      <c r="J12398" s="15">
        <f>HYPERLINK("https://docs.wto.org/imrd/directdoc.asp?DDFDocuments/v/g/sps/NUSA432.doc","ES")</f>
      </c>
    </row>
    <row r="12399">
      <c r="A12399" s="10" t="s">
        <v>21176</v>
      </c>
      <c r="B12399" s="11" t="s">
        <v>141</v>
      </c>
      <c r="C12399" s="10" t="s">
        <v>12</v>
      </c>
      <c r="D12399" s="12">
        <v>37005</v>
      </c>
      <c r="E12399" s="13" t="s">
        <v>21177</v>
      </c>
      <c r="F12399" s="13" t="s">
        <v>7603</v>
      </c>
      <c r="G12399" s="14" t="s">
        <v>21178</v>
      </c>
      <c r="H12399" s="15">
        <f>HYPERLINK("https://docs.wto.org/imrd/directdoc.asp?DDFDocuments/t/G/SPS/NHUN11.DOC","EN")</f>
      </c>
      <c r="I12399" s="15">
        <f>HYPERLINK("https://docs.wto.org/imrd/directdoc.asp?DDFDocuments/u/G/SPS/NHUN11.DOC","FR")</f>
      </c>
      <c r="J12399" s="15">
        <f>HYPERLINK("https://docs.wto.org/imrd/directdoc.asp?DDFDocuments/v/G/SPS/NHUN11.DOC","ES")</f>
      </c>
    </row>
    <row r="12400">
      <c r="A12400" s="10" t="s">
        <v>21179</v>
      </c>
      <c r="B12400" s="11" t="s">
        <v>141</v>
      </c>
      <c r="C12400" s="10" t="s">
        <v>12</v>
      </c>
      <c r="D12400" s="12">
        <v>37005</v>
      </c>
      <c r="E12400" s="13" t="s">
        <v>21180</v>
      </c>
      <c r="F12400" s="13" t="s">
        <v>7603</v>
      </c>
      <c r="G12400" s="14"/>
      <c r="H12400" s="15">
        <f>HYPERLINK("https://docs.wto.org/imrd/directdoc.asp?DDFDocuments/t/G/SPS/NHUN12.DOC","EN")</f>
      </c>
      <c r="I12400" s="15">
        <f>HYPERLINK("https://docs.wto.org/imrd/directdoc.asp?DDFDocuments/u/G/SPS/NHUN12.DOC","FR")</f>
      </c>
      <c r="J12400" s="15">
        <f>HYPERLINK("https://docs.wto.org/imrd/directdoc.asp?DDFDocuments/v/G/SPS/NHUN12.DOC","ES")</f>
      </c>
    </row>
    <row r="12401">
      <c r="A12401" s="10" t="s">
        <v>21181</v>
      </c>
      <c r="B12401" s="11" t="s">
        <v>153</v>
      </c>
      <c r="C12401" s="10" t="s">
        <v>18</v>
      </c>
      <c r="D12401" s="12">
        <v>37005</v>
      </c>
      <c r="E12401" s="13" t="s">
        <v>62</v>
      </c>
      <c r="F12401" s="13" t="s">
        <v>24</v>
      </c>
      <c r="G12401" s="14"/>
      <c r="H12401" s="15">
        <f>HYPERLINK("https://docs.wto.org/imrd/directdoc.asp?DDFDocuments/t/g/sps/NKOR93.doc","EN")</f>
      </c>
      <c r="I12401" s="15">
        <f>HYPERLINK("https://docs.wto.org/imrd/directdoc.asp?DDFDocuments/u/g/sps/NKOR93.doc","FR")</f>
      </c>
      <c r="J12401" s="15">
        <f>HYPERLINK("https://docs.wto.org/imrd/directdoc.asp?DDFDocuments/v/g/sps/NKOR93.doc","ES")</f>
      </c>
    </row>
    <row r="12402">
      <c r="A12402" s="10" t="s">
        <v>21182</v>
      </c>
      <c r="B12402" s="11" t="s">
        <v>1944</v>
      </c>
      <c r="C12402" s="10" t="s">
        <v>18</v>
      </c>
      <c r="D12402" s="12">
        <v>37005</v>
      </c>
      <c r="E12402" s="13" t="s">
        <v>21183</v>
      </c>
      <c r="F12402" s="13" t="s">
        <v>10859</v>
      </c>
      <c r="G12402" s="14"/>
      <c r="H12402" s="15">
        <f>HYPERLINK("https://docs.wto.org/imrd/directdoc.asp?DDFDocuments/q/G/SPS/NPAN34.pdf","EN")</f>
      </c>
      <c r="I12402" s="15">
        <f>HYPERLINK("https://docs.wto.org/imrd/directdoc.asp?DDFDocuments/r/G/SPS/NPAN34.pdf","FR")</f>
      </c>
      <c r="J12402" s="15">
        <f>HYPERLINK("https://docs.wto.org/imrd/directdoc.asp?DDFDocuments/s/G/SPS/NPAN34.pdf","ES")</f>
      </c>
    </row>
    <row r="12403">
      <c r="A12403" s="10" t="s">
        <v>21184</v>
      </c>
      <c r="B12403" s="11" t="s">
        <v>1944</v>
      </c>
      <c r="C12403" s="10" t="s">
        <v>18</v>
      </c>
      <c r="D12403" s="12">
        <v>37005</v>
      </c>
      <c r="E12403" s="13" t="s">
        <v>1159</v>
      </c>
      <c r="F12403" s="13" t="s">
        <v>158</v>
      </c>
      <c r="G12403" s="14"/>
      <c r="H12403" s="15">
        <f>HYPERLINK("https://docs.wto.org/imrd/directdoc.asp?DDFDocuments/t/G/SPS/NPAN35.DOC","EN")</f>
      </c>
      <c r="I12403" s="15">
        <f>HYPERLINK("https://docs.wto.org/imrd/directdoc.asp?DDFDocuments/u/G/SPS/NPAN35.DOC","FR")</f>
      </c>
      <c r="J12403" s="15">
        <f>HYPERLINK("https://docs.wto.org/imrd/directdoc.asp?DDFDocuments/v/G/SPS/NPAN35.DOC","ES")</f>
      </c>
    </row>
    <row r="12404">
      <c r="A12404" s="10" t="s">
        <v>21185</v>
      </c>
      <c r="B12404" s="11" t="s">
        <v>720</v>
      </c>
      <c r="C12404" s="10" t="s">
        <v>18</v>
      </c>
      <c r="D12404" s="12">
        <v>37005</v>
      </c>
      <c r="E12404" s="13" t="s">
        <v>21186</v>
      </c>
      <c r="F12404" s="13" t="s">
        <v>2120</v>
      </c>
      <c r="G12404" s="14"/>
      <c r="H12404" s="15">
        <f>HYPERLINK("https://docs.wto.org/imrd/directdoc.asp?DDFDocuments/q/G/SPS/NSLV32.pdf","EN")</f>
      </c>
      <c r="I12404" s="15">
        <f>HYPERLINK("https://docs.wto.org/imrd/directdoc.asp?DDFDocuments/r/G/SPS/NSLV32.pdf","FR")</f>
      </c>
      <c r="J12404" s="15">
        <f>HYPERLINK("https://docs.wto.org/imrd/directdoc.asp?DDFDocuments/s/G/SPS/NSLV32.pdf","ES")</f>
      </c>
    </row>
    <row r="12405">
      <c r="A12405" s="10" t="s">
        <v>21187</v>
      </c>
      <c r="B12405" s="11" t="s">
        <v>161</v>
      </c>
      <c r="C12405" s="10" t="s">
        <v>40</v>
      </c>
      <c r="D12405" s="12">
        <v>37005</v>
      </c>
      <c r="E12405" s="13" t="s">
        <v>19</v>
      </c>
      <c r="F12405" s="13" t="s">
        <v>11057</v>
      </c>
      <c r="G12405" s="14"/>
      <c r="H12405" s="15">
        <f>HYPERLINK("https://docs.wto.org/imrd/directdoc.asp?DDFDocuments/t/g/sps/NUSA136A4.doc","EN")</f>
      </c>
      <c r="I12405" s="15">
        <f>HYPERLINK("https://docs.wto.org/imrd/directdoc.asp?DDFDocuments/u/g/sps/NUSA136A4.doc","FR")</f>
      </c>
      <c r="J12405" s="15">
        <f>HYPERLINK("https://docs.wto.org/imrd/directdoc.asp?DDFDocuments/v/g/sps/NUSA136A4.doc","ES")</f>
      </c>
    </row>
    <row r="12406">
      <c r="A12406" s="10" t="s">
        <v>21188</v>
      </c>
      <c r="B12406" s="11" t="s">
        <v>161</v>
      </c>
      <c r="C12406" s="10" t="s">
        <v>40</v>
      </c>
      <c r="D12406" s="12">
        <v>37005</v>
      </c>
      <c r="E12406" s="13" t="s">
        <v>19</v>
      </c>
      <c r="F12406" s="13" t="s">
        <v>5163</v>
      </c>
      <c r="G12406" s="14"/>
      <c r="H12406" s="15">
        <f>HYPERLINK("https://docs.wto.org/imrd/directdoc.asp?DDFDocuments/t/G/SPS/NUSA401A1.DOC","EN")</f>
      </c>
      <c r="I12406" s="15">
        <f>HYPERLINK("https://docs.wto.org/imrd/directdoc.asp?DDFDocuments/u/G/SPS/NUSA401A1.DOC","FR")</f>
      </c>
      <c r="J12406" s="15">
        <f>HYPERLINK("https://docs.wto.org/imrd/directdoc.asp?DDFDocuments/v/G/SPS/NUSA401A1.DOC","ES")</f>
      </c>
    </row>
    <row r="12407">
      <c r="A12407" s="10" t="s">
        <v>21189</v>
      </c>
      <c r="B12407" s="11" t="s">
        <v>90</v>
      </c>
      <c r="C12407" s="10" t="s">
        <v>12</v>
      </c>
      <c r="D12407" s="12">
        <v>37004</v>
      </c>
      <c r="E12407" s="13" t="s">
        <v>21190</v>
      </c>
      <c r="F12407" s="13" t="s">
        <v>2192</v>
      </c>
      <c r="G12407" s="14" t="s">
        <v>21191</v>
      </c>
      <c r="H12407" s="15">
        <f>HYPERLINK("https://docs.wto.org/imrd/directdoc.asp?DDFDocuments/t/g/sps/NMUS5.doc","EN")</f>
      </c>
      <c r="I12407" s="15">
        <f>HYPERLINK("https://docs.wto.org/imrd/directdoc.asp?DDFDocuments/u/g/sps/NMUS5.doc","FR")</f>
      </c>
      <c r="J12407" s="15">
        <f>HYPERLINK("https://docs.wto.org/imrd/directdoc.asp?DDFDocuments/v/g/sps/NMUS5.doc","ES")</f>
      </c>
    </row>
    <row r="12408">
      <c r="A12408" s="10" t="s">
        <v>21192</v>
      </c>
      <c r="B12408" s="11" t="s">
        <v>72</v>
      </c>
      <c r="C12408" s="10" t="s">
        <v>18</v>
      </c>
      <c r="D12408" s="12">
        <v>37001</v>
      </c>
      <c r="E12408" s="13" t="s">
        <v>21193</v>
      </c>
      <c r="F12408" s="13" t="s">
        <v>80</v>
      </c>
      <c r="G12408" s="14" t="s">
        <v>3481</v>
      </c>
      <c r="H12408" s="15">
        <f>HYPERLINK("https://docs.wto.org/imrd/directdoc.asp?DDFDocuments/t/G/SPS/NCAN101.DOC","EN")</f>
      </c>
      <c r="I12408" s="15">
        <f>HYPERLINK("https://docs.wto.org/imrd/directdoc.asp?DDFDocuments/u/G/SPS/NCAN101.DOC","FR")</f>
      </c>
      <c r="J12408" s="15">
        <f>HYPERLINK("https://docs.wto.org/imrd/directdoc.asp?DDFDocuments/v/G/SPS/NCAN101.DOC","ES")</f>
      </c>
    </row>
    <row r="12409">
      <c r="A12409" s="10" t="s">
        <v>21194</v>
      </c>
      <c r="B12409" s="11" t="s">
        <v>432</v>
      </c>
      <c r="C12409" s="10" t="s">
        <v>12</v>
      </c>
      <c r="D12409" s="12">
        <v>37001</v>
      </c>
      <c r="E12409" s="13" t="s">
        <v>21195</v>
      </c>
      <c r="F12409" s="13" t="s">
        <v>2192</v>
      </c>
      <c r="G12409" s="14" t="s">
        <v>14097</v>
      </c>
      <c r="H12409" s="15">
        <f>HYPERLINK("https://docs.wto.org/imrd/directdoc.asp?DDFDocuments/t/G/SPS/NCZE24.DOC","EN")</f>
      </c>
      <c r="I12409" s="15">
        <f>HYPERLINK("https://docs.wto.org/imrd/directdoc.asp?DDFDocuments/u/G/SPS/NCZE24.DOC","FR")</f>
      </c>
      <c r="J12409" s="15">
        <f>HYPERLINK("https://docs.wto.org/imrd/directdoc.asp?DDFDocuments/v/G/SPS/NCZE24.DOC","ES")</f>
      </c>
    </row>
    <row r="12410">
      <c r="A12410" s="10" t="s">
        <v>21196</v>
      </c>
      <c r="B12410" s="11" t="s">
        <v>34</v>
      </c>
      <c r="C12410" s="10" t="s">
        <v>12</v>
      </c>
      <c r="D12410" s="12">
        <v>37001</v>
      </c>
      <c r="E12410" s="13" t="s">
        <v>21197</v>
      </c>
      <c r="F12410" s="13" t="s">
        <v>3303</v>
      </c>
      <c r="G12410" s="14" t="s">
        <v>21198</v>
      </c>
      <c r="H12410" s="15">
        <f>HYPERLINK("https://docs.wto.org/imrd/directdoc.asp?DDFDocuments/t/G/SPS/NJPN66.DOC","EN")</f>
      </c>
      <c r="I12410" s="15">
        <f>HYPERLINK("https://docs.wto.org/imrd/directdoc.asp?DDFDocuments/u/G/SPS/NJPN66.DOC","FR")</f>
      </c>
      <c r="J12410" s="15">
        <f>HYPERLINK("https://docs.wto.org/imrd/directdoc.asp?DDFDocuments/v/G/SPS/NJPN66.DOC","ES")</f>
      </c>
    </row>
    <row r="12411">
      <c r="A12411" s="10" t="s">
        <v>21199</v>
      </c>
      <c r="B12411" s="11" t="s">
        <v>87</v>
      </c>
      <c r="C12411" s="10" t="s">
        <v>54</v>
      </c>
      <c r="D12411" s="12">
        <v>37001</v>
      </c>
      <c r="E12411" s="13" t="s">
        <v>19</v>
      </c>
      <c r="F12411" s="13" t="s">
        <v>577</v>
      </c>
      <c r="G12411" s="14"/>
      <c r="H12411" s="15">
        <f>HYPERLINK("https://docs.wto.org/imrd/directdoc.asp?DDFDocuments/t/G/SPS/NMEX170A1.DOC","EN")</f>
      </c>
      <c r="I12411" s="15">
        <f>HYPERLINK("https://docs.wto.org/imrd/directdoc.asp?DDFDocuments/u/G/SPS/NMEX170A1.DOC","FR")</f>
      </c>
      <c r="J12411" s="15">
        <f>HYPERLINK("https://docs.wto.org/imrd/directdoc.asp?DDFDocuments/v/G/SPS/NMEX170A1.DOC","ES")</f>
      </c>
    </row>
    <row r="12412">
      <c r="A12412" s="10" t="s">
        <v>21200</v>
      </c>
      <c r="B12412" s="11" t="s">
        <v>554</v>
      </c>
      <c r="C12412" s="10" t="s">
        <v>12</v>
      </c>
      <c r="D12412" s="12">
        <v>37000</v>
      </c>
      <c r="E12412" s="13" t="s">
        <v>21201</v>
      </c>
      <c r="F12412" s="13" t="s">
        <v>2192</v>
      </c>
      <c r="G12412" s="14" t="s">
        <v>520</v>
      </c>
      <c r="H12412" s="15">
        <f>HYPERLINK("https://docs.wto.org/imrd/directdoc.asp?DDFDocuments/t/G/SPS/NSVK17.DOC","EN")</f>
      </c>
      <c r="I12412" s="15">
        <f>HYPERLINK("https://docs.wto.org/imrd/directdoc.asp?DDFDocuments/u/G/SPS/NSVK17.DOC","FR")</f>
      </c>
      <c r="J12412" s="15">
        <f>HYPERLINK("https://docs.wto.org/imrd/directdoc.asp?DDFDocuments/v/G/SPS/NSVK17.DOC","ES")</f>
      </c>
    </row>
    <row r="12413">
      <c r="A12413" s="10" t="s">
        <v>21202</v>
      </c>
      <c r="B12413" s="11" t="s">
        <v>7679</v>
      </c>
      <c r="C12413" s="10" t="s">
        <v>12</v>
      </c>
      <c r="D12413" s="12">
        <v>37000</v>
      </c>
      <c r="E12413" s="13" t="s">
        <v>21109</v>
      </c>
      <c r="F12413" s="13" t="s">
        <v>2192</v>
      </c>
      <c r="G12413" s="14"/>
      <c r="H12413" s="15">
        <f>HYPERLINK("https://docs.wto.org/imrd/directdoc.asp?DDFDocuments/t/G/SPS/NSVN6.DOC","EN")</f>
      </c>
      <c r="I12413" s="15">
        <f>HYPERLINK("https://docs.wto.org/imrd/directdoc.asp?DDFDocuments/u/G/SPS/NSVN6.DOC","FR")</f>
      </c>
      <c r="J12413" s="15">
        <f>HYPERLINK("https://docs.wto.org/imrd/directdoc.asp?DDFDocuments/v/G/SPS/NSVN6.DOC","ES")</f>
      </c>
    </row>
    <row r="12414">
      <c r="A12414" s="10" t="s">
        <v>21203</v>
      </c>
      <c r="B12414" s="11" t="s">
        <v>7679</v>
      </c>
      <c r="C12414" s="10" t="s">
        <v>18</v>
      </c>
      <c r="D12414" s="12">
        <v>37000</v>
      </c>
      <c r="E12414" s="13" t="s">
        <v>21204</v>
      </c>
      <c r="F12414" s="13" t="s">
        <v>158</v>
      </c>
      <c r="G12414" s="14"/>
      <c r="H12414" s="15">
        <f>HYPERLINK("https://docs.wto.org/imrd/directdoc.asp?DDFDocuments/t/G/SPS/NSVN7.DOC","EN")</f>
      </c>
      <c r="I12414" s="15">
        <f>HYPERLINK("https://docs.wto.org/imrd/directdoc.asp?DDFDocuments/u/G/SPS/NSVN7.DOC","FR")</f>
      </c>
      <c r="J12414" s="15">
        <f>HYPERLINK("https://docs.wto.org/imrd/directdoc.asp?DDFDocuments/v/G/SPS/NSVN7.DOC","ES")</f>
      </c>
    </row>
    <row r="12415">
      <c r="A12415" s="10" t="s">
        <v>21205</v>
      </c>
      <c r="B12415" s="11" t="s">
        <v>153</v>
      </c>
      <c r="C12415" s="10" t="s">
        <v>18</v>
      </c>
      <c r="D12415" s="12">
        <v>36999</v>
      </c>
      <c r="E12415" s="13" t="s">
        <v>21206</v>
      </c>
      <c r="F12415" s="13" t="s">
        <v>2192</v>
      </c>
      <c r="G12415" s="14"/>
      <c r="H12415" s="15">
        <f>HYPERLINK("https://docs.wto.org/imrd/directdoc.asp?DDFDocuments/q/G/SPS/NKOR91.pdf","EN")</f>
      </c>
      <c r="I12415" s="15">
        <f>HYPERLINK("https://docs.wto.org/imrd/directdoc.asp?DDFDocuments/r/G/SPS/NKOR91.pdf","FR")</f>
      </c>
      <c r="J12415" s="15">
        <f>HYPERLINK("https://docs.wto.org/imrd/directdoc.asp?DDFDocuments/s/G/SPS/NKOR91.pdf","ES")</f>
      </c>
    </row>
    <row r="12416">
      <c r="A12416" s="10" t="s">
        <v>21207</v>
      </c>
      <c r="B12416" s="11" t="s">
        <v>87</v>
      </c>
      <c r="C12416" s="10" t="s">
        <v>12</v>
      </c>
      <c r="D12416" s="12">
        <v>36999</v>
      </c>
      <c r="E12416" s="13" t="s">
        <v>21208</v>
      </c>
      <c r="F12416" s="13" t="s">
        <v>2192</v>
      </c>
      <c r="G12416" s="14" t="s">
        <v>781</v>
      </c>
      <c r="H12416" s="15">
        <f>HYPERLINK("https://docs.wto.org/imrd/directdoc.asp?DDFDocuments/t/G/SPS/NMEX171.DOC","EN")</f>
      </c>
      <c r="I12416" s="15">
        <f>HYPERLINK("https://docs.wto.org/imrd/directdoc.asp?DDFDocuments/u/G/SPS/NMEX171.DOC","FR")</f>
      </c>
      <c r="J12416" s="15">
        <f>HYPERLINK("https://docs.wto.org/imrd/directdoc.asp?DDFDocuments/v/G/SPS/NMEX171.DOC","ES")</f>
      </c>
    </row>
    <row r="12417">
      <c r="A12417" s="10" t="s">
        <v>21209</v>
      </c>
      <c r="B12417" s="11" t="s">
        <v>79</v>
      </c>
      <c r="C12417" s="10" t="s">
        <v>18</v>
      </c>
      <c r="D12417" s="12">
        <v>36998</v>
      </c>
      <c r="E12417" s="13" t="s">
        <v>21210</v>
      </c>
      <c r="F12417" s="13" t="s">
        <v>2192</v>
      </c>
      <c r="G12417" s="14"/>
      <c r="H12417" s="15">
        <f>HYPERLINK("https://docs.wto.org/imrd/directdoc.asp?DDFDocuments/t/g/sps/NCOL44.doc","EN")</f>
      </c>
      <c r="I12417" s="15">
        <f>HYPERLINK("https://docs.wto.org/imrd/directdoc.asp?DDFDocuments/u/g/sps/NCOL44.doc","FR")</f>
      </c>
      <c r="J12417" s="15">
        <f>HYPERLINK("https://docs.wto.org/imrd/directdoc.asp?DDFDocuments/v/g/sps/NCOL44.doc","ES")</f>
      </c>
    </row>
    <row r="12418">
      <c r="A12418" s="10" t="s">
        <v>21211</v>
      </c>
      <c r="B12418" s="11" t="s">
        <v>183</v>
      </c>
      <c r="C12418" s="10" t="s">
        <v>12</v>
      </c>
      <c r="D12418" s="12">
        <v>36993</v>
      </c>
      <c r="E12418" s="13" t="s">
        <v>21212</v>
      </c>
      <c r="F12418" s="13" t="s">
        <v>8132</v>
      </c>
      <c r="G12418" s="14"/>
      <c r="H12418" s="15">
        <f>HYPERLINK("https://docs.wto.org/imrd/directdoc.asp?DDFDocuments/t/G/SPS/NARG61.DOC","EN")</f>
      </c>
      <c r="I12418" s="15">
        <f>HYPERLINK("https://docs.wto.org/imrd/directdoc.asp?DDFDocuments/u/G/SPS/NARG61.DOC","FR")</f>
      </c>
      <c r="J12418" s="15">
        <f>HYPERLINK("https://docs.wto.org/imrd/directdoc.asp?DDFDocuments/v/G/SPS/NARG61.DOC","ES")</f>
      </c>
    </row>
    <row r="12419">
      <c r="A12419" s="10" t="s">
        <v>21213</v>
      </c>
      <c r="B12419" s="11" t="s">
        <v>183</v>
      </c>
      <c r="C12419" s="10" t="s">
        <v>12</v>
      </c>
      <c r="D12419" s="12">
        <v>36993</v>
      </c>
      <c r="E12419" s="13" t="s">
        <v>21214</v>
      </c>
      <c r="F12419" s="13" t="s">
        <v>8132</v>
      </c>
      <c r="G12419" s="14"/>
      <c r="H12419" s="15">
        <f>HYPERLINK("https://docs.wto.org/imrd/directdoc.asp?DDFDocuments/t/G/SPS/NARG62.DOC","EN")</f>
      </c>
      <c r="I12419" s="15">
        <f>HYPERLINK("https://docs.wto.org/imrd/directdoc.asp?DDFDocuments/u/G/SPS/NARG62.DOC","FR")</f>
      </c>
      <c r="J12419" s="15">
        <f>HYPERLINK("https://docs.wto.org/imrd/directdoc.asp?DDFDocuments/v/G/SPS/NARG62.DOC","ES")</f>
      </c>
    </row>
    <row r="12420">
      <c r="A12420" s="10" t="s">
        <v>21215</v>
      </c>
      <c r="B12420" s="11" t="s">
        <v>183</v>
      </c>
      <c r="C12420" s="10" t="s">
        <v>12</v>
      </c>
      <c r="D12420" s="12">
        <v>36993</v>
      </c>
      <c r="E12420" s="13" t="s">
        <v>21212</v>
      </c>
      <c r="F12420" s="13" t="s">
        <v>8132</v>
      </c>
      <c r="G12420" s="14"/>
      <c r="H12420" s="15">
        <f>HYPERLINK("https://docs.wto.org/imrd/directdoc.asp?DDFDocuments/t/G/SPS/NARG63.DOC","EN")</f>
      </c>
      <c r="I12420" s="15">
        <f>HYPERLINK("https://docs.wto.org/imrd/directdoc.asp?DDFDocuments/u/G/SPS/NARG63.DOC","FR")</f>
      </c>
      <c r="J12420" s="15">
        <f>HYPERLINK("https://docs.wto.org/imrd/directdoc.asp?DDFDocuments/v/G/SPS/NARG63.DOC","ES")</f>
      </c>
    </row>
    <row r="12421">
      <c r="A12421" s="10" t="s">
        <v>21216</v>
      </c>
      <c r="B12421" s="11" t="s">
        <v>161</v>
      </c>
      <c r="C12421" s="10" t="s">
        <v>201</v>
      </c>
      <c r="D12421" s="12">
        <v>36993</v>
      </c>
      <c r="E12421" s="13" t="s">
        <v>19</v>
      </c>
      <c r="F12421" s="13" t="s">
        <v>6521</v>
      </c>
      <c r="G12421" s="14" t="s">
        <v>520</v>
      </c>
      <c r="H12421" s="15">
        <f>HYPERLINK("https://docs.wto.org/imrd/directdoc.asp?DDFDocuments/t/G/SPS/NUSA405C1.DOC","EN")</f>
      </c>
      <c r="I12421" s="15">
        <f>HYPERLINK("https://docs.wto.org/imrd/directdoc.asp?DDFDocuments/u/G/SPS/NUSA405C1.DOC","FR")</f>
      </c>
      <c r="J12421" s="15">
        <f>HYPERLINK("https://docs.wto.org/imrd/directdoc.asp?DDFDocuments/v/G/SPS/NUSA405C1.DOC","ES")</f>
      </c>
    </row>
    <row r="12422">
      <c r="A12422" s="10" t="s">
        <v>21217</v>
      </c>
      <c r="B12422" s="11" t="s">
        <v>124</v>
      </c>
      <c r="C12422" s="10" t="s">
        <v>12</v>
      </c>
      <c r="D12422" s="12">
        <v>36992</v>
      </c>
      <c r="E12422" s="13" t="s">
        <v>21218</v>
      </c>
      <c r="F12422" s="13" t="s">
        <v>2192</v>
      </c>
      <c r="G12422" s="14" t="s">
        <v>21219</v>
      </c>
      <c r="H12422" s="15">
        <f>HYPERLINK("https://docs.wto.org/imrd/directdoc.asp?DDFDocuments/q/G/SPS/NIDN15.pdf","EN")</f>
      </c>
      <c r="I12422" s="15">
        <f>HYPERLINK("https://docs.wto.org/imrd/directdoc.asp?DDFDocuments/r/G/SPS/NIDN15.pdf","FR")</f>
      </c>
      <c r="J12422" s="15">
        <f>HYPERLINK("https://docs.wto.org/imrd/directdoc.asp?DDFDocuments/s/G/SPS/NIDN15.pdf","ES")</f>
      </c>
    </row>
    <row r="12423">
      <c r="A12423" s="10" t="s">
        <v>21220</v>
      </c>
      <c r="B12423" s="11" t="s">
        <v>153</v>
      </c>
      <c r="C12423" s="10" t="s">
        <v>18</v>
      </c>
      <c r="D12423" s="12">
        <v>36992</v>
      </c>
      <c r="E12423" s="13" t="s">
        <v>21221</v>
      </c>
      <c r="F12423" s="13" t="s">
        <v>158</v>
      </c>
      <c r="G12423" s="14"/>
      <c r="H12423" s="15">
        <f>HYPERLINK("https://docs.wto.org/imrd/directdoc.asp?DDFDocuments/t/G/SPS/NKOR90.DOC","EN")</f>
      </c>
      <c r="I12423" s="15">
        <f>HYPERLINK("https://docs.wto.org/imrd/directdoc.asp?DDFDocuments/u/G/SPS/NKOR90.DOC","FR")</f>
      </c>
      <c r="J12423" s="15">
        <f>HYPERLINK("https://docs.wto.org/imrd/directdoc.asp?DDFDocuments/v/G/SPS/NKOR90.DOC","ES")</f>
      </c>
    </row>
    <row r="12424">
      <c r="A12424" s="10" t="s">
        <v>21222</v>
      </c>
      <c r="B12424" s="11" t="s">
        <v>90</v>
      </c>
      <c r="C12424" s="10" t="s">
        <v>12</v>
      </c>
      <c r="D12424" s="12">
        <v>36991</v>
      </c>
      <c r="E12424" s="13" t="s">
        <v>21223</v>
      </c>
      <c r="F12424" s="13" t="s">
        <v>2192</v>
      </c>
      <c r="G12424" s="14" t="s">
        <v>520</v>
      </c>
      <c r="H12424" s="15">
        <f>HYPERLINK("https://docs.wto.org/imrd/directdoc.asp?DDFDocuments/t/G/SPS/NMUS3.DOC","EN")</f>
      </c>
      <c r="I12424" s="15">
        <f>HYPERLINK("https://docs.wto.org/imrd/directdoc.asp?DDFDocuments/u/G/SPS/NMUS3.DOC","FR")</f>
      </c>
      <c r="J12424" s="15">
        <f>HYPERLINK("https://docs.wto.org/imrd/directdoc.asp?DDFDocuments/v/G/SPS/NMUS3.DOC","ES")</f>
      </c>
    </row>
    <row r="12425">
      <c r="A12425" s="10" t="s">
        <v>21224</v>
      </c>
      <c r="B12425" s="11" t="s">
        <v>90</v>
      </c>
      <c r="C12425" s="10" t="s">
        <v>12</v>
      </c>
      <c r="D12425" s="12">
        <v>36991</v>
      </c>
      <c r="E12425" s="13" t="s">
        <v>21225</v>
      </c>
      <c r="F12425" s="13" t="s">
        <v>2192</v>
      </c>
      <c r="G12425" s="14" t="s">
        <v>257</v>
      </c>
      <c r="H12425" s="15">
        <f>HYPERLINK("https://docs.wto.org/imrd/directdoc.asp?DDFDocuments/t/g/sps/NMUS4.doc","EN")</f>
      </c>
      <c r="I12425" s="15">
        <f>HYPERLINK("https://docs.wto.org/imrd/directdoc.asp?DDFDocuments/u/g/sps/NMUS4.doc","FR")</f>
      </c>
      <c r="J12425" s="15">
        <f>HYPERLINK("https://docs.wto.org/imrd/directdoc.asp?DDFDocuments/v/g/sps/NMUS4.doc","ES")</f>
      </c>
    </row>
    <row r="12426">
      <c r="A12426" s="10" t="s">
        <v>21226</v>
      </c>
      <c r="B12426" s="11" t="s">
        <v>195</v>
      </c>
      <c r="C12426" s="10" t="s">
        <v>201</v>
      </c>
      <c r="D12426" s="12">
        <v>36991</v>
      </c>
      <c r="E12426" s="13" t="s">
        <v>19</v>
      </c>
      <c r="F12426" s="13" t="s">
        <v>2192</v>
      </c>
      <c r="G12426" s="14" t="s">
        <v>781</v>
      </c>
      <c r="H12426" s="15">
        <f>HYPERLINK("https://docs.wto.org/imrd/directdoc.asp?DDFDocuments/t/G/SPS/NNZL133C1.DOC","EN")</f>
      </c>
      <c r="I12426" s="15">
        <f>HYPERLINK("https://docs.wto.org/imrd/directdoc.asp?DDFDocuments/u/G/SPS/NNZL133C1.DOC","FR")</f>
      </c>
      <c r="J12426" s="15">
        <f>HYPERLINK("https://docs.wto.org/imrd/directdoc.asp?DDFDocuments/v/G/SPS/NNZL133C1.DOC","ES")</f>
      </c>
    </row>
    <row r="12427">
      <c r="A12427" s="10" t="s">
        <v>21227</v>
      </c>
      <c r="B12427" s="11" t="s">
        <v>79</v>
      </c>
      <c r="C12427" s="10" t="s">
        <v>18</v>
      </c>
      <c r="D12427" s="12">
        <v>36990</v>
      </c>
      <c r="E12427" s="13" t="s">
        <v>21210</v>
      </c>
      <c r="F12427" s="13" t="s">
        <v>2192</v>
      </c>
      <c r="G12427" s="14" t="s">
        <v>1093</v>
      </c>
      <c r="H12427" s="15">
        <f>HYPERLINK("https://docs.wto.org/imrd/directdoc.asp?DDFDocuments/t/G/SPS/NCOL43.DOC","EN")</f>
      </c>
      <c r="I12427" s="15">
        <f>HYPERLINK("https://docs.wto.org/imrd/directdoc.asp?DDFDocuments/u/G/SPS/NCOL43.DOC","FR")</f>
      </c>
      <c r="J12427" s="15">
        <f>HYPERLINK("https://docs.wto.org/imrd/directdoc.asp?DDFDocuments/v/G/SPS/NCOL43.DOC","ES")</f>
      </c>
    </row>
    <row r="12428">
      <c r="A12428" s="10" t="s">
        <v>21228</v>
      </c>
      <c r="B12428" s="11" t="s">
        <v>2110</v>
      </c>
      <c r="C12428" s="10" t="s">
        <v>12</v>
      </c>
      <c r="D12428" s="12">
        <v>36990</v>
      </c>
      <c r="E12428" s="13" t="s">
        <v>21229</v>
      </c>
      <c r="F12428" s="13" t="s">
        <v>2192</v>
      </c>
      <c r="G12428" s="14" t="s">
        <v>183</v>
      </c>
      <c r="H12428" s="15">
        <f>HYPERLINK("https://docs.wto.org/imrd/directdoc.asp?DDFDocuments/t/g/sps/NISR5.doc","EN")</f>
      </c>
      <c r="I12428" s="15">
        <f>HYPERLINK("https://docs.wto.org/imrd/directdoc.asp?DDFDocuments/u/g/sps/NISR5.doc","FR")</f>
      </c>
      <c r="J12428" s="15">
        <f>HYPERLINK("https://docs.wto.org/imrd/directdoc.asp?DDFDocuments/v/g/sps/NISR5.doc","ES")</f>
      </c>
    </row>
    <row r="12429">
      <c r="A12429" s="10" t="s">
        <v>21230</v>
      </c>
      <c r="B12429" s="11" t="s">
        <v>2110</v>
      </c>
      <c r="C12429" s="10" t="s">
        <v>2295</v>
      </c>
      <c r="D12429" s="12">
        <v>36985</v>
      </c>
      <c r="E12429" s="13" t="s">
        <v>19</v>
      </c>
      <c r="F12429" s="13" t="s">
        <v>7603</v>
      </c>
      <c r="G12429" s="14"/>
      <c r="H12429" s="15">
        <f>HYPERLINK("https://docs.wto.org/imrd/directdoc.asp?DDFDocuments/t/G/SPS/NISR4C1.DOC","EN")</f>
      </c>
      <c r="I12429" s="15">
        <f>HYPERLINK("https://docs.wto.org/imrd/directdoc.asp?DDFDocuments/u/G/SPS/NISR4C1.DOC","FR")</f>
      </c>
      <c r="J12429" s="15">
        <f>HYPERLINK("https://docs.wto.org/imrd/directdoc.asp?DDFDocuments/v/G/SPS/NISR4C1.DOC","ES")</f>
      </c>
    </row>
    <row r="12430">
      <c r="A12430" s="10" t="s">
        <v>21231</v>
      </c>
      <c r="B12430" s="11" t="s">
        <v>195</v>
      </c>
      <c r="C12430" s="10" t="s">
        <v>18</v>
      </c>
      <c r="D12430" s="12">
        <v>36985</v>
      </c>
      <c r="E12430" s="13" t="s">
        <v>21232</v>
      </c>
      <c r="F12430" s="13" t="s">
        <v>18588</v>
      </c>
      <c r="G12430" s="14" t="s">
        <v>72</v>
      </c>
      <c r="H12430" s="15">
        <f>HYPERLINK("https://docs.wto.org/imrd/directdoc.asp?DDFDocuments/t/G/SPS/NNZL139.DOC","EN")</f>
      </c>
      <c r="I12430" s="15">
        <f>HYPERLINK("https://docs.wto.org/imrd/directdoc.asp?DDFDocuments/u/G/SPS/NNZL139.DOC","FR")</f>
      </c>
      <c r="J12430" s="15">
        <f>HYPERLINK("https://docs.wto.org/imrd/directdoc.asp?DDFDocuments/v/G/SPS/NNZL139.DOC","ES")</f>
      </c>
    </row>
    <row r="12431">
      <c r="A12431" s="10" t="s">
        <v>21233</v>
      </c>
      <c r="B12431" s="11" t="s">
        <v>195</v>
      </c>
      <c r="C12431" s="10" t="s">
        <v>18</v>
      </c>
      <c r="D12431" s="12">
        <v>36985</v>
      </c>
      <c r="E12431" s="13" t="s">
        <v>21234</v>
      </c>
      <c r="F12431" s="13" t="s">
        <v>223</v>
      </c>
      <c r="G12431" s="14"/>
      <c r="H12431" s="15">
        <f>HYPERLINK("https://docs.wto.org/imrd/directdoc.asp?DDFDocuments/q/G/SPS/NNZL140.pdf","EN")</f>
      </c>
      <c r="I12431" s="15">
        <f>HYPERLINK("https://docs.wto.org/imrd/directdoc.asp?DDFDocuments/r/G/SPS/NNZL140.pdf","FR")</f>
      </c>
      <c r="J12431" s="15">
        <f>HYPERLINK("https://docs.wto.org/imrd/directdoc.asp?DDFDocuments/s/G/SPS/NNZL140.pdf","ES")</f>
      </c>
    </row>
    <row r="12432">
      <c r="A12432" s="10" t="s">
        <v>21235</v>
      </c>
      <c r="B12432" s="11" t="s">
        <v>79</v>
      </c>
      <c r="C12432" s="10" t="s">
        <v>12</v>
      </c>
      <c r="D12432" s="12">
        <v>36984</v>
      </c>
      <c r="E12432" s="13" t="s">
        <v>21210</v>
      </c>
      <c r="F12432" s="13" t="s">
        <v>6521</v>
      </c>
      <c r="G12432" s="14" t="s">
        <v>183</v>
      </c>
      <c r="H12432" s="15">
        <f>HYPERLINK("https://docs.wto.org/imrd/directdoc.asp?DDFDocuments/t/G/SPS/NCOL42.DOC","EN")</f>
      </c>
      <c r="I12432" s="15">
        <f>HYPERLINK("https://docs.wto.org/imrd/directdoc.asp?DDFDocuments/u/G/SPS/NCOL42.DOC","FR")</f>
      </c>
      <c r="J12432" s="15">
        <f>HYPERLINK("https://docs.wto.org/imrd/directdoc.asp?DDFDocuments/v/G/SPS/NCOL42.DOC","ES")</f>
      </c>
    </row>
    <row r="12433">
      <c r="A12433" s="10" t="s">
        <v>21236</v>
      </c>
      <c r="B12433" s="11" t="s">
        <v>82</v>
      </c>
      <c r="C12433" s="10" t="s">
        <v>18</v>
      </c>
      <c r="D12433" s="12">
        <v>36984</v>
      </c>
      <c r="E12433" s="13" t="s">
        <v>21237</v>
      </c>
      <c r="F12433" s="13" t="s">
        <v>8132</v>
      </c>
      <c r="G12433" s="14" t="s">
        <v>188</v>
      </c>
      <c r="H12433" s="15">
        <f>HYPERLINK("https://docs.wto.org/imrd/directdoc.asp?DDFDocuments/t/G/SPS/NEEC118.DOC","EN")</f>
      </c>
      <c r="I12433" s="15">
        <f>HYPERLINK("https://docs.wto.org/imrd/directdoc.asp?DDFDocuments/u/G/SPS/NEEC118.DOC","FR")</f>
      </c>
      <c r="J12433" s="15">
        <f>HYPERLINK("https://docs.wto.org/imrd/directdoc.asp?DDFDocuments/v/G/SPS/NEEC118.DOC","ES")</f>
      </c>
    </row>
    <row r="12434">
      <c r="A12434" s="10" t="s">
        <v>21238</v>
      </c>
      <c r="B12434" s="11" t="s">
        <v>82</v>
      </c>
      <c r="C12434" s="10" t="s">
        <v>18</v>
      </c>
      <c r="D12434" s="12">
        <v>36984</v>
      </c>
      <c r="E12434" s="13" t="s">
        <v>21239</v>
      </c>
      <c r="F12434" s="13" t="s">
        <v>6759</v>
      </c>
      <c r="G12434" s="14" t="s">
        <v>21240</v>
      </c>
      <c r="H12434" s="15">
        <f>HYPERLINK("https://docs.wto.org/imrd/directdoc.asp?DDFDocuments/q/G/SPS/NEEC119.pdf","EN")</f>
      </c>
      <c r="I12434" s="15">
        <f>HYPERLINK("https://docs.wto.org/imrd/directdoc.asp?DDFDocuments/r/G/SPS/NEEC119.pdf","FR")</f>
      </c>
      <c r="J12434" s="15">
        <f>HYPERLINK("https://docs.wto.org/imrd/directdoc.asp?DDFDocuments/s/G/SPS/NEEC119.pdf","ES")</f>
      </c>
    </row>
    <row r="12435">
      <c r="A12435" s="10" t="s">
        <v>21241</v>
      </c>
      <c r="B12435" s="11" t="s">
        <v>379</v>
      </c>
      <c r="C12435" s="10" t="s">
        <v>12</v>
      </c>
      <c r="D12435" s="12">
        <v>36984</v>
      </c>
      <c r="E12435" s="13" t="s">
        <v>21242</v>
      </c>
      <c r="F12435" s="13" t="s">
        <v>21243</v>
      </c>
      <c r="G12435" s="14" t="s">
        <v>520</v>
      </c>
      <c r="H12435" s="15">
        <f>HYPERLINK("https://docs.wto.org/imrd/directdoc.asp?DDFDocuments/t/G/SPS/NGTM8.DOC","EN")</f>
      </c>
      <c r="I12435" s="15">
        <f>HYPERLINK("https://docs.wto.org/imrd/directdoc.asp?DDFDocuments/u/G/SPS/NGTM8.DOC","FR")</f>
      </c>
      <c r="J12435" s="15">
        <f>HYPERLINK("https://docs.wto.org/imrd/directdoc.asp?DDFDocuments/v/G/SPS/NGTM8.DOC","ES")</f>
      </c>
    </row>
    <row r="12436">
      <c r="A12436" s="10" t="s">
        <v>21244</v>
      </c>
      <c r="B12436" s="11" t="s">
        <v>379</v>
      </c>
      <c r="C12436" s="10" t="s">
        <v>18</v>
      </c>
      <c r="D12436" s="12">
        <v>36984</v>
      </c>
      <c r="E12436" s="13" t="s">
        <v>21245</v>
      </c>
      <c r="F12436" s="13" t="s">
        <v>21246</v>
      </c>
      <c r="G12436" s="14"/>
      <c r="H12436" s="15">
        <f>HYPERLINK("https://docs.wto.org/imrd/directdoc.asp?DDFDocuments/t/G/SPS/NGTM9.DOC","EN")</f>
      </c>
      <c r="I12436" s="15">
        <f>HYPERLINK("https://docs.wto.org/imrd/directdoc.asp?DDFDocuments/u/G/SPS/NGTM9.DOC","FR")</f>
      </c>
      <c r="J12436" s="15">
        <f>HYPERLINK("https://docs.wto.org/imrd/directdoc.asp?DDFDocuments/v/G/SPS/NGTM9.DOC","ES")</f>
      </c>
    </row>
    <row r="12437">
      <c r="A12437" s="10" t="s">
        <v>21247</v>
      </c>
      <c r="B12437" s="11" t="s">
        <v>141</v>
      </c>
      <c r="C12437" s="10" t="s">
        <v>12</v>
      </c>
      <c r="D12437" s="12">
        <v>36984</v>
      </c>
      <c r="E12437" s="13" t="s">
        <v>21248</v>
      </c>
      <c r="F12437" s="13" t="s">
        <v>2192</v>
      </c>
      <c r="G12437" s="14" t="s">
        <v>14097</v>
      </c>
      <c r="H12437" s="15">
        <f>HYPERLINK("https://docs.wto.org/imrd/directdoc.asp?DDFDocuments/t/g/sps/NHUN10.doc","EN")</f>
      </c>
      <c r="I12437" s="15">
        <f>HYPERLINK("https://docs.wto.org/imrd/directdoc.asp?DDFDocuments/u/g/sps/NHUN10.doc","FR")</f>
      </c>
      <c r="J12437" s="15">
        <f>HYPERLINK("https://docs.wto.org/imrd/directdoc.asp?DDFDocuments/v/g/sps/NHUN10.doc","ES")</f>
      </c>
    </row>
    <row r="12438">
      <c r="A12438" s="10" t="s">
        <v>21249</v>
      </c>
      <c r="B12438" s="11" t="s">
        <v>233</v>
      </c>
      <c r="C12438" s="10" t="s">
        <v>18</v>
      </c>
      <c r="D12438" s="12">
        <v>36984</v>
      </c>
      <c r="E12438" s="13" t="s">
        <v>21250</v>
      </c>
      <c r="F12438" s="13" t="s">
        <v>4353</v>
      </c>
      <c r="G12438" s="14"/>
      <c r="H12438" s="15">
        <f>HYPERLINK("https://docs.wto.org/imrd/directdoc.asp?DDFDocuments/t/g/sps/NPER26.doc","EN")</f>
      </c>
      <c r="I12438" s="15">
        <f>HYPERLINK("https://docs.wto.org/imrd/directdoc.asp?DDFDocuments/u/g/sps/NPER26.doc","FR")</f>
      </c>
      <c r="J12438" s="15">
        <f>HYPERLINK("https://docs.wto.org/imrd/directdoc.asp?DDFDocuments/v/g/sps/NPER26.doc","ES")</f>
      </c>
    </row>
    <row r="12439">
      <c r="A12439" s="10" t="s">
        <v>21251</v>
      </c>
      <c r="B12439" s="11" t="s">
        <v>188</v>
      </c>
      <c r="C12439" s="10" t="s">
        <v>12</v>
      </c>
      <c r="D12439" s="12">
        <v>36983</v>
      </c>
      <c r="E12439" s="13" t="s">
        <v>21252</v>
      </c>
      <c r="F12439" s="13" t="s">
        <v>2192</v>
      </c>
      <c r="G12439" s="14" t="s">
        <v>14097</v>
      </c>
      <c r="H12439" s="15">
        <f>HYPERLINK("https://docs.wto.org/imrd/directdoc.asp?DDFDocuments/t/G/SPS/NAUS128.DOC","EN")</f>
      </c>
      <c r="I12439" s="15">
        <f>HYPERLINK("https://docs.wto.org/imrd/directdoc.asp?DDFDocuments/u/G/SPS/NAUS128.DOC","FR")</f>
      </c>
      <c r="J12439" s="15">
        <f>HYPERLINK("https://docs.wto.org/imrd/directdoc.asp?DDFDocuments/v/G/SPS/NAUS128.DOC","ES")</f>
      </c>
    </row>
    <row r="12440">
      <c r="A12440" s="10" t="s">
        <v>21253</v>
      </c>
      <c r="B12440" s="11" t="s">
        <v>127</v>
      </c>
      <c r="C12440" s="10" t="s">
        <v>12</v>
      </c>
      <c r="D12440" s="12">
        <v>36983</v>
      </c>
      <c r="E12440" s="13" t="s">
        <v>21254</v>
      </c>
      <c r="F12440" s="13" t="s">
        <v>2192</v>
      </c>
      <c r="G12440" s="14" t="s">
        <v>3750</v>
      </c>
      <c r="H12440" s="15">
        <f>HYPERLINK("https://docs.wto.org/imrd/directdoc.asp?DDFDocuments/t/G/SPS/NHKG16.DOC","EN")</f>
      </c>
      <c r="I12440" s="15">
        <f>HYPERLINK("https://docs.wto.org/imrd/directdoc.asp?DDFDocuments/u/G/SPS/NHKG16.DOC","FR")</f>
      </c>
      <c r="J12440" s="15">
        <f>HYPERLINK("https://docs.wto.org/imrd/directdoc.asp?DDFDocuments/v/G/SPS/NHKG16.DOC","ES")</f>
      </c>
    </row>
    <row r="12441">
      <c r="A12441" s="10" t="s">
        <v>21255</v>
      </c>
      <c r="B12441" s="11" t="s">
        <v>1096</v>
      </c>
      <c r="C12441" s="10" t="s">
        <v>12</v>
      </c>
      <c r="D12441" s="12">
        <v>36983</v>
      </c>
      <c r="E12441" s="13" t="s">
        <v>21256</v>
      </c>
      <c r="F12441" s="13" t="s">
        <v>2192</v>
      </c>
      <c r="G12441" s="14" t="s">
        <v>1093</v>
      </c>
      <c r="H12441" s="15">
        <f>HYPERLINK("https://docs.wto.org/imrd/directdoc.asp?DDFDocuments/t/G/SPS/NSGP18.DOC","EN")</f>
      </c>
      <c r="I12441" s="15">
        <f>HYPERLINK("https://docs.wto.org/imrd/directdoc.asp?DDFDocuments/u/G/SPS/NSGP18.DOC","FR")</f>
      </c>
      <c r="J12441" s="15">
        <f>HYPERLINK("https://docs.wto.org/imrd/directdoc.asp?DDFDocuments/v/G/SPS/NSGP18.DOC","ES")</f>
      </c>
    </row>
    <row r="12442">
      <c r="A12442" s="10" t="s">
        <v>21257</v>
      </c>
      <c r="B12442" s="11" t="s">
        <v>1096</v>
      </c>
      <c r="C12442" s="10" t="s">
        <v>12</v>
      </c>
      <c r="D12442" s="12">
        <v>36983</v>
      </c>
      <c r="E12442" s="13" t="s">
        <v>21256</v>
      </c>
      <c r="F12442" s="13" t="s">
        <v>2192</v>
      </c>
      <c r="G12442" s="14" t="s">
        <v>3750</v>
      </c>
      <c r="H12442" s="15">
        <f>HYPERLINK("https://docs.wto.org/imrd/directdoc.asp?DDFDocuments/t/G/SPS/NSGP19.DOC","EN")</f>
      </c>
      <c r="I12442" s="15">
        <f>HYPERLINK("https://docs.wto.org/imrd/directdoc.asp?DDFDocuments/u/G/SPS/NSGP19.DOC","FR")</f>
      </c>
      <c r="J12442" s="15">
        <f>HYPERLINK("https://docs.wto.org/imrd/directdoc.asp?DDFDocuments/v/G/SPS/NSGP19.DOC","ES")</f>
      </c>
    </row>
    <row r="12443">
      <c r="A12443" s="10" t="s">
        <v>21258</v>
      </c>
      <c r="B12443" s="11" t="s">
        <v>195</v>
      </c>
      <c r="C12443" s="10" t="s">
        <v>12</v>
      </c>
      <c r="D12443" s="12">
        <v>36980</v>
      </c>
      <c r="E12443" s="13" t="s">
        <v>21259</v>
      </c>
      <c r="F12443" s="13" t="s">
        <v>2192</v>
      </c>
      <c r="G12443" s="14" t="s">
        <v>1412</v>
      </c>
      <c r="H12443" s="15">
        <f>HYPERLINK("https://docs.wto.org/imrd/directdoc.asp?DDFDocuments/t/G/SPS/NNZL117.DOC","EN")</f>
      </c>
      <c r="I12443" s="15">
        <f>HYPERLINK("https://docs.wto.org/imrd/directdoc.asp?DDFDocuments/u/G/SPS/NNZL117.DOC","FR")</f>
      </c>
      <c r="J12443" s="15">
        <f>HYPERLINK("https://docs.wto.org/imrd/directdoc.asp?DDFDocuments/v/G/SPS/NNZL117.DOC","ES")</f>
      </c>
    </row>
    <row r="12444">
      <c r="A12444" s="10" t="s">
        <v>21260</v>
      </c>
      <c r="B12444" s="11" t="s">
        <v>195</v>
      </c>
      <c r="C12444" s="10" t="s">
        <v>12</v>
      </c>
      <c r="D12444" s="12">
        <v>36980</v>
      </c>
      <c r="E12444" s="13" t="s">
        <v>21259</v>
      </c>
      <c r="F12444" s="13" t="s">
        <v>2192</v>
      </c>
      <c r="G12444" s="14" t="s">
        <v>226</v>
      </c>
      <c r="H12444" s="15">
        <f>HYPERLINK("https://docs.wto.org/imrd/directdoc.asp?DDFDocuments/t/G/SPS/NNZL118.DOC","EN")</f>
      </c>
      <c r="I12444" s="15">
        <f>HYPERLINK("https://docs.wto.org/imrd/directdoc.asp?DDFDocuments/u/G/SPS/NNZL118.DOC","FR")</f>
      </c>
      <c r="J12444" s="15">
        <f>HYPERLINK("https://docs.wto.org/imrd/directdoc.asp?DDFDocuments/v/G/SPS/NNZL118.DOC","ES")</f>
      </c>
    </row>
    <row r="12445">
      <c r="A12445" s="10" t="s">
        <v>21261</v>
      </c>
      <c r="B12445" s="11" t="s">
        <v>195</v>
      </c>
      <c r="C12445" s="10" t="s">
        <v>12</v>
      </c>
      <c r="D12445" s="12">
        <v>36980</v>
      </c>
      <c r="E12445" s="13" t="s">
        <v>21259</v>
      </c>
      <c r="F12445" s="13" t="s">
        <v>2192</v>
      </c>
      <c r="G12445" s="14" t="s">
        <v>572</v>
      </c>
      <c r="H12445" s="15">
        <f>HYPERLINK("https://docs.wto.org/imrd/directdoc.asp?DDFDocuments/t/G/SPS/NNZL119.DOC","EN")</f>
      </c>
      <c r="I12445" s="15">
        <f>HYPERLINK("https://docs.wto.org/imrd/directdoc.asp?DDFDocuments/u/G/SPS/NNZL119.DOC","FR")</f>
      </c>
      <c r="J12445" s="15">
        <f>HYPERLINK("https://docs.wto.org/imrd/directdoc.asp?DDFDocuments/v/G/SPS/NNZL119.DOC","ES")</f>
      </c>
    </row>
    <row r="12446">
      <c r="A12446" s="10" t="s">
        <v>21262</v>
      </c>
      <c r="B12446" s="11" t="s">
        <v>195</v>
      </c>
      <c r="C12446" s="10" t="s">
        <v>12</v>
      </c>
      <c r="D12446" s="12">
        <v>36980</v>
      </c>
      <c r="E12446" s="13" t="s">
        <v>21259</v>
      </c>
      <c r="F12446" s="13" t="s">
        <v>2192</v>
      </c>
      <c r="G12446" s="14" t="s">
        <v>1093</v>
      </c>
      <c r="H12446" s="15">
        <f>HYPERLINK("https://docs.wto.org/imrd/directdoc.asp?DDFDocuments/t/G/SPS/NNZL120.DOC","EN")</f>
      </c>
      <c r="I12446" s="15">
        <f>HYPERLINK("https://docs.wto.org/imrd/directdoc.asp?DDFDocuments/u/G/SPS/NNZL120.DOC","FR")</f>
      </c>
      <c r="J12446" s="15">
        <f>HYPERLINK("https://docs.wto.org/imrd/directdoc.asp?DDFDocuments/v/G/SPS/NNZL120.DOC","ES")</f>
      </c>
    </row>
    <row r="12447">
      <c r="A12447" s="10" t="s">
        <v>21263</v>
      </c>
      <c r="B12447" s="11" t="s">
        <v>195</v>
      </c>
      <c r="C12447" s="10" t="s">
        <v>12</v>
      </c>
      <c r="D12447" s="12">
        <v>36980</v>
      </c>
      <c r="E12447" s="13" t="s">
        <v>21259</v>
      </c>
      <c r="F12447" s="13" t="s">
        <v>144</v>
      </c>
      <c r="G12447" s="14" t="s">
        <v>2556</v>
      </c>
      <c r="H12447" s="15">
        <f>HYPERLINK("https://docs.wto.org/imrd/directdoc.asp?DDFDocuments/t/G/SPS/NNZL121.DOC","EN")</f>
      </c>
      <c r="I12447" s="15">
        <f>HYPERLINK("https://docs.wto.org/imrd/directdoc.asp?DDFDocuments/u/G/SPS/NNZL121.DOC","FR")</f>
      </c>
      <c r="J12447" s="15">
        <f>HYPERLINK("https://docs.wto.org/imrd/directdoc.asp?DDFDocuments/v/G/SPS/NNZL121.DOC","ES")</f>
      </c>
    </row>
    <row r="12448">
      <c r="A12448" s="10" t="s">
        <v>21264</v>
      </c>
      <c r="B12448" s="11" t="s">
        <v>195</v>
      </c>
      <c r="C12448" s="10" t="s">
        <v>12</v>
      </c>
      <c r="D12448" s="12">
        <v>36980</v>
      </c>
      <c r="E12448" s="13" t="s">
        <v>21265</v>
      </c>
      <c r="F12448" s="13" t="s">
        <v>2192</v>
      </c>
      <c r="G12448" s="14" t="s">
        <v>226</v>
      </c>
      <c r="H12448" s="15">
        <f>HYPERLINK("https://docs.wto.org/imrd/directdoc.asp?DDFDocuments/t/G/SPS/NNZL122.DOC","EN")</f>
      </c>
      <c r="I12448" s="15">
        <f>HYPERLINK("https://docs.wto.org/imrd/directdoc.asp?DDFDocuments/u/G/SPS/NNZL122.DOC","FR")</f>
      </c>
      <c r="J12448" s="15">
        <f>HYPERLINK("https://docs.wto.org/imrd/directdoc.asp?DDFDocuments/v/G/SPS/NNZL122.DOC","ES")</f>
      </c>
    </row>
    <row r="12449">
      <c r="A12449" s="10" t="s">
        <v>21266</v>
      </c>
      <c r="B12449" s="11" t="s">
        <v>195</v>
      </c>
      <c r="C12449" s="10" t="s">
        <v>12</v>
      </c>
      <c r="D12449" s="12">
        <v>36980</v>
      </c>
      <c r="E12449" s="13" t="s">
        <v>21267</v>
      </c>
      <c r="F12449" s="13" t="s">
        <v>2192</v>
      </c>
      <c r="G12449" s="14" t="s">
        <v>3750</v>
      </c>
      <c r="H12449" s="15">
        <f>HYPERLINK("https://docs.wto.org/imrd/directdoc.asp?DDFDocuments/t/G/SPS/NNZL123.DOC","EN")</f>
      </c>
      <c r="I12449" s="15">
        <f>HYPERLINK("https://docs.wto.org/imrd/directdoc.asp?DDFDocuments/u/G/SPS/NNZL123.DOC","FR")</f>
      </c>
      <c r="J12449" s="15">
        <f>HYPERLINK("https://docs.wto.org/imrd/directdoc.asp?DDFDocuments/v/G/SPS/NNZL123.DOC","ES")</f>
      </c>
    </row>
    <row r="12450">
      <c r="A12450" s="10" t="s">
        <v>21268</v>
      </c>
      <c r="B12450" s="11" t="s">
        <v>195</v>
      </c>
      <c r="C12450" s="10" t="s">
        <v>12</v>
      </c>
      <c r="D12450" s="12">
        <v>36980</v>
      </c>
      <c r="E12450" s="13" t="s">
        <v>21269</v>
      </c>
      <c r="F12450" s="13" t="s">
        <v>2192</v>
      </c>
      <c r="G12450" s="14" t="s">
        <v>572</v>
      </c>
      <c r="H12450" s="15">
        <f>HYPERLINK("https://docs.wto.org/imrd/directdoc.asp?DDFDocuments/t/G/SPS/NNZL124.DOC","EN")</f>
      </c>
      <c r="I12450" s="15">
        <f>HYPERLINK("https://docs.wto.org/imrd/directdoc.asp?DDFDocuments/u/G/SPS/NNZL124.DOC","FR")</f>
      </c>
      <c r="J12450" s="15">
        <f>HYPERLINK("https://docs.wto.org/imrd/directdoc.asp?DDFDocuments/v/G/SPS/NNZL124.DOC","ES")</f>
      </c>
    </row>
    <row r="12451">
      <c r="A12451" s="10" t="s">
        <v>21270</v>
      </c>
      <c r="B12451" s="11" t="s">
        <v>195</v>
      </c>
      <c r="C12451" s="10" t="s">
        <v>12</v>
      </c>
      <c r="D12451" s="12">
        <v>36980</v>
      </c>
      <c r="E12451" s="13" t="s">
        <v>21271</v>
      </c>
      <c r="F12451" s="13" t="s">
        <v>2192</v>
      </c>
      <c r="G12451" s="14" t="s">
        <v>5123</v>
      </c>
      <c r="H12451" s="15">
        <f>HYPERLINK("https://docs.wto.org/imrd/directdoc.asp?DDFDocuments/t/G/SPS/NNZL125.DOC","EN")</f>
      </c>
      <c r="I12451" s="15">
        <f>HYPERLINK("https://docs.wto.org/imrd/directdoc.asp?DDFDocuments/u/G/SPS/NNZL125.DOC","FR")</f>
      </c>
      <c r="J12451" s="15">
        <f>HYPERLINK("https://docs.wto.org/imrd/directdoc.asp?DDFDocuments/v/G/SPS/NNZL125.DOC","ES")</f>
      </c>
    </row>
    <row r="12452">
      <c r="A12452" s="10" t="s">
        <v>21272</v>
      </c>
      <c r="B12452" s="11" t="s">
        <v>195</v>
      </c>
      <c r="C12452" s="10" t="s">
        <v>12</v>
      </c>
      <c r="D12452" s="12">
        <v>36980</v>
      </c>
      <c r="E12452" s="13" t="s">
        <v>21273</v>
      </c>
      <c r="F12452" s="13" t="s">
        <v>2192</v>
      </c>
      <c r="G12452" s="14" t="s">
        <v>1120</v>
      </c>
      <c r="H12452" s="15">
        <f>HYPERLINK("https://docs.wto.org/imrd/directdoc.asp?DDFDocuments/t/G/SPS/NNZL129.DOC","EN")</f>
      </c>
      <c r="I12452" s="15">
        <f>HYPERLINK("https://docs.wto.org/imrd/directdoc.asp?DDFDocuments/u/G/SPS/NNZL129.DOC","FR")</f>
      </c>
      <c r="J12452" s="15">
        <f>HYPERLINK("https://docs.wto.org/imrd/directdoc.asp?DDFDocuments/v/G/SPS/NNZL129.DOC","ES")</f>
      </c>
    </row>
    <row r="12453">
      <c r="A12453" s="10" t="s">
        <v>21274</v>
      </c>
      <c r="B12453" s="11" t="s">
        <v>195</v>
      </c>
      <c r="C12453" s="10" t="s">
        <v>12</v>
      </c>
      <c r="D12453" s="12">
        <v>36980</v>
      </c>
      <c r="E12453" s="13" t="s">
        <v>21273</v>
      </c>
      <c r="F12453" s="13" t="s">
        <v>2192</v>
      </c>
      <c r="G12453" s="14" t="s">
        <v>2556</v>
      </c>
      <c r="H12453" s="15">
        <f>HYPERLINK("https://docs.wto.org/imrd/directdoc.asp?DDFDocuments/t/G/SPS/NNZL130.DOC","EN")</f>
      </c>
      <c r="I12453" s="15">
        <f>HYPERLINK("https://docs.wto.org/imrd/directdoc.asp?DDFDocuments/u/G/SPS/NNZL130.DOC","FR")</f>
      </c>
      <c r="J12453" s="15">
        <f>HYPERLINK("https://docs.wto.org/imrd/directdoc.asp?DDFDocuments/v/G/SPS/NNZL130.DOC","ES")</f>
      </c>
    </row>
    <row r="12454">
      <c r="A12454" s="10" t="s">
        <v>21275</v>
      </c>
      <c r="B12454" s="11" t="s">
        <v>195</v>
      </c>
      <c r="C12454" s="10" t="s">
        <v>12</v>
      </c>
      <c r="D12454" s="12">
        <v>36980</v>
      </c>
      <c r="E12454" s="13" t="s">
        <v>21276</v>
      </c>
      <c r="F12454" s="13" t="s">
        <v>2192</v>
      </c>
      <c r="G12454" s="14" t="s">
        <v>226</v>
      </c>
      <c r="H12454" s="15">
        <f>HYPERLINK("https://docs.wto.org/imrd/directdoc.asp?DDFDocuments/t/G/SPS/NNZL131.DOC","EN")</f>
      </c>
      <c r="I12454" s="15">
        <f>HYPERLINK("https://docs.wto.org/imrd/directdoc.asp?DDFDocuments/u/G/SPS/NNZL131.DOC","FR")</f>
      </c>
      <c r="J12454" s="15">
        <f>HYPERLINK("https://docs.wto.org/imrd/directdoc.asp?DDFDocuments/v/G/SPS/NNZL131.DOC","ES")</f>
      </c>
    </row>
    <row r="12455">
      <c r="A12455" s="10" t="s">
        <v>21277</v>
      </c>
      <c r="B12455" s="11" t="s">
        <v>195</v>
      </c>
      <c r="C12455" s="10" t="s">
        <v>12</v>
      </c>
      <c r="D12455" s="12">
        <v>36980</v>
      </c>
      <c r="E12455" s="13" t="s">
        <v>6026</v>
      </c>
      <c r="F12455" s="13" t="s">
        <v>2192</v>
      </c>
      <c r="G12455" s="14" t="s">
        <v>2556</v>
      </c>
      <c r="H12455" s="15">
        <f>HYPERLINK("https://docs.wto.org/imrd/directdoc.asp?DDFDocuments/t/G/SPS/NNZL132.DOC","EN")</f>
      </c>
      <c r="I12455" s="15">
        <f>HYPERLINK("https://docs.wto.org/imrd/directdoc.asp?DDFDocuments/u/G/SPS/NNZL132.DOC","FR")</f>
      </c>
      <c r="J12455" s="15">
        <f>HYPERLINK("https://docs.wto.org/imrd/directdoc.asp?DDFDocuments/v/G/SPS/NNZL132.DOC","ES")</f>
      </c>
    </row>
    <row r="12456">
      <c r="A12456" s="10" t="s">
        <v>21278</v>
      </c>
      <c r="B12456" s="11" t="s">
        <v>195</v>
      </c>
      <c r="C12456" s="10" t="s">
        <v>12</v>
      </c>
      <c r="D12456" s="12">
        <v>36980</v>
      </c>
      <c r="E12456" s="13" t="s">
        <v>21279</v>
      </c>
      <c r="F12456" s="13" t="s">
        <v>8195</v>
      </c>
      <c r="G12456" s="14" t="s">
        <v>21280</v>
      </c>
      <c r="H12456" s="15">
        <f>HYPERLINK("https://docs.wto.org/imrd/directdoc.asp?DDFDocuments/t/G/SPS/NNZL133.DOC","EN")</f>
      </c>
      <c r="I12456" s="15">
        <f>HYPERLINK("https://docs.wto.org/imrd/directdoc.asp?DDFDocuments/u/G/SPS/NNZL133.DOC","FR")</f>
      </c>
      <c r="J12456" s="15">
        <f>HYPERLINK("https://docs.wto.org/imrd/directdoc.asp?DDFDocuments/v/G/SPS/NNZL133.DOC","ES")</f>
      </c>
    </row>
    <row r="12457">
      <c r="A12457" s="10" t="s">
        <v>21281</v>
      </c>
      <c r="B12457" s="11" t="s">
        <v>195</v>
      </c>
      <c r="C12457" s="10" t="s">
        <v>12</v>
      </c>
      <c r="D12457" s="12">
        <v>36980</v>
      </c>
      <c r="E12457" s="13" t="s">
        <v>21282</v>
      </c>
      <c r="F12457" s="13" t="s">
        <v>2192</v>
      </c>
      <c r="G12457" s="14" t="s">
        <v>21283</v>
      </c>
      <c r="H12457" s="15">
        <f>HYPERLINK("https://docs.wto.org/imrd/directdoc.asp?DDFDocuments/t/G/SPS/NNZL134.DOC","EN")</f>
      </c>
      <c r="I12457" s="15">
        <f>HYPERLINK("https://docs.wto.org/imrd/directdoc.asp?DDFDocuments/u/G/SPS/NNZL134.DOC","FR")</f>
      </c>
      <c r="J12457" s="15">
        <f>HYPERLINK("https://docs.wto.org/imrd/directdoc.asp?DDFDocuments/v/G/SPS/NNZL134.DOC","ES")</f>
      </c>
    </row>
    <row r="12458">
      <c r="A12458" s="10" t="s">
        <v>21284</v>
      </c>
      <c r="B12458" s="11" t="s">
        <v>195</v>
      </c>
      <c r="C12458" s="10" t="s">
        <v>12</v>
      </c>
      <c r="D12458" s="12">
        <v>36980</v>
      </c>
      <c r="E12458" s="13" t="s">
        <v>21285</v>
      </c>
      <c r="F12458" s="13" t="s">
        <v>2192</v>
      </c>
      <c r="G12458" s="14" t="s">
        <v>2556</v>
      </c>
      <c r="H12458" s="15">
        <f>HYPERLINK("https://docs.wto.org/imrd/directdoc.asp?DDFDocuments/t/G/SPS/NNZL135.DOC","EN")</f>
      </c>
      <c r="I12458" s="15">
        <f>HYPERLINK("https://docs.wto.org/imrd/directdoc.asp?DDFDocuments/u/G/SPS/NNZL135.DOC","FR")</f>
      </c>
      <c r="J12458" s="15">
        <f>HYPERLINK("https://docs.wto.org/imrd/directdoc.asp?DDFDocuments/v/G/SPS/NNZL135.DOC","ES")</f>
      </c>
    </row>
    <row r="12459">
      <c r="A12459" s="10" t="s">
        <v>21286</v>
      </c>
      <c r="B12459" s="11" t="s">
        <v>195</v>
      </c>
      <c r="C12459" s="10" t="s">
        <v>12</v>
      </c>
      <c r="D12459" s="12">
        <v>36980</v>
      </c>
      <c r="E12459" s="13" t="s">
        <v>21271</v>
      </c>
      <c r="F12459" s="13" t="s">
        <v>2192</v>
      </c>
      <c r="G12459" s="14" t="s">
        <v>3750</v>
      </c>
      <c r="H12459" s="15">
        <f>HYPERLINK("https://docs.wto.org/imrd/directdoc.asp?DDFDocuments/t/G/SPS/NNZL136.DOC","EN")</f>
      </c>
      <c r="I12459" s="15">
        <f>HYPERLINK("https://docs.wto.org/imrd/directdoc.asp?DDFDocuments/u/G/SPS/NNZL136.DOC","FR")</f>
      </c>
      <c r="J12459" s="15">
        <f>HYPERLINK("https://docs.wto.org/imrd/directdoc.asp?DDFDocuments/v/G/SPS/NNZL136.DOC","ES")</f>
      </c>
    </row>
    <row r="12460">
      <c r="A12460" s="10" t="s">
        <v>21287</v>
      </c>
      <c r="B12460" s="11" t="s">
        <v>195</v>
      </c>
      <c r="C12460" s="10" t="s">
        <v>12</v>
      </c>
      <c r="D12460" s="12">
        <v>36979</v>
      </c>
      <c r="E12460" s="13" t="s">
        <v>21288</v>
      </c>
      <c r="F12460" s="13" t="s">
        <v>2192</v>
      </c>
      <c r="G12460" s="14" t="s">
        <v>3750</v>
      </c>
      <c r="H12460" s="15">
        <f>HYPERLINK("https://docs.wto.org/imrd/directdoc.asp?DDFDocuments/t/G/SPS/NNZL100.DOC","EN")</f>
      </c>
      <c r="I12460" s="15">
        <f>HYPERLINK("https://docs.wto.org/imrd/directdoc.asp?DDFDocuments/u/G/SPS/NNZL100.DOC","FR")</f>
      </c>
      <c r="J12460" s="15">
        <f>HYPERLINK("https://docs.wto.org/imrd/directdoc.asp?DDFDocuments/v/G/SPS/NNZL100.DOC","ES")</f>
      </c>
    </row>
    <row r="12461">
      <c r="A12461" s="10" t="s">
        <v>21289</v>
      </c>
      <c r="B12461" s="11" t="s">
        <v>195</v>
      </c>
      <c r="C12461" s="10" t="s">
        <v>12</v>
      </c>
      <c r="D12461" s="12">
        <v>36979</v>
      </c>
      <c r="E12461" s="13" t="s">
        <v>21290</v>
      </c>
      <c r="F12461" s="13" t="s">
        <v>2192</v>
      </c>
      <c r="G12461" s="14" t="s">
        <v>1093</v>
      </c>
      <c r="H12461" s="15">
        <f>HYPERLINK("https://docs.wto.org/imrd/directdoc.asp?DDFDocuments/t/G/SPS/NNZL101.DOC","EN")</f>
      </c>
      <c r="I12461" s="15">
        <f>HYPERLINK("https://docs.wto.org/imrd/directdoc.asp?DDFDocuments/u/G/SPS/NNZL101.DOC","FR")</f>
      </c>
      <c r="J12461" s="15">
        <f>HYPERLINK("https://docs.wto.org/imrd/directdoc.asp?DDFDocuments/v/G/SPS/NNZL101.DOC","ES")</f>
      </c>
    </row>
    <row r="12462">
      <c r="A12462" s="10" t="s">
        <v>21291</v>
      </c>
      <c r="B12462" s="11" t="s">
        <v>195</v>
      </c>
      <c r="C12462" s="10" t="s">
        <v>12</v>
      </c>
      <c r="D12462" s="12">
        <v>36979</v>
      </c>
      <c r="E12462" s="13" t="s">
        <v>21292</v>
      </c>
      <c r="F12462" s="13" t="s">
        <v>2192</v>
      </c>
      <c r="G12462" s="14" t="s">
        <v>781</v>
      </c>
      <c r="H12462" s="15">
        <f>HYPERLINK("https://docs.wto.org/imrd/directdoc.asp?DDFDocuments/t/G/SPS/NNZL102.DOC","EN")</f>
      </c>
      <c r="I12462" s="15">
        <f>HYPERLINK("https://docs.wto.org/imrd/directdoc.asp?DDFDocuments/u/G/SPS/NNZL102.DOC","FR")</f>
      </c>
      <c r="J12462" s="15">
        <f>HYPERLINK("https://docs.wto.org/imrd/directdoc.asp?DDFDocuments/v/G/SPS/NNZL102.DOC","ES")</f>
      </c>
    </row>
    <row r="12463">
      <c r="A12463" s="10" t="s">
        <v>21293</v>
      </c>
      <c r="B12463" s="11" t="s">
        <v>195</v>
      </c>
      <c r="C12463" s="10" t="s">
        <v>12</v>
      </c>
      <c r="D12463" s="12">
        <v>36979</v>
      </c>
      <c r="E12463" s="13" t="s">
        <v>21292</v>
      </c>
      <c r="F12463" s="13" t="s">
        <v>2192</v>
      </c>
      <c r="G12463" s="14" t="s">
        <v>257</v>
      </c>
      <c r="H12463" s="15">
        <f>HYPERLINK("https://docs.wto.org/imrd/directdoc.asp?DDFDocuments/t/G/SPS/NNZL103.DOC","EN")</f>
      </c>
      <c r="I12463" s="15">
        <f>HYPERLINK("https://docs.wto.org/imrd/directdoc.asp?DDFDocuments/u/G/SPS/NNZL103.DOC","FR")</f>
      </c>
      <c r="J12463" s="15">
        <f>HYPERLINK("https://docs.wto.org/imrd/directdoc.asp?DDFDocuments/v/G/SPS/NNZL103.DOC","ES")</f>
      </c>
    </row>
    <row r="12464">
      <c r="A12464" s="10" t="s">
        <v>21294</v>
      </c>
      <c r="B12464" s="11" t="s">
        <v>195</v>
      </c>
      <c r="C12464" s="10" t="s">
        <v>12</v>
      </c>
      <c r="D12464" s="12">
        <v>36979</v>
      </c>
      <c r="E12464" s="13" t="s">
        <v>21292</v>
      </c>
      <c r="F12464" s="13" t="s">
        <v>2192</v>
      </c>
      <c r="G12464" s="14" t="s">
        <v>1120</v>
      </c>
      <c r="H12464" s="15">
        <f>HYPERLINK("https://docs.wto.org/imrd/directdoc.asp?DDFDocuments/t/G/SPS/NNZL104.DOC","EN")</f>
      </c>
      <c r="I12464" s="15">
        <f>HYPERLINK("https://docs.wto.org/imrd/directdoc.asp?DDFDocuments/u/G/SPS/NNZL104.DOC","FR")</f>
      </c>
      <c r="J12464" s="15">
        <f>HYPERLINK("https://docs.wto.org/imrd/directdoc.asp?DDFDocuments/v/G/SPS/NNZL104.DOC","ES")</f>
      </c>
    </row>
    <row r="12465">
      <c r="A12465" s="10" t="s">
        <v>21295</v>
      </c>
      <c r="B12465" s="11" t="s">
        <v>195</v>
      </c>
      <c r="C12465" s="10" t="s">
        <v>12</v>
      </c>
      <c r="D12465" s="12">
        <v>36979</v>
      </c>
      <c r="E12465" s="13" t="s">
        <v>21292</v>
      </c>
      <c r="F12465" s="13" t="s">
        <v>2192</v>
      </c>
      <c r="G12465" s="14" t="s">
        <v>3750</v>
      </c>
      <c r="H12465" s="15">
        <f>HYPERLINK("https://docs.wto.org/imrd/directdoc.asp?DDFDocuments/t/G/SPS/NNZL105.DOC","EN")</f>
      </c>
      <c r="I12465" s="15">
        <f>HYPERLINK("https://docs.wto.org/imrd/directdoc.asp?DDFDocuments/u/G/SPS/NNZL105.DOC","FR")</f>
      </c>
      <c r="J12465" s="15">
        <f>HYPERLINK("https://docs.wto.org/imrd/directdoc.asp?DDFDocuments/v/G/SPS/NNZL105.DOC","ES")</f>
      </c>
    </row>
    <row r="12466">
      <c r="A12466" s="10" t="s">
        <v>21296</v>
      </c>
      <c r="B12466" s="11" t="s">
        <v>195</v>
      </c>
      <c r="C12466" s="10" t="s">
        <v>12</v>
      </c>
      <c r="D12466" s="12">
        <v>36979</v>
      </c>
      <c r="E12466" s="13" t="s">
        <v>21292</v>
      </c>
      <c r="F12466" s="13" t="s">
        <v>2192</v>
      </c>
      <c r="G12466" s="14" t="s">
        <v>5123</v>
      </c>
      <c r="H12466" s="15">
        <f>HYPERLINK("https://docs.wto.org/imrd/directdoc.asp?DDFDocuments/t/G/SPS/NNZL106.DOC","EN")</f>
      </c>
      <c r="I12466" s="15">
        <f>HYPERLINK("https://docs.wto.org/imrd/directdoc.asp?DDFDocuments/u/G/SPS/NNZL106.DOC","FR")</f>
      </c>
      <c r="J12466" s="15">
        <f>HYPERLINK("https://docs.wto.org/imrd/directdoc.asp?DDFDocuments/v/G/SPS/NNZL106.DOC","ES")</f>
      </c>
    </row>
    <row r="12467">
      <c r="A12467" s="10" t="s">
        <v>21297</v>
      </c>
      <c r="B12467" s="11" t="s">
        <v>195</v>
      </c>
      <c r="C12467" s="10" t="s">
        <v>12</v>
      </c>
      <c r="D12467" s="12">
        <v>36979</v>
      </c>
      <c r="E12467" s="13" t="s">
        <v>21292</v>
      </c>
      <c r="F12467" s="13" t="s">
        <v>2192</v>
      </c>
      <c r="G12467" s="14" t="s">
        <v>1412</v>
      </c>
      <c r="H12467" s="15">
        <f>HYPERLINK("https://docs.wto.org/imrd/directdoc.asp?DDFDocuments/t/G/SPS/NNZL107.DOC","EN")</f>
      </c>
      <c r="I12467" s="15">
        <f>HYPERLINK("https://docs.wto.org/imrd/directdoc.asp?DDFDocuments/u/G/SPS/NNZL107.DOC","FR")</f>
      </c>
      <c r="J12467" s="15">
        <f>HYPERLINK("https://docs.wto.org/imrd/directdoc.asp?DDFDocuments/v/G/SPS/NNZL107.DOC","ES")</f>
      </c>
    </row>
    <row r="12468">
      <c r="A12468" s="10" t="s">
        <v>21298</v>
      </c>
      <c r="B12468" s="11" t="s">
        <v>195</v>
      </c>
      <c r="C12468" s="10" t="s">
        <v>12</v>
      </c>
      <c r="D12468" s="12">
        <v>36979</v>
      </c>
      <c r="E12468" s="13" t="s">
        <v>21292</v>
      </c>
      <c r="F12468" s="13" t="s">
        <v>2192</v>
      </c>
      <c r="G12468" s="14" t="s">
        <v>226</v>
      </c>
      <c r="H12468" s="15">
        <f>HYPERLINK("https://docs.wto.org/imrd/directdoc.asp?DDFDocuments/t/G/SPS/NNZL108.DOC","EN")</f>
      </c>
      <c r="I12468" s="15">
        <f>HYPERLINK("https://docs.wto.org/imrd/directdoc.asp?DDFDocuments/u/G/SPS/NNZL108.DOC","FR")</f>
      </c>
      <c r="J12468" s="15">
        <f>HYPERLINK("https://docs.wto.org/imrd/directdoc.asp?DDFDocuments/v/G/SPS/NNZL108.DOC","ES")</f>
      </c>
    </row>
    <row r="12469">
      <c r="A12469" s="10" t="s">
        <v>21299</v>
      </c>
      <c r="B12469" s="11" t="s">
        <v>195</v>
      </c>
      <c r="C12469" s="10" t="s">
        <v>12</v>
      </c>
      <c r="D12469" s="12">
        <v>36979</v>
      </c>
      <c r="E12469" s="13" t="s">
        <v>21292</v>
      </c>
      <c r="F12469" s="13" t="s">
        <v>2192</v>
      </c>
      <c r="G12469" s="14" t="s">
        <v>572</v>
      </c>
      <c r="H12469" s="15">
        <f>HYPERLINK("https://docs.wto.org/imrd/directdoc.asp?DDFDocuments/t/G/SPS/NNZL109.DOC","EN")</f>
      </c>
      <c r="I12469" s="15">
        <f>HYPERLINK("https://docs.wto.org/imrd/directdoc.asp?DDFDocuments/u/G/SPS/NNZL109.DOC","FR")</f>
      </c>
      <c r="J12469" s="15">
        <f>HYPERLINK("https://docs.wto.org/imrd/directdoc.asp?DDFDocuments/v/G/SPS/NNZL109.DOC","ES")</f>
      </c>
    </row>
    <row r="12470">
      <c r="A12470" s="10" t="s">
        <v>21300</v>
      </c>
      <c r="B12470" s="11" t="s">
        <v>195</v>
      </c>
      <c r="C12470" s="10" t="s">
        <v>12</v>
      </c>
      <c r="D12470" s="12">
        <v>36979</v>
      </c>
      <c r="E12470" s="13" t="s">
        <v>21292</v>
      </c>
      <c r="F12470" s="13" t="s">
        <v>2192</v>
      </c>
      <c r="G12470" s="14" t="s">
        <v>1093</v>
      </c>
      <c r="H12470" s="15">
        <f>HYPERLINK("https://docs.wto.org/imrd/directdoc.asp?DDFDocuments/t/G/SPS/NNZL110.DOC","EN")</f>
      </c>
      <c r="I12470" s="15">
        <f>HYPERLINK("https://docs.wto.org/imrd/directdoc.asp?DDFDocuments/u/G/SPS/NNZL110.DOC","FR")</f>
      </c>
      <c r="J12470" s="15">
        <f>HYPERLINK("https://docs.wto.org/imrd/directdoc.asp?DDFDocuments/v/G/SPS/NNZL110.DOC","ES")</f>
      </c>
    </row>
    <row r="12471">
      <c r="A12471" s="10" t="s">
        <v>21301</v>
      </c>
      <c r="B12471" s="11" t="s">
        <v>195</v>
      </c>
      <c r="C12471" s="10" t="s">
        <v>12</v>
      </c>
      <c r="D12471" s="12">
        <v>36979</v>
      </c>
      <c r="E12471" s="13" t="s">
        <v>21292</v>
      </c>
      <c r="F12471" s="13" t="s">
        <v>2192</v>
      </c>
      <c r="G12471" s="14" t="s">
        <v>2556</v>
      </c>
      <c r="H12471" s="15">
        <f>HYPERLINK("https://docs.wto.org/imrd/directdoc.asp?DDFDocuments/t/G/SPS/NNZL111.DOC","EN")</f>
      </c>
      <c r="I12471" s="15">
        <f>HYPERLINK("https://docs.wto.org/imrd/directdoc.asp?DDFDocuments/u/G/SPS/NNZL111.DOC","FR")</f>
      </c>
      <c r="J12471" s="15">
        <f>HYPERLINK("https://docs.wto.org/imrd/directdoc.asp?DDFDocuments/v/G/SPS/NNZL111.DOC","ES")</f>
      </c>
    </row>
    <row r="12472">
      <c r="A12472" s="10" t="s">
        <v>21302</v>
      </c>
      <c r="B12472" s="11" t="s">
        <v>195</v>
      </c>
      <c r="C12472" s="10" t="s">
        <v>12</v>
      </c>
      <c r="D12472" s="12">
        <v>36979</v>
      </c>
      <c r="E12472" s="13" t="s">
        <v>21259</v>
      </c>
      <c r="F12472" s="13" t="s">
        <v>2192</v>
      </c>
      <c r="G12472" s="14" t="s">
        <v>781</v>
      </c>
      <c r="H12472" s="15">
        <f>HYPERLINK("https://docs.wto.org/imrd/directdoc.asp?DDFDocuments/t/G/SPS/NNZL112.DOC","EN")</f>
      </c>
      <c r="I12472" s="15">
        <f>HYPERLINK("https://docs.wto.org/imrd/directdoc.asp?DDFDocuments/u/G/SPS/NNZL112.DOC","FR")</f>
      </c>
      <c r="J12472" s="15">
        <f>HYPERLINK("https://docs.wto.org/imrd/directdoc.asp?DDFDocuments/v/G/SPS/NNZL112.DOC","ES")</f>
      </c>
    </row>
    <row r="12473">
      <c r="A12473" s="10" t="s">
        <v>21303</v>
      </c>
      <c r="B12473" s="11" t="s">
        <v>195</v>
      </c>
      <c r="C12473" s="10" t="s">
        <v>12</v>
      </c>
      <c r="D12473" s="12">
        <v>36979</v>
      </c>
      <c r="E12473" s="13" t="s">
        <v>21259</v>
      </c>
      <c r="F12473" s="13" t="s">
        <v>2192</v>
      </c>
      <c r="G12473" s="14" t="s">
        <v>257</v>
      </c>
      <c r="H12473" s="15">
        <f>HYPERLINK("https://docs.wto.org/imrd/directdoc.asp?DDFDocuments/t/G/SPS/NNZL113.DOC","EN")</f>
      </c>
      <c r="I12473" s="15">
        <f>HYPERLINK("https://docs.wto.org/imrd/directdoc.asp?DDFDocuments/u/G/SPS/NNZL113.DOC","FR")</f>
      </c>
      <c r="J12473" s="15">
        <f>HYPERLINK("https://docs.wto.org/imrd/directdoc.asp?DDFDocuments/v/G/SPS/NNZL113.DOC","ES")</f>
      </c>
    </row>
    <row r="12474">
      <c r="A12474" s="10" t="s">
        <v>21304</v>
      </c>
      <c r="B12474" s="11" t="s">
        <v>195</v>
      </c>
      <c r="C12474" s="10" t="s">
        <v>12</v>
      </c>
      <c r="D12474" s="12">
        <v>36979</v>
      </c>
      <c r="E12474" s="13" t="s">
        <v>21259</v>
      </c>
      <c r="F12474" s="13" t="s">
        <v>144</v>
      </c>
      <c r="G12474" s="14" t="s">
        <v>1120</v>
      </c>
      <c r="H12474" s="15">
        <f>HYPERLINK("https://docs.wto.org/imrd/directdoc.asp?DDFDocuments/t/G/SPS/NNZL114.DOC","EN")</f>
      </c>
      <c r="I12474" s="15">
        <f>HYPERLINK("https://docs.wto.org/imrd/directdoc.asp?DDFDocuments/u/G/SPS/NNZL114.DOC","FR")</f>
      </c>
      <c r="J12474" s="15">
        <f>HYPERLINK("https://docs.wto.org/imrd/directdoc.asp?DDFDocuments/v/G/SPS/NNZL114.DOC","ES")</f>
      </c>
    </row>
    <row r="12475">
      <c r="A12475" s="10" t="s">
        <v>21305</v>
      </c>
      <c r="B12475" s="11" t="s">
        <v>195</v>
      </c>
      <c r="C12475" s="10" t="s">
        <v>12</v>
      </c>
      <c r="D12475" s="12">
        <v>36979</v>
      </c>
      <c r="E12475" s="13" t="s">
        <v>21259</v>
      </c>
      <c r="F12475" s="13" t="s">
        <v>2192</v>
      </c>
      <c r="G12475" s="14" t="s">
        <v>3750</v>
      </c>
      <c r="H12475" s="15">
        <f>HYPERLINK("https://docs.wto.org/imrd/directdoc.asp?DDFDocuments/t/G/SPS/NNZL115.DOC","EN")</f>
      </c>
      <c r="I12475" s="15">
        <f>HYPERLINK("https://docs.wto.org/imrd/directdoc.asp?DDFDocuments/u/G/SPS/NNZL115.DOC","FR")</f>
      </c>
      <c r="J12475" s="15">
        <f>HYPERLINK("https://docs.wto.org/imrd/directdoc.asp?DDFDocuments/v/G/SPS/NNZL115.DOC","ES")</f>
      </c>
    </row>
    <row r="12476">
      <c r="A12476" s="10" t="s">
        <v>21306</v>
      </c>
      <c r="B12476" s="11" t="s">
        <v>195</v>
      </c>
      <c r="C12476" s="10" t="s">
        <v>12</v>
      </c>
      <c r="D12476" s="12">
        <v>36979</v>
      </c>
      <c r="E12476" s="13" t="s">
        <v>21259</v>
      </c>
      <c r="F12476" s="13" t="s">
        <v>2192</v>
      </c>
      <c r="G12476" s="14" t="s">
        <v>5123</v>
      </c>
      <c r="H12476" s="15">
        <f>HYPERLINK("https://docs.wto.org/imrd/directdoc.asp?DDFDocuments/t/G/SPS/NNZL116.DOC","EN")</f>
      </c>
      <c r="I12476" s="15">
        <f>HYPERLINK("https://docs.wto.org/imrd/directdoc.asp?DDFDocuments/u/G/SPS/NNZL116.DOC","FR")</f>
      </c>
      <c r="J12476" s="15">
        <f>HYPERLINK("https://docs.wto.org/imrd/directdoc.asp?DDFDocuments/v/G/SPS/NNZL116.DOC","ES")</f>
      </c>
    </row>
    <row r="12477">
      <c r="A12477" s="10" t="s">
        <v>21307</v>
      </c>
      <c r="B12477" s="11" t="s">
        <v>195</v>
      </c>
      <c r="C12477" s="10" t="s">
        <v>12</v>
      </c>
      <c r="D12477" s="12">
        <v>36979</v>
      </c>
      <c r="E12477" s="13" t="s">
        <v>21308</v>
      </c>
      <c r="F12477" s="13" t="s">
        <v>2192</v>
      </c>
      <c r="G12477" s="14" t="s">
        <v>183</v>
      </c>
      <c r="H12477" s="15">
        <f>HYPERLINK("https://docs.wto.org/imrd/directdoc.asp?DDFDocuments/t/g/sps/NNZL93.doc","EN")</f>
      </c>
      <c r="I12477" s="15">
        <f>HYPERLINK("https://docs.wto.org/imrd/directdoc.asp?DDFDocuments/u/g/sps/NNZL93.doc","FR")</f>
      </c>
      <c r="J12477" s="15">
        <f>HYPERLINK("https://docs.wto.org/imrd/directdoc.asp?DDFDocuments/v/g/sps/NNZL93.doc","ES")</f>
      </c>
    </row>
    <row r="12478">
      <c r="A12478" s="10" t="s">
        <v>21309</v>
      </c>
      <c r="B12478" s="11" t="s">
        <v>195</v>
      </c>
      <c r="C12478" s="10" t="s">
        <v>12</v>
      </c>
      <c r="D12478" s="12">
        <v>36979</v>
      </c>
      <c r="E12478" s="13" t="s">
        <v>21310</v>
      </c>
      <c r="F12478" s="13" t="s">
        <v>2192</v>
      </c>
      <c r="G12478" s="14" t="s">
        <v>1093</v>
      </c>
      <c r="H12478" s="15">
        <f>HYPERLINK("https://docs.wto.org/imrd/directdoc.asp?DDFDocuments/t/G/SPS/NNZL94.DOC","EN")</f>
      </c>
      <c r="I12478" s="15">
        <f>HYPERLINK("https://docs.wto.org/imrd/directdoc.asp?DDFDocuments/u/G/SPS/NNZL94.DOC","FR")</f>
      </c>
      <c r="J12478" s="15">
        <f>HYPERLINK("https://docs.wto.org/imrd/directdoc.asp?DDFDocuments/v/G/SPS/NNZL94.DOC","ES")</f>
      </c>
    </row>
    <row r="12479">
      <c r="A12479" s="10" t="s">
        <v>21311</v>
      </c>
      <c r="B12479" s="11" t="s">
        <v>195</v>
      </c>
      <c r="C12479" s="10" t="s">
        <v>12</v>
      </c>
      <c r="D12479" s="12">
        <v>36979</v>
      </c>
      <c r="E12479" s="13" t="s">
        <v>21312</v>
      </c>
      <c r="F12479" s="13" t="s">
        <v>21313</v>
      </c>
      <c r="G12479" s="14" t="s">
        <v>1120</v>
      </c>
      <c r="H12479" s="15">
        <f>HYPERLINK("https://docs.wto.org/imrd/directdoc.asp?DDFDocuments/t/G/SPS/NNZL95.DOC","EN")</f>
      </c>
      <c r="I12479" s="15">
        <f>HYPERLINK("https://docs.wto.org/imrd/directdoc.asp?DDFDocuments/u/G/SPS/NNZL95.DOC","FR")</f>
      </c>
      <c r="J12479" s="15">
        <f>HYPERLINK("https://docs.wto.org/imrd/directdoc.asp?DDFDocuments/v/G/SPS/NNZL95.DOC","ES")</f>
      </c>
    </row>
    <row r="12480">
      <c r="A12480" s="10" t="s">
        <v>21314</v>
      </c>
      <c r="B12480" s="11" t="s">
        <v>195</v>
      </c>
      <c r="C12480" s="10" t="s">
        <v>12</v>
      </c>
      <c r="D12480" s="12">
        <v>36979</v>
      </c>
      <c r="E12480" s="13" t="s">
        <v>21312</v>
      </c>
      <c r="F12480" s="13" t="s">
        <v>21313</v>
      </c>
      <c r="G12480" s="14" t="s">
        <v>226</v>
      </c>
      <c r="H12480" s="15">
        <f>HYPERLINK("https://docs.wto.org/imrd/directdoc.asp?DDFDocuments/t/G/SPS/NNZL96.DOC","EN")</f>
      </c>
      <c r="I12480" s="15">
        <f>HYPERLINK("https://docs.wto.org/imrd/directdoc.asp?DDFDocuments/u/G/SPS/NNZL96.DOC","FR")</f>
      </c>
      <c r="J12480" s="15">
        <f>HYPERLINK("https://docs.wto.org/imrd/directdoc.asp?DDFDocuments/v/G/SPS/NNZL96.DOC","ES")</f>
      </c>
    </row>
    <row r="12481">
      <c r="A12481" s="10" t="s">
        <v>21315</v>
      </c>
      <c r="B12481" s="11" t="s">
        <v>195</v>
      </c>
      <c r="C12481" s="10" t="s">
        <v>12</v>
      </c>
      <c r="D12481" s="12">
        <v>36979</v>
      </c>
      <c r="E12481" s="13" t="s">
        <v>21316</v>
      </c>
      <c r="F12481" s="13" t="s">
        <v>2192</v>
      </c>
      <c r="G12481" s="14" t="s">
        <v>572</v>
      </c>
      <c r="H12481" s="15">
        <f>HYPERLINK("https://docs.wto.org/imrd/directdoc.asp?DDFDocuments/t/G/SPS/NNZL97.DOC","EN")</f>
      </c>
      <c r="I12481" s="15">
        <f>HYPERLINK("https://docs.wto.org/imrd/directdoc.asp?DDFDocuments/u/G/SPS/NNZL97.DOC","FR")</f>
      </c>
      <c r="J12481" s="15">
        <f>HYPERLINK("https://docs.wto.org/imrd/directdoc.asp?DDFDocuments/v/G/SPS/NNZL97.DOC","ES")</f>
      </c>
    </row>
    <row r="12482">
      <c r="A12482" s="10" t="s">
        <v>21317</v>
      </c>
      <c r="B12482" s="11" t="s">
        <v>195</v>
      </c>
      <c r="C12482" s="10" t="s">
        <v>12</v>
      </c>
      <c r="D12482" s="12">
        <v>36979</v>
      </c>
      <c r="E12482" s="13" t="s">
        <v>21316</v>
      </c>
      <c r="F12482" s="13" t="s">
        <v>2192</v>
      </c>
      <c r="G12482" s="14" t="s">
        <v>1093</v>
      </c>
      <c r="H12482" s="15">
        <f>HYPERLINK("https://docs.wto.org/imrd/directdoc.asp?DDFDocuments/t/G/SPS/NNZL98.DOC","EN")</f>
      </c>
      <c r="I12482" s="15">
        <f>HYPERLINK("https://docs.wto.org/imrd/directdoc.asp?DDFDocuments/u/G/SPS/NNZL98.DOC","FR")</f>
      </c>
      <c r="J12482" s="15">
        <f>HYPERLINK("https://docs.wto.org/imrd/directdoc.asp?DDFDocuments/v/G/SPS/NNZL98.DOC","ES")</f>
      </c>
    </row>
    <row r="12483">
      <c r="A12483" s="10" t="s">
        <v>21318</v>
      </c>
      <c r="B12483" s="11" t="s">
        <v>195</v>
      </c>
      <c r="C12483" s="10" t="s">
        <v>12</v>
      </c>
      <c r="D12483" s="12">
        <v>36979</v>
      </c>
      <c r="E12483" s="13" t="s">
        <v>21290</v>
      </c>
      <c r="F12483" s="13" t="s">
        <v>2192</v>
      </c>
      <c r="G12483" s="14" t="s">
        <v>572</v>
      </c>
      <c r="H12483" s="15">
        <f>HYPERLINK("https://docs.wto.org/imrd/directdoc.asp?DDFDocuments/t/G/SPS/NNZL99.DOC","EN")</f>
      </c>
      <c r="I12483" s="15">
        <f>HYPERLINK("https://docs.wto.org/imrd/directdoc.asp?DDFDocuments/u/G/SPS/NNZL99.DOC","FR")</f>
      </c>
      <c r="J12483" s="15">
        <f>HYPERLINK("https://docs.wto.org/imrd/directdoc.asp?DDFDocuments/v/G/SPS/NNZL99.DOC","ES")</f>
      </c>
    </row>
    <row r="12484">
      <c r="A12484" s="10" t="s">
        <v>21319</v>
      </c>
      <c r="B12484" s="11" t="s">
        <v>365</v>
      </c>
      <c r="C12484" s="10" t="s">
        <v>12</v>
      </c>
      <c r="D12484" s="12">
        <v>36977</v>
      </c>
      <c r="E12484" s="13" t="s">
        <v>21320</v>
      </c>
      <c r="F12484" s="13" t="s">
        <v>2192</v>
      </c>
      <c r="G12484" s="14"/>
      <c r="H12484" s="15">
        <f>HYPERLINK("https://docs.wto.org/imrd/directdoc.asp?DDFDocuments/t/G/SPS/NCHL72.DOC","EN")</f>
      </c>
      <c r="I12484" s="15">
        <f>HYPERLINK("https://docs.wto.org/imrd/directdoc.asp?DDFDocuments/u/G/SPS/NCHL72.DOC","FR")</f>
      </c>
      <c r="J12484" s="15">
        <f>HYPERLINK("https://docs.wto.org/imrd/directdoc.asp?DDFDocuments/v/G/SPS/NCHL72.DOC","ES")</f>
      </c>
    </row>
    <row r="12485">
      <c r="A12485" s="10" t="s">
        <v>21321</v>
      </c>
      <c r="B12485" s="11" t="s">
        <v>365</v>
      </c>
      <c r="C12485" s="10" t="s">
        <v>12</v>
      </c>
      <c r="D12485" s="12">
        <v>36977</v>
      </c>
      <c r="E12485" s="13" t="s">
        <v>21322</v>
      </c>
      <c r="F12485" s="13" t="s">
        <v>2192</v>
      </c>
      <c r="G12485" s="14"/>
      <c r="H12485" s="15">
        <f>HYPERLINK("https://docs.wto.org/imrd/directdoc.asp?DDFDocuments/t/g/sps/NCHL73.doc","EN")</f>
      </c>
      <c r="I12485" s="15">
        <f>HYPERLINK("https://docs.wto.org/imrd/directdoc.asp?DDFDocuments/u/g/sps/NCHL73.doc","FR")</f>
      </c>
      <c r="J12485" s="15">
        <f>HYPERLINK("https://docs.wto.org/imrd/directdoc.asp?DDFDocuments/v/g/sps/NCHL73.doc","ES")</f>
      </c>
    </row>
    <row r="12486">
      <c r="A12486" s="10" t="s">
        <v>21323</v>
      </c>
      <c r="B12486" s="11" t="s">
        <v>365</v>
      </c>
      <c r="C12486" s="10" t="s">
        <v>18</v>
      </c>
      <c r="D12486" s="12">
        <v>36977</v>
      </c>
      <c r="E12486" s="13" t="s">
        <v>21324</v>
      </c>
      <c r="F12486" s="13" t="s">
        <v>3261</v>
      </c>
      <c r="G12486" s="14"/>
      <c r="H12486" s="15">
        <f>HYPERLINK("https://docs.wto.org/imrd/directdoc.asp?DDFDocuments/t/G/SPS/NCHL74.DOC","EN")</f>
      </c>
      <c r="I12486" s="15">
        <f>HYPERLINK("https://docs.wto.org/imrd/directdoc.asp?DDFDocuments/u/G/SPS/NCHL74.DOC","FR")</f>
      </c>
      <c r="J12486" s="15">
        <f>HYPERLINK("https://docs.wto.org/imrd/directdoc.asp?DDFDocuments/v/G/SPS/NCHL74.DOC","ES")</f>
      </c>
    </row>
    <row r="12487">
      <c r="A12487" s="10" t="s">
        <v>21325</v>
      </c>
      <c r="B12487" s="11" t="s">
        <v>365</v>
      </c>
      <c r="C12487" s="10" t="s">
        <v>18</v>
      </c>
      <c r="D12487" s="12">
        <v>36977</v>
      </c>
      <c r="E12487" s="13" t="s">
        <v>21326</v>
      </c>
      <c r="F12487" s="13" t="s">
        <v>992</v>
      </c>
      <c r="G12487" s="14" t="s">
        <v>149</v>
      </c>
      <c r="H12487" s="15">
        <f>HYPERLINK("https://docs.wto.org/imrd/directdoc.asp?DDFDocuments/t/g/sps/NCHL75.doc","EN")</f>
      </c>
      <c r="I12487" s="15">
        <f>HYPERLINK("https://docs.wto.org/imrd/directdoc.asp?DDFDocuments/u/g/sps/NCHL75.doc","FR")</f>
      </c>
      <c r="J12487" s="15">
        <f>HYPERLINK("https://docs.wto.org/imrd/directdoc.asp?DDFDocuments/v/g/sps/NCHL75.doc","ES")</f>
      </c>
    </row>
    <row r="12488">
      <c r="A12488" s="10" t="s">
        <v>21327</v>
      </c>
      <c r="B12488" s="11" t="s">
        <v>379</v>
      </c>
      <c r="C12488" s="10" t="s">
        <v>12</v>
      </c>
      <c r="D12488" s="12">
        <v>36977</v>
      </c>
      <c r="E12488" s="13" t="s">
        <v>21328</v>
      </c>
      <c r="F12488" s="13" t="s">
        <v>229</v>
      </c>
      <c r="G12488" s="14"/>
      <c r="H12488" s="15">
        <f>HYPERLINK("https://docs.wto.org/imrd/directdoc.asp?DDFDocuments/q/G/SPS/NGTM7.pdf","EN")</f>
      </c>
      <c r="I12488" s="15">
        <f>HYPERLINK("https://docs.wto.org/imrd/directdoc.asp?DDFDocuments/r/G/SPS/NGTM7.pdf","FR")</f>
      </c>
      <c r="J12488" s="15">
        <f>HYPERLINK("https://docs.wto.org/imrd/directdoc.asp?DDFDocuments/s/G/SPS/NGTM7.pdf","ES")</f>
      </c>
    </row>
    <row r="12489">
      <c r="A12489" s="10" t="s">
        <v>21329</v>
      </c>
      <c r="B12489" s="11" t="s">
        <v>127</v>
      </c>
      <c r="C12489" s="10" t="s">
        <v>12</v>
      </c>
      <c r="D12489" s="12">
        <v>36977</v>
      </c>
      <c r="E12489" s="13" t="s">
        <v>21254</v>
      </c>
      <c r="F12489" s="13" t="s">
        <v>2192</v>
      </c>
      <c r="G12489" s="14" t="s">
        <v>1093</v>
      </c>
      <c r="H12489" s="15">
        <f>HYPERLINK("https://docs.wto.org/imrd/directdoc.asp?DDFDocuments/t/G/SPS/NHKG15.DOC","EN")</f>
      </c>
      <c r="I12489" s="15">
        <f>HYPERLINK("https://docs.wto.org/imrd/directdoc.asp?DDFDocuments/u/G/SPS/NHKG15.DOC","FR")</f>
      </c>
      <c r="J12489" s="15">
        <f>HYPERLINK("https://docs.wto.org/imrd/directdoc.asp?DDFDocuments/v/G/SPS/NHKG15.DOC","ES")</f>
      </c>
    </row>
    <row r="12490">
      <c r="A12490" s="10" t="s">
        <v>21330</v>
      </c>
      <c r="B12490" s="11" t="s">
        <v>2110</v>
      </c>
      <c r="C12490" s="10" t="s">
        <v>12</v>
      </c>
      <c r="D12490" s="12">
        <v>36977</v>
      </c>
      <c r="E12490" s="13" t="s">
        <v>21331</v>
      </c>
      <c r="F12490" s="13" t="s">
        <v>7603</v>
      </c>
      <c r="G12490" s="14"/>
      <c r="H12490" s="15">
        <f>HYPERLINK("https://docs.wto.org/imrd/directdoc.asp?DDFDocuments/t/G/SPS/NISR4.DOC","EN")</f>
      </c>
      <c r="I12490" s="15">
        <f>HYPERLINK("https://docs.wto.org/imrd/directdoc.asp?DDFDocuments/u/G/SPS/NISR4.DOC","FR")</f>
      </c>
      <c r="J12490" s="15">
        <f>HYPERLINK("https://docs.wto.org/imrd/directdoc.asp?DDFDocuments/v/G/SPS/NISR4.DOC","ES")</f>
      </c>
    </row>
    <row r="12491">
      <c r="A12491" s="10" t="s">
        <v>21332</v>
      </c>
      <c r="B12491" s="11" t="s">
        <v>47</v>
      </c>
      <c r="C12491" s="10" t="s">
        <v>12</v>
      </c>
      <c r="D12491" s="12">
        <v>36977</v>
      </c>
      <c r="E12491" s="13" t="s">
        <v>21333</v>
      </c>
      <c r="F12491" s="13" t="s">
        <v>2192</v>
      </c>
      <c r="G12491" s="14" t="s">
        <v>21334</v>
      </c>
      <c r="H12491" s="15">
        <f>HYPERLINK("https://docs.wto.org/imrd/directdoc.asp?DDFDocuments/t/G/SPS/NPOL25.DOC","EN")</f>
      </c>
      <c r="I12491" s="15">
        <f>HYPERLINK("https://docs.wto.org/imrd/directdoc.asp?DDFDocuments/u/G/SPS/NPOL25.DOC","FR")</f>
      </c>
      <c r="J12491" s="15">
        <f>HYPERLINK("https://docs.wto.org/imrd/directdoc.asp?DDFDocuments/v/G/SPS/NPOL25.DOC","ES")</f>
      </c>
    </row>
    <row r="12492">
      <c r="A12492" s="10" t="s">
        <v>21335</v>
      </c>
      <c r="B12492" s="11" t="s">
        <v>43</v>
      </c>
      <c r="C12492" s="10" t="s">
        <v>12</v>
      </c>
      <c r="D12492" s="12">
        <v>36977</v>
      </c>
      <c r="E12492" s="13" t="s">
        <v>21336</v>
      </c>
      <c r="F12492" s="13" t="s">
        <v>2192</v>
      </c>
      <c r="G12492" s="14" t="s">
        <v>21337</v>
      </c>
      <c r="H12492" s="15">
        <f>HYPERLINK("https://docs.wto.org/imrd/directdoc.asp?DDFDocuments/t/G/SPS/NROM2.DOC","EN")</f>
      </c>
      <c r="I12492" s="15">
        <f>HYPERLINK("https://docs.wto.org/imrd/directdoc.asp?DDFDocuments/u/G/SPS/NROM2.DOC","FR")</f>
      </c>
      <c r="J12492" s="15">
        <f>HYPERLINK("https://docs.wto.org/imrd/directdoc.asp?DDFDocuments/v/G/SPS/NROM2.DOC","ES")</f>
      </c>
    </row>
    <row r="12493">
      <c r="A12493" s="10" t="s">
        <v>21338</v>
      </c>
      <c r="B12493" s="11" t="s">
        <v>1096</v>
      </c>
      <c r="C12493" s="10" t="s">
        <v>12</v>
      </c>
      <c r="D12493" s="12">
        <v>36977</v>
      </c>
      <c r="E12493" s="13" t="s">
        <v>21339</v>
      </c>
      <c r="F12493" s="13" t="s">
        <v>2192</v>
      </c>
      <c r="G12493" s="14" t="s">
        <v>183</v>
      </c>
      <c r="H12493" s="15">
        <f>HYPERLINK("https://docs.wto.org/imrd/directdoc.asp?DDFDocuments/t/g/sps/NSGP16.doc","EN")</f>
      </c>
      <c r="I12493" s="15">
        <f>HYPERLINK("https://docs.wto.org/imrd/directdoc.asp?DDFDocuments/u/g/sps/NSGP16.doc","FR")</f>
      </c>
      <c r="J12493" s="15">
        <f>HYPERLINK("https://docs.wto.org/imrd/directdoc.asp?DDFDocuments/v/g/sps/NSGP16.doc","ES")</f>
      </c>
    </row>
    <row r="12494">
      <c r="A12494" s="10" t="s">
        <v>21340</v>
      </c>
      <c r="B12494" s="11" t="s">
        <v>1096</v>
      </c>
      <c r="C12494" s="10" t="s">
        <v>12</v>
      </c>
      <c r="D12494" s="12">
        <v>36977</v>
      </c>
      <c r="E12494" s="13" t="s">
        <v>3381</v>
      </c>
      <c r="F12494" s="13" t="s">
        <v>2192</v>
      </c>
      <c r="G12494" s="14" t="s">
        <v>1412</v>
      </c>
      <c r="H12494" s="15">
        <f>HYPERLINK("https://docs.wto.org/imrd/directdoc.asp?DDFDocuments/t/G/SPS/NSGP17.DOC","EN")</f>
      </c>
      <c r="I12494" s="15">
        <f>HYPERLINK("https://docs.wto.org/imrd/directdoc.asp?DDFDocuments/u/G/SPS/NSGP17.DOC","FR")</f>
      </c>
      <c r="J12494" s="15">
        <f>HYPERLINK("https://docs.wto.org/imrd/directdoc.asp?DDFDocuments/v/G/SPS/NSGP17.DOC","ES")</f>
      </c>
    </row>
    <row r="12495">
      <c r="A12495" s="10" t="s">
        <v>21341</v>
      </c>
      <c r="B12495" s="11" t="s">
        <v>82</v>
      </c>
      <c r="C12495" s="10" t="s">
        <v>12</v>
      </c>
      <c r="D12495" s="12">
        <v>36976</v>
      </c>
      <c r="E12495" s="13" t="s">
        <v>21342</v>
      </c>
      <c r="F12495" s="13" t="s">
        <v>2192</v>
      </c>
      <c r="G12495" s="14" t="s">
        <v>183</v>
      </c>
      <c r="H12495" s="15">
        <f>HYPERLINK("https://docs.wto.org/imrd/directdoc.asp?DDFDocuments/t/g/sps/NEEC115.doc","EN")</f>
      </c>
      <c r="I12495" s="15">
        <f>HYPERLINK("https://docs.wto.org/imrd/directdoc.asp?DDFDocuments/u/g/sps/NEEC115.doc","FR")</f>
      </c>
      <c r="J12495" s="15">
        <f>HYPERLINK("https://docs.wto.org/imrd/directdoc.asp?DDFDocuments/v/g/sps/NEEC115.doc","ES")</f>
      </c>
    </row>
    <row r="12496">
      <c r="A12496" s="10" t="s">
        <v>21343</v>
      </c>
      <c r="B12496" s="11" t="s">
        <v>82</v>
      </c>
      <c r="C12496" s="10" t="s">
        <v>12</v>
      </c>
      <c r="D12496" s="12">
        <v>36976</v>
      </c>
      <c r="E12496" s="13" t="s">
        <v>21344</v>
      </c>
      <c r="F12496" s="13" t="s">
        <v>2192</v>
      </c>
      <c r="G12496" s="14" t="s">
        <v>14097</v>
      </c>
      <c r="H12496" s="15">
        <f>HYPERLINK("https://docs.wto.org/imrd/directdoc.asp?DDFDocuments/t/G/SPS/NEEC116.DOC","EN")</f>
      </c>
      <c r="I12496" s="15">
        <f>HYPERLINK("https://docs.wto.org/imrd/directdoc.asp?DDFDocuments/u/G/SPS/NEEC116.DOC","FR")</f>
      </c>
      <c r="J12496" s="15">
        <f>HYPERLINK("https://docs.wto.org/imrd/directdoc.asp?DDFDocuments/v/G/SPS/NEEC116.DOC","ES")</f>
      </c>
    </row>
    <row r="12497">
      <c r="A12497" s="10" t="s">
        <v>21345</v>
      </c>
      <c r="B12497" s="11" t="s">
        <v>82</v>
      </c>
      <c r="C12497" s="10" t="s">
        <v>12</v>
      </c>
      <c r="D12497" s="12">
        <v>36976</v>
      </c>
      <c r="E12497" s="13" t="s">
        <v>971</v>
      </c>
      <c r="F12497" s="13" t="s">
        <v>2192</v>
      </c>
      <c r="G12497" s="14" t="s">
        <v>520</v>
      </c>
      <c r="H12497" s="15">
        <f>HYPERLINK("https://docs.wto.org/imrd/directdoc.asp?DDFDocuments/t/G/SPS/NEEC117.DOC","EN")</f>
      </c>
      <c r="I12497" s="15">
        <f>HYPERLINK("https://docs.wto.org/imrd/directdoc.asp?DDFDocuments/u/G/SPS/NEEC117.DOC","FR")</f>
      </c>
      <c r="J12497" s="15">
        <f>HYPERLINK("https://docs.wto.org/imrd/directdoc.asp?DDFDocuments/v/G/SPS/NEEC117.DOC","ES")</f>
      </c>
    </row>
    <row r="12498">
      <c r="A12498" s="10" t="s">
        <v>21346</v>
      </c>
      <c r="B12498" s="11" t="s">
        <v>188</v>
      </c>
      <c r="C12498" s="10" t="s">
        <v>18</v>
      </c>
      <c r="D12498" s="12">
        <v>36973</v>
      </c>
      <c r="E12498" s="13" t="s">
        <v>21347</v>
      </c>
      <c r="F12498" s="13" t="s">
        <v>992</v>
      </c>
      <c r="G12498" s="14" t="s">
        <v>1093</v>
      </c>
      <c r="H12498" s="15">
        <f>HYPERLINK("https://docs.wto.org/imrd/directdoc.asp?DDFDocuments/t/G/SPS/NAUS127.DOC","EN")</f>
      </c>
      <c r="I12498" s="15">
        <f>HYPERLINK("https://docs.wto.org/imrd/directdoc.asp?DDFDocuments/u/G/SPS/NAUS127.DOC","FR")</f>
      </c>
      <c r="J12498" s="15">
        <f>HYPERLINK("https://docs.wto.org/imrd/directdoc.asp?DDFDocuments/v/G/SPS/NAUS127.DOC","ES")</f>
      </c>
    </row>
    <row r="12499">
      <c r="A12499" s="10" t="s">
        <v>21348</v>
      </c>
      <c r="B12499" s="11" t="s">
        <v>79</v>
      </c>
      <c r="C12499" s="10" t="s">
        <v>12</v>
      </c>
      <c r="D12499" s="12">
        <v>36973</v>
      </c>
      <c r="E12499" s="13" t="s">
        <v>21349</v>
      </c>
      <c r="F12499" s="13" t="s">
        <v>21350</v>
      </c>
      <c r="G12499" s="14"/>
      <c r="H12499" s="15">
        <f>HYPERLINK("https://docs.wto.org/imrd/directdoc.asp?DDFDocuments/t/G/SPS/NCOL41.DOC","EN")</f>
      </c>
      <c r="I12499" s="15">
        <f>HYPERLINK("https://docs.wto.org/imrd/directdoc.asp?DDFDocuments/u/G/SPS/NCOL41.DOC","FR")</f>
      </c>
      <c r="J12499" s="15">
        <f>HYPERLINK("https://docs.wto.org/imrd/directdoc.asp?DDFDocuments/v/G/SPS/NCOL41.DOC","ES")</f>
      </c>
    </row>
    <row r="12500">
      <c r="A12500" s="10" t="s">
        <v>21351</v>
      </c>
      <c r="B12500" s="11" t="s">
        <v>153</v>
      </c>
      <c r="C12500" s="10" t="s">
        <v>18</v>
      </c>
      <c r="D12500" s="12">
        <v>36973</v>
      </c>
      <c r="E12500" s="13" t="s">
        <v>21352</v>
      </c>
      <c r="F12500" s="13" t="s">
        <v>7603</v>
      </c>
      <c r="G12500" s="14"/>
      <c r="H12500" s="15">
        <f>HYPERLINK("https://docs.wto.org/imrd/directdoc.asp?DDFDocuments/t/G/SPS/NKOR89.DOC","EN")</f>
      </c>
      <c r="I12500" s="15">
        <f>HYPERLINK("https://docs.wto.org/imrd/directdoc.asp?DDFDocuments/u/G/SPS/NKOR89.DOC","FR")</f>
      </c>
      <c r="J12500" s="15">
        <f>HYPERLINK("https://docs.wto.org/imrd/directdoc.asp?DDFDocuments/v/G/SPS/NKOR89.DOC","ES")</f>
      </c>
    </row>
    <row r="12501">
      <c r="A12501" s="10" t="s">
        <v>21353</v>
      </c>
      <c r="B12501" s="11" t="s">
        <v>195</v>
      </c>
      <c r="C12501" s="10" t="s">
        <v>40</v>
      </c>
      <c r="D12501" s="12">
        <v>36973</v>
      </c>
      <c r="E12501" s="13" t="s">
        <v>19</v>
      </c>
      <c r="F12501" s="13" t="s">
        <v>1089</v>
      </c>
      <c r="G12501" s="14"/>
      <c r="H12501" s="15">
        <f>HYPERLINK("https://docs.wto.org/imrd/directdoc.asp?DDFDocuments/t/G/SPS/NNZL33A1.DOC","EN")</f>
      </c>
      <c r="I12501" s="15">
        <f>HYPERLINK("https://docs.wto.org/imrd/directdoc.asp?DDFDocuments/u/G/SPS/NNZL33A1.DOC","FR")</f>
      </c>
      <c r="J12501" s="15">
        <f>HYPERLINK("https://docs.wto.org/imrd/directdoc.asp?DDFDocuments/v/G/SPS/NNZL33A1.DOC","ES")</f>
      </c>
    </row>
    <row r="12502">
      <c r="A12502" s="10" t="s">
        <v>21354</v>
      </c>
      <c r="B12502" s="11" t="s">
        <v>195</v>
      </c>
      <c r="C12502" s="10" t="s">
        <v>40</v>
      </c>
      <c r="D12502" s="12">
        <v>36973</v>
      </c>
      <c r="E12502" s="13" t="s">
        <v>19</v>
      </c>
      <c r="F12502" s="13" t="s">
        <v>1089</v>
      </c>
      <c r="G12502" s="14"/>
      <c r="H12502" s="15">
        <f>HYPERLINK("https://docs.wto.org/imrd/directdoc.asp?DDFDocuments/t/G/SPS/NNZL35A1.DOC","EN")</f>
      </c>
      <c r="I12502" s="15">
        <f>HYPERLINK("https://docs.wto.org/imrd/directdoc.asp?DDFDocuments/u/G/SPS/NNZL35A1.DOC","FR")</f>
      </c>
      <c r="J12502" s="15">
        <f>HYPERLINK("https://docs.wto.org/imrd/directdoc.asp?DDFDocuments/v/G/SPS/NNZL35A1.DOC","ES")</f>
      </c>
    </row>
    <row r="12503">
      <c r="A12503" s="10" t="s">
        <v>21355</v>
      </c>
      <c r="B12503" s="11" t="s">
        <v>145</v>
      </c>
      <c r="C12503" s="10" t="s">
        <v>18</v>
      </c>
      <c r="D12503" s="12">
        <v>36973</v>
      </c>
      <c r="E12503" s="13" t="s">
        <v>21356</v>
      </c>
      <c r="F12503" s="13" t="s">
        <v>4395</v>
      </c>
      <c r="G12503" s="14" t="s">
        <v>520</v>
      </c>
      <c r="H12503" s="15">
        <f>HYPERLINK("https://docs.wto.org/imrd/directdoc.asp?DDFDocuments/t/G/SPS/NPHL27.DOC","EN")</f>
      </c>
      <c r="I12503" s="15">
        <f>HYPERLINK("https://docs.wto.org/imrd/directdoc.asp?DDFDocuments/u/G/SPS/NPHL27.DOC","FR")</f>
      </c>
      <c r="J12503" s="15">
        <f>HYPERLINK("https://docs.wto.org/imrd/directdoc.asp?DDFDocuments/v/G/SPS/NPHL27.DOC","ES")</f>
      </c>
    </row>
    <row r="12504">
      <c r="A12504" s="10" t="s">
        <v>21357</v>
      </c>
      <c r="B12504" s="11" t="s">
        <v>145</v>
      </c>
      <c r="C12504" s="10" t="s">
        <v>18</v>
      </c>
      <c r="D12504" s="12">
        <v>36973</v>
      </c>
      <c r="E12504" s="13" t="s">
        <v>21358</v>
      </c>
      <c r="F12504" s="13" t="s">
        <v>4385</v>
      </c>
      <c r="G12504" s="14"/>
      <c r="H12504" s="15">
        <f>HYPERLINK("https://docs.wto.org/imrd/directdoc.asp?DDFDocuments/t/g/sps/NPHL28.doc","EN")</f>
      </c>
      <c r="I12504" s="15">
        <f>HYPERLINK("https://docs.wto.org/imrd/directdoc.asp?DDFDocuments/u/g/sps/NPHL28.doc","FR")</f>
      </c>
      <c r="J12504" s="15">
        <f>HYPERLINK("https://docs.wto.org/imrd/directdoc.asp?DDFDocuments/v/g/sps/NPHL28.doc","ES")</f>
      </c>
    </row>
    <row r="12505">
      <c r="A12505" s="10" t="s">
        <v>21359</v>
      </c>
      <c r="B12505" s="11" t="s">
        <v>161</v>
      </c>
      <c r="C12505" s="10" t="s">
        <v>40</v>
      </c>
      <c r="D12505" s="12">
        <v>36973</v>
      </c>
      <c r="E12505" s="13" t="s">
        <v>19</v>
      </c>
      <c r="F12505" s="13" t="s">
        <v>5163</v>
      </c>
      <c r="G12505" s="14"/>
      <c r="H12505" s="15">
        <f>HYPERLINK("https://docs.wto.org/imrd/directdoc.asp?DDFDocuments/t/G/SPS/NUSA386A1.DOC","EN")</f>
      </c>
      <c r="I12505" s="15">
        <f>HYPERLINK("https://docs.wto.org/imrd/directdoc.asp?DDFDocuments/u/G/SPS/NUSA386A1.DOC","FR")</f>
      </c>
      <c r="J12505" s="15">
        <f>HYPERLINK("https://docs.wto.org/imrd/directdoc.asp?DDFDocuments/v/G/SPS/NUSA386A1.DOC","ES")</f>
      </c>
    </row>
    <row r="12506">
      <c r="A12506" s="10" t="s">
        <v>21360</v>
      </c>
      <c r="B12506" s="11" t="s">
        <v>161</v>
      </c>
      <c r="C12506" s="10" t="s">
        <v>12</v>
      </c>
      <c r="D12506" s="12">
        <v>36973</v>
      </c>
      <c r="E12506" s="13" t="s">
        <v>21361</v>
      </c>
      <c r="F12506" s="13" t="s">
        <v>6521</v>
      </c>
      <c r="G12506" s="14" t="s">
        <v>20554</v>
      </c>
      <c r="H12506" s="15">
        <f>HYPERLINK("https://docs.wto.org/imrd/directdoc.asp?DDFDocuments/t/G/SPS/NUSA405.DOC","EN")</f>
      </c>
      <c r="I12506" s="15">
        <f>HYPERLINK("https://docs.wto.org/imrd/directdoc.asp?DDFDocuments/u/G/SPS/NUSA405.DOC","FR")</f>
      </c>
      <c r="J12506" s="15">
        <f>HYPERLINK("https://docs.wto.org/imrd/directdoc.asp?DDFDocuments/v/G/SPS/NUSA405.DOC","ES")</f>
      </c>
    </row>
    <row r="12507">
      <c r="A12507" s="10" t="s">
        <v>21362</v>
      </c>
      <c r="B12507" s="11" t="s">
        <v>141</v>
      </c>
      <c r="C12507" s="10" t="s">
        <v>12</v>
      </c>
      <c r="D12507" s="12">
        <v>36972</v>
      </c>
      <c r="E12507" s="13" t="s">
        <v>21363</v>
      </c>
      <c r="F12507" s="13" t="s">
        <v>1550</v>
      </c>
      <c r="G12507" s="14"/>
      <c r="H12507" s="15">
        <f>HYPERLINK("https://docs.wto.org/imrd/directdoc.asp?DDFDocuments/t/G/SPS/NHUN9.DOC","EN")</f>
      </c>
      <c r="I12507" s="15">
        <f>HYPERLINK("https://docs.wto.org/imrd/directdoc.asp?DDFDocuments/u/G/SPS/NHUN9.DOC","FR")</f>
      </c>
      <c r="J12507" s="15">
        <f>HYPERLINK("https://docs.wto.org/imrd/directdoc.asp?DDFDocuments/v/G/SPS/NHUN9.DOC","ES")</f>
      </c>
    </row>
    <row r="12508">
      <c r="A12508" s="10" t="s">
        <v>21364</v>
      </c>
      <c r="B12508" s="11" t="s">
        <v>27</v>
      </c>
      <c r="C12508" s="10" t="s">
        <v>12</v>
      </c>
      <c r="D12508" s="12">
        <v>36971</v>
      </c>
      <c r="E12508" s="13" t="s">
        <v>21365</v>
      </c>
      <c r="F12508" s="13" t="s">
        <v>11344</v>
      </c>
      <c r="G12508" s="14"/>
      <c r="H12508" s="15">
        <f>HYPERLINK("https://docs.wto.org/imrd/directdoc.asp?DDFDocuments/t/G/SPS/NCRI23.DOC","EN")</f>
      </c>
      <c r="I12508" s="15">
        <f>HYPERLINK("https://docs.wto.org/imrd/directdoc.asp?DDFDocuments/u/G/SPS/NCRI23.DOC","FR")</f>
      </c>
      <c r="J12508" s="15">
        <f>HYPERLINK("https://docs.wto.org/imrd/directdoc.asp?DDFDocuments/v/G/SPS/NCRI23.DOC","ES")</f>
      </c>
    </row>
    <row r="12509">
      <c r="A12509" s="10" t="s">
        <v>21366</v>
      </c>
      <c r="B12509" s="11" t="s">
        <v>127</v>
      </c>
      <c r="C12509" s="10" t="s">
        <v>12</v>
      </c>
      <c r="D12509" s="12">
        <v>36971</v>
      </c>
      <c r="E12509" s="13" t="s">
        <v>21254</v>
      </c>
      <c r="F12509" s="13" t="s">
        <v>6521</v>
      </c>
      <c r="G12509" s="14" t="s">
        <v>520</v>
      </c>
      <c r="H12509" s="15">
        <f>HYPERLINK("https://docs.wto.org/imrd/directdoc.asp?DDFDocuments/t/G/SPS/NHKG13.DOC","EN")</f>
      </c>
      <c r="I12509" s="15">
        <f>HYPERLINK("https://docs.wto.org/imrd/directdoc.asp?DDFDocuments/u/G/SPS/NHKG13.DOC","FR")</f>
      </c>
      <c r="J12509" s="15">
        <f>HYPERLINK("https://docs.wto.org/imrd/directdoc.asp?DDFDocuments/v/G/SPS/NHKG13.DOC","ES")</f>
      </c>
    </row>
    <row r="12510">
      <c r="A12510" s="10" t="s">
        <v>21367</v>
      </c>
      <c r="B12510" s="11" t="s">
        <v>127</v>
      </c>
      <c r="C12510" s="10" t="s">
        <v>12</v>
      </c>
      <c r="D12510" s="12">
        <v>36971</v>
      </c>
      <c r="E12510" s="13" t="s">
        <v>21254</v>
      </c>
      <c r="F12510" s="13" t="s">
        <v>2192</v>
      </c>
      <c r="G12510" s="14" t="s">
        <v>1412</v>
      </c>
      <c r="H12510" s="15">
        <f>HYPERLINK("https://docs.wto.org/imrd/directdoc.asp?DDFDocuments/t/G/SPS/NHKG14.DOC","EN")</f>
      </c>
      <c r="I12510" s="15">
        <f>HYPERLINK("https://docs.wto.org/imrd/directdoc.asp?DDFDocuments/u/G/SPS/NHKG14.DOC","FR")</f>
      </c>
      <c r="J12510" s="15">
        <f>HYPERLINK("https://docs.wto.org/imrd/directdoc.asp?DDFDocuments/v/G/SPS/NHKG14.DOC","ES")</f>
      </c>
    </row>
    <row r="12511">
      <c r="A12511" s="10" t="s">
        <v>21368</v>
      </c>
      <c r="B12511" s="11" t="s">
        <v>195</v>
      </c>
      <c r="C12511" s="10" t="s">
        <v>12</v>
      </c>
      <c r="D12511" s="12">
        <v>36970</v>
      </c>
      <c r="E12511" s="13" t="s">
        <v>21259</v>
      </c>
      <c r="F12511" s="13" t="s">
        <v>2192</v>
      </c>
      <c r="G12511" s="14" t="s">
        <v>520</v>
      </c>
      <c r="H12511" s="15">
        <f>HYPERLINK("https://docs.wto.org/imrd/directdoc.asp?DDFDocuments/t/G/SPS/NNZL80.DOC","EN")</f>
      </c>
      <c r="I12511" s="15">
        <f>HYPERLINK("https://docs.wto.org/imrd/directdoc.asp?DDFDocuments/u/G/SPS/NNZL80.DOC","FR")</f>
      </c>
      <c r="J12511" s="15">
        <f>HYPERLINK("https://docs.wto.org/imrd/directdoc.asp?DDFDocuments/v/G/SPS/NNZL80.DOC","ES")</f>
      </c>
    </row>
    <row r="12512">
      <c r="A12512" s="10" t="s">
        <v>21369</v>
      </c>
      <c r="B12512" s="11" t="s">
        <v>195</v>
      </c>
      <c r="C12512" s="10" t="s">
        <v>12</v>
      </c>
      <c r="D12512" s="12">
        <v>36970</v>
      </c>
      <c r="E12512" s="13" t="s">
        <v>21370</v>
      </c>
      <c r="F12512" s="13" t="s">
        <v>2192</v>
      </c>
      <c r="G12512" s="14" t="s">
        <v>520</v>
      </c>
      <c r="H12512" s="15">
        <f>HYPERLINK("https://docs.wto.org/imrd/directdoc.asp?DDFDocuments/t/G/SPS/NNZL81.DOC","EN")</f>
      </c>
      <c r="I12512" s="15">
        <f>HYPERLINK("https://docs.wto.org/imrd/directdoc.asp?DDFDocuments/u/G/SPS/NNZL81.DOC","FR")</f>
      </c>
      <c r="J12512" s="15">
        <f>HYPERLINK("https://docs.wto.org/imrd/directdoc.asp?DDFDocuments/v/G/SPS/NNZL81.DOC","ES")</f>
      </c>
    </row>
    <row r="12513">
      <c r="A12513" s="10" t="s">
        <v>21371</v>
      </c>
      <c r="B12513" s="11" t="s">
        <v>195</v>
      </c>
      <c r="C12513" s="10" t="s">
        <v>12</v>
      </c>
      <c r="D12513" s="12">
        <v>36970</v>
      </c>
      <c r="E12513" s="13" t="s">
        <v>21267</v>
      </c>
      <c r="F12513" s="13" t="s">
        <v>2192</v>
      </c>
      <c r="G12513" s="14" t="s">
        <v>520</v>
      </c>
      <c r="H12513" s="15">
        <f>HYPERLINK("https://docs.wto.org/imrd/directdoc.asp?DDFDocuments/t/G/SPS/NNZL82.DOC","EN")</f>
      </c>
      <c r="I12513" s="15">
        <f>HYPERLINK("https://docs.wto.org/imrd/directdoc.asp?DDFDocuments/u/G/SPS/NNZL82.DOC","FR")</f>
      </c>
      <c r="J12513" s="15">
        <f>HYPERLINK("https://docs.wto.org/imrd/directdoc.asp?DDFDocuments/v/G/SPS/NNZL82.DOC","ES")</f>
      </c>
    </row>
    <row r="12514">
      <c r="A12514" s="10" t="s">
        <v>21372</v>
      </c>
      <c r="B12514" s="11" t="s">
        <v>195</v>
      </c>
      <c r="C12514" s="10" t="s">
        <v>12</v>
      </c>
      <c r="D12514" s="12">
        <v>36970</v>
      </c>
      <c r="E12514" s="13" t="s">
        <v>21288</v>
      </c>
      <c r="F12514" s="13" t="s">
        <v>2192</v>
      </c>
      <c r="G12514" s="14" t="s">
        <v>520</v>
      </c>
      <c r="H12514" s="15">
        <f>HYPERLINK("https://docs.wto.org/imrd/directdoc.asp?DDFDocuments/t/G/SPS/NNZL83.DOC","EN")</f>
      </c>
      <c r="I12514" s="15">
        <f>HYPERLINK("https://docs.wto.org/imrd/directdoc.asp?DDFDocuments/u/G/SPS/NNZL83.DOC","FR")</f>
      </c>
      <c r="J12514" s="15">
        <f>HYPERLINK("https://docs.wto.org/imrd/directdoc.asp?DDFDocuments/v/G/SPS/NNZL83.DOC","ES")</f>
      </c>
    </row>
    <row r="12515">
      <c r="A12515" s="10" t="s">
        <v>21373</v>
      </c>
      <c r="B12515" s="11" t="s">
        <v>195</v>
      </c>
      <c r="C12515" s="10" t="s">
        <v>12</v>
      </c>
      <c r="D12515" s="12">
        <v>36970</v>
      </c>
      <c r="E12515" s="13" t="s">
        <v>21374</v>
      </c>
      <c r="F12515" s="13" t="s">
        <v>2192</v>
      </c>
      <c r="G12515" s="14" t="s">
        <v>520</v>
      </c>
      <c r="H12515" s="15">
        <f>HYPERLINK("https://docs.wto.org/imrd/directdoc.asp?DDFDocuments/t/G/SPS/NNZL85.DOC","EN")</f>
      </c>
      <c r="I12515" s="15">
        <f>HYPERLINK("https://docs.wto.org/imrd/directdoc.asp?DDFDocuments/u/G/SPS/NNZL85.DOC","FR")</f>
      </c>
      <c r="J12515" s="15">
        <f>HYPERLINK("https://docs.wto.org/imrd/directdoc.asp?DDFDocuments/v/G/SPS/NNZL85.DOC","ES")</f>
      </c>
    </row>
    <row r="12516">
      <c r="A12516" s="10" t="s">
        <v>21375</v>
      </c>
      <c r="B12516" s="11" t="s">
        <v>195</v>
      </c>
      <c r="C12516" s="10" t="s">
        <v>12</v>
      </c>
      <c r="D12516" s="12">
        <v>36970</v>
      </c>
      <c r="E12516" s="13" t="s">
        <v>17203</v>
      </c>
      <c r="F12516" s="13" t="s">
        <v>2192</v>
      </c>
      <c r="G12516" s="14" t="s">
        <v>520</v>
      </c>
      <c r="H12516" s="15">
        <f>HYPERLINK("https://docs.wto.org/imrd/directdoc.asp?DDFDocuments/t/g/sps/NNZL87.doc","EN")</f>
      </c>
      <c r="I12516" s="15">
        <f>HYPERLINK("https://docs.wto.org/imrd/directdoc.asp?DDFDocuments/u/g/sps/NNZL87.doc","FR")</f>
      </c>
      <c r="J12516" s="15">
        <f>HYPERLINK("https://docs.wto.org/imrd/directdoc.asp?DDFDocuments/v/g/sps/NNZL87.doc","ES")</f>
      </c>
    </row>
    <row r="12517">
      <c r="A12517" s="10" t="s">
        <v>21376</v>
      </c>
      <c r="B12517" s="11" t="s">
        <v>195</v>
      </c>
      <c r="C12517" s="10" t="s">
        <v>12</v>
      </c>
      <c r="D12517" s="12">
        <v>36970</v>
      </c>
      <c r="E12517" s="13" t="s">
        <v>21377</v>
      </c>
      <c r="F12517" s="13" t="s">
        <v>2192</v>
      </c>
      <c r="G12517" s="14" t="s">
        <v>520</v>
      </c>
      <c r="H12517" s="15">
        <f>HYPERLINK("https://docs.wto.org/imrd/directdoc.asp?DDFDocuments/t/G/SPS/NNZL88.DOC","EN")</f>
      </c>
      <c r="I12517" s="15">
        <f>HYPERLINK("https://docs.wto.org/imrd/directdoc.asp?DDFDocuments/u/G/SPS/NNZL88.DOC","FR")</f>
      </c>
      <c r="J12517" s="15">
        <f>HYPERLINK("https://docs.wto.org/imrd/directdoc.asp?DDFDocuments/v/G/SPS/NNZL88.DOC","ES")</f>
      </c>
    </row>
    <row r="12518">
      <c r="A12518" s="10" t="s">
        <v>21378</v>
      </c>
      <c r="B12518" s="11" t="s">
        <v>195</v>
      </c>
      <c r="C12518" s="10" t="s">
        <v>12</v>
      </c>
      <c r="D12518" s="12">
        <v>36970</v>
      </c>
      <c r="E12518" s="13" t="s">
        <v>21379</v>
      </c>
      <c r="F12518" s="13" t="s">
        <v>2192</v>
      </c>
      <c r="G12518" s="14" t="s">
        <v>520</v>
      </c>
      <c r="H12518" s="15">
        <f>HYPERLINK("https://docs.wto.org/imrd/directdoc.asp?DDFDocuments/t/G/SPS/NNZL89.DOC","EN")</f>
      </c>
      <c r="I12518" s="15">
        <f>HYPERLINK("https://docs.wto.org/imrd/directdoc.asp?DDFDocuments/u/G/SPS/NNZL89.DOC","FR")</f>
      </c>
      <c r="J12518" s="15">
        <f>HYPERLINK("https://docs.wto.org/imrd/directdoc.asp?DDFDocuments/v/G/SPS/NNZL89.DOC","ES")</f>
      </c>
    </row>
    <row r="12519">
      <c r="A12519" s="10" t="s">
        <v>21380</v>
      </c>
      <c r="B12519" s="11" t="s">
        <v>195</v>
      </c>
      <c r="C12519" s="10" t="s">
        <v>12</v>
      </c>
      <c r="D12519" s="12">
        <v>36970</v>
      </c>
      <c r="E12519" s="13" t="s">
        <v>21381</v>
      </c>
      <c r="F12519" s="13" t="s">
        <v>2192</v>
      </c>
      <c r="G12519" s="14" t="s">
        <v>520</v>
      </c>
      <c r="H12519" s="15">
        <f>HYPERLINK("https://docs.wto.org/imrd/directdoc.asp?DDFDocuments/t/G/SPS/NNZL90.DOC","EN")</f>
      </c>
      <c r="I12519" s="15">
        <f>HYPERLINK("https://docs.wto.org/imrd/directdoc.asp?DDFDocuments/u/G/SPS/NNZL90.DOC","FR")</f>
      </c>
      <c r="J12519" s="15">
        <f>HYPERLINK("https://docs.wto.org/imrd/directdoc.asp?DDFDocuments/v/G/SPS/NNZL90.DOC","ES")</f>
      </c>
    </row>
    <row r="12520">
      <c r="A12520" s="10" t="s">
        <v>21382</v>
      </c>
      <c r="B12520" s="11" t="s">
        <v>72</v>
      </c>
      <c r="C12520" s="10" t="s">
        <v>12</v>
      </c>
      <c r="D12520" s="12">
        <v>36969</v>
      </c>
      <c r="E12520" s="13" t="s">
        <v>21383</v>
      </c>
      <c r="F12520" s="13" t="s">
        <v>9716</v>
      </c>
      <c r="G12520" s="14" t="s">
        <v>19674</v>
      </c>
      <c r="H12520" s="15">
        <f>HYPERLINK("https://docs.wto.org/imrd/directdoc.asp?DDFDocuments/t/G/SPS/NCAN97.DOC","EN")</f>
      </c>
      <c r="I12520" s="15">
        <f>HYPERLINK("https://docs.wto.org/imrd/directdoc.asp?DDFDocuments/u/G/SPS/NCAN97.DOC","FR")</f>
      </c>
      <c r="J12520" s="15">
        <f>HYPERLINK("https://docs.wto.org/imrd/directdoc.asp?DDFDocuments/v/G/SPS/NCAN97.DOC","ES")</f>
      </c>
    </row>
    <row r="12521">
      <c r="A12521" s="10" t="s">
        <v>21384</v>
      </c>
      <c r="B12521" s="11" t="s">
        <v>82</v>
      </c>
      <c r="C12521" s="10" t="s">
        <v>18</v>
      </c>
      <c r="D12521" s="12">
        <v>36957</v>
      </c>
      <c r="E12521" s="13" t="s">
        <v>21385</v>
      </c>
      <c r="F12521" s="13" t="s">
        <v>24</v>
      </c>
      <c r="G12521" s="14"/>
      <c r="H12521" s="15">
        <f>HYPERLINK("https://docs.wto.org/imrd/directdoc.asp?DDFDocuments/q/G/SPS/NEEC114.pdf","EN")</f>
      </c>
      <c r="I12521" s="15">
        <f>HYPERLINK("https://docs.wto.org/imrd/directdoc.asp?DDFDocuments/r/G/SPS/NEEC114.pdf","FR")</f>
      </c>
      <c r="J12521" s="15">
        <f>HYPERLINK("https://docs.wto.org/imrd/directdoc.asp?DDFDocuments/s/G/SPS/NEEC114.pdf","ES")</f>
      </c>
    </row>
    <row r="12522">
      <c r="A12522" s="10" t="s">
        <v>21386</v>
      </c>
      <c r="B12522" s="11" t="s">
        <v>87</v>
      </c>
      <c r="C12522" s="10" t="s">
        <v>201</v>
      </c>
      <c r="D12522" s="12">
        <v>36957</v>
      </c>
      <c r="E12522" s="13" t="s">
        <v>19</v>
      </c>
      <c r="F12522" s="13" t="s">
        <v>1282</v>
      </c>
      <c r="G12522" s="14"/>
      <c r="H12522" s="15">
        <f>HYPERLINK("https://docs.wto.org/imrd/directdoc.asp?DDFDocuments/t/g/sps/NMEX168C1.doc","EN")</f>
      </c>
      <c r="I12522" s="15">
        <f>HYPERLINK("https://docs.wto.org/imrd/directdoc.asp?DDFDocuments/u/g/sps/NMEX168C1.doc","FR")</f>
      </c>
      <c r="J12522" s="15">
        <f>HYPERLINK("https://docs.wto.org/imrd/directdoc.asp?DDFDocuments/v/g/sps/NMEX168C1.doc","ES")</f>
      </c>
    </row>
    <row r="12523">
      <c r="A12523" s="10" t="s">
        <v>21387</v>
      </c>
      <c r="B12523" s="11" t="s">
        <v>233</v>
      </c>
      <c r="C12523" s="10" t="s">
        <v>18</v>
      </c>
      <c r="D12523" s="12">
        <v>36957</v>
      </c>
      <c r="E12523" s="13" t="s">
        <v>21388</v>
      </c>
      <c r="F12523" s="13" t="s">
        <v>32</v>
      </c>
      <c r="G12523" s="14" t="s">
        <v>79</v>
      </c>
      <c r="H12523" s="15">
        <f>HYPERLINK("https://docs.wto.org/imrd/directdoc.asp?DDFDocuments/t/G/SPS/NPER25.DOC","EN")</f>
      </c>
      <c r="I12523" s="15">
        <f>HYPERLINK("https://docs.wto.org/imrd/directdoc.asp?DDFDocuments/u/G/SPS/NPER25.DOC","FR")</f>
      </c>
      <c r="J12523" s="15">
        <f>HYPERLINK("https://docs.wto.org/imrd/directdoc.asp?DDFDocuments/v/G/SPS/NPER25.DOC","ES")</f>
      </c>
    </row>
    <row r="12524">
      <c r="A12524" s="10" t="s">
        <v>21389</v>
      </c>
      <c r="B12524" s="11" t="s">
        <v>554</v>
      </c>
      <c r="C12524" s="10" t="s">
        <v>12</v>
      </c>
      <c r="D12524" s="12">
        <v>36957</v>
      </c>
      <c r="E12524" s="13" t="s">
        <v>21014</v>
      </c>
      <c r="F12524" s="13" t="s">
        <v>7603</v>
      </c>
      <c r="G12524" s="14" t="s">
        <v>257</v>
      </c>
      <c r="H12524" s="15">
        <f>HYPERLINK("https://docs.wto.org/imrd/directdoc.asp?DDFDocuments/t/G/SPS/NSVK16.DOC","EN")</f>
      </c>
      <c r="I12524" s="15">
        <f>HYPERLINK("https://docs.wto.org/imrd/directdoc.asp?DDFDocuments/u/G/SPS/NSVK16.DOC","FR")</f>
      </c>
      <c r="J12524" s="15">
        <f>HYPERLINK("https://docs.wto.org/imrd/directdoc.asp?DDFDocuments/v/G/SPS/NSVK16.DOC","ES")</f>
      </c>
    </row>
    <row r="12525">
      <c r="A12525" s="10" t="s">
        <v>21390</v>
      </c>
      <c r="B12525" s="11" t="s">
        <v>82</v>
      </c>
      <c r="C12525" s="10" t="s">
        <v>40</v>
      </c>
      <c r="D12525" s="12">
        <v>36955</v>
      </c>
      <c r="E12525" s="13" t="s">
        <v>19</v>
      </c>
      <c r="F12525" s="13" t="s">
        <v>5163</v>
      </c>
      <c r="G12525" s="14"/>
      <c r="H12525" s="15">
        <f>HYPERLINK("https://docs.wto.org/imrd/directdoc.asp?DDFDocuments/t/G/SPS/NEEC111A1.DOC","EN")</f>
      </c>
      <c r="I12525" s="15">
        <f>HYPERLINK("https://docs.wto.org/imrd/directdoc.asp?DDFDocuments/u/G/SPS/NEEC111A1.DOC","FR")</f>
      </c>
      <c r="J12525" s="15">
        <f>HYPERLINK("https://docs.wto.org/imrd/directdoc.asp?DDFDocuments/v/G/SPS/NEEC111A1.DOC","ES")</f>
      </c>
    </row>
    <row r="12526">
      <c r="A12526" s="10" t="s">
        <v>21391</v>
      </c>
      <c r="B12526" s="11" t="s">
        <v>82</v>
      </c>
      <c r="C12526" s="10" t="s">
        <v>12</v>
      </c>
      <c r="D12526" s="12">
        <v>36955</v>
      </c>
      <c r="E12526" s="13" t="s">
        <v>21392</v>
      </c>
      <c r="F12526" s="13" t="s">
        <v>2192</v>
      </c>
      <c r="G12526" s="14" t="s">
        <v>520</v>
      </c>
      <c r="H12526" s="15">
        <f>HYPERLINK("https://docs.wto.org/imrd/directdoc.asp?DDFDocuments/t/G/SPS/NEEC113.DOC","EN")</f>
      </c>
      <c r="I12526" s="15">
        <f>HYPERLINK("https://docs.wto.org/imrd/directdoc.asp?DDFDocuments/u/G/SPS/NEEC113.DOC","FR")</f>
      </c>
      <c r="J12526" s="15">
        <f>HYPERLINK("https://docs.wto.org/imrd/directdoc.asp?DDFDocuments/v/G/SPS/NEEC113.DOC","ES")</f>
      </c>
    </row>
    <row r="12527">
      <c r="A12527" s="10" t="s">
        <v>21393</v>
      </c>
      <c r="B12527" s="11" t="s">
        <v>153</v>
      </c>
      <c r="C12527" s="10" t="s">
        <v>12</v>
      </c>
      <c r="D12527" s="12">
        <v>36955</v>
      </c>
      <c r="E12527" s="13" t="s">
        <v>19</v>
      </c>
      <c r="F12527" s="13" t="s">
        <v>6154</v>
      </c>
      <c r="G12527" s="14" t="s">
        <v>21394</v>
      </c>
      <c r="H12527" s="15">
        <f>HYPERLINK("https://docs.wto.org/imrd/directdoc.asp?DDFDocuments/q/G/SPS/NKOR87R1.pdf","EN")</f>
      </c>
      <c r="I12527" s="15">
        <f>HYPERLINK("https://docs.wto.org/imrd/directdoc.asp?DDFDocuments/r/G/SPS/NKOR87R1.pdf","FR")</f>
      </c>
      <c r="J12527" s="15">
        <f>HYPERLINK("https://docs.wto.org/imrd/directdoc.asp?DDFDocuments/s/G/SPS/NKOR87R1.pdf","ES")</f>
      </c>
    </row>
    <row r="12528">
      <c r="A12528" s="10" t="s">
        <v>21395</v>
      </c>
      <c r="B12528" s="11" t="s">
        <v>87</v>
      </c>
      <c r="C12528" s="10" t="s">
        <v>12</v>
      </c>
      <c r="D12528" s="12">
        <v>36955</v>
      </c>
      <c r="E12528" s="13" t="s">
        <v>21396</v>
      </c>
      <c r="F12528" s="13" t="s">
        <v>32</v>
      </c>
      <c r="G12528" s="14"/>
      <c r="H12528" s="15">
        <f>HYPERLINK("https://docs.wto.org/imrd/directdoc.asp?DDFDocuments/t/G/SPS/NMEX170.DOC","EN")</f>
      </c>
      <c r="I12528" s="15">
        <f>HYPERLINK("https://docs.wto.org/imrd/directdoc.asp?DDFDocuments/u/G/SPS/NMEX170.DOC","FR")</f>
      </c>
      <c r="J12528" s="15">
        <f>HYPERLINK("https://docs.wto.org/imrd/directdoc.asp?DDFDocuments/v/G/SPS/NMEX170.DOC","ES")</f>
      </c>
    </row>
    <row r="12529">
      <c r="A12529" s="10" t="s">
        <v>21397</v>
      </c>
      <c r="B12529" s="11" t="s">
        <v>1129</v>
      </c>
      <c r="C12529" s="10" t="s">
        <v>12</v>
      </c>
      <c r="D12529" s="12">
        <v>36955</v>
      </c>
      <c r="E12529" s="13" t="s">
        <v>21398</v>
      </c>
      <c r="F12529" s="13" t="s">
        <v>2192</v>
      </c>
      <c r="G12529" s="14" t="s">
        <v>520</v>
      </c>
      <c r="H12529" s="15">
        <f>HYPERLINK("https://docs.wto.org/imrd/directdoc.asp?DDFDocuments/t/G/SPS/NMYS9.DOC","EN")</f>
      </c>
      <c r="I12529" s="15">
        <f>HYPERLINK("https://docs.wto.org/imrd/directdoc.asp?DDFDocuments/u/G/SPS/NMYS9.DOC","FR")</f>
      </c>
      <c r="J12529" s="15">
        <f>HYPERLINK("https://docs.wto.org/imrd/directdoc.asp?DDFDocuments/v/G/SPS/NMYS9.DOC","ES")</f>
      </c>
    </row>
    <row r="12530">
      <c r="A12530" s="10" t="s">
        <v>21399</v>
      </c>
      <c r="B12530" s="11" t="s">
        <v>161</v>
      </c>
      <c r="C12530" s="10" t="s">
        <v>18</v>
      </c>
      <c r="D12530" s="12">
        <v>36955</v>
      </c>
      <c r="E12530" s="13" t="s">
        <v>2824</v>
      </c>
      <c r="F12530" s="13" t="s">
        <v>21400</v>
      </c>
      <c r="G12530" s="14"/>
      <c r="H12530" s="15">
        <f>HYPERLINK("https://docs.wto.org/imrd/directdoc.asp?DDFDocuments/q/G/SPS/NUSA401.pdf","EN")</f>
      </c>
      <c r="I12530" s="15">
        <f>HYPERLINK("https://docs.wto.org/imrd/directdoc.asp?DDFDocuments/r/G/SPS/NUSA401.pdf","FR")</f>
      </c>
      <c r="J12530" s="15">
        <f>HYPERLINK("https://docs.wto.org/imrd/directdoc.asp?DDFDocuments/s/G/SPS/NUSA401.pdf","ES")</f>
      </c>
    </row>
    <row r="12531">
      <c r="A12531" s="10" t="s">
        <v>21401</v>
      </c>
      <c r="B12531" s="11" t="s">
        <v>87</v>
      </c>
      <c r="C12531" s="10" t="s">
        <v>18</v>
      </c>
      <c r="D12531" s="12">
        <v>36952</v>
      </c>
      <c r="E12531" s="13" t="s">
        <v>285</v>
      </c>
      <c r="F12531" s="13" t="s">
        <v>1282</v>
      </c>
      <c r="G12531" s="14"/>
      <c r="H12531" s="15">
        <f>HYPERLINK("https://docs.wto.org/imrd/directdoc.asp?DDFDocuments/t/g/sps/NMEX168.doc","EN")</f>
      </c>
      <c r="I12531" s="15">
        <f>HYPERLINK("https://docs.wto.org/imrd/directdoc.asp?DDFDocuments/u/g/sps/NMEX168.doc","FR")</f>
      </c>
      <c r="J12531" s="15">
        <f>HYPERLINK("https://docs.wto.org/imrd/directdoc.asp?DDFDocuments/v/g/sps/NMEX168.doc","ES")</f>
      </c>
    </row>
    <row r="12532">
      <c r="A12532" s="10" t="s">
        <v>21402</v>
      </c>
      <c r="B12532" s="11" t="s">
        <v>87</v>
      </c>
      <c r="C12532" s="10" t="s">
        <v>12</v>
      </c>
      <c r="D12532" s="12">
        <v>36952</v>
      </c>
      <c r="E12532" s="13" t="s">
        <v>969</v>
      </c>
      <c r="F12532" s="13" t="s">
        <v>80</v>
      </c>
      <c r="G12532" s="14"/>
      <c r="H12532" s="15">
        <f>HYPERLINK("https://docs.wto.org/imrd/directdoc.asp?DDFDocuments/t/g/sps/NMEX169.doc","EN")</f>
      </c>
      <c r="I12532" s="15">
        <f>HYPERLINK("https://docs.wto.org/imrd/directdoc.asp?DDFDocuments/u/g/sps/NMEX169.doc","FR")</f>
      </c>
      <c r="J12532" s="15">
        <f>HYPERLINK("https://docs.wto.org/imrd/directdoc.asp?DDFDocuments/v/g/sps/NMEX169.doc","ES")</f>
      </c>
    </row>
    <row r="12533">
      <c r="A12533" s="10" t="s">
        <v>21403</v>
      </c>
      <c r="B12533" s="11" t="s">
        <v>1096</v>
      </c>
      <c r="C12533" s="10" t="s">
        <v>18</v>
      </c>
      <c r="D12533" s="12">
        <v>36952</v>
      </c>
      <c r="E12533" s="13" t="s">
        <v>21404</v>
      </c>
      <c r="F12533" s="13" t="s">
        <v>10040</v>
      </c>
      <c r="G12533" s="14"/>
      <c r="H12533" s="15">
        <f>HYPERLINK("https://docs.wto.org/imrd/directdoc.asp?DDFDocuments/t/g/sps/NSGP15.doc","EN")</f>
      </c>
      <c r="I12533" s="15">
        <f>HYPERLINK("https://docs.wto.org/imrd/directdoc.asp?DDFDocuments/u/g/sps/NSGP15.doc","FR")</f>
      </c>
      <c r="J12533" s="15">
        <f>HYPERLINK("https://docs.wto.org/imrd/directdoc.asp?DDFDocuments/v/g/sps/NSGP15.doc","ES")</f>
      </c>
    </row>
    <row r="12534">
      <c r="A12534" s="10" t="s">
        <v>21405</v>
      </c>
      <c r="B12534" s="11" t="s">
        <v>147</v>
      </c>
      <c r="C12534" s="10" t="s">
        <v>12</v>
      </c>
      <c r="D12534" s="12">
        <v>36948</v>
      </c>
      <c r="E12534" s="13" t="s">
        <v>19</v>
      </c>
      <c r="F12534" s="13" t="s">
        <v>7603</v>
      </c>
      <c r="G12534" s="14" t="s">
        <v>257</v>
      </c>
      <c r="H12534" s="15">
        <f>HYPERLINK("https://docs.wto.org/imrd/directdoc.asp?DDFDocuments/t/G/SPS/NBGR3R2.DOC","EN")</f>
      </c>
      <c r="I12534" s="15">
        <f>HYPERLINK("https://docs.wto.org/imrd/directdoc.asp?DDFDocuments/u/G/SPS/NBGR3R2.DOC","FR")</f>
      </c>
      <c r="J12534" s="15">
        <f>HYPERLINK("https://docs.wto.org/imrd/directdoc.asp?DDFDocuments/v/G/SPS/NBGR3R2.DOC","ES")</f>
      </c>
    </row>
    <row r="12535">
      <c r="A12535" s="10" t="s">
        <v>21406</v>
      </c>
      <c r="B12535" s="11" t="s">
        <v>1129</v>
      </c>
      <c r="C12535" s="10" t="s">
        <v>12</v>
      </c>
      <c r="D12535" s="12">
        <v>36948</v>
      </c>
      <c r="E12535" s="13" t="s">
        <v>21407</v>
      </c>
      <c r="F12535" s="13" t="s">
        <v>11344</v>
      </c>
      <c r="G12535" s="14" t="s">
        <v>257</v>
      </c>
      <c r="H12535" s="15">
        <f>HYPERLINK("https://docs.wto.org/imrd/directdoc.asp?DDFDocuments/t/G/SPS/NMYS8.DOC","EN")</f>
      </c>
      <c r="I12535" s="15">
        <f>HYPERLINK("https://docs.wto.org/imrd/directdoc.asp?DDFDocuments/u/G/SPS/NMYS8.DOC","FR")</f>
      </c>
      <c r="J12535" s="15">
        <f>HYPERLINK("https://docs.wto.org/imrd/directdoc.asp?DDFDocuments/v/G/SPS/NMYS8.DOC","ES")</f>
      </c>
    </row>
    <row r="12536">
      <c r="A12536" s="10" t="s">
        <v>21408</v>
      </c>
      <c r="B12536" s="11" t="s">
        <v>195</v>
      </c>
      <c r="C12536" s="10" t="s">
        <v>12</v>
      </c>
      <c r="D12536" s="12">
        <v>36948</v>
      </c>
      <c r="E12536" s="13" t="s">
        <v>21409</v>
      </c>
      <c r="F12536" s="13" t="s">
        <v>3303</v>
      </c>
      <c r="G12536" s="14" t="s">
        <v>21410</v>
      </c>
      <c r="H12536" s="15">
        <f>HYPERLINK("https://docs.wto.org/imrd/directdoc.asp?DDFDocuments/t/G/SPS/NNZL79.DOC","EN")</f>
      </c>
      <c r="I12536" s="15">
        <f>HYPERLINK("https://docs.wto.org/imrd/directdoc.asp?DDFDocuments/u/G/SPS/NNZL79.DOC","FR")</f>
      </c>
      <c r="J12536" s="15">
        <f>HYPERLINK("https://docs.wto.org/imrd/directdoc.asp?DDFDocuments/v/G/SPS/NNZL79.DOC","ES")</f>
      </c>
    </row>
    <row r="12537">
      <c r="A12537" s="10" t="s">
        <v>21411</v>
      </c>
      <c r="B12537" s="11" t="s">
        <v>1096</v>
      </c>
      <c r="C12537" s="10" t="s">
        <v>12</v>
      </c>
      <c r="D12537" s="12">
        <v>36948</v>
      </c>
      <c r="E12537" s="13" t="s">
        <v>21256</v>
      </c>
      <c r="F12537" s="13" t="s">
        <v>6521</v>
      </c>
      <c r="G12537" s="14" t="s">
        <v>520</v>
      </c>
      <c r="H12537" s="15">
        <f>HYPERLINK("https://docs.wto.org/imrd/directdoc.asp?DDFDocuments/t/G/SPS/NSGP14.DOC","EN")</f>
      </c>
      <c r="I12537" s="15">
        <f>HYPERLINK("https://docs.wto.org/imrd/directdoc.asp?DDFDocuments/u/G/SPS/NSGP14.DOC","FR")</f>
      </c>
      <c r="J12537" s="15">
        <f>HYPERLINK("https://docs.wto.org/imrd/directdoc.asp?DDFDocuments/v/G/SPS/NSGP14.DOC","ES")</f>
      </c>
    </row>
    <row r="12538">
      <c r="A12538" s="10" t="s">
        <v>21412</v>
      </c>
      <c r="B12538" s="11" t="s">
        <v>153</v>
      </c>
      <c r="C12538" s="10" t="s">
        <v>12</v>
      </c>
      <c r="D12538" s="12">
        <v>36944</v>
      </c>
      <c r="E12538" s="13" t="s">
        <v>21413</v>
      </c>
      <c r="F12538" s="13" t="s">
        <v>6154</v>
      </c>
      <c r="G12538" s="14" t="s">
        <v>21394</v>
      </c>
      <c r="H12538" s="15">
        <f>HYPERLINK("https://docs.wto.org/imrd/directdoc.asp?DDFDocuments/q/G/SPS/NKOR87.pdf","EN")</f>
      </c>
      <c r="I12538" s="15">
        <f>HYPERLINK("https://docs.wto.org/imrd/directdoc.asp?DDFDocuments/r/G/SPS/NKOR87.pdf","FR")</f>
      </c>
      <c r="J12538" s="15">
        <f>HYPERLINK("https://docs.wto.org/imrd/directdoc.asp?DDFDocuments/s/G/SPS/NKOR87.pdf","ES")</f>
      </c>
    </row>
    <row r="12539">
      <c r="A12539" s="10" t="s">
        <v>21414</v>
      </c>
      <c r="B12539" s="11" t="s">
        <v>365</v>
      </c>
      <c r="C12539" s="10" t="s">
        <v>18</v>
      </c>
      <c r="D12539" s="12">
        <v>36942</v>
      </c>
      <c r="E12539" s="13" t="s">
        <v>21415</v>
      </c>
      <c r="F12539" s="13" t="s">
        <v>992</v>
      </c>
      <c r="G12539" s="14" t="s">
        <v>3481</v>
      </c>
      <c r="H12539" s="15">
        <f>HYPERLINK("https://docs.wto.org/imrd/directdoc.asp?DDFDocuments/t/g/sps/NCHL70.doc","EN")</f>
      </c>
      <c r="I12539" s="15">
        <f>HYPERLINK("https://docs.wto.org/imrd/directdoc.asp?DDFDocuments/u/g/sps/NCHL70.doc","FR")</f>
      </c>
      <c r="J12539" s="15">
        <f>HYPERLINK("https://docs.wto.org/imrd/directdoc.asp?DDFDocuments/v/g/sps/NCHL70.doc","ES")</f>
      </c>
    </row>
    <row r="12540">
      <c r="A12540" s="10" t="s">
        <v>21416</v>
      </c>
      <c r="B12540" s="11" t="s">
        <v>365</v>
      </c>
      <c r="C12540" s="10" t="s">
        <v>18</v>
      </c>
      <c r="D12540" s="12">
        <v>36942</v>
      </c>
      <c r="E12540" s="13" t="s">
        <v>21417</v>
      </c>
      <c r="F12540" s="13" t="s">
        <v>992</v>
      </c>
      <c r="G12540" s="14"/>
      <c r="H12540" s="15">
        <f>HYPERLINK("https://docs.wto.org/imrd/directdoc.asp?DDFDocuments/t/G/SPS/NCHL71.DOC","EN")</f>
      </c>
      <c r="I12540" s="15">
        <f>HYPERLINK("https://docs.wto.org/imrd/directdoc.asp?DDFDocuments/u/G/SPS/NCHL71.DOC","FR")</f>
      </c>
      <c r="J12540" s="15">
        <f>HYPERLINK("https://docs.wto.org/imrd/directdoc.asp?DDFDocuments/v/G/SPS/NCHL71.DOC","ES")</f>
      </c>
    </row>
    <row r="12541">
      <c r="A12541" s="10" t="s">
        <v>21418</v>
      </c>
      <c r="B12541" s="11" t="s">
        <v>188</v>
      </c>
      <c r="C12541" s="10" t="s">
        <v>18</v>
      </c>
      <c r="D12541" s="12">
        <v>36941</v>
      </c>
      <c r="E12541" s="13" t="s">
        <v>21419</v>
      </c>
      <c r="F12541" s="13" t="s">
        <v>1282</v>
      </c>
      <c r="G12541" s="14"/>
      <c r="H12541" s="15">
        <f>HYPERLINK("https://docs.wto.org/imrd/directdoc.asp?DDFDocuments/q/G/SPS/NAUS126.pdf","EN")</f>
      </c>
      <c r="I12541" s="15">
        <f>HYPERLINK("https://docs.wto.org/imrd/directdoc.asp?DDFDocuments/r/G/SPS/NAUS126.pdf","FR")</f>
      </c>
      <c r="J12541" s="15">
        <f>HYPERLINK("https://docs.wto.org/imrd/directdoc.asp?DDFDocuments/s/G/SPS/NAUS126.pdf","ES")</f>
      </c>
    </row>
    <row r="12542">
      <c r="A12542" s="10" t="s">
        <v>21420</v>
      </c>
      <c r="B12542" s="11" t="s">
        <v>34</v>
      </c>
      <c r="C12542" s="10" t="s">
        <v>12</v>
      </c>
      <c r="D12542" s="12">
        <v>36941</v>
      </c>
      <c r="E12542" s="13" t="s">
        <v>21421</v>
      </c>
      <c r="F12542" s="13" t="s">
        <v>7603</v>
      </c>
      <c r="G12542" s="14"/>
      <c r="H12542" s="15">
        <f>HYPERLINK("https://docs.wto.org/imrd/directdoc.asp?DDFDocuments/t/g/sps/NJPN65.doc","EN")</f>
      </c>
      <c r="I12542" s="15">
        <f>HYPERLINK("https://docs.wto.org/imrd/directdoc.asp?DDFDocuments/u/g/sps/NJPN65.doc","FR")</f>
      </c>
      <c r="J12542" s="15">
        <f>HYPERLINK("https://docs.wto.org/imrd/directdoc.asp?DDFDocuments/v/g/sps/NJPN65.doc","ES")</f>
      </c>
    </row>
    <row r="12543">
      <c r="A12543" s="10" t="s">
        <v>21422</v>
      </c>
      <c r="B12543" s="11" t="s">
        <v>161</v>
      </c>
      <c r="C12543" s="10" t="s">
        <v>12</v>
      </c>
      <c r="D12543" s="12">
        <v>36935</v>
      </c>
      <c r="E12543" s="13" t="s">
        <v>21423</v>
      </c>
      <c r="F12543" s="13" t="s">
        <v>2192</v>
      </c>
      <c r="G12543" s="14" t="s">
        <v>168</v>
      </c>
      <c r="H12543" s="15">
        <f>HYPERLINK("https://docs.wto.org/imrd/directdoc.asp?DDFDocuments/t/g/sps/NUSA395.doc","EN")</f>
      </c>
      <c r="I12543" s="15">
        <f>HYPERLINK("https://docs.wto.org/imrd/directdoc.asp?DDFDocuments/u/g/sps/NUSA395.doc","FR")</f>
      </c>
      <c r="J12543" s="15">
        <f>HYPERLINK("https://docs.wto.org/imrd/directdoc.asp?DDFDocuments/v/g/sps/NUSA395.doc","ES")</f>
      </c>
    </row>
    <row r="12544">
      <c r="A12544" s="10" t="s">
        <v>21424</v>
      </c>
      <c r="B12544" s="11" t="s">
        <v>161</v>
      </c>
      <c r="C12544" s="10" t="s">
        <v>18</v>
      </c>
      <c r="D12544" s="12">
        <v>36935</v>
      </c>
      <c r="E12544" s="13" t="s">
        <v>9148</v>
      </c>
      <c r="F12544" s="13" t="s">
        <v>3291</v>
      </c>
      <c r="G12544" s="14"/>
      <c r="H12544" s="15">
        <f>HYPERLINK("https://docs.wto.org/imrd/directdoc.asp?DDFDocuments/t/G/SPS/NUSA396.DOC","EN")</f>
      </c>
      <c r="I12544" s="15">
        <f>HYPERLINK("https://docs.wto.org/imrd/directdoc.asp?DDFDocuments/u/G/SPS/NUSA396.DOC","FR")</f>
      </c>
      <c r="J12544" s="15">
        <f>HYPERLINK("https://docs.wto.org/imrd/directdoc.asp?DDFDocuments/v/G/SPS/NUSA396.DOC","ES")</f>
      </c>
    </row>
    <row r="12545">
      <c r="A12545" s="10" t="s">
        <v>21425</v>
      </c>
      <c r="B12545" s="11" t="s">
        <v>124</v>
      </c>
      <c r="C12545" s="10" t="s">
        <v>12</v>
      </c>
      <c r="D12545" s="12">
        <v>36934</v>
      </c>
      <c r="E12545" s="13" t="s">
        <v>21426</v>
      </c>
      <c r="F12545" s="13" t="s">
        <v>6154</v>
      </c>
      <c r="G12545" s="14" t="s">
        <v>14097</v>
      </c>
      <c r="H12545" s="15">
        <f>HYPERLINK("https://docs.wto.org/imrd/directdoc.asp?DDFDocuments/q/G/SPS/NIDN14.pdf","EN")</f>
      </c>
      <c r="I12545" s="15">
        <f>HYPERLINK("https://docs.wto.org/imrd/directdoc.asp?DDFDocuments/r/G/SPS/NIDN14.pdf","FR")</f>
      </c>
      <c r="J12545" s="15">
        <f>HYPERLINK("https://docs.wto.org/imrd/directdoc.asp?DDFDocuments/s/G/SPS/NIDN14.pdf","ES")</f>
      </c>
    </row>
    <row r="12546">
      <c r="A12546" s="10" t="s">
        <v>21427</v>
      </c>
      <c r="B12546" s="11" t="s">
        <v>82</v>
      </c>
      <c r="C12546" s="10" t="s">
        <v>18</v>
      </c>
      <c r="D12546" s="12">
        <v>36930</v>
      </c>
      <c r="E12546" s="13" t="s">
        <v>21428</v>
      </c>
      <c r="F12546" s="13" t="s">
        <v>6759</v>
      </c>
      <c r="G12546" s="14"/>
      <c r="H12546" s="15">
        <f>HYPERLINK("https://docs.wto.org/imrd/directdoc.asp?DDFDocuments/q/G/SPS/NEEC111.pdf","EN")</f>
      </c>
      <c r="I12546" s="15">
        <f>HYPERLINK("https://docs.wto.org/imrd/directdoc.asp?DDFDocuments/r/G/SPS/NEEC111.pdf","FR")</f>
      </c>
      <c r="J12546" s="15">
        <f>HYPERLINK("https://docs.wto.org/imrd/directdoc.asp?DDFDocuments/s/G/SPS/NEEC111.pdf","ES")</f>
      </c>
    </row>
    <row r="12547">
      <c r="A12547" s="10" t="s">
        <v>21429</v>
      </c>
      <c r="B12547" s="11" t="s">
        <v>233</v>
      </c>
      <c r="C12547" s="10" t="s">
        <v>12</v>
      </c>
      <c r="D12547" s="12">
        <v>36930</v>
      </c>
      <c r="E12547" s="13" t="s">
        <v>21430</v>
      </c>
      <c r="F12547" s="13" t="s">
        <v>7603</v>
      </c>
      <c r="G12547" s="14" t="s">
        <v>257</v>
      </c>
      <c r="H12547" s="15">
        <f>HYPERLINK("https://docs.wto.org/imrd/directdoc.asp?DDFDocuments/t/G/SPS/NPER24.DOC","EN")</f>
      </c>
      <c r="I12547" s="15">
        <f>HYPERLINK("https://docs.wto.org/imrd/directdoc.asp?DDFDocuments/u/G/SPS/NPER24.DOC","FR")</f>
      </c>
      <c r="J12547" s="15">
        <f>HYPERLINK("https://docs.wto.org/imrd/directdoc.asp?DDFDocuments/v/G/SPS/NPER24.DOC","ES")</f>
      </c>
    </row>
    <row r="12548">
      <c r="A12548" s="10" t="s">
        <v>21431</v>
      </c>
      <c r="B12548" s="11" t="s">
        <v>145</v>
      </c>
      <c r="C12548" s="10" t="s">
        <v>18</v>
      </c>
      <c r="D12548" s="12">
        <v>36928</v>
      </c>
      <c r="E12548" s="13" t="s">
        <v>21432</v>
      </c>
      <c r="F12548" s="13" t="s">
        <v>5438</v>
      </c>
      <c r="G12548" s="14" t="s">
        <v>781</v>
      </c>
      <c r="H12548" s="15">
        <f>HYPERLINK("https://docs.wto.org/imrd/directdoc.asp?DDFDocuments/t/G/SPS/NPHL26.DOC","EN")</f>
      </c>
      <c r="I12548" s="15">
        <f>HYPERLINK("https://docs.wto.org/imrd/directdoc.asp?DDFDocuments/u/G/SPS/NPHL26.DOC","FR")</f>
      </c>
      <c r="J12548" s="15">
        <f>HYPERLINK("https://docs.wto.org/imrd/directdoc.asp?DDFDocuments/v/G/SPS/NPHL26.DOC","ES")</f>
      </c>
    </row>
    <row r="12549">
      <c r="A12549" s="10" t="s">
        <v>21433</v>
      </c>
      <c r="B12549" s="11" t="s">
        <v>195</v>
      </c>
      <c r="C12549" s="10" t="s">
        <v>18</v>
      </c>
      <c r="D12549" s="12">
        <v>36927</v>
      </c>
      <c r="E12549" s="13" t="s">
        <v>21285</v>
      </c>
      <c r="F12549" s="13" t="s">
        <v>21434</v>
      </c>
      <c r="G12549" s="14" t="s">
        <v>2519</v>
      </c>
      <c r="H12549" s="15">
        <f>HYPERLINK("https://docs.wto.org/imrd/directdoc.asp?DDFDocuments/t/G/SPS/NNZL78.DOC","EN")</f>
      </c>
      <c r="I12549" s="15">
        <f>HYPERLINK("https://docs.wto.org/imrd/directdoc.asp?DDFDocuments/u/G/SPS/NNZL78.DOC","FR")</f>
      </c>
      <c r="J12549" s="15">
        <f>HYPERLINK("https://docs.wto.org/imrd/directdoc.asp?DDFDocuments/v/G/SPS/NNZL78.DOC","ES")</f>
      </c>
    </row>
    <row r="12550">
      <c r="A12550" s="10" t="s">
        <v>21435</v>
      </c>
      <c r="B12550" s="11" t="s">
        <v>233</v>
      </c>
      <c r="C12550" s="10" t="s">
        <v>18</v>
      </c>
      <c r="D12550" s="12">
        <v>36927</v>
      </c>
      <c r="E12550" s="13" t="s">
        <v>20864</v>
      </c>
      <c r="F12550" s="13" t="s">
        <v>32</v>
      </c>
      <c r="G12550" s="14"/>
      <c r="H12550" s="15">
        <f>HYPERLINK("https://docs.wto.org/imrd/directdoc.asp?DDFDocuments/q/G/SPS/NPER22.pdf","EN")</f>
      </c>
      <c r="I12550" s="15">
        <f>HYPERLINK("https://docs.wto.org/imrd/directdoc.asp?DDFDocuments/r/G/SPS/NPER22.pdf","FR")</f>
      </c>
      <c r="J12550" s="15">
        <f>HYPERLINK("https://docs.wto.org/imrd/directdoc.asp?DDFDocuments/s/G/SPS/NPER22.pdf","ES")</f>
      </c>
    </row>
    <row r="12551">
      <c r="A12551" s="10" t="s">
        <v>21436</v>
      </c>
      <c r="B12551" s="11" t="s">
        <v>233</v>
      </c>
      <c r="C12551" s="10" t="s">
        <v>18</v>
      </c>
      <c r="D12551" s="12">
        <v>36927</v>
      </c>
      <c r="E12551" s="13" t="s">
        <v>21437</v>
      </c>
      <c r="F12551" s="13" t="s">
        <v>21438</v>
      </c>
      <c r="G12551" s="14"/>
      <c r="H12551" s="15">
        <f>HYPERLINK("https://docs.wto.org/imrd/directdoc.asp?DDFDocuments/t/G/SPS/NPER23.DOC","EN")</f>
      </c>
      <c r="I12551" s="15">
        <f>HYPERLINK("https://docs.wto.org/imrd/directdoc.asp?DDFDocuments/u/G/SPS/NPER23.DOC","FR")</f>
      </c>
      <c r="J12551" s="15">
        <f>HYPERLINK("https://docs.wto.org/imrd/directdoc.asp?DDFDocuments/v/G/SPS/NPER23.DOC","ES")</f>
      </c>
    </row>
    <row r="12552">
      <c r="A12552" s="10" t="s">
        <v>21439</v>
      </c>
      <c r="B12552" s="11" t="s">
        <v>34</v>
      </c>
      <c r="C12552" s="10" t="s">
        <v>18</v>
      </c>
      <c r="D12552" s="12">
        <v>36924</v>
      </c>
      <c r="E12552" s="13" t="s">
        <v>21440</v>
      </c>
      <c r="F12552" s="13" t="s">
        <v>8787</v>
      </c>
      <c r="G12552" s="14"/>
      <c r="H12552" s="15">
        <f>HYPERLINK("https://docs.wto.org/imrd/directdoc.asp?DDFDocuments/t/g/sps/NJPN64.doc","EN")</f>
      </c>
      <c r="I12552" s="15">
        <f>HYPERLINK("https://docs.wto.org/imrd/directdoc.asp?DDFDocuments/u/g/sps/NJPN64.doc","FR")</f>
      </c>
      <c r="J12552" s="15">
        <f>HYPERLINK("https://docs.wto.org/imrd/directdoc.asp?DDFDocuments/v/g/sps/NJPN64.doc","ES")</f>
      </c>
    </row>
    <row r="12553">
      <c r="A12553" s="10" t="s">
        <v>21441</v>
      </c>
      <c r="B12553" s="11" t="s">
        <v>153</v>
      </c>
      <c r="C12553" s="10" t="s">
        <v>12</v>
      </c>
      <c r="D12553" s="12">
        <v>36924</v>
      </c>
      <c r="E12553" s="13" t="s">
        <v>21442</v>
      </c>
      <c r="F12553" s="13" t="s">
        <v>6154</v>
      </c>
      <c r="G12553" s="14" t="s">
        <v>21443</v>
      </c>
      <c r="H12553" s="15">
        <f>HYPERLINK("https://docs.wto.org/imrd/directdoc.asp?DDFDocuments/q/G/SPS/NKOR85.pdf","EN")</f>
      </c>
      <c r="I12553" s="15">
        <f>HYPERLINK("https://docs.wto.org/imrd/directdoc.asp?DDFDocuments/r/G/SPS/NKOR85.pdf","FR")</f>
      </c>
      <c r="J12553" s="15">
        <f>HYPERLINK("https://docs.wto.org/imrd/directdoc.asp?DDFDocuments/s/G/SPS/NKOR85.pdf","ES")</f>
      </c>
    </row>
    <row r="12554">
      <c r="A12554" s="10" t="s">
        <v>21444</v>
      </c>
      <c r="B12554" s="11" t="s">
        <v>153</v>
      </c>
      <c r="C12554" s="10" t="s">
        <v>12</v>
      </c>
      <c r="D12554" s="12">
        <v>36924</v>
      </c>
      <c r="E12554" s="13" t="s">
        <v>21445</v>
      </c>
      <c r="F12554" s="13" t="s">
        <v>18588</v>
      </c>
      <c r="G12554" s="14" t="s">
        <v>13246</v>
      </c>
      <c r="H12554" s="15">
        <f>HYPERLINK("https://docs.wto.org/imrd/directdoc.asp?DDFDocuments/t/G/SPS/NKOR86.DOC","EN")</f>
      </c>
      <c r="I12554" s="15">
        <f>HYPERLINK("https://docs.wto.org/imrd/directdoc.asp?DDFDocuments/u/G/SPS/NKOR86.DOC","FR")</f>
      </c>
      <c r="J12554" s="15">
        <f>HYPERLINK("https://docs.wto.org/imrd/directdoc.asp?DDFDocuments/v/G/SPS/NKOR86.DOC","ES")</f>
      </c>
    </row>
    <row r="12555">
      <c r="A12555" s="10" t="s">
        <v>21446</v>
      </c>
      <c r="B12555" s="11" t="s">
        <v>161</v>
      </c>
      <c r="C12555" s="10" t="s">
        <v>40</v>
      </c>
      <c r="D12555" s="12">
        <v>36924</v>
      </c>
      <c r="E12555" s="13" t="s">
        <v>19</v>
      </c>
      <c r="F12555" s="13" t="s">
        <v>5163</v>
      </c>
      <c r="G12555" s="14"/>
      <c r="H12555" s="15">
        <f>HYPERLINK("https://docs.wto.org/imrd/directdoc.asp?DDFDocuments/t/G/SPS/NUSA360A1.DOC","EN")</f>
      </c>
      <c r="I12555" s="15">
        <f>HYPERLINK("https://docs.wto.org/imrd/directdoc.asp?DDFDocuments/u/G/SPS/NUSA360A1.DOC","FR")</f>
      </c>
      <c r="J12555" s="15">
        <f>HYPERLINK("https://docs.wto.org/imrd/directdoc.asp?DDFDocuments/v/G/SPS/NUSA360A1.DOC","ES")</f>
      </c>
    </row>
    <row r="12556">
      <c r="A12556" s="10" t="s">
        <v>21447</v>
      </c>
      <c r="B12556" s="11" t="s">
        <v>365</v>
      </c>
      <c r="C12556" s="10" t="s">
        <v>18</v>
      </c>
      <c r="D12556" s="12">
        <v>36921</v>
      </c>
      <c r="E12556" s="13" t="s">
        <v>21448</v>
      </c>
      <c r="F12556" s="13" t="s">
        <v>1282</v>
      </c>
      <c r="G12556" s="14"/>
      <c r="H12556" s="15">
        <f>HYPERLINK("https://docs.wto.org/imrd/directdoc.asp?DDFDocuments/t/g/sps/NCHL68.doc","EN")</f>
      </c>
      <c r="I12556" s="15">
        <f>HYPERLINK("https://docs.wto.org/imrd/directdoc.asp?DDFDocuments/u/g/sps/NCHL68.doc","FR")</f>
      </c>
      <c r="J12556" s="15">
        <f>HYPERLINK("https://docs.wto.org/imrd/directdoc.asp?DDFDocuments/v/g/sps/NCHL68.doc","ES")</f>
      </c>
    </row>
    <row r="12557">
      <c r="A12557" s="10" t="s">
        <v>21449</v>
      </c>
      <c r="B12557" s="11" t="s">
        <v>365</v>
      </c>
      <c r="C12557" s="10" t="s">
        <v>18</v>
      </c>
      <c r="D12557" s="12">
        <v>36921</v>
      </c>
      <c r="E12557" s="13" t="s">
        <v>21450</v>
      </c>
      <c r="F12557" s="13" t="s">
        <v>1282</v>
      </c>
      <c r="G12557" s="14"/>
      <c r="H12557" s="15">
        <f>HYPERLINK("https://docs.wto.org/imrd/directdoc.asp?DDFDocuments/q/G/SPS/NCHL69.pdf","EN")</f>
      </c>
      <c r="I12557" s="15">
        <f>HYPERLINK("https://docs.wto.org/imrd/directdoc.asp?DDFDocuments/r/G/SPS/NCHL69.pdf","FR")</f>
      </c>
      <c r="J12557" s="15">
        <f>HYPERLINK("https://docs.wto.org/imrd/directdoc.asp?DDFDocuments/s/G/SPS/NCHL69.pdf","ES")</f>
      </c>
    </row>
    <row r="12558">
      <c r="A12558" s="10" t="s">
        <v>21451</v>
      </c>
      <c r="B12558" s="11" t="s">
        <v>188</v>
      </c>
      <c r="C12558" s="10" t="s">
        <v>12</v>
      </c>
      <c r="D12558" s="12">
        <v>36920</v>
      </c>
      <c r="E12558" s="13" t="s">
        <v>21452</v>
      </c>
      <c r="F12558" s="13" t="s">
        <v>7603</v>
      </c>
      <c r="G12558" s="14" t="s">
        <v>257</v>
      </c>
      <c r="H12558" s="15">
        <f>HYPERLINK("https://docs.wto.org/imrd/directdoc.asp?DDFDocuments/t/G/SPS/NAUS125.DOC","EN")</f>
      </c>
      <c r="I12558" s="15">
        <f>HYPERLINK("https://docs.wto.org/imrd/directdoc.asp?DDFDocuments/u/G/SPS/NAUS125.DOC","FR")</f>
      </c>
      <c r="J12558" s="15">
        <f>HYPERLINK("https://docs.wto.org/imrd/directdoc.asp?DDFDocuments/v/G/SPS/NAUS125.DOC","ES")</f>
      </c>
    </row>
    <row r="12559">
      <c r="A12559" s="10" t="s">
        <v>21453</v>
      </c>
      <c r="B12559" s="11" t="s">
        <v>153</v>
      </c>
      <c r="C12559" s="10" t="s">
        <v>12</v>
      </c>
      <c r="D12559" s="12">
        <v>36920</v>
      </c>
      <c r="E12559" s="13" t="s">
        <v>21454</v>
      </c>
      <c r="F12559" s="13" t="s">
        <v>3086</v>
      </c>
      <c r="G12559" s="14" t="s">
        <v>257</v>
      </c>
      <c r="H12559" s="15">
        <f>HYPERLINK("https://docs.wto.org/imrd/directdoc.asp?DDFDocuments/q/G/SPS/NKOR83.pdf","EN")</f>
      </c>
      <c r="I12559" s="15">
        <f>HYPERLINK("https://docs.wto.org/imrd/directdoc.asp?DDFDocuments/r/G/SPS/NKOR83.pdf","FR")</f>
      </c>
      <c r="J12559" s="15">
        <f>HYPERLINK("https://docs.wto.org/imrd/directdoc.asp?DDFDocuments/s/G/SPS/NKOR83.pdf","ES")</f>
      </c>
    </row>
    <row r="12560">
      <c r="A12560" s="10" t="s">
        <v>21455</v>
      </c>
      <c r="B12560" s="11" t="s">
        <v>153</v>
      </c>
      <c r="C12560" s="10" t="s">
        <v>18</v>
      </c>
      <c r="D12560" s="12">
        <v>36920</v>
      </c>
      <c r="E12560" s="13" t="s">
        <v>21456</v>
      </c>
      <c r="F12560" s="13" t="s">
        <v>14767</v>
      </c>
      <c r="G12560" s="14"/>
      <c r="H12560" s="15">
        <f>HYPERLINK("https://docs.wto.org/imrd/directdoc.asp?DDFDocuments/t/g/sps/NKOR84.doc","EN")</f>
      </c>
      <c r="I12560" s="15">
        <f>HYPERLINK("https://docs.wto.org/imrd/directdoc.asp?DDFDocuments/u/g/sps/NKOR84.doc","FR")</f>
      </c>
      <c r="J12560" s="15">
        <f>HYPERLINK("https://docs.wto.org/imrd/directdoc.asp?DDFDocuments/v/g/sps/NKOR84.doc","ES")</f>
      </c>
    </row>
    <row r="12561">
      <c r="A12561" s="10" t="s">
        <v>21457</v>
      </c>
      <c r="B12561" s="11" t="s">
        <v>1944</v>
      </c>
      <c r="C12561" s="10" t="s">
        <v>12</v>
      </c>
      <c r="D12561" s="12">
        <v>36920</v>
      </c>
      <c r="E12561" s="13" t="s">
        <v>21458</v>
      </c>
      <c r="F12561" s="13" t="s">
        <v>158</v>
      </c>
      <c r="G12561" s="14"/>
      <c r="H12561" s="15">
        <f>HYPERLINK("https://docs.wto.org/imrd/directdoc.asp?DDFDocuments/q/G/SPS/NPAN33.pdf","EN")</f>
      </c>
      <c r="I12561" s="15">
        <f>HYPERLINK("https://docs.wto.org/imrd/directdoc.asp?DDFDocuments/r/G/SPS/NPAN33.pdf","FR")</f>
      </c>
      <c r="J12561" s="15">
        <f>HYPERLINK("https://docs.wto.org/imrd/directdoc.asp?DDFDocuments/s/G/SPS/NPAN33.pdf","ES")</f>
      </c>
    </row>
    <row r="12562">
      <c r="A12562" s="10" t="s">
        <v>21459</v>
      </c>
      <c r="B12562" s="11" t="s">
        <v>134</v>
      </c>
      <c r="C12562" s="10" t="s">
        <v>18</v>
      </c>
      <c r="D12562" s="12">
        <v>36920</v>
      </c>
      <c r="E12562" s="13" t="s">
        <v>21460</v>
      </c>
      <c r="F12562" s="13" t="s">
        <v>14767</v>
      </c>
      <c r="G12562" s="14" t="s">
        <v>257</v>
      </c>
      <c r="H12562" s="15">
        <f>HYPERLINK("https://docs.wto.org/imrd/directdoc.asp?DDFDocuments/t/G/SPS/NTHA51.DOC","EN")</f>
      </c>
      <c r="I12562" s="15">
        <f>HYPERLINK("https://docs.wto.org/imrd/directdoc.asp?DDFDocuments/u/G/SPS/NTHA51.DOC","FR")</f>
      </c>
      <c r="J12562" s="15">
        <f>HYPERLINK("https://docs.wto.org/imrd/directdoc.asp?DDFDocuments/v/G/SPS/NTHA51.DOC","ES")</f>
      </c>
    </row>
    <row r="12563">
      <c r="A12563" s="10" t="s">
        <v>21461</v>
      </c>
      <c r="B12563" s="11" t="s">
        <v>134</v>
      </c>
      <c r="C12563" s="10" t="s">
        <v>12</v>
      </c>
      <c r="D12563" s="12">
        <v>36920</v>
      </c>
      <c r="E12563" s="13" t="s">
        <v>21462</v>
      </c>
      <c r="F12563" s="13" t="s">
        <v>7603</v>
      </c>
      <c r="G12563" s="14" t="s">
        <v>1412</v>
      </c>
      <c r="H12563" s="15">
        <f>HYPERLINK("https://docs.wto.org/imrd/directdoc.asp?DDFDocuments/t/G/SPS/NTHA52.DOC","EN")</f>
      </c>
      <c r="I12563" s="15">
        <f>HYPERLINK("https://docs.wto.org/imrd/directdoc.asp?DDFDocuments/u/G/SPS/NTHA52.DOC","FR")</f>
      </c>
      <c r="J12563" s="15">
        <f>HYPERLINK("https://docs.wto.org/imrd/directdoc.asp?DDFDocuments/v/G/SPS/NTHA52.DOC","ES")</f>
      </c>
    </row>
    <row r="12564">
      <c r="A12564" s="10" t="s">
        <v>21463</v>
      </c>
      <c r="B12564" s="11" t="s">
        <v>161</v>
      </c>
      <c r="C12564" s="10" t="s">
        <v>18</v>
      </c>
      <c r="D12564" s="12">
        <v>36920</v>
      </c>
      <c r="E12564" s="13" t="s">
        <v>4254</v>
      </c>
      <c r="F12564" s="13" t="s">
        <v>158</v>
      </c>
      <c r="G12564" s="14" t="s">
        <v>145</v>
      </c>
      <c r="H12564" s="15">
        <f>HYPERLINK("https://docs.wto.org/imrd/directdoc.asp?DDFDocuments/t/G/SPS/NUSA387.DOC","EN")</f>
      </c>
      <c r="I12564" s="15">
        <f>HYPERLINK("https://docs.wto.org/imrd/directdoc.asp?DDFDocuments/u/G/SPS/NUSA387.DOC","FR")</f>
      </c>
      <c r="J12564" s="15">
        <f>HYPERLINK("https://docs.wto.org/imrd/directdoc.asp?DDFDocuments/v/G/SPS/NUSA387.DOC","ES")</f>
      </c>
    </row>
    <row r="12565">
      <c r="A12565" s="10" t="s">
        <v>21464</v>
      </c>
      <c r="B12565" s="11" t="s">
        <v>90</v>
      </c>
      <c r="C12565" s="10" t="s">
        <v>12</v>
      </c>
      <c r="D12565" s="12">
        <v>36916</v>
      </c>
      <c r="E12565" s="13" t="s">
        <v>21465</v>
      </c>
      <c r="F12565" s="13" t="s">
        <v>3339</v>
      </c>
      <c r="G12565" s="14" t="s">
        <v>168</v>
      </c>
      <c r="H12565" s="15">
        <f>HYPERLINK("https://docs.wto.org/imrd/directdoc.asp?DDFDocuments/t/g/sps/NMUS2.doc","EN")</f>
      </c>
      <c r="I12565" s="15">
        <f>HYPERLINK("https://docs.wto.org/imrd/directdoc.asp?DDFDocuments/u/g/sps/NMUS2.doc","FR")</f>
      </c>
      <c r="J12565" s="15">
        <f>HYPERLINK("https://docs.wto.org/imrd/directdoc.asp?DDFDocuments/v/g/sps/NMUS2.doc","ES")</f>
      </c>
    </row>
    <row r="12566">
      <c r="A12566" s="10" t="s">
        <v>21466</v>
      </c>
      <c r="B12566" s="11" t="s">
        <v>183</v>
      </c>
      <c r="C12566" s="10" t="s">
        <v>12</v>
      </c>
      <c r="D12566" s="12">
        <v>36915</v>
      </c>
      <c r="E12566" s="13" t="s">
        <v>21467</v>
      </c>
      <c r="F12566" s="13" t="s">
        <v>24</v>
      </c>
      <c r="G12566" s="14"/>
      <c r="H12566" s="15">
        <f>HYPERLINK("https://docs.wto.org/imrd/directdoc.asp?DDFDocuments/t/G/SPS/NARG58.DOC","EN")</f>
      </c>
      <c r="I12566" s="15">
        <f>HYPERLINK("https://docs.wto.org/imrd/directdoc.asp?DDFDocuments/u/G/SPS/NARG58.DOC","FR")</f>
      </c>
      <c r="J12566" s="15">
        <f>HYPERLINK("https://docs.wto.org/imrd/directdoc.asp?DDFDocuments/v/G/SPS/NARG58.DOC","ES")</f>
      </c>
    </row>
    <row r="12567">
      <c r="A12567" s="10" t="s">
        <v>21468</v>
      </c>
      <c r="B12567" s="11" t="s">
        <v>183</v>
      </c>
      <c r="C12567" s="10" t="s">
        <v>12</v>
      </c>
      <c r="D12567" s="12">
        <v>36915</v>
      </c>
      <c r="E12567" s="13" t="s">
        <v>21469</v>
      </c>
      <c r="F12567" s="13" t="s">
        <v>7603</v>
      </c>
      <c r="G12567" s="14" t="s">
        <v>257</v>
      </c>
      <c r="H12567" s="15">
        <f>HYPERLINK("https://docs.wto.org/imrd/directdoc.asp?DDFDocuments/t/G/SPS/NARG59.DOC","EN")</f>
      </c>
      <c r="I12567" s="15">
        <f>HYPERLINK("https://docs.wto.org/imrd/directdoc.asp?DDFDocuments/u/G/SPS/NARG59.DOC","FR")</f>
      </c>
      <c r="J12567" s="15">
        <f>HYPERLINK("https://docs.wto.org/imrd/directdoc.asp?DDFDocuments/v/G/SPS/NARG59.DOC","ES")</f>
      </c>
    </row>
    <row r="12568">
      <c r="A12568" s="10" t="s">
        <v>21470</v>
      </c>
      <c r="B12568" s="11" t="s">
        <v>161</v>
      </c>
      <c r="C12568" s="10" t="s">
        <v>18</v>
      </c>
      <c r="D12568" s="12">
        <v>36915</v>
      </c>
      <c r="E12568" s="13" t="s">
        <v>21471</v>
      </c>
      <c r="F12568" s="13" t="s">
        <v>3339</v>
      </c>
      <c r="G12568" s="14"/>
      <c r="H12568" s="15">
        <f>HYPERLINK("https://docs.wto.org/imrd/directdoc.asp?DDFDocuments/t/g/sps/NUSA386.doc","EN")</f>
      </c>
      <c r="I12568" s="15">
        <f>HYPERLINK("https://docs.wto.org/imrd/directdoc.asp?DDFDocuments/u/g/sps/NUSA386.doc","FR")</f>
      </c>
      <c r="J12568" s="15">
        <f>HYPERLINK("https://docs.wto.org/imrd/directdoc.asp?DDFDocuments/v/g/sps/NUSA386.doc","ES")</f>
      </c>
    </row>
    <row r="12569">
      <c r="A12569" s="10" t="s">
        <v>21472</v>
      </c>
      <c r="B12569" s="11" t="s">
        <v>153</v>
      </c>
      <c r="C12569" s="10" t="s">
        <v>12</v>
      </c>
      <c r="D12569" s="12">
        <v>36914</v>
      </c>
      <c r="E12569" s="13" t="s">
        <v>21454</v>
      </c>
      <c r="F12569" s="13" t="s">
        <v>20267</v>
      </c>
      <c r="G12569" s="14" t="s">
        <v>257</v>
      </c>
      <c r="H12569" s="15">
        <f>HYPERLINK("https://docs.wto.org/imrd/directdoc.asp?DDFDocuments/q/G/SPS/NKOR81.pdf","EN")</f>
      </c>
      <c r="I12569" s="15">
        <f>HYPERLINK("https://docs.wto.org/imrd/directdoc.asp?DDFDocuments/r/G/SPS/NKOR81.pdf","FR")</f>
      </c>
      <c r="J12569" s="15">
        <f>HYPERLINK("https://docs.wto.org/imrd/directdoc.asp?DDFDocuments/s/G/SPS/NKOR81.pdf","ES")</f>
      </c>
    </row>
    <row r="12570">
      <c r="A12570" s="10" t="s">
        <v>21473</v>
      </c>
      <c r="B12570" s="11" t="s">
        <v>153</v>
      </c>
      <c r="C12570" s="10" t="s">
        <v>12</v>
      </c>
      <c r="D12570" s="12">
        <v>36914</v>
      </c>
      <c r="E12570" s="13" t="s">
        <v>21474</v>
      </c>
      <c r="F12570" s="13" t="s">
        <v>18588</v>
      </c>
      <c r="G12570" s="14"/>
      <c r="H12570" s="15">
        <f>HYPERLINK("https://docs.wto.org/imrd/directdoc.asp?DDFDocuments/t/G/SPS/NKOR82.DOC","EN")</f>
      </c>
      <c r="I12570" s="15">
        <f>HYPERLINK("https://docs.wto.org/imrd/directdoc.asp?DDFDocuments/u/G/SPS/NKOR82.DOC","FR")</f>
      </c>
      <c r="J12570" s="15">
        <f>HYPERLINK("https://docs.wto.org/imrd/directdoc.asp?DDFDocuments/v/G/SPS/NKOR82.DOC","ES")</f>
      </c>
    </row>
    <row r="12571">
      <c r="A12571" s="10" t="s">
        <v>21475</v>
      </c>
      <c r="B12571" s="11" t="s">
        <v>134</v>
      </c>
      <c r="C12571" s="10" t="s">
        <v>18</v>
      </c>
      <c r="D12571" s="12">
        <v>36913</v>
      </c>
      <c r="E12571" s="13" t="s">
        <v>21476</v>
      </c>
      <c r="F12571" s="13" t="s">
        <v>21095</v>
      </c>
      <c r="G12571" s="14"/>
      <c r="H12571" s="15">
        <f>HYPERLINK("https://docs.wto.org/imrd/directdoc.asp?DDFDocuments/q/G/SPS/NTHA33.pdf","EN")</f>
      </c>
      <c r="I12571" s="15">
        <f>HYPERLINK("https://docs.wto.org/imrd/directdoc.asp?DDFDocuments/r/G/SPS/NTHA33.pdf","FR")</f>
      </c>
      <c r="J12571" s="15">
        <f>HYPERLINK("https://docs.wto.org/imrd/directdoc.asp?DDFDocuments/s/G/SPS/NTHA33.pdf","ES")</f>
      </c>
    </row>
    <row r="12572">
      <c r="A12572" s="10" t="s">
        <v>21477</v>
      </c>
      <c r="B12572" s="11" t="s">
        <v>134</v>
      </c>
      <c r="C12572" s="10" t="s">
        <v>18</v>
      </c>
      <c r="D12572" s="12">
        <v>36913</v>
      </c>
      <c r="E12572" s="13" t="s">
        <v>21478</v>
      </c>
      <c r="F12572" s="13" t="s">
        <v>10923</v>
      </c>
      <c r="G12572" s="14"/>
      <c r="H12572" s="15">
        <f>HYPERLINK("https://docs.wto.org/imrd/directdoc.asp?DDFDocuments/q/G/SPS/NTHA34.pdf","EN")</f>
      </c>
      <c r="I12572" s="15">
        <f>HYPERLINK("https://docs.wto.org/imrd/directdoc.asp?DDFDocuments/r/G/SPS/NTHA34.pdf","FR")</f>
      </c>
      <c r="J12572" s="15">
        <f>HYPERLINK("https://docs.wto.org/imrd/directdoc.asp?DDFDocuments/s/G/SPS/NTHA34.pdf","ES")</f>
      </c>
    </row>
    <row r="12573">
      <c r="A12573" s="10" t="s">
        <v>21479</v>
      </c>
      <c r="B12573" s="11" t="s">
        <v>134</v>
      </c>
      <c r="C12573" s="10" t="s">
        <v>18</v>
      </c>
      <c r="D12573" s="12">
        <v>36913</v>
      </c>
      <c r="E12573" s="13" t="s">
        <v>21480</v>
      </c>
      <c r="F12573" s="13" t="s">
        <v>21481</v>
      </c>
      <c r="G12573" s="14"/>
      <c r="H12573" s="15">
        <f>HYPERLINK("https://docs.wto.org/imrd/directdoc.asp?DDFDocuments/q/G/SPS/NTHA35.pdf","EN")</f>
      </c>
      <c r="I12573" s="15">
        <f>HYPERLINK("https://docs.wto.org/imrd/directdoc.asp?DDFDocuments/r/G/SPS/NTHA35.pdf","FR")</f>
      </c>
      <c r="J12573" s="15">
        <f>HYPERLINK("https://docs.wto.org/imrd/directdoc.asp?DDFDocuments/s/G/SPS/NTHA35.pdf","ES")</f>
      </c>
    </row>
    <row r="12574">
      <c r="A12574" s="10" t="s">
        <v>21482</v>
      </c>
      <c r="B12574" s="11" t="s">
        <v>134</v>
      </c>
      <c r="C12574" s="10" t="s">
        <v>18</v>
      </c>
      <c r="D12574" s="12">
        <v>36913</v>
      </c>
      <c r="E12574" s="13" t="s">
        <v>21483</v>
      </c>
      <c r="F12574" s="13" t="s">
        <v>10923</v>
      </c>
      <c r="G12574" s="14"/>
      <c r="H12574" s="15">
        <f>HYPERLINK("https://docs.wto.org/imrd/directdoc.asp?DDFDocuments/t/g/sps/NTHA40.doc","EN")</f>
      </c>
      <c r="I12574" s="15">
        <f>HYPERLINK("https://docs.wto.org/imrd/directdoc.asp?DDFDocuments/u/g/sps/NTHA40.doc","FR")</f>
      </c>
      <c r="J12574" s="15">
        <f>HYPERLINK("https://docs.wto.org/imrd/directdoc.asp?DDFDocuments/v/g/sps/NTHA40.doc","ES")</f>
      </c>
    </row>
    <row r="12575">
      <c r="A12575" s="10" t="s">
        <v>21484</v>
      </c>
      <c r="B12575" s="11" t="s">
        <v>134</v>
      </c>
      <c r="C12575" s="10" t="s">
        <v>18</v>
      </c>
      <c r="D12575" s="12">
        <v>36913</v>
      </c>
      <c r="E12575" s="13" t="s">
        <v>21485</v>
      </c>
      <c r="F12575" s="13" t="s">
        <v>21486</v>
      </c>
      <c r="G12575" s="14"/>
      <c r="H12575" s="15">
        <f>HYPERLINK("https://docs.wto.org/imrd/directdoc.asp?DDFDocuments/q/G/SPS/NTHA42.pdf","EN")</f>
      </c>
      <c r="I12575" s="15">
        <f>HYPERLINK("https://docs.wto.org/imrd/directdoc.asp?DDFDocuments/r/G/SPS/NTHA42.pdf","FR")</f>
      </c>
      <c r="J12575" s="15">
        <f>HYPERLINK("https://docs.wto.org/imrd/directdoc.asp?DDFDocuments/s/G/SPS/NTHA42.pdf","ES")</f>
      </c>
    </row>
    <row r="12576">
      <c r="A12576" s="10" t="s">
        <v>21487</v>
      </c>
      <c r="B12576" s="11" t="s">
        <v>134</v>
      </c>
      <c r="C12576" s="10" t="s">
        <v>18</v>
      </c>
      <c r="D12576" s="12">
        <v>36913</v>
      </c>
      <c r="E12576" s="13" t="s">
        <v>21488</v>
      </c>
      <c r="F12576" s="13" t="s">
        <v>21489</v>
      </c>
      <c r="G12576" s="14"/>
      <c r="H12576" s="15">
        <f>HYPERLINK("https://docs.wto.org/imrd/directdoc.asp?DDFDocuments/t/G/SPS/NTHA43.DOC","EN")</f>
      </c>
      <c r="I12576" s="15">
        <f>HYPERLINK("https://docs.wto.org/imrd/directdoc.asp?DDFDocuments/u/G/SPS/NTHA43.DOC","FR")</f>
      </c>
      <c r="J12576" s="15">
        <f>HYPERLINK("https://docs.wto.org/imrd/directdoc.asp?DDFDocuments/v/G/SPS/NTHA43.DOC","ES")</f>
      </c>
    </row>
    <row r="12577">
      <c r="A12577" s="10" t="s">
        <v>21490</v>
      </c>
      <c r="B12577" s="11" t="s">
        <v>134</v>
      </c>
      <c r="C12577" s="10" t="s">
        <v>18</v>
      </c>
      <c r="D12577" s="12">
        <v>36913</v>
      </c>
      <c r="E12577" s="13" t="s">
        <v>21491</v>
      </c>
      <c r="F12577" s="13" t="s">
        <v>21489</v>
      </c>
      <c r="G12577" s="14"/>
      <c r="H12577" s="15">
        <f>HYPERLINK("https://docs.wto.org/imrd/directdoc.asp?DDFDocuments/q/G/SPS/NTHA44.pdf","EN")</f>
      </c>
      <c r="I12577" s="15">
        <f>HYPERLINK("https://docs.wto.org/imrd/directdoc.asp?DDFDocuments/r/G/SPS/NTHA44.pdf","FR")</f>
      </c>
      <c r="J12577" s="15">
        <f>HYPERLINK("https://docs.wto.org/imrd/directdoc.asp?DDFDocuments/s/G/SPS/NTHA44.pdf","ES")</f>
      </c>
    </row>
    <row r="12578">
      <c r="A12578" s="10" t="s">
        <v>21492</v>
      </c>
      <c r="B12578" s="11" t="s">
        <v>134</v>
      </c>
      <c r="C12578" s="10" t="s">
        <v>18</v>
      </c>
      <c r="D12578" s="12">
        <v>36913</v>
      </c>
      <c r="E12578" s="13" t="s">
        <v>21493</v>
      </c>
      <c r="F12578" s="13" t="s">
        <v>21494</v>
      </c>
      <c r="G12578" s="14"/>
      <c r="H12578" s="15">
        <f>HYPERLINK("https://docs.wto.org/imrd/directdoc.asp?DDFDocuments/t/g/sps/NTHA45.doc","EN")</f>
      </c>
      <c r="I12578" s="15">
        <f>HYPERLINK("https://docs.wto.org/imrd/directdoc.asp?DDFDocuments/u/g/sps/NTHA45.doc","FR")</f>
      </c>
      <c r="J12578" s="15">
        <f>HYPERLINK("https://docs.wto.org/imrd/directdoc.asp?DDFDocuments/v/g/sps/NTHA45.doc","ES")</f>
      </c>
    </row>
    <row r="12579">
      <c r="A12579" s="10" t="s">
        <v>21495</v>
      </c>
      <c r="B12579" s="11" t="s">
        <v>134</v>
      </c>
      <c r="C12579" s="10" t="s">
        <v>18</v>
      </c>
      <c r="D12579" s="12">
        <v>36913</v>
      </c>
      <c r="E12579" s="13" t="s">
        <v>21496</v>
      </c>
      <c r="F12579" s="13" t="s">
        <v>21497</v>
      </c>
      <c r="G12579" s="14"/>
      <c r="H12579" s="15">
        <f>HYPERLINK("https://docs.wto.org/imrd/directdoc.asp?DDFDocuments/t/g/sps/NTHA46.doc","EN")</f>
      </c>
      <c r="I12579" s="15">
        <f>HYPERLINK("https://docs.wto.org/imrd/directdoc.asp?DDFDocuments/u/g/sps/NTHA46.doc","FR")</f>
      </c>
      <c r="J12579" s="15">
        <f>HYPERLINK("https://docs.wto.org/imrd/directdoc.asp?DDFDocuments/v/g/sps/NTHA46.doc","ES")</f>
      </c>
    </row>
    <row r="12580">
      <c r="A12580" s="10" t="s">
        <v>21498</v>
      </c>
      <c r="B12580" s="11" t="s">
        <v>134</v>
      </c>
      <c r="C12580" s="10" t="s">
        <v>18</v>
      </c>
      <c r="D12580" s="12">
        <v>36913</v>
      </c>
      <c r="E12580" s="13" t="s">
        <v>21499</v>
      </c>
      <c r="F12580" s="13" t="s">
        <v>21095</v>
      </c>
      <c r="G12580" s="14"/>
      <c r="H12580" s="15">
        <f>HYPERLINK("https://docs.wto.org/imrd/directdoc.asp?DDFDocuments/t/g/sps/NTHA48.doc","EN")</f>
      </c>
      <c r="I12580" s="15">
        <f>HYPERLINK("https://docs.wto.org/imrd/directdoc.asp?DDFDocuments/u/g/sps/NTHA48.doc","FR")</f>
      </c>
      <c r="J12580" s="15">
        <f>HYPERLINK("https://docs.wto.org/imrd/directdoc.asp?DDFDocuments/v/g/sps/NTHA48.doc","ES")</f>
      </c>
    </row>
    <row r="12581">
      <c r="A12581" s="10" t="s">
        <v>21500</v>
      </c>
      <c r="B12581" s="11" t="s">
        <v>134</v>
      </c>
      <c r="C12581" s="10" t="s">
        <v>18</v>
      </c>
      <c r="D12581" s="12">
        <v>36913</v>
      </c>
      <c r="E12581" s="13" t="s">
        <v>21501</v>
      </c>
      <c r="F12581" s="13" t="s">
        <v>21497</v>
      </c>
      <c r="G12581" s="14"/>
      <c r="H12581" s="15">
        <f>HYPERLINK("https://docs.wto.org/imrd/directdoc.asp?DDFDocuments/q/G/SPS/NTHA49.pdf","EN")</f>
      </c>
      <c r="I12581" s="15">
        <f>HYPERLINK("https://docs.wto.org/imrd/directdoc.asp?DDFDocuments/r/G/SPS/NTHA49.pdf","FR")</f>
      </c>
      <c r="J12581" s="15">
        <f>HYPERLINK("https://docs.wto.org/imrd/directdoc.asp?DDFDocuments/s/G/SPS/NTHA49.pdf","ES")</f>
      </c>
    </row>
    <row r="12582">
      <c r="A12582" s="10" t="s">
        <v>21502</v>
      </c>
      <c r="B12582" s="11" t="s">
        <v>82</v>
      </c>
      <c r="C12582" s="10" t="s">
        <v>40</v>
      </c>
      <c r="D12582" s="12">
        <v>36908</v>
      </c>
      <c r="E12582" s="13" t="s">
        <v>19</v>
      </c>
      <c r="F12582" s="13" t="s">
        <v>5163</v>
      </c>
      <c r="G12582" s="14"/>
      <c r="H12582" s="15">
        <f>HYPERLINK("https://docs.wto.org/imrd/directdoc.asp?DDFDocuments/q/G/SPS/NEEC104A1.pdf","EN")</f>
      </c>
      <c r="I12582" s="15">
        <f>HYPERLINK("https://docs.wto.org/imrd/directdoc.asp?DDFDocuments/r/G/SPS/NEEC104A1.pdf","FR")</f>
      </c>
      <c r="J12582" s="15">
        <f>HYPERLINK("https://docs.wto.org/imrd/directdoc.asp?DDFDocuments/s/G/SPS/NEEC104A1.pdf","ES")</f>
      </c>
    </row>
    <row r="12583">
      <c r="A12583" s="10" t="s">
        <v>21503</v>
      </c>
      <c r="B12583" s="11" t="s">
        <v>82</v>
      </c>
      <c r="C12583" s="10" t="s">
        <v>40</v>
      </c>
      <c r="D12583" s="12">
        <v>36908</v>
      </c>
      <c r="E12583" s="13" t="s">
        <v>19</v>
      </c>
      <c r="F12583" s="13" t="s">
        <v>5163</v>
      </c>
      <c r="G12583" s="14"/>
      <c r="H12583" s="15">
        <f>HYPERLINK("https://docs.wto.org/imrd/directdoc.asp?DDFDocuments/q/G/SPS/NEEC105A1.pdf","EN")</f>
      </c>
      <c r="I12583" s="15">
        <f>HYPERLINK("https://docs.wto.org/imrd/directdoc.asp?DDFDocuments/r/G/SPS/NEEC105A1.pdf","FR")</f>
      </c>
      <c r="J12583" s="15">
        <f>HYPERLINK("https://docs.wto.org/imrd/directdoc.asp?DDFDocuments/s/G/SPS/NEEC105A1.pdf","ES")</f>
      </c>
    </row>
    <row r="12584">
      <c r="A12584" s="10" t="s">
        <v>21504</v>
      </c>
      <c r="B12584" s="11" t="s">
        <v>34</v>
      </c>
      <c r="C12584" s="10" t="s">
        <v>12</v>
      </c>
      <c r="D12584" s="12">
        <v>36908</v>
      </c>
      <c r="E12584" s="13" t="s">
        <v>21505</v>
      </c>
      <c r="F12584" s="13" t="s">
        <v>11344</v>
      </c>
      <c r="G12584" s="14" t="s">
        <v>257</v>
      </c>
      <c r="H12584" s="15">
        <f>HYPERLINK("https://docs.wto.org/imrd/directdoc.asp?DDFDocuments/t/G/SPS/NJPN62.DOC","EN")</f>
      </c>
      <c r="I12584" s="15">
        <f>HYPERLINK("https://docs.wto.org/imrd/directdoc.asp?DDFDocuments/u/G/SPS/NJPN62.DOC","FR")</f>
      </c>
      <c r="J12584" s="15">
        <f>HYPERLINK("https://docs.wto.org/imrd/directdoc.asp?DDFDocuments/v/G/SPS/NJPN62.DOC","ES")</f>
      </c>
    </row>
    <row r="12585">
      <c r="A12585" s="10" t="s">
        <v>21506</v>
      </c>
      <c r="B12585" s="11" t="s">
        <v>153</v>
      </c>
      <c r="C12585" s="10" t="s">
        <v>12</v>
      </c>
      <c r="D12585" s="12">
        <v>36907</v>
      </c>
      <c r="E12585" s="13" t="s">
        <v>21507</v>
      </c>
      <c r="F12585" s="13" t="s">
        <v>7603</v>
      </c>
      <c r="G12585" s="14" t="s">
        <v>14097</v>
      </c>
      <c r="H12585" s="15">
        <f>HYPERLINK("https://docs.wto.org/imrd/directdoc.asp?DDFDocuments/t/G/SPS/NKOR80.DOC","EN")</f>
      </c>
      <c r="I12585" s="15">
        <f>HYPERLINK("https://docs.wto.org/imrd/directdoc.asp?DDFDocuments/u/G/SPS/NKOR80.DOC","FR")</f>
      </c>
      <c r="J12585" s="15">
        <f>HYPERLINK("https://docs.wto.org/imrd/directdoc.asp?DDFDocuments/v/G/SPS/NKOR80.DOC","ES")</f>
      </c>
    </row>
    <row r="12586">
      <c r="A12586" s="10" t="s">
        <v>21508</v>
      </c>
      <c r="B12586" s="11" t="s">
        <v>1129</v>
      </c>
      <c r="C12586" s="10" t="s">
        <v>12</v>
      </c>
      <c r="D12586" s="12">
        <v>36907</v>
      </c>
      <c r="E12586" s="13" t="s">
        <v>21509</v>
      </c>
      <c r="F12586" s="13" t="s">
        <v>7603</v>
      </c>
      <c r="G12586" s="14" t="s">
        <v>257</v>
      </c>
      <c r="H12586" s="15">
        <f>HYPERLINK("https://docs.wto.org/imrd/directdoc.asp?DDFDocuments/t/G/SPS/NMYS7.DOC","EN")</f>
      </c>
      <c r="I12586" s="15">
        <f>HYPERLINK("https://docs.wto.org/imrd/directdoc.asp?DDFDocuments/u/G/SPS/NMYS7.DOC","FR")</f>
      </c>
      <c r="J12586" s="15">
        <f>HYPERLINK("https://docs.wto.org/imrd/directdoc.asp?DDFDocuments/v/G/SPS/NMYS7.DOC","ES")</f>
      </c>
    </row>
    <row r="12587">
      <c r="A12587" s="10" t="s">
        <v>21510</v>
      </c>
      <c r="B12587" s="11" t="s">
        <v>779</v>
      </c>
      <c r="C12587" s="10" t="s">
        <v>18</v>
      </c>
      <c r="D12587" s="12">
        <v>36907</v>
      </c>
      <c r="E12587" s="13" t="s">
        <v>4111</v>
      </c>
      <c r="F12587" s="13" t="s">
        <v>5891</v>
      </c>
      <c r="G12587" s="14"/>
      <c r="H12587" s="15">
        <f>HYPERLINK("https://docs.wto.org/imrd/directdoc.asp?DDFDocuments/t/g/sps/NURY4.doc","EN")</f>
      </c>
      <c r="I12587" s="15">
        <f>HYPERLINK("https://docs.wto.org/imrd/directdoc.asp?DDFDocuments/u/g/sps/NURY4.doc","FR")</f>
      </c>
      <c r="J12587" s="15">
        <f>HYPERLINK("https://docs.wto.org/imrd/directdoc.asp?DDFDocuments/v/g/sps/NURY4.doc","ES")</f>
      </c>
    </row>
    <row r="12588">
      <c r="A12588" s="10" t="s">
        <v>21511</v>
      </c>
      <c r="B12588" s="11" t="s">
        <v>153</v>
      </c>
      <c r="C12588" s="10" t="s">
        <v>18</v>
      </c>
      <c r="D12588" s="12">
        <v>36903</v>
      </c>
      <c r="E12588" s="13" t="s">
        <v>21206</v>
      </c>
      <c r="F12588" s="13" t="s">
        <v>2192</v>
      </c>
      <c r="G12588" s="14"/>
      <c r="H12588" s="15">
        <f>HYPERLINK("https://docs.wto.org/imrd/directdoc.asp?DDFDocuments/q/G/SPS/NKOR78.pdf","EN")</f>
      </c>
      <c r="I12588" s="15">
        <f>HYPERLINK("https://docs.wto.org/imrd/directdoc.asp?DDFDocuments/r/G/SPS/NKOR78.pdf","FR")</f>
      </c>
      <c r="J12588" s="15">
        <f>HYPERLINK("https://docs.wto.org/imrd/directdoc.asp?DDFDocuments/s/G/SPS/NKOR78.pdf","ES")</f>
      </c>
    </row>
    <row r="12589">
      <c r="A12589" s="10" t="s">
        <v>21512</v>
      </c>
      <c r="B12589" s="11" t="s">
        <v>195</v>
      </c>
      <c r="C12589" s="10" t="s">
        <v>12</v>
      </c>
      <c r="D12589" s="12">
        <v>36903</v>
      </c>
      <c r="E12589" s="13" t="s">
        <v>21513</v>
      </c>
      <c r="F12589" s="13" t="s">
        <v>7603</v>
      </c>
      <c r="G12589" s="14" t="s">
        <v>781</v>
      </c>
      <c r="H12589" s="15">
        <f>HYPERLINK("https://docs.wto.org/imrd/directdoc.asp?DDFDocuments/t/G/SPS/NNZL77.DOC","EN")</f>
      </c>
      <c r="I12589" s="15">
        <f>HYPERLINK("https://docs.wto.org/imrd/directdoc.asp?DDFDocuments/u/G/SPS/NNZL77.DOC","FR")</f>
      </c>
      <c r="J12589" s="15">
        <f>HYPERLINK("https://docs.wto.org/imrd/directdoc.asp?DDFDocuments/v/G/SPS/NNZL77.DOC","ES")</f>
      </c>
    </row>
    <row r="12590">
      <c r="A12590" s="10" t="s">
        <v>21514</v>
      </c>
      <c r="B12590" s="11" t="s">
        <v>161</v>
      </c>
      <c r="C12590" s="10" t="s">
        <v>40</v>
      </c>
      <c r="D12590" s="12">
        <v>36903</v>
      </c>
      <c r="E12590" s="13" t="s">
        <v>19</v>
      </c>
      <c r="F12590" s="13" t="s">
        <v>11057</v>
      </c>
      <c r="G12590" s="14"/>
      <c r="H12590" s="15">
        <f>HYPERLINK("https://docs.wto.org/imrd/directdoc.asp?DDFDocuments/t/g/sps/NUSA136A3.doc","EN")</f>
      </c>
      <c r="I12590" s="15">
        <f>HYPERLINK("https://docs.wto.org/imrd/directdoc.asp?DDFDocuments/u/g/sps/NUSA136A3.doc","FR")</f>
      </c>
      <c r="J12590" s="15">
        <f>HYPERLINK("https://docs.wto.org/imrd/directdoc.asp?DDFDocuments/v/g/sps/NUSA136A3.doc","ES")</f>
      </c>
    </row>
    <row r="12591">
      <c r="A12591" s="10" t="s">
        <v>21515</v>
      </c>
      <c r="B12591" s="11" t="s">
        <v>79</v>
      </c>
      <c r="C12591" s="10" t="s">
        <v>12</v>
      </c>
      <c r="D12591" s="12">
        <v>36899</v>
      </c>
      <c r="E12591" s="13" t="s">
        <v>2329</v>
      </c>
      <c r="F12591" s="13" t="s">
        <v>32</v>
      </c>
      <c r="G12591" s="14"/>
      <c r="H12591" s="15">
        <f>HYPERLINK("https://docs.wto.org/imrd/directdoc.asp?DDFDocuments/t/G/SPS/NCOL39.DOC","EN")</f>
      </c>
      <c r="I12591" s="15">
        <f>HYPERLINK("https://docs.wto.org/imrd/directdoc.asp?DDFDocuments/u/G/SPS/NCOL39.DOC","FR")</f>
      </c>
      <c r="J12591" s="15">
        <f>HYPERLINK("https://docs.wto.org/imrd/directdoc.asp?DDFDocuments/v/G/SPS/NCOL39.DOC","ES")</f>
      </c>
    </row>
    <row r="12592">
      <c r="A12592" s="10" t="s">
        <v>21516</v>
      </c>
      <c r="B12592" s="11" t="s">
        <v>432</v>
      </c>
      <c r="C12592" s="10" t="s">
        <v>12</v>
      </c>
      <c r="D12592" s="12">
        <v>36899</v>
      </c>
      <c r="E12592" s="13" t="s">
        <v>19</v>
      </c>
      <c r="F12592" s="13" t="s">
        <v>7603</v>
      </c>
      <c r="G12592" s="14" t="s">
        <v>65</v>
      </c>
      <c r="H12592" s="15">
        <f>HYPERLINK("https://docs.wto.org/imrd/directdoc.asp?DDFDocuments/t/G/SPS/NCZE14R1.DOC","EN")</f>
      </c>
      <c r="I12592" s="15">
        <f>HYPERLINK("https://docs.wto.org/imrd/directdoc.asp?DDFDocuments/u/G/SPS/NCZE14R1.DOC","FR")</f>
      </c>
      <c r="J12592" s="15">
        <f>HYPERLINK("https://docs.wto.org/imrd/directdoc.asp?DDFDocuments/v/G/SPS/NCZE14R1.DOC","ES")</f>
      </c>
    </row>
    <row r="12593">
      <c r="A12593" s="10" t="s">
        <v>21517</v>
      </c>
      <c r="B12593" s="11" t="s">
        <v>432</v>
      </c>
      <c r="C12593" s="10" t="s">
        <v>12</v>
      </c>
      <c r="D12593" s="12">
        <v>36899</v>
      </c>
      <c r="E12593" s="13" t="s">
        <v>19</v>
      </c>
      <c r="F12593" s="13" t="s">
        <v>17192</v>
      </c>
      <c r="G12593" s="14" t="s">
        <v>19885</v>
      </c>
      <c r="H12593" s="15">
        <f>HYPERLINK("https://docs.wto.org/imrd/directdoc.asp?DDFDocuments/t/G/SPS/NCZE22R1.DOC","EN")</f>
      </c>
      <c r="I12593" s="15">
        <f>HYPERLINK("https://docs.wto.org/imrd/directdoc.asp?DDFDocuments/u/G/SPS/NCZE22R1.DOC","FR")</f>
      </c>
      <c r="J12593" s="15">
        <f>HYPERLINK("https://docs.wto.org/imrd/directdoc.asp?DDFDocuments/v/G/SPS/NCZE22R1.DOC","ES")</f>
      </c>
    </row>
    <row r="12594">
      <c r="A12594" s="10" t="s">
        <v>21518</v>
      </c>
      <c r="B12594" s="11" t="s">
        <v>432</v>
      </c>
      <c r="C12594" s="10" t="s">
        <v>12</v>
      </c>
      <c r="D12594" s="12">
        <v>36899</v>
      </c>
      <c r="E12594" s="13" t="s">
        <v>19</v>
      </c>
      <c r="F12594" s="13" t="s">
        <v>7603</v>
      </c>
      <c r="G12594" s="14" t="s">
        <v>14097</v>
      </c>
      <c r="H12594" s="15">
        <f>HYPERLINK("https://docs.wto.org/imrd/directdoc.asp?DDFDocuments/t/G/SPS/NCZE23R1.DOC","EN")</f>
      </c>
      <c r="I12594" s="15">
        <f>HYPERLINK("https://docs.wto.org/imrd/directdoc.asp?DDFDocuments/u/G/SPS/NCZE23R1.DOC","FR")</f>
      </c>
      <c r="J12594" s="15">
        <f>HYPERLINK("https://docs.wto.org/imrd/directdoc.asp?DDFDocuments/v/G/SPS/NCZE23R1.DOC","ES")</f>
      </c>
    </row>
    <row r="12595">
      <c r="A12595" s="10" t="s">
        <v>21519</v>
      </c>
      <c r="B12595" s="11" t="s">
        <v>153</v>
      </c>
      <c r="C12595" s="10" t="s">
        <v>18</v>
      </c>
      <c r="D12595" s="12">
        <v>36899</v>
      </c>
      <c r="E12595" s="13" t="s">
        <v>2896</v>
      </c>
      <c r="F12595" s="13" t="s">
        <v>1282</v>
      </c>
      <c r="G12595" s="14" t="s">
        <v>21520</v>
      </c>
      <c r="H12595" s="15">
        <f>HYPERLINK("https://docs.wto.org/imrd/directdoc.asp?DDFDocuments/t/G/SPS/NKOR77.DOC","EN")</f>
      </c>
      <c r="I12595" s="15">
        <f>HYPERLINK("https://docs.wto.org/imrd/directdoc.asp?DDFDocuments/u/G/SPS/NKOR77.DOC","FR")</f>
      </c>
      <c r="J12595" s="15">
        <f>HYPERLINK("https://docs.wto.org/imrd/directdoc.asp?DDFDocuments/v/G/SPS/NKOR77.DOC","ES")</f>
      </c>
    </row>
    <row r="12596">
      <c r="A12596" s="10" t="s">
        <v>21521</v>
      </c>
      <c r="B12596" s="11" t="s">
        <v>3405</v>
      </c>
      <c r="C12596" s="10" t="s">
        <v>18</v>
      </c>
      <c r="D12596" s="12">
        <v>36899</v>
      </c>
      <c r="E12596" s="13" t="s">
        <v>4111</v>
      </c>
      <c r="F12596" s="13" t="s">
        <v>166</v>
      </c>
      <c r="G12596" s="14" t="s">
        <v>14757</v>
      </c>
      <c r="H12596" s="15">
        <f>HYPERLINK("https://docs.wto.org/imrd/directdoc.asp?DDFDocuments/t/G/SPS/NMWI1.DOC","EN")</f>
      </c>
      <c r="I12596" s="15">
        <f>HYPERLINK("https://docs.wto.org/imrd/directdoc.asp?DDFDocuments/u/G/SPS/NMWI1.DOC","FR")</f>
      </c>
      <c r="J12596" s="15">
        <f>HYPERLINK("https://docs.wto.org/imrd/directdoc.asp?DDFDocuments/v/G/SPS/NMWI1.DOC","ES")</f>
      </c>
    </row>
    <row r="12597">
      <c r="A12597" s="10" t="s">
        <v>21522</v>
      </c>
      <c r="B12597" s="11" t="s">
        <v>161</v>
      </c>
      <c r="C12597" s="10" t="s">
        <v>12</v>
      </c>
      <c r="D12597" s="12">
        <v>36899</v>
      </c>
      <c r="E12597" s="13" t="s">
        <v>21523</v>
      </c>
      <c r="F12597" s="13" t="s">
        <v>2192</v>
      </c>
      <c r="G12597" s="14" t="s">
        <v>183</v>
      </c>
      <c r="H12597" s="15">
        <f>HYPERLINK("https://docs.wto.org/imrd/directdoc.asp?DDFDocuments/t/g/sps/NUSA375.doc","EN")</f>
      </c>
      <c r="I12597" s="15">
        <f>HYPERLINK("https://docs.wto.org/imrd/directdoc.asp?DDFDocuments/u/g/sps/NUSA375.doc","FR")</f>
      </c>
      <c r="J12597" s="15">
        <f>HYPERLINK("https://docs.wto.org/imrd/directdoc.asp?DDFDocuments/v/g/sps/NUSA375.doc","ES")</f>
      </c>
    </row>
    <row r="12598">
      <c r="A12598" s="10" t="s">
        <v>21524</v>
      </c>
      <c r="B12598" s="11" t="s">
        <v>147</v>
      </c>
      <c r="C12598" s="10" t="s">
        <v>12</v>
      </c>
      <c r="D12598" s="12">
        <v>36880</v>
      </c>
      <c r="E12598" s="13" t="s">
        <v>19</v>
      </c>
      <c r="F12598" s="13" t="s">
        <v>7603</v>
      </c>
      <c r="G12598" s="14" t="s">
        <v>520</v>
      </c>
      <c r="H12598" s="15">
        <f>HYPERLINK("https://docs.wto.org/imrd/directdoc.asp?DDFDocuments/t/G/SPS/NBGR3R1.DOC","EN")</f>
      </c>
      <c r="I12598" s="15">
        <f>HYPERLINK("https://docs.wto.org/imrd/directdoc.asp?DDFDocuments/u/G/SPS/NBGR3R1.DOC","FR")</f>
      </c>
      <c r="J12598" s="15">
        <f>HYPERLINK("https://docs.wto.org/imrd/directdoc.asp?DDFDocuments/v/G/SPS/NBGR3R1.DOC","ES")</f>
      </c>
    </row>
    <row r="12599">
      <c r="A12599" s="10" t="s">
        <v>21525</v>
      </c>
      <c r="B12599" s="11" t="s">
        <v>161</v>
      </c>
      <c r="C12599" s="10" t="s">
        <v>12</v>
      </c>
      <c r="D12599" s="12">
        <v>36880</v>
      </c>
      <c r="E12599" s="13" t="s">
        <v>21526</v>
      </c>
      <c r="F12599" s="13" t="s">
        <v>2192</v>
      </c>
      <c r="G12599" s="14" t="s">
        <v>779</v>
      </c>
      <c r="H12599" s="15">
        <f>HYPERLINK("https://docs.wto.org/imrd/directdoc.asp?DDFDocuments/t/G/SPS/NUSA366.DOC","EN")</f>
      </c>
      <c r="I12599" s="15">
        <f>HYPERLINK("https://docs.wto.org/imrd/directdoc.asp?DDFDocuments/u/G/SPS/NUSA366.DOC","FR")</f>
      </c>
      <c r="J12599" s="15">
        <f>HYPERLINK("https://docs.wto.org/imrd/directdoc.asp?DDFDocuments/v/G/SPS/NUSA366.DOC","ES")</f>
      </c>
    </row>
    <row r="12600">
      <c r="A12600" s="10" t="s">
        <v>21527</v>
      </c>
      <c r="B12600" s="11" t="s">
        <v>82</v>
      </c>
      <c r="C12600" s="10" t="s">
        <v>18</v>
      </c>
      <c r="D12600" s="12">
        <v>36879</v>
      </c>
      <c r="E12600" s="13" t="s">
        <v>21528</v>
      </c>
      <c r="F12600" s="13" t="s">
        <v>1282</v>
      </c>
      <c r="G12600" s="14" t="s">
        <v>188</v>
      </c>
      <c r="H12600" s="15">
        <f>HYPERLINK("https://docs.wto.org/imrd/directdoc.asp?DDFDocuments/t/G/SPS/NEEC109.DOC","EN")</f>
      </c>
      <c r="I12600" s="15">
        <f>HYPERLINK("https://docs.wto.org/imrd/directdoc.asp?DDFDocuments/u/G/SPS/NEEC109.DOC","FR")</f>
      </c>
      <c r="J12600" s="15">
        <f>HYPERLINK("https://docs.wto.org/imrd/directdoc.asp?DDFDocuments/v/G/SPS/NEEC109.DOC","ES")</f>
      </c>
    </row>
    <row r="12601">
      <c r="A12601" s="10" t="s">
        <v>21529</v>
      </c>
      <c r="B12601" s="11" t="s">
        <v>47</v>
      </c>
      <c r="C12601" s="10" t="s">
        <v>12</v>
      </c>
      <c r="D12601" s="12">
        <v>36879</v>
      </c>
      <c r="E12601" s="13" t="s">
        <v>21530</v>
      </c>
      <c r="F12601" s="13" t="s">
        <v>17192</v>
      </c>
      <c r="G12601" s="14" t="s">
        <v>257</v>
      </c>
      <c r="H12601" s="15">
        <f>HYPERLINK("https://docs.wto.org/imrd/directdoc.asp?DDFDocuments/t/G/SPS/NPOL24.DOC","EN")</f>
      </c>
      <c r="I12601" s="15">
        <f>HYPERLINK("https://docs.wto.org/imrd/directdoc.asp?DDFDocuments/u/G/SPS/NPOL24.DOC","FR")</f>
      </c>
      <c r="J12601" s="15">
        <f>HYPERLINK("https://docs.wto.org/imrd/directdoc.asp?DDFDocuments/v/G/SPS/NPOL24.DOC","ES")</f>
      </c>
    </row>
    <row r="12602">
      <c r="A12602" s="10" t="s">
        <v>21531</v>
      </c>
      <c r="B12602" s="11" t="s">
        <v>161</v>
      </c>
      <c r="C12602" s="10" t="s">
        <v>40</v>
      </c>
      <c r="D12602" s="12">
        <v>36879</v>
      </c>
      <c r="E12602" s="13" t="s">
        <v>19</v>
      </c>
      <c r="F12602" s="13" t="s">
        <v>5163</v>
      </c>
      <c r="G12602" s="14"/>
      <c r="H12602" s="15">
        <f>HYPERLINK("https://docs.wto.org/imrd/directdoc.asp?DDFDocuments/t/G/SPS/NUSA230A1.DOC","EN")</f>
      </c>
      <c r="I12602" s="15">
        <f>HYPERLINK("https://docs.wto.org/imrd/directdoc.asp?DDFDocuments/u/G/SPS/NUSA230A1.DOC","FR")</f>
      </c>
      <c r="J12602" s="15">
        <f>HYPERLINK("https://docs.wto.org/imrd/directdoc.asp?DDFDocuments/v/G/SPS/NUSA230A1.DOC","ES")</f>
      </c>
    </row>
    <row r="12603">
      <c r="A12603" s="10" t="s">
        <v>21532</v>
      </c>
      <c r="B12603" s="11" t="s">
        <v>79</v>
      </c>
      <c r="C12603" s="10" t="s">
        <v>12</v>
      </c>
      <c r="D12603" s="12">
        <v>36878</v>
      </c>
      <c r="E12603" s="13" t="s">
        <v>21533</v>
      </c>
      <c r="F12603" s="13" t="s">
        <v>7603</v>
      </c>
      <c r="G12603" s="14" t="s">
        <v>257</v>
      </c>
      <c r="H12603" s="15">
        <f>HYPERLINK("https://docs.wto.org/imrd/directdoc.asp?DDFDocuments/t/G/SPS/NCOL38.DOC","EN")</f>
      </c>
      <c r="I12603" s="15">
        <f>HYPERLINK("https://docs.wto.org/imrd/directdoc.asp?DDFDocuments/u/G/SPS/NCOL38.DOC","FR")</f>
      </c>
      <c r="J12603" s="15">
        <f>HYPERLINK("https://docs.wto.org/imrd/directdoc.asp?DDFDocuments/v/G/SPS/NCOL38.DOC","ES")</f>
      </c>
    </row>
    <row r="12604">
      <c r="A12604" s="10" t="s">
        <v>21534</v>
      </c>
      <c r="B12604" s="11" t="s">
        <v>145</v>
      </c>
      <c r="C12604" s="10" t="s">
        <v>12</v>
      </c>
      <c r="D12604" s="12">
        <v>36878</v>
      </c>
      <c r="E12604" s="13" t="s">
        <v>12746</v>
      </c>
      <c r="F12604" s="13" t="s">
        <v>11344</v>
      </c>
      <c r="G12604" s="14" t="s">
        <v>16535</v>
      </c>
      <c r="H12604" s="15">
        <f>HYPERLINK("https://docs.wto.org/imrd/directdoc.asp?DDFDocuments/t/G/SPS/NPHL25.DOC","EN")</f>
      </c>
      <c r="I12604" s="15">
        <f>HYPERLINK("https://docs.wto.org/imrd/directdoc.asp?DDFDocuments/u/G/SPS/NPHL25.DOC","FR")</f>
      </c>
      <c r="J12604" s="15">
        <f>HYPERLINK("https://docs.wto.org/imrd/directdoc.asp?DDFDocuments/v/G/SPS/NPHL25.DOC","ES")</f>
      </c>
    </row>
    <row r="12605">
      <c r="A12605" s="10" t="s">
        <v>21535</v>
      </c>
      <c r="B12605" s="11" t="s">
        <v>153</v>
      </c>
      <c r="C12605" s="10" t="s">
        <v>18</v>
      </c>
      <c r="D12605" s="12">
        <v>36875</v>
      </c>
      <c r="E12605" s="13" t="s">
        <v>21536</v>
      </c>
      <c r="F12605" s="13" t="s">
        <v>476</v>
      </c>
      <c r="G12605" s="14"/>
      <c r="H12605" s="15">
        <f>HYPERLINK("https://docs.wto.org/imrd/directdoc.asp?DDFDocuments/t/g/sps/NKOR76.doc","EN")</f>
      </c>
      <c r="I12605" s="15">
        <f>HYPERLINK("https://docs.wto.org/imrd/directdoc.asp?DDFDocuments/u/g/sps/NKOR76.doc","FR")</f>
      </c>
      <c r="J12605" s="15">
        <f>HYPERLINK("https://docs.wto.org/imrd/directdoc.asp?DDFDocuments/v/g/sps/NKOR76.doc","ES")</f>
      </c>
    </row>
    <row r="12606">
      <c r="A12606" s="10" t="s">
        <v>21537</v>
      </c>
      <c r="B12606" s="11" t="s">
        <v>1096</v>
      </c>
      <c r="C12606" s="10" t="s">
        <v>54</v>
      </c>
      <c r="D12606" s="12">
        <v>36872</v>
      </c>
      <c r="E12606" s="13" t="s">
        <v>19</v>
      </c>
      <c r="F12606" s="13" t="s">
        <v>2192</v>
      </c>
      <c r="G12606" s="14" t="s">
        <v>168</v>
      </c>
      <c r="H12606" s="15">
        <f>HYPERLINK("https://docs.wto.org/imrd/directdoc.asp?DDFDocuments/t/G/SPS/NSGP12A1.DOC","EN")</f>
      </c>
      <c r="I12606" s="15">
        <f>HYPERLINK("https://docs.wto.org/imrd/directdoc.asp?DDFDocuments/u/G/SPS/NSGP12A1.DOC","FR")</f>
      </c>
      <c r="J12606" s="15">
        <f>HYPERLINK("https://docs.wto.org/imrd/directdoc.asp?DDFDocuments/v/G/SPS/NSGP12A1.DOC","ES")</f>
      </c>
    </row>
    <row r="12607">
      <c r="A12607" s="10" t="s">
        <v>21538</v>
      </c>
      <c r="B12607" s="11" t="s">
        <v>147</v>
      </c>
      <c r="C12607" s="10" t="s">
        <v>18</v>
      </c>
      <c r="D12607" s="12">
        <v>36868</v>
      </c>
      <c r="E12607" s="13" t="s">
        <v>21539</v>
      </c>
      <c r="F12607" s="13" t="s">
        <v>6759</v>
      </c>
      <c r="G12607" s="14"/>
      <c r="H12607" s="15">
        <f>HYPERLINK("https://docs.wto.org/imrd/directdoc.asp?DDFDocuments/q/G/SPS/NBGR4.pdf","EN")</f>
      </c>
      <c r="I12607" s="15">
        <f>HYPERLINK("https://docs.wto.org/imrd/directdoc.asp?DDFDocuments/r/G/SPS/NBGR4.pdf","FR")</f>
      </c>
      <c r="J12607" s="15">
        <f>HYPERLINK("https://docs.wto.org/imrd/directdoc.asp?DDFDocuments/s/G/SPS/NBGR4.pdf","ES")</f>
      </c>
    </row>
    <row r="12608">
      <c r="A12608" s="10" t="s">
        <v>21540</v>
      </c>
      <c r="B12608" s="11" t="s">
        <v>147</v>
      </c>
      <c r="C12608" s="10" t="s">
        <v>18</v>
      </c>
      <c r="D12608" s="12">
        <v>36868</v>
      </c>
      <c r="E12608" s="13" t="s">
        <v>21541</v>
      </c>
      <c r="F12608" s="13" t="s">
        <v>24</v>
      </c>
      <c r="G12608" s="14"/>
      <c r="H12608" s="15">
        <f>HYPERLINK("https://docs.wto.org/imrd/directdoc.asp?DDFDocuments/t/g/sps/NBGR5.doc","EN")</f>
      </c>
      <c r="I12608" s="15">
        <f>HYPERLINK("https://docs.wto.org/imrd/directdoc.asp?DDFDocuments/u/g/sps/NBGR5.doc","FR")</f>
      </c>
      <c r="J12608" s="15">
        <f>HYPERLINK("https://docs.wto.org/imrd/directdoc.asp?DDFDocuments/v/g/sps/NBGR5.doc","ES")</f>
      </c>
    </row>
    <row r="12609">
      <c r="A12609" s="10" t="s">
        <v>21542</v>
      </c>
      <c r="B12609" s="11" t="s">
        <v>147</v>
      </c>
      <c r="C12609" s="10" t="s">
        <v>18</v>
      </c>
      <c r="D12609" s="12">
        <v>36868</v>
      </c>
      <c r="E12609" s="13" t="s">
        <v>21543</v>
      </c>
      <c r="F12609" s="13" t="s">
        <v>2521</v>
      </c>
      <c r="G12609" s="14"/>
      <c r="H12609" s="15">
        <f>HYPERLINK("https://docs.wto.org/imrd/directdoc.asp?DDFDocuments/t/G/SPS/NBGR6.DOC","EN")</f>
      </c>
      <c r="I12609" s="15">
        <f>HYPERLINK("https://docs.wto.org/imrd/directdoc.asp?DDFDocuments/u/G/SPS/NBGR6.DOC","FR")</f>
      </c>
      <c r="J12609" s="15">
        <f>HYPERLINK("https://docs.wto.org/imrd/directdoc.asp?DDFDocuments/v/G/SPS/NBGR6.DOC","ES")</f>
      </c>
    </row>
    <row r="12610">
      <c r="A12610" s="10" t="s">
        <v>21544</v>
      </c>
      <c r="B12610" s="11" t="s">
        <v>432</v>
      </c>
      <c r="C12610" s="10" t="s">
        <v>12</v>
      </c>
      <c r="D12610" s="12">
        <v>36868</v>
      </c>
      <c r="E12610" s="13" t="s">
        <v>21545</v>
      </c>
      <c r="F12610" s="13" t="s">
        <v>17192</v>
      </c>
      <c r="G12610" s="14" t="s">
        <v>19885</v>
      </c>
      <c r="H12610" s="15">
        <f>HYPERLINK("https://docs.wto.org/imrd/directdoc.asp?DDFDocuments/t/G/SPS/NCZE22.DOC","EN")</f>
      </c>
      <c r="I12610" s="15">
        <f>HYPERLINK("https://docs.wto.org/imrd/directdoc.asp?DDFDocuments/u/G/SPS/NCZE22.DOC","FR")</f>
      </c>
      <c r="J12610" s="15">
        <f>HYPERLINK("https://docs.wto.org/imrd/directdoc.asp?DDFDocuments/v/G/SPS/NCZE22.DOC","ES")</f>
      </c>
    </row>
    <row r="12611">
      <c r="A12611" s="10" t="s">
        <v>21546</v>
      </c>
      <c r="B12611" s="11" t="s">
        <v>432</v>
      </c>
      <c r="C12611" s="10" t="s">
        <v>12</v>
      </c>
      <c r="D12611" s="12">
        <v>36868</v>
      </c>
      <c r="E12611" s="13" t="s">
        <v>5251</v>
      </c>
      <c r="F12611" s="13" t="s">
        <v>7603</v>
      </c>
      <c r="G12611" s="14" t="s">
        <v>14097</v>
      </c>
      <c r="H12611" s="15">
        <f>HYPERLINK("https://docs.wto.org/imrd/directdoc.asp?DDFDocuments/t/G/SPS/NCZE23.DOC","EN")</f>
      </c>
      <c r="I12611" s="15">
        <f>HYPERLINK("https://docs.wto.org/imrd/directdoc.asp?DDFDocuments/u/G/SPS/NCZE23.DOC","FR")</f>
      </c>
      <c r="J12611" s="15">
        <f>HYPERLINK("https://docs.wto.org/imrd/directdoc.asp?DDFDocuments/v/G/SPS/NCZE23.DOC","ES")</f>
      </c>
    </row>
    <row r="12612">
      <c r="A12612" s="10" t="s">
        <v>21547</v>
      </c>
      <c r="B12612" s="11" t="s">
        <v>82</v>
      </c>
      <c r="C12612" s="10" t="s">
        <v>40</v>
      </c>
      <c r="D12612" s="12">
        <v>36865</v>
      </c>
      <c r="E12612" s="13" t="s">
        <v>19</v>
      </c>
      <c r="F12612" s="13" t="s">
        <v>18564</v>
      </c>
      <c r="G12612" s="14"/>
      <c r="H12612" s="15">
        <f>HYPERLINK("https://docs.wto.org/imrd/directdoc.asp?DDFDocuments/t/G/SPS/NEEC94A1.DOC","EN")</f>
      </c>
      <c r="I12612" s="15">
        <f>HYPERLINK("https://docs.wto.org/imrd/directdoc.asp?DDFDocuments/u/G/SPS/NEEC94A1.DOC","FR")</f>
      </c>
      <c r="J12612" s="15">
        <f>HYPERLINK("https://docs.wto.org/imrd/directdoc.asp?DDFDocuments/v/G/SPS/NEEC94A1.DOC","ES")</f>
      </c>
    </row>
    <row r="12613">
      <c r="A12613" s="10" t="s">
        <v>21548</v>
      </c>
      <c r="B12613" s="11" t="s">
        <v>145</v>
      </c>
      <c r="C12613" s="10" t="s">
        <v>18</v>
      </c>
      <c r="D12613" s="12">
        <v>36865</v>
      </c>
      <c r="E12613" s="13" t="s">
        <v>21549</v>
      </c>
      <c r="F12613" s="13" t="s">
        <v>4385</v>
      </c>
      <c r="G12613" s="14"/>
      <c r="H12613" s="15">
        <f>HYPERLINK("https://docs.wto.org/imrd/directdoc.asp?DDFDocuments/t/g/sps/NPHL23.doc","EN")</f>
      </c>
      <c r="I12613" s="15">
        <f>HYPERLINK("https://docs.wto.org/imrd/directdoc.asp?DDFDocuments/u/g/sps/NPHL23.doc","FR")</f>
      </c>
      <c r="J12613" s="15">
        <f>HYPERLINK("https://docs.wto.org/imrd/directdoc.asp?DDFDocuments/v/g/sps/NPHL23.doc","ES")</f>
      </c>
    </row>
    <row r="12614">
      <c r="A12614" s="10" t="s">
        <v>21550</v>
      </c>
      <c r="B12614" s="11" t="s">
        <v>145</v>
      </c>
      <c r="C12614" s="10" t="s">
        <v>18</v>
      </c>
      <c r="D12614" s="12">
        <v>36865</v>
      </c>
      <c r="E12614" s="13" t="s">
        <v>21551</v>
      </c>
      <c r="F12614" s="13" t="s">
        <v>5438</v>
      </c>
      <c r="G12614" s="14" t="s">
        <v>520</v>
      </c>
      <c r="H12614" s="15">
        <f>HYPERLINK("https://docs.wto.org/imrd/directdoc.asp?DDFDocuments/t/G/SPS/NPHL24.DOC","EN")</f>
      </c>
      <c r="I12614" s="15">
        <f>HYPERLINK("https://docs.wto.org/imrd/directdoc.asp?DDFDocuments/u/G/SPS/NPHL24.DOC","FR")</f>
      </c>
      <c r="J12614" s="15">
        <f>HYPERLINK("https://docs.wto.org/imrd/directdoc.asp?DDFDocuments/v/G/SPS/NPHL24.DOC","ES")</f>
      </c>
    </row>
    <row r="12615">
      <c r="A12615" s="10" t="s">
        <v>21552</v>
      </c>
      <c r="B12615" s="11" t="s">
        <v>161</v>
      </c>
      <c r="C12615" s="10" t="s">
        <v>40</v>
      </c>
      <c r="D12615" s="12">
        <v>36865</v>
      </c>
      <c r="E12615" s="13" t="s">
        <v>19</v>
      </c>
      <c r="F12615" s="13" t="s">
        <v>5163</v>
      </c>
      <c r="G12615" s="14" t="s">
        <v>149</v>
      </c>
      <c r="H12615" s="15">
        <f>HYPERLINK("https://docs.wto.org/imrd/directdoc.asp?DDFDocuments/t/G/SPS/NUSA333A1.DOC","EN")</f>
      </c>
      <c r="I12615" s="15">
        <f>HYPERLINK("https://docs.wto.org/imrd/directdoc.asp?DDFDocuments/u/G/SPS/NUSA333A1.DOC","FR")</f>
      </c>
      <c r="J12615" s="15">
        <f>HYPERLINK("https://docs.wto.org/imrd/directdoc.asp?DDFDocuments/v/G/SPS/NUSA333A1.DOC","ES")</f>
      </c>
    </row>
    <row r="12616">
      <c r="A12616" s="10" t="s">
        <v>21553</v>
      </c>
      <c r="B12616" s="11" t="s">
        <v>161</v>
      </c>
      <c r="C12616" s="10" t="s">
        <v>18</v>
      </c>
      <c r="D12616" s="12">
        <v>36865</v>
      </c>
      <c r="E12616" s="13" t="s">
        <v>21554</v>
      </c>
      <c r="F12616" s="13" t="s">
        <v>21555</v>
      </c>
      <c r="G12616" s="14"/>
      <c r="H12616" s="15">
        <f>HYPERLINK("https://docs.wto.org/imrd/directdoc.asp?DDFDocuments/t/g/sps/NUSA357.doc","EN")</f>
      </c>
      <c r="I12616" s="15">
        <f>HYPERLINK("https://docs.wto.org/imrd/directdoc.asp?DDFDocuments/u/g/sps/NUSA357.doc","FR")</f>
      </c>
      <c r="J12616" s="15">
        <f>HYPERLINK("https://docs.wto.org/imrd/directdoc.asp?DDFDocuments/v/g/sps/NUSA357.doc","ES")</f>
      </c>
    </row>
    <row r="12617">
      <c r="A12617" s="10" t="s">
        <v>21556</v>
      </c>
      <c r="B12617" s="11" t="s">
        <v>161</v>
      </c>
      <c r="C12617" s="10" t="s">
        <v>18</v>
      </c>
      <c r="D12617" s="12">
        <v>36865</v>
      </c>
      <c r="E12617" s="13" t="s">
        <v>2824</v>
      </c>
      <c r="F12617" s="13" t="s">
        <v>2963</v>
      </c>
      <c r="G12617" s="14"/>
      <c r="H12617" s="15">
        <f>HYPERLINK("https://docs.wto.org/imrd/directdoc.asp?DDFDocuments/t/g/sps/NUSA358.doc","EN")</f>
      </c>
      <c r="I12617" s="15">
        <f>HYPERLINK("https://docs.wto.org/imrd/directdoc.asp?DDFDocuments/u/g/sps/NUSA358.doc","FR")</f>
      </c>
      <c r="J12617" s="15">
        <f>HYPERLINK("https://docs.wto.org/imrd/directdoc.asp?DDFDocuments/v/g/sps/NUSA358.doc","ES")</f>
      </c>
    </row>
    <row r="12618">
      <c r="A12618" s="10" t="s">
        <v>21557</v>
      </c>
      <c r="B12618" s="11" t="s">
        <v>161</v>
      </c>
      <c r="C12618" s="10" t="s">
        <v>18</v>
      </c>
      <c r="D12618" s="12">
        <v>36865</v>
      </c>
      <c r="E12618" s="13" t="s">
        <v>857</v>
      </c>
      <c r="F12618" s="13" t="s">
        <v>21558</v>
      </c>
      <c r="G12618" s="14"/>
      <c r="H12618" s="15">
        <f>HYPERLINK("https://docs.wto.org/imrd/directdoc.asp?DDFDocuments/t/g/sps/NUSA360.doc","EN")</f>
      </c>
      <c r="I12618" s="15">
        <f>HYPERLINK("https://docs.wto.org/imrd/directdoc.asp?DDFDocuments/u/g/sps/NUSA360.doc","FR")</f>
      </c>
      <c r="J12618" s="15">
        <f>HYPERLINK("https://docs.wto.org/imrd/directdoc.asp?DDFDocuments/v/g/sps/NUSA360.doc","ES")</f>
      </c>
    </row>
    <row r="12619">
      <c r="A12619" s="10" t="s">
        <v>21559</v>
      </c>
      <c r="B12619" s="11" t="s">
        <v>161</v>
      </c>
      <c r="C12619" s="10" t="s">
        <v>18</v>
      </c>
      <c r="D12619" s="12">
        <v>36861</v>
      </c>
      <c r="E12619" s="13" t="s">
        <v>21560</v>
      </c>
      <c r="F12619" s="13" t="s">
        <v>21561</v>
      </c>
      <c r="G12619" s="14"/>
      <c r="H12619" s="15">
        <f>HYPERLINK("https://docs.wto.org/imrd/directdoc.asp?DDFDocuments/t/G/SPS/NUSA355.DOC","EN")</f>
      </c>
      <c r="I12619" s="15">
        <f>HYPERLINK("https://docs.wto.org/imrd/directdoc.asp?DDFDocuments/u/G/SPS/NUSA355.DOC","FR")</f>
      </c>
      <c r="J12619" s="15">
        <f>HYPERLINK("https://docs.wto.org/imrd/directdoc.asp?DDFDocuments/v/G/SPS/NUSA355.DOC","ES")</f>
      </c>
    </row>
    <row r="12620">
      <c r="A12620" s="10" t="s">
        <v>21562</v>
      </c>
      <c r="B12620" s="11" t="s">
        <v>147</v>
      </c>
      <c r="C12620" s="10" t="s">
        <v>12</v>
      </c>
      <c r="D12620" s="12">
        <v>36860</v>
      </c>
      <c r="E12620" s="13" t="s">
        <v>21563</v>
      </c>
      <c r="F12620" s="13" t="s">
        <v>7603</v>
      </c>
      <c r="G12620" s="14" t="s">
        <v>520</v>
      </c>
      <c r="H12620" s="15">
        <f>HYPERLINK("https://docs.wto.org/imrd/directdoc.asp?DDFDocuments/t/G/SPS/NBGR3.DOC","EN")</f>
      </c>
      <c r="I12620" s="15">
        <f>HYPERLINK("https://docs.wto.org/imrd/directdoc.asp?DDFDocuments/u/G/SPS/NBGR3.DOC","FR")</f>
      </c>
      <c r="J12620" s="15">
        <f>HYPERLINK("https://docs.wto.org/imrd/directdoc.asp?DDFDocuments/v/G/SPS/NBGR3.DOC","ES")</f>
      </c>
    </row>
    <row r="12621">
      <c r="A12621" s="10" t="s">
        <v>21564</v>
      </c>
      <c r="B12621" s="11" t="s">
        <v>82</v>
      </c>
      <c r="C12621" s="10" t="s">
        <v>18</v>
      </c>
      <c r="D12621" s="12">
        <v>36858</v>
      </c>
      <c r="E12621" s="13" t="s">
        <v>21565</v>
      </c>
      <c r="F12621" s="13" t="s">
        <v>11413</v>
      </c>
      <c r="G12621" s="14"/>
      <c r="H12621" s="15">
        <f>HYPERLINK("https://docs.wto.org/imrd/directdoc.asp?DDFDocuments/q/G/SPS/NEEC105.pdf","EN")</f>
      </c>
      <c r="I12621" s="15">
        <f>HYPERLINK("https://docs.wto.org/imrd/directdoc.asp?DDFDocuments/r/G/SPS/NEEC105.pdf","FR")</f>
      </c>
      <c r="J12621" s="15">
        <f>HYPERLINK("https://docs.wto.org/imrd/directdoc.asp?DDFDocuments/s/G/SPS/NEEC105.pdf","ES")</f>
      </c>
    </row>
    <row r="12622">
      <c r="A12622" s="10" t="s">
        <v>21566</v>
      </c>
      <c r="B12622" s="11" t="s">
        <v>82</v>
      </c>
      <c r="C12622" s="10" t="s">
        <v>18</v>
      </c>
      <c r="D12622" s="12">
        <v>36857</v>
      </c>
      <c r="E12622" s="13" t="s">
        <v>21565</v>
      </c>
      <c r="F12622" s="13" t="s">
        <v>11413</v>
      </c>
      <c r="G12622" s="14"/>
      <c r="H12622" s="15">
        <f>HYPERLINK("https://docs.wto.org/imrd/directdoc.asp?DDFDocuments/q/G/SPS/NEEC104.pdf","EN")</f>
      </c>
      <c r="I12622" s="15">
        <f>HYPERLINK("https://docs.wto.org/imrd/directdoc.asp?DDFDocuments/r/G/SPS/NEEC104.pdf","FR")</f>
      </c>
      <c r="J12622" s="15">
        <f>HYPERLINK("https://docs.wto.org/imrd/directdoc.asp?DDFDocuments/s/G/SPS/NEEC104.pdf","ES")</f>
      </c>
    </row>
    <row r="12623">
      <c r="A12623" s="10" t="s">
        <v>21567</v>
      </c>
      <c r="B12623" s="11" t="s">
        <v>87</v>
      </c>
      <c r="C12623" s="10" t="s">
        <v>18</v>
      </c>
      <c r="D12623" s="12">
        <v>36854</v>
      </c>
      <c r="E12623" s="13" t="s">
        <v>21568</v>
      </c>
      <c r="F12623" s="13" t="s">
        <v>21569</v>
      </c>
      <c r="G12623" s="14"/>
      <c r="H12623" s="15">
        <f>HYPERLINK("https://docs.wto.org/imrd/directdoc.asp?DDFDocuments/q/G/SPS/NMEX166.pdf","EN")</f>
      </c>
      <c r="I12623" s="15">
        <f>HYPERLINK("https://docs.wto.org/imrd/directdoc.asp?DDFDocuments/r/G/SPS/NMEX166.pdf","FR")</f>
      </c>
      <c r="J12623" s="15">
        <f>HYPERLINK("https://docs.wto.org/imrd/directdoc.asp?DDFDocuments/s/G/SPS/NMEX166.pdf","ES")</f>
      </c>
    </row>
    <row r="12624">
      <c r="A12624" s="10" t="s">
        <v>21570</v>
      </c>
      <c r="B12624" s="11" t="s">
        <v>87</v>
      </c>
      <c r="C12624" s="10" t="s">
        <v>12</v>
      </c>
      <c r="D12624" s="12">
        <v>36854</v>
      </c>
      <c r="E12624" s="13" t="s">
        <v>21571</v>
      </c>
      <c r="F12624" s="13" t="s">
        <v>166</v>
      </c>
      <c r="G12624" s="14"/>
      <c r="H12624" s="15">
        <f>HYPERLINK("https://docs.wto.org/imrd/directdoc.asp?DDFDocuments/t/G/SPS/NMEX167.DOC","EN")</f>
      </c>
      <c r="I12624" s="15">
        <f>HYPERLINK("https://docs.wto.org/imrd/directdoc.asp?DDFDocuments/u/G/SPS/NMEX167.DOC","FR")</f>
      </c>
      <c r="J12624" s="15">
        <f>HYPERLINK("https://docs.wto.org/imrd/directdoc.asp?DDFDocuments/v/G/SPS/NMEX167.DOC","ES")</f>
      </c>
    </row>
    <row r="12625">
      <c r="A12625" s="10" t="s">
        <v>21572</v>
      </c>
      <c r="B12625" s="11" t="s">
        <v>188</v>
      </c>
      <c r="C12625" s="10" t="s">
        <v>18</v>
      </c>
      <c r="D12625" s="12">
        <v>36853</v>
      </c>
      <c r="E12625" s="13" t="s">
        <v>21419</v>
      </c>
      <c r="F12625" s="13" t="s">
        <v>5510</v>
      </c>
      <c r="G12625" s="14"/>
      <c r="H12625" s="15">
        <f>HYPERLINK("https://docs.wto.org/imrd/directdoc.asp?DDFDocuments/q/G/SPS/NAUS124.pdf","EN")</f>
      </c>
      <c r="I12625" s="15">
        <f>HYPERLINK("https://docs.wto.org/imrd/directdoc.asp?DDFDocuments/r/G/SPS/NAUS124.pdf","FR")</f>
      </c>
      <c r="J12625" s="15">
        <f>HYPERLINK("https://docs.wto.org/imrd/directdoc.asp?DDFDocuments/s/G/SPS/NAUS124.pdf","ES")</f>
      </c>
    </row>
    <row r="12626">
      <c r="A12626" s="10" t="s">
        <v>21573</v>
      </c>
      <c r="B12626" s="11" t="s">
        <v>161</v>
      </c>
      <c r="C12626" s="10" t="s">
        <v>40</v>
      </c>
      <c r="D12626" s="12">
        <v>36853</v>
      </c>
      <c r="E12626" s="13" t="s">
        <v>19</v>
      </c>
      <c r="F12626" s="13" t="s">
        <v>1282</v>
      </c>
      <c r="G12626" s="14" t="s">
        <v>1274</v>
      </c>
      <c r="H12626" s="15">
        <f>HYPERLINK("https://docs.wto.org/imrd/directdoc.asp?DDFDocuments/t/G/SPS/NUSA252A1.DOC","EN")</f>
      </c>
      <c r="I12626" s="15">
        <f>HYPERLINK("https://docs.wto.org/imrd/directdoc.asp?DDFDocuments/u/G/SPS/NUSA252A1.DOC","FR")</f>
      </c>
      <c r="J12626" s="15">
        <f>HYPERLINK("https://docs.wto.org/imrd/directdoc.asp?DDFDocuments/v/G/SPS/NUSA252A1.DOC","ES")</f>
      </c>
    </row>
    <row r="12627">
      <c r="A12627" s="10" t="s">
        <v>21574</v>
      </c>
      <c r="B12627" s="11" t="s">
        <v>34</v>
      </c>
      <c r="C12627" s="10" t="s">
        <v>18</v>
      </c>
      <c r="D12627" s="12">
        <v>36850</v>
      </c>
      <c r="E12627" s="13" t="s">
        <v>21206</v>
      </c>
      <c r="F12627" s="13" t="s">
        <v>144</v>
      </c>
      <c r="G12627" s="14"/>
      <c r="H12627" s="15">
        <f>HYPERLINK("https://docs.wto.org/imrd/directdoc.asp?DDFDocuments/q/G/SPS/NJPN59.pdf","EN")</f>
      </c>
      <c r="I12627" s="15">
        <f>HYPERLINK("https://docs.wto.org/imrd/directdoc.asp?DDFDocuments/r/G/SPS/NJPN59.pdf","FR")</f>
      </c>
      <c r="J12627" s="15">
        <f>HYPERLINK("https://docs.wto.org/imrd/directdoc.asp?DDFDocuments/s/G/SPS/NJPN59.pdf","ES")</f>
      </c>
    </row>
    <row r="12628">
      <c r="A12628" s="10" t="s">
        <v>21575</v>
      </c>
      <c r="B12628" s="11" t="s">
        <v>124</v>
      </c>
      <c r="C12628" s="10" t="s">
        <v>18</v>
      </c>
      <c r="D12628" s="12">
        <v>36847</v>
      </c>
      <c r="E12628" s="13" t="s">
        <v>21576</v>
      </c>
      <c r="F12628" s="13" t="s">
        <v>158</v>
      </c>
      <c r="G12628" s="14"/>
      <c r="H12628" s="15">
        <f>HYPERLINK("https://docs.wto.org/imrd/directdoc.asp?DDFDocuments/t/G/SPS/NIDN13.DOC","EN")</f>
      </c>
      <c r="I12628" s="15">
        <f>HYPERLINK("https://docs.wto.org/imrd/directdoc.asp?DDFDocuments/u/G/SPS/NIDN13.DOC","FR")</f>
      </c>
      <c r="J12628" s="15">
        <f>HYPERLINK("https://docs.wto.org/imrd/directdoc.asp?DDFDocuments/v/G/SPS/NIDN13.DOC","ES")</f>
      </c>
    </row>
    <row r="12629">
      <c r="A12629" s="10" t="s">
        <v>21577</v>
      </c>
      <c r="B12629" s="11" t="s">
        <v>161</v>
      </c>
      <c r="C12629" s="10" t="s">
        <v>18</v>
      </c>
      <c r="D12629" s="12">
        <v>36847</v>
      </c>
      <c r="E12629" s="13" t="s">
        <v>21578</v>
      </c>
      <c r="F12629" s="13" t="s">
        <v>8690</v>
      </c>
      <c r="G12629" s="14" t="s">
        <v>183</v>
      </c>
      <c r="H12629" s="15">
        <f>HYPERLINK("https://docs.wto.org/imrd/directdoc.asp?DDFDocuments/t/G/SPS/NUSA352.DOC","EN")</f>
      </c>
      <c r="I12629" s="15">
        <f>HYPERLINK("https://docs.wto.org/imrd/directdoc.asp?DDFDocuments/u/G/SPS/NUSA352.DOC","FR")</f>
      </c>
      <c r="J12629" s="15">
        <f>HYPERLINK("https://docs.wto.org/imrd/directdoc.asp?DDFDocuments/v/G/SPS/NUSA352.DOC","ES")</f>
      </c>
    </row>
    <row r="12630">
      <c r="A12630" s="10" t="s">
        <v>21579</v>
      </c>
      <c r="B12630" s="11" t="s">
        <v>161</v>
      </c>
      <c r="C12630" s="10" t="s">
        <v>18</v>
      </c>
      <c r="D12630" s="12">
        <v>36847</v>
      </c>
      <c r="E12630" s="13" t="s">
        <v>6018</v>
      </c>
      <c r="F12630" s="13" t="s">
        <v>2963</v>
      </c>
      <c r="G12630" s="14"/>
      <c r="H12630" s="15">
        <f>HYPERLINK("https://docs.wto.org/imrd/directdoc.asp?DDFDocuments/t/g/sps/NUSA353.doc","EN")</f>
      </c>
      <c r="I12630" s="15">
        <f>HYPERLINK("https://docs.wto.org/imrd/directdoc.asp?DDFDocuments/u/g/sps/NUSA353.doc","FR")</f>
      </c>
      <c r="J12630" s="15">
        <f>HYPERLINK("https://docs.wto.org/imrd/directdoc.asp?DDFDocuments/v/g/sps/NUSA353.doc","ES")</f>
      </c>
    </row>
    <row r="12631">
      <c r="A12631" s="10" t="s">
        <v>21580</v>
      </c>
      <c r="B12631" s="11" t="s">
        <v>127</v>
      </c>
      <c r="C12631" s="10" t="s">
        <v>18</v>
      </c>
      <c r="D12631" s="12">
        <v>36843</v>
      </c>
      <c r="E12631" s="13" t="s">
        <v>21581</v>
      </c>
      <c r="F12631" s="13" t="s">
        <v>3412</v>
      </c>
      <c r="G12631" s="14"/>
      <c r="H12631" s="15">
        <f>HYPERLINK("https://docs.wto.org/imrd/directdoc.asp?DDFDocuments/q/G/SPS/NHKG12.pdf","EN")</f>
      </c>
      <c r="I12631" s="15">
        <f>HYPERLINK("https://docs.wto.org/imrd/directdoc.asp?DDFDocuments/r/G/SPS/NHKG12.pdf","FR")</f>
      </c>
      <c r="J12631" s="15">
        <f>HYPERLINK("https://docs.wto.org/imrd/directdoc.asp?DDFDocuments/s/G/SPS/NHKG12.pdf","ES")</f>
      </c>
    </row>
    <row r="12632">
      <c r="A12632" s="10" t="s">
        <v>21582</v>
      </c>
      <c r="B12632" s="11" t="s">
        <v>195</v>
      </c>
      <c r="C12632" s="10" t="s">
        <v>54</v>
      </c>
      <c r="D12632" s="12">
        <v>36843</v>
      </c>
      <c r="E12632" s="13" t="s">
        <v>19</v>
      </c>
      <c r="F12632" s="13" t="s">
        <v>21583</v>
      </c>
      <c r="G12632" s="14" t="s">
        <v>183</v>
      </c>
      <c r="H12632" s="15">
        <f>HYPERLINK("https://docs.wto.org/imrd/directdoc.asp?DDFDocuments/t/G/SPS/NNZL70A1.DOC","EN")</f>
      </c>
      <c r="I12632" s="15">
        <f>HYPERLINK("https://docs.wto.org/imrd/directdoc.asp?DDFDocuments/u/G/SPS/NNZL70A1.DOC","FR")</f>
      </c>
      <c r="J12632" s="15">
        <f>HYPERLINK("https://docs.wto.org/imrd/directdoc.asp?DDFDocuments/v/G/SPS/NNZL70A1.DOC","ES")</f>
      </c>
    </row>
    <row r="12633">
      <c r="A12633" s="10" t="s">
        <v>21584</v>
      </c>
      <c r="B12633" s="11" t="s">
        <v>161</v>
      </c>
      <c r="C12633" s="10" t="s">
        <v>12</v>
      </c>
      <c r="D12633" s="12">
        <v>36843</v>
      </c>
      <c r="E12633" s="13" t="s">
        <v>21423</v>
      </c>
      <c r="F12633" s="13" t="s">
        <v>2192</v>
      </c>
      <c r="G12633" s="14" t="s">
        <v>168</v>
      </c>
      <c r="H12633" s="15">
        <f>HYPERLINK("https://docs.wto.org/imrd/directdoc.asp?DDFDocuments/t/G/SPS/NUSA349.DOC","EN")</f>
      </c>
      <c r="I12633" s="15">
        <f>HYPERLINK("https://docs.wto.org/imrd/directdoc.asp?DDFDocuments/u/G/SPS/NUSA349.DOC","FR")</f>
      </c>
      <c r="J12633" s="15">
        <f>HYPERLINK("https://docs.wto.org/imrd/directdoc.asp?DDFDocuments/v/G/SPS/NUSA349.DOC","ES")</f>
      </c>
    </row>
    <row r="12634">
      <c r="A12634" s="10" t="s">
        <v>21585</v>
      </c>
      <c r="B12634" s="11" t="s">
        <v>161</v>
      </c>
      <c r="C12634" s="10" t="s">
        <v>18</v>
      </c>
      <c r="D12634" s="12">
        <v>36843</v>
      </c>
      <c r="E12634" s="13" t="s">
        <v>2824</v>
      </c>
      <c r="F12634" s="13" t="s">
        <v>2963</v>
      </c>
      <c r="G12634" s="14"/>
      <c r="H12634" s="15">
        <f>HYPERLINK("https://docs.wto.org/imrd/directdoc.asp?DDFDocuments/t/g/sps/NUSA350.doc","EN")</f>
      </c>
      <c r="I12634" s="15">
        <f>HYPERLINK("https://docs.wto.org/imrd/directdoc.asp?DDFDocuments/u/g/sps/NUSA350.doc","FR")</f>
      </c>
      <c r="J12634" s="15">
        <f>HYPERLINK("https://docs.wto.org/imrd/directdoc.asp?DDFDocuments/v/g/sps/NUSA350.doc","ES")</f>
      </c>
    </row>
    <row r="12635">
      <c r="A12635" s="10" t="s">
        <v>21586</v>
      </c>
      <c r="B12635" s="11" t="s">
        <v>1600</v>
      </c>
      <c r="C12635" s="10" t="s">
        <v>18</v>
      </c>
      <c r="D12635" s="12">
        <v>36836</v>
      </c>
      <c r="E12635" s="13" t="s">
        <v>21587</v>
      </c>
      <c r="F12635" s="13" t="s">
        <v>1550</v>
      </c>
      <c r="G12635" s="14"/>
      <c r="H12635" s="15">
        <f>HYPERLINK("https://docs.wto.org/imrd/directdoc.asp?DDFDocuments/t/G/SPS/NMAR11.DOC","EN")</f>
      </c>
      <c r="I12635" s="15">
        <f>HYPERLINK("https://docs.wto.org/imrd/directdoc.asp?DDFDocuments/u/G/SPS/NMAR11.DOC","FR")</f>
      </c>
      <c r="J12635" s="15">
        <f>HYPERLINK("https://docs.wto.org/imrd/directdoc.asp?DDFDocuments/v/G/SPS/NMAR11.DOC","ES")</f>
      </c>
    </row>
    <row r="12636">
      <c r="A12636" s="10" t="s">
        <v>21588</v>
      </c>
      <c r="B12636" s="11" t="s">
        <v>1600</v>
      </c>
      <c r="C12636" s="10" t="s">
        <v>18</v>
      </c>
      <c r="D12636" s="12">
        <v>36836</v>
      </c>
      <c r="E12636" s="13" t="s">
        <v>21589</v>
      </c>
      <c r="F12636" s="13" t="s">
        <v>24</v>
      </c>
      <c r="G12636" s="14" t="s">
        <v>257</v>
      </c>
      <c r="H12636" s="15">
        <f>HYPERLINK("https://docs.wto.org/imrd/directdoc.asp?DDFDocuments/t/g/sps/NMAR12.doc","EN")</f>
      </c>
      <c r="I12636" s="15">
        <f>HYPERLINK("https://docs.wto.org/imrd/directdoc.asp?DDFDocuments/u/g/sps/NMAR12.doc","FR")</f>
      </c>
      <c r="J12636" s="15">
        <f>HYPERLINK("https://docs.wto.org/imrd/directdoc.asp?DDFDocuments/v/g/sps/NMAR12.doc","ES")</f>
      </c>
    </row>
    <row r="12637">
      <c r="A12637" s="10" t="s">
        <v>21590</v>
      </c>
      <c r="B12637" s="11" t="s">
        <v>365</v>
      </c>
      <c r="C12637" s="10" t="s">
        <v>18</v>
      </c>
      <c r="D12637" s="12">
        <v>36833</v>
      </c>
      <c r="E12637" s="13" t="s">
        <v>19272</v>
      </c>
      <c r="F12637" s="13" t="s">
        <v>1282</v>
      </c>
      <c r="G12637" s="14"/>
      <c r="H12637" s="15">
        <f>HYPERLINK("https://docs.wto.org/imrd/directdoc.asp?DDFDocuments/t/g/sps/NCHL67.doc","EN")</f>
      </c>
      <c r="I12637" s="15">
        <f>HYPERLINK("https://docs.wto.org/imrd/directdoc.asp?DDFDocuments/u/g/sps/NCHL67.doc","FR")</f>
      </c>
      <c r="J12637" s="15">
        <f>HYPERLINK("https://docs.wto.org/imrd/directdoc.asp?DDFDocuments/v/g/sps/NCHL67.doc","ES")</f>
      </c>
    </row>
    <row r="12638">
      <c r="A12638" s="10" t="s">
        <v>21591</v>
      </c>
      <c r="B12638" s="11" t="s">
        <v>1600</v>
      </c>
      <c r="C12638" s="10" t="s">
        <v>18</v>
      </c>
      <c r="D12638" s="12">
        <v>36833</v>
      </c>
      <c r="E12638" s="13" t="s">
        <v>1648</v>
      </c>
      <c r="F12638" s="13" t="s">
        <v>11057</v>
      </c>
      <c r="G12638" s="14"/>
      <c r="H12638" s="15">
        <f>HYPERLINK("https://docs.wto.org/imrd/directdoc.asp?DDFDocuments/t/g/sps/NMAR10.doc","EN")</f>
      </c>
      <c r="I12638" s="15">
        <f>HYPERLINK("https://docs.wto.org/imrd/directdoc.asp?DDFDocuments/u/g/sps/NMAR10.doc","FR")</f>
      </c>
      <c r="J12638" s="15">
        <f>HYPERLINK("https://docs.wto.org/imrd/directdoc.asp?DDFDocuments/v/g/sps/NMAR10.doc","ES")</f>
      </c>
    </row>
    <row r="12639">
      <c r="A12639" s="10" t="s">
        <v>21592</v>
      </c>
      <c r="B12639" s="11" t="s">
        <v>161</v>
      </c>
      <c r="C12639" s="10" t="s">
        <v>40</v>
      </c>
      <c r="D12639" s="12">
        <v>36824</v>
      </c>
      <c r="E12639" s="13" t="s">
        <v>19</v>
      </c>
      <c r="F12639" s="13" t="s">
        <v>5163</v>
      </c>
      <c r="G12639" s="14"/>
      <c r="H12639" s="15">
        <f>HYPERLINK("https://docs.wto.org/imrd/directdoc.asp?DDFDocuments/t/G/SPS/NUSA282A2.DOC","EN")</f>
      </c>
      <c r="I12639" s="15">
        <f>HYPERLINK("https://docs.wto.org/imrd/directdoc.asp?DDFDocuments/u/G/SPS/NUSA282A2.DOC","FR")</f>
      </c>
      <c r="J12639" s="15">
        <f>HYPERLINK("https://docs.wto.org/imrd/directdoc.asp?DDFDocuments/v/G/SPS/NUSA282A2.DOC","ES")</f>
      </c>
    </row>
    <row r="12640">
      <c r="A12640" s="10" t="s">
        <v>21593</v>
      </c>
      <c r="B12640" s="11" t="s">
        <v>195</v>
      </c>
      <c r="C12640" s="10" t="s">
        <v>18</v>
      </c>
      <c r="D12640" s="12">
        <v>36823</v>
      </c>
      <c r="E12640" s="13" t="s">
        <v>21594</v>
      </c>
      <c r="F12640" s="13" t="s">
        <v>144</v>
      </c>
      <c r="G12640" s="14" t="s">
        <v>34</v>
      </c>
      <c r="H12640" s="15">
        <f>HYPERLINK("https://docs.wto.org/imrd/directdoc.asp?DDFDocuments/t/g/sps/NNZL74.doc","EN")</f>
      </c>
      <c r="I12640" s="15">
        <f>HYPERLINK("https://docs.wto.org/imrd/directdoc.asp?DDFDocuments/u/g/sps/NNZL74.doc","FR")</f>
      </c>
      <c r="J12640" s="15">
        <f>HYPERLINK("https://docs.wto.org/imrd/directdoc.asp?DDFDocuments/v/g/sps/NNZL74.doc","ES")</f>
      </c>
    </row>
    <row r="12641">
      <c r="A12641" s="10" t="s">
        <v>21595</v>
      </c>
      <c r="B12641" s="11" t="s">
        <v>195</v>
      </c>
      <c r="C12641" s="10" t="s">
        <v>18</v>
      </c>
      <c r="D12641" s="12">
        <v>36823</v>
      </c>
      <c r="E12641" s="13" t="s">
        <v>17203</v>
      </c>
      <c r="F12641" s="13" t="s">
        <v>2192</v>
      </c>
      <c r="G12641" s="14" t="s">
        <v>34</v>
      </c>
      <c r="H12641" s="15">
        <f>HYPERLINK("https://docs.wto.org/imrd/directdoc.asp?DDFDocuments/t/g/sps/NNZL75.doc","EN")</f>
      </c>
      <c r="I12641" s="15">
        <f>HYPERLINK("https://docs.wto.org/imrd/directdoc.asp?DDFDocuments/u/g/sps/NNZL75.doc","FR")</f>
      </c>
      <c r="J12641" s="15">
        <f>HYPERLINK("https://docs.wto.org/imrd/directdoc.asp?DDFDocuments/v/g/sps/NNZL75.doc","ES")</f>
      </c>
    </row>
    <row r="12642">
      <c r="A12642" s="10" t="s">
        <v>21596</v>
      </c>
      <c r="B12642" s="11" t="s">
        <v>195</v>
      </c>
      <c r="C12642" s="10" t="s">
        <v>18</v>
      </c>
      <c r="D12642" s="12">
        <v>36822</v>
      </c>
      <c r="E12642" s="13" t="s">
        <v>21379</v>
      </c>
      <c r="F12642" s="13" t="s">
        <v>2192</v>
      </c>
      <c r="G12642" s="14"/>
      <c r="H12642" s="15">
        <f>HYPERLINK("https://docs.wto.org/imrd/directdoc.asp?DDFDocuments/t/g/sps/NNZL73.doc","EN")</f>
      </c>
      <c r="I12642" s="15">
        <f>HYPERLINK("https://docs.wto.org/imrd/directdoc.asp?DDFDocuments/u/g/sps/NNZL73.doc","FR")</f>
      </c>
      <c r="J12642" s="15">
        <f>HYPERLINK("https://docs.wto.org/imrd/directdoc.asp?DDFDocuments/v/g/sps/NNZL73.doc","ES")</f>
      </c>
    </row>
    <row r="12643">
      <c r="A12643" s="10" t="s">
        <v>21597</v>
      </c>
      <c r="B12643" s="11" t="s">
        <v>1096</v>
      </c>
      <c r="C12643" s="10" t="s">
        <v>40</v>
      </c>
      <c r="D12643" s="12">
        <v>36822</v>
      </c>
      <c r="E12643" s="13" t="s">
        <v>19</v>
      </c>
      <c r="F12643" s="13" t="s">
        <v>925</v>
      </c>
      <c r="G12643" s="14"/>
      <c r="H12643" s="15">
        <f>HYPERLINK("https://docs.wto.org/imrd/directdoc.asp?DDFDocuments/t/G/SPS/NSGP9A1.DOC","EN")</f>
      </c>
      <c r="I12643" s="15">
        <f>HYPERLINK("https://docs.wto.org/imrd/directdoc.asp?DDFDocuments/u/G/SPS/NSGP9A1.DOC","FR")</f>
      </c>
      <c r="J12643" s="15">
        <f>HYPERLINK("https://docs.wto.org/imrd/directdoc.asp?DDFDocuments/v/G/SPS/NSGP9A1.DOC","ES")</f>
      </c>
    </row>
    <row r="12644">
      <c r="A12644" s="10" t="s">
        <v>21598</v>
      </c>
      <c r="B12644" s="11" t="s">
        <v>82</v>
      </c>
      <c r="C12644" s="10" t="s">
        <v>12</v>
      </c>
      <c r="D12644" s="12">
        <v>36819</v>
      </c>
      <c r="E12644" s="13" t="s">
        <v>21599</v>
      </c>
      <c r="F12644" s="13" t="s">
        <v>476</v>
      </c>
      <c r="G12644" s="14" t="s">
        <v>3481</v>
      </c>
      <c r="H12644" s="15">
        <f>HYPERLINK("https://docs.wto.org/imrd/directdoc.asp?DDFDocuments/t/G/SPS/NEEC99.DOC","EN")</f>
      </c>
      <c r="I12644" s="15">
        <f>HYPERLINK("https://docs.wto.org/imrd/directdoc.asp?DDFDocuments/u/G/SPS/NEEC99.DOC","FR")</f>
      </c>
      <c r="J12644" s="15">
        <f>HYPERLINK("https://docs.wto.org/imrd/directdoc.asp?DDFDocuments/v/G/SPS/NEEC99.DOC","ES")</f>
      </c>
    </row>
    <row r="12645">
      <c r="A12645" s="10" t="s">
        <v>21600</v>
      </c>
      <c r="B12645" s="11" t="s">
        <v>161</v>
      </c>
      <c r="C12645" s="10" t="s">
        <v>18</v>
      </c>
      <c r="D12645" s="12">
        <v>36819</v>
      </c>
      <c r="E12645" s="13" t="s">
        <v>21601</v>
      </c>
      <c r="F12645" s="13" t="s">
        <v>11690</v>
      </c>
      <c r="G12645" s="14" t="s">
        <v>1600</v>
      </c>
      <c r="H12645" s="15">
        <f>HYPERLINK("https://docs.wto.org/imrd/directdoc.asp?DDFDocuments/t/G/SPS/NUSA344.DOC","EN")</f>
      </c>
      <c r="I12645" s="15">
        <f>HYPERLINK("https://docs.wto.org/imrd/directdoc.asp?DDFDocuments/u/G/SPS/NUSA344.DOC","FR")</f>
      </c>
      <c r="J12645" s="15">
        <f>HYPERLINK("https://docs.wto.org/imrd/directdoc.asp?DDFDocuments/v/G/SPS/NUSA344.DOC","ES")</f>
      </c>
    </row>
    <row r="12646">
      <c r="A12646" s="10" t="s">
        <v>21602</v>
      </c>
      <c r="B12646" s="11" t="s">
        <v>161</v>
      </c>
      <c r="C12646" s="10" t="s">
        <v>18</v>
      </c>
      <c r="D12646" s="12">
        <v>36819</v>
      </c>
      <c r="E12646" s="13" t="s">
        <v>3159</v>
      </c>
      <c r="F12646" s="13" t="s">
        <v>17176</v>
      </c>
      <c r="G12646" s="14"/>
      <c r="H12646" s="15">
        <f>HYPERLINK("https://docs.wto.org/imrd/directdoc.asp?DDFDocuments/t/G/SPS/NUSA345.DOC","EN")</f>
      </c>
      <c r="I12646" s="15">
        <f>HYPERLINK("https://docs.wto.org/imrd/directdoc.asp?DDFDocuments/u/G/SPS/NUSA345.DOC","FR")</f>
      </c>
      <c r="J12646" s="15">
        <f>HYPERLINK("https://docs.wto.org/imrd/directdoc.asp?DDFDocuments/v/G/SPS/NUSA345.DOC","ES")</f>
      </c>
    </row>
    <row r="12647">
      <c r="A12647" s="10" t="s">
        <v>21603</v>
      </c>
      <c r="B12647" s="11" t="s">
        <v>188</v>
      </c>
      <c r="C12647" s="10" t="s">
        <v>18</v>
      </c>
      <c r="D12647" s="12">
        <v>36816</v>
      </c>
      <c r="E12647" s="13" t="s">
        <v>13125</v>
      </c>
      <c r="F12647" s="13" t="s">
        <v>158</v>
      </c>
      <c r="G12647" s="14" t="s">
        <v>195</v>
      </c>
      <c r="H12647" s="15">
        <f>HYPERLINK("https://docs.wto.org/imrd/directdoc.asp?DDFDocuments/t/g/sps/NAUS122.doc","EN")</f>
      </c>
      <c r="I12647" s="15">
        <f>HYPERLINK("https://docs.wto.org/imrd/directdoc.asp?DDFDocuments/u/g/sps/NAUS122.doc","FR")</f>
      </c>
      <c r="J12647" s="15">
        <f>HYPERLINK("https://docs.wto.org/imrd/directdoc.asp?DDFDocuments/v/g/sps/NAUS122.doc","ES")</f>
      </c>
    </row>
    <row r="12648">
      <c r="A12648" s="10" t="s">
        <v>21604</v>
      </c>
      <c r="B12648" s="11" t="s">
        <v>82</v>
      </c>
      <c r="C12648" s="10" t="s">
        <v>12</v>
      </c>
      <c r="D12648" s="12">
        <v>36812</v>
      </c>
      <c r="E12648" s="13" t="s">
        <v>21605</v>
      </c>
      <c r="F12648" s="13" t="s">
        <v>158</v>
      </c>
      <c r="G12648" s="14" t="s">
        <v>204</v>
      </c>
      <c r="H12648" s="15">
        <f>HYPERLINK("https://docs.wto.org/imrd/directdoc.asp?DDFDocuments/t/G/SPS/NEEC97.DOC","EN")</f>
      </c>
      <c r="I12648" s="15">
        <f>HYPERLINK("https://docs.wto.org/imrd/directdoc.asp?DDFDocuments/u/G/SPS/NEEC97.DOC","FR")</f>
      </c>
      <c r="J12648" s="15">
        <f>HYPERLINK("https://docs.wto.org/imrd/directdoc.asp?DDFDocuments/v/G/SPS/NEEC97.DOC","ES")</f>
      </c>
    </row>
    <row r="12649">
      <c r="A12649" s="10" t="s">
        <v>21606</v>
      </c>
      <c r="B12649" s="11" t="s">
        <v>720</v>
      </c>
      <c r="C12649" s="10" t="s">
        <v>201</v>
      </c>
      <c r="D12649" s="12">
        <v>36812</v>
      </c>
      <c r="E12649" s="13" t="s">
        <v>19</v>
      </c>
      <c r="F12649" s="13" t="s">
        <v>21607</v>
      </c>
      <c r="G12649" s="14"/>
      <c r="H12649" s="15">
        <f>HYPERLINK("https://docs.wto.org/imrd/directdoc.asp?DDFDocuments/t/G/SPS/NSLV31C1.DOC","EN")</f>
      </c>
      <c r="I12649" s="15">
        <f>HYPERLINK("https://docs.wto.org/imrd/directdoc.asp?DDFDocuments/u/G/SPS/NSLV31C1.DOC","FR")</f>
      </c>
      <c r="J12649" s="15">
        <f>HYPERLINK("https://docs.wto.org/imrd/directdoc.asp?DDFDocuments/v/G/SPS/NSLV31C1.DOC","ES")</f>
      </c>
    </row>
    <row r="12650">
      <c r="A12650" s="10" t="s">
        <v>21608</v>
      </c>
      <c r="B12650" s="11" t="s">
        <v>1331</v>
      </c>
      <c r="C12650" s="10" t="s">
        <v>18</v>
      </c>
      <c r="D12650" s="12">
        <v>36811</v>
      </c>
      <c r="E12650" s="13" t="s">
        <v>21609</v>
      </c>
      <c r="F12650" s="13" t="s">
        <v>21607</v>
      </c>
      <c r="G12650" s="14"/>
      <c r="H12650" s="15">
        <f>HYPERLINK("https://docs.wto.org/imrd/directdoc.asp?DDFDocuments/t/G/SPS/NHND3.DOC","EN")</f>
      </c>
      <c r="I12650" s="15">
        <f>HYPERLINK("https://docs.wto.org/imrd/directdoc.asp?DDFDocuments/u/G/SPS/NHND3.DOC","FR")</f>
      </c>
      <c r="J12650" s="15">
        <f>HYPERLINK("https://docs.wto.org/imrd/directdoc.asp?DDFDocuments/v/G/SPS/NHND3.DOC","ES")</f>
      </c>
    </row>
    <row r="12651">
      <c r="A12651" s="10" t="s">
        <v>21610</v>
      </c>
      <c r="B12651" s="11" t="s">
        <v>34</v>
      </c>
      <c r="C12651" s="10" t="s">
        <v>18</v>
      </c>
      <c r="D12651" s="12">
        <v>36808</v>
      </c>
      <c r="E12651" s="13" t="s">
        <v>21206</v>
      </c>
      <c r="F12651" s="13" t="s">
        <v>144</v>
      </c>
      <c r="G12651" s="14"/>
      <c r="H12651" s="15">
        <f>HYPERLINK("https://docs.wto.org/imrd/directdoc.asp?DDFDocuments/q/G/SPS/NJPN58.pdf","EN")</f>
      </c>
      <c r="I12651" s="15">
        <f>HYPERLINK("https://docs.wto.org/imrd/directdoc.asp?DDFDocuments/r/G/SPS/NJPN58.pdf","FR")</f>
      </c>
      <c r="J12651" s="15">
        <f>HYPERLINK("https://docs.wto.org/imrd/directdoc.asp?DDFDocuments/s/G/SPS/NJPN58.pdf","ES")</f>
      </c>
    </row>
    <row r="12652">
      <c r="A12652" s="10" t="s">
        <v>21611</v>
      </c>
      <c r="B12652" s="11" t="s">
        <v>153</v>
      </c>
      <c r="C12652" s="10" t="s">
        <v>18</v>
      </c>
      <c r="D12652" s="12">
        <v>36805</v>
      </c>
      <c r="E12652" s="13" t="s">
        <v>285</v>
      </c>
      <c r="F12652" s="13" t="s">
        <v>1282</v>
      </c>
      <c r="G12652" s="14"/>
      <c r="H12652" s="15">
        <f>HYPERLINK("https://docs.wto.org/imrd/directdoc.asp?DDFDocuments/t/g/sps/NKOR74.doc","EN")</f>
      </c>
      <c r="I12652" s="15">
        <f>HYPERLINK("https://docs.wto.org/imrd/directdoc.asp?DDFDocuments/u/g/sps/NKOR74.doc","FR")</f>
      </c>
      <c r="J12652" s="15">
        <f>HYPERLINK("https://docs.wto.org/imrd/directdoc.asp?DDFDocuments/v/g/sps/NKOR74.doc","ES")</f>
      </c>
    </row>
    <row r="12653">
      <c r="A12653" s="10" t="s">
        <v>21612</v>
      </c>
      <c r="B12653" s="11" t="s">
        <v>195</v>
      </c>
      <c r="C12653" s="10" t="s">
        <v>18</v>
      </c>
      <c r="D12653" s="12">
        <v>36805</v>
      </c>
      <c r="E12653" s="13" t="s">
        <v>21613</v>
      </c>
      <c r="F12653" s="13" t="s">
        <v>4638</v>
      </c>
      <c r="G12653" s="14"/>
      <c r="H12653" s="15">
        <f>HYPERLINK("https://docs.wto.org/imrd/directdoc.asp?DDFDocuments/q/G/SPS/NNZL71.pdf","EN")</f>
      </c>
      <c r="I12653" s="15">
        <f>HYPERLINK("https://docs.wto.org/imrd/directdoc.asp?DDFDocuments/r/G/SPS/NNZL71.pdf","FR")</f>
      </c>
      <c r="J12653" s="15">
        <f>HYPERLINK("https://docs.wto.org/imrd/directdoc.asp?DDFDocuments/s/G/SPS/NNZL71.pdf","ES")</f>
      </c>
    </row>
    <row r="12654">
      <c r="A12654" s="10" t="s">
        <v>21614</v>
      </c>
      <c r="B12654" s="11" t="s">
        <v>195</v>
      </c>
      <c r="C12654" s="10" t="s">
        <v>18</v>
      </c>
      <c r="D12654" s="12">
        <v>36805</v>
      </c>
      <c r="E12654" s="13" t="s">
        <v>21615</v>
      </c>
      <c r="F12654" s="13" t="s">
        <v>4877</v>
      </c>
      <c r="G12654" s="14"/>
      <c r="H12654" s="15">
        <f>HYPERLINK("https://docs.wto.org/imrd/directdoc.asp?DDFDocuments/q/G/SPS/NNZL72.pdf","EN")</f>
      </c>
      <c r="I12654" s="15">
        <f>HYPERLINK("https://docs.wto.org/imrd/directdoc.asp?DDFDocuments/r/G/SPS/NNZL72.pdf","FR")</f>
      </c>
      <c r="J12654" s="15">
        <f>HYPERLINK("https://docs.wto.org/imrd/directdoc.asp?DDFDocuments/s/G/SPS/NNZL72.pdf","ES")</f>
      </c>
    </row>
    <row r="12655">
      <c r="A12655" s="10" t="s">
        <v>21616</v>
      </c>
      <c r="B12655" s="11" t="s">
        <v>365</v>
      </c>
      <c r="C12655" s="10" t="s">
        <v>12</v>
      </c>
      <c r="D12655" s="12">
        <v>36801</v>
      </c>
      <c r="E12655" s="13" t="s">
        <v>21617</v>
      </c>
      <c r="F12655" s="13" t="s">
        <v>4395</v>
      </c>
      <c r="G12655" s="14" t="s">
        <v>95</v>
      </c>
      <c r="H12655" s="15">
        <f>HYPERLINK("https://docs.wto.org/imrd/directdoc.asp?DDFDocuments/t/G/SPS/NCHL66.DOC","EN")</f>
      </c>
      <c r="I12655" s="15">
        <f>HYPERLINK("https://docs.wto.org/imrd/directdoc.asp?DDFDocuments/u/G/SPS/NCHL66.DOC","FR")</f>
      </c>
      <c r="J12655" s="15">
        <f>HYPERLINK("https://docs.wto.org/imrd/directdoc.asp?DDFDocuments/v/G/SPS/NCHL66.DOC","ES")</f>
      </c>
    </row>
    <row r="12656">
      <c r="A12656" s="10" t="s">
        <v>21618</v>
      </c>
      <c r="B12656" s="11" t="s">
        <v>1096</v>
      </c>
      <c r="C12656" s="10" t="s">
        <v>12</v>
      </c>
      <c r="D12656" s="12">
        <v>36798</v>
      </c>
      <c r="E12656" s="13" t="s">
        <v>3381</v>
      </c>
      <c r="F12656" s="13" t="s">
        <v>2192</v>
      </c>
      <c r="G12656" s="14" t="s">
        <v>168</v>
      </c>
      <c r="H12656" s="15">
        <f>HYPERLINK("https://docs.wto.org/imrd/directdoc.asp?DDFDocuments/t/G/SPS/NSGP12.DOC","EN")</f>
      </c>
      <c r="I12656" s="15">
        <f>HYPERLINK("https://docs.wto.org/imrd/directdoc.asp?DDFDocuments/u/G/SPS/NSGP12.DOC","FR")</f>
      </c>
      <c r="J12656" s="15">
        <f>HYPERLINK("https://docs.wto.org/imrd/directdoc.asp?DDFDocuments/v/G/SPS/NSGP12.DOC","ES")</f>
      </c>
    </row>
    <row r="12657">
      <c r="A12657" s="10" t="s">
        <v>21619</v>
      </c>
      <c r="B12657" s="11" t="s">
        <v>195</v>
      </c>
      <c r="C12657" s="10" t="s">
        <v>12</v>
      </c>
      <c r="D12657" s="12">
        <v>36795</v>
      </c>
      <c r="E12657" s="13" t="s">
        <v>21620</v>
      </c>
      <c r="F12657" s="13" t="s">
        <v>2192</v>
      </c>
      <c r="G12657" s="14" t="s">
        <v>168</v>
      </c>
      <c r="H12657" s="15">
        <f>HYPERLINK("https://docs.wto.org/imrd/directdoc.asp?DDFDocuments/t/G/SPS/NNZL69.DOC","EN")</f>
      </c>
      <c r="I12657" s="15">
        <f>HYPERLINK("https://docs.wto.org/imrd/directdoc.asp?DDFDocuments/u/G/SPS/NNZL69.DOC","FR")</f>
      </c>
      <c r="J12657" s="15">
        <f>HYPERLINK("https://docs.wto.org/imrd/directdoc.asp?DDFDocuments/v/G/SPS/NNZL69.DOC","ES")</f>
      </c>
    </row>
    <row r="12658">
      <c r="A12658" s="10" t="s">
        <v>21621</v>
      </c>
      <c r="B12658" s="11" t="s">
        <v>195</v>
      </c>
      <c r="C12658" s="10" t="s">
        <v>12</v>
      </c>
      <c r="D12658" s="12">
        <v>36795</v>
      </c>
      <c r="E12658" s="13" t="s">
        <v>21622</v>
      </c>
      <c r="F12658" s="13" t="s">
        <v>2192</v>
      </c>
      <c r="G12658" s="14" t="s">
        <v>183</v>
      </c>
      <c r="H12658" s="15">
        <f>HYPERLINK("https://docs.wto.org/imrd/directdoc.asp?DDFDocuments/t/G/SPS/NNZL70.DOC","EN")</f>
      </c>
      <c r="I12658" s="15">
        <f>HYPERLINK("https://docs.wto.org/imrd/directdoc.asp?DDFDocuments/u/G/SPS/NNZL70.DOC","FR")</f>
      </c>
      <c r="J12658" s="15">
        <f>HYPERLINK("https://docs.wto.org/imrd/directdoc.asp?DDFDocuments/v/G/SPS/NNZL70.DOC","ES")</f>
      </c>
    </row>
    <row r="12659">
      <c r="A12659" s="10" t="s">
        <v>21623</v>
      </c>
      <c r="B12659" s="11" t="s">
        <v>720</v>
      </c>
      <c r="C12659" s="10" t="s">
        <v>12</v>
      </c>
      <c r="D12659" s="12">
        <v>36795</v>
      </c>
      <c r="E12659" s="13" t="s">
        <v>21624</v>
      </c>
      <c r="F12659" s="13" t="s">
        <v>21607</v>
      </c>
      <c r="G12659" s="14"/>
      <c r="H12659" s="15">
        <f>HYPERLINK("https://docs.wto.org/imrd/directdoc.asp?DDFDocuments/q/G/SPS/NSLV31.pdf","EN")</f>
      </c>
      <c r="I12659" s="15">
        <f>HYPERLINK("https://docs.wto.org/imrd/directdoc.asp?DDFDocuments/r/G/SPS/NSLV31.pdf","FR")</f>
      </c>
      <c r="J12659" s="15">
        <f>HYPERLINK("https://docs.wto.org/imrd/directdoc.asp?DDFDocuments/s/G/SPS/NSLV31.pdf","ES")</f>
      </c>
    </row>
    <row r="12660">
      <c r="A12660" s="10" t="s">
        <v>21625</v>
      </c>
      <c r="B12660" s="11" t="s">
        <v>188</v>
      </c>
      <c r="C12660" s="10" t="s">
        <v>18</v>
      </c>
      <c r="D12660" s="12">
        <v>36794</v>
      </c>
      <c r="E12660" s="13" t="s">
        <v>21626</v>
      </c>
      <c r="F12660" s="13" t="s">
        <v>4877</v>
      </c>
      <c r="G12660" s="14"/>
      <c r="H12660" s="15">
        <f>HYPERLINK("https://docs.wto.org/imrd/directdoc.asp?DDFDocuments/t/G/SPS/NAUS120.DOC","EN")</f>
      </c>
      <c r="I12660" s="15">
        <f>HYPERLINK("https://docs.wto.org/imrd/directdoc.asp?DDFDocuments/u/G/SPS/NAUS120.DOC","FR")</f>
      </c>
      <c r="J12660" s="15">
        <f>HYPERLINK("https://docs.wto.org/imrd/directdoc.asp?DDFDocuments/v/G/SPS/NAUS120.DOC","ES")</f>
      </c>
    </row>
    <row r="12661">
      <c r="A12661" s="10" t="s">
        <v>21627</v>
      </c>
      <c r="B12661" s="11" t="s">
        <v>161</v>
      </c>
      <c r="C12661" s="10" t="s">
        <v>12</v>
      </c>
      <c r="D12661" s="12">
        <v>36794</v>
      </c>
      <c r="E12661" s="13" t="s">
        <v>21628</v>
      </c>
      <c r="F12661" s="13" t="s">
        <v>144</v>
      </c>
      <c r="G12661" s="14" t="s">
        <v>520</v>
      </c>
      <c r="H12661" s="15">
        <f>HYPERLINK("https://docs.wto.org/imrd/directdoc.asp?DDFDocuments/t/G/SPS/NUSA332.DOC","EN")</f>
      </c>
      <c r="I12661" s="15">
        <f>HYPERLINK("https://docs.wto.org/imrd/directdoc.asp?DDFDocuments/u/G/SPS/NUSA332.DOC","FR")</f>
      </c>
      <c r="J12661" s="15">
        <f>HYPERLINK("https://docs.wto.org/imrd/directdoc.asp?DDFDocuments/v/G/SPS/NUSA332.DOC","ES")</f>
      </c>
    </row>
    <row r="12662">
      <c r="A12662" s="10" t="s">
        <v>21629</v>
      </c>
      <c r="B12662" s="11" t="s">
        <v>161</v>
      </c>
      <c r="C12662" s="10" t="s">
        <v>18</v>
      </c>
      <c r="D12662" s="12">
        <v>36794</v>
      </c>
      <c r="E12662" s="13" t="s">
        <v>3159</v>
      </c>
      <c r="F12662" s="13" t="s">
        <v>158</v>
      </c>
      <c r="G12662" s="14" t="s">
        <v>149</v>
      </c>
      <c r="H12662" s="15">
        <f>HYPERLINK("https://docs.wto.org/imrd/directdoc.asp?DDFDocuments/t/G/SPS/NUSA333.DOC","EN")</f>
      </c>
      <c r="I12662" s="15">
        <f>HYPERLINK("https://docs.wto.org/imrd/directdoc.asp?DDFDocuments/u/G/SPS/NUSA333.DOC","FR")</f>
      </c>
      <c r="J12662" s="15">
        <f>HYPERLINK("https://docs.wto.org/imrd/directdoc.asp?DDFDocuments/v/G/SPS/NUSA333.DOC","ES")</f>
      </c>
    </row>
    <row r="12663">
      <c r="A12663" s="10" t="s">
        <v>21630</v>
      </c>
      <c r="B12663" s="11" t="s">
        <v>95</v>
      </c>
      <c r="C12663" s="10" t="s">
        <v>18</v>
      </c>
      <c r="D12663" s="12">
        <v>36791</v>
      </c>
      <c r="E12663" s="13" t="s">
        <v>21631</v>
      </c>
      <c r="F12663" s="13" t="s">
        <v>166</v>
      </c>
      <c r="G12663" s="14"/>
      <c r="H12663" s="15">
        <f>HYPERLINK("https://docs.wto.org/imrd/directdoc.asp?DDFDocuments/t/g/sps/NBRA54.doc","EN")</f>
      </c>
      <c r="I12663" s="15">
        <f>HYPERLINK("https://docs.wto.org/imrd/directdoc.asp?DDFDocuments/u/g/sps/NBRA54.doc","FR")</f>
      </c>
      <c r="J12663" s="15">
        <f>HYPERLINK("https://docs.wto.org/imrd/directdoc.asp?DDFDocuments/v/g/sps/NBRA54.doc","ES")</f>
      </c>
    </row>
    <row r="12664">
      <c r="A12664" s="10" t="s">
        <v>21632</v>
      </c>
      <c r="B12664" s="11" t="s">
        <v>72</v>
      </c>
      <c r="C12664" s="10" t="s">
        <v>18</v>
      </c>
      <c r="D12664" s="12">
        <v>36791</v>
      </c>
      <c r="E12664" s="13" t="s">
        <v>21633</v>
      </c>
      <c r="F12664" s="13" t="s">
        <v>868</v>
      </c>
      <c r="G12664" s="14"/>
      <c r="H12664" s="15">
        <f>HYPERLINK("https://docs.wto.org/imrd/directdoc.asp?DDFDocuments/q/G/SPS/NCAN92.pdf","EN")</f>
      </c>
      <c r="I12664" s="15">
        <f>HYPERLINK("https://docs.wto.org/imrd/directdoc.asp?DDFDocuments/r/G/SPS/NCAN92.pdf","FR")</f>
      </c>
      <c r="J12664" s="15">
        <f>HYPERLINK("https://docs.wto.org/imrd/directdoc.asp?DDFDocuments/s/G/SPS/NCAN92.pdf","ES")</f>
      </c>
    </row>
    <row r="12665">
      <c r="A12665" s="10" t="s">
        <v>21634</v>
      </c>
      <c r="B12665" s="11" t="s">
        <v>124</v>
      </c>
      <c r="C12665" s="10" t="s">
        <v>18</v>
      </c>
      <c r="D12665" s="12">
        <v>36791</v>
      </c>
      <c r="E12665" s="13" t="s">
        <v>21635</v>
      </c>
      <c r="F12665" s="13" t="s">
        <v>144</v>
      </c>
      <c r="G12665" s="14"/>
      <c r="H12665" s="15">
        <f>HYPERLINK("https://docs.wto.org/imrd/directdoc.asp?DDFDocuments/t/g/sps/NIDN12.doc","EN")</f>
      </c>
      <c r="I12665" s="15">
        <f>HYPERLINK("https://docs.wto.org/imrd/directdoc.asp?DDFDocuments/u/g/sps/NIDN12.doc","FR")</f>
      </c>
      <c r="J12665" s="15">
        <f>HYPERLINK("https://docs.wto.org/imrd/directdoc.asp?DDFDocuments/v/g/sps/NIDN12.doc","ES")</f>
      </c>
    </row>
    <row r="12666">
      <c r="A12666" s="10" t="s">
        <v>21636</v>
      </c>
      <c r="B12666" s="11" t="s">
        <v>82</v>
      </c>
      <c r="C12666" s="10" t="s">
        <v>18</v>
      </c>
      <c r="D12666" s="12">
        <v>36788</v>
      </c>
      <c r="E12666" s="13" t="s">
        <v>21637</v>
      </c>
      <c r="F12666" s="13" t="s">
        <v>3688</v>
      </c>
      <c r="G12666" s="14"/>
      <c r="H12666" s="15">
        <f>HYPERLINK("https://docs.wto.org/imrd/directdoc.asp?DDFDocuments/q/G/SPS/NEEC95.pdf","EN")</f>
      </c>
      <c r="I12666" s="15">
        <f>HYPERLINK("https://docs.wto.org/imrd/directdoc.asp?DDFDocuments/r/G/SPS/NEEC95.pdf","FR")</f>
      </c>
      <c r="J12666" s="15">
        <f>HYPERLINK("https://docs.wto.org/imrd/directdoc.asp?DDFDocuments/s/G/SPS/NEEC95.pdf","ES")</f>
      </c>
    </row>
    <row r="12667">
      <c r="A12667" s="10" t="s">
        <v>21638</v>
      </c>
      <c r="B12667" s="11" t="s">
        <v>82</v>
      </c>
      <c r="C12667" s="10" t="s">
        <v>18</v>
      </c>
      <c r="D12667" s="12">
        <v>36788</v>
      </c>
      <c r="E12667" s="13" t="s">
        <v>21637</v>
      </c>
      <c r="F12667" s="13" t="s">
        <v>3688</v>
      </c>
      <c r="G12667" s="14"/>
      <c r="H12667" s="15">
        <f>HYPERLINK("https://docs.wto.org/imrd/directdoc.asp?DDFDocuments/q/G/SPS/NEEC96.pdf","EN")</f>
      </c>
      <c r="I12667" s="15">
        <f>HYPERLINK("https://docs.wto.org/imrd/directdoc.asp?DDFDocuments/r/G/SPS/NEEC96.pdf","FR")</f>
      </c>
      <c r="J12667" s="15">
        <f>HYPERLINK("https://docs.wto.org/imrd/directdoc.asp?DDFDocuments/s/G/SPS/NEEC96.pdf","ES")</f>
      </c>
    </row>
    <row r="12668">
      <c r="A12668" s="10" t="s">
        <v>21639</v>
      </c>
      <c r="B12668" s="11" t="s">
        <v>82</v>
      </c>
      <c r="C12668" s="10" t="s">
        <v>18</v>
      </c>
      <c r="D12668" s="12">
        <v>36787</v>
      </c>
      <c r="E12668" s="13" t="s">
        <v>2692</v>
      </c>
      <c r="F12668" s="13" t="s">
        <v>18564</v>
      </c>
      <c r="G12668" s="14"/>
      <c r="H12668" s="15">
        <f>HYPERLINK("https://docs.wto.org/imrd/directdoc.asp?DDFDocuments/t/G/SPS/NEEC94.DOC","EN")</f>
      </c>
      <c r="I12668" s="15">
        <f>HYPERLINK("https://docs.wto.org/imrd/directdoc.asp?DDFDocuments/u/G/SPS/NEEC94.DOC","FR")</f>
      </c>
      <c r="J12668" s="15">
        <f>HYPERLINK("https://docs.wto.org/imrd/directdoc.asp?DDFDocuments/v/G/SPS/NEEC94.DOC","ES")</f>
      </c>
    </row>
    <row r="12669">
      <c r="A12669" s="10" t="s">
        <v>21640</v>
      </c>
      <c r="B12669" s="11" t="s">
        <v>145</v>
      </c>
      <c r="C12669" s="10" t="s">
        <v>12</v>
      </c>
      <c r="D12669" s="12">
        <v>36784</v>
      </c>
      <c r="E12669" s="13" t="s">
        <v>21641</v>
      </c>
      <c r="F12669" s="13" t="s">
        <v>5891</v>
      </c>
      <c r="G12669" s="14" t="s">
        <v>95</v>
      </c>
      <c r="H12669" s="15">
        <f>HYPERLINK("https://docs.wto.org/imrd/directdoc.asp?DDFDocuments/t/g/sps/NPHL21.doc","EN")</f>
      </c>
      <c r="I12669" s="15">
        <f>HYPERLINK("https://docs.wto.org/imrd/directdoc.asp?DDFDocuments/u/g/sps/NPHL21.doc","FR")</f>
      </c>
      <c r="J12669" s="15">
        <f>HYPERLINK("https://docs.wto.org/imrd/directdoc.asp?DDFDocuments/v/g/sps/NPHL21.doc","ES")</f>
      </c>
    </row>
    <row r="12670">
      <c r="A12670" s="10" t="s">
        <v>21642</v>
      </c>
      <c r="B12670" s="11" t="s">
        <v>145</v>
      </c>
      <c r="C12670" s="10" t="s">
        <v>12</v>
      </c>
      <c r="D12670" s="12">
        <v>36784</v>
      </c>
      <c r="E12670" s="13" t="s">
        <v>21643</v>
      </c>
      <c r="F12670" s="13" t="s">
        <v>5438</v>
      </c>
      <c r="G12670" s="14" t="s">
        <v>520</v>
      </c>
      <c r="H12670" s="15">
        <f>HYPERLINK("https://docs.wto.org/imrd/directdoc.asp?DDFDocuments/t/G/SPS/NPHL22.DOC","EN")</f>
      </c>
      <c r="I12670" s="15">
        <f>HYPERLINK("https://docs.wto.org/imrd/directdoc.asp?DDFDocuments/u/G/SPS/NPHL22.DOC","FR")</f>
      </c>
      <c r="J12670" s="15">
        <f>HYPERLINK("https://docs.wto.org/imrd/directdoc.asp?DDFDocuments/v/G/SPS/NPHL22.DOC","ES")</f>
      </c>
    </row>
    <row r="12671">
      <c r="A12671" s="10" t="s">
        <v>21644</v>
      </c>
      <c r="B12671" s="11" t="s">
        <v>14757</v>
      </c>
      <c r="C12671" s="10" t="s">
        <v>18</v>
      </c>
      <c r="D12671" s="12">
        <v>36784</v>
      </c>
      <c r="E12671" s="13" t="s">
        <v>21645</v>
      </c>
      <c r="F12671" s="13" t="s">
        <v>158</v>
      </c>
      <c r="G12671" s="14" t="s">
        <v>291</v>
      </c>
      <c r="H12671" s="15">
        <f>HYPERLINK("https://docs.wto.org/imrd/directdoc.asp?DDFDocuments/t/g/sps/NZMB3.doc","EN")</f>
      </c>
      <c r="I12671" s="15">
        <f>HYPERLINK("https://docs.wto.org/imrd/directdoc.asp?DDFDocuments/u/g/sps/NZMB3.doc","FR")</f>
      </c>
      <c r="J12671" s="15">
        <f>HYPERLINK("https://docs.wto.org/imrd/directdoc.asp?DDFDocuments/v/g/sps/NZMB3.doc","ES")</f>
      </c>
    </row>
    <row r="12672">
      <c r="A12672" s="10" t="s">
        <v>21646</v>
      </c>
      <c r="B12672" s="11" t="s">
        <v>14757</v>
      </c>
      <c r="C12672" s="10" t="s">
        <v>18</v>
      </c>
      <c r="D12672" s="12">
        <v>36784</v>
      </c>
      <c r="E12672" s="13" t="s">
        <v>21647</v>
      </c>
      <c r="F12672" s="13" t="s">
        <v>80</v>
      </c>
      <c r="G12672" s="14"/>
      <c r="H12672" s="15">
        <f>HYPERLINK("https://docs.wto.org/imrd/directdoc.asp?DDFDocuments/q/G/SPS/NZMB4.pdf","EN")</f>
      </c>
      <c r="I12672" s="15">
        <f>HYPERLINK("https://docs.wto.org/imrd/directdoc.asp?DDFDocuments/r/G/SPS/NZMB4.pdf","FR")</f>
      </c>
      <c r="J12672" s="15">
        <f>HYPERLINK("https://docs.wto.org/imrd/directdoc.asp?DDFDocuments/s/G/SPS/NZMB4.pdf","ES")</f>
      </c>
    </row>
    <row r="12673">
      <c r="A12673" s="10" t="s">
        <v>21648</v>
      </c>
      <c r="B12673" s="11" t="s">
        <v>195</v>
      </c>
      <c r="C12673" s="10" t="s">
        <v>18</v>
      </c>
      <c r="D12673" s="12">
        <v>36783</v>
      </c>
      <c r="E12673" s="13" t="s">
        <v>21649</v>
      </c>
      <c r="F12673" s="13" t="s">
        <v>4877</v>
      </c>
      <c r="G12673" s="14"/>
      <c r="H12673" s="15">
        <f>HYPERLINK("https://docs.wto.org/imrd/directdoc.asp?DDFDocuments/t/G/SPS/NNZL66.DOC","EN")</f>
      </c>
      <c r="I12673" s="15">
        <f>HYPERLINK("https://docs.wto.org/imrd/directdoc.asp?DDFDocuments/u/G/SPS/NNZL66.DOC","FR")</f>
      </c>
      <c r="J12673" s="15">
        <f>HYPERLINK("https://docs.wto.org/imrd/directdoc.asp?DDFDocuments/v/G/SPS/NNZL66.DOC","ES")</f>
      </c>
    </row>
    <row r="12674">
      <c r="A12674" s="10" t="s">
        <v>21650</v>
      </c>
      <c r="B12674" s="11" t="s">
        <v>195</v>
      </c>
      <c r="C12674" s="10" t="s">
        <v>18</v>
      </c>
      <c r="D12674" s="12">
        <v>36783</v>
      </c>
      <c r="E12674" s="13" t="s">
        <v>21651</v>
      </c>
      <c r="F12674" s="13" t="s">
        <v>4877</v>
      </c>
      <c r="G12674" s="14"/>
      <c r="H12674" s="15">
        <f>HYPERLINK("https://docs.wto.org/imrd/directdoc.asp?DDFDocuments/t/G/SPS/NNZL67.DOC","EN")</f>
      </c>
      <c r="I12674" s="15">
        <f>HYPERLINK("https://docs.wto.org/imrd/directdoc.asp?DDFDocuments/u/G/SPS/NNZL67.DOC","FR")</f>
      </c>
      <c r="J12674" s="15">
        <f>HYPERLINK("https://docs.wto.org/imrd/directdoc.asp?DDFDocuments/v/G/SPS/NNZL67.DOC","ES")</f>
      </c>
    </row>
    <row r="12675">
      <c r="A12675" s="10" t="s">
        <v>21652</v>
      </c>
      <c r="B12675" s="11" t="s">
        <v>195</v>
      </c>
      <c r="C12675" s="10" t="s">
        <v>18</v>
      </c>
      <c r="D12675" s="12">
        <v>36783</v>
      </c>
      <c r="E12675" s="13" t="s">
        <v>21653</v>
      </c>
      <c r="F12675" s="13" t="s">
        <v>4877</v>
      </c>
      <c r="G12675" s="14"/>
      <c r="H12675" s="15">
        <f>HYPERLINK("https://docs.wto.org/imrd/directdoc.asp?DDFDocuments/t/G/SPS/NNZL68.DOC","EN")</f>
      </c>
      <c r="I12675" s="15">
        <f>HYPERLINK("https://docs.wto.org/imrd/directdoc.asp?DDFDocuments/u/G/SPS/NNZL68.DOC","FR")</f>
      </c>
      <c r="J12675" s="15">
        <f>HYPERLINK("https://docs.wto.org/imrd/directdoc.asp?DDFDocuments/v/G/SPS/NNZL68.DOC","ES")</f>
      </c>
    </row>
    <row r="12676">
      <c r="A12676" s="10" t="s">
        <v>21654</v>
      </c>
      <c r="B12676" s="11" t="s">
        <v>233</v>
      </c>
      <c r="C12676" s="10" t="s">
        <v>12</v>
      </c>
      <c r="D12676" s="12">
        <v>36782</v>
      </c>
      <c r="E12676" s="13" t="s">
        <v>21655</v>
      </c>
      <c r="F12676" s="13" t="s">
        <v>2192</v>
      </c>
      <c r="G12676" s="14" t="s">
        <v>684</v>
      </c>
      <c r="H12676" s="15">
        <f>HYPERLINK("https://docs.wto.org/imrd/directdoc.asp?DDFDocuments/t/G/SPS/NPER20.DOC","EN")</f>
      </c>
      <c r="I12676" s="15">
        <f>HYPERLINK("https://docs.wto.org/imrd/directdoc.asp?DDFDocuments/u/G/SPS/NPER20.DOC","FR")</f>
      </c>
      <c r="J12676" s="15">
        <f>HYPERLINK("https://docs.wto.org/imrd/directdoc.asp?DDFDocuments/v/G/SPS/NPER20.DOC","ES")</f>
      </c>
    </row>
    <row r="12677">
      <c r="A12677" s="10" t="s">
        <v>21656</v>
      </c>
      <c r="B12677" s="11" t="s">
        <v>233</v>
      </c>
      <c r="C12677" s="10" t="s">
        <v>18</v>
      </c>
      <c r="D12677" s="12">
        <v>36782</v>
      </c>
      <c r="E12677" s="13" t="s">
        <v>21657</v>
      </c>
      <c r="F12677" s="13" t="s">
        <v>15111</v>
      </c>
      <c r="G12677" s="14" t="s">
        <v>1274</v>
      </c>
      <c r="H12677" s="15">
        <f>HYPERLINK("https://docs.wto.org/imrd/directdoc.asp?DDFDocuments/q/G/SPS/NPER21.pdf","EN")</f>
      </c>
      <c r="I12677" s="15">
        <f>HYPERLINK("https://docs.wto.org/imrd/directdoc.asp?DDFDocuments/r/G/SPS/NPER21.pdf","FR")</f>
      </c>
      <c r="J12677" s="15">
        <f>HYPERLINK("https://docs.wto.org/imrd/directdoc.asp?DDFDocuments/s/G/SPS/NPER21.pdf","ES")</f>
      </c>
    </row>
    <row r="12678">
      <c r="A12678" s="10" t="s">
        <v>21658</v>
      </c>
      <c r="B12678" s="11" t="s">
        <v>87</v>
      </c>
      <c r="C12678" s="10" t="s">
        <v>201</v>
      </c>
      <c r="D12678" s="12">
        <v>36780</v>
      </c>
      <c r="E12678" s="13" t="s">
        <v>19</v>
      </c>
      <c r="F12678" s="13" t="s">
        <v>24</v>
      </c>
      <c r="G12678" s="14"/>
      <c r="H12678" s="15">
        <f>HYPERLINK("https://docs.wto.org/imrd/directdoc.asp?DDFDocuments/t/g/sps/NMEX161C1.doc","EN")</f>
      </c>
      <c r="I12678" s="15">
        <f>HYPERLINK("https://docs.wto.org/imrd/directdoc.asp?DDFDocuments/u/g/sps/NMEX161C1.doc","FR")</f>
      </c>
      <c r="J12678" s="15">
        <f>HYPERLINK("https://docs.wto.org/imrd/directdoc.asp?DDFDocuments/v/g/sps/NMEX161C1.doc","ES")</f>
      </c>
    </row>
    <row r="12679">
      <c r="A12679" s="10" t="s">
        <v>21659</v>
      </c>
      <c r="B12679" s="11" t="s">
        <v>87</v>
      </c>
      <c r="C12679" s="10" t="s">
        <v>201</v>
      </c>
      <c r="D12679" s="12">
        <v>36780</v>
      </c>
      <c r="E12679" s="13" t="s">
        <v>19</v>
      </c>
      <c r="F12679" s="13" t="s">
        <v>3688</v>
      </c>
      <c r="G12679" s="14"/>
      <c r="H12679" s="15">
        <f>HYPERLINK("https://docs.wto.org/imrd/directdoc.asp?DDFDocuments/t/g/sps/NMEX162C1.doc","EN")</f>
      </c>
      <c r="I12679" s="15">
        <f>HYPERLINK("https://docs.wto.org/imrd/directdoc.asp?DDFDocuments/u/g/sps/NMEX162C1.doc","FR")</f>
      </c>
      <c r="J12679" s="15">
        <f>HYPERLINK("https://docs.wto.org/imrd/directdoc.asp?DDFDocuments/v/g/sps/NMEX162C1.doc","ES")</f>
      </c>
    </row>
    <row r="12680">
      <c r="A12680" s="10" t="s">
        <v>21660</v>
      </c>
      <c r="B12680" s="11" t="s">
        <v>153</v>
      </c>
      <c r="C12680" s="10" t="s">
        <v>18</v>
      </c>
      <c r="D12680" s="12">
        <v>36775</v>
      </c>
      <c r="E12680" s="13" t="s">
        <v>2329</v>
      </c>
      <c r="F12680" s="13" t="s">
        <v>158</v>
      </c>
      <c r="G12680" s="14"/>
      <c r="H12680" s="15">
        <f>HYPERLINK("https://docs.wto.org/imrd/directdoc.asp?DDFDocuments/t/G/SPS/NKOR72.DOC","EN")</f>
      </c>
      <c r="I12680" s="15">
        <f>HYPERLINK("https://docs.wto.org/imrd/directdoc.asp?DDFDocuments/u/G/SPS/NKOR72.DOC","FR")</f>
      </c>
      <c r="J12680" s="15">
        <f>HYPERLINK("https://docs.wto.org/imrd/directdoc.asp?DDFDocuments/v/G/SPS/NKOR72.DOC","ES")</f>
      </c>
    </row>
    <row r="12681">
      <c r="A12681" s="10" t="s">
        <v>21661</v>
      </c>
      <c r="B12681" s="11" t="s">
        <v>87</v>
      </c>
      <c r="C12681" s="10" t="s">
        <v>18</v>
      </c>
      <c r="D12681" s="12">
        <v>36773</v>
      </c>
      <c r="E12681" s="13" t="s">
        <v>21571</v>
      </c>
      <c r="F12681" s="13" t="s">
        <v>992</v>
      </c>
      <c r="G12681" s="14" t="s">
        <v>3481</v>
      </c>
      <c r="H12681" s="15">
        <f>HYPERLINK("https://docs.wto.org/imrd/directdoc.asp?DDFDocuments/t/G/SPS/NMEX164.DOC","EN")</f>
      </c>
      <c r="I12681" s="15">
        <f>HYPERLINK("https://docs.wto.org/imrd/directdoc.asp?DDFDocuments/u/G/SPS/NMEX164.DOC","FR")</f>
      </c>
      <c r="J12681" s="15">
        <f>HYPERLINK("https://docs.wto.org/imrd/directdoc.asp?DDFDocuments/v/G/SPS/NMEX164.DOC","ES")</f>
      </c>
    </row>
    <row r="12682">
      <c r="A12682" s="10" t="s">
        <v>21662</v>
      </c>
      <c r="B12682" s="11" t="s">
        <v>87</v>
      </c>
      <c r="C12682" s="10" t="s">
        <v>12</v>
      </c>
      <c r="D12682" s="12">
        <v>36773</v>
      </c>
      <c r="E12682" s="13" t="s">
        <v>21663</v>
      </c>
      <c r="F12682" s="13" t="s">
        <v>158</v>
      </c>
      <c r="G12682" s="14"/>
      <c r="H12682" s="15">
        <f>HYPERLINK("https://docs.wto.org/imrd/directdoc.asp?DDFDocuments/t/g/sps/NMEX165.doc","EN")</f>
      </c>
      <c r="I12682" s="15">
        <f>HYPERLINK("https://docs.wto.org/imrd/directdoc.asp?DDFDocuments/u/g/sps/NMEX165.doc","FR")</f>
      </c>
      <c r="J12682" s="15">
        <f>HYPERLINK("https://docs.wto.org/imrd/directdoc.asp?DDFDocuments/v/g/sps/NMEX165.doc","ES")</f>
      </c>
    </row>
    <row r="12683">
      <c r="A12683" s="10" t="s">
        <v>21664</v>
      </c>
      <c r="B12683" s="11" t="s">
        <v>161</v>
      </c>
      <c r="C12683" s="10" t="s">
        <v>40</v>
      </c>
      <c r="D12683" s="12">
        <v>36768</v>
      </c>
      <c r="E12683" s="13" t="s">
        <v>19</v>
      </c>
      <c r="F12683" s="13" t="s">
        <v>5163</v>
      </c>
      <c r="G12683" s="14" t="s">
        <v>16822</v>
      </c>
      <c r="H12683" s="15">
        <f>HYPERLINK("https://docs.wto.org/imrd/directdoc.asp?DDFDocuments/t/G/SPS/NUSA267A1.DOC","EN")</f>
      </c>
      <c r="I12683" s="15">
        <f>HYPERLINK("https://docs.wto.org/imrd/directdoc.asp?DDFDocuments/u/G/SPS/NUSA267A1.DOC","FR")</f>
      </c>
      <c r="J12683" s="15">
        <f>HYPERLINK("https://docs.wto.org/imrd/directdoc.asp?DDFDocuments/v/G/SPS/NUSA267A1.DOC","ES")</f>
      </c>
    </row>
    <row r="12684">
      <c r="A12684" s="10" t="s">
        <v>21665</v>
      </c>
      <c r="B12684" s="11" t="s">
        <v>161</v>
      </c>
      <c r="C12684" s="10" t="s">
        <v>18</v>
      </c>
      <c r="D12684" s="12">
        <v>36768</v>
      </c>
      <c r="E12684" s="13" t="s">
        <v>21666</v>
      </c>
      <c r="F12684" s="13" t="s">
        <v>186</v>
      </c>
      <c r="G12684" s="14" t="s">
        <v>379</v>
      </c>
      <c r="H12684" s="15">
        <f>HYPERLINK("https://docs.wto.org/imrd/directdoc.asp?DDFDocuments/t/G/SPS/NUSA317.DOC","EN")</f>
      </c>
      <c r="I12684" s="15">
        <f>HYPERLINK("https://docs.wto.org/imrd/directdoc.asp?DDFDocuments/u/G/SPS/NUSA317.DOC","FR")</f>
      </c>
      <c r="J12684" s="15">
        <f>HYPERLINK("https://docs.wto.org/imrd/directdoc.asp?DDFDocuments/v/G/SPS/NUSA317.DOC","ES")</f>
      </c>
    </row>
    <row r="12685">
      <c r="A12685" s="10" t="s">
        <v>21667</v>
      </c>
      <c r="B12685" s="11" t="s">
        <v>195</v>
      </c>
      <c r="C12685" s="10" t="s">
        <v>18</v>
      </c>
      <c r="D12685" s="12">
        <v>36767</v>
      </c>
      <c r="E12685" s="13" t="s">
        <v>21668</v>
      </c>
      <c r="F12685" s="13" t="s">
        <v>6759</v>
      </c>
      <c r="G12685" s="14" t="s">
        <v>520</v>
      </c>
      <c r="H12685" s="15">
        <f>HYPERLINK("https://docs.wto.org/imrd/directdoc.asp?DDFDocuments/t/G/SPS/NNZL64.DOC","EN")</f>
      </c>
      <c r="I12685" s="15">
        <f>HYPERLINK("https://docs.wto.org/imrd/directdoc.asp?DDFDocuments/u/G/SPS/NNZL64.DOC","FR")</f>
      </c>
      <c r="J12685" s="15">
        <f>HYPERLINK("https://docs.wto.org/imrd/directdoc.asp?DDFDocuments/v/G/SPS/NNZL64.DOC","ES")</f>
      </c>
    </row>
    <row r="12686">
      <c r="A12686" s="10" t="s">
        <v>21669</v>
      </c>
      <c r="B12686" s="11" t="s">
        <v>2735</v>
      </c>
      <c r="C12686" s="10" t="s">
        <v>18</v>
      </c>
      <c r="D12686" s="12">
        <v>36763</v>
      </c>
      <c r="E12686" s="13" t="s">
        <v>21670</v>
      </c>
      <c r="F12686" s="13" t="s">
        <v>1550</v>
      </c>
      <c r="G12686" s="14"/>
      <c r="H12686" s="15">
        <f>HYPERLINK("https://docs.wto.org/imrd/directdoc.asp?DDFDocuments/t/g/sps/NGEO12.doc","EN")</f>
      </c>
      <c r="I12686" s="15">
        <f>HYPERLINK("https://docs.wto.org/imrd/directdoc.asp?DDFDocuments/u/g/sps/NGEO12.doc","FR")</f>
      </c>
      <c r="J12686" s="15">
        <f>HYPERLINK("https://docs.wto.org/imrd/directdoc.asp?DDFDocuments/v/g/sps/NGEO12.doc","ES")</f>
      </c>
    </row>
    <row r="12687">
      <c r="A12687" s="10" t="s">
        <v>21671</v>
      </c>
      <c r="B12687" s="11" t="s">
        <v>2519</v>
      </c>
      <c r="C12687" s="10" t="s">
        <v>18</v>
      </c>
      <c r="D12687" s="12">
        <v>36763</v>
      </c>
      <c r="E12687" s="13" t="s">
        <v>3475</v>
      </c>
      <c r="F12687" s="13" t="s">
        <v>158</v>
      </c>
      <c r="G12687" s="14"/>
      <c r="H12687" s="15">
        <f>HYPERLINK("https://docs.wto.org/imrd/directdoc.asp?DDFDocuments/t/G/SPS/NNOR4.DOC","EN")</f>
      </c>
      <c r="I12687" s="15">
        <f>HYPERLINK("https://docs.wto.org/imrd/directdoc.asp?DDFDocuments/u/G/SPS/NNOR4.DOC","FR")</f>
      </c>
      <c r="J12687" s="15">
        <f>HYPERLINK("https://docs.wto.org/imrd/directdoc.asp?DDFDocuments/v/G/SPS/NNOR4.DOC","ES")</f>
      </c>
    </row>
    <row r="12688">
      <c r="A12688" s="10" t="s">
        <v>21672</v>
      </c>
      <c r="B12688" s="11" t="s">
        <v>47</v>
      </c>
      <c r="C12688" s="10" t="s">
        <v>12</v>
      </c>
      <c r="D12688" s="12">
        <v>36761</v>
      </c>
      <c r="E12688" s="13" t="s">
        <v>21673</v>
      </c>
      <c r="F12688" s="13" t="s">
        <v>5438</v>
      </c>
      <c r="G12688" s="14" t="s">
        <v>520</v>
      </c>
      <c r="H12688" s="15">
        <f>HYPERLINK("https://docs.wto.org/imrd/directdoc.asp?DDFDocuments/t/G/SPS/NPOL23.DOC","EN")</f>
      </c>
      <c r="I12688" s="15">
        <f>HYPERLINK("https://docs.wto.org/imrd/directdoc.asp?DDFDocuments/u/G/SPS/NPOL23.DOC","FR")</f>
      </c>
      <c r="J12688" s="15">
        <f>HYPERLINK("https://docs.wto.org/imrd/directdoc.asp?DDFDocuments/v/G/SPS/NPOL23.DOC","ES")</f>
      </c>
    </row>
    <row r="12689">
      <c r="A12689" s="10" t="s">
        <v>21674</v>
      </c>
      <c r="B12689" s="11" t="s">
        <v>365</v>
      </c>
      <c r="C12689" s="10" t="s">
        <v>12</v>
      </c>
      <c r="D12689" s="12">
        <v>36755</v>
      </c>
      <c r="E12689" s="13" t="s">
        <v>21675</v>
      </c>
      <c r="F12689" s="13" t="s">
        <v>144</v>
      </c>
      <c r="G12689" s="14" t="s">
        <v>21676</v>
      </c>
      <c r="H12689" s="15">
        <f>HYPERLINK("https://docs.wto.org/imrd/directdoc.asp?DDFDocuments/t/G/SPS/NCHL63.DOC","EN")</f>
      </c>
      <c r="I12689" s="15">
        <f>HYPERLINK("https://docs.wto.org/imrd/directdoc.asp?DDFDocuments/u/G/SPS/NCHL63.DOC","FR")</f>
      </c>
      <c r="J12689" s="15">
        <f>HYPERLINK("https://docs.wto.org/imrd/directdoc.asp?DDFDocuments/v/G/SPS/NCHL63.DOC","ES")</f>
      </c>
    </row>
    <row r="12690">
      <c r="A12690" s="10" t="s">
        <v>21677</v>
      </c>
      <c r="B12690" s="11" t="s">
        <v>365</v>
      </c>
      <c r="C12690" s="10" t="s">
        <v>18</v>
      </c>
      <c r="D12690" s="12">
        <v>36755</v>
      </c>
      <c r="E12690" s="13" t="s">
        <v>21678</v>
      </c>
      <c r="F12690" s="13" t="s">
        <v>1089</v>
      </c>
      <c r="G12690" s="14"/>
      <c r="H12690" s="15">
        <f>HYPERLINK("https://docs.wto.org/imrd/directdoc.asp?DDFDocuments/q/G/SPS/NCHL64.pdf","EN")</f>
      </c>
      <c r="I12690" s="15">
        <f>HYPERLINK("https://docs.wto.org/imrd/directdoc.asp?DDFDocuments/r/G/SPS/NCHL64.pdf","FR")</f>
      </c>
      <c r="J12690" s="15">
        <f>HYPERLINK("https://docs.wto.org/imrd/directdoc.asp?DDFDocuments/s/G/SPS/NCHL64.pdf","ES")</f>
      </c>
    </row>
    <row r="12691">
      <c r="A12691" s="10" t="s">
        <v>21679</v>
      </c>
      <c r="B12691" s="11" t="s">
        <v>65</v>
      </c>
      <c r="C12691" s="10" t="s">
        <v>18</v>
      </c>
      <c r="D12691" s="12">
        <v>36748</v>
      </c>
      <c r="E12691" s="13" t="s">
        <v>21680</v>
      </c>
      <c r="F12691" s="13" t="s">
        <v>1550</v>
      </c>
      <c r="G12691" s="14"/>
      <c r="H12691" s="15">
        <f>HYPERLINK("https://docs.wto.org/imrd/directdoc.asp?DDFDocuments/t/g/sps/NCHE21.doc","EN")</f>
      </c>
      <c r="I12691" s="15">
        <f>HYPERLINK("https://docs.wto.org/imrd/directdoc.asp?DDFDocuments/u/g/sps/NCHE21.doc","FR")</f>
      </c>
      <c r="J12691" s="15">
        <f>HYPERLINK("https://docs.wto.org/imrd/directdoc.asp?DDFDocuments/v/g/sps/NCHE21.doc","ES")</f>
      </c>
    </row>
    <row r="12692">
      <c r="A12692" s="10" t="s">
        <v>21681</v>
      </c>
      <c r="B12692" s="11" t="s">
        <v>65</v>
      </c>
      <c r="C12692" s="10" t="s">
        <v>18</v>
      </c>
      <c r="D12692" s="12">
        <v>36748</v>
      </c>
      <c r="E12692" s="13" t="s">
        <v>21682</v>
      </c>
      <c r="F12692" s="13" t="s">
        <v>24</v>
      </c>
      <c r="G12692" s="14"/>
      <c r="H12692" s="15">
        <f>HYPERLINK("https://docs.wto.org/imrd/directdoc.asp?DDFDocuments/t/g/sps/NCHE22.doc","EN")</f>
      </c>
      <c r="I12692" s="15">
        <f>HYPERLINK("https://docs.wto.org/imrd/directdoc.asp?DDFDocuments/u/g/sps/NCHE22.doc","FR")</f>
      </c>
      <c r="J12692" s="15">
        <f>HYPERLINK("https://docs.wto.org/imrd/directdoc.asp?DDFDocuments/v/g/sps/NCHE22.doc","ES")</f>
      </c>
    </row>
    <row r="12693">
      <c r="A12693" s="10" t="s">
        <v>21683</v>
      </c>
      <c r="B12693" s="11" t="s">
        <v>365</v>
      </c>
      <c r="C12693" s="10" t="s">
        <v>18</v>
      </c>
      <c r="D12693" s="12">
        <v>36748</v>
      </c>
      <c r="E12693" s="13" t="s">
        <v>14460</v>
      </c>
      <c r="F12693" s="13" t="s">
        <v>1282</v>
      </c>
      <c r="G12693" s="14"/>
      <c r="H12693" s="15">
        <f>HYPERLINK("https://docs.wto.org/imrd/directdoc.asp?DDFDocuments/t/G/SPS/NCHL62.DOC","EN")</f>
      </c>
      <c r="I12693" s="15">
        <f>HYPERLINK("https://docs.wto.org/imrd/directdoc.asp?DDFDocuments/u/G/SPS/NCHL62.DOC","FR")</f>
      </c>
      <c r="J12693" s="15">
        <f>HYPERLINK("https://docs.wto.org/imrd/directdoc.asp?DDFDocuments/v/G/SPS/NCHL62.DOC","ES")</f>
      </c>
    </row>
    <row r="12694">
      <c r="A12694" s="10" t="s">
        <v>21684</v>
      </c>
      <c r="B12694" s="11" t="s">
        <v>161</v>
      </c>
      <c r="C12694" s="10" t="s">
        <v>40</v>
      </c>
      <c r="D12694" s="12">
        <v>36748</v>
      </c>
      <c r="E12694" s="13" t="s">
        <v>19</v>
      </c>
      <c r="F12694" s="13" t="s">
        <v>5163</v>
      </c>
      <c r="G12694" s="14" t="s">
        <v>21685</v>
      </c>
      <c r="H12694" s="15">
        <f>HYPERLINK("https://docs.wto.org/imrd/directdoc.asp?DDFDocuments/t/G/SPS/NUSA286A1.DOC","EN")</f>
      </c>
      <c r="I12694" s="15">
        <f>HYPERLINK("https://docs.wto.org/imrd/directdoc.asp?DDFDocuments/u/G/SPS/NUSA286A1.DOC","FR")</f>
      </c>
      <c r="J12694" s="15">
        <f>HYPERLINK("https://docs.wto.org/imrd/directdoc.asp?DDFDocuments/v/G/SPS/NUSA286A1.DOC","ES")</f>
      </c>
    </row>
    <row r="12695">
      <c r="A12695" s="10" t="s">
        <v>21686</v>
      </c>
      <c r="B12695" s="11" t="s">
        <v>82</v>
      </c>
      <c r="C12695" s="10" t="s">
        <v>40</v>
      </c>
      <c r="D12695" s="12">
        <v>36742</v>
      </c>
      <c r="E12695" s="13" t="s">
        <v>19</v>
      </c>
      <c r="F12695" s="13" t="s">
        <v>925</v>
      </c>
      <c r="G12695" s="14" t="s">
        <v>257</v>
      </c>
      <c r="H12695" s="15">
        <f>HYPERLINK("https://docs.wto.org/imrd/directdoc.asp?DDFDocuments/t/G/SPS/NEEC49A1.DOC","EN")</f>
      </c>
      <c r="I12695" s="15">
        <f>HYPERLINK("https://docs.wto.org/imrd/directdoc.asp?DDFDocuments/u/G/SPS/NEEC49A1.DOC","FR")</f>
      </c>
      <c r="J12695" s="15">
        <f>HYPERLINK("https://docs.wto.org/imrd/directdoc.asp?DDFDocuments/v/G/SPS/NEEC49A1.DOC","ES")</f>
      </c>
    </row>
    <row r="12696">
      <c r="A12696" s="10" t="s">
        <v>21687</v>
      </c>
      <c r="B12696" s="11" t="s">
        <v>145</v>
      </c>
      <c r="C12696" s="10" t="s">
        <v>18</v>
      </c>
      <c r="D12696" s="12">
        <v>36738</v>
      </c>
      <c r="E12696" s="13" t="s">
        <v>21688</v>
      </c>
      <c r="F12696" s="13" t="s">
        <v>21689</v>
      </c>
      <c r="G12696" s="14" t="s">
        <v>257</v>
      </c>
      <c r="H12696" s="15">
        <f>HYPERLINK("https://docs.wto.org/imrd/directdoc.asp?DDFDocuments/t/G/SPS/NPHL20.DOC","EN")</f>
      </c>
      <c r="I12696" s="15">
        <f>HYPERLINK("https://docs.wto.org/imrd/directdoc.asp?DDFDocuments/u/G/SPS/NPHL20.DOC","FR")</f>
      </c>
      <c r="J12696" s="15">
        <f>HYPERLINK("https://docs.wto.org/imrd/directdoc.asp?DDFDocuments/v/G/SPS/NPHL20.DOC","ES")</f>
      </c>
    </row>
    <row r="12697">
      <c r="A12697" s="10" t="s">
        <v>21690</v>
      </c>
      <c r="B12697" s="11" t="s">
        <v>195</v>
      </c>
      <c r="C12697" s="10" t="s">
        <v>201</v>
      </c>
      <c r="D12697" s="12">
        <v>36735</v>
      </c>
      <c r="E12697" s="13" t="s">
        <v>19</v>
      </c>
      <c r="F12697" s="13" t="s">
        <v>15033</v>
      </c>
      <c r="G12697" s="14"/>
      <c r="H12697" s="15">
        <f>HYPERLINK("https://docs.wto.org/imrd/directdoc.asp?DDFDocuments/q/G/SPS/NNZL58C1.pdf","EN")</f>
      </c>
      <c r="I12697" s="15">
        <f>HYPERLINK("https://docs.wto.org/imrd/directdoc.asp?DDFDocuments/r/G/SPS/NNZL58C1.pdf","FR")</f>
      </c>
      <c r="J12697" s="15">
        <f>HYPERLINK("https://docs.wto.org/imrd/directdoc.asp?DDFDocuments/s/G/SPS/NNZL58C1.pdf","ES")</f>
      </c>
    </row>
    <row r="12698">
      <c r="A12698" s="10" t="s">
        <v>21691</v>
      </c>
      <c r="B12698" s="11" t="s">
        <v>195</v>
      </c>
      <c r="C12698" s="10" t="s">
        <v>201</v>
      </c>
      <c r="D12698" s="12">
        <v>36735</v>
      </c>
      <c r="E12698" s="13" t="s">
        <v>19</v>
      </c>
      <c r="F12698" s="13" t="s">
        <v>4877</v>
      </c>
      <c r="G12698" s="14"/>
      <c r="H12698" s="15">
        <f>HYPERLINK("https://docs.wto.org/imrd/directdoc.asp?DDFDocuments/q/G/SPS/NNZL59C1.pdf","EN")</f>
      </c>
      <c r="I12698" s="15">
        <f>HYPERLINK("https://docs.wto.org/imrd/directdoc.asp?DDFDocuments/r/G/SPS/NNZL59C1.pdf","FR")</f>
      </c>
      <c r="J12698" s="15">
        <f>HYPERLINK("https://docs.wto.org/imrd/directdoc.asp?DDFDocuments/s/G/SPS/NNZL59C1.pdf","ES")</f>
      </c>
    </row>
    <row r="12699">
      <c r="A12699" s="10" t="s">
        <v>21692</v>
      </c>
      <c r="B12699" s="11" t="s">
        <v>161</v>
      </c>
      <c r="C12699" s="10" t="s">
        <v>40</v>
      </c>
      <c r="D12699" s="12">
        <v>36734</v>
      </c>
      <c r="E12699" s="13" t="s">
        <v>19</v>
      </c>
      <c r="F12699" s="13" t="s">
        <v>5163</v>
      </c>
      <c r="G12699" s="14"/>
      <c r="H12699" s="15">
        <f>HYPERLINK("https://docs.wto.org/imrd/directdoc.asp?DDFDocuments/t/G/SPS/NUSA282A1.DOC","EN")</f>
      </c>
      <c r="I12699" s="15">
        <f>HYPERLINK("https://docs.wto.org/imrd/directdoc.asp?DDFDocuments/u/G/SPS/NUSA282A1.DOC","FR")</f>
      </c>
      <c r="J12699" s="15">
        <f>HYPERLINK("https://docs.wto.org/imrd/directdoc.asp?DDFDocuments/v/G/SPS/NUSA282A1.DOC","ES")</f>
      </c>
    </row>
    <row r="12700">
      <c r="A12700" s="10" t="s">
        <v>21693</v>
      </c>
      <c r="B12700" s="11" t="s">
        <v>124</v>
      </c>
      <c r="C12700" s="10" t="s">
        <v>18</v>
      </c>
      <c r="D12700" s="12">
        <v>36732</v>
      </c>
      <c r="E12700" s="13" t="s">
        <v>21694</v>
      </c>
      <c r="F12700" s="13" t="s">
        <v>144</v>
      </c>
      <c r="G12700" s="14"/>
      <c r="H12700" s="15">
        <f>HYPERLINK("https://docs.wto.org/imrd/directdoc.asp?DDFDocuments/t/g/sps/NIDN8.doc","EN")</f>
      </c>
      <c r="I12700" s="15">
        <f>HYPERLINK("https://docs.wto.org/imrd/directdoc.asp?DDFDocuments/u/g/sps/NIDN8.doc","FR")</f>
      </c>
      <c r="J12700" s="15">
        <f>HYPERLINK("https://docs.wto.org/imrd/directdoc.asp?DDFDocuments/v/g/sps/NIDN8.doc","ES")</f>
      </c>
    </row>
    <row r="12701">
      <c r="A12701" s="10" t="s">
        <v>21695</v>
      </c>
      <c r="B12701" s="11" t="s">
        <v>153</v>
      </c>
      <c r="C12701" s="10" t="s">
        <v>18</v>
      </c>
      <c r="D12701" s="12">
        <v>36727</v>
      </c>
      <c r="E12701" s="13" t="s">
        <v>21696</v>
      </c>
      <c r="F12701" s="13" t="s">
        <v>335</v>
      </c>
      <c r="G12701" s="14"/>
      <c r="H12701" s="15">
        <f>HYPERLINK("https://docs.wto.org/imrd/directdoc.asp?DDFDocuments/t/G/SPS/NKOR70.DOC","EN")</f>
      </c>
      <c r="I12701" s="15">
        <f>HYPERLINK("https://docs.wto.org/imrd/directdoc.asp?DDFDocuments/u/G/SPS/NKOR70.DOC","FR")</f>
      </c>
      <c r="J12701" s="15">
        <f>HYPERLINK("https://docs.wto.org/imrd/directdoc.asp?DDFDocuments/v/G/SPS/NKOR70.DOC","ES")</f>
      </c>
    </row>
    <row r="12702">
      <c r="A12702" s="10" t="s">
        <v>21697</v>
      </c>
      <c r="B12702" s="11" t="s">
        <v>141</v>
      </c>
      <c r="C12702" s="10" t="s">
        <v>18</v>
      </c>
      <c r="D12702" s="12">
        <v>36725</v>
      </c>
      <c r="E12702" s="13" t="s">
        <v>3159</v>
      </c>
      <c r="F12702" s="13" t="s">
        <v>992</v>
      </c>
      <c r="G12702" s="14"/>
      <c r="H12702" s="15">
        <f>HYPERLINK("https://docs.wto.org/imrd/directdoc.asp?DDFDocuments/q/G/SPS/NHUN8.pdf","EN")</f>
      </c>
      <c r="I12702" s="15">
        <f>HYPERLINK("https://docs.wto.org/imrd/directdoc.asp?DDFDocuments/r/G/SPS/NHUN8.pdf","FR")</f>
      </c>
      <c r="J12702" s="15">
        <f>HYPERLINK("https://docs.wto.org/imrd/directdoc.asp?DDFDocuments/s/G/SPS/NHUN8.pdf","ES")</f>
      </c>
    </row>
    <row r="12703">
      <c r="A12703" s="10" t="s">
        <v>21698</v>
      </c>
      <c r="B12703" s="11" t="s">
        <v>161</v>
      </c>
      <c r="C12703" s="10" t="s">
        <v>18</v>
      </c>
      <c r="D12703" s="12">
        <v>36725</v>
      </c>
      <c r="E12703" s="13" t="s">
        <v>21699</v>
      </c>
      <c r="F12703" s="13" t="s">
        <v>24</v>
      </c>
      <c r="G12703" s="14"/>
      <c r="H12703" s="15">
        <f>HYPERLINK("https://docs.wto.org/imrd/directdoc.asp?DDFDocuments/t/g/sps/NUSA303.doc","EN")</f>
      </c>
      <c r="I12703" s="15">
        <f>HYPERLINK("https://docs.wto.org/imrd/directdoc.asp?DDFDocuments/u/g/sps/NUSA303.doc","FR")</f>
      </c>
      <c r="J12703" s="15">
        <f>HYPERLINK("https://docs.wto.org/imrd/directdoc.asp?DDFDocuments/v/g/sps/NUSA303.doc","ES")</f>
      </c>
    </row>
    <row r="12704">
      <c r="A12704" s="10" t="s">
        <v>21700</v>
      </c>
      <c r="B12704" s="11" t="s">
        <v>161</v>
      </c>
      <c r="C12704" s="10" t="s">
        <v>12</v>
      </c>
      <c r="D12704" s="12">
        <v>36714</v>
      </c>
      <c r="E12704" s="13" t="s">
        <v>21701</v>
      </c>
      <c r="F12704" s="13" t="s">
        <v>2192</v>
      </c>
      <c r="G12704" s="14" t="s">
        <v>183</v>
      </c>
      <c r="H12704" s="15">
        <f>HYPERLINK("https://docs.wto.org/imrd/directdoc.asp?DDFDocuments/t/g/sps/NUSA301.doc","EN")</f>
      </c>
      <c r="I12704" s="15">
        <f>HYPERLINK("https://docs.wto.org/imrd/directdoc.asp?DDFDocuments/u/g/sps/NUSA301.doc","FR")</f>
      </c>
      <c r="J12704" s="15">
        <f>HYPERLINK("https://docs.wto.org/imrd/directdoc.asp?DDFDocuments/v/g/sps/NUSA301.doc","ES")</f>
      </c>
    </row>
    <row r="12705">
      <c r="A12705" s="10" t="s">
        <v>21702</v>
      </c>
      <c r="B12705" s="11" t="s">
        <v>87</v>
      </c>
      <c r="C12705" s="10" t="s">
        <v>18</v>
      </c>
      <c r="D12705" s="12">
        <v>36711</v>
      </c>
      <c r="E12705" s="13" t="s">
        <v>2149</v>
      </c>
      <c r="F12705" s="13" t="s">
        <v>24</v>
      </c>
      <c r="G12705" s="14"/>
      <c r="H12705" s="15">
        <f>HYPERLINK("https://docs.wto.org/imrd/directdoc.asp?DDFDocuments/t/G/SPS/NMEX163.DOC","EN")</f>
      </c>
      <c r="I12705" s="15">
        <f>HYPERLINK("https://docs.wto.org/imrd/directdoc.asp?DDFDocuments/u/G/SPS/NMEX163.DOC","FR")</f>
      </c>
      <c r="J12705" s="15">
        <f>HYPERLINK("https://docs.wto.org/imrd/directdoc.asp?DDFDocuments/v/G/SPS/NMEX163.DOC","ES")</f>
      </c>
    </row>
    <row r="12706">
      <c r="A12706" s="10" t="s">
        <v>21703</v>
      </c>
      <c r="B12706" s="11" t="s">
        <v>82</v>
      </c>
      <c r="C12706" s="10" t="s">
        <v>18</v>
      </c>
      <c r="D12706" s="12">
        <v>36710</v>
      </c>
      <c r="E12706" s="13" t="s">
        <v>21704</v>
      </c>
      <c r="F12706" s="13" t="s">
        <v>6759</v>
      </c>
      <c r="G12706" s="14"/>
      <c r="H12706" s="15">
        <f>HYPERLINK("https://docs.wto.org/imrd/directdoc.asp?DDFDocuments/t/G/SPS/NEEC90.DOC","EN")</f>
      </c>
      <c r="I12706" s="15">
        <f>HYPERLINK("https://docs.wto.org/imrd/directdoc.asp?DDFDocuments/u/G/SPS/NEEC90.DOC","FR")</f>
      </c>
      <c r="J12706" s="15">
        <f>HYPERLINK("https://docs.wto.org/imrd/directdoc.asp?DDFDocuments/v/G/SPS/NEEC90.DOC","ES")</f>
      </c>
    </row>
    <row r="12707">
      <c r="A12707" s="10" t="s">
        <v>21705</v>
      </c>
      <c r="B12707" s="11" t="s">
        <v>141</v>
      </c>
      <c r="C12707" s="10" t="s">
        <v>18</v>
      </c>
      <c r="D12707" s="12">
        <v>36710</v>
      </c>
      <c r="E12707" s="13" t="s">
        <v>20124</v>
      </c>
      <c r="F12707" s="13" t="s">
        <v>158</v>
      </c>
      <c r="G12707" s="14"/>
      <c r="H12707" s="15">
        <f>HYPERLINK("https://docs.wto.org/imrd/directdoc.asp?DDFDocuments/t/G/SPS/NHUN7.DOC","EN")</f>
      </c>
      <c r="I12707" s="15">
        <f>HYPERLINK("https://docs.wto.org/imrd/directdoc.asp?DDFDocuments/u/G/SPS/NHUN7.DOC","FR")</f>
      </c>
      <c r="J12707" s="15">
        <f>HYPERLINK("https://docs.wto.org/imrd/directdoc.asp?DDFDocuments/v/G/SPS/NHUN7.DOC","ES")</f>
      </c>
    </row>
    <row r="12708">
      <c r="A12708" s="10" t="s">
        <v>21706</v>
      </c>
      <c r="B12708" s="11" t="s">
        <v>195</v>
      </c>
      <c r="C12708" s="10" t="s">
        <v>18</v>
      </c>
      <c r="D12708" s="12">
        <v>36710</v>
      </c>
      <c r="E12708" s="13" t="s">
        <v>21707</v>
      </c>
      <c r="F12708" s="13" t="s">
        <v>1282</v>
      </c>
      <c r="G12708" s="14" t="s">
        <v>21708</v>
      </c>
      <c r="H12708" s="15">
        <f>HYPERLINK("https://docs.wto.org/imrd/directdoc.asp?DDFDocuments/q/G/SPS/NNZL63.pdf","EN")</f>
      </c>
      <c r="I12708" s="15">
        <f>HYPERLINK("https://docs.wto.org/imrd/directdoc.asp?DDFDocuments/r/G/SPS/NNZL63.pdf","FR")</f>
      </c>
      <c r="J12708" s="15">
        <f>HYPERLINK("https://docs.wto.org/imrd/directdoc.asp?DDFDocuments/s/G/SPS/NNZL63.pdf","ES")</f>
      </c>
    </row>
    <row r="12709">
      <c r="A12709" s="10" t="s">
        <v>21709</v>
      </c>
      <c r="B12709" s="11" t="s">
        <v>183</v>
      </c>
      <c r="C12709" s="10" t="s">
        <v>18</v>
      </c>
      <c r="D12709" s="12">
        <v>36706</v>
      </c>
      <c r="E12709" s="13" t="s">
        <v>21710</v>
      </c>
      <c r="F12709" s="13" t="s">
        <v>2928</v>
      </c>
      <c r="G12709" s="14"/>
      <c r="H12709" s="15">
        <f>HYPERLINK("https://docs.wto.org/imrd/directdoc.asp?DDFDocuments/t/G/SPS/NARG56.DOC","EN")</f>
      </c>
      <c r="I12709" s="15">
        <f>HYPERLINK("https://docs.wto.org/imrd/directdoc.asp?DDFDocuments/u/G/SPS/NARG56.DOC","FR")</f>
      </c>
      <c r="J12709" s="15">
        <f>HYPERLINK("https://docs.wto.org/imrd/directdoc.asp?DDFDocuments/v/G/SPS/NARG56.DOC","ES")</f>
      </c>
    </row>
    <row r="12710">
      <c r="A12710" s="10" t="s">
        <v>21711</v>
      </c>
      <c r="B12710" s="11" t="s">
        <v>87</v>
      </c>
      <c r="C12710" s="10" t="s">
        <v>18</v>
      </c>
      <c r="D12710" s="12">
        <v>36705</v>
      </c>
      <c r="E12710" s="13" t="s">
        <v>1526</v>
      </c>
      <c r="F12710" s="13" t="s">
        <v>24</v>
      </c>
      <c r="G12710" s="14"/>
      <c r="H12710" s="15">
        <f>HYPERLINK("https://docs.wto.org/imrd/directdoc.asp?DDFDocuments/t/G/SPS/NMEX161.DOC","EN")</f>
      </c>
      <c r="I12710" s="15">
        <f>HYPERLINK("https://docs.wto.org/imrd/directdoc.asp?DDFDocuments/u/G/SPS/NMEX161.DOC","FR")</f>
      </c>
      <c r="J12710" s="15">
        <f>HYPERLINK("https://docs.wto.org/imrd/directdoc.asp?DDFDocuments/v/G/SPS/NMEX161.DOC","ES")</f>
      </c>
    </row>
    <row r="12711">
      <c r="A12711" s="10" t="s">
        <v>21712</v>
      </c>
      <c r="B12711" s="11" t="s">
        <v>87</v>
      </c>
      <c r="C12711" s="10" t="s">
        <v>18</v>
      </c>
      <c r="D12711" s="12">
        <v>36705</v>
      </c>
      <c r="E12711" s="13" t="s">
        <v>2438</v>
      </c>
      <c r="F12711" s="13" t="s">
        <v>3688</v>
      </c>
      <c r="G12711" s="14"/>
      <c r="H12711" s="15">
        <f>HYPERLINK("https://docs.wto.org/imrd/directdoc.asp?DDFDocuments/t/G/SPS/NMEX162.DOC","EN")</f>
      </c>
      <c r="I12711" s="15">
        <f>HYPERLINK("https://docs.wto.org/imrd/directdoc.asp?DDFDocuments/u/G/SPS/NMEX162.DOC","FR")</f>
      </c>
      <c r="J12711" s="15">
        <f>HYPERLINK("https://docs.wto.org/imrd/directdoc.asp?DDFDocuments/v/G/SPS/NMEX162.DOC","ES")</f>
      </c>
    </row>
    <row r="12712">
      <c r="A12712" s="10" t="s">
        <v>21713</v>
      </c>
      <c r="B12712" s="11" t="s">
        <v>161</v>
      </c>
      <c r="C12712" s="10" t="s">
        <v>18</v>
      </c>
      <c r="D12712" s="12">
        <v>36705</v>
      </c>
      <c r="E12712" s="13" t="s">
        <v>3530</v>
      </c>
      <c r="F12712" s="13" t="s">
        <v>1089</v>
      </c>
      <c r="G12712" s="14"/>
      <c r="H12712" s="15">
        <f>HYPERLINK("https://docs.wto.org/imrd/directdoc.asp?DDFDocuments/t/G/SPS/NUSA296.DOC","EN")</f>
      </c>
      <c r="I12712" s="15">
        <f>HYPERLINK("https://docs.wto.org/imrd/directdoc.asp?DDFDocuments/u/G/SPS/NUSA296.DOC","FR")</f>
      </c>
      <c r="J12712" s="15">
        <f>HYPERLINK("https://docs.wto.org/imrd/directdoc.asp?DDFDocuments/v/G/SPS/NUSA296.DOC","ES")</f>
      </c>
    </row>
    <row r="12713">
      <c r="A12713" s="10" t="s">
        <v>21714</v>
      </c>
      <c r="B12713" s="11" t="s">
        <v>195</v>
      </c>
      <c r="C12713" s="10" t="s">
        <v>18</v>
      </c>
      <c r="D12713" s="12">
        <v>36704</v>
      </c>
      <c r="E12713" s="13" t="s">
        <v>21715</v>
      </c>
      <c r="F12713" s="13" t="s">
        <v>15033</v>
      </c>
      <c r="G12713" s="14"/>
      <c r="H12713" s="15">
        <f>HYPERLINK("https://docs.wto.org/imrd/directdoc.asp?DDFDocuments/q/G/SPS/NNZL58.pdf","EN")</f>
      </c>
      <c r="I12713" s="15">
        <f>HYPERLINK("https://docs.wto.org/imrd/directdoc.asp?DDFDocuments/r/G/SPS/NNZL58.pdf","FR")</f>
      </c>
      <c r="J12713" s="15">
        <f>HYPERLINK("https://docs.wto.org/imrd/directdoc.asp?DDFDocuments/s/G/SPS/NNZL58.pdf","ES")</f>
      </c>
    </row>
    <row r="12714">
      <c r="A12714" s="10" t="s">
        <v>21716</v>
      </c>
      <c r="B12714" s="11" t="s">
        <v>195</v>
      </c>
      <c r="C12714" s="10" t="s">
        <v>18</v>
      </c>
      <c r="D12714" s="12">
        <v>36704</v>
      </c>
      <c r="E12714" s="13" t="s">
        <v>21717</v>
      </c>
      <c r="F12714" s="13" t="s">
        <v>4877</v>
      </c>
      <c r="G12714" s="14"/>
      <c r="H12714" s="15">
        <f>HYPERLINK("https://docs.wto.org/imrd/directdoc.asp?DDFDocuments/q/G/SPS/NNZL59.pdf","EN")</f>
      </c>
      <c r="I12714" s="15">
        <f>HYPERLINK("https://docs.wto.org/imrd/directdoc.asp?DDFDocuments/r/G/SPS/NNZL59.pdf","FR")</f>
      </c>
      <c r="J12714" s="15">
        <f>HYPERLINK("https://docs.wto.org/imrd/directdoc.asp?DDFDocuments/s/G/SPS/NNZL59.pdf","ES")</f>
      </c>
    </row>
    <row r="12715">
      <c r="A12715" s="10" t="s">
        <v>21718</v>
      </c>
      <c r="B12715" s="11" t="s">
        <v>195</v>
      </c>
      <c r="C12715" s="10" t="s">
        <v>18</v>
      </c>
      <c r="D12715" s="12">
        <v>36704</v>
      </c>
      <c r="E12715" s="13" t="s">
        <v>21719</v>
      </c>
      <c r="F12715" s="13" t="s">
        <v>4877</v>
      </c>
      <c r="G12715" s="14"/>
      <c r="H12715" s="15">
        <f>HYPERLINK("https://docs.wto.org/imrd/directdoc.asp?DDFDocuments/q/G/SPS/NNZL60.pdf","EN")</f>
      </c>
      <c r="I12715" s="15">
        <f>HYPERLINK("https://docs.wto.org/imrd/directdoc.asp?DDFDocuments/r/G/SPS/NNZL60.pdf","FR")</f>
      </c>
      <c r="J12715" s="15">
        <f>HYPERLINK("https://docs.wto.org/imrd/directdoc.asp?DDFDocuments/s/G/SPS/NNZL60.pdf","ES")</f>
      </c>
    </row>
    <row r="12716">
      <c r="A12716" s="10" t="s">
        <v>21720</v>
      </c>
      <c r="B12716" s="11" t="s">
        <v>195</v>
      </c>
      <c r="C12716" s="10" t="s">
        <v>18</v>
      </c>
      <c r="D12716" s="12">
        <v>36704</v>
      </c>
      <c r="E12716" s="13" t="s">
        <v>21721</v>
      </c>
      <c r="F12716" s="13" t="s">
        <v>4877</v>
      </c>
      <c r="G12716" s="14"/>
      <c r="H12716" s="15">
        <f>HYPERLINK("https://docs.wto.org/imrd/directdoc.asp?DDFDocuments/q/G/SPS/NNZL62.pdf","EN")</f>
      </c>
      <c r="I12716" s="15">
        <f>HYPERLINK("https://docs.wto.org/imrd/directdoc.asp?DDFDocuments/r/G/SPS/NNZL62.pdf","FR")</f>
      </c>
      <c r="J12716" s="15">
        <f>HYPERLINK("https://docs.wto.org/imrd/directdoc.asp?DDFDocuments/s/G/SPS/NNZL62.pdf","ES")</f>
      </c>
    </row>
    <row r="12717">
      <c r="A12717" s="10" t="s">
        <v>21722</v>
      </c>
      <c r="B12717" s="11" t="s">
        <v>72</v>
      </c>
      <c r="C12717" s="10" t="s">
        <v>12</v>
      </c>
      <c r="D12717" s="12">
        <v>36690</v>
      </c>
      <c r="E12717" s="13" t="s">
        <v>21723</v>
      </c>
      <c r="F12717" s="13" t="s">
        <v>80</v>
      </c>
      <c r="G12717" s="14"/>
      <c r="H12717" s="15">
        <f>HYPERLINK("https://docs.wto.org/imrd/directdoc.asp?DDFDocuments/t/G/SPS/NCAN88.DOC","EN")</f>
      </c>
      <c r="I12717" s="15">
        <f>HYPERLINK("https://docs.wto.org/imrd/directdoc.asp?DDFDocuments/u/G/SPS/NCAN88.DOC","FR")</f>
      </c>
      <c r="J12717" s="15">
        <f>HYPERLINK("https://docs.wto.org/imrd/directdoc.asp?DDFDocuments/v/G/SPS/NCAN88.DOC","ES")</f>
      </c>
    </row>
    <row r="12718">
      <c r="A12718" s="10" t="s">
        <v>21724</v>
      </c>
      <c r="B12718" s="11" t="s">
        <v>34</v>
      </c>
      <c r="C12718" s="10" t="s">
        <v>12</v>
      </c>
      <c r="D12718" s="12">
        <v>36690</v>
      </c>
      <c r="E12718" s="13" t="s">
        <v>21725</v>
      </c>
      <c r="F12718" s="13" t="s">
        <v>2192</v>
      </c>
      <c r="G12718" s="14" t="s">
        <v>149</v>
      </c>
      <c r="H12718" s="15">
        <f>HYPERLINK("https://docs.wto.org/imrd/directdoc.asp?DDFDocuments/t/g/sps/NJPN54.doc","EN")</f>
      </c>
      <c r="I12718" s="15">
        <f>HYPERLINK("https://docs.wto.org/imrd/directdoc.asp?DDFDocuments/u/g/sps/NJPN54.doc","FR")</f>
      </c>
      <c r="J12718" s="15">
        <f>HYPERLINK("https://docs.wto.org/imrd/directdoc.asp?DDFDocuments/v/g/sps/NJPN54.doc","ES")</f>
      </c>
    </row>
    <row r="12719">
      <c r="A12719" s="10" t="s">
        <v>21726</v>
      </c>
      <c r="B12719" s="11" t="s">
        <v>4069</v>
      </c>
      <c r="C12719" s="10" t="s">
        <v>18</v>
      </c>
      <c r="D12719" s="12">
        <v>36686</v>
      </c>
      <c r="E12719" s="13" t="s">
        <v>21727</v>
      </c>
      <c r="F12719" s="13" t="s">
        <v>10040</v>
      </c>
      <c r="G12719" s="14"/>
      <c r="H12719" s="15">
        <f>HYPERLINK("https://docs.wto.org/imrd/directdoc.asp?DDFDocuments/t/G/SPS/NLVA34.DOC","EN")</f>
      </c>
      <c r="I12719" s="15">
        <f>HYPERLINK("https://docs.wto.org/imrd/directdoc.asp?DDFDocuments/u/G/SPS/NLVA34.DOC","FR")</f>
      </c>
      <c r="J12719" s="15">
        <f>HYPERLINK("https://docs.wto.org/imrd/directdoc.asp?DDFDocuments/v/G/SPS/NLVA34.DOC","ES")</f>
      </c>
    </row>
    <row r="12720">
      <c r="A12720" s="10" t="s">
        <v>21728</v>
      </c>
      <c r="B12720" s="11" t="s">
        <v>145</v>
      </c>
      <c r="C12720" s="10" t="s">
        <v>18</v>
      </c>
      <c r="D12720" s="12">
        <v>36686</v>
      </c>
      <c r="E12720" s="13" t="s">
        <v>21729</v>
      </c>
      <c r="F12720" s="13" t="s">
        <v>262</v>
      </c>
      <c r="G12720" s="14"/>
      <c r="H12720" s="15">
        <f>HYPERLINK("https://docs.wto.org/imrd/directdoc.asp?DDFDocuments/t/g/sps/NPHL18.doc","EN")</f>
      </c>
      <c r="I12720" s="15">
        <f>HYPERLINK("https://docs.wto.org/imrd/directdoc.asp?DDFDocuments/u/g/sps/NPHL18.doc","FR")</f>
      </c>
      <c r="J12720" s="15">
        <f>HYPERLINK("https://docs.wto.org/imrd/directdoc.asp?DDFDocuments/v/g/sps/NPHL18.doc","ES")</f>
      </c>
    </row>
    <row r="12721">
      <c r="A12721" s="10" t="s">
        <v>21730</v>
      </c>
      <c r="B12721" s="11" t="s">
        <v>87</v>
      </c>
      <c r="C12721" s="10" t="s">
        <v>18</v>
      </c>
      <c r="D12721" s="12">
        <v>36685</v>
      </c>
      <c r="E12721" s="13" t="s">
        <v>21731</v>
      </c>
      <c r="F12721" s="13" t="s">
        <v>24</v>
      </c>
      <c r="G12721" s="14"/>
      <c r="H12721" s="15">
        <f>HYPERLINK("https://docs.wto.org/imrd/directdoc.asp?DDFDocuments/t/G/SPS/NMEX157.DOC","EN")</f>
      </c>
      <c r="I12721" s="15">
        <f>HYPERLINK("https://docs.wto.org/imrd/directdoc.asp?DDFDocuments/u/G/SPS/NMEX157.DOC","FR")</f>
      </c>
      <c r="J12721" s="15">
        <f>HYPERLINK("https://docs.wto.org/imrd/directdoc.asp?DDFDocuments/v/G/SPS/NMEX157.DOC","ES")</f>
      </c>
    </row>
    <row r="12722">
      <c r="A12722" s="10" t="s">
        <v>21732</v>
      </c>
      <c r="B12722" s="11" t="s">
        <v>124</v>
      </c>
      <c r="C12722" s="10" t="s">
        <v>18</v>
      </c>
      <c r="D12722" s="12">
        <v>36676</v>
      </c>
      <c r="E12722" s="13" t="s">
        <v>21733</v>
      </c>
      <c r="F12722" s="13" t="s">
        <v>144</v>
      </c>
      <c r="G12722" s="14"/>
      <c r="H12722" s="15">
        <f>HYPERLINK("https://docs.wto.org/imrd/directdoc.asp?DDFDocuments/t/g/sps/nidn7.doc","EN")</f>
      </c>
      <c r="I12722" s="15">
        <f>HYPERLINK("https://docs.wto.org/imrd/directdoc.asp?DDFDocuments/u/g/sps/nidn7.doc","FR")</f>
      </c>
      <c r="J12722" s="15">
        <f>HYPERLINK("https://docs.wto.org/imrd/directdoc.asp?DDFDocuments/v/g/sps/nidn7.doc","ES")</f>
      </c>
    </row>
    <row r="12723">
      <c r="A12723" s="10" t="s">
        <v>21734</v>
      </c>
      <c r="B12723" s="11" t="s">
        <v>1096</v>
      </c>
      <c r="C12723" s="10" t="s">
        <v>18</v>
      </c>
      <c r="D12723" s="12">
        <v>36676</v>
      </c>
      <c r="E12723" s="13" t="s">
        <v>10460</v>
      </c>
      <c r="F12723" s="13" t="s">
        <v>21735</v>
      </c>
      <c r="G12723" s="14" t="s">
        <v>257</v>
      </c>
      <c r="H12723" s="15">
        <f>HYPERLINK("https://docs.wto.org/imrd/directdoc.asp?DDFDocuments/t/G/SPS/NSGP10.DOC","EN")</f>
      </c>
      <c r="I12723" s="15">
        <f>HYPERLINK("https://docs.wto.org/imrd/directdoc.asp?DDFDocuments/u/G/SPS/NSGP10.DOC","FR")</f>
      </c>
      <c r="J12723" s="15">
        <f>HYPERLINK("https://docs.wto.org/imrd/directdoc.asp?DDFDocuments/v/G/SPS/NSGP10.DOC","ES")</f>
      </c>
    </row>
    <row r="12724">
      <c r="A12724" s="10" t="s">
        <v>21736</v>
      </c>
      <c r="B12724" s="11" t="s">
        <v>1096</v>
      </c>
      <c r="C12724" s="10" t="s">
        <v>18</v>
      </c>
      <c r="D12724" s="12">
        <v>36676</v>
      </c>
      <c r="E12724" s="13" t="s">
        <v>10460</v>
      </c>
      <c r="F12724" s="13" t="s">
        <v>21735</v>
      </c>
      <c r="G12724" s="14" t="s">
        <v>14097</v>
      </c>
      <c r="H12724" s="15">
        <f>HYPERLINK("https://docs.wto.org/imrd/directdoc.asp?DDFDocuments/t/G/SPS/NSGP11.DOC","EN")</f>
      </c>
      <c r="I12724" s="15">
        <f>HYPERLINK("https://docs.wto.org/imrd/directdoc.asp?DDFDocuments/u/G/SPS/NSGP11.DOC","FR")</f>
      </c>
      <c r="J12724" s="15">
        <f>HYPERLINK("https://docs.wto.org/imrd/directdoc.asp?DDFDocuments/v/G/SPS/NSGP11.DOC","ES")</f>
      </c>
    </row>
    <row r="12725">
      <c r="A12725" s="10" t="s">
        <v>21737</v>
      </c>
      <c r="B12725" s="11" t="s">
        <v>523</v>
      </c>
      <c r="C12725" s="10" t="s">
        <v>12</v>
      </c>
      <c r="D12725" s="12">
        <v>36676</v>
      </c>
      <c r="E12725" s="13" t="s">
        <v>21738</v>
      </c>
      <c r="F12725" s="13" t="s">
        <v>14458</v>
      </c>
      <c r="G12725" s="14" t="s">
        <v>21739</v>
      </c>
      <c r="H12725" s="15">
        <f>HYPERLINK("https://docs.wto.org/imrd/directdoc.asp?DDFDocuments/t/G/SPS/NTUR3.DOC","EN")</f>
      </c>
      <c r="I12725" s="15">
        <f>HYPERLINK("https://docs.wto.org/imrd/directdoc.asp?DDFDocuments/u/G/SPS/NTUR3.DOC","FR")</f>
      </c>
      <c r="J12725" s="15">
        <f>HYPERLINK("https://docs.wto.org/imrd/directdoc.asp?DDFDocuments/v/G/SPS/NTUR3.DOC","ES")</f>
      </c>
    </row>
    <row r="12726">
      <c r="A12726" s="10" t="s">
        <v>21740</v>
      </c>
      <c r="B12726" s="11" t="s">
        <v>161</v>
      </c>
      <c r="C12726" s="10" t="s">
        <v>18</v>
      </c>
      <c r="D12726" s="12">
        <v>36676</v>
      </c>
      <c r="E12726" s="13" t="s">
        <v>20933</v>
      </c>
      <c r="F12726" s="13" t="s">
        <v>21741</v>
      </c>
      <c r="G12726" s="14"/>
      <c r="H12726" s="15">
        <f>HYPERLINK("https://docs.wto.org/imrd/directdoc.asp?DDFDocuments/t/G/SPS/NUSA286.DOC","EN")</f>
      </c>
      <c r="I12726" s="15">
        <f>HYPERLINK("https://docs.wto.org/imrd/directdoc.asp?DDFDocuments/u/G/SPS/NUSA286.DOC","FR")</f>
      </c>
      <c r="J12726" s="15">
        <f>HYPERLINK("https://docs.wto.org/imrd/directdoc.asp?DDFDocuments/v/G/SPS/NUSA286.DOC","ES")</f>
      </c>
    </row>
    <row r="12727">
      <c r="A12727" s="10" t="s">
        <v>21742</v>
      </c>
      <c r="B12727" s="11" t="s">
        <v>34</v>
      </c>
      <c r="C12727" s="10" t="s">
        <v>18</v>
      </c>
      <c r="D12727" s="12">
        <v>36670</v>
      </c>
      <c r="E12727" s="13" t="s">
        <v>21743</v>
      </c>
      <c r="F12727" s="13" t="s">
        <v>74</v>
      </c>
      <c r="G12727" s="14"/>
      <c r="H12727" s="15">
        <f>HYPERLINK("https://docs.wto.org/imrd/directdoc.asp?DDFDocuments/t/g/sps/njpn53.doc","EN")</f>
      </c>
      <c r="I12727" s="15">
        <f>HYPERLINK("https://docs.wto.org/imrd/directdoc.asp?DDFDocuments/u/g/sps/njpn53.doc","FR")</f>
      </c>
      <c r="J12727" s="15">
        <f>HYPERLINK("https://docs.wto.org/imrd/directdoc.asp?DDFDocuments/v/g/sps/njpn53.doc","ES")</f>
      </c>
    </row>
    <row r="12728">
      <c r="A12728" s="10" t="s">
        <v>21744</v>
      </c>
      <c r="B12728" s="11" t="s">
        <v>72</v>
      </c>
      <c r="C12728" s="10" t="s">
        <v>18</v>
      </c>
      <c r="D12728" s="12">
        <v>36668</v>
      </c>
      <c r="E12728" s="13" t="s">
        <v>21745</v>
      </c>
      <c r="F12728" s="13" t="s">
        <v>2963</v>
      </c>
      <c r="G12728" s="14"/>
      <c r="H12728" s="15">
        <f>HYPERLINK("https://docs.wto.org/imrd/directdoc.asp?DDFDocuments/t/g/sps/ncan86.doc","EN")</f>
      </c>
      <c r="I12728" s="15">
        <f>HYPERLINK("https://docs.wto.org/imrd/directdoc.asp?DDFDocuments/u/g/sps/ncan86.doc","FR")</f>
      </c>
      <c r="J12728" s="15">
        <f>HYPERLINK("https://docs.wto.org/imrd/directdoc.asp?DDFDocuments/v/g/sps/ncan86.doc","ES")</f>
      </c>
    </row>
    <row r="12729">
      <c r="A12729" s="10" t="s">
        <v>21746</v>
      </c>
      <c r="B12729" s="11" t="s">
        <v>188</v>
      </c>
      <c r="C12729" s="10" t="s">
        <v>18</v>
      </c>
      <c r="D12729" s="12">
        <v>36665</v>
      </c>
      <c r="E12729" s="13" t="s">
        <v>21747</v>
      </c>
      <c r="F12729" s="13" t="s">
        <v>1282</v>
      </c>
      <c r="G12729" s="14"/>
      <c r="H12729" s="15">
        <f>HYPERLINK("https://docs.wto.org/imrd/directdoc.asp?DDFDocuments/t/g/sps/naus117.doc","EN")</f>
      </c>
      <c r="I12729" s="15">
        <f>HYPERLINK("https://docs.wto.org/imrd/directdoc.asp?DDFDocuments/u/g/sps/naus117.doc","FR")</f>
      </c>
      <c r="J12729" s="15">
        <f>HYPERLINK("https://docs.wto.org/imrd/directdoc.asp?DDFDocuments/v/g/sps/naus117.doc","ES")</f>
      </c>
    </row>
    <row r="12730">
      <c r="A12730" s="10" t="s">
        <v>21748</v>
      </c>
      <c r="B12730" s="11" t="s">
        <v>233</v>
      </c>
      <c r="C12730" s="10" t="s">
        <v>12</v>
      </c>
      <c r="D12730" s="12">
        <v>36665</v>
      </c>
      <c r="E12730" s="13" t="s">
        <v>21749</v>
      </c>
      <c r="F12730" s="13" t="s">
        <v>5891</v>
      </c>
      <c r="G12730" s="14" t="s">
        <v>87</v>
      </c>
      <c r="H12730" s="15">
        <f>HYPERLINK("https://docs.wto.org/imrd/directdoc.asp?DDFDocuments/t/G/SPS/NPER18.DOC","EN")</f>
      </c>
      <c r="I12730" s="15">
        <f>HYPERLINK("https://docs.wto.org/imrd/directdoc.asp?DDFDocuments/u/G/SPS/NPER18.DOC","FR")</f>
      </c>
      <c r="J12730" s="15">
        <f>HYPERLINK("https://docs.wto.org/imrd/directdoc.asp?DDFDocuments/v/G/SPS/NPER18.DOC","ES")</f>
      </c>
    </row>
    <row r="12731">
      <c r="A12731" s="10" t="s">
        <v>21750</v>
      </c>
      <c r="B12731" s="11" t="s">
        <v>161</v>
      </c>
      <c r="C12731" s="10" t="s">
        <v>18</v>
      </c>
      <c r="D12731" s="12">
        <v>36665</v>
      </c>
      <c r="E12731" s="13" t="s">
        <v>2824</v>
      </c>
      <c r="F12731" s="13" t="s">
        <v>2963</v>
      </c>
      <c r="G12731" s="14"/>
      <c r="H12731" s="15">
        <f>HYPERLINK("https://docs.wto.org/imrd/directdoc.asp?DDFDocuments/t/g/sps/nusa282.doc","EN")</f>
      </c>
      <c r="I12731" s="15">
        <f>HYPERLINK("https://docs.wto.org/imrd/directdoc.asp?DDFDocuments/u/g/sps/nusa282.doc","FR")</f>
      </c>
      <c r="J12731" s="15">
        <f>HYPERLINK("https://docs.wto.org/imrd/directdoc.asp?DDFDocuments/v/g/sps/nusa282.doc","ES")</f>
      </c>
    </row>
    <row r="12732">
      <c r="A12732" s="10" t="s">
        <v>21751</v>
      </c>
      <c r="B12732" s="11" t="s">
        <v>1096</v>
      </c>
      <c r="C12732" s="10" t="s">
        <v>12</v>
      </c>
      <c r="D12732" s="12">
        <v>36663</v>
      </c>
      <c r="E12732" s="13" t="s">
        <v>2032</v>
      </c>
      <c r="F12732" s="13" t="s">
        <v>2192</v>
      </c>
      <c r="G12732" s="14" t="s">
        <v>34</v>
      </c>
      <c r="H12732" s="15">
        <f>HYPERLINK("https://docs.wto.org/imrd/directdoc.asp?DDFDocuments/t/g/sps/nsgp9.doc","EN")</f>
      </c>
      <c r="I12732" s="15">
        <f>HYPERLINK("https://docs.wto.org/imrd/directdoc.asp?DDFDocuments/u/g/sps/nsgp9.doc","FR")</f>
      </c>
      <c r="J12732" s="15">
        <f>HYPERLINK("https://docs.wto.org/imrd/directdoc.asp?DDFDocuments/v/g/sps/nsgp9.doc","ES")</f>
      </c>
    </row>
    <row r="12733">
      <c r="A12733" s="10" t="s">
        <v>21752</v>
      </c>
      <c r="B12733" s="11" t="s">
        <v>161</v>
      </c>
      <c r="C12733" s="10" t="s">
        <v>18</v>
      </c>
      <c r="D12733" s="12">
        <v>36663</v>
      </c>
      <c r="E12733" s="13" t="s">
        <v>17563</v>
      </c>
      <c r="F12733" s="13" t="s">
        <v>158</v>
      </c>
      <c r="G12733" s="14" t="s">
        <v>87</v>
      </c>
      <c r="H12733" s="15">
        <f>HYPERLINK("https://docs.wto.org/imrd/directdoc.asp?DDFDocuments/t/G/SPS/NUSA277.DOC","EN")</f>
      </c>
      <c r="I12733" s="15">
        <f>HYPERLINK("https://docs.wto.org/imrd/directdoc.asp?DDFDocuments/u/G/SPS/NUSA277.DOC","FR")</f>
      </c>
      <c r="J12733" s="15">
        <f>HYPERLINK("https://docs.wto.org/imrd/directdoc.asp?DDFDocuments/v/G/SPS/NUSA277.DOC","ES")</f>
      </c>
    </row>
    <row r="12734">
      <c r="A12734" s="10" t="s">
        <v>21753</v>
      </c>
      <c r="B12734" s="11" t="s">
        <v>87</v>
      </c>
      <c r="C12734" s="10" t="s">
        <v>12</v>
      </c>
      <c r="D12734" s="12">
        <v>36662</v>
      </c>
      <c r="E12734" s="13" t="s">
        <v>21754</v>
      </c>
      <c r="F12734" s="13" t="s">
        <v>21569</v>
      </c>
      <c r="G12734" s="14"/>
      <c r="H12734" s="15">
        <f>HYPERLINK("https://docs.wto.org/imrd/directdoc.asp?DDFDocuments/t/G/SPS/NMEX156.DOC","EN")</f>
      </c>
      <c r="I12734" s="15">
        <f>HYPERLINK("https://docs.wto.org/imrd/directdoc.asp?DDFDocuments/u/G/SPS/NMEX156.DOC","FR")</f>
      </c>
      <c r="J12734" s="15">
        <f>HYPERLINK("https://docs.wto.org/imrd/directdoc.asp?DDFDocuments/v/G/SPS/NMEX156.DOC","ES")</f>
      </c>
    </row>
    <row r="12735">
      <c r="A12735" s="10" t="s">
        <v>21755</v>
      </c>
      <c r="B12735" s="11" t="s">
        <v>145</v>
      </c>
      <c r="C12735" s="10" t="s">
        <v>12</v>
      </c>
      <c r="D12735" s="12">
        <v>36656</v>
      </c>
      <c r="E12735" s="13" t="s">
        <v>21756</v>
      </c>
      <c r="F12735" s="13" t="s">
        <v>4395</v>
      </c>
      <c r="G12735" s="14" t="s">
        <v>21757</v>
      </c>
      <c r="H12735" s="15">
        <f>HYPERLINK("https://docs.wto.org/imrd/directdoc.asp?DDFDocuments/t/g/sps/nphl17.doc","EN")</f>
      </c>
      <c r="I12735" s="15">
        <f>HYPERLINK("https://docs.wto.org/imrd/directdoc.asp?DDFDocuments/u/g/sps/nphl17.doc","FR")</f>
      </c>
      <c r="J12735" s="15">
        <f>HYPERLINK("https://docs.wto.org/imrd/directdoc.asp?DDFDocuments/v/g/sps/nphl17.doc","ES")</f>
      </c>
    </row>
    <row r="12736">
      <c r="A12736" s="10" t="s">
        <v>21758</v>
      </c>
      <c r="B12736" s="11" t="s">
        <v>233</v>
      </c>
      <c r="C12736" s="10" t="s">
        <v>12</v>
      </c>
      <c r="D12736" s="12">
        <v>36655</v>
      </c>
      <c r="E12736" s="13" t="s">
        <v>20864</v>
      </c>
      <c r="F12736" s="13" t="s">
        <v>158</v>
      </c>
      <c r="G12736" s="14"/>
      <c r="H12736" s="15">
        <f>HYPERLINK("https://docs.wto.org/imrd/directdoc.asp?DDFDocuments/q/G/SPS/NPER16.pdf","EN")</f>
      </c>
      <c r="I12736" s="15">
        <f>HYPERLINK("https://docs.wto.org/imrd/directdoc.asp?DDFDocuments/r/G/SPS/NPER16.pdf","FR")</f>
      </c>
      <c r="J12736" s="15">
        <f>HYPERLINK("https://docs.wto.org/imrd/directdoc.asp?DDFDocuments/s/G/SPS/NPER16.pdf","ES")</f>
      </c>
    </row>
    <row r="12737">
      <c r="A12737" s="10" t="s">
        <v>21759</v>
      </c>
      <c r="B12737" s="11" t="s">
        <v>779</v>
      </c>
      <c r="C12737" s="10" t="s">
        <v>40</v>
      </c>
      <c r="D12737" s="12">
        <v>36655</v>
      </c>
      <c r="E12737" s="13" t="s">
        <v>19</v>
      </c>
      <c r="F12737" s="13" t="s">
        <v>20964</v>
      </c>
      <c r="G12737" s="14" t="s">
        <v>14097</v>
      </c>
      <c r="H12737" s="15">
        <f>HYPERLINK("https://docs.wto.org/imrd/directdoc.asp?DDFDocuments/t/G/SPS/NURY3A1.DOC","EN")</f>
      </c>
      <c r="I12737" s="15">
        <f>HYPERLINK("https://docs.wto.org/imrd/directdoc.asp?DDFDocuments/u/G/SPS/NURY3A1.DOC","FR")</f>
      </c>
      <c r="J12737" s="15">
        <f>HYPERLINK("https://docs.wto.org/imrd/directdoc.asp?DDFDocuments/v/G/SPS/NURY3A1.DOC","ES")</f>
      </c>
    </row>
    <row r="12738">
      <c r="A12738" s="10" t="s">
        <v>21760</v>
      </c>
      <c r="B12738" s="11" t="s">
        <v>188</v>
      </c>
      <c r="C12738" s="10" t="s">
        <v>18</v>
      </c>
      <c r="D12738" s="12">
        <v>36651</v>
      </c>
      <c r="E12738" s="13" t="s">
        <v>21761</v>
      </c>
      <c r="F12738" s="13" t="s">
        <v>144</v>
      </c>
      <c r="G12738" s="14"/>
      <c r="H12738" s="15">
        <f>HYPERLINK("https://docs.wto.org/imrd/directdoc.asp?DDFDocuments/q/G/SPS/NAUS115.pdf","EN")</f>
      </c>
      <c r="I12738" s="15">
        <f>HYPERLINK("https://docs.wto.org/imrd/directdoc.asp?DDFDocuments/r/G/SPS/NAUS115.pdf","FR")</f>
      </c>
      <c r="J12738" s="15">
        <f>HYPERLINK("https://docs.wto.org/imrd/directdoc.asp?DDFDocuments/s/G/SPS/NAUS115.pdf","ES")</f>
      </c>
    </row>
    <row r="12739">
      <c r="A12739" s="10" t="s">
        <v>21762</v>
      </c>
      <c r="B12739" s="11" t="s">
        <v>188</v>
      </c>
      <c r="C12739" s="10" t="s">
        <v>18</v>
      </c>
      <c r="D12739" s="12">
        <v>36651</v>
      </c>
      <c r="E12739" s="13" t="s">
        <v>21763</v>
      </c>
      <c r="F12739" s="13" t="s">
        <v>2192</v>
      </c>
      <c r="G12739" s="14"/>
      <c r="H12739" s="15">
        <f>HYPERLINK("https://docs.wto.org/imrd/directdoc.asp?DDFDocuments/t/G/SPS/NAUS116.DOC","EN")</f>
      </c>
      <c r="I12739" s="15">
        <f>HYPERLINK("https://docs.wto.org/imrd/directdoc.asp?DDFDocuments/u/G/SPS/NAUS116.DOC","FR")</f>
      </c>
      <c r="J12739" s="15">
        <f>HYPERLINK("https://docs.wto.org/imrd/directdoc.asp?DDFDocuments/v/G/SPS/NAUS116.DOC","ES")</f>
      </c>
    </row>
    <row r="12740">
      <c r="A12740" s="10" t="s">
        <v>21764</v>
      </c>
      <c r="B12740" s="11" t="s">
        <v>161</v>
      </c>
      <c r="C12740" s="10" t="s">
        <v>18</v>
      </c>
      <c r="D12740" s="12">
        <v>36651</v>
      </c>
      <c r="E12740" s="13" t="s">
        <v>21765</v>
      </c>
      <c r="F12740" s="13" t="s">
        <v>8690</v>
      </c>
      <c r="G12740" s="14" t="s">
        <v>188</v>
      </c>
      <c r="H12740" s="15">
        <f>HYPERLINK("https://docs.wto.org/imrd/directdoc.asp?DDFDocuments/t/g/sps/nusa271.doc","EN")</f>
      </c>
      <c r="I12740" s="15">
        <f>HYPERLINK("https://docs.wto.org/imrd/directdoc.asp?DDFDocuments/u/g/sps/nusa271.doc","FR")</f>
      </c>
      <c r="J12740" s="15">
        <f>HYPERLINK("https://docs.wto.org/imrd/directdoc.asp?DDFDocuments/v/g/sps/nusa271.doc","ES")</f>
      </c>
    </row>
    <row r="12741">
      <c r="A12741" s="10" t="s">
        <v>21766</v>
      </c>
      <c r="B12741" s="11" t="s">
        <v>47</v>
      </c>
      <c r="C12741" s="10" t="s">
        <v>40</v>
      </c>
      <c r="D12741" s="12">
        <v>36648</v>
      </c>
      <c r="E12741" s="13" t="s">
        <v>19</v>
      </c>
      <c r="F12741" s="13" t="s">
        <v>3442</v>
      </c>
      <c r="G12741" s="14"/>
      <c r="H12741" s="15">
        <f>HYPERLINK("https://docs.wto.org/imrd/directdoc.asp?DDFDocuments/t/G/SPS/NPOL14A1.DOC","EN")</f>
      </c>
      <c r="I12741" s="15">
        <f>HYPERLINK("https://docs.wto.org/imrd/directdoc.asp?DDFDocuments/u/G/SPS/NPOL14A1.DOC","FR")</f>
      </c>
      <c r="J12741" s="15">
        <f>HYPERLINK("https://docs.wto.org/imrd/directdoc.asp?DDFDocuments/v/G/SPS/NPOL14A1.DOC","ES")</f>
      </c>
    </row>
    <row r="12742">
      <c r="A12742" s="10" t="s">
        <v>21767</v>
      </c>
      <c r="B12742" s="11" t="s">
        <v>161</v>
      </c>
      <c r="C12742" s="10" t="s">
        <v>40</v>
      </c>
      <c r="D12742" s="12">
        <v>36648</v>
      </c>
      <c r="E12742" s="13" t="s">
        <v>19</v>
      </c>
      <c r="F12742" s="13" t="s">
        <v>1550</v>
      </c>
      <c r="G12742" s="14"/>
      <c r="H12742" s="15">
        <f>HYPERLINK("https://docs.wto.org/imrd/directdoc.asp?DDFDocuments/t/G/SPS/NUSA238A1.DOC","EN")</f>
      </c>
      <c r="I12742" s="15">
        <f>HYPERLINK("https://docs.wto.org/imrd/directdoc.asp?DDFDocuments/u/G/SPS/NUSA238A1.DOC","FR")</f>
      </c>
      <c r="J12742" s="15">
        <f>HYPERLINK("https://docs.wto.org/imrd/directdoc.asp?DDFDocuments/v/G/SPS/NUSA238A1.DOC","ES")</f>
      </c>
    </row>
    <row r="12743">
      <c r="A12743" s="10" t="s">
        <v>21768</v>
      </c>
      <c r="B12743" s="11" t="s">
        <v>161</v>
      </c>
      <c r="C12743" s="10" t="s">
        <v>18</v>
      </c>
      <c r="D12743" s="12">
        <v>36648</v>
      </c>
      <c r="E12743" s="13" t="s">
        <v>7733</v>
      </c>
      <c r="F12743" s="13" t="s">
        <v>158</v>
      </c>
      <c r="G12743" s="14" t="s">
        <v>12748</v>
      </c>
      <c r="H12743" s="15">
        <f>HYPERLINK("https://docs.wto.org/imrd/directdoc.asp?DDFDocuments/t/G/SPS/NUSA267.DOC","EN")</f>
      </c>
      <c r="I12743" s="15">
        <f>HYPERLINK("https://docs.wto.org/imrd/directdoc.asp?DDFDocuments/u/G/SPS/NUSA267.DOC","FR")</f>
      </c>
      <c r="J12743" s="15">
        <f>HYPERLINK("https://docs.wto.org/imrd/directdoc.asp?DDFDocuments/v/G/SPS/NUSA267.DOC","ES")</f>
      </c>
    </row>
    <row r="12744">
      <c r="A12744" s="10" t="s">
        <v>21769</v>
      </c>
      <c r="B12744" s="11" t="s">
        <v>365</v>
      </c>
      <c r="C12744" s="10" t="s">
        <v>18</v>
      </c>
      <c r="D12744" s="12">
        <v>36647</v>
      </c>
      <c r="E12744" s="13" t="s">
        <v>21770</v>
      </c>
      <c r="F12744" s="13" t="s">
        <v>1089</v>
      </c>
      <c r="G12744" s="14"/>
      <c r="H12744" s="15">
        <f>HYPERLINK("https://docs.wto.org/imrd/directdoc.asp?DDFDocuments/q/G/SPS/NCHL59.pdf","EN")</f>
      </c>
      <c r="I12744" s="15">
        <f>HYPERLINK("https://docs.wto.org/imrd/directdoc.asp?DDFDocuments/r/G/SPS/NCHL59.pdf","FR")</f>
      </c>
      <c r="J12744" s="15">
        <f>HYPERLINK("https://docs.wto.org/imrd/directdoc.asp?DDFDocuments/s/G/SPS/NCHL59.pdf","ES")</f>
      </c>
    </row>
    <row r="12745">
      <c r="A12745" s="10" t="s">
        <v>21771</v>
      </c>
      <c r="B12745" s="11" t="s">
        <v>365</v>
      </c>
      <c r="C12745" s="10" t="s">
        <v>18</v>
      </c>
      <c r="D12745" s="12">
        <v>36647</v>
      </c>
      <c r="E12745" s="13" t="s">
        <v>21772</v>
      </c>
      <c r="F12745" s="13" t="s">
        <v>992</v>
      </c>
      <c r="G12745" s="14"/>
      <c r="H12745" s="15">
        <f>HYPERLINK("https://docs.wto.org/imrd/directdoc.asp?DDFDocuments/t/G/SPS/NCHL60.doc","EN")</f>
      </c>
      <c r="I12745" s="15">
        <f>HYPERLINK("https://docs.wto.org/imrd/directdoc.asp?DDFDocuments/u/G/SPS/NCHL60.doc","FR")</f>
      </c>
      <c r="J12745" s="15">
        <f>HYPERLINK("https://docs.wto.org/imrd/directdoc.asp?DDFDocuments/v/G/SPS/NCHL60.doc","ES")</f>
      </c>
    </row>
    <row r="12746">
      <c r="A12746" s="10" t="s">
        <v>21773</v>
      </c>
      <c r="B12746" s="11" t="s">
        <v>72</v>
      </c>
      <c r="C12746" s="10" t="s">
        <v>18</v>
      </c>
      <c r="D12746" s="12">
        <v>36644</v>
      </c>
      <c r="E12746" s="13" t="s">
        <v>21774</v>
      </c>
      <c r="F12746" s="13" t="s">
        <v>122</v>
      </c>
      <c r="G12746" s="14"/>
      <c r="H12746" s="15">
        <f>HYPERLINK("https://docs.wto.org/imrd/directdoc.asp?DDFDocuments/t/G/SPS/NCAN83.DOC","EN")</f>
      </c>
      <c r="I12746" s="15">
        <f>HYPERLINK("https://docs.wto.org/imrd/directdoc.asp?DDFDocuments/u/G/SPS/NCAN83.DOC","FR")</f>
      </c>
      <c r="J12746" s="15">
        <f>HYPERLINK("https://docs.wto.org/imrd/directdoc.asp?DDFDocuments/v/G/SPS/NCAN83.DOC","ES")</f>
      </c>
    </row>
    <row r="12747">
      <c r="A12747" s="10" t="s">
        <v>21775</v>
      </c>
      <c r="B12747" s="11" t="s">
        <v>72</v>
      </c>
      <c r="C12747" s="10" t="s">
        <v>18</v>
      </c>
      <c r="D12747" s="12">
        <v>36644</v>
      </c>
      <c r="E12747" s="13" t="s">
        <v>21776</v>
      </c>
      <c r="F12747" s="13" t="s">
        <v>122</v>
      </c>
      <c r="G12747" s="14"/>
      <c r="H12747" s="15">
        <f>HYPERLINK("https://docs.wto.org/imrd/directdoc.asp?DDFDocuments/t/G/SPS/NCAN84.DOC","EN")</f>
      </c>
      <c r="I12747" s="15">
        <f>HYPERLINK("https://docs.wto.org/imrd/directdoc.asp?DDFDocuments/u/G/SPS/NCAN84.DOC","FR")</f>
      </c>
      <c r="J12747" s="15">
        <f>HYPERLINK("https://docs.wto.org/imrd/directdoc.asp?DDFDocuments/v/G/SPS/NCAN84.DOC","ES")</f>
      </c>
    </row>
    <row r="12748">
      <c r="A12748" s="10" t="s">
        <v>21777</v>
      </c>
      <c r="B12748" s="11" t="s">
        <v>365</v>
      </c>
      <c r="C12748" s="10" t="s">
        <v>18</v>
      </c>
      <c r="D12748" s="12">
        <v>36644</v>
      </c>
      <c r="E12748" s="13" t="s">
        <v>21778</v>
      </c>
      <c r="F12748" s="13" t="s">
        <v>1282</v>
      </c>
      <c r="G12748" s="14"/>
      <c r="H12748" s="15">
        <f>HYPERLINK("https://docs.wto.org/imrd/directdoc.asp?DDFDocuments/t/G/SPS/NCHL57.doc","EN")</f>
      </c>
      <c r="I12748" s="15">
        <f>HYPERLINK("https://docs.wto.org/imrd/directdoc.asp?DDFDocuments/u/G/SPS/NCHL57.doc","FR")</f>
      </c>
      <c r="J12748" s="15">
        <f>HYPERLINK("https://docs.wto.org/imrd/directdoc.asp?DDFDocuments/v/G/SPS/NCHL57.doc","ES")</f>
      </c>
    </row>
    <row r="12749">
      <c r="A12749" s="10" t="s">
        <v>21779</v>
      </c>
      <c r="B12749" s="11" t="s">
        <v>365</v>
      </c>
      <c r="C12749" s="10" t="s">
        <v>18</v>
      </c>
      <c r="D12749" s="12">
        <v>36644</v>
      </c>
      <c r="E12749" s="13" t="s">
        <v>21780</v>
      </c>
      <c r="F12749" s="13" t="s">
        <v>24</v>
      </c>
      <c r="G12749" s="14"/>
      <c r="H12749" s="15">
        <f>HYPERLINK("https://docs.wto.org/imrd/directdoc.asp?DDFDocuments/t/G/SPS/NCHL58.DOC","EN")</f>
      </c>
      <c r="I12749" s="15">
        <f>HYPERLINK("https://docs.wto.org/imrd/directdoc.asp?DDFDocuments/u/G/SPS/NCHL58.DOC","FR")</f>
      </c>
      <c r="J12749" s="15">
        <f>HYPERLINK("https://docs.wto.org/imrd/directdoc.asp?DDFDocuments/v/G/SPS/NCHL58.DOC","ES")</f>
      </c>
    </row>
    <row r="12750">
      <c r="A12750" s="10" t="s">
        <v>21781</v>
      </c>
      <c r="B12750" s="11" t="s">
        <v>4069</v>
      </c>
      <c r="C12750" s="10" t="s">
        <v>18</v>
      </c>
      <c r="D12750" s="12">
        <v>36644</v>
      </c>
      <c r="E12750" s="13" t="s">
        <v>21782</v>
      </c>
      <c r="F12750" s="13" t="s">
        <v>24</v>
      </c>
      <c r="G12750" s="14"/>
      <c r="H12750" s="15">
        <f>HYPERLINK("https://docs.wto.org/imrd/directdoc.asp?DDFDocuments/t/G/SPS/NLVA33.DOC","EN")</f>
      </c>
      <c r="I12750" s="15">
        <f>HYPERLINK("https://docs.wto.org/imrd/directdoc.asp?DDFDocuments/u/G/SPS/NLVA33.DOC","FR")</f>
      </c>
      <c r="J12750" s="15">
        <f>HYPERLINK("https://docs.wto.org/imrd/directdoc.asp?DDFDocuments/v/G/SPS/NLVA33.DOC","ES")</f>
      </c>
    </row>
    <row r="12751">
      <c r="A12751" s="10" t="s">
        <v>21783</v>
      </c>
      <c r="B12751" s="11" t="s">
        <v>161</v>
      </c>
      <c r="C12751" s="10" t="s">
        <v>18</v>
      </c>
      <c r="D12751" s="12">
        <v>36641</v>
      </c>
      <c r="E12751" s="13" t="s">
        <v>21784</v>
      </c>
      <c r="F12751" s="13" t="s">
        <v>144</v>
      </c>
      <c r="G12751" s="14"/>
      <c r="H12751" s="15">
        <f>HYPERLINK("https://docs.wto.org/imrd/directdoc.asp?DDFDocuments/t/G/SPS/NUSA260.DOC","EN")</f>
      </c>
      <c r="I12751" s="15">
        <f>HYPERLINK("https://docs.wto.org/imrd/directdoc.asp?DDFDocuments/u/G/SPS/NUSA260.DOC","FR")</f>
      </c>
      <c r="J12751" s="15">
        <f>HYPERLINK("https://docs.wto.org/imrd/directdoc.asp?DDFDocuments/v/G/SPS/NUSA260.DOC","ES")</f>
      </c>
    </row>
    <row r="12752">
      <c r="A12752" s="10" t="s">
        <v>21785</v>
      </c>
      <c r="B12752" s="11" t="s">
        <v>161</v>
      </c>
      <c r="C12752" s="10" t="s">
        <v>12</v>
      </c>
      <c r="D12752" s="12">
        <v>36641</v>
      </c>
      <c r="E12752" s="13" t="s">
        <v>21786</v>
      </c>
      <c r="F12752" s="13" t="s">
        <v>2192</v>
      </c>
      <c r="G12752" s="14" t="s">
        <v>34</v>
      </c>
      <c r="H12752" s="15">
        <f>HYPERLINK("https://docs.wto.org/imrd/directdoc.asp?DDFDocuments/t/G/SPS/NUSA261.DOC","EN")</f>
      </c>
      <c r="I12752" s="15">
        <f>HYPERLINK("https://docs.wto.org/imrd/directdoc.asp?DDFDocuments/u/G/SPS/NUSA261.DOC","FR")</f>
      </c>
      <c r="J12752" s="15">
        <f>HYPERLINK("https://docs.wto.org/imrd/directdoc.asp?DDFDocuments/v/G/SPS/NUSA261.DOC","ES")</f>
      </c>
    </row>
    <row r="12753">
      <c r="A12753" s="10" t="s">
        <v>21787</v>
      </c>
      <c r="B12753" s="11" t="s">
        <v>161</v>
      </c>
      <c r="C12753" s="10" t="s">
        <v>12</v>
      </c>
      <c r="D12753" s="12">
        <v>36641</v>
      </c>
      <c r="E12753" s="13" t="s">
        <v>21786</v>
      </c>
      <c r="F12753" s="13" t="s">
        <v>2192</v>
      </c>
      <c r="G12753" s="14" t="s">
        <v>16822</v>
      </c>
      <c r="H12753" s="15">
        <f>HYPERLINK("https://docs.wto.org/imrd/directdoc.asp?DDFDocuments/t/G/SPS/NUSA262.DOC","EN")</f>
      </c>
      <c r="I12753" s="15">
        <f>HYPERLINK("https://docs.wto.org/imrd/directdoc.asp?DDFDocuments/u/G/SPS/NUSA262.DOC","FR")</f>
      </c>
      <c r="J12753" s="15">
        <f>HYPERLINK("https://docs.wto.org/imrd/directdoc.asp?DDFDocuments/v/G/SPS/NUSA262.DOC","ES")</f>
      </c>
    </row>
    <row r="12754">
      <c r="A12754" s="10" t="s">
        <v>21788</v>
      </c>
      <c r="B12754" s="11" t="s">
        <v>65</v>
      </c>
      <c r="C12754" s="10" t="s">
        <v>18</v>
      </c>
      <c r="D12754" s="12">
        <v>36634</v>
      </c>
      <c r="E12754" s="13" t="s">
        <v>21789</v>
      </c>
      <c r="F12754" s="13" t="s">
        <v>992</v>
      </c>
      <c r="G12754" s="14"/>
      <c r="H12754" s="15">
        <f>HYPERLINK("https://docs.wto.org/imrd/directdoc.asp?DDFDocuments/q/G/SPS/NCHE20.pdf","EN")</f>
      </c>
      <c r="I12754" s="15">
        <f>HYPERLINK("https://docs.wto.org/imrd/directdoc.asp?DDFDocuments/r/G/SPS/NCHE20.pdf","FR")</f>
      </c>
      <c r="J12754" s="15">
        <f>HYPERLINK("https://docs.wto.org/imrd/directdoc.asp?DDFDocuments/s/G/SPS/NCHE20.pdf","ES")</f>
      </c>
    </row>
    <row r="12755">
      <c r="A12755" s="10" t="s">
        <v>21790</v>
      </c>
      <c r="B12755" s="11" t="s">
        <v>432</v>
      </c>
      <c r="C12755" s="10" t="s">
        <v>18</v>
      </c>
      <c r="D12755" s="12">
        <v>36633</v>
      </c>
      <c r="E12755" s="13" t="s">
        <v>2329</v>
      </c>
      <c r="F12755" s="13" t="s">
        <v>117</v>
      </c>
      <c r="G12755" s="14"/>
      <c r="H12755" s="15">
        <f>HYPERLINK("https://docs.wto.org/imrd/directdoc.asp?DDFDocuments/t/G/SPS/NCZE21.DOC","EN")</f>
      </c>
      <c r="I12755" s="15">
        <f>HYPERLINK("https://docs.wto.org/imrd/directdoc.asp?DDFDocuments/u/G/SPS/NCZE21.DOC","FR")</f>
      </c>
      <c r="J12755" s="15">
        <f>HYPERLINK("https://docs.wto.org/imrd/directdoc.asp?DDFDocuments/v/G/SPS/NCZE21.DOC","ES")</f>
      </c>
    </row>
    <row r="12756">
      <c r="A12756" s="10" t="s">
        <v>21791</v>
      </c>
      <c r="B12756" s="11" t="s">
        <v>127</v>
      </c>
      <c r="C12756" s="10" t="s">
        <v>12</v>
      </c>
      <c r="D12756" s="12">
        <v>36633</v>
      </c>
      <c r="E12756" s="13" t="s">
        <v>21254</v>
      </c>
      <c r="F12756" s="13" t="s">
        <v>2192</v>
      </c>
      <c r="G12756" s="14" t="s">
        <v>34</v>
      </c>
      <c r="H12756" s="15">
        <f>HYPERLINK("https://docs.wto.org/imrd/directdoc.asp?DDFDocuments/t/G/SPS/NHKG10.DOC","EN")</f>
      </c>
      <c r="I12756" s="15">
        <f>HYPERLINK("https://docs.wto.org/imrd/directdoc.asp?DDFDocuments/u/G/SPS/NHKG10.DOC","FR")</f>
      </c>
      <c r="J12756" s="15">
        <f>HYPERLINK("https://docs.wto.org/imrd/directdoc.asp?DDFDocuments/v/G/SPS/NHKG10.DOC","ES")</f>
      </c>
    </row>
    <row r="12757">
      <c r="A12757" s="10" t="s">
        <v>21792</v>
      </c>
      <c r="B12757" s="11" t="s">
        <v>127</v>
      </c>
      <c r="C12757" s="10" t="s">
        <v>12</v>
      </c>
      <c r="D12757" s="12">
        <v>36633</v>
      </c>
      <c r="E12757" s="13" t="s">
        <v>21793</v>
      </c>
      <c r="F12757" s="13" t="s">
        <v>14767</v>
      </c>
      <c r="G12757" s="14" t="s">
        <v>257</v>
      </c>
      <c r="H12757" s="15">
        <f>HYPERLINK("https://docs.wto.org/imrd/directdoc.asp?DDFDocuments/t/G/SPS/NHKG9.DOC","EN")</f>
      </c>
      <c r="I12757" s="15">
        <f>HYPERLINK("https://docs.wto.org/imrd/directdoc.asp?DDFDocuments/u/G/SPS/NHKG9.DOC","FR")</f>
      </c>
      <c r="J12757" s="15">
        <f>HYPERLINK("https://docs.wto.org/imrd/directdoc.asp?DDFDocuments/v/G/SPS/NHKG9.DOC","ES")</f>
      </c>
    </row>
    <row r="12758">
      <c r="A12758" s="10" t="s">
        <v>21794</v>
      </c>
      <c r="B12758" s="11" t="s">
        <v>82</v>
      </c>
      <c r="C12758" s="10" t="s">
        <v>18</v>
      </c>
      <c r="D12758" s="12">
        <v>36630</v>
      </c>
      <c r="E12758" s="13" t="s">
        <v>21795</v>
      </c>
      <c r="F12758" s="13" t="s">
        <v>1282</v>
      </c>
      <c r="G12758" s="14"/>
      <c r="H12758" s="15">
        <f>HYPERLINK("https://docs.wto.org/imrd/directdoc.asp?DDFDocuments/t/G/SPS/NEEC85.DOC","EN")</f>
      </c>
      <c r="I12758" s="15">
        <f>HYPERLINK("https://docs.wto.org/imrd/directdoc.asp?DDFDocuments/u/G/SPS/NEEC85.DOC","FR")</f>
      </c>
      <c r="J12758" s="15">
        <f>HYPERLINK("https://docs.wto.org/imrd/directdoc.asp?DDFDocuments/v/G/SPS/NEEC85.DOC","ES")</f>
      </c>
    </row>
    <row r="12759">
      <c r="A12759" s="10" t="s">
        <v>21796</v>
      </c>
      <c r="B12759" s="11" t="s">
        <v>139</v>
      </c>
      <c r="C12759" s="10" t="s">
        <v>12</v>
      </c>
      <c r="D12759" s="12">
        <v>36627</v>
      </c>
      <c r="E12759" s="13" t="s">
        <v>21797</v>
      </c>
      <c r="F12759" s="13" t="s">
        <v>7603</v>
      </c>
      <c r="G12759" s="14"/>
      <c r="H12759" s="15">
        <f>HYPERLINK("https://docs.wto.org/imrd/directdoc.asp?DDFDocuments/t/G/SPS/NIND7.DOC","EN")</f>
      </c>
      <c r="I12759" s="15">
        <f>HYPERLINK("https://docs.wto.org/imrd/directdoc.asp?DDFDocuments/u/G/SPS/NIND7.DOC","FR")</f>
      </c>
      <c r="J12759" s="15">
        <f>HYPERLINK("https://docs.wto.org/imrd/directdoc.asp?DDFDocuments/v/G/SPS/NIND7.DOC","ES")</f>
      </c>
    </row>
    <row r="12760">
      <c r="A12760" s="10" t="s">
        <v>21798</v>
      </c>
      <c r="B12760" s="11" t="s">
        <v>139</v>
      </c>
      <c r="C12760" s="10" t="s">
        <v>12</v>
      </c>
      <c r="D12760" s="12">
        <v>36627</v>
      </c>
      <c r="E12760" s="13" t="s">
        <v>21799</v>
      </c>
      <c r="F12760" s="13" t="s">
        <v>144</v>
      </c>
      <c r="G12760" s="14"/>
      <c r="H12760" s="15">
        <f>HYPERLINK("https://docs.wto.org/imrd/directdoc.asp?DDFDocuments/t/G/SPS/NIND8.DOC","EN")</f>
      </c>
      <c r="I12760" s="15">
        <f>HYPERLINK("https://docs.wto.org/imrd/directdoc.asp?DDFDocuments/u/G/SPS/NIND8.DOC","FR")</f>
      </c>
      <c r="J12760" s="15">
        <f>HYPERLINK("https://docs.wto.org/imrd/directdoc.asp?DDFDocuments/v/G/SPS/NIND8.DOC","ES")</f>
      </c>
    </row>
    <row r="12761">
      <c r="A12761" s="10" t="s">
        <v>21800</v>
      </c>
      <c r="B12761" s="11" t="s">
        <v>161</v>
      </c>
      <c r="C12761" s="10" t="s">
        <v>18</v>
      </c>
      <c r="D12761" s="12">
        <v>36623</v>
      </c>
      <c r="E12761" s="13" t="s">
        <v>971</v>
      </c>
      <c r="F12761" s="13" t="s">
        <v>1282</v>
      </c>
      <c r="G12761" s="14" t="s">
        <v>1274</v>
      </c>
      <c r="H12761" s="15">
        <f>HYPERLINK("https://docs.wto.org/imrd/directdoc.asp?DDFDocuments/t/G/SPS/NUSA252.DOC","EN")</f>
      </c>
      <c r="I12761" s="15">
        <f>HYPERLINK("https://docs.wto.org/imrd/directdoc.asp?DDFDocuments/u/G/SPS/NUSA252.DOC","FR")</f>
      </c>
      <c r="J12761" s="15">
        <f>HYPERLINK("https://docs.wto.org/imrd/directdoc.asp?DDFDocuments/v/G/SPS/NUSA252.DOC","ES")</f>
      </c>
    </row>
    <row r="12762">
      <c r="A12762" s="10" t="s">
        <v>21801</v>
      </c>
      <c r="B12762" s="11" t="s">
        <v>87</v>
      </c>
      <c r="C12762" s="10" t="s">
        <v>201</v>
      </c>
      <c r="D12762" s="12">
        <v>36622</v>
      </c>
      <c r="E12762" s="13" t="s">
        <v>19</v>
      </c>
      <c r="F12762" s="13" t="s">
        <v>117</v>
      </c>
      <c r="G12762" s="14" t="s">
        <v>21802</v>
      </c>
      <c r="H12762" s="15">
        <f>HYPERLINK("https://docs.wto.org/imrd/directdoc.asp?DDFDocuments/t/G/SPS/NMEX153C1.DOC","EN")</f>
      </c>
      <c r="I12762" s="15">
        <f>HYPERLINK("https://docs.wto.org/imrd/directdoc.asp?DDFDocuments/u/G/SPS/NMEX153C1.DOC","FR")</f>
      </c>
      <c r="J12762" s="15">
        <f>HYPERLINK("https://docs.wto.org/imrd/directdoc.asp?DDFDocuments/v/G/SPS/NMEX153C1.DOC","ES")</f>
      </c>
    </row>
    <row r="12763">
      <c r="A12763" s="10" t="s">
        <v>21803</v>
      </c>
      <c r="B12763" s="11" t="s">
        <v>257</v>
      </c>
      <c r="C12763" s="10" t="s">
        <v>18</v>
      </c>
      <c r="D12763" s="12">
        <v>36614</v>
      </c>
      <c r="E12763" s="13" t="s">
        <v>21804</v>
      </c>
      <c r="F12763" s="13" t="s">
        <v>14458</v>
      </c>
      <c r="G12763" s="14"/>
      <c r="H12763" s="15">
        <f>HYPERLINK("https://docs.wto.org/imrd/directdoc.asp?DDFDocuments/t/G/SPS/NBEL5.DOC","EN")</f>
      </c>
      <c r="I12763" s="15">
        <f>HYPERLINK("https://docs.wto.org/imrd/directdoc.asp?DDFDocuments/u/G/SPS/NBEL5.DOC","FR")</f>
      </c>
      <c r="J12763" s="15">
        <f>HYPERLINK("https://docs.wto.org/imrd/directdoc.asp?DDFDocuments/v/G/SPS/NBEL5.DOC","ES")</f>
      </c>
    </row>
    <row r="12764">
      <c r="A12764" s="10" t="s">
        <v>21805</v>
      </c>
      <c r="B12764" s="11" t="s">
        <v>233</v>
      </c>
      <c r="C12764" s="10" t="s">
        <v>12</v>
      </c>
      <c r="D12764" s="12">
        <v>36612</v>
      </c>
      <c r="E12764" s="13" t="s">
        <v>21806</v>
      </c>
      <c r="F12764" s="13" t="s">
        <v>158</v>
      </c>
      <c r="G12764" s="14"/>
      <c r="H12764" s="15">
        <f>HYPERLINK("https://docs.wto.org/imrd/directdoc.asp?DDFDocuments/t/G/SPS/NPER15.DOC","EN")</f>
      </c>
      <c r="I12764" s="15">
        <f>HYPERLINK("https://docs.wto.org/imrd/directdoc.asp?DDFDocuments/u/G/SPS/NPER15.DOC","FR")</f>
      </c>
      <c r="J12764" s="15">
        <f>HYPERLINK("https://docs.wto.org/imrd/directdoc.asp?DDFDocuments/v/G/SPS/NPER15.DOC","ES")</f>
      </c>
    </row>
    <row r="12765">
      <c r="A12765" s="10" t="s">
        <v>21807</v>
      </c>
      <c r="B12765" s="11" t="s">
        <v>233</v>
      </c>
      <c r="C12765" s="10" t="s">
        <v>12</v>
      </c>
      <c r="D12765" s="12">
        <v>36607</v>
      </c>
      <c r="E12765" s="13" t="s">
        <v>21808</v>
      </c>
      <c r="F12765" s="13" t="s">
        <v>7603</v>
      </c>
      <c r="G12765" s="14" t="s">
        <v>14097</v>
      </c>
      <c r="H12765" s="15">
        <f>HYPERLINK("https://docs.wto.org/imrd/directdoc.asp?DDFDocuments/t/G/SPS/NPER14.DOC","EN")</f>
      </c>
      <c r="I12765" s="15">
        <f>HYPERLINK("https://docs.wto.org/imrd/directdoc.asp?DDFDocuments/u/G/SPS/NPER14.DOC","FR")</f>
      </c>
      <c r="J12765" s="15">
        <f>HYPERLINK("https://docs.wto.org/imrd/directdoc.asp?DDFDocuments/v/G/SPS/NPER14.DOC","ES")</f>
      </c>
    </row>
    <row r="12766">
      <c r="A12766" s="10" t="s">
        <v>21809</v>
      </c>
      <c r="B12766" s="11" t="s">
        <v>161</v>
      </c>
      <c r="C12766" s="10" t="s">
        <v>18</v>
      </c>
      <c r="D12766" s="12">
        <v>36606</v>
      </c>
      <c r="E12766" s="13" t="s">
        <v>21810</v>
      </c>
      <c r="F12766" s="13" t="s">
        <v>24</v>
      </c>
      <c r="G12766" s="14"/>
      <c r="H12766" s="15">
        <f>HYPERLINK("https://docs.wto.org/imrd/directdoc.asp?DDFDocuments/t/G/SPS/NUSA242.DOC","EN")</f>
      </c>
      <c r="I12766" s="15">
        <f>HYPERLINK("https://docs.wto.org/imrd/directdoc.asp?DDFDocuments/u/G/SPS/NUSA242.DOC","FR")</f>
      </c>
      <c r="J12766" s="15">
        <f>HYPERLINK("https://docs.wto.org/imrd/directdoc.asp?DDFDocuments/v/G/SPS/NUSA242.DOC","ES")</f>
      </c>
    </row>
    <row r="12767">
      <c r="A12767" s="10" t="s">
        <v>21811</v>
      </c>
      <c r="B12767" s="11" t="s">
        <v>1129</v>
      </c>
      <c r="C12767" s="10" t="s">
        <v>40</v>
      </c>
      <c r="D12767" s="12">
        <v>36602</v>
      </c>
      <c r="E12767" s="13" t="s">
        <v>19</v>
      </c>
      <c r="F12767" s="13" t="s">
        <v>21812</v>
      </c>
      <c r="G12767" s="14" t="s">
        <v>21813</v>
      </c>
      <c r="H12767" s="15">
        <f>HYPERLINK("https://docs.wto.org/imrd/directdoc.asp?DDFDocuments/t/G/SPS/NMYS6A2.DOC","EN")</f>
      </c>
      <c r="I12767" s="15">
        <f>HYPERLINK("https://docs.wto.org/imrd/directdoc.asp?DDFDocuments/u/G/SPS/NMYS6A2.DOC","FR")</f>
      </c>
      <c r="J12767" s="15">
        <f>HYPERLINK("https://docs.wto.org/imrd/directdoc.asp?DDFDocuments/v/G/SPS/NMYS6A2.DOC","ES")</f>
      </c>
    </row>
    <row r="12768">
      <c r="A12768" s="10" t="s">
        <v>21814</v>
      </c>
      <c r="B12768" s="11" t="s">
        <v>161</v>
      </c>
      <c r="C12768" s="10" t="s">
        <v>18</v>
      </c>
      <c r="D12768" s="12">
        <v>36600</v>
      </c>
      <c r="E12768" s="13" t="s">
        <v>3072</v>
      </c>
      <c r="F12768" s="13" t="s">
        <v>1550</v>
      </c>
      <c r="G12768" s="14"/>
      <c r="H12768" s="15">
        <f>HYPERLINK("https://docs.wto.org/imrd/directdoc.asp?DDFDocuments/t/g/sps/nusa238.doc","EN")</f>
      </c>
      <c r="I12768" s="15">
        <f>HYPERLINK("https://docs.wto.org/imrd/directdoc.asp?DDFDocuments/u/g/sps/nusa238.doc","FR")</f>
      </c>
      <c r="J12768" s="15">
        <f>HYPERLINK("https://docs.wto.org/imrd/directdoc.asp?DDFDocuments/v/g/sps/nusa238.doc","ES")</f>
      </c>
    </row>
    <row r="12769">
      <c r="A12769" s="10" t="s">
        <v>21815</v>
      </c>
      <c r="B12769" s="11" t="s">
        <v>87</v>
      </c>
      <c r="C12769" s="10" t="s">
        <v>12</v>
      </c>
      <c r="D12769" s="12">
        <v>36599</v>
      </c>
      <c r="E12769" s="13" t="s">
        <v>6045</v>
      </c>
      <c r="F12769" s="13" t="s">
        <v>144</v>
      </c>
      <c r="G12769" s="14"/>
      <c r="H12769" s="15">
        <f>HYPERLINK("https://docs.wto.org/imrd/directdoc.asp?DDFDocuments/t/G/SPS/NMEX155.DOC","EN")</f>
      </c>
      <c r="I12769" s="15">
        <f>HYPERLINK("https://docs.wto.org/imrd/directdoc.asp?DDFDocuments/u/G/SPS/NMEX155.DOC","FR")</f>
      </c>
      <c r="J12769" s="15">
        <f>HYPERLINK("https://docs.wto.org/imrd/directdoc.asp?DDFDocuments/v/G/SPS/NMEX155.DOC","ES")</f>
      </c>
    </row>
    <row r="12770">
      <c r="A12770" s="10" t="s">
        <v>21816</v>
      </c>
      <c r="B12770" s="11" t="s">
        <v>79</v>
      </c>
      <c r="C12770" s="10" t="s">
        <v>18</v>
      </c>
      <c r="D12770" s="12">
        <v>36591</v>
      </c>
      <c r="E12770" s="13" t="s">
        <v>21817</v>
      </c>
      <c r="F12770" s="13" t="s">
        <v>21818</v>
      </c>
      <c r="G12770" s="14" t="s">
        <v>21819</v>
      </c>
      <c r="H12770" s="15">
        <f>HYPERLINK("https://docs.wto.org/imrd/directdoc.asp?DDFDocuments/t/G/SPS/NCOL37.DOC","EN")</f>
      </c>
      <c r="I12770" s="15">
        <f>HYPERLINK("https://docs.wto.org/imrd/directdoc.asp?DDFDocuments/u/G/SPS/NCOL37.DOC","FR")</f>
      </c>
      <c r="J12770" s="15">
        <f>HYPERLINK("https://docs.wto.org/imrd/directdoc.asp?DDFDocuments/v/G/SPS/NCOL37.DOC","ES")</f>
      </c>
    </row>
    <row r="12771">
      <c r="A12771" s="10" t="s">
        <v>21820</v>
      </c>
      <c r="B12771" s="11" t="s">
        <v>87</v>
      </c>
      <c r="C12771" s="10" t="s">
        <v>18</v>
      </c>
      <c r="D12771" s="12">
        <v>36591</v>
      </c>
      <c r="E12771" s="13" t="s">
        <v>21821</v>
      </c>
      <c r="F12771" s="13" t="s">
        <v>117</v>
      </c>
      <c r="G12771" s="14" t="s">
        <v>21802</v>
      </c>
      <c r="H12771" s="15">
        <f>HYPERLINK("https://docs.wto.org/imrd/directdoc.asp?DDFDocuments/t/G/SPS/NMEX153.DOC","EN")</f>
      </c>
      <c r="I12771" s="15">
        <f>HYPERLINK("https://docs.wto.org/imrd/directdoc.asp?DDFDocuments/u/G/SPS/NMEX153.DOC","FR")</f>
      </c>
      <c r="J12771" s="15">
        <f>HYPERLINK("https://docs.wto.org/imrd/directdoc.asp?DDFDocuments/v/G/SPS/NMEX153.DOC","ES")</f>
      </c>
    </row>
    <row r="12772">
      <c r="A12772" s="10" t="s">
        <v>21822</v>
      </c>
      <c r="B12772" s="11" t="s">
        <v>720</v>
      </c>
      <c r="C12772" s="10" t="s">
        <v>12</v>
      </c>
      <c r="D12772" s="12">
        <v>36587</v>
      </c>
      <c r="E12772" s="13" t="s">
        <v>21823</v>
      </c>
      <c r="F12772" s="13" t="s">
        <v>32</v>
      </c>
      <c r="G12772" s="14"/>
      <c r="H12772" s="15">
        <f>HYPERLINK("https://docs.wto.org/imrd/directdoc.asp?DDFDocuments/t/G/SPS/NSLV30.DOC","EN")</f>
      </c>
      <c r="I12772" s="15">
        <f>HYPERLINK("https://docs.wto.org/imrd/directdoc.asp?DDFDocuments/u/G/SPS/NSLV30.DOC","FR")</f>
      </c>
      <c r="J12772" s="15">
        <f>HYPERLINK("https://docs.wto.org/imrd/directdoc.asp?DDFDocuments/v/G/SPS/NSLV30.DOC","ES")</f>
      </c>
    </row>
    <row r="12773">
      <c r="A12773" s="10" t="s">
        <v>21824</v>
      </c>
      <c r="B12773" s="11" t="s">
        <v>432</v>
      </c>
      <c r="C12773" s="10" t="s">
        <v>12</v>
      </c>
      <c r="D12773" s="12">
        <v>36585</v>
      </c>
      <c r="E12773" s="13" t="s">
        <v>21825</v>
      </c>
      <c r="F12773" s="13" t="s">
        <v>3404</v>
      </c>
      <c r="G12773" s="14" t="s">
        <v>432</v>
      </c>
      <c r="H12773" s="15">
        <f>HYPERLINK("https://docs.wto.org/imrd/directdoc.asp?DDFDocuments/t/G/SPS/NCZE20.DOC","EN")</f>
      </c>
      <c r="I12773" s="15">
        <f>HYPERLINK("https://docs.wto.org/imrd/directdoc.asp?DDFDocuments/u/G/SPS/NCZE20.DOC","FR")</f>
      </c>
      <c r="J12773" s="15">
        <f>HYPERLINK("https://docs.wto.org/imrd/directdoc.asp?DDFDocuments/v/G/SPS/NCZE20.DOC","ES")</f>
      </c>
    </row>
    <row r="12774">
      <c r="A12774" s="10" t="s">
        <v>21826</v>
      </c>
      <c r="B12774" s="11" t="s">
        <v>188</v>
      </c>
      <c r="C12774" s="10" t="s">
        <v>18</v>
      </c>
      <c r="D12774" s="12">
        <v>36584</v>
      </c>
      <c r="E12774" s="13" t="s">
        <v>21827</v>
      </c>
      <c r="F12774" s="13" t="s">
        <v>335</v>
      </c>
      <c r="G12774" s="14" t="s">
        <v>1176</v>
      </c>
      <c r="H12774" s="15">
        <f>HYPERLINK("https://docs.wto.org/imrd/directdoc.asp?DDFDocuments/t/G/SPS/NAUS113.DOC","EN")</f>
      </c>
      <c r="I12774" s="15">
        <f>HYPERLINK("https://docs.wto.org/imrd/directdoc.asp?DDFDocuments/u/G/SPS/NAUS113.DOC","FR")</f>
      </c>
      <c r="J12774" s="15">
        <f>HYPERLINK("https://docs.wto.org/imrd/directdoc.asp?DDFDocuments/v/G/SPS/NAUS113.DOC","ES")</f>
      </c>
    </row>
    <row r="12775">
      <c r="A12775" s="10" t="s">
        <v>21828</v>
      </c>
      <c r="B12775" s="11" t="s">
        <v>188</v>
      </c>
      <c r="C12775" s="10" t="s">
        <v>18</v>
      </c>
      <c r="D12775" s="12">
        <v>36584</v>
      </c>
      <c r="E12775" s="13" t="s">
        <v>21829</v>
      </c>
      <c r="F12775" s="13" t="s">
        <v>144</v>
      </c>
      <c r="G12775" s="14" t="s">
        <v>21830</v>
      </c>
      <c r="H12775" s="15">
        <f>HYPERLINK("https://docs.wto.org/imrd/directdoc.asp?DDFDocuments/t/G/SPS/NAUS114.DOC","EN")</f>
      </c>
      <c r="I12775" s="15">
        <f>HYPERLINK("https://docs.wto.org/imrd/directdoc.asp?DDFDocuments/u/G/SPS/NAUS114.DOC","FR")</f>
      </c>
      <c r="J12775" s="15">
        <f>HYPERLINK("https://docs.wto.org/imrd/directdoc.asp?DDFDocuments/v/G/SPS/NAUS114.DOC","ES")</f>
      </c>
    </row>
    <row r="12776">
      <c r="A12776" s="10" t="s">
        <v>21831</v>
      </c>
      <c r="B12776" s="11" t="s">
        <v>183</v>
      </c>
      <c r="C12776" s="10" t="s">
        <v>40</v>
      </c>
      <c r="D12776" s="12">
        <v>36581</v>
      </c>
      <c r="E12776" s="13" t="s">
        <v>19</v>
      </c>
      <c r="F12776" s="13" t="s">
        <v>5163</v>
      </c>
      <c r="G12776" s="14"/>
      <c r="H12776" s="15">
        <f>HYPERLINK("https://docs.wto.org/imrd/directdoc.asp?DDFDocuments/t/G/SPS/NARG54A1.DOC","EN")</f>
      </c>
      <c r="I12776" s="15">
        <f>HYPERLINK("https://docs.wto.org/imrd/directdoc.asp?DDFDocuments/u/G/SPS/NARG54A1.DOC","FR")</f>
      </c>
      <c r="J12776" s="15">
        <f>HYPERLINK("https://docs.wto.org/imrd/directdoc.asp?DDFDocuments/v/G/SPS/NARG54A1.DOC","ES")</f>
      </c>
    </row>
    <row r="12777">
      <c r="A12777" s="10" t="s">
        <v>21832</v>
      </c>
      <c r="B12777" s="11" t="s">
        <v>1093</v>
      </c>
      <c r="C12777" s="10" t="s">
        <v>18</v>
      </c>
      <c r="D12777" s="12">
        <v>36581</v>
      </c>
      <c r="E12777" s="13" t="s">
        <v>2896</v>
      </c>
      <c r="F12777" s="13" t="s">
        <v>1282</v>
      </c>
      <c r="G12777" s="14"/>
      <c r="H12777" s="15">
        <f>HYPERLINK("https://docs.wto.org/imrd/directdoc.asp?DDFDocuments/t/G/SPS/NNLD50.DOC","EN")</f>
      </c>
      <c r="I12777" s="15">
        <f>HYPERLINK("https://docs.wto.org/imrd/directdoc.asp?DDFDocuments/u/G/SPS/NNLD50.DOC","FR")</f>
      </c>
      <c r="J12777" s="15">
        <f>HYPERLINK("https://docs.wto.org/imrd/directdoc.asp?DDFDocuments/v/G/SPS/NNLD50.DOC","ES")</f>
      </c>
    </row>
    <row r="12778">
      <c r="A12778" s="10" t="s">
        <v>21833</v>
      </c>
      <c r="B12778" s="11" t="s">
        <v>183</v>
      </c>
      <c r="C12778" s="10" t="s">
        <v>18</v>
      </c>
      <c r="D12778" s="12">
        <v>36580</v>
      </c>
      <c r="E12778" s="13" t="s">
        <v>21834</v>
      </c>
      <c r="F12778" s="13" t="s">
        <v>32</v>
      </c>
      <c r="G12778" s="14"/>
      <c r="H12778" s="15">
        <f>HYPERLINK("https://docs.wto.org/imrd/directdoc.asp?DDFDocuments/t/G/SPS/NARG55.DOC","EN")</f>
      </c>
      <c r="I12778" s="15">
        <f>HYPERLINK("https://docs.wto.org/imrd/directdoc.asp?DDFDocuments/u/G/SPS/NARG55.DOC","FR")</f>
      </c>
      <c r="J12778" s="15">
        <f>HYPERLINK("https://docs.wto.org/imrd/directdoc.asp?DDFDocuments/v/G/SPS/NARG55.DOC","ES")</f>
      </c>
    </row>
    <row r="12779">
      <c r="A12779" s="10" t="s">
        <v>21835</v>
      </c>
      <c r="B12779" s="11" t="s">
        <v>161</v>
      </c>
      <c r="C12779" s="10" t="s">
        <v>18</v>
      </c>
      <c r="D12779" s="12">
        <v>36580</v>
      </c>
      <c r="E12779" s="13" t="s">
        <v>8218</v>
      </c>
      <c r="F12779" s="13" t="s">
        <v>166</v>
      </c>
      <c r="G12779" s="14"/>
      <c r="H12779" s="15">
        <f>HYPERLINK("https://docs.wto.org/imrd/directdoc.asp?DDFDocuments/t/G/SPS/NUSA230.DOC","EN")</f>
      </c>
      <c r="I12779" s="15">
        <f>HYPERLINK("https://docs.wto.org/imrd/directdoc.asp?DDFDocuments/u/G/SPS/NUSA230.DOC","FR")</f>
      </c>
      <c r="J12779" s="15">
        <f>HYPERLINK("https://docs.wto.org/imrd/directdoc.asp?DDFDocuments/v/G/SPS/NUSA230.DOC","ES")</f>
      </c>
    </row>
    <row r="12780">
      <c r="A12780" s="10" t="s">
        <v>21836</v>
      </c>
      <c r="B12780" s="11" t="s">
        <v>195</v>
      </c>
      <c r="C12780" s="10" t="s">
        <v>54</v>
      </c>
      <c r="D12780" s="12">
        <v>36578</v>
      </c>
      <c r="E12780" s="13" t="s">
        <v>19</v>
      </c>
      <c r="F12780" s="13" t="s">
        <v>14767</v>
      </c>
      <c r="G12780" s="14" t="s">
        <v>21837</v>
      </c>
      <c r="H12780" s="15">
        <f>HYPERLINK("https://docs.wto.org/imrd/directdoc.asp?DDFDocuments/t/G/SPS/NNZL44A1.DOC","EN")</f>
      </c>
      <c r="I12780" s="15">
        <f>HYPERLINK("https://docs.wto.org/imrd/directdoc.asp?DDFDocuments/u/G/SPS/NNZL44A1.DOC","FR")</f>
      </c>
      <c r="J12780" s="15">
        <f>HYPERLINK("https://docs.wto.org/imrd/directdoc.asp?DDFDocuments/v/G/SPS/NNZL44A1.DOC","ES")</f>
      </c>
    </row>
    <row r="12781">
      <c r="A12781" s="10" t="s">
        <v>21838</v>
      </c>
      <c r="B12781" s="11" t="s">
        <v>79</v>
      </c>
      <c r="C12781" s="10" t="s">
        <v>18</v>
      </c>
      <c r="D12781" s="12">
        <v>36571</v>
      </c>
      <c r="E12781" s="13" t="s">
        <v>21839</v>
      </c>
      <c r="F12781" s="13" t="s">
        <v>368</v>
      </c>
      <c r="G12781" s="14"/>
      <c r="H12781" s="15">
        <f>HYPERLINK("https://docs.wto.org/imrd/directdoc.asp?DDFDocuments/t/G/SPS/NCOL36.DOC","EN")</f>
      </c>
      <c r="I12781" s="15">
        <f>HYPERLINK("https://docs.wto.org/imrd/directdoc.asp?DDFDocuments/u/G/SPS/NCOL36.DOC","FR")</f>
      </c>
      <c r="J12781" s="15">
        <f>HYPERLINK("https://docs.wto.org/imrd/directdoc.asp?DDFDocuments/v/G/SPS/NCOL36.DOC","ES")</f>
      </c>
    </row>
    <row r="12782">
      <c r="A12782" s="10" t="s">
        <v>21840</v>
      </c>
      <c r="B12782" s="11" t="s">
        <v>161</v>
      </c>
      <c r="C12782" s="10" t="s">
        <v>18</v>
      </c>
      <c r="D12782" s="12">
        <v>36571</v>
      </c>
      <c r="E12782" s="13" t="s">
        <v>21841</v>
      </c>
      <c r="F12782" s="13" t="s">
        <v>5891</v>
      </c>
      <c r="G12782" s="14" t="s">
        <v>87</v>
      </c>
      <c r="H12782" s="15">
        <f>HYPERLINK("https://docs.wto.org/imrd/directdoc.asp?DDFDocuments/t/G/SPS/NUSA227.DOC","EN")</f>
      </c>
      <c r="I12782" s="15">
        <f>HYPERLINK("https://docs.wto.org/imrd/directdoc.asp?DDFDocuments/u/G/SPS/NUSA227.DOC","FR")</f>
      </c>
      <c r="J12782" s="15">
        <f>HYPERLINK("https://docs.wto.org/imrd/directdoc.asp?DDFDocuments/v/G/SPS/NUSA227.DOC","ES")</f>
      </c>
    </row>
    <row r="12783">
      <c r="A12783" s="10" t="s">
        <v>21842</v>
      </c>
      <c r="B12783" s="11" t="s">
        <v>365</v>
      </c>
      <c r="C12783" s="10" t="s">
        <v>18</v>
      </c>
      <c r="D12783" s="12">
        <v>36567</v>
      </c>
      <c r="E12783" s="13" t="s">
        <v>21843</v>
      </c>
      <c r="F12783" s="13" t="s">
        <v>992</v>
      </c>
      <c r="G12783" s="14" t="s">
        <v>3481</v>
      </c>
      <c r="H12783" s="15">
        <f>HYPERLINK("https://docs.wto.org/imrd/directdoc.asp?DDFDocuments/q/G/SPS/NCHL55.pdf","EN")</f>
      </c>
      <c r="I12783" s="15">
        <f>HYPERLINK("https://docs.wto.org/imrd/directdoc.asp?DDFDocuments/r/G/SPS/NCHL55.pdf","FR")</f>
      </c>
      <c r="J12783" s="15">
        <f>HYPERLINK("https://docs.wto.org/imrd/directdoc.asp?DDFDocuments/s/G/SPS/NCHL55.pdf","ES")</f>
      </c>
    </row>
    <row r="12784">
      <c r="A12784" s="10" t="s">
        <v>21844</v>
      </c>
      <c r="B12784" s="11" t="s">
        <v>365</v>
      </c>
      <c r="C12784" s="10" t="s">
        <v>18</v>
      </c>
      <c r="D12784" s="12">
        <v>36567</v>
      </c>
      <c r="E12784" s="13" t="s">
        <v>21845</v>
      </c>
      <c r="F12784" s="13" t="s">
        <v>992</v>
      </c>
      <c r="G12784" s="14" t="s">
        <v>3481</v>
      </c>
      <c r="H12784" s="15">
        <f>HYPERLINK("https://docs.wto.org/imrd/directdoc.asp?DDFDocuments/t/G/SPS/NCHL56.DOC","EN")</f>
      </c>
      <c r="I12784" s="15">
        <f>HYPERLINK("https://docs.wto.org/imrd/directdoc.asp?DDFDocuments/u/G/SPS/NCHL56.DOC","FR")</f>
      </c>
      <c r="J12784" s="15">
        <f>HYPERLINK("https://docs.wto.org/imrd/directdoc.asp?DDFDocuments/v/G/SPS/NCHL56.DOC","ES")</f>
      </c>
    </row>
    <row r="12785">
      <c r="A12785" s="10" t="s">
        <v>21846</v>
      </c>
      <c r="B12785" s="11" t="s">
        <v>134</v>
      </c>
      <c r="C12785" s="10" t="s">
        <v>18</v>
      </c>
      <c r="D12785" s="12">
        <v>36567</v>
      </c>
      <c r="E12785" s="13" t="s">
        <v>21847</v>
      </c>
      <c r="F12785" s="13" t="s">
        <v>20964</v>
      </c>
      <c r="G12785" s="14" t="s">
        <v>21837</v>
      </c>
      <c r="H12785" s="15">
        <f>HYPERLINK("https://docs.wto.org/imrd/directdoc.asp?DDFDocuments/t/G/SPS/NTHA22.DOC","EN")</f>
      </c>
      <c r="I12785" s="15">
        <f>HYPERLINK("https://docs.wto.org/imrd/directdoc.asp?DDFDocuments/u/G/SPS/NTHA22.DOC","FR")</f>
      </c>
      <c r="J12785" s="15">
        <f>HYPERLINK("https://docs.wto.org/imrd/directdoc.asp?DDFDocuments/v/G/SPS/NTHA22.DOC","ES")</f>
      </c>
    </row>
    <row r="12786">
      <c r="A12786" s="10" t="s">
        <v>21848</v>
      </c>
      <c r="B12786" s="11" t="s">
        <v>134</v>
      </c>
      <c r="C12786" s="10" t="s">
        <v>18</v>
      </c>
      <c r="D12786" s="12">
        <v>36567</v>
      </c>
      <c r="E12786" s="13" t="s">
        <v>21849</v>
      </c>
      <c r="F12786" s="13" t="s">
        <v>20964</v>
      </c>
      <c r="G12786" s="14" t="s">
        <v>21837</v>
      </c>
      <c r="H12786" s="15">
        <f>HYPERLINK("https://docs.wto.org/imrd/directdoc.asp?DDFDocuments/t/G/SPS/NTHA26.DOC","EN")</f>
      </c>
      <c r="I12786" s="15">
        <f>HYPERLINK("https://docs.wto.org/imrd/directdoc.asp?DDFDocuments/u/G/SPS/NTHA26.DOC","FR")</f>
      </c>
      <c r="J12786" s="15">
        <f>HYPERLINK("https://docs.wto.org/imrd/directdoc.asp?DDFDocuments/v/G/SPS/NTHA26.DOC","ES")</f>
      </c>
    </row>
    <row r="12787">
      <c r="A12787" s="10" t="s">
        <v>21850</v>
      </c>
      <c r="B12787" s="11" t="s">
        <v>161</v>
      </c>
      <c r="C12787" s="10" t="s">
        <v>18</v>
      </c>
      <c r="D12787" s="12">
        <v>36567</v>
      </c>
      <c r="E12787" s="13" t="s">
        <v>21851</v>
      </c>
      <c r="F12787" s="13" t="s">
        <v>144</v>
      </c>
      <c r="G12787" s="14" t="s">
        <v>72</v>
      </c>
      <c r="H12787" s="15">
        <f>HYPERLINK("https://docs.wto.org/imrd/directdoc.asp?DDFDocuments/q/G/SPS/NUSA225.pdf","EN")</f>
      </c>
      <c r="I12787" s="15">
        <f>HYPERLINK("https://docs.wto.org/imrd/directdoc.asp?DDFDocuments/r/G/SPS/NUSA225.pdf","FR")</f>
      </c>
      <c r="J12787" s="15">
        <f>HYPERLINK("https://docs.wto.org/imrd/directdoc.asp?DDFDocuments/s/G/SPS/NUSA225.pdf","ES")</f>
      </c>
    </row>
    <row r="12788">
      <c r="A12788" s="10" t="s">
        <v>21852</v>
      </c>
      <c r="B12788" s="11" t="s">
        <v>79</v>
      </c>
      <c r="C12788" s="10" t="s">
        <v>12</v>
      </c>
      <c r="D12788" s="12">
        <v>36564</v>
      </c>
      <c r="E12788" s="13" t="s">
        <v>21853</v>
      </c>
      <c r="F12788" s="13" t="s">
        <v>2192</v>
      </c>
      <c r="G12788" s="14" t="s">
        <v>349</v>
      </c>
      <c r="H12788" s="15">
        <f>HYPERLINK("https://docs.wto.org/imrd/directdoc.asp?DDFDocuments/t/G/SPS/NCOL35.DOC","EN")</f>
      </c>
      <c r="I12788" s="15">
        <f>HYPERLINK("https://docs.wto.org/imrd/directdoc.asp?DDFDocuments/u/G/SPS/NCOL35.DOC","FR")</f>
      </c>
      <c r="J12788" s="15">
        <f>HYPERLINK("https://docs.wto.org/imrd/directdoc.asp?DDFDocuments/v/G/SPS/NCOL35.DOC","ES")</f>
      </c>
    </row>
    <row r="12789">
      <c r="A12789" s="10" t="s">
        <v>21854</v>
      </c>
      <c r="B12789" s="11" t="s">
        <v>72</v>
      </c>
      <c r="C12789" s="10" t="s">
        <v>18</v>
      </c>
      <c r="D12789" s="12">
        <v>36556</v>
      </c>
      <c r="E12789" s="13" t="s">
        <v>21855</v>
      </c>
      <c r="F12789" s="13" t="s">
        <v>8690</v>
      </c>
      <c r="G12789" s="14" t="s">
        <v>3481</v>
      </c>
      <c r="H12789" s="15">
        <f>HYPERLINK("https://docs.wto.org/imrd/directdoc.asp?DDFDocuments/t/G/SPS/NCAN80.DOC","EN")</f>
      </c>
      <c r="I12789" s="15">
        <f>HYPERLINK("https://docs.wto.org/imrd/directdoc.asp?DDFDocuments/u/G/SPS/NCAN80.DOC","FR")</f>
      </c>
      <c r="J12789" s="15">
        <f>HYPERLINK("https://docs.wto.org/imrd/directdoc.asp?DDFDocuments/v/G/SPS/NCAN80.DOC","ES")</f>
      </c>
    </row>
    <row r="12790">
      <c r="A12790" s="10" t="s">
        <v>21856</v>
      </c>
      <c r="B12790" s="11" t="s">
        <v>365</v>
      </c>
      <c r="C12790" s="10" t="s">
        <v>18</v>
      </c>
      <c r="D12790" s="12">
        <v>36549</v>
      </c>
      <c r="E12790" s="13" t="s">
        <v>21857</v>
      </c>
      <c r="F12790" s="13" t="s">
        <v>2977</v>
      </c>
      <c r="G12790" s="14"/>
      <c r="H12790" s="15">
        <f>HYPERLINK("https://docs.wto.org/imrd/directdoc.asp?DDFDocuments/q/G/SPS/NCHL53.pdf","EN")</f>
      </c>
      <c r="I12790" s="15">
        <f>HYPERLINK("https://docs.wto.org/imrd/directdoc.asp?DDFDocuments/r/G/SPS/NCHL53.pdf","FR")</f>
      </c>
      <c r="J12790" s="15">
        <f>HYPERLINK("https://docs.wto.org/imrd/directdoc.asp?DDFDocuments/s/G/SPS/NCHL53.pdf","ES")</f>
      </c>
    </row>
    <row r="12791">
      <c r="A12791" s="10" t="s">
        <v>21858</v>
      </c>
      <c r="B12791" s="11" t="s">
        <v>183</v>
      </c>
      <c r="C12791" s="10" t="s">
        <v>18</v>
      </c>
      <c r="D12791" s="12">
        <v>36539</v>
      </c>
      <c r="E12791" s="13" t="s">
        <v>21859</v>
      </c>
      <c r="F12791" s="13" t="s">
        <v>9867</v>
      </c>
      <c r="G12791" s="14"/>
      <c r="H12791" s="15">
        <f>HYPERLINK("https://docs.wto.org/imrd/directdoc.asp?DDFDocuments/t/G/SPS/NARG54.DOC","EN")</f>
      </c>
      <c r="I12791" s="15">
        <f>HYPERLINK("https://docs.wto.org/imrd/directdoc.asp?DDFDocuments/u/G/SPS/NARG54.DOC","FR")</f>
      </c>
      <c r="J12791" s="15">
        <f>HYPERLINK("https://docs.wto.org/imrd/directdoc.asp?DDFDocuments/v/G/SPS/NARG54.DOC","ES")</f>
      </c>
    </row>
    <row r="12792">
      <c r="A12792" s="10" t="s">
        <v>21860</v>
      </c>
      <c r="B12792" s="11" t="s">
        <v>188</v>
      </c>
      <c r="C12792" s="10" t="s">
        <v>18</v>
      </c>
      <c r="D12792" s="12">
        <v>36537</v>
      </c>
      <c r="E12792" s="13" t="s">
        <v>21861</v>
      </c>
      <c r="F12792" s="13" t="s">
        <v>2132</v>
      </c>
      <c r="G12792" s="14" t="s">
        <v>3481</v>
      </c>
      <c r="H12792" s="15">
        <f>HYPERLINK("https://docs.wto.org/imrd/directdoc.asp?DDFDocuments/q/G/SPS/NAUS112.pdf","EN")</f>
      </c>
      <c r="I12792" s="15">
        <f>HYPERLINK("https://docs.wto.org/imrd/directdoc.asp?DDFDocuments/r/G/SPS/NAUS112.pdf","FR")</f>
      </c>
      <c r="J12792" s="15">
        <f>HYPERLINK("https://docs.wto.org/imrd/directdoc.asp?DDFDocuments/s/G/SPS/NAUS112.pdf","ES")</f>
      </c>
    </row>
    <row r="12793">
      <c r="A12793" s="10" t="s">
        <v>21862</v>
      </c>
      <c r="B12793" s="11" t="s">
        <v>72</v>
      </c>
      <c r="C12793" s="10" t="s">
        <v>12</v>
      </c>
      <c r="D12793" s="12">
        <v>36537</v>
      </c>
      <c r="E12793" s="13" t="s">
        <v>21863</v>
      </c>
      <c r="F12793" s="13" t="s">
        <v>80</v>
      </c>
      <c r="G12793" s="14" t="s">
        <v>3481</v>
      </c>
      <c r="H12793" s="15">
        <f>HYPERLINK("https://docs.wto.org/imrd/directdoc.asp?DDFDocuments/t/G/SPS/NCAN79.DOC","EN")</f>
      </c>
      <c r="I12793" s="15">
        <f>HYPERLINK("https://docs.wto.org/imrd/directdoc.asp?DDFDocuments/u/G/SPS/NCAN79.DOC","FR")</f>
      </c>
      <c r="J12793" s="15">
        <f>HYPERLINK("https://docs.wto.org/imrd/directdoc.asp?DDFDocuments/v/G/SPS/NCAN79.DOC","ES")</f>
      </c>
    </row>
    <row r="12794">
      <c r="A12794" s="10" t="s">
        <v>21864</v>
      </c>
      <c r="B12794" s="11" t="s">
        <v>365</v>
      </c>
      <c r="C12794" s="10" t="s">
        <v>12</v>
      </c>
      <c r="D12794" s="12">
        <v>36537</v>
      </c>
      <c r="E12794" s="13" t="s">
        <v>21865</v>
      </c>
      <c r="F12794" s="13" t="s">
        <v>144</v>
      </c>
      <c r="G12794" s="14" t="s">
        <v>21866</v>
      </c>
      <c r="H12794" s="15">
        <f>HYPERLINK("https://docs.wto.org/imrd/directdoc.asp?DDFDocuments/t/G/SPS/NCHL52.DOC","EN")</f>
      </c>
      <c r="I12794" s="15">
        <f>HYPERLINK("https://docs.wto.org/imrd/directdoc.asp?DDFDocuments/u/G/SPS/NCHL52.DOC","FR")</f>
      </c>
      <c r="J12794" s="15">
        <f>HYPERLINK("https://docs.wto.org/imrd/directdoc.asp?DDFDocuments/v/G/SPS/NCHL52.DOC","ES")</f>
      </c>
    </row>
    <row r="12795">
      <c r="A12795" s="10" t="s">
        <v>21867</v>
      </c>
      <c r="B12795" s="11" t="s">
        <v>161</v>
      </c>
      <c r="C12795" s="10" t="s">
        <v>18</v>
      </c>
      <c r="D12795" s="12">
        <v>36535</v>
      </c>
      <c r="E12795" s="13" t="s">
        <v>21868</v>
      </c>
      <c r="F12795" s="13" t="s">
        <v>14451</v>
      </c>
      <c r="G12795" s="14"/>
      <c r="H12795" s="15">
        <f>HYPERLINK("https://docs.wto.org/imrd/directdoc.asp?DDFDocuments/t/G/SPS/NUSA213.DOC","EN")</f>
      </c>
      <c r="I12795" s="15">
        <f>HYPERLINK("https://docs.wto.org/imrd/directdoc.asp?DDFDocuments/u/G/SPS/NUSA213.DOC","FR")</f>
      </c>
      <c r="J12795" s="15">
        <f>HYPERLINK("https://docs.wto.org/imrd/directdoc.asp?DDFDocuments/v/G/SPS/NUSA213.DOC","ES")</f>
      </c>
    </row>
    <row r="12796">
      <c r="A12796" s="10" t="s">
        <v>21869</v>
      </c>
      <c r="B12796" s="11" t="s">
        <v>47</v>
      </c>
      <c r="C12796" s="10" t="s">
        <v>40</v>
      </c>
      <c r="D12796" s="12">
        <v>36532</v>
      </c>
      <c r="E12796" s="13" t="s">
        <v>19</v>
      </c>
      <c r="F12796" s="13" t="s">
        <v>14767</v>
      </c>
      <c r="G12796" s="14" t="s">
        <v>257</v>
      </c>
      <c r="H12796" s="15">
        <f>HYPERLINK("https://docs.wto.org/imrd/directdoc.asp?DDFDocuments/t/G/SPS/NPOL21A1.DOC","EN")</f>
      </c>
      <c r="I12796" s="15">
        <f>HYPERLINK("https://docs.wto.org/imrd/directdoc.asp?DDFDocuments/u/G/SPS/NPOL21A1.DOC","FR")</f>
      </c>
      <c r="J12796" s="15">
        <f>HYPERLINK("https://docs.wto.org/imrd/directdoc.asp?DDFDocuments/v/G/SPS/NPOL21A1.DOC","ES")</f>
      </c>
    </row>
    <row r="12797">
      <c r="A12797" s="10" t="s">
        <v>21870</v>
      </c>
      <c r="B12797" s="11" t="s">
        <v>161</v>
      </c>
      <c r="C12797" s="10" t="s">
        <v>12</v>
      </c>
      <c r="D12797" s="12">
        <v>36532</v>
      </c>
      <c r="E12797" s="13" t="s">
        <v>3381</v>
      </c>
      <c r="F12797" s="13" t="s">
        <v>92</v>
      </c>
      <c r="G12797" s="14" t="s">
        <v>4098</v>
      </c>
      <c r="H12797" s="15">
        <f>HYPERLINK("https://docs.wto.org/imrd/directdoc.asp?DDFDocuments/t/G/SPS/NUSA214.DOC","EN")</f>
      </c>
      <c r="I12797" s="15">
        <f>HYPERLINK("https://docs.wto.org/imrd/directdoc.asp?DDFDocuments/u/G/SPS/NUSA214.DOC","FR")</f>
      </c>
      <c r="J12797" s="15">
        <f>HYPERLINK("https://docs.wto.org/imrd/directdoc.asp?DDFDocuments/v/G/SPS/NUSA214.DOC","ES")</f>
      </c>
    </row>
    <row r="12798">
      <c r="A12798" s="10" t="s">
        <v>21871</v>
      </c>
      <c r="B12798" s="11" t="s">
        <v>4781</v>
      </c>
      <c r="C12798" s="10" t="s">
        <v>12</v>
      </c>
      <c r="D12798" s="12">
        <v>36531</v>
      </c>
      <c r="E12798" s="13" t="s">
        <v>21872</v>
      </c>
      <c r="F12798" s="13" t="s">
        <v>14767</v>
      </c>
      <c r="G12798" s="14" t="s">
        <v>257</v>
      </c>
      <c r="H12798" s="15">
        <f>HYPERLINK("https://docs.wto.org/imrd/directdoc.asp?DDFDocuments/t/G/SPS/NPAK1.DOC","EN")</f>
      </c>
      <c r="I12798" s="15">
        <f>HYPERLINK("https://docs.wto.org/imrd/directdoc.asp?DDFDocuments/u/G/SPS/NPAK1.DOC","FR")</f>
      </c>
      <c r="J12798" s="15">
        <f>HYPERLINK("https://docs.wto.org/imrd/directdoc.asp?DDFDocuments/v/G/SPS/NPAK1.DOC","ES")</f>
      </c>
    </row>
    <row r="12799">
      <c r="A12799" s="10" t="s">
        <v>21873</v>
      </c>
      <c r="B12799" s="11" t="s">
        <v>72</v>
      </c>
      <c r="C12799" s="10" t="s">
        <v>18</v>
      </c>
      <c r="D12799" s="12">
        <v>36530</v>
      </c>
      <c r="E12799" s="13" t="s">
        <v>2478</v>
      </c>
      <c r="F12799" s="13" t="s">
        <v>144</v>
      </c>
      <c r="G12799" s="14"/>
      <c r="H12799" s="15">
        <f>HYPERLINK("https://docs.wto.org/imrd/directdoc.asp?DDFDocuments/t/G/SPS/NCAN78.DOC","EN")</f>
      </c>
      <c r="I12799" s="15">
        <f>HYPERLINK("https://docs.wto.org/imrd/directdoc.asp?DDFDocuments/u/G/SPS/NCAN78.DOC","FR")</f>
      </c>
      <c r="J12799" s="15">
        <f>HYPERLINK("https://docs.wto.org/imrd/directdoc.asp?DDFDocuments/v/G/SPS/NCAN78.DOC","ES")</f>
      </c>
    </row>
    <row r="12800">
      <c r="A12800" s="10" t="s">
        <v>21874</v>
      </c>
      <c r="B12800" s="11" t="s">
        <v>7679</v>
      </c>
      <c r="C12800" s="10" t="s">
        <v>18</v>
      </c>
      <c r="D12800" s="12">
        <v>36516</v>
      </c>
      <c r="E12800" s="13" t="s">
        <v>21875</v>
      </c>
      <c r="F12800" s="13" t="s">
        <v>158</v>
      </c>
      <c r="G12800" s="14"/>
      <c r="H12800" s="15">
        <f>HYPERLINK("https://docs.wto.org/imrd/directdoc.asp?DDFDocuments/t/G/SPS/NSVN4.DOC","EN")</f>
      </c>
      <c r="I12800" s="15">
        <f>HYPERLINK("https://docs.wto.org/imrd/directdoc.asp?DDFDocuments/u/G/SPS/NSVN4.DOC","FR")</f>
      </c>
      <c r="J12800" s="15">
        <f>HYPERLINK("https://docs.wto.org/imrd/directdoc.asp?DDFDocuments/v/G/SPS/NSVN4.DOC","ES")</f>
      </c>
    </row>
    <row r="12801">
      <c r="A12801" s="10" t="s">
        <v>21876</v>
      </c>
      <c r="B12801" s="11" t="s">
        <v>161</v>
      </c>
      <c r="C12801" s="10" t="s">
        <v>40</v>
      </c>
      <c r="D12801" s="12">
        <v>36516</v>
      </c>
      <c r="E12801" s="13" t="s">
        <v>19</v>
      </c>
      <c r="F12801" s="13" t="s">
        <v>5163</v>
      </c>
      <c r="G12801" s="14"/>
      <c r="H12801" s="15">
        <f>HYPERLINK("https://docs.wto.org/imrd/directdoc.asp?DDFDocuments/t/G/SPS/NUSA118A1.DOC","EN")</f>
      </c>
      <c r="I12801" s="15">
        <f>HYPERLINK("https://docs.wto.org/imrd/directdoc.asp?DDFDocuments/u/G/SPS/NUSA118A1.DOC","FR")</f>
      </c>
      <c r="J12801" s="15">
        <f>HYPERLINK("https://docs.wto.org/imrd/directdoc.asp?DDFDocuments/v/G/SPS/NUSA118A1.DOC","ES")</f>
      </c>
    </row>
    <row r="12802">
      <c r="A12802" s="10" t="s">
        <v>21877</v>
      </c>
      <c r="B12802" s="11" t="s">
        <v>145</v>
      </c>
      <c r="C12802" s="10" t="s">
        <v>18</v>
      </c>
      <c r="D12802" s="12">
        <v>36511</v>
      </c>
      <c r="E12802" s="13" t="s">
        <v>21878</v>
      </c>
      <c r="F12802" s="13" t="s">
        <v>24</v>
      </c>
      <c r="G12802" s="14" t="s">
        <v>139</v>
      </c>
      <c r="H12802" s="15">
        <f>HYPERLINK("https://docs.wto.org/imrd/directdoc.asp?DDFDocuments/t/G/SPS/NPHL16.DOC","EN")</f>
      </c>
      <c r="I12802" s="15">
        <f>HYPERLINK("https://docs.wto.org/imrd/directdoc.asp?DDFDocuments/u/G/SPS/NPHL16.DOC","FR")</f>
      </c>
      <c r="J12802" s="15">
        <f>HYPERLINK("https://docs.wto.org/imrd/directdoc.asp?DDFDocuments/v/G/SPS/NPHL16.DOC","ES")</f>
      </c>
    </row>
    <row r="12803">
      <c r="A12803" s="10" t="s">
        <v>21879</v>
      </c>
      <c r="B12803" s="11" t="s">
        <v>10748</v>
      </c>
      <c r="C12803" s="10" t="s">
        <v>18</v>
      </c>
      <c r="D12803" s="12">
        <v>36510</v>
      </c>
      <c r="E12803" s="13" t="s">
        <v>21880</v>
      </c>
      <c r="F12803" s="13" t="s">
        <v>1550</v>
      </c>
      <c r="G12803" s="14"/>
      <c r="H12803" s="15">
        <f>HYPERLINK("https://docs.wto.org/imrd/directdoc.asp?DDFDocuments/t/G/SPS/NISL1.DOC","EN")</f>
      </c>
      <c r="I12803" s="15">
        <f>HYPERLINK("https://docs.wto.org/imrd/directdoc.asp?DDFDocuments/u/G/SPS/NISL1.DOC","FR")</f>
      </c>
      <c r="J12803" s="15">
        <f>HYPERLINK("https://docs.wto.org/imrd/directdoc.asp?DDFDocuments/v/G/SPS/NISL1.DOC","ES")</f>
      </c>
    </row>
    <row r="12804">
      <c r="A12804" s="10" t="s">
        <v>21881</v>
      </c>
      <c r="B12804" s="11" t="s">
        <v>365</v>
      </c>
      <c r="C12804" s="10" t="s">
        <v>18</v>
      </c>
      <c r="D12804" s="12">
        <v>36502</v>
      </c>
      <c r="E12804" s="13" t="s">
        <v>21882</v>
      </c>
      <c r="F12804" s="13" t="s">
        <v>24</v>
      </c>
      <c r="G12804" s="14"/>
      <c r="H12804" s="15">
        <f>HYPERLINK("https://docs.wto.org/imrd/directdoc.asp?DDFDocuments/t/G/SPS/NCHL48.DOC","EN")</f>
      </c>
      <c r="I12804" s="15">
        <f>HYPERLINK("https://docs.wto.org/imrd/directdoc.asp?DDFDocuments/u/G/SPS/NCHL48.DOC","FR")</f>
      </c>
      <c r="J12804" s="15">
        <f>HYPERLINK("https://docs.wto.org/imrd/directdoc.asp?DDFDocuments/v/G/SPS/NCHL48.DOC","ES")</f>
      </c>
    </row>
    <row r="12805">
      <c r="A12805" s="10" t="s">
        <v>21883</v>
      </c>
      <c r="B12805" s="11" t="s">
        <v>365</v>
      </c>
      <c r="C12805" s="10" t="s">
        <v>18</v>
      </c>
      <c r="D12805" s="12">
        <v>36502</v>
      </c>
      <c r="E12805" s="13" t="s">
        <v>21884</v>
      </c>
      <c r="F12805" s="13" t="s">
        <v>24</v>
      </c>
      <c r="G12805" s="14"/>
      <c r="H12805" s="15">
        <f>HYPERLINK("https://docs.wto.org/imrd/directdoc.asp?DDFDocuments/t/G/SPS/NCHL51.DOC","EN")</f>
      </c>
      <c r="I12805" s="15">
        <f>HYPERLINK("https://docs.wto.org/imrd/directdoc.asp?DDFDocuments/u/G/SPS/NCHL51.DOC","FR")</f>
      </c>
      <c r="J12805" s="15">
        <f>HYPERLINK("https://docs.wto.org/imrd/directdoc.asp?DDFDocuments/v/G/SPS/NCHL51.DOC","ES")</f>
      </c>
    </row>
    <row r="12806">
      <c r="A12806" s="10" t="s">
        <v>21885</v>
      </c>
      <c r="B12806" s="11" t="s">
        <v>2735</v>
      </c>
      <c r="C12806" s="10" t="s">
        <v>18</v>
      </c>
      <c r="D12806" s="12">
        <v>36494</v>
      </c>
      <c r="E12806" s="13" t="s">
        <v>21124</v>
      </c>
      <c r="F12806" s="13" t="s">
        <v>1550</v>
      </c>
      <c r="G12806" s="14"/>
      <c r="H12806" s="15">
        <f>HYPERLINK("https://docs.wto.org/imrd/directdoc.asp?DDFDocuments/t/G/SPS/NGEO11.DOC","EN")</f>
      </c>
      <c r="I12806" s="15">
        <f>HYPERLINK("https://docs.wto.org/imrd/directdoc.asp?DDFDocuments/u/G/SPS/NGEO11.DOC","FR")</f>
      </c>
      <c r="J12806" s="15">
        <f>HYPERLINK("https://docs.wto.org/imrd/directdoc.asp?DDFDocuments/v/G/SPS/NGEO11.DOC","ES")</f>
      </c>
    </row>
    <row r="12807">
      <c r="A12807" s="10" t="s">
        <v>21886</v>
      </c>
      <c r="B12807" s="11" t="s">
        <v>720</v>
      </c>
      <c r="C12807" s="10" t="s">
        <v>12</v>
      </c>
      <c r="D12807" s="12">
        <v>36490</v>
      </c>
      <c r="E12807" s="13" t="s">
        <v>21823</v>
      </c>
      <c r="F12807" s="13" t="s">
        <v>32</v>
      </c>
      <c r="G12807" s="14"/>
      <c r="H12807" s="15">
        <f>HYPERLINK("https://docs.wto.org/imrd/directdoc.asp?DDFDocuments/t/G/SPS/NSLV29.DOC","EN")</f>
      </c>
      <c r="I12807" s="15">
        <f>HYPERLINK("https://docs.wto.org/imrd/directdoc.asp?DDFDocuments/u/G/SPS/NSLV29.DOC","FR")</f>
      </c>
      <c r="J12807" s="15">
        <f>HYPERLINK("https://docs.wto.org/imrd/directdoc.asp?DDFDocuments/v/G/SPS/NSLV29.DOC","ES")</f>
      </c>
    </row>
    <row r="12808">
      <c r="A12808" s="10" t="s">
        <v>21887</v>
      </c>
      <c r="B12808" s="11" t="s">
        <v>365</v>
      </c>
      <c r="C12808" s="10" t="s">
        <v>18</v>
      </c>
      <c r="D12808" s="12">
        <v>36487</v>
      </c>
      <c r="E12808" s="13" t="s">
        <v>21888</v>
      </c>
      <c r="F12808" s="13" t="s">
        <v>992</v>
      </c>
      <c r="G12808" s="14" t="s">
        <v>3481</v>
      </c>
      <c r="H12808" s="15">
        <f>HYPERLINK("https://docs.wto.org/imrd/directdoc.asp?DDFDocuments/t/G/SPS/NCHL46.DOC","EN")</f>
      </c>
      <c r="I12808" s="15">
        <f>HYPERLINK("https://docs.wto.org/imrd/directdoc.asp?DDFDocuments/u/G/SPS/NCHL46.DOC","FR")</f>
      </c>
      <c r="J12808" s="15">
        <f>HYPERLINK("https://docs.wto.org/imrd/directdoc.asp?DDFDocuments/v/G/SPS/NCHL46.DOC","ES")</f>
      </c>
    </row>
    <row r="12809">
      <c r="A12809" s="10" t="s">
        <v>21889</v>
      </c>
      <c r="B12809" s="11" t="s">
        <v>365</v>
      </c>
      <c r="C12809" s="10" t="s">
        <v>18</v>
      </c>
      <c r="D12809" s="12">
        <v>36487</v>
      </c>
      <c r="E12809" s="13" t="s">
        <v>21890</v>
      </c>
      <c r="F12809" s="13" t="s">
        <v>21891</v>
      </c>
      <c r="G12809" s="14"/>
      <c r="H12809" s="15">
        <f>HYPERLINK("https://docs.wto.org/imrd/directdoc.asp?DDFDocuments/q/G/SPS/NCHL47.pdf","EN")</f>
      </c>
      <c r="I12809" s="15">
        <f>HYPERLINK("https://docs.wto.org/imrd/directdoc.asp?DDFDocuments/r/G/SPS/NCHL47.pdf","FR")</f>
      </c>
      <c r="J12809" s="15">
        <f>HYPERLINK("https://docs.wto.org/imrd/directdoc.asp?DDFDocuments/s/G/SPS/NCHL47.pdf","ES")</f>
      </c>
    </row>
    <row r="12810">
      <c r="A12810" s="10" t="s">
        <v>21892</v>
      </c>
      <c r="B12810" s="11" t="s">
        <v>145</v>
      </c>
      <c r="C12810" s="10" t="s">
        <v>18</v>
      </c>
      <c r="D12810" s="12">
        <v>36483</v>
      </c>
      <c r="E12810" s="13" t="s">
        <v>21878</v>
      </c>
      <c r="F12810" s="13" t="s">
        <v>24</v>
      </c>
      <c r="G12810" s="14"/>
      <c r="H12810" s="15">
        <f>HYPERLINK("https://docs.wto.org/imrd/directdoc.asp?DDFDocuments/t/G/SPS/NPHL14.DOC","EN")</f>
      </c>
      <c r="I12810" s="15">
        <f>HYPERLINK("https://docs.wto.org/imrd/directdoc.asp?DDFDocuments/u/G/SPS/NPHL14.DOC","FR")</f>
      </c>
      <c r="J12810" s="15">
        <f>HYPERLINK("https://docs.wto.org/imrd/directdoc.asp?DDFDocuments/v/G/SPS/NPHL14.DOC","ES")</f>
      </c>
    </row>
    <row r="12811">
      <c r="A12811" s="10" t="s">
        <v>21893</v>
      </c>
      <c r="B12811" s="11" t="s">
        <v>145</v>
      </c>
      <c r="C12811" s="10" t="s">
        <v>18</v>
      </c>
      <c r="D12811" s="12">
        <v>36483</v>
      </c>
      <c r="E12811" s="13" t="s">
        <v>21894</v>
      </c>
      <c r="F12811" s="13" t="s">
        <v>14734</v>
      </c>
      <c r="G12811" s="14"/>
      <c r="H12811" s="15">
        <f>HYPERLINK("https://docs.wto.org/imrd/directdoc.asp?DDFDocuments/t/G/SPS/NPHL15.DOC","EN")</f>
      </c>
      <c r="I12811" s="15">
        <f>HYPERLINK("https://docs.wto.org/imrd/directdoc.asp?DDFDocuments/u/G/SPS/NPHL15.DOC","FR")</f>
      </c>
      <c r="J12811" s="15">
        <f>HYPERLINK("https://docs.wto.org/imrd/directdoc.asp?DDFDocuments/v/G/SPS/NPHL15.DOC","ES")</f>
      </c>
    </row>
    <row r="12812">
      <c r="A12812" s="10" t="s">
        <v>21895</v>
      </c>
      <c r="B12812" s="11" t="s">
        <v>168</v>
      </c>
      <c r="C12812" s="10" t="s">
        <v>18</v>
      </c>
      <c r="D12812" s="12">
        <v>36483</v>
      </c>
      <c r="E12812" s="13" t="s">
        <v>21896</v>
      </c>
      <c r="F12812" s="13" t="s">
        <v>908</v>
      </c>
      <c r="G12812" s="14"/>
      <c r="H12812" s="15">
        <f>HYPERLINK("https://docs.wto.org/imrd/directdoc.asp?DDFDocuments/t/G/SPS/NZAF8.DOC","EN")</f>
      </c>
      <c r="I12812" s="15">
        <f>HYPERLINK("https://docs.wto.org/imrd/directdoc.asp?DDFDocuments/u/G/SPS/NZAF8.DOC","FR")</f>
      </c>
      <c r="J12812" s="15">
        <f>HYPERLINK("https://docs.wto.org/imrd/directdoc.asp?DDFDocuments/v/G/SPS/NZAF8.DOC","ES")</f>
      </c>
    </row>
    <row r="12813">
      <c r="A12813" s="10" t="s">
        <v>21897</v>
      </c>
      <c r="B12813" s="11" t="s">
        <v>188</v>
      </c>
      <c r="C12813" s="10" t="s">
        <v>18</v>
      </c>
      <c r="D12813" s="12">
        <v>36480</v>
      </c>
      <c r="E12813" s="13" t="s">
        <v>21898</v>
      </c>
      <c r="F12813" s="13" t="s">
        <v>144</v>
      </c>
      <c r="G12813" s="14"/>
      <c r="H12813" s="15">
        <f>HYPERLINK("https://docs.wto.org/imrd/directdoc.asp?DDFDocuments/t/G/SPS/NAUS110.DOC","EN")</f>
      </c>
      <c r="I12813" s="15">
        <f>HYPERLINK("https://docs.wto.org/imrd/directdoc.asp?DDFDocuments/u/G/SPS/NAUS110.DOC","FR")</f>
      </c>
      <c r="J12813" s="15">
        <f>HYPERLINK("https://docs.wto.org/imrd/directdoc.asp?DDFDocuments/v/G/SPS/NAUS110.DOC","ES")</f>
      </c>
    </row>
    <row r="12814">
      <c r="A12814" s="10" t="s">
        <v>21899</v>
      </c>
      <c r="B12814" s="11" t="s">
        <v>4069</v>
      </c>
      <c r="C12814" s="10" t="s">
        <v>18</v>
      </c>
      <c r="D12814" s="12">
        <v>36480</v>
      </c>
      <c r="E12814" s="13" t="s">
        <v>2415</v>
      </c>
      <c r="F12814" s="13" t="s">
        <v>166</v>
      </c>
      <c r="G12814" s="14"/>
      <c r="H12814" s="15">
        <f>HYPERLINK("https://docs.wto.org/imrd/directdoc.asp?DDFDocuments/t/G/SPS/NLVA29.DOC","EN")</f>
      </c>
      <c r="I12814" s="15">
        <f>HYPERLINK("https://docs.wto.org/imrd/directdoc.asp?DDFDocuments/u/G/SPS/NLVA29.DOC","FR")</f>
      </c>
      <c r="J12814" s="15">
        <f>HYPERLINK("https://docs.wto.org/imrd/directdoc.asp?DDFDocuments/v/G/SPS/NLVA29.DOC","ES")</f>
      </c>
    </row>
    <row r="12815">
      <c r="A12815" s="10" t="s">
        <v>21900</v>
      </c>
      <c r="B12815" s="11" t="s">
        <v>134</v>
      </c>
      <c r="C12815" s="10" t="s">
        <v>18</v>
      </c>
      <c r="D12815" s="12">
        <v>36480</v>
      </c>
      <c r="E12815" s="13" t="s">
        <v>21901</v>
      </c>
      <c r="F12815" s="13" t="s">
        <v>1282</v>
      </c>
      <c r="G12815" s="14"/>
      <c r="H12815" s="15">
        <f>HYPERLINK("https://docs.wto.org/imrd/directdoc.asp?DDFDocuments/t/G/SPS/NTHA21.DOC","EN")</f>
      </c>
      <c r="I12815" s="15">
        <f>HYPERLINK("https://docs.wto.org/imrd/directdoc.asp?DDFDocuments/u/G/SPS/NTHA21.DOC","FR")</f>
      </c>
      <c r="J12815" s="15">
        <f>HYPERLINK("https://docs.wto.org/imrd/directdoc.asp?DDFDocuments/v/G/SPS/NTHA21.DOC","ES")</f>
      </c>
    </row>
    <row r="12816">
      <c r="A12816" s="10" t="s">
        <v>21902</v>
      </c>
      <c r="B12816" s="11" t="s">
        <v>127</v>
      </c>
      <c r="C12816" s="10" t="s">
        <v>201</v>
      </c>
      <c r="D12816" s="12">
        <v>36476</v>
      </c>
      <c r="E12816" s="13" t="s">
        <v>19</v>
      </c>
      <c r="F12816" s="13" t="s">
        <v>14767</v>
      </c>
      <c r="G12816" s="14" t="s">
        <v>257</v>
      </c>
      <c r="H12816" s="15">
        <f>HYPERLINK("https://docs.wto.org/imrd/directdoc.asp?DDFDocuments/t/G/SPS/NHKG4A1C1.DOC","EN")</f>
      </c>
      <c r="I12816" s="15">
        <f>HYPERLINK("https://docs.wto.org/imrd/directdoc.asp?DDFDocuments/u/G/SPS/NHKG4A1C1.DOC","FR")</f>
      </c>
      <c r="J12816" s="15">
        <f>HYPERLINK("https://docs.wto.org/imrd/directdoc.asp?DDFDocuments/v/G/SPS/NHKG4A1C1.DOC","ES")</f>
      </c>
    </row>
    <row r="12817">
      <c r="A12817" s="10" t="s">
        <v>21903</v>
      </c>
      <c r="B12817" s="11" t="s">
        <v>432</v>
      </c>
      <c r="C12817" s="10" t="s">
        <v>40</v>
      </c>
      <c r="D12817" s="12">
        <v>36459</v>
      </c>
      <c r="E12817" s="13" t="s">
        <v>19</v>
      </c>
      <c r="F12817" s="13" t="s">
        <v>4116</v>
      </c>
      <c r="G12817" s="14" t="s">
        <v>134</v>
      </c>
      <c r="H12817" s="15">
        <f>HYPERLINK("https://docs.wto.org/imrd/directdoc.asp?DDFDocuments/q/G/SPS/NCZE16A1.pdf","EN")</f>
      </c>
      <c r="I12817" s="15">
        <f>HYPERLINK("https://docs.wto.org/imrd/directdoc.asp?DDFDocuments/r/G/SPS/NCZE16A1.pdf","FR")</f>
      </c>
      <c r="J12817" s="15">
        <f>HYPERLINK("https://docs.wto.org/imrd/directdoc.asp?DDFDocuments/s/G/SPS/NCZE16A1.pdf","ES")</f>
      </c>
    </row>
    <row r="12818">
      <c r="A12818" s="10" t="s">
        <v>21904</v>
      </c>
      <c r="B12818" s="11" t="s">
        <v>34</v>
      </c>
      <c r="C12818" s="10" t="s">
        <v>18</v>
      </c>
      <c r="D12818" s="12">
        <v>36458</v>
      </c>
      <c r="E12818" s="13" t="s">
        <v>21905</v>
      </c>
      <c r="F12818" s="13" t="s">
        <v>24</v>
      </c>
      <c r="G12818" s="14"/>
      <c r="H12818" s="15">
        <f>HYPERLINK("https://docs.wto.org/imrd/directdoc.asp?DDFDocuments/t/G/SPS/NJPN48.DOC","EN")</f>
      </c>
      <c r="I12818" s="15">
        <f>HYPERLINK("https://docs.wto.org/imrd/directdoc.asp?DDFDocuments/u/G/SPS/NJPN48.DOC","FR")</f>
      </c>
      <c r="J12818" s="15">
        <f>HYPERLINK("https://docs.wto.org/imrd/directdoc.asp?DDFDocuments/v/G/SPS/NJPN48.DOC","ES")</f>
      </c>
    </row>
    <row r="12819">
      <c r="A12819" s="10" t="s">
        <v>21906</v>
      </c>
      <c r="B12819" s="11" t="s">
        <v>161</v>
      </c>
      <c r="C12819" s="10" t="s">
        <v>18</v>
      </c>
      <c r="D12819" s="12">
        <v>36458</v>
      </c>
      <c r="E12819" s="13" t="s">
        <v>21907</v>
      </c>
      <c r="F12819" s="13" t="s">
        <v>158</v>
      </c>
      <c r="G12819" s="14"/>
      <c r="H12819" s="15">
        <f>HYPERLINK("https://docs.wto.org/imrd/directdoc.asp?DDFDocuments/t/G/SPS/NUSA189.DOC","EN")</f>
      </c>
      <c r="I12819" s="15">
        <f>HYPERLINK("https://docs.wto.org/imrd/directdoc.asp?DDFDocuments/u/G/SPS/NUSA189.DOC","FR")</f>
      </c>
      <c r="J12819" s="15">
        <f>HYPERLINK("https://docs.wto.org/imrd/directdoc.asp?DDFDocuments/v/G/SPS/NUSA189.DOC","ES")</f>
      </c>
    </row>
    <row r="12820">
      <c r="A12820" s="10" t="s">
        <v>21908</v>
      </c>
      <c r="B12820" s="11" t="s">
        <v>79</v>
      </c>
      <c r="C12820" s="10" t="s">
        <v>12</v>
      </c>
      <c r="D12820" s="12">
        <v>36453</v>
      </c>
      <c r="E12820" s="13" t="s">
        <v>21909</v>
      </c>
      <c r="F12820" s="13" t="s">
        <v>2192</v>
      </c>
      <c r="G12820" s="14" t="s">
        <v>349</v>
      </c>
      <c r="H12820" s="15">
        <f>HYPERLINK("https://docs.wto.org/imrd/directdoc.asp?DDFDocuments/t/G/SPS/NCOL27.DOC","EN")</f>
      </c>
      <c r="I12820" s="15">
        <f>HYPERLINK("https://docs.wto.org/imrd/directdoc.asp?DDFDocuments/u/G/SPS/NCOL27.DOC","FR")</f>
      </c>
      <c r="J12820" s="15">
        <f>HYPERLINK("https://docs.wto.org/imrd/directdoc.asp?DDFDocuments/v/G/SPS/NCOL27.DOC","ES")</f>
      </c>
    </row>
    <row r="12821">
      <c r="A12821" s="10" t="s">
        <v>21910</v>
      </c>
      <c r="B12821" s="11" t="s">
        <v>79</v>
      </c>
      <c r="C12821" s="10" t="s">
        <v>12</v>
      </c>
      <c r="D12821" s="12">
        <v>36453</v>
      </c>
      <c r="E12821" s="13" t="s">
        <v>21911</v>
      </c>
      <c r="F12821" s="13" t="s">
        <v>21689</v>
      </c>
      <c r="G12821" s="14" t="s">
        <v>257</v>
      </c>
      <c r="H12821" s="15">
        <f>HYPERLINK("https://docs.wto.org/imrd/directdoc.asp?DDFDocuments/t/G/SPS/NCOL28.DOC","EN")</f>
      </c>
      <c r="I12821" s="15">
        <f>HYPERLINK("https://docs.wto.org/imrd/directdoc.asp?DDFDocuments/u/G/SPS/NCOL28.DOC","FR")</f>
      </c>
      <c r="J12821" s="15">
        <f>HYPERLINK("https://docs.wto.org/imrd/directdoc.asp?DDFDocuments/v/G/SPS/NCOL28.DOC","ES")</f>
      </c>
    </row>
    <row r="12822">
      <c r="A12822" s="10" t="s">
        <v>21912</v>
      </c>
      <c r="B12822" s="11" t="s">
        <v>79</v>
      </c>
      <c r="C12822" s="10" t="s">
        <v>18</v>
      </c>
      <c r="D12822" s="12">
        <v>36453</v>
      </c>
      <c r="E12822" s="13" t="s">
        <v>18685</v>
      </c>
      <c r="F12822" s="13" t="s">
        <v>88</v>
      </c>
      <c r="G12822" s="14" t="s">
        <v>349</v>
      </c>
      <c r="H12822" s="15">
        <f>HYPERLINK("https://docs.wto.org/imrd/directdoc.asp?DDFDocuments/t/G/SPS/NCOL29.DOC","EN")</f>
      </c>
      <c r="I12822" s="15">
        <f>HYPERLINK("https://docs.wto.org/imrd/directdoc.asp?DDFDocuments/u/G/SPS/NCOL29.DOC","FR")</f>
      </c>
      <c r="J12822" s="15">
        <f>HYPERLINK("https://docs.wto.org/imrd/directdoc.asp?DDFDocuments/v/G/SPS/NCOL29.DOC","ES")</f>
      </c>
    </row>
    <row r="12823">
      <c r="A12823" s="10" t="s">
        <v>21913</v>
      </c>
      <c r="B12823" s="11" t="s">
        <v>79</v>
      </c>
      <c r="C12823" s="10" t="s">
        <v>18</v>
      </c>
      <c r="D12823" s="12">
        <v>36453</v>
      </c>
      <c r="E12823" s="13" t="s">
        <v>18685</v>
      </c>
      <c r="F12823" s="13" t="s">
        <v>32</v>
      </c>
      <c r="G12823" s="14" t="s">
        <v>233</v>
      </c>
      <c r="H12823" s="15">
        <f>HYPERLINK("https://docs.wto.org/imrd/directdoc.asp?DDFDocuments/t/G/SPS/NCOL30.DOC","EN")</f>
      </c>
      <c r="I12823" s="15">
        <f>HYPERLINK("https://docs.wto.org/imrd/directdoc.asp?DDFDocuments/u/G/SPS/NCOL30.DOC","FR")</f>
      </c>
      <c r="J12823" s="15">
        <f>HYPERLINK("https://docs.wto.org/imrd/directdoc.asp?DDFDocuments/v/G/SPS/NCOL30.DOC","ES")</f>
      </c>
    </row>
    <row r="12824">
      <c r="A12824" s="10" t="s">
        <v>21914</v>
      </c>
      <c r="B12824" s="11" t="s">
        <v>79</v>
      </c>
      <c r="C12824" s="10" t="s">
        <v>18</v>
      </c>
      <c r="D12824" s="12">
        <v>36453</v>
      </c>
      <c r="E12824" s="13" t="s">
        <v>21915</v>
      </c>
      <c r="F12824" s="13" t="s">
        <v>32</v>
      </c>
      <c r="G12824" s="14" t="s">
        <v>95</v>
      </c>
      <c r="H12824" s="15">
        <f>HYPERLINK("https://docs.wto.org/imrd/directdoc.asp?DDFDocuments/t/G/SPS/NCOL31.DOC","EN")</f>
      </c>
      <c r="I12824" s="15">
        <f>HYPERLINK("https://docs.wto.org/imrd/directdoc.asp?DDFDocuments/u/G/SPS/NCOL31.DOC","FR")</f>
      </c>
      <c r="J12824" s="15">
        <f>HYPERLINK("https://docs.wto.org/imrd/directdoc.asp?DDFDocuments/v/G/SPS/NCOL31.DOC","ES")</f>
      </c>
    </row>
    <row r="12825">
      <c r="A12825" s="10" t="s">
        <v>21916</v>
      </c>
      <c r="B12825" s="11" t="s">
        <v>79</v>
      </c>
      <c r="C12825" s="10" t="s">
        <v>18</v>
      </c>
      <c r="D12825" s="12">
        <v>36453</v>
      </c>
      <c r="E12825" s="13" t="s">
        <v>21917</v>
      </c>
      <c r="F12825" s="13" t="s">
        <v>32</v>
      </c>
      <c r="G12825" s="14" t="s">
        <v>95</v>
      </c>
      <c r="H12825" s="15">
        <f>HYPERLINK("https://docs.wto.org/imrd/directdoc.asp?DDFDocuments/t/G/SPS/NCOL32.DOC","EN")</f>
      </c>
      <c r="I12825" s="15">
        <f>HYPERLINK("https://docs.wto.org/imrd/directdoc.asp?DDFDocuments/u/G/SPS/NCOL32.DOC","FR")</f>
      </c>
      <c r="J12825" s="15">
        <f>HYPERLINK("https://docs.wto.org/imrd/directdoc.asp?DDFDocuments/v/G/SPS/NCOL32.DOC","ES")</f>
      </c>
    </row>
    <row r="12826">
      <c r="A12826" s="10" t="s">
        <v>21918</v>
      </c>
      <c r="B12826" s="11" t="s">
        <v>87</v>
      </c>
      <c r="C12826" s="10" t="s">
        <v>12</v>
      </c>
      <c r="D12826" s="12">
        <v>36453</v>
      </c>
      <c r="E12826" s="13" t="s">
        <v>6045</v>
      </c>
      <c r="F12826" s="13" t="s">
        <v>21569</v>
      </c>
      <c r="G12826" s="14"/>
      <c r="H12826" s="15">
        <f>HYPERLINK("https://docs.wto.org/imrd/directdoc.asp?DDFDocuments/t/G/SPS/NMEX151.DOC","EN")</f>
      </c>
      <c r="I12826" s="15">
        <f>HYPERLINK("https://docs.wto.org/imrd/directdoc.asp?DDFDocuments/u/G/SPS/NMEX151.DOC","FR")</f>
      </c>
      <c r="J12826" s="15">
        <f>HYPERLINK("https://docs.wto.org/imrd/directdoc.asp?DDFDocuments/v/G/SPS/NMEX151.DOC","ES")</f>
      </c>
    </row>
    <row r="12827">
      <c r="A12827" s="10" t="s">
        <v>21919</v>
      </c>
      <c r="B12827" s="11" t="s">
        <v>720</v>
      </c>
      <c r="C12827" s="10" t="s">
        <v>12</v>
      </c>
      <c r="D12827" s="12">
        <v>36453</v>
      </c>
      <c r="E12827" s="13" t="s">
        <v>21920</v>
      </c>
      <c r="F12827" s="13" t="s">
        <v>166</v>
      </c>
      <c r="G12827" s="14"/>
      <c r="H12827" s="15">
        <f>HYPERLINK("https://docs.wto.org/imrd/directdoc.asp?DDFDocuments/t/G/SPS/NSLV28.DOC","EN")</f>
      </c>
      <c r="I12827" s="15">
        <f>HYPERLINK("https://docs.wto.org/imrd/directdoc.asp?DDFDocuments/u/G/SPS/NSLV28.DOC","FR")</f>
      </c>
      <c r="J12827" s="15">
        <f>HYPERLINK("https://docs.wto.org/imrd/directdoc.asp?DDFDocuments/v/G/SPS/NSLV28.DOC","ES")</f>
      </c>
    </row>
    <row r="12828">
      <c r="A12828" s="10" t="s">
        <v>21921</v>
      </c>
      <c r="B12828" s="11" t="s">
        <v>365</v>
      </c>
      <c r="C12828" s="10" t="s">
        <v>18</v>
      </c>
      <c r="D12828" s="12">
        <v>36452</v>
      </c>
      <c r="E12828" s="13" t="s">
        <v>21922</v>
      </c>
      <c r="F12828" s="13" t="s">
        <v>1282</v>
      </c>
      <c r="G12828" s="14"/>
      <c r="H12828" s="15">
        <f>HYPERLINK("https://docs.wto.org/imrd/directdoc.asp?DDFDocuments/t/G/SPS/NCHL49.DOC","EN")</f>
      </c>
      <c r="I12828" s="15">
        <f>HYPERLINK("https://docs.wto.org/imrd/directdoc.asp?DDFDocuments/u/G/SPS/NCHL49.DOC","FR")</f>
      </c>
      <c r="J12828" s="15">
        <f>HYPERLINK("https://docs.wto.org/imrd/directdoc.asp?DDFDocuments/v/G/SPS/NCHL49.DOC","ES")</f>
      </c>
    </row>
    <row r="12829">
      <c r="A12829" s="10" t="s">
        <v>21923</v>
      </c>
      <c r="B12829" s="11" t="s">
        <v>153</v>
      </c>
      <c r="C12829" s="10" t="s">
        <v>18</v>
      </c>
      <c r="D12829" s="12">
        <v>36439</v>
      </c>
      <c r="E12829" s="13" t="s">
        <v>62</v>
      </c>
      <c r="F12829" s="13" t="s">
        <v>21924</v>
      </c>
      <c r="G12829" s="14"/>
      <c r="H12829" s="15">
        <f>HYPERLINK("https://docs.wto.org/imrd/directdoc.asp?DDFDocuments/t/G/SPS/NKOR63.DOC","EN")</f>
      </c>
      <c r="I12829" s="15">
        <f>HYPERLINK("https://docs.wto.org/imrd/directdoc.asp?DDFDocuments/u/G/SPS/NKOR63.DOC","FR")</f>
      </c>
      <c r="J12829" s="15">
        <f>HYPERLINK("https://docs.wto.org/imrd/directdoc.asp?DDFDocuments/v/G/SPS/NKOR63.DOC","ES")</f>
      </c>
    </row>
    <row r="12830">
      <c r="A12830" s="10" t="s">
        <v>21925</v>
      </c>
      <c r="B12830" s="11" t="s">
        <v>195</v>
      </c>
      <c r="C12830" s="10" t="s">
        <v>18</v>
      </c>
      <c r="D12830" s="12">
        <v>36439</v>
      </c>
      <c r="E12830" s="13" t="s">
        <v>6929</v>
      </c>
      <c r="F12830" s="13" t="s">
        <v>24</v>
      </c>
      <c r="G12830" s="14"/>
      <c r="H12830" s="15">
        <f>HYPERLINK("https://docs.wto.org/imrd/directdoc.asp?DDFDocuments/t/G/SPS/NNZL50.DOC","EN")</f>
      </c>
      <c r="I12830" s="15">
        <f>HYPERLINK("https://docs.wto.org/imrd/directdoc.asp?DDFDocuments/u/G/SPS/NNZL50.DOC","FR")</f>
      </c>
      <c r="J12830" s="15">
        <f>HYPERLINK("https://docs.wto.org/imrd/directdoc.asp?DDFDocuments/v/G/SPS/NNZL50.DOC","ES")</f>
      </c>
    </row>
    <row r="12831">
      <c r="A12831" s="10" t="s">
        <v>21926</v>
      </c>
      <c r="B12831" s="11" t="s">
        <v>365</v>
      </c>
      <c r="C12831" s="10" t="s">
        <v>201</v>
      </c>
      <c r="D12831" s="12">
        <v>36434</v>
      </c>
      <c r="E12831" s="13" t="s">
        <v>19</v>
      </c>
      <c r="F12831" s="13" t="s">
        <v>1282</v>
      </c>
      <c r="G12831" s="14"/>
      <c r="H12831" s="15">
        <f>HYPERLINK("https://docs.wto.org/imrd/directdoc.asp?DDFDocuments/t/G/SPS/NCHL42C1.DOC","EN")</f>
      </c>
      <c r="I12831" s="15">
        <f>HYPERLINK("https://docs.wto.org/imrd/directdoc.asp?DDFDocuments/u/G/SPS/NCHL42C1.DOC","FR")</f>
      </c>
      <c r="J12831" s="15">
        <f>HYPERLINK("https://docs.wto.org/imrd/directdoc.asp?DDFDocuments/v/G/SPS/NCHL42C1.DOC","ES")</f>
      </c>
    </row>
    <row r="12832">
      <c r="A12832" s="10" t="s">
        <v>21927</v>
      </c>
      <c r="B12832" s="11" t="s">
        <v>365</v>
      </c>
      <c r="C12832" s="10" t="s">
        <v>12</v>
      </c>
      <c r="D12832" s="12">
        <v>36432</v>
      </c>
      <c r="E12832" s="13" t="s">
        <v>21928</v>
      </c>
      <c r="F12832" s="13" t="s">
        <v>21929</v>
      </c>
      <c r="G12832" s="14" t="s">
        <v>257</v>
      </c>
      <c r="H12832" s="15">
        <f>HYPERLINK("https://docs.wto.org/imrd/directdoc.asp?DDFDocuments/t/G/SPS/NCHL45.DOC","EN")</f>
      </c>
      <c r="I12832" s="15">
        <f>HYPERLINK("https://docs.wto.org/imrd/directdoc.asp?DDFDocuments/u/G/SPS/NCHL45.DOC","FR")</f>
      </c>
      <c r="J12832" s="15">
        <f>HYPERLINK("https://docs.wto.org/imrd/directdoc.asp?DDFDocuments/v/G/SPS/NCHL45.DOC","ES")</f>
      </c>
    </row>
    <row r="12833">
      <c r="A12833" s="10" t="s">
        <v>21930</v>
      </c>
      <c r="B12833" s="11" t="s">
        <v>161</v>
      </c>
      <c r="C12833" s="10" t="s">
        <v>40</v>
      </c>
      <c r="D12833" s="12">
        <v>36431</v>
      </c>
      <c r="E12833" s="13" t="s">
        <v>19</v>
      </c>
      <c r="F12833" s="13" t="s">
        <v>5163</v>
      </c>
      <c r="G12833" s="14" t="s">
        <v>87</v>
      </c>
      <c r="H12833" s="15">
        <f>HYPERLINK("https://docs.wto.org/imrd/directdoc.asp?DDFDocuments/t/G/SPS/NUSA177A1.DOC","EN")</f>
      </c>
      <c r="I12833" s="15">
        <f>HYPERLINK("https://docs.wto.org/imrd/directdoc.asp?DDFDocuments/u/G/SPS/NUSA177A1.DOC","FR")</f>
      </c>
      <c r="J12833" s="15">
        <f>HYPERLINK("https://docs.wto.org/imrd/directdoc.asp?DDFDocuments/v/G/SPS/NUSA177A1.DOC","ES")</f>
      </c>
    </row>
    <row r="12834">
      <c r="A12834" s="10" t="s">
        <v>21931</v>
      </c>
      <c r="B12834" s="11" t="s">
        <v>188</v>
      </c>
      <c r="C12834" s="10" t="s">
        <v>18</v>
      </c>
      <c r="D12834" s="12">
        <v>36423</v>
      </c>
      <c r="E12834" s="13" t="s">
        <v>21932</v>
      </c>
      <c r="F12834" s="13" t="s">
        <v>24</v>
      </c>
      <c r="G12834" s="14"/>
      <c r="H12834" s="15">
        <f>HYPERLINK("https://docs.wto.org/imrd/directdoc.asp?DDFDocuments/t/G/SPS/NAUS107.DOC","EN")</f>
      </c>
      <c r="I12834" s="15">
        <f>HYPERLINK("https://docs.wto.org/imrd/directdoc.asp?DDFDocuments/u/G/SPS/NAUS107.DOC","FR")</f>
      </c>
      <c r="J12834" s="15">
        <f>HYPERLINK("https://docs.wto.org/imrd/directdoc.asp?DDFDocuments/v/G/SPS/NAUS107.DOC","ES")</f>
      </c>
    </row>
    <row r="12835">
      <c r="A12835" s="10" t="s">
        <v>21933</v>
      </c>
      <c r="B12835" s="11" t="s">
        <v>365</v>
      </c>
      <c r="C12835" s="10" t="s">
        <v>12</v>
      </c>
      <c r="D12835" s="12">
        <v>36423</v>
      </c>
      <c r="E12835" s="13" t="s">
        <v>21934</v>
      </c>
      <c r="F12835" s="13" t="s">
        <v>14767</v>
      </c>
      <c r="G12835" s="14" t="s">
        <v>257</v>
      </c>
      <c r="H12835" s="15">
        <f>HYPERLINK("https://docs.wto.org/imrd/directdoc.asp?DDFDocuments/t/G/SPS/NCHL44.DOC","EN")</f>
      </c>
      <c r="I12835" s="15">
        <f>HYPERLINK("https://docs.wto.org/imrd/directdoc.asp?DDFDocuments/u/G/SPS/NCHL44.DOC","FR")</f>
      </c>
      <c r="J12835" s="15">
        <f>HYPERLINK("https://docs.wto.org/imrd/directdoc.asp?DDFDocuments/v/G/SPS/NCHL44.DOC","ES")</f>
      </c>
    </row>
    <row r="12836">
      <c r="A12836" s="10" t="s">
        <v>21935</v>
      </c>
      <c r="B12836" s="11" t="s">
        <v>195</v>
      </c>
      <c r="C12836" s="10" t="s">
        <v>18</v>
      </c>
      <c r="D12836" s="12">
        <v>36423</v>
      </c>
      <c r="E12836" s="13" t="s">
        <v>21932</v>
      </c>
      <c r="F12836" s="13" t="s">
        <v>24</v>
      </c>
      <c r="G12836" s="14"/>
      <c r="H12836" s="15">
        <f>HYPERLINK("https://docs.wto.org/imrd/directdoc.asp?DDFDocuments/t/G/SPS/NNZL48.DOC","EN")</f>
      </c>
      <c r="I12836" s="15">
        <f>HYPERLINK("https://docs.wto.org/imrd/directdoc.asp?DDFDocuments/u/G/SPS/NNZL48.DOC","FR")</f>
      </c>
      <c r="J12836" s="15">
        <f>HYPERLINK("https://docs.wto.org/imrd/directdoc.asp?DDFDocuments/v/G/SPS/NNZL48.DOC","ES")</f>
      </c>
    </row>
    <row r="12837">
      <c r="A12837" s="10" t="s">
        <v>21936</v>
      </c>
      <c r="B12837" s="11" t="s">
        <v>134</v>
      </c>
      <c r="C12837" s="10" t="s">
        <v>12</v>
      </c>
      <c r="D12837" s="12">
        <v>36423</v>
      </c>
      <c r="E12837" s="13" t="s">
        <v>21937</v>
      </c>
      <c r="F12837" s="13" t="s">
        <v>20964</v>
      </c>
      <c r="G12837" s="14" t="s">
        <v>257</v>
      </c>
      <c r="H12837" s="15">
        <f>HYPERLINK("https://docs.wto.org/imrd/directdoc.asp?DDFDocuments/t/G/SPS/NTHA17.DOC","EN")</f>
      </c>
      <c r="I12837" s="15">
        <f>HYPERLINK("https://docs.wto.org/imrd/directdoc.asp?DDFDocuments/u/G/SPS/NTHA17.DOC","FR")</f>
      </c>
      <c r="J12837" s="15">
        <f>HYPERLINK("https://docs.wto.org/imrd/directdoc.asp?DDFDocuments/v/G/SPS/NTHA17.DOC","ES")</f>
      </c>
    </row>
    <row r="12838">
      <c r="A12838" s="10" t="s">
        <v>21938</v>
      </c>
      <c r="B12838" s="11" t="s">
        <v>365</v>
      </c>
      <c r="C12838" s="10" t="s">
        <v>18</v>
      </c>
      <c r="D12838" s="12">
        <v>36417</v>
      </c>
      <c r="E12838" s="13" t="s">
        <v>21939</v>
      </c>
      <c r="F12838" s="13" t="s">
        <v>1282</v>
      </c>
      <c r="G12838" s="14"/>
      <c r="H12838" s="15">
        <f>HYPERLINK("https://docs.wto.org/imrd/directdoc.asp?DDFDocuments/t/G/SPS/NCHL42.DOC","EN")</f>
      </c>
      <c r="I12838" s="15">
        <f>HYPERLINK("https://docs.wto.org/imrd/directdoc.asp?DDFDocuments/u/G/SPS/NCHL42.DOC","FR")</f>
      </c>
      <c r="J12838" s="15">
        <f>HYPERLINK("https://docs.wto.org/imrd/directdoc.asp?DDFDocuments/v/G/SPS/NCHL42.DOC","ES")</f>
      </c>
    </row>
    <row r="12839">
      <c r="A12839" s="10" t="s">
        <v>21940</v>
      </c>
      <c r="B12839" s="11" t="s">
        <v>365</v>
      </c>
      <c r="C12839" s="10" t="s">
        <v>18</v>
      </c>
      <c r="D12839" s="12">
        <v>36417</v>
      </c>
      <c r="E12839" s="13" t="s">
        <v>21941</v>
      </c>
      <c r="F12839" s="13" t="s">
        <v>1282</v>
      </c>
      <c r="G12839" s="14"/>
      <c r="H12839" s="15">
        <f>HYPERLINK("https://docs.wto.org/imrd/directdoc.asp?DDFDocuments/t/G/SPS/NCHL43.DOC","EN")</f>
      </c>
      <c r="I12839" s="15">
        <f>HYPERLINK("https://docs.wto.org/imrd/directdoc.asp?DDFDocuments/u/G/SPS/NCHL43.DOC","FR")</f>
      </c>
      <c r="J12839" s="15">
        <f>HYPERLINK("https://docs.wto.org/imrd/directdoc.asp?DDFDocuments/v/G/SPS/NCHL43.DOC","ES")</f>
      </c>
    </row>
    <row r="12840">
      <c r="A12840" s="10" t="s">
        <v>21942</v>
      </c>
      <c r="B12840" s="11" t="s">
        <v>127</v>
      </c>
      <c r="C12840" s="10" t="s">
        <v>18</v>
      </c>
      <c r="D12840" s="12">
        <v>36417</v>
      </c>
      <c r="E12840" s="13" t="s">
        <v>21943</v>
      </c>
      <c r="F12840" s="13" t="s">
        <v>24</v>
      </c>
      <c r="G12840" s="14" t="s">
        <v>520</v>
      </c>
      <c r="H12840" s="15">
        <f>HYPERLINK("https://docs.wto.org/imrd/directdoc.asp?DDFDocuments/t/G/SPS/NHKG7.DOC","EN")</f>
      </c>
      <c r="I12840" s="15">
        <f>HYPERLINK("https://docs.wto.org/imrd/directdoc.asp?DDFDocuments/u/G/SPS/NHKG7.DOC","FR")</f>
      </c>
      <c r="J12840" s="15">
        <f>HYPERLINK("https://docs.wto.org/imrd/directdoc.asp?DDFDocuments/v/G/SPS/NHKG7.DOC","ES")</f>
      </c>
    </row>
    <row r="12841">
      <c r="A12841" s="10" t="s">
        <v>21944</v>
      </c>
      <c r="B12841" s="11" t="s">
        <v>365</v>
      </c>
      <c r="C12841" s="10" t="s">
        <v>18</v>
      </c>
      <c r="D12841" s="12">
        <v>36409</v>
      </c>
      <c r="E12841" s="13" t="s">
        <v>21945</v>
      </c>
      <c r="F12841" s="13" t="s">
        <v>1282</v>
      </c>
      <c r="G12841" s="14"/>
      <c r="H12841" s="15">
        <f>HYPERLINK("https://docs.wto.org/imrd/directdoc.asp?DDFDocuments/t/G/SPS/NCHL39.DOC","EN")</f>
      </c>
      <c r="I12841" s="15">
        <f>HYPERLINK("https://docs.wto.org/imrd/directdoc.asp?DDFDocuments/u/G/SPS/NCHL39.DOC","FR")</f>
      </c>
      <c r="J12841" s="15">
        <f>HYPERLINK("https://docs.wto.org/imrd/directdoc.asp?DDFDocuments/v/G/SPS/NCHL39.DOC","ES")</f>
      </c>
    </row>
    <row r="12842">
      <c r="A12842" s="10" t="s">
        <v>21946</v>
      </c>
      <c r="B12842" s="11" t="s">
        <v>365</v>
      </c>
      <c r="C12842" s="10" t="s">
        <v>18</v>
      </c>
      <c r="D12842" s="12">
        <v>36409</v>
      </c>
      <c r="E12842" s="13" t="s">
        <v>21947</v>
      </c>
      <c r="F12842" s="13" t="s">
        <v>24</v>
      </c>
      <c r="G12842" s="14"/>
      <c r="H12842" s="15">
        <f>HYPERLINK("https://docs.wto.org/imrd/directdoc.asp?DDFDocuments/t/G/SPS/NCHL40.DOC","EN")</f>
      </c>
      <c r="I12842" s="15">
        <f>HYPERLINK("https://docs.wto.org/imrd/directdoc.asp?DDFDocuments/u/G/SPS/NCHL40.DOC","FR")</f>
      </c>
      <c r="J12842" s="15">
        <f>HYPERLINK("https://docs.wto.org/imrd/directdoc.asp?DDFDocuments/v/G/SPS/NCHL40.DOC","ES")</f>
      </c>
    </row>
    <row r="12843">
      <c r="A12843" s="10" t="s">
        <v>21948</v>
      </c>
      <c r="B12843" s="11" t="s">
        <v>365</v>
      </c>
      <c r="C12843" s="10" t="s">
        <v>18</v>
      </c>
      <c r="D12843" s="12">
        <v>36409</v>
      </c>
      <c r="E12843" s="13" t="s">
        <v>21949</v>
      </c>
      <c r="F12843" s="13" t="s">
        <v>1282</v>
      </c>
      <c r="G12843" s="14"/>
      <c r="H12843" s="15">
        <f>HYPERLINK("https://docs.wto.org/imrd/directdoc.asp?DDFDocuments/t/G/SPS/NCHL41.DOC","EN")</f>
      </c>
      <c r="I12843" s="15">
        <f>HYPERLINK("https://docs.wto.org/imrd/directdoc.asp?DDFDocuments/u/G/SPS/NCHL41.DOC","FR")</f>
      </c>
      <c r="J12843" s="15">
        <f>HYPERLINK("https://docs.wto.org/imrd/directdoc.asp?DDFDocuments/v/G/SPS/NCHL41.DOC","ES")</f>
      </c>
    </row>
    <row r="12844">
      <c r="A12844" s="10" t="s">
        <v>21950</v>
      </c>
      <c r="B12844" s="11" t="s">
        <v>188</v>
      </c>
      <c r="C12844" s="10" t="s">
        <v>18</v>
      </c>
      <c r="D12844" s="12">
        <v>36406</v>
      </c>
      <c r="E12844" s="13" t="s">
        <v>6929</v>
      </c>
      <c r="F12844" s="13" t="s">
        <v>24</v>
      </c>
      <c r="G12844" s="14"/>
      <c r="H12844" s="15">
        <f>HYPERLINK("https://docs.wto.org/imrd/directdoc.asp?DDFDocuments/t/g/sps/naus105.doc","EN")</f>
      </c>
      <c r="I12844" s="15">
        <f>HYPERLINK("https://docs.wto.org/imrd/directdoc.asp?DDFDocuments/u/g/sps/naus105.doc","FR")</f>
      </c>
      <c r="J12844" s="15">
        <f>HYPERLINK("https://docs.wto.org/imrd/directdoc.asp?DDFDocuments/v/g/sps/naus105.doc","ES")</f>
      </c>
    </row>
    <row r="12845">
      <c r="A12845" s="10" t="s">
        <v>21951</v>
      </c>
      <c r="B12845" s="11" t="s">
        <v>188</v>
      </c>
      <c r="C12845" s="10" t="s">
        <v>12</v>
      </c>
      <c r="D12845" s="12">
        <v>36406</v>
      </c>
      <c r="E12845" s="13" t="s">
        <v>21952</v>
      </c>
      <c r="F12845" s="13" t="s">
        <v>14767</v>
      </c>
      <c r="G12845" s="14" t="s">
        <v>257</v>
      </c>
      <c r="H12845" s="15">
        <f>HYPERLINK("https://docs.wto.org/imrd/directdoc.asp?DDFDocuments/t/G/SPS/NAUS106.DOC","EN")</f>
      </c>
      <c r="I12845" s="15">
        <f>HYPERLINK("https://docs.wto.org/imrd/directdoc.asp?DDFDocuments/u/G/SPS/NAUS106.DOC","FR")</f>
      </c>
      <c r="J12845" s="15">
        <f>HYPERLINK("https://docs.wto.org/imrd/directdoc.asp?DDFDocuments/v/G/SPS/NAUS106.DOC","ES")</f>
      </c>
    </row>
    <row r="12846">
      <c r="A12846" s="10" t="s">
        <v>21953</v>
      </c>
      <c r="B12846" s="11" t="s">
        <v>153</v>
      </c>
      <c r="C12846" s="10" t="s">
        <v>18</v>
      </c>
      <c r="D12846" s="12">
        <v>36404</v>
      </c>
      <c r="E12846" s="13" t="s">
        <v>21954</v>
      </c>
      <c r="F12846" s="13" t="s">
        <v>223</v>
      </c>
      <c r="G12846" s="14"/>
      <c r="H12846" s="15">
        <f>HYPERLINK("https://docs.wto.org/imrd/directdoc.asp?DDFDocuments/q/G/SPS/NKOR62.pdf","EN")</f>
      </c>
      <c r="I12846" s="15">
        <f>HYPERLINK("https://docs.wto.org/imrd/directdoc.asp?DDFDocuments/r/G/SPS/NKOR62.pdf","FR")</f>
      </c>
      <c r="J12846" s="15">
        <f>HYPERLINK("https://docs.wto.org/imrd/directdoc.asp?DDFDocuments/s/G/SPS/NKOR62.pdf","ES")</f>
      </c>
    </row>
    <row r="12847">
      <c r="A12847" s="10" t="s">
        <v>21955</v>
      </c>
      <c r="B12847" s="11" t="s">
        <v>90</v>
      </c>
      <c r="C12847" s="10" t="s">
        <v>18</v>
      </c>
      <c r="D12847" s="12">
        <v>36404</v>
      </c>
      <c r="E12847" s="13" t="s">
        <v>21956</v>
      </c>
      <c r="F12847" s="13" t="s">
        <v>14767</v>
      </c>
      <c r="G12847" s="14" t="s">
        <v>257</v>
      </c>
      <c r="H12847" s="15">
        <f>HYPERLINK("https://docs.wto.org/imrd/directdoc.asp?DDFDocuments/t/G/SPS/NMUS1.DOC","EN")</f>
      </c>
      <c r="I12847" s="15">
        <f>HYPERLINK("https://docs.wto.org/imrd/directdoc.asp?DDFDocuments/u/G/SPS/NMUS1.DOC","FR")</f>
      </c>
      <c r="J12847" s="15">
        <f>HYPERLINK("https://docs.wto.org/imrd/directdoc.asp?DDFDocuments/v/G/SPS/NMUS1.DOC","ES")</f>
      </c>
    </row>
    <row r="12848">
      <c r="A12848" s="10" t="s">
        <v>21957</v>
      </c>
      <c r="B12848" s="11" t="s">
        <v>161</v>
      </c>
      <c r="C12848" s="10" t="s">
        <v>201</v>
      </c>
      <c r="D12848" s="12">
        <v>36404</v>
      </c>
      <c r="E12848" s="13" t="s">
        <v>19</v>
      </c>
      <c r="F12848" s="13" t="s">
        <v>21958</v>
      </c>
      <c r="G12848" s="14"/>
      <c r="H12848" s="15">
        <f>HYPERLINK("https://docs.wto.org/imrd/directdoc.asp?DDFDocuments/t/g/sps/nusa173c1.doc","EN")</f>
      </c>
      <c r="I12848" s="15">
        <f>HYPERLINK("https://docs.wto.org/imrd/directdoc.asp?DDFDocuments/u/g/sps/nusa173c1.doc","FR")</f>
      </c>
      <c r="J12848" s="15">
        <f>HYPERLINK("https://docs.wto.org/imrd/directdoc.asp?DDFDocuments/v/g/sps/nusa173c1.doc","ES")</f>
      </c>
    </row>
    <row r="12849">
      <c r="A12849" s="10" t="s">
        <v>21959</v>
      </c>
      <c r="B12849" s="11" t="s">
        <v>161</v>
      </c>
      <c r="C12849" s="10" t="s">
        <v>12</v>
      </c>
      <c r="D12849" s="12">
        <v>36404</v>
      </c>
      <c r="E12849" s="13" t="s">
        <v>21960</v>
      </c>
      <c r="F12849" s="13" t="s">
        <v>32</v>
      </c>
      <c r="G12849" s="14" t="s">
        <v>72</v>
      </c>
      <c r="H12849" s="15">
        <f>HYPERLINK("https://docs.wto.org/imrd/directdoc.asp?DDFDocuments/q/G/SPS/NUSA182.pdf","EN")</f>
      </c>
      <c r="I12849" s="15">
        <f>HYPERLINK("https://docs.wto.org/imrd/directdoc.asp?DDFDocuments/r/G/SPS/NUSA182.pdf","FR")</f>
      </c>
      <c r="J12849" s="15">
        <f>HYPERLINK("https://docs.wto.org/imrd/directdoc.asp?DDFDocuments/s/G/SPS/NUSA182.pdf","ES")</f>
      </c>
    </row>
    <row r="12850">
      <c r="A12850" s="10" t="s">
        <v>21961</v>
      </c>
      <c r="B12850" s="11" t="s">
        <v>233</v>
      </c>
      <c r="C12850" s="10" t="s">
        <v>40</v>
      </c>
      <c r="D12850" s="12">
        <v>36402</v>
      </c>
      <c r="E12850" s="13" t="s">
        <v>19</v>
      </c>
      <c r="F12850" s="13" t="s">
        <v>21818</v>
      </c>
      <c r="G12850" s="14" t="s">
        <v>257</v>
      </c>
      <c r="H12850" s="15">
        <f>HYPERLINK("https://docs.wto.org/imrd/directdoc.asp?DDFDocuments/t/G/SPS/NPER11A1.DOC","EN")</f>
      </c>
      <c r="I12850" s="15">
        <f>HYPERLINK("https://docs.wto.org/imrd/directdoc.asp?DDFDocuments/u/G/SPS/NPER11A1.DOC","FR")</f>
      </c>
      <c r="J12850" s="15">
        <f>HYPERLINK("https://docs.wto.org/imrd/directdoc.asp?DDFDocuments/v/G/SPS/NPER11A1.DOC","ES")</f>
      </c>
    </row>
    <row r="12851">
      <c r="A12851" s="10" t="s">
        <v>21962</v>
      </c>
      <c r="B12851" s="11" t="s">
        <v>233</v>
      </c>
      <c r="C12851" s="10" t="s">
        <v>18</v>
      </c>
      <c r="D12851" s="12">
        <v>36402</v>
      </c>
      <c r="E12851" s="13" t="s">
        <v>21963</v>
      </c>
      <c r="F12851" s="13" t="s">
        <v>17979</v>
      </c>
      <c r="G12851" s="14"/>
      <c r="H12851" s="15">
        <f>HYPERLINK("https://docs.wto.org/imrd/directdoc.asp?DDFDocuments/t/G/SPS/NPER13.DOC","EN")</f>
      </c>
      <c r="I12851" s="15">
        <f>HYPERLINK("https://docs.wto.org/imrd/directdoc.asp?DDFDocuments/u/G/SPS/NPER13.DOC","FR")</f>
      </c>
      <c r="J12851" s="15">
        <f>HYPERLINK("https://docs.wto.org/imrd/directdoc.asp?DDFDocuments/v/G/SPS/NPER13.DOC","ES")</f>
      </c>
    </row>
    <row r="12852">
      <c r="A12852" s="10" t="s">
        <v>21964</v>
      </c>
      <c r="B12852" s="11" t="s">
        <v>1093</v>
      </c>
      <c r="C12852" s="10" t="s">
        <v>18</v>
      </c>
      <c r="D12852" s="12">
        <v>36399</v>
      </c>
      <c r="E12852" s="13" t="s">
        <v>20693</v>
      </c>
      <c r="F12852" s="13" t="s">
        <v>3339</v>
      </c>
      <c r="G12852" s="14"/>
      <c r="H12852" s="15">
        <f>HYPERLINK("https://docs.wto.org/imrd/directdoc.asp?DDFDocuments/t/G/SPS/NNLD42.DOC","EN")</f>
      </c>
      <c r="I12852" s="15">
        <f>HYPERLINK("https://docs.wto.org/imrd/directdoc.asp?DDFDocuments/u/G/SPS/NNLD42.DOC","FR")</f>
      </c>
      <c r="J12852" s="15">
        <f>HYPERLINK("https://docs.wto.org/imrd/directdoc.asp?DDFDocuments/v/G/SPS/NNLD42.DOC","ES")</f>
      </c>
    </row>
    <row r="12853">
      <c r="A12853" s="10" t="s">
        <v>21965</v>
      </c>
      <c r="B12853" s="11" t="s">
        <v>1093</v>
      </c>
      <c r="C12853" s="10" t="s">
        <v>18</v>
      </c>
      <c r="D12853" s="12">
        <v>36399</v>
      </c>
      <c r="E12853" s="13" t="s">
        <v>20693</v>
      </c>
      <c r="F12853" s="13" t="s">
        <v>3339</v>
      </c>
      <c r="G12853" s="14"/>
      <c r="H12853" s="15">
        <f>HYPERLINK("https://docs.wto.org/imrd/directdoc.asp?DDFDocuments/t/G/SPS/NNLD43.DOC","EN")</f>
      </c>
      <c r="I12853" s="15">
        <f>HYPERLINK("https://docs.wto.org/imrd/directdoc.asp?DDFDocuments/u/G/SPS/NNLD43.DOC","FR")</f>
      </c>
      <c r="J12853" s="15">
        <f>HYPERLINK("https://docs.wto.org/imrd/directdoc.asp?DDFDocuments/v/G/SPS/NNLD43.DOC","ES")</f>
      </c>
    </row>
    <row r="12854">
      <c r="A12854" s="10" t="s">
        <v>21966</v>
      </c>
      <c r="B12854" s="11" t="s">
        <v>1093</v>
      </c>
      <c r="C12854" s="10" t="s">
        <v>18</v>
      </c>
      <c r="D12854" s="12">
        <v>36399</v>
      </c>
      <c r="E12854" s="13" t="s">
        <v>20693</v>
      </c>
      <c r="F12854" s="13" t="s">
        <v>3339</v>
      </c>
      <c r="G12854" s="14"/>
      <c r="H12854" s="15">
        <f>HYPERLINK("https://docs.wto.org/imrd/directdoc.asp?DDFDocuments/t/G/SPS/NNLD44.DOC","EN")</f>
      </c>
      <c r="I12854" s="15">
        <f>HYPERLINK("https://docs.wto.org/imrd/directdoc.asp?DDFDocuments/u/G/SPS/NNLD44.DOC","FR")</f>
      </c>
      <c r="J12854" s="15">
        <f>HYPERLINK("https://docs.wto.org/imrd/directdoc.asp?DDFDocuments/v/G/SPS/NNLD44.DOC","ES")</f>
      </c>
    </row>
    <row r="12855">
      <c r="A12855" s="10" t="s">
        <v>21967</v>
      </c>
      <c r="B12855" s="11" t="s">
        <v>1093</v>
      </c>
      <c r="C12855" s="10" t="s">
        <v>18</v>
      </c>
      <c r="D12855" s="12">
        <v>36399</v>
      </c>
      <c r="E12855" s="13" t="s">
        <v>20693</v>
      </c>
      <c r="F12855" s="13" t="s">
        <v>3339</v>
      </c>
      <c r="G12855" s="14"/>
      <c r="H12855" s="15">
        <f>HYPERLINK("https://docs.wto.org/imrd/directdoc.asp?DDFDocuments/t/G/SPS/NNLD45.DOC","EN")</f>
      </c>
      <c r="I12855" s="15">
        <f>HYPERLINK("https://docs.wto.org/imrd/directdoc.asp?DDFDocuments/u/G/SPS/NNLD45.DOC","FR")</f>
      </c>
      <c r="J12855" s="15">
        <f>HYPERLINK("https://docs.wto.org/imrd/directdoc.asp?DDFDocuments/v/G/SPS/NNLD45.DOC","ES")</f>
      </c>
    </row>
    <row r="12856">
      <c r="A12856" s="10" t="s">
        <v>21968</v>
      </c>
      <c r="B12856" s="11" t="s">
        <v>1093</v>
      </c>
      <c r="C12856" s="10" t="s">
        <v>18</v>
      </c>
      <c r="D12856" s="12">
        <v>36399</v>
      </c>
      <c r="E12856" s="13" t="s">
        <v>20693</v>
      </c>
      <c r="F12856" s="13" t="s">
        <v>3339</v>
      </c>
      <c r="G12856" s="14"/>
      <c r="H12856" s="15">
        <f>HYPERLINK("https://docs.wto.org/imrd/directdoc.asp?DDFDocuments/t/G/SPS/NNLD46.DOC","EN")</f>
      </c>
      <c r="I12856" s="15">
        <f>HYPERLINK("https://docs.wto.org/imrd/directdoc.asp?DDFDocuments/u/G/SPS/NNLD46.DOC","FR")</f>
      </c>
      <c r="J12856" s="15">
        <f>HYPERLINK("https://docs.wto.org/imrd/directdoc.asp?DDFDocuments/v/G/SPS/NNLD46.DOC","ES")</f>
      </c>
    </row>
    <row r="12857">
      <c r="A12857" s="10" t="s">
        <v>21969</v>
      </c>
      <c r="B12857" s="11" t="s">
        <v>2065</v>
      </c>
      <c r="C12857" s="10" t="s">
        <v>12</v>
      </c>
      <c r="D12857" s="12">
        <v>36398</v>
      </c>
      <c r="E12857" s="13" t="s">
        <v>21970</v>
      </c>
      <c r="F12857" s="13" t="s">
        <v>14767</v>
      </c>
      <c r="G12857" s="14" t="s">
        <v>257</v>
      </c>
      <c r="H12857" s="15">
        <f>HYPERLINK("https://docs.wto.org/imrd/directdoc.asp?DDFDocuments/t/G/SPS/NMAC3.DOC","EN")</f>
      </c>
      <c r="I12857" s="15">
        <f>HYPERLINK("https://docs.wto.org/imrd/directdoc.asp?DDFDocuments/u/G/SPS/NMAC3.DOC","FR")</f>
      </c>
      <c r="J12857" s="15">
        <f>HYPERLINK("https://docs.wto.org/imrd/directdoc.asp?DDFDocuments/v/G/SPS/NMAC3.DOC","ES")</f>
      </c>
    </row>
    <row r="12858">
      <c r="A12858" s="10" t="s">
        <v>21971</v>
      </c>
      <c r="B12858" s="11" t="s">
        <v>127</v>
      </c>
      <c r="C12858" s="10" t="s">
        <v>54</v>
      </c>
      <c r="D12858" s="12">
        <v>36391</v>
      </c>
      <c r="E12858" s="13" t="s">
        <v>19</v>
      </c>
      <c r="F12858" s="13" t="s">
        <v>14767</v>
      </c>
      <c r="G12858" s="14" t="s">
        <v>21972</v>
      </c>
      <c r="H12858" s="15">
        <f>HYPERLINK("https://docs.wto.org/imrd/directdoc.asp?DDFDocuments/t/G/SPS/NHKG4A1.DOC","EN")</f>
      </c>
      <c r="I12858" s="15">
        <f>HYPERLINK("https://docs.wto.org/imrd/directdoc.asp?DDFDocuments/u/G/SPS/NHKG4A1.DOC","FR")</f>
      </c>
      <c r="J12858" s="15">
        <f>HYPERLINK("https://docs.wto.org/imrd/directdoc.asp?DDFDocuments/v/G/SPS/NHKG4A1.DOC","ES")</f>
      </c>
    </row>
    <row r="12859">
      <c r="A12859" s="10" t="s">
        <v>21973</v>
      </c>
      <c r="B12859" s="11" t="s">
        <v>4069</v>
      </c>
      <c r="C12859" s="10" t="s">
        <v>18</v>
      </c>
      <c r="D12859" s="12">
        <v>36391</v>
      </c>
      <c r="E12859" s="13" t="s">
        <v>13865</v>
      </c>
      <c r="F12859" s="13" t="s">
        <v>24</v>
      </c>
      <c r="G12859" s="14"/>
      <c r="H12859" s="15">
        <f>HYPERLINK("https://docs.wto.org/imrd/directdoc.asp?DDFDocuments/t/G/SPS/NLVA28.DOC","EN")</f>
      </c>
      <c r="I12859" s="15">
        <f>HYPERLINK("https://docs.wto.org/imrd/directdoc.asp?DDFDocuments/u/G/SPS/NLVA28.DOC","FR")</f>
      </c>
      <c r="J12859" s="15">
        <f>HYPERLINK("https://docs.wto.org/imrd/directdoc.asp?DDFDocuments/v/G/SPS/NLVA28.DOC","ES")</f>
      </c>
    </row>
    <row r="12860">
      <c r="A12860" s="10" t="s">
        <v>21974</v>
      </c>
      <c r="B12860" s="11" t="s">
        <v>195</v>
      </c>
      <c r="C12860" s="10" t="s">
        <v>18</v>
      </c>
      <c r="D12860" s="12">
        <v>36391</v>
      </c>
      <c r="E12860" s="13" t="s">
        <v>21975</v>
      </c>
      <c r="F12860" s="13" t="s">
        <v>6759</v>
      </c>
      <c r="G12860" s="14" t="s">
        <v>520</v>
      </c>
      <c r="H12860" s="15">
        <f>HYPERLINK("https://docs.wto.org/imrd/directdoc.asp?DDFDocuments/q/G/SPS/NNZL46.pdf","EN")</f>
      </c>
      <c r="I12860" s="15">
        <f>HYPERLINK("https://docs.wto.org/imrd/directdoc.asp?DDFDocuments/r/G/SPS/NNZL46.pdf","FR")</f>
      </c>
      <c r="J12860" s="15">
        <f>HYPERLINK("https://docs.wto.org/imrd/directdoc.asp?DDFDocuments/s/G/SPS/NNZL46.pdf","ES")</f>
      </c>
    </row>
    <row r="12861">
      <c r="A12861" s="10" t="s">
        <v>21976</v>
      </c>
      <c r="B12861" s="11" t="s">
        <v>286</v>
      </c>
      <c r="C12861" s="10" t="s">
        <v>12</v>
      </c>
      <c r="D12861" s="12">
        <v>36391</v>
      </c>
      <c r="E12861" s="13" t="s">
        <v>21977</v>
      </c>
      <c r="F12861" s="13" t="s">
        <v>21689</v>
      </c>
      <c r="G12861" s="14" t="s">
        <v>257</v>
      </c>
      <c r="H12861" s="15">
        <f>HYPERLINK("https://docs.wto.org/imrd/directdoc.asp?DDFDocuments/t/G/SPS/NPRY1.DOC","EN")</f>
      </c>
      <c r="I12861" s="15">
        <f>HYPERLINK("https://docs.wto.org/imrd/directdoc.asp?DDFDocuments/u/G/SPS/NPRY1.DOC","FR")</f>
      </c>
      <c r="J12861" s="15">
        <f>HYPERLINK("https://docs.wto.org/imrd/directdoc.asp?DDFDocuments/v/G/SPS/NPRY1.DOC","ES")</f>
      </c>
    </row>
    <row r="12862">
      <c r="A12862" s="10" t="s">
        <v>21978</v>
      </c>
      <c r="B12862" s="11" t="s">
        <v>2065</v>
      </c>
      <c r="C12862" s="10" t="s">
        <v>12</v>
      </c>
      <c r="D12862" s="12">
        <v>36385</v>
      </c>
      <c r="E12862" s="13" t="s">
        <v>21979</v>
      </c>
      <c r="F12862" s="13" t="s">
        <v>14767</v>
      </c>
      <c r="G12862" s="14" t="s">
        <v>257</v>
      </c>
      <c r="H12862" s="15">
        <f>HYPERLINK("https://docs.wto.org/imrd/directdoc.asp?DDFDocuments/t/G/SPS/NMAC2.DOC","EN")</f>
      </c>
      <c r="I12862" s="15">
        <f>HYPERLINK("https://docs.wto.org/imrd/directdoc.asp?DDFDocuments/u/G/SPS/NMAC2.DOC","FR")</f>
      </c>
      <c r="J12862" s="15">
        <f>HYPERLINK("https://docs.wto.org/imrd/directdoc.asp?DDFDocuments/v/G/SPS/NMAC2.DOC","ES")</f>
      </c>
    </row>
    <row r="12863">
      <c r="A12863" s="10" t="s">
        <v>21980</v>
      </c>
      <c r="B12863" s="11" t="s">
        <v>183</v>
      </c>
      <c r="C12863" s="10" t="s">
        <v>18</v>
      </c>
      <c r="D12863" s="12">
        <v>36383</v>
      </c>
      <c r="E12863" s="13" t="s">
        <v>21981</v>
      </c>
      <c r="F12863" s="13" t="s">
        <v>1282</v>
      </c>
      <c r="G12863" s="14"/>
      <c r="H12863" s="15">
        <f>HYPERLINK("https://docs.wto.org/imrd/directdoc.asp?DDFDocuments/t/G/SPS/NARG49.DOC","EN")</f>
      </c>
      <c r="I12863" s="15">
        <f>HYPERLINK("https://docs.wto.org/imrd/directdoc.asp?DDFDocuments/u/G/SPS/NARG49.DOC","FR")</f>
      </c>
      <c r="J12863" s="15">
        <f>HYPERLINK("https://docs.wto.org/imrd/directdoc.asp?DDFDocuments/v/G/SPS/NARG49.DOC","ES")</f>
      </c>
    </row>
    <row r="12864">
      <c r="A12864" s="10" t="s">
        <v>21982</v>
      </c>
      <c r="B12864" s="11" t="s">
        <v>183</v>
      </c>
      <c r="C12864" s="10" t="s">
        <v>12</v>
      </c>
      <c r="D12864" s="12">
        <v>36383</v>
      </c>
      <c r="E12864" s="13" t="s">
        <v>21983</v>
      </c>
      <c r="F12864" s="13" t="s">
        <v>14767</v>
      </c>
      <c r="G12864" s="14" t="s">
        <v>257</v>
      </c>
      <c r="H12864" s="15">
        <f>HYPERLINK("https://docs.wto.org/imrd/directdoc.asp?DDFDocuments/t/G/SPS/narg50.DOC","EN")</f>
      </c>
      <c r="I12864" s="15">
        <f>HYPERLINK("https://docs.wto.org/imrd/directdoc.asp?DDFDocuments/u/G/SPS/narg50.DOC","FR")</f>
      </c>
      <c r="J12864" s="15">
        <f>HYPERLINK("https://docs.wto.org/imrd/directdoc.asp?DDFDocuments/v/G/SPS/narg50.DOC","ES")</f>
      </c>
    </row>
    <row r="12865">
      <c r="A12865" s="10" t="s">
        <v>21984</v>
      </c>
      <c r="B12865" s="11" t="s">
        <v>183</v>
      </c>
      <c r="C12865" s="10" t="s">
        <v>12</v>
      </c>
      <c r="D12865" s="12">
        <v>36383</v>
      </c>
      <c r="E12865" s="13" t="s">
        <v>21983</v>
      </c>
      <c r="F12865" s="13" t="s">
        <v>14767</v>
      </c>
      <c r="G12865" s="14" t="s">
        <v>257</v>
      </c>
      <c r="H12865" s="15">
        <f>HYPERLINK("https://docs.wto.org/imrd/directdoc.asp?DDFDocuments/t/G/SPS/NARG51.DOC","EN")</f>
      </c>
      <c r="I12865" s="15">
        <f>HYPERLINK("https://docs.wto.org/imrd/directdoc.asp?DDFDocuments/u/G/SPS/NARG51.DOC","FR")</f>
      </c>
      <c r="J12865" s="15">
        <f>HYPERLINK("https://docs.wto.org/imrd/directdoc.asp?DDFDocuments/v/G/SPS/NARG51.DOC","ES")</f>
      </c>
    </row>
    <row r="12866">
      <c r="A12866" s="10" t="s">
        <v>21985</v>
      </c>
      <c r="B12866" s="11" t="s">
        <v>183</v>
      </c>
      <c r="C12866" s="10" t="s">
        <v>12</v>
      </c>
      <c r="D12866" s="12">
        <v>36383</v>
      </c>
      <c r="E12866" s="13" t="s">
        <v>21986</v>
      </c>
      <c r="F12866" s="13" t="s">
        <v>20964</v>
      </c>
      <c r="G12866" s="14" t="s">
        <v>257</v>
      </c>
      <c r="H12866" s="15">
        <f>HYPERLINK("https://docs.wto.org/imrd/directdoc.asp?DDFDocuments/t/G/SPS/narg52.DOC","EN")</f>
      </c>
      <c r="I12866" s="15">
        <f>HYPERLINK("https://docs.wto.org/imrd/directdoc.asp?DDFDocuments/u/G/SPS/narg52.DOC","FR")</f>
      </c>
      <c r="J12866" s="15">
        <f>HYPERLINK("https://docs.wto.org/imrd/directdoc.asp?DDFDocuments/v/G/SPS/narg52.DOC","ES")</f>
      </c>
    </row>
    <row r="12867">
      <c r="A12867" s="10" t="s">
        <v>21987</v>
      </c>
      <c r="B12867" s="11" t="s">
        <v>183</v>
      </c>
      <c r="C12867" s="10" t="s">
        <v>12</v>
      </c>
      <c r="D12867" s="12">
        <v>36383</v>
      </c>
      <c r="E12867" s="13" t="s">
        <v>21988</v>
      </c>
      <c r="F12867" s="13" t="s">
        <v>14767</v>
      </c>
      <c r="G12867" s="14" t="s">
        <v>21972</v>
      </c>
      <c r="H12867" s="15">
        <f>HYPERLINK("https://docs.wto.org/imrd/directdoc.asp?DDFDocuments/t/G/SPS/NARG53.DOC","EN")</f>
      </c>
      <c r="I12867" s="15">
        <f>HYPERLINK("https://docs.wto.org/imrd/directdoc.asp?DDFDocuments/u/G/SPS/NARG53.DOC","FR")</f>
      </c>
      <c r="J12867" s="15">
        <f>HYPERLINK("https://docs.wto.org/imrd/directdoc.asp?DDFDocuments/v/G/SPS/NARG53.DOC","ES")</f>
      </c>
    </row>
    <row r="12868">
      <c r="A12868" s="10" t="s">
        <v>21989</v>
      </c>
      <c r="B12868" s="11" t="s">
        <v>365</v>
      </c>
      <c r="C12868" s="10" t="s">
        <v>18</v>
      </c>
      <c r="D12868" s="12">
        <v>36383</v>
      </c>
      <c r="E12868" s="13" t="s">
        <v>21990</v>
      </c>
      <c r="F12868" s="13" t="s">
        <v>1282</v>
      </c>
      <c r="G12868" s="14"/>
      <c r="H12868" s="15">
        <f>HYPERLINK("https://docs.wto.org/imrd/directdoc.asp?DDFDocuments/t/G/SPS/NCHL37.DOC","EN")</f>
      </c>
      <c r="I12868" s="15">
        <f>HYPERLINK("https://docs.wto.org/imrd/directdoc.asp?DDFDocuments/u/G/SPS/NCHL37.DOC","FR")</f>
      </c>
      <c r="J12868" s="15">
        <f>HYPERLINK("https://docs.wto.org/imrd/directdoc.asp?DDFDocuments/v/G/SPS/NCHL37.DOC","ES")</f>
      </c>
    </row>
    <row r="12869">
      <c r="A12869" s="10" t="s">
        <v>21991</v>
      </c>
      <c r="B12869" s="11" t="s">
        <v>87</v>
      </c>
      <c r="C12869" s="10" t="s">
        <v>18</v>
      </c>
      <c r="D12869" s="12">
        <v>36382</v>
      </c>
      <c r="E12869" s="13" t="s">
        <v>2561</v>
      </c>
      <c r="F12869" s="13" t="s">
        <v>868</v>
      </c>
      <c r="G12869" s="14"/>
      <c r="H12869" s="15">
        <f>HYPERLINK("https://docs.wto.org/imrd/directdoc.asp?DDFDocuments/t/G/SPS/NMEX146.DOC","EN")</f>
      </c>
      <c r="I12869" s="15">
        <f>HYPERLINK("https://docs.wto.org/imrd/directdoc.asp?DDFDocuments/u/G/SPS/NMEX146.DOC","FR")</f>
      </c>
      <c r="J12869" s="15">
        <f>HYPERLINK("https://docs.wto.org/imrd/directdoc.asp?DDFDocuments/v/G/SPS/NMEX146.DOC","ES")</f>
      </c>
    </row>
    <row r="12870">
      <c r="A12870" s="10" t="s">
        <v>21992</v>
      </c>
      <c r="B12870" s="11" t="s">
        <v>87</v>
      </c>
      <c r="C12870" s="10" t="s">
        <v>18</v>
      </c>
      <c r="D12870" s="12">
        <v>36382</v>
      </c>
      <c r="E12870" s="13" t="s">
        <v>8460</v>
      </c>
      <c r="F12870" s="13" t="s">
        <v>455</v>
      </c>
      <c r="G12870" s="14"/>
      <c r="H12870" s="15">
        <f>HYPERLINK("https://docs.wto.org/imrd/directdoc.asp?DDFDocuments/t/G/SPS/NMEX148.DOC","EN")</f>
      </c>
      <c r="I12870" s="15">
        <f>HYPERLINK("https://docs.wto.org/imrd/directdoc.asp?DDFDocuments/u/G/SPS/NMEX148.DOC","FR")</f>
      </c>
      <c r="J12870" s="15">
        <f>HYPERLINK("https://docs.wto.org/imrd/directdoc.asp?DDFDocuments/v/G/SPS/NMEX148.DOC","ES")</f>
      </c>
    </row>
    <row r="12871">
      <c r="A12871" s="10" t="s">
        <v>21993</v>
      </c>
      <c r="B12871" s="11" t="s">
        <v>87</v>
      </c>
      <c r="C12871" s="10" t="s">
        <v>12</v>
      </c>
      <c r="D12871" s="12">
        <v>36382</v>
      </c>
      <c r="E12871" s="13" t="s">
        <v>20620</v>
      </c>
      <c r="F12871" s="13" t="s">
        <v>4966</v>
      </c>
      <c r="G12871" s="14"/>
      <c r="H12871" s="15">
        <f>HYPERLINK("https://docs.wto.org/imrd/directdoc.asp?DDFDocuments/t/G/SPS/NMEX149.DOC","EN")</f>
      </c>
      <c r="I12871" s="15">
        <f>HYPERLINK("https://docs.wto.org/imrd/directdoc.asp?DDFDocuments/u/G/SPS/NMEX149.DOC","FR")</f>
      </c>
      <c r="J12871" s="15">
        <f>HYPERLINK("https://docs.wto.org/imrd/directdoc.asp?DDFDocuments/v/G/SPS/NMEX149.DOC","ES")</f>
      </c>
    </row>
    <row r="12872">
      <c r="A12872" s="10" t="s">
        <v>21994</v>
      </c>
      <c r="B12872" s="11" t="s">
        <v>720</v>
      </c>
      <c r="C12872" s="10" t="s">
        <v>18</v>
      </c>
      <c r="D12872" s="12">
        <v>36378</v>
      </c>
      <c r="E12872" s="13" t="s">
        <v>21995</v>
      </c>
      <c r="F12872" s="13" t="s">
        <v>3627</v>
      </c>
      <c r="G12872" s="14"/>
      <c r="H12872" s="15">
        <f>HYPERLINK("https://docs.wto.org/imrd/directdoc.asp?DDFDocuments/t/G/SPS/NSLV20.DOC","EN")</f>
      </c>
      <c r="I12872" s="15">
        <f>HYPERLINK("https://docs.wto.org/imrd/directdoc.asp?DDFDocuments/u/G/SPS/NSLV20.DOC","FR")</f>
      </c>
      <c r="J12872" s="15">
        <f>HYPERLINK("https://docs.wto.org/imrd/directdoc.asp?DDFDocuments/v/G/SPS/NSLV20.DOC","ES")</f>
      </c>
    </row>
    <row r="12873">
      <c r="A12873" s="10" t="s">
        <v>21996</v>
      </c>
      <c r="B12873" s="11" t="s">
        <v>720</v>
      </c>
      <c r="C12873" s="10" t="s">
        <v>18</v>
      </c>
      <c r="D12873" s="12">
        <v>36378</v>
      </c>
      <c r="E12873" s="13" t="s">
        <v>21997</v>
      </c>
      <c r="F12873" s="13" t="s">
        <v>144</v>
      </c>
      <c r="G12873" s="14"/>
      <c r="H12873" s="15">
        <f>HYPERLINK("https://docs.wto.org/imrd/directdoc.asp?DDFDocuments/t/G/SPS/NSLV21.DOC","EN")</f>
      </c>
      <c r="I12873" s="15">
        <f>HYPERLINK("https://docs.wto.org/imrd/directdoc.asp?DDFDocuments/u/G/SPS/NSLV21.DOC","FR")</f>
      </c>
      <c r="J12873" s="15">
        <f>HYPERLINK("https://docs.wto.org/imrd/directdoc.asp?DDFDocuments/v/G/SPS/NSLV21.DOC","ES")</f>
      </c>
    </row>
    <row r="12874">
      <c r="A12874" s="10" t="s">
        <v>21998</v>
      </c>
      <c r="B12874" s="11" t="s">
        <v>720</v>
      </c>
      <c r="C12874" s="10" t="s">
        <v>18</v>
      </c>
      <c r="D12874" s="12">
        <v>36378</v>
      </c>
      <c r="E12874" s="13" t="s">
        <v>21999</v>
      </c>
      <c r="F12874" s="13" t="s">
        <v>283</v>
      </c>
      <c r="G12874" s="14"/>
      <c r="H12874" s="15">
        <f>HYPERLINK("https://docs.wto.org/imrd/directdoc.asp?DDFDocuments/t/G/SPS/NSLV25.DOC","EN")</f>
      </c>
      <c r="I12874" s="15">
        <f>HYPERLINK("https://docs.wto.org/imrd/directdoc.asp?DDFDocuments/u/G/SPS/NSLV25.DOC","FR")</f>
      </c>
      <c r="J12874" s="15">
        <f>HYPERLINK("https://docs.wto.org/imrd/directdoc.asp?DDFDocuments/v/G/SPS/NSLV25.DOC","ES")</f>
      </c>
    </row>
    <row r="12875">
      <c r="A12875" s="10" t="s">
        <v>22000</v>
      </c>
      <c r="B12875" s="11" t="s">
        <v>161</v>
      </c>
      <c r="C12875" s="10" t="s">
        <v>54</v>
      </c>
      <c r="D12875" s="12">
        <v>36378</v>
      </c>
      <c r="E12875" s="13" t="s">
        <v>19</v>
      </c>
      <c r="F12875" s="13" t="s">
        <v>21818</v>
      </c>
      <c r="G12875" s="14" t="s">
        <v>257</v>
      </c>
      <c r="H12875" s="15">
        <f>HYPERLINK("https://docs.wto.org/imrd/directdoc.asp?DDFDocuments/t/G/SPS/NUSA166A1.DOC","EN")</f>
      </c>
      <c r="I12875" s="15">
        <f>HYPERLINK("https://docs.wto.org/imrd/directdoc.asp?DDFDocuments/u/G/SPS/NUSA166A1.DOC","FR")</f>
      </c>
      <c r="J12875" s="15">
        <f>HYPERLINK("https://docs.wto.org/imrd/directdoc.asp?DDFDocuments/v/G/SPS/NUSA166A1.DOC","ES")</f>
      </c>
    </row>
    <row r="12876">
      <c r="A12876" s="10" t="s">
        <v>22001</v>
      </c>
      <c r="B12876" s="11" t="s">
        <v>161</v>
      </c>
      <c r="C12876" s="10" t="s">
        <v>54</v>
      </c>
      <c r="D12876" s="12">
        <v>36378</v>
      </c>
      <c r="E12876" s="13" t="s">
        <v>19</v>
      </c>
      <c r="F12876" s="13" t="s">
        <v>14767</v>
      </c>
      <c r="G12876" s="14" t="s">
        <v>1412</v>
      </c>
      <c r="H12876" s="15">
        <f>HYPERLINK("https://docs.wto.org/imrd/directdoc.asp?DDFDocuments/t/G/SPS/NUSA167A1.DOC","EN")</f>
      </c>
      <c r="I12876" s="15">
        <f>HYPERLINK("https://docs.wto.org/imrd/directdoc.asp?DDFDocuments/u/G/SPS/NUSA167A1.DOC","FR")</f>
      </c>
      <c r="J12876" s="15">
        <f>HYPERLINK("https://docs.wto.org/imrd/directdoc.asp?DDFDocuments/v/G/SPS/NUSA167A1.DOC","ES")</f>
      </c>
    </row>
    <row r="12877">
      <c r="A12877" s="10" t="s">
        <v>22002</v>
      </c>
      <c r="B12877" s="11" t="s">
        <v>4069</v>
      </c>
      <c r="C12877" s="10" t="s">
        <v>12</v>
      </c>
      <c r="D12877" s="12">
        <v>36377</v>
      </c>
      <c r="E12877" s="13" t="s">
        <v>22003</v>
      </c>
      <c r="F12877" s="13" t="s">
        <v>1550</v>
      </c>
      <c r="G12877" s="14"/>
      <c r="H12877" s="15">
        <f>HYPERLINK("https://docs.wto.org/imrd/directdoc.asp?DDFDocuments/t/g/sps/nlva17.doc","EN")</f>
      </c>
      <c r="I12877" s="15">
        <f>HYPERLINK("https://docs.wto.org/imrd/directdoc.asp?DDFDocuments/u/g/sps/nlva17.doc","FR")</f>
      </c>
      <c r="J12877" s="15">
        <f>HYPERLINK("https://docs.wto.org/imrd/directdoc.asp?DDFDocuments/v/g/sps/nlva17.doc","ES")</f>
      </c>
    </row>
    <row r="12878">
      <c r="A12878" s="10" t="s">
        <v>22004</v>
      </c>
      <c r="B12878" s="11" t="s">
        <v>4069</v>
      </c>
      <c r="C12878" s="10" t="s">
        <v>12</v>
      </c>
      <c r="D12878" s="12">
        <v>36377</v>
      </c>
      <c r="E12878" s="13" t="s">
        <v>22005</v>
      </c>
      <c r="F12878" s="13" t="s">
        <v>1550</v>
      </c>
      <c r="G12878" s="14"/>
      <c r="H12878" s="15">
        <f>HYPERLINK("https://docs.wto.org/imrd/directdoc.asp?DDFDocuments/t/g/sps/nlva18.doc","EN")</f>
      </c>
      <c r="I12878" s="15">
        <f>HYPERLINK("https://docs.wto.org/imrd/directdoc.asp?DDFDocuments/u/g/sps/nlva18.doc","FR")</f>
      </c>
      <c r="J12878" s="15">
        <f>HYPERLINK("https://docs.wto.org/imrd/directdoc.asp?DDFDocuments/v/g/sps/nlva18.doc","ES")</f>
      </c>
    </row>
    <row r="12879">
      <c r="A12879" s="10" t="s">
        <v>22006</v>
      </c>
      <c r="B12879" s="11" t="s">
        <v>4069</v>
      </c>
      <c r="C12879" s="10" t="s">
        <v>12</v>
      </c>
      <c r="D12879" s="12">
        <v>36377</v>
      </c>
      <c r="E12879" s="13" t="s">
        <v>22007</v>
      </c>
      <c r="F12879" s="13" t="s">
        <v>1550</v>
      </c>
      <c r="G12879" s="14"/>
      <c r="H12879" s="15">
        <f>HYPERLINK("https://docs.wto.org/imrd/directdoc.asp?DDFDocuments/t/g/sps/nlva19.doc","EN")</f>
      </c>
      <c r="I12879" s="15">
        <f>HYPERLINK("https://docs.wto.org/imrd/directdoc.asp?DDFDocuments/u/g/sps/nlva19.doc","FR")</f>
      </c>
      <c r="J12879" s="15">
        <f>HYPERLINK("https://docs.wto.org/imrd/directdoc.asp?DDFDocuments/v/g/sps/nlva19.doc","ES")</f>
      </c>
    </row>
    <row r="12880">
      <c r="A12880" s="10" t="s">
        <v>22008</v>
      </c>
      <c r="B12880" s="11" t="s">
        <v>4069</v>
      </c>
      <c r="C12880" s="10" t="s">
        <v>12</v>
      </c>
      <c r="D12880" s="12">
        <v>36377</v>
      </c>
      <c r="E12880" s="13" t="s">
        <v>22009</v>
      </c>
      <c r="F12880" s="13" t="s">
        <v>1550</v>
      </c>
      <c r="G12880" s="14"/>
      <c r="H12880" s="15">
        <f>HYPERLINK("https://docs.wto.org/imrd/directdoc.asp?DDFDocuments/q/G/SPS/NLVA20.pdf","EN")</f>
      </c>
      <c r="I12880" s="15">
        <f>HYPERLINK("https://docs.wto.org/imrd/directdoc.asp?DDFDocuments/r/G/SPS/NLVA20.pdf","FR")</f>
      </c>
      <c r="J12880" s="15">
        <f>HYPERLINK("https://docs.wto.org/imrd/directdoc.asp?DDFDocuments/s/G/SPS/NLVA20.pdf","ES")</f>
      </c>
    </row>
    <row r="12881">
      <c r="A12881" s="10" t="s">
        <v>22010</v>
      </c>
      <c r="B12881" s="11" t="s">
        <v>4069</v>
      </c>
      <c r="C12881" s="10" t="s">
        <v>12</v>
      </c>
      <c r="D12881" s="12">
        <v>36377</v>
      </c>
      <c r="E12881" s="13" t="s">
        <v>22011</v>
      </c>
      <c r="F12881" s="13" t="s">
        <v>144</v>
      </c>
      <c r="G12881" s="14"/>
      <c r="H12881" s="15">
        <f>HYPERLINK("https://docs.wto.org/imrd/directdoc.asp?DDFDocuments/t/G/SPS/NLVA21.DOC","EN")</f>
      </c>
      <c r="I12881" s="15">
        <f>HYPERLINK("https://docs.wto.org/imrd/directdoc.asp?DDFDocuments/u/G/SPS/NLVA21.DOC","FR")</f>
      </c>
      <c r="J12881" s="15">
        <f>HYPERLINK("https://docs.wto.org/imrd/directdoc.asp?DDFDocuments/v/G/SPS/NLVA21.DOC","ES")</f>
      </c>
    </row>
    <row r="12882">
      <c r="A12882" s="10" t="s">
        <v>22012</v>
      </c>
      <c r="B12882" s="11" t="s">
        <v>4069</v>
      </c>
      <c r="C12882" s="10" t="s">
        <v>12</v>
      </c>
      <c r="D12882" s="12">
        <v>36377</v>
      </c>
      <c r="E12882" s="13" t="s">
        <v>22011</v>
      </c>
      <c r="F12882" s="13" t="s">
        <v>144</v>
      </c>
      <c r="G12882" s="14"/>
      <c r="H12882" s="15">
        <f>HYPERLINK("https://docs.wto.org/imrd/directdoc.asp?DDFDocuments/t/g/sps/nlva22.doc","EN")</f>
      </c>
      <c r="I12882" s="15">
        <f>HYPERLINK("https://docs.wto.org/imrd/directdoc.asp?DDFDocuments/u/g/sps/nlva22.doc","FR")</f>
      </c>
      <c r="J12882" s="15">
        <f>HYPERLINK("https://docs.wto.org/imrd/directdoc.asp?DDFDocuments/v/g/sps/nlva22.doc","ES")</f>
      </c>
    </row>
    <row r="12883">
      <c r="A12883" s="10" t="s">
        <v>22013</v>
      </c>
      <c r="B12883" s="11" t="s">
        <v>4069</v>
      </c>
      <c r="C12883" s="10" t="s">
        <v>12</v>
      </c>
      <c r="D12883" s="12">
        <v>36377</v>
      </c>
      <c r="E12883" s="13" t="s">
        <v>22014</v>
      </c>
      <c r="F12883" s="13" t="s">
        <v>1550</v>
      </c>
      <c r="G12883" s="14"/>
      <c r="H12883" s="15">
        <f>HYPERLINK("https://docs.wto.org/imrd/directdoc.asp?DDFDocuments/t/g/sps/nlva23.doc","EN")</f>
      </c>
      <c r="I12883" s="15">
        <f>HYPERLINK("https://docs.wto.org/imrd/directdoc.asp?DDFDocuments/u/g/sps/nlva23.doc","FR")</f>
      </c>
      <c r="J12883" s="15">
        <f>HYPERLINK("https://docs.wto.org/imrd/directdoc.asp?DDFDocuments/v/g/sps/nlva23.doc","ES")</f>
      </c>
    </row>
    <row r="12884">
      <c r="A12884" s="10" t="s">
        <v>22015</v>
      </c>
      <c r="B12884" s="11" t="s">
        <v>4069</v>
      </c>
      <c r="C12884" s="10" t="s">
        <v>12</v>
      </c>
      <c r="D12884" s="12">
        <v>36377</v>
      </c>
      <c r="E12884" s="13" t="s">
        <v>22016</v>
      </c>
      <c r="F12884" s="13" t="s">
        <v>1550</v>
      </c>
      <c r="G12884" s="14"/>
      <c r="H12884" s="15">
        <f>HYPERLINK("https://docs.wto.org/imrd/directdoc.asp?DDFDocuments/t/g/sps/nlva24.doc","EN")</f>
      </c>
      <c r="I12884" s="15">
        <f>HYPERLINK("https://docs.wto.org/imrd/directdoc.asp?DDFDocuments/u/g/sps/nlva24.doc","FR")</f>
      </c>
      <c r="J12884" s="15">
        <f>HYPERLINK("https://docs.wto.org/imrd/directdoc.asp?DDFDocuments/v/g/sps/nlva24.doc","ES")</f>
      </c>
    </row>
    <row r="12885">
      <c r="A12885" s="10" t="s">
        <v>22017</v>
      </c>
      <c r="B12885" s="11" t="s">
        <v>4069</v>
      </c>
      <c r="C12885" s="10" t="s">
        <v>18</v>
      </c>
      <c r="D12885" s="12">
        <v>36377</v>
      </c>
      <c r="E12885" s="13" t="s">
        <v>22018</v>
      </c>
      <c r="F12885" s="13" t="s">
        <v>1550</v>
      </c>
      <c r="G12885" s="14"/>
      <c r="H12885" s="15">
        <f>HYPERLINK("https://docs.wto.org/imrd/directdoc.asp?DDFDocuments/t/G/SPS/NLVA26.DOC","EN")</f>
      </c>
      <c r="I12885" s="15">
        <f>HYPERLINK("https://docs.wto.org/imrd/directdoc.asp?DDFDocuments/u/G/SPS/NLVA26.DOC","FR")</f>
      </c>
      <c r="J12885" s="15">
        <f>HYPERLINK("https://docs.wto.org/imrd/directdoc.asp?DDFDocuments/v/G/SPS/NLVA26.DOC","ES")</f>
      </c>
    </row>
    <row r="12886">
      <c r="A12886" s="10" t="s">
        <v>22019</v>
      </c>
      <c r="B12886" s="11" t="s">
        <v>1600</v>
      </c>
      <c r="C12886" s="10" t="s">
        <v>12</v>
      </c>
      <c r="D12886" s="12">
        <v>36377</v>
      </c>
      <c r="E12886" s="13" t="s">
        <v>22020</v>
      </c>
      <c r="F12886" s="13" t="s">
        <v>20964</v>
      </c>
      <c r="G12886" s="14" t="s">
        <v>257</v>
      </c>
      <c r="H12886" s="15">
        <f>HYPERLINK("https://docs.wto.org/imrd/directdoc.asp?DDFDocuments/t/G/SPS/NMAR7.DOC","EN")</f>
      </c>
      <c r="I12886" s="15">
        <f>HYPERLINK("https://docs.wto.org/imrd/directdoc.asp?DDFDocuments/u/G/SPS/NMAR7.DOC","FR")</f>
      </c>
      <c r="J12886" s="15">
        <f>HYPERLINK("https://docs.wto.org/imrd/directdoc.asp?DDFDocuments/v/G/SPS/NMAR7.DOC","ES")</f>
      </c>
    </row>
    <row r="12887">
      <c r="A12887" s="10" t="s">
        <v>22021</v>
      </c>
      <c r="B12887" s="11" t="s">
        <v>134</v>
      </c>
      <c r="C12887" s="10" t="s">
        <v>12</v>
      </c>
      <c r="D12887" s="12">
        <v>36377</v>
      </c>
      <c r="E12887" s="13" t="s">
        <v>22022</v>
      </c>
      <c r="F12887" s="13" t="s">
        <v>14767</v>
      </c>
      <c r="G12887" s="14" t="s">
        <v>1412</v>
      </c>
      <c r="H12887" s="15">
        <f>HYPERLINK("https://docs.wto.org/imrd/directdoc.asp?DDFDocuments/t/G/SPS/NTHA16.DOC","EN")</f>
      </c>
      <c r="I12887" s="15">
        <f>HYPERLINK("https://docs.wto.org/imrd/directdoc.asp?DDFDocuments/u/G/SPS/NTHA16.DOC","FR")</f>
      </c>
      <c r="J12887" s="15">
        <f>HYPERLINK("https://docs.wto.org/imrd/directdoc.asp?DDFDocuments/v/G/SPS/NTHA16.DOC","ES")</f>
      </c>
    </row>
    <row r="12888">
      <c r="A12888" s="10" t="s">
        <v>22023</v>
      </c>
      <c r="B12888" s="11" t="s">
        <v>4069</v>
      </c>
      <c r="C12888" s="10" t="s">
        <v>12</v>
      </c>
      <c r="D12888" s="12">
        <v>36376</v>
      </c>
      <c r="E12888" s="13" t="s">
        <v>22024</v>
      </c>
      <c r="F12888" s="13" t="s">
        <v>24</v>
      </c>
      <c r="G12888" s="14" t="s">
        <v>257</v>
      </c>
      <c r="H12888" s="15">
        <f>HYPERLINK("https://docs.wto.org/imrd/directdoc.asp?DDFDocuments/t/G/SPS/NLVA11.DOC","EN")</f>
      </c>
      <c r="I12888" s="15">
        <f>HYPERLINK("https://docs.wto.org/imrd/directdoc.asp?DDFDocuments/u/G/SPS/NLVA11.DOC","FR")</f>
      </c>
      <c r="J12888" s="15">
        <f>HYPERLINK("https://docs.wto.org/imrd/directdoc.asp?DDFDocuments/v/G/SPS/NLVA11.DOC","ES")</f>
      </c>
    </row>
    <row r="12889">
      <c r="A12889" s="10" t="s">
        <v>22025</v>
      </c>
      <c r="B12889" s="11" t="s">
        <v>4069</v>
      </c>
      <c r="C12889" s="10" t="s">
        <v>12</v>
      </c>
      <c r="D12889" s="12">
        <v>36376</v>
      </c>
      <c r="E12889" s="13" t="s">
        <v>1786</v>
      </c>
      <c r="F12889" s="13" t="s">
        <v>1550</v>
      </c>
      <c r="G12889" s="14"/>
      <c r="H12889" s="15">
        <f>HYPERLINK("https://docs.wto.org/imrd/directdoc.asp?DDFDocuments/t/g/sps/nlva12.doc","EN")</f>
      </c>
      <c r="I12889" s="15">
        <f>HYPERLINK("https://docs.wto.org/imrd/directdoc.asp?DDFDocuments/u/g/sps/nlva12.doc","FR")</f>
      </c>
      <c r="J12889" s="15">
        <f>HYPERLINK("https://docs.wto.org/imrd/directdoc.asp?DDFDocuments/v/g/sps/nlva12.doc","ES")</f>
      </c>
    </row>
    <row r="12890">
      <c r="A12890" s="10" t="s">
        <v>22026</v>
      </c>
      <c r="B12890" s="11" t="s">
        <v>4069</v>
      </c>
      <c r="C12890" s="10" t="s">
        <v>12</v>
      </c>
      <c r="D12890" s="12">
        <v>36376</v>
      </c>
      <c r="E12890" s="13" t="s">
        <v>22027</v>
      </c>
      <c r="F12890" s="13" t="s">
        <v>1550</v>
      </c>
      <c r="G12890" s="14"/>
      <c r="H12890" s="15">
        <f>HYPERLINK("https://docs.wto.org/imrd/directdoc.asp?DDFDocuments/t/g/sps/nlva13.doc","EN")</f>
      </c>
      <c r="I12890" s="15">
        <f>HYPERLINK("https://docs.wto.org/imrd/directdoc.asp?DDFDocuments/u/g/sps/nlva13.doc","FR")</f>
      </c>
      <c r="J12890" s="15">
        <f>HYPERLINK("https://docs.wto.org/imrd/directdoc.asp?DDFDocuments/v/g/sps/nlva13.doc","ES")</f>
      </c>
    </row>
    <row r="12891">
      <c r="A12891" s="10" t="s">
        <v>22028</v>
      </c>
      <c r="B12891" s="11" t="s">
        <v>4069</v>
      </c>
      <c r="C12891" s="10" t="s">
        <v>12</v>
      </c>
      <c r="D12891" s="12">
        <v>36376</v>
      </c>
      <c r="E12891" s="13" t="s">
        <v>22029</v>
      </c>
      <c r="F12891" s="13" t="s">
        <v>1550</v>
      </c>
      <c r="G12891" s="14"/>
      <c r="H12891" s="15">
        <f>HYPERLINK("https://docs.wto.org/imrd/directdoc.asp?DDFDocuments/t/G/SPS/NLVA14.DOC","EN")</f>
      </c>
      <c r="I12891" s="15">
        <f>HYPERLINK("https://docs.wto.org/imrd/directdoc.asp?DDFDocuments/u/G/SPS/NLVA14.DOC","FR")</f>
      </c>
      <c r="J12891" s="15">
        <f>HYPERLINK("https://docs.wto.org/imrd/directdoc.asp?DDFDocuments/v/G/SPS/NLVA14.DOC","ES")</f>
      </c>
    </row>
    <row r="12892">
      <c r="A12892" s="10" t="s">
        <v>22030</v>
      </c>
      <c r="B12892" s="11" t="s">
        <v>4069</v>
      </c>
      <c r="C12892" s="10" t="s">
        <v>12</v>
      </c>
      <c r="D12892" s="12">
        <v>36376</v>
      </c>
      <c r="E12892" s="13" t="s">
        <v>22031</v>
      </c>
      <c r="F12892" s="13" t="s">
        <v>1550</v>
      </c>
      <c r="G12892" s="14"/>
      <c r="H12892" s="15">
        <f>HYPERLINK("https://docs.wto.org/imrd/directdoc.asp?DDFDocuments/t/g/sps/nlva15.doc","EN")</f>
      </c>
      <c r="I12892" s="15">
        <f>HYPERLINK("https://docs.wto.org/imrd/directdoc.asp?DDFDocuments/u/g/sps/nlva15.doc","FR")</f>
      </c>
      <c r="J12892" s="15">
        <f>HYPERLINK("https://docs.wto.org/imrd/directdoc.asp?DDFDocuments/v/g/sps/nlva15.doc","ES")</f>
      </c>
    </row>
    <row r="12893">
      <c r="A12893" s="10" t="s">
        <v>22032</v>
      </c>
      <c r="B12893" s="11" t="s">
        <v>4069</v>
      </c>
      <c r="C12893" s="10" t="s">
        <v>12</v>
      </c>
      <c r="D12893" s="12">
        <v>36376</v>
      </c>
      <c r="E12893" s="13" t="s">
        <v>22033</v>
      </c>
      <c r="F12893" s="13" t="s">
        <v>1550</v>
      </c>
      <c r="G12893" s="14"/>
      <c r="H12893" s="15">
        <f>HYPERLINK("https://docs.wto.org/imrd/directdoc.asp?DDFDocuments/t/g/sps/nlva16.doc","EN")</f>
      </c>
      <c r="I12893" s="15">
        <f>HYPERLINK("https://docs.wto.org/imrd/directdoc.asp?DDFDocuments/u/g/sps/nlva16.doc","FR")</f>
      </c>
      <c r="J12893" s="15">
        <f>HYPERLINK("https://docs.wto.org/imrd/directdoc.asp?DDFDocuments/v/g/sps/nlva16.doc","ES")</f>
      </c>
    </row>
    <row r="12894">
      <c r="A12894" s="10" t="s">
        <v>22034</v>
      </c>
      <c r="B12894" s="11" t="s">
        <v>188</v>
      </c>
      <c r="C12894" s="10" t="s">
        <v>18</v>
      </c>
      <c r="D12894" s="12">
        <v>36371</v>
      </c>
      <c r="E12894" s="13" t="s">
        <v>22035</v>
      </c>
      <c r="F12894" s="13" t="s">
        <v>144</v>
      </c>
      <c r="G12894" s="14"/>
      <c r="H12894" s="15">
        <f>HYPERLINK("https://docs.wto.org/imrd/directdoc.asp?DDFDocuments/t/G/SPS/NAUS103.DOC","EN")</f>
      </c>
      <c r="I12894" s="15">
        <f>HYPERLINK("https://docs.wto.org/imrd/directdoc.asp?DDFDocuments/u/G/SPS/NAUS103.DOC","FR")</f>
      </c>
      <c r="J12894" s="15">
        <f>HYPERLINK("https://docs.wto.org/imrd/directdoc.asp?DDFDocuments/v/G/SPS/NAUS103.DOC","ES")</f>
      </c>
    </row>
    <row r="12895">
      <c r="A12895" s="10" t="s">
        <v>22036</v>
      </c>
      <c r="B12895" s="11" t="s">
        <v>95</v>
      </c>
      <c r="C12895" s="10" t="s">
        <v>18</v>
      </c>
      <c r="D12895" s="12">
        <v>36371</v>
      </c>
      <c r="E12895" s="13" t="s">
        <v>22037</v>
      </c>
      <c r="F12895" s="13" t="s">
        <v>80</v>
      </c>
      <c r="G12895" s="14"/>
      <c r="H12895" s="15">
        <f>HYPERLINK("https://docs.wto.org/imrd/directdoc.asp?DDFDocuments/t/G/SPS/NBRA52.DOC","EN")</f>
      </c>
      <c r="I12895" s="15">
        <f>HYPERLINK("https://docs.wto.org/imrd/directdoc.asp?DDFDocuments/u/G/SPS/NBRA52.DOC","FR")</f>
      </c>
      <c r="J12895" s="15">
        <f>HYPERLINK("https://docs.wto.org/imrd/directdoc.asp?DDFDocuments/v/G/SPS/NBRA52.DOC","ES")</f>
      </c>
    </row>
    <row r="12896">
      <c r="A12896" s="10" t="s">
        <v>22038</v>
      </c>
      <c r="B12896" s="11" t="s">
        <v>34</v>
      </c>
      <c r="C12896" s="10" t="s">
        <v>18</v>
      </c>
      <c r="D12896" s="12">
        <v>36371</v>
      </c>
      <c r="E12896" s="13" t="s">
        <v>22039</v>
      </c>
      <c r="F12896" s="13" t="s">
        <v>11183</v>
      </c>
      <c r="G12896" s="14"/>
      <c r="H12896" s="15">
        <f>HYPERLINK("https://docs.wto.org/imrd/directdoc.asp?DDFDocuments/t/g/sps/njpn46.doc","EN")</f>
      </c>
      <c r="I12896" s="15">
        <f>HYPERLINK("https://docs.wto.org/imrd/directdoc.asp?DDFDocuments/u/g/sps/njpn46.doc","FR")</f>
      </c>
      <c r="J12896" s="15">
        <f>HYPERLINK("https://docs.wto.org/imrd/directdoc.asp?DDFDocuments/v/g/sps/njpn46.doc","ES")</f>
      </c>
    </row>
    <row r="12897">
      <c r="A12897" s="10" t="s">
        <v>22040</v>
      </c>
      <c r="B12897" s="11" t="s">
        <v>34</v>
      </c>
      <c r="C12897" s="10" t="s">
        <v>18</v>
      </c>
      <c r="D12897" s="12">
        <v>36370</v>
      </c>
      <c r="E12897" s="13" t="s">
        <v>22041</v>
      </c>
      <c r="F12897" s="13" t="s">
        <v>3926</v>
      </c>
      <c r="G12897" s="14"/>
      <c r="H12897" s="15">
        <f>HYPERLINK("https://docs.wto.org/imrd/directdoc.asp?DDFDocuments/t/G/SPS/NJPN45.DOC","EN")</f>
      </c>
      <c r="I12897" s="15">
        <f>HYPERLINK("https://docs.wto.org/imrd/directdoc.asp?DDFDocuments/u/G/SPS/NJPN45.DOC","FR")</f>
      </c>
      <c r="J12897" s="15">
        <f>HYPERLINK("https://docs.wto.org/imrd/directdoc.asp?DDFDocuments/v/G/SPS/NJPN45.DOC","ES")</f>
      </c>
    </row>
    <row r="12898">
      <c r="A12898" s="10" t="s">
        <v>22042</v>
      </c>
      <c r="B12898" s="11" t="s">
        <v>1600</v>
      </c>
      <c r="C12898" s="10" t="s">
        <v>18</v>
      </c>
      <c r="D12898" s="12">
        <v>36370</v>
      </c>
      <c r="E12898" s="13" t="s">
        <v>19</v>
      </c>
      <c r="F12898" s="13" t="s">
        <v>24</v>
      </c>
      <c r="G12898" s="14"/>
      <c r="H12898" s="15">
        <f>HYPERLINK("https://docs.wto.org/imrd/directdoc.asp?DDFDocuments/t/G/SPS/NMAR5R1.DOC","EN")</f>
      </c>
      <c r="I12898" s="15">
        <f>HYPERLINK("https://docs.wto.org/imrd/directdoc.asp?DDFDocuments/u/G/SPS/NMAR5R1.DOC","FR")</f>
      </c>
      <c r="J12898" s="15">
        <f>HYPERLINK("https://docs.wto.org/imrd/directdoc.asp?DDFDocuments/v/G/SPS/NMAR5R1.DOC","ES")</f>
      </c>
    </row>
    <row r="12899">
      <c r="A12899" s="10" t="s">
        <v>22043</v>
      </c>
      <c r="B12899" s="11" t="s">
        <v>432</v>
      </c>
      <c r="C12899" s="10" t="s">
        <v>12</v>
      </c>
      <c r="D12899" s="12">
        <v>36369</v>
      </c>
      <c r="E12899" s="13" t="s">
        <v>22044</v>
      </c>
      <c r="F12899" s="13" t="s">
        <v>20964</v>
      </c>
      <c r="G12899" s="14" t="s">
        <v>257</v>
      </c>
      <c r="H12899" s="15">
        <f>HYPERLINK("https://docs.wto.org/imrd/directdoc.asp?DDFDocuments/t/G/SPS/NCZE18.DOC","EN")</f>
      </c>
      <c r="I12899" s="15">
        <f>HYPERLINK("https://docs.wto.org/imrd/directdoc.asp?DDFDocuments/u/G/SPS/NCZE18.DOC","FR")</f>
      </c>
      <c r="J12899" s="15">
        <f>HYPERLINK("https://docs.wto.org/imrd/directdoc.asp?DDFDocuments/v/G/SPS/NCZE18.DOC","ES")</f>
      </c>
    </row>
    <row r="12900">
      <c r="A12900" s="10" t="s">
        <v>22045</v>
      </c>
      <c r="B12900" s="11" t="s">
        <v>161</v>
      </c>
      <c r="C12900" s="10" t="s">
        <v>18</v>
      </c>
      <c r="D12900" s="12">
        <v>36367</v>
      </c>
      <c r="E12900" s="13" t="s">
        <v>3381</v>
      </c>
      <c r="F12900" s="13" t="s">
        <v>144</v>
      </c>
      <c r="G12900" s="14" t="s">
        <v>87</v>
      </c>
      <c r="H12900" s="15">
        <f>HYPERLINK("https://docs.wto.org/imrd/directdoc.asp?DDFDocuments/t/G/SPS/NUSA177.DOC","EN")</f>
      </c>
      <c r="I12900" s="15">
        <f>HYPERLINK("https://docs.wto.org/imrd/directdoc.asp?DDFDocuments/u/G/SPS/NUSA177.DOC","FR")</f>
      </c>
      <c r="J12900" s="15">
        <f>HYPERLINK("https://docs.wto.org/imrd/directdoc.asp?DDFDocuments/v/G/SPS/NUSA177.DOC","ES")</f>
      </c>
    </row>
    <row r="12901">
      <c r="A12901" s="10" t="s">
        <v>22046</v>
      </c>
      <c r="B12901" s="11" t="s">
        <v>183</v>
      </c>
      <c r="C12901" s="10" t="s">
        <v>18</v>
      </c>
      <c r="D12901" s="12">
        <v>36363</v>
      </c>
      <c r="E12901" s="13" t="s">
        <v>22047</v>
      </c>
      <c r="F12901" s="13" t="s">
        <v>1282</v>
      </c>
      <c r="G12901" s="14"/>
      <c r="H12901" s="15">
        <f>HYPERLINK("https://docs.wto.org/imrd/directdoc.asp?DDFDocuments/t/G/SPS/NARG47R1.DOC","EN")</f>
      </c>
      <c r="I12901" s="15">
        <f>HYPERLINK("https://docs.wto.org/imrd/directdoc.asp?DDFDocuments/u/G/SPS/NARG47R1.DOC","FR")</f>
      </c>
      <c r="J12901" s="15">
        <f>HYPERLINK("https://docs.wto.org/imrd/directdoc.asp?DDFDocuments/v/G/SPS/NARG47R1.DOC","ES")</f>
      </c>
    </row>
    <row r="12902">
      <c r="A12902" s="10" t="s">
        <v>22048</v>
      </c>
      <c r="B12902" s="11" t="s">
        <v>379</v>
      </c>
      <c r="C12902" s="10" t="s">
        <v>18</v>
      </c>
      <c r="D12902" s="12">
        <v>36363</v>
      </c>
      <c r="E12902" s="13" t="s">
        <v>22049</v>
      </c>
      <c r="F12902" s="13" t="s">
        <v>223</v>
      </c>
      <c r="G12902" s="14"/>
      <c r="H12902" s="15">
        <f>HYPERLINK("https://docs.wto.org/imrd/directdoc.asp?DDFDocuments/t/G/SPS/NSVK15.DOC","EN")</f>
      </c>
      <c r="I12902" s="15">
        <f>HYPERLINK("https://docs.wto.org/imrd/directdoc.asp?DDFDocuments/u/G/SPS/NSVK15.DOC","FR")</f>
      </c>
      <c r="J12902" s="15">
        <f>HYPERLINK("https://docs.wto.org/imrd/directdoc.asp?DDFDocuments/v/G/SPS/NSVK15.DOC","ES")</f>
      </c>
    </row>
    <row r="12903">
      <c r="A12903" s="10" t="s">
        <v>22050</v>
      </c>
      <c r="B12903" s="11" t="s">
        <v>161</v>
      </c>
      <c r="C12903" s="10" t="s">
        <v>18</v>
      </c>
      <c r="D12903" s="12">
        <v>36363</v>
      </c>
      <c r="E12903" s="13" t="s">
        <v>3381</v>
      </c>
      <c r="F12903" s="13" t="s">
        <v>144</v>
      </c>
      <c r="G12903" s="14"/>
      <c r="H12903" s="15">
        <f>HYPERLINK("https://docs.wto.org/imrd/directdoc.asp?DDFDocuments/t/G/SPS/NUSA176.DOC","EN")</f>
      </c>
      <c r="I12903" s="15">
        <f>HYPERLINK("https://docs.wto.org/imrd/directdoc.asp?DDFDocuments/u/G/SPS/NUSA176.DOC","FR")</f>
      </c>
      <c r="J12903" s="15">
        <f>HYPERLINK("https://docs.wto.org/imrd/directdoc.asp?DDFDocuments/v/G/SPS/NUSA176.DOC","ES")</f>
      </c>
    </row>
    <row r="12904">
      <c r="A12904" s="10" t="s">
        <v>22051</v>
      </c>
      <c r="B12904" s="11" t="s">
        <v>2065</v>
      </c>
      <c r="C12904" s="10" t="s">
        <v>12</v>
      </c>
      <c r="D12904" s="12">
        <v>36360</v>
      </c>
      <c r="E12904" s="13" t="s">
        <v>22052</v>
      </c>
      <c r="F12904" s="13" t="s">
        <v>14767</v>
      </c>
      <c r="G12904" s="14" t="s">
        <v>257</v>
      </c>
      <c r="H12904" s="15">
        <f>HYPERLINK("https://docs.wto.org/imrd/directdoc.asp?DDFDocuments/t/G/SPS/NMAC1.DOC","EN")</f>
      </c>
      <c r="I12904" s="15">
        <f>HYPERLINK("https://docs.wto.org/imrd/directdoc.asp?DDFDocuments/u/G/SPS/NMAC1.DOC","FR")</f>
      </c>
      <c r="J12904" s="15">
        <f>HYPERLINK("https://docs.wto.org/imrd/directdoc.asp?DDFDocuments/v/G/SPS/NMAC1.DOC","ES")</f>
      </c>
    </row>
    <row r="12905">
      <c r="A12905" s="10" t="s">
        <v>22053</v>
      </c>
      <c r="B12905" s="11" t="s">
        <v>523</v>
      </c>
      <c r="C12905" s="10" t="s">
        <v>12</v>
      </c>
      <c r="D12905" s="12">
        <v>36360</v>
      </c>
      <c r="E12905" s="13" t="s">
        <v>22054</v>
      </c>
      <c r="F12905" s="13" t="s">
        <v>20964</v>
      </c>
      <c r="G12905" s="14" t="s">
        <v>257</v>
      </c>
      <c r="H12905" s="15">
        <f>HYPERLINK("https://docs.wto.org/imrd/directdoc.asp?DDFDocuments/t/G/SPS/NTUR1.DOC","EN")</f>
      </c>
      <c r="I12905" s="15">
        <f>HYPERLINK("https://docs.wto.org/imrd/directdoc.asp?DDFDocuments/u/G/SPS/NTUR1.DOC","FR")</f>
      </c>
      <c r="J12905" s="15">
        <f>HYPERLINK("https://docs.wto.org/imrd/directdoc.asp?DDFDocuments/v/G/SPS/NTUR1.DOC","ES")</f>
      </c>
    </row>
    <row r="12906">
      <c r="A12906" s="10" t="s">
        <v>22055</v>
      </c>
      <c r="B12906" s="11" t="s">
        <v>188</v>
      </c>
      <c r="C12906" s="10" t="s">
        <v>12</v>
      </c>
      <c r="D12906" s="12">
        <v>36357</v>
      </c>
      <c r="E12906" s="13" t="s">
        <v>22056</v>
      </c>
      <c r="F12906" s="13" t="s">
        <v>20964</v>
      </c>
      <c r="G12906" s="14" t="s">
        <v>257</v>
      </c>
      <c r="H12906" s="15">
        <f>HYPERLINK("https://docs.wto.org/imrd/directdoc.asp?DDFDocuments/t/G/SPS/NAUS102.DOC","EN")</f>
      </c>
      <c r="I12906" s="15">
        <f>HYPERLINK("https://docs.wto.org/imrd/directdoc.asp?DDFDocuments/u/G/SPS/NAUS102.DOC","FR")</f>
      </c>
      <c r="J12906" s="15">
        <f>HYPERLINK("https://docs.wto.org/imrd/directdoc.asp?DDFDocuments/v/G/SPS/NAUS102.DOC","ES")</f>
      </c>
    </row>
    <row r="12907">
      <c r="A12907" s="10" t="s">
        <v>22057</v>
      </c>
      <c r="B12907" s="11" t="s">
        <v>161</v>
      </c>
      <c r="C12907" s="10" t="s">
        <v>18</v>
      </c>
      <c r="D12907" s="12">
        <v>36357</v>
      </c>
      <c r="E12907" s="13" t="s">
        <v>22058</v>
      </c>
      <c r="F12907" s="13" t="s">
        <v>21958</v>
      </c>
      <c r="G12907" s="14"/>
      <c r="H12907" s="15">
        <f>HYPERLINK("https://docs.wto.org/imrd/directdoc.asp?DDFDocuments/t/G/SPS/NUSA173.DOC","EN")</f>
      </c>
      <c r="I12907" s="15">
        <f>HYPERLINK("https://docs.wto.org/imrd/directdoc.asp?DDFDocuments/u/G/SPS/NUSA173.DOC","FR")</f>
      </c>
      <c r="J12907" s="15">
        <f>HYPERLINK("https://docs.wto.org/imrd/directdoc.asp?DDFDocuments/v/G/SPS/NUSA173.DOC","ES")</f>
      </c>
    </row>
    <row r="12908">
      <c r="A12908" s="10" t="s">
        <v>22059</v>
      </c>
      <c r="B12908" s="11" t="s">
        <v>188</v>
      </c>
      <c r="C12908" s="10" t="s">
        <v>12</v>
      </c>
      <c r="D12908" s="12">
        <v>36355</v>
      </c>
      <c r="E12908" s="13" t="s">
        <v>22060</v>
      </c>
      <c r="F12908" s="13" t="s">
        <v>20964</v>
      </c>
      <c r="G12908" s="14" t="s">
        <v>257</v>
      </c>
      <c r="H12908" s="15">
        <f>HYPERLINK("https://docs.wto.org/imrd/directdoc.asp?DDFDocuments/t/G/SPS/NAUS101.DOC","EN")</f>
      </c>
      <c r="I12908" s="15">
        <f>HYPERLINK("https://docs.wto.org/imrd/directdoc.asp?DDFDocuments/u/G/SPS/NAUS101.DOC","FR")</f>
      </c>
      <c r="J12908" s="15">
        <f>HYPERLINK("https://docs.wto.org/imrd/directdoc.asp?DDFDocuments/v/G/SPS/NAUS101.DOC","ES")</f>
      </c>
    </row>
    <row r="12909">
      <c r="A12909" s="10" t="s">
        <v>22061</v>
      </c>
      <c r="B12909" s="11" t="s">
        <v>87</v>
      </c>
      <c r="C12909" s="10" t="s">
        <v>18</v>
      </c>
      <c r="D12909" s="12">
        <v>36355</v>
      </c>
      <c r="E12909" s="13" t="s">
        <v>22062</v>
      </c>
      <c r="F12909" s="13" t="s">
        <v>22063</v>
      </c>
      <c r="G12909" s="14"/>
      <c r="H12909" s="15">
        <f>HYPERLINK("https://docs.wto.org/imrd/directdoc.asp?DDFDocuments/t/G/SPS/NMEX145.DOC","EN")</f>
      </c>
      <c r="I12909" s="15">
        <f>HYPERLINK("https://docs.wto.org/imrd/directdoc.asp?DDFDocuments/u/G/SPS/NMEX145.DOC","FR")</f>
      </c>
      <c r="J12909" s="15">
        <f>HYPERLINK("https://docs.wto.org/imrd/directdoc.asp?DDFDocuments/v/G/SPS/NMEX145.DOC","ES")</f>
      </c>
    </row>
    <row r="12910">
      <c r="A12910" s="10" t="s">
        <v>22064</v>
      </c>
      <c r="B12910" s="11" t="s">
        <v>233</v>
      </c>
      <c r="C12910" s="10" t="s">
        <v>12</v>
      </c>
      <c r="D12910" s="12">
        <v>36355</v>
      </c>
      <c r="E12910" s="13" t="s">
        <v>22065</v>
      </c>
      <c r="F12910" s="13" t="s">
        <v>158</v>
      </c>
      <c r="G12910" s="14" t="s">
        <v>79</v>
      </c>
      <c r="H12910" s="15">
        <f>HYPERLINK("https://docs.wto.org/imrd/directdoc.asp?DDFDocuments/t/G/SPS/NPER12.DOC","EN")</f>
      </c>
      <c r="I12910" s="15">
        <f>HYPERLINK("https://docs.wto.org/imrd/directdoc.asp?DDFDocuments/u/G/SPS/NPER12.DOC","FR")</f>
      </c>
      <c r="J12910" s="15">
        <f>HYPERLINK("https://docs.wto.org/imrd/directdoc.asp?DDFDocuments/v/G/SPS/NPER12.DOC","ES")</f>
      </c>
    </row>
    <row r="12911">
      <c r="A12911" s="10" t="s">
        <v>22066</v>
      </c>
      <c r="B12911" s="11" t="s">
        <v>779</v>
      </c>
      <c r="C12911" s="10" t="s">
        <v>12</v>
      </c>
      <c r="D12911" s="12">
        <v>36355</v>
      </c>
      <c r="E12911" s="13" t="s">
        <v>19</v>
      </c>
      <c r="F12911" s="13" t="s">
        <v>20964</v>
      </c>
      <c r="G12911" s="14" t="s">
        <v>257</v>
      </c>
      <c r="H12911" s="15">
        <f>HYPERLINK("https://docs.wto.org/imrd/directdoc.asp?DDFDocuments/t/G/SPS/NURY3R1.DOC","EN")</f>
      </c>
      <c r="I12911" s="15">
        <f>HYPERLINK("https://docs.wto.org/imrd/directdoc.asp?DDFDocuments/u/G/SPS/NURY3R1.DOC","FR")</f>
      </c>
      <c r="J12911" s="15">
        <f>HYPERLINK("https://docs.wto.org/imrd/directdoc.asp?DDFDocuments/v/G/SPS/NURY3R1.DOC","ES")</f>
      </c>
    </row>
    <row r="12912">
      <c r="A12912" s="10" t="s">
        <v>22067</v>
      </c>
      <c r="B12912" s="11" t="s">
        <v>161</v>
      </c>
      <c r="C12912" s="10" t="s">
        <v>18</v>
      </c>
      <c r="D12912" s="12">
        <v>36355</v>
      </c>
      <c r="E12912" s="13" t="s">
        <v>17563</v>
      </c>
      <c r="F12912" s="13" t="s">
        <v>22068</v>
      </c>
      <c r="G12912" s="14" t="s">
        <v>87</v>
      </c>
      <c r="H12912" s="15">
        <f>HYPERLINK("https://docs.wto.org/imrd/directdoc.asp?DDFDocuments/t/G/SPS/NUSA170.DOC","EN")</f>
      </c>
      <c r="I12912" s="15">
        <f>HYPERLINK("https://docs.wto.org/imrd/directdoc.asp?DDFDocuments/u/G/SPS/NUSA170.DOC","FR")</f>
      </c>
      <c r="J12912" s="15">
        <f>HYPERLINK("https://docs.wto.org/imrd/directdoc.asp?DDFDocuments/v/G/SPS/NUSA170.DOC","ES")</f>
      </c>
    </row>
    <row r="12913">
      <c r="A12913" s="10" t="s">
        <v>22069</v>
      </c>
      <c r="B12913" s="11" t="s">
        <v>161</v>
      </c>
      <c r="C12913" s="10" t="s">
        <v>18</v>
      </c>
      <c r="D12913" s="12">
        <v>36355</v>
      </c>
      <c r="E12913" s="13" t="s">
        <v>285</v>
      </c>
      <c r="F12913" s="13" t="s">
        <v>9543</v>
      </c>
      <c r="G12913" s="14" t="s">
        <v>14097</v>
      </c>
      <c r="H12913" s="15">
        <f>HYPERLINK("https://docs.wto.org/imrd/directdoc.asp?DDFDocuments/t/G/SPS/NUSA171.DOC","EN")</f>
      </c>
      <c r="I12913" s="15">
        <f>HYPERLINK("https://docs.wto.org/imrd/directdoc.asp?DDFDocuments/u/G/SPS/NUSA171.DOC","FR")</f>
      </c>
      <c r="J12913" s="15">
        <f>HYPERLINK("https://docs.wto.org/imrd/directdoc.asp?DDFDocuments/v/G/SPS/NUSA171.DOC","ES")</f>
      </c>
    </row>
    <row r="12914">
      <c r="A12914" s="10" t="s">
        <v>22070</v>
      </c>
      <c r="B12914" s="11" t="s">
        <v>4069</v>
      </c>
      <c r="C12914" s="10" t="s">
        <v>18</v>
      </c>
      <c r="D12914" s="12">
        <v>36354</v>
      </c>
      <c r="E12914" s="13" t="s">
        <v>22071</v>
      </c>
      <c r="F12914" s="13" t="s">
        <v>2120</v>
      </c>
      <c r="G12914" s="14"/>
      <c r="H12914" s="15">
        <f>HYPERLINK("https://docs.wto.org/imrd/directdoc.asp?DDFDocuments/t/G/SPS/NLVA10.DOC","EN")</f>
      </c>
      <c r="I12914" s="15">
        <f>HYPERLINK("https://docs.wto.org/imrd/directdoc.asp?DDFDocuments/u/G/SPS/NLVA10.DOC","FR")</f>
      </c>
      <c r="J12914" s="15">
        <f>HYPERLINK("https://docs.wto.org/imrd/directdoc.asp?DDFDocuments/v/G/SPS/NLVA10.DOC","ES")</f>
      </c>
    </row>
    <row r="12915">
      <c r="A12915" s="10" t="s">
        <v>22072</v>
      </c>
      <c r="B12915" s="11" t="s">
        <v>1600</v>
      </c>
      <c r="C12915" s="10" t="s">
        <v>18</v>
      </c>
      <c r="D12915" s="12">
        <v>36354</v>
      </c>
      <c r="E12915" s="13" t="s">
        <v>22073</v>
      </c>
      <c r="F12915" s="13" t="s">
        <v>24</v>
      </c>
      <c r="G12915" s="14"/>
      <c r="H12915" s="15">
        <f>HYPERLINK("https://docs.wto.org/imrd/directdoc.asp?DDFDocuments/t/G/SPS/NMAR5.DOC","EN")</f>
      </c>
      <c r="I12915" s="15">
        <f>HYPERLINK("https://docs.wto.org/imrd/directdoc.asp?DDFDocuments/u/G/SPS/NMAR5.DOC","FR")</f>
      </c>
      <c r="J12915" s="15">
        <f>HYPERLINK("https://docs.wto.org/imrd/directdoc.asp?DDFDocuments/v/G/SPS/NMAR5.DOC","ES")</f>
      </c>
    </row>
    <row r="12916">
      <c r="A12916" s="10" t="s">
        <v>22074</v>
      </c>
      <c r="B12916" s="11" t="s">
        <v>141</v>
      </c>
      <c r="C12916" s="10" t="s">
        <v>12</v>
      </c>
      <c r="D12916" s="12">
        <v>36349</v>
      </c>
      <c r="E12916" s="13" t="s">
        <v>22075</v>
      </c>
      <c r="F12916" s="13" t="s">
        <v>20964</v>
      </c>
      <c r="G12916" s="14" t="s">
        <v>1412</v>
      </c>
      <c r="H12916" s="15">
        <f>HYPERLINK("https://docs.wto.org/imrd/directdoc.asp?DDFDocuments/t/G/SPS/NHUN6.DOC","EN")</f>
      </c>
      <c r="I12916" s="15">
        <f>HYPERLINK("https://docs.wto.org/imrd/directdoc.asp?DDFDocuments/u/G/SPS/NHUN6.DOC","FR")</f>
      </c>
      <c r="J12916" s="15">
        <f>HYPERLINK("https://docs.wto.org/imrd/directdoc.asp?DDFDocuments/v/G/SPS/NHUN6.DOC","ES")</f>
      </c>
    </row>
    <row r="12917">
      <c r="A12917" s="10" t="s">
        <v>22076</v>
      </c>
      <c r="B12917" s="11" t="s">
        <v>183</v>
      </c>
      <c r="C12917" s="10" t="s">
        <v>201</v>
      </c>
      <c r="D12917" s="12">
        <v>36348</v>
      </c>
      <c r="E12917" s="13" t="s">
        <v>19</v>
      </c>
      <c r="F12917" s="13" t="s">
        <v>1282</v>
      </c>
      <c r="G12917" s="14"/>
      <c r="H12917" s="15">
        <f>HYPERLINK("https://docs.wto.org/imrd/directdoc.asp?DDFDocuments/t/G/SPS/NARG47C1.DOC","EN")</f>
      </c>
      <c r="I12917" s="15">
        <f>HYPERLINK("https://docs.wto.org/imrd/directdoc.asp?DDFDocuments/u/G/SPS/NARG47C1.DOC","FR")</f>
      </c>
      <c r="J12917" s="15">
        <f>HYPERLINK("https://docs.wto.org/imrd/directdoc.asp?DDFDocuments/v/G/SPS/NARG47C1.DOC","ES")</f>
      </c>
    </row>
    <row r="12918">
      <c r="A12918" s="10" t="s">
        <v>22077</v>
      </c>
      <c r="B12918" s="11" t="s">
        <v>141</v>
      </c>
      <c r="C12918" s="10" t="s">
        <v>12</v>
      </c>
      <c r="D12918" s="12">
        <v>36347</v>
      </c>
      <c r="E12918" s="13" t="s">
        <v>22078</v>
      </c>
      <c r="F12918" s="13" t="s">
        <v>20964</v>
      </c>
      <c r="G12918" s="14" t="s">
        <v>1412</v>
      </c>
      <c r="H12918" s="15">
        <f>HYPERLINK("https://docs.wto.org/imrd/directdoc.asp?DDFDocuments/t/G/SPS/NHUN5.DOC","EN")</f>
      </c>
      <c r="I12918" s="15">
        <f>HYPERLINK("https://docs.wto.org/imrd/directdoc.asp?DDFDocuments/u/G/SPS/NHUN5.DOC","FR")</f>
      </c>
      <c r="J12918" s="15">
        <f>HYPERLINK("https://docs.wto.org/imrd/directdoc.asp?DDFDocuments/v/G/SPS/NHUN5.DOC","ES")</f>
      </c>
    </row>
    <row r="12919">
      <c r="A12919" s="10" t="s">
        <v>22079</v>
      </c>
      <c r="B12919" s="11" t="s">
        <v>47</v>
      </c>
      <c r="C12919" s="10" t="s">
        <v>12</v>
      </c>
      <c r="D12919" s="12">
        <v>36347</v>
      </c>
      <c r="E12919" s="13" t="s">
        <v>22080</v>
      </c>
      <c r="F12919" s="13" t="s">
        <v>20964</v>
      </c>
      <c r="G12919" s="14" t="s">
        <v>257</v>
      </c>
      <c r="H12919" s="15">
        <f>HYPERLINK("https://docs.wto.org/imrd/directdoc.asp?DDFDocuments/t/G/SPS/NPOL21.DOC","EN")</f>
      </c>
      <c r="I12919" s="15">
        <f>HYPERLINK("https://docs.wto.org/imrd/directdoc.asp?DDFDocuments/u/G/SPS/NPOL21.DOC","FR")</f>
      </c>
      <c r="J12919" s="15">
        <f>HYPERLINK("https://docs.wto.org/imrd/directdoc.asp?DDFDocuments/v/G/SPS/NPOL21.DOC","ES")</f>
      </c>
    </row>
    <row r="12920">
      <c r="A12920" s="10" t="s">
        <v>22081</v>
      </c>
      <c r="B12920" s="11" t="s">
        <v>127</v>
      </c>
      <c r="C12920" s="10" t="s">
        <v>12</v>
      </c>
      <c r="D12920" s="12">
        <v>36346</v>
      </c>
      <c r="E12920" s="13" t="s">
        <v>22082</v>
      </c>
      <c r="F12920" s="13" t="s">
        <v>14767</v>
      </c>
      <c r="G12920" s="14" t="s">
        <v>257</v>
      </c>
      <c r="H12920" s="15">
        <f>HYPERLINK("https://docs.wto.org/imrd/directdoc.asp?DDFDocuments/t/G/SPS/NHKG4.DOC","EN")</f>
      </c>
      <c r="I12920" s="15">
        <f>HYPERLINK("https://docs.wto.org/imrd/directdoc.asp?DDFDocuments/u/G/SPS/NHKG4.DOC","FR")</f>
      </c>
      <c r="J12920" s="15">
        <f>HYPERLINK("https://docs.wto.org/imrd/directdoc.asp?DDFDocuments/v/G/SPS/NHKG4.DOC","ES")</f>
      </c>
    </row>
    <row r="12921">
      <c r="A12921" s="10" t="s">
        <v>22083</v>
      </c>
      <c r="B12921" s="11" t="s">
        <v>82</v>
      </c>
      <c r="C12921" s="10" t="s">
        <v>40</v>
      </c>
      <c r="D12921" s="12">
        <v>36343</v>
      </c>
      <c r="E12921" s="13" t="s">
        <v>19</v>
      </c>
      <c r="F12921" s="13" t="s">
        <v>5163</v>
      </c>
      <c r="G12921" s="14"/>
      <c r="H12921" s="15">
        <f>HYPERLINK("https://docs.wto.org/imrd/directdoc.asp?DDFDocuments/t/G/SPS/NEEC72A1.DOC","EN")</f>
      </c>
      <c r="I12921" s="15">
        <f>HYPERLINK("https://docs.wto.org/imrd/directdoc.asp?DDFDocuments/u/G/SPS/NEEC72A1.DOC","FR")</f>
      </c>
      <c r="J12921" s="15">
        <f>HYPERLINK("https://docs.wto.org/imrd/directdoc.asp?DDFDocuments/v/G/SPS/NEEC72A1.DOC","ES")</f>
      </c>
    </row>
    <row r="12922">
      <c r="A12922" s="10" t="s">
        <v>22084</v>
      </c>
      <c r="B12922" s="11" t="s">
        <v>2735</v>
      </c>
      <c r="C12922" s="10" t="s">
        <v>12</v>
      </c>
      <c r="D12922" s="12">
        <v>36343</v>
      </c>
      <c r="E12922" s="13" t="s">
        <v>22085</v>
      </c>
      <c r="F12922" s="13" t="s">
        <v>20964</v>
      </c>
      <c r="G12922" s="14" t="s">
        <v>257</v>
      </c>
      <c r="H12922" s="15">
        <f>HYPERLINK("https://docs.wto.org/imrd/directdoc.asp?DDFDocuments/t/G/SPS/NGEO10.DOC","EN")</f>
      </c>
      <c r="I12922" s="15">
        <f>HYPERLINK("https://docs.wto.org/imrd/directdoc.asp?DDFDocuments/u/G/SPS/NGEO10.DOC","FR")</f>
      </c>
      <c r="J12922" s="15">
        <f>HYPERLINK("https://docs.wto.org/imrd/directdoc.asp?DDFDocuments/v/G/SPS/NGEO10.DOC","ES")</f>
      </c>
    </row>
    <row r="12923">
      <c r="A12923" s="10" t="s">
        <v>22086</v>
      </c>
      <c r="B12923" s="11" t="s">
        <v>27</v>
      </c>
      <c r="C12923" s="10" t="s">
        <v>18</v>
      </c>
      <c r="D12923" s="12">
        <v>36341</v>
      </c>
      <c r="E12923" s="13" t="s">
        <v>22087</v>
      </c>
      <c r="F12923" s="13" t="s">
        <v>223</v>
      </c>
      <c r="G12923" s="14"/>
      <c r="H12923" s="15">
        <f>HYPERLINK("https://docs.wto.org/imrd/directdoc.asp?DDFDocuments/t/G/SPS/ncri22.DOC","EN")</f>
      </c>
      <c r="I12923" s="15">
        <f>HYPERLINK("https://docs.wto.org/imrd/directdoc.asp?DDFDocuments/u/G/SPS/ncri22.DOC","FR")</f>
      </c>
      <c r="J12923" s="15">
        <f>HYPERLINK("https://docs.wto.org/imrd/directdoc.asp?DDFDocuments/v/G/SPS/ncri22.DOC","ES")</f>
      </c>
    </row>
    <row r="12924">
      <c r="A12924" s="10" t="s">
        <v>22088</v>
      </c>
      <c r="B12924" s="11" t="s">
        <v>161</v>
      </c>
      <c r="C12924" s="10" t="s">
        <v>18</v>
      </c>
      <c r="D12924" s="12">
        <v>36341</v>
      </c>
      <c r="E12924" s="13" t="s">
        <v>22089</v>
      </c>
      <c r="F12924" s="13" t="s">
        <v>122</v>
      </c>
      <c r="G12924" s="14"/>
      <c r="H12924" s="15">
        <f>HYPERLINK("https://docs.wto.org/imrd/directdoc.asp?DDFDocuments/t/G/SPS/NNZL45.DOC","EN")</f>
      </c>
      <c r="I12924" s="15">
        <f>HYPERLINK("https://docs.wto.org/imrd/directdoc.asp?DDFDocuments/u/G/SPS/NNZL45.DOC","FR")</f>
      </c>
      <c r="J12924" s="15">
        <f>HYPERLINK("https://docs.wto.org/imrd/directdoc.asp?DDFDocuments/v/G/SPS/NNZL45.DOC","ES")</f>
      </c>
    </row>
    <row r="12925">
      <c r="A12925" s="10" t="s">
        <v>22090</v>
      </c>
      <c r="B12925" s="11" t="s">
        <v>188</v>
      </c>
      <c r="C12925" s="10" t="s">
        <v>18</v>
      </c>
      <c r="D12925" s="12">
        <v>36340</v>
      </c>
      <c r="E12925" s="13" t="s">
        <v>22089</v>
      </c>
      <c r="F12925" s="13" t="s">
        <v>24</v>
      </c>
      <c r="G12925" s="14"/>
      <c r="H12925" s="15">
        <f>HYPERLINK("https://docs.wto.org/imrd/directdoc.asp?DDFDocuments/t/G/SPS/NAUS100.DOC","EN")</f>
      </c>
      <c r="I12925" s="15">
        <f>HYPERLINK("https://docs.wto.org/imrd/directdoc.asp?DDFDocuments/u/G/SPS/NAUS100.DOC","FR")</f>
      </c>
      <c r="J12925" s="15">
        <f>HYPERLINK("https://docs.wto.org/imrd/directdoc.asp?DDFDocuments/v/G/SPS/NAUS100.DOC","ES")</f>
      </c>
    </row>
    <row r="12926">
      <c r="A12926" s="10" t="s">
        <v>22091</v>
      </c>
      <c r="B12926" s="11" t="s">
        <v>365</v>
      </c>
      <c r="C12926" s="10" t="s">
        <v>18</v>
      </c>
      <c r="D12926" s="12">
        <v>36340</v>
      </c>
      <c r="E12926" s="13" t="s">
        <v>22092</v>
      </c>
      <c r="F12926" s="13" t="s">
        <v>158</v>
      </c>
      <c r="G12926" s="14"/>
      <c r="H12926" s="15">
        <f>HYPERLINK("https://docs.wto.org/imrd/directdoc.asp?DDFDocuments/t/G/SPS/NCHL36.DOC","EN")</f>
      </c>
      <c r="I12926" s="15">
        <f>HYPERLINK("https://docs.wto.org/imrd/directdoc.asp?DDFDocuments/u/G/SPS/NCHL36.DOC","FR")</f>
      </c>
      <c r="J12926" s="15">
        <f>HYPERLINK("https://docs.wto.org/imrd/directdoc.asp?DDFDocuments/v/G/SPS/NCHL36.DOC","ES")</f>
      </c>
    </row>
    <row r="12927">
      <c r="A12927" s="10" t="s">
        <v>22093</v>
      </c>
      <c r="B12927" s="11" t="s">
        <v>1129</v>
      </c>
      <c r="C12927" s="10" t="s">
        <v>54</v>
      </c>
      <c r="D12927" s="12">
        <v>36340</v>
      </c>
      <c r="E12927" s="13" t="s">
        <v>19</v>
      </c>
      <c r="F12927" s="13" t="s">
        <v>20964</v>
      </c>
      <c r="G12927" s="14" t="s">
        <v>257</v>
      </c>
      <c r="H12927" s="15">
        <f>HYPERLINK("https://docs.wto.org/imrd/directdoc.asp?DDFDocuments/t/G/SPS/NMYS6A1.DOC","EN")</f>
      </c>
      <c r="I12927" s="15">
        <f>HYPERLINK("https://docs.wto.org/imrd/directdoc.asp?DDFDocuments/u/G/SPS/NMYS6A1.DOC","FR")</f>
      </c>
      <c r="J12927" s="15">
        <f>HYPERLINK("https://docs.wto.org/imrd/directdoc.asp?DDFDocuments/v/G/SPS/NMYS6A1.DOC","ES")</f>
      </c>
    </row>
    <row r="12928">
      <c r="A12928" s="10" t="s">
        <v>22094</v>
      </c>
      <c r="B12928" s="11" t="s">
        <v>183</v>
      </c>
      <c r="C12928" s="10" t="s">
        <v>18</v>
      </c>
      <c r="D12928" s="12">
        <v>36339</v>
      </c>
      <c r="E12928" s="13" t="s">
        <v>22095</v>
      </c>
      <c r="F12928" s="13" t="s">
        <v>22096</v>
      </c>
      <c r="G12928" s="14"/>
      <c r="H12928" s="15">
        <f>HYPERLINK("https://docs.wto.org/imrd/directdoc.asp?DDFDocuments/t/G/SPS/NARG48.DOC","EN")</f>
      </c>
      <c r="I12928" s="15">
        <f>HYPERLINK("https://docs.wto.org/imrd/directdoc.asp?DDFDocuments/u/G/SPS/NARG48.DOC","FR")</f>
      </c>
      <c r="J12928" s="15">
        <f>HYPERLINK("https://docs.wto.org/imrd/directdoc.asp?DDFDocuments/v/G/SPS/NARG48.DOC","ES")</f>
      </c>
    </row>
    <row r="12929">
      <c r="A12929" s="10" t="s">
        <v>22097</v>
      </c>
      <c r="B12929" s="11" t="s">
        <v>195</v>
      </c>
      <c r="C12929" s="10" t="s">
        <v>12</v>
      </c>
      <c r="D12929" s="12">
        <v>36339</v>
      </c>
      <c r="E12929" s="13" t="s">
        <v>22098</v>
      </c>
      <c r="F12929" s="13" t="s">
        <v>14767</v>
      </c>
      <c r="G12929" s="14" t="s">
        <v>21837</v>
      </c>
      <c r="H12929" s="15">
        <f>HYPERLINK("https://docs.wto.org/imrd/directdoc.asp?DDFDocuments/t/G/SPS/NNZL44.DOC","EN")</f>
      </c>
      <c r="I12929" s="15">
        <f>HYPERLINK("https://docs.wto.org/imrd/directdoc.asp?DDFDocuments/u/G/SPS/NNZL44.DOC","FR")</f>
      </c>
      <c r="J12929" s="15">
        <f>HYPERLINK("https://docs.wto.org/imrd/directdoc.asp?DDFDocuments/v/G/SPS/NNZL44.DOC","ES")</f>
      </c>
    </row>
    <row r="12930">
      <c r="A12930" s="10" t="s">
        <v>22099</v>
      </c>
      <c r="B12930" s="11" t="s">
        <v>233</v>
      </c>
      <c r="C12930" s="10" t="s">
        <v>12</v>
      </c>
      <c r="D12930" s="12">
        <v>36336</v>
      </c>
      <c r="E12930" s="13" t="s">
        <v>22100</v>
      </c>
      <c r="F12930" s="13" t="s">
        <v>20964</v>
      </c>
      <c r="G12930" s="14" t="s">
        <v>257</v>
      </c>
      <c r="H12930" s="15">
        <f>HYPERLINK("https://docs.wto.org/imrd/directdoc.asp?DDFDocuments/t/G/SPS/NPER11.DOC","EN")</f>
      </c>
      <c r="I12930" s="15">
        <f>HYPERLINK("https://docs.wto.org/imrd/directdoc.asp?DDFDocuments/u/G/SPS/NPER11.DOC","FR")</f>
      </c>
      <c r="J12930" s="15">
        <f>HYPERLINK("https://docs.wto.org/imrd/directdoc.asp?DDFDocuments/v/G/SPS/NPER11.DOC","ES")</f>
      </c>
    </row>
    <row r="12931">
      <c r="A12931" s="10" t="s">
        <v>22101</v>
      </c>
      <c r="B12931" s="11" t="s">
        <v>145</v>
      </c>
      <c r="C12931" s="10" t="s">
        <v>12</v>
      </c>
      <c r="D12931" s="12">
        <v>36336</v>
      </c>
      <c r="E12931" s="13" t="s">
        <v>22102</v>
      </c>
      <c r="F12931" s="13" t="s">
        <v>20964</v>
      </c>
      <c r="G12931" s="14" t="s">
        <v>257</v>
      </c>
      <c r="H12931" s="15">
        <f>HYPERLINK("https://docs.wto.org/imrd/directdoc.asp?DDFDocuments/q/G/SPS/NPHL13.pdf","EN")</f>
      </c>
      <c r="I12931" s="15">
        <f>HYPERLINK("https://docs.wto.org/imrd/directdoc.asp?DDFDocuments/r/G/SPS/NPHL13.pdf","FR")</f>
      </c>
      <c r="J12931" s="15">
        <f>HYPERLINK("https://docs.wto.org/imrd/directdoc.asp?DDFDocuments/s/G/SPS/NPHL13.pdf","ES")</f>
      </c>
    </row>
    <row r="12932">
      <c r="A12932" s="10" t="s">
        <v>22103</v>
      </c>
      <c r="B12932" s="11" t="s">
        <v>134</v>
      </c>
      <c r="C12932" s="10" t="s">
        <v>12</v>
      </c>
      <c r="D12932" s="12">
        <v>36336</v>
      </c>
      <c r="E12932" s="13" t="s">
        <v>22104</v>
      </c>
      <c r="F12932" s="13" t="s">
        <v>14767</v>
      </c>
      <c r="G12932" s="14" t="s">
        <v>257</v>
      </c>
      <c r="H12932" s="15">
        <f>HYPERLINK("https://docs.wto.org/imrd/directdoc.asp?DDFDocuments/t/G/SPS/NTHA14.DOC","EN")</f>
      </c>
      <c r="I12932" s="15">
        <f>HYPERLINK("https://docs.wto.org/imrd/directdoc.asp?DDFDocuments/u/G/SPS/NTHA14.DOC","FR")</f>
      </c>
      <c r="J12932" s="15">
        <f>HYPERLINK("https://docs.wto.org/imrd/directdoc.asp?DDFDocuments/v/G/SPS/NTHA14.DOC","ES")</f>
      </c>
    </row>
    <row r="12933">
      <c r="A12933" s="10" t="s">
        <v>22105</v>
      </c>
      <c r="B12933" s="11" t="s">
        <v>134</v>
      </c>
      <c r="C12933" s="10" t="s">
        <v>12</v>
      </c>
      <c r="D12933" s="12">
        <v>36336</v>
      </c>
      <c r="E12933" s="13" t="s">
        <v>22104</v>
      </c>
      <c r="F12933" s="13" t="s">
        <v>14767</v>
      </c>
      <c r="G12933" s="14" t="s">
        <v>257</v>
      </c>
      <c r="H12933" s="15">
        <f>HYPERLINK("https://docs.wto.org/imrd/directdoc.asp?DDFDocuments/t/G/SPS/NTHA15.DOC","EN")</f>
      </c>
      <c r="I12933" s="15">
        <f>HYPERLINK("https://docs.wto.org/imrd/directdoc.asp?DDFDocuments/u/G/SPS/NTHA15.DOC","FR")</f>
      </c>
      <c r="J12933" s="15">
        <f>HYPERLINK("https://docs.wto.org/imrd/directdoc.asp?DDFDocuments/v/G/SPS/NTHA15.DOC","ES")</f>
      </c>
    </row>
    <row r="12934">
      <c r="A12934" s="10" t="s">
        <v>22106</v>
      </c>
      <c r="B12934" s="11" t="s">
        <v>161</v>
      </c>
      <c r="C12934" s="10" t="s">
        <v>12</v>
      </c>
      <c r="D12934" s="12">
        <v>36336</v>
      </c>
      <c r="E12934" s="13" t="s">
        <v>22107</v>
      </c>
      <c r="F12934" s="13" t="s">
        <v>21818</v>
      </c>
      <c r="G12934" s="14" t="s">
        <v>257</v>
      </c>
      <c r="H12934" s="15">
        <f>HYPERLINK("https://docs.wto.org/imrd/directdoc.asp?DDFDocuments/t/G/SPS/NUSA166.DOC","EN")</f>
      </c>
      <c r="I12934" s="15">
        <f>HYPERLINK("https://docs.wto.org/imrd/directdoc.asp?DDFDocuments/u/G/SPS/NUSA166.DOC","FR")</f>
      </c>
      <c r="J12934" s="15">
        <f>HYPERLINK("https://docs.wto.org/imrd/directdoc.asp?DDFDocuments/v/G/SPS/NUSA166.DOC","ES")</f>
      </c>
    </row>
    <row r="12935">
      <c r="A12935" s="10" t="s">
        <v>22108</v>
      </c>
      <c r="B12935" s="11" t="s">
        <v>87</v>
      </c>
      <c r="C12935" s="10" t="s">
        <v>18</v>
      </c>
      <c r="D12935" s="12">
        <v>36334</v>
      </c>
      <c r="E12935" s="13" t="s">
        <v>205</v>
      </c>
      <c r="F12935" s="13" t="s">
        <v>455</v>
      </c>
      <c r="G12935" s="14"/>
      <c r="H12935" s="15">
        <f>HYPERLINK("https://docs.wto.org/imrd/directdoc.asp?DDFDocuments/t/G/SPS/NMEX141.DOC","EN")</f>
      </c>
      <c r="I12935" s="15">
        <f>HYPERLINK("https://docs.wto.org/imrd/directdoc.asp?DDFDocuments/u/G/SPS/NMEX141.DOC","FR")</f>
      </c>
      <c r="J12935" s="15">
        <f>HYPERLINK("https://docs.wto.org/imrd/directdoc.asp?DDFDocuments/v/G/SPS/NMEX141.DOC","ES")</f>
      </c>
    </row>
    <row r="12936">
      <c r="A12936" s="10" t="s">
        <v>22109</v>
      </c>
      <c r="B12936" s="11" t="s">
        <v>87</v>
      </c>
      <c r="C12936" s="10" t="s">
        <v>18</v>
      </c>
      <c r="D12936" s="12">
        <v>36334</v>
      </c>
      <c r="E12936" s="13" t="s">
        <v>21647</v>
      </c>
      <c r="F12936" s="13" t="s">
        <v>32</v>
      </c>
      <c r="G12936" s="14"/>
      <c r="H12936" s="15">
        <f>HYPERLINK("https://docs.wto.org/imrd/directdoc.asp?DDFDocuments/q/G/SPS/NMEX142.pdf","EN")</f>
      </c>
      <c r="I12936" s="15">
        <f>HYPERLINK("https://docs.wto.org/imrd/directdoc.asp?DDFDocuments/r/G/SPS/NMEX142.pdf","FR")</f>
      </c>
      <c r="J12936" s="15">
        <f>HYPERLINK("https://docs.wto.org/imrd/directdoc.asp?DDFDocuments/s/G/SPS/NMEX142.pdf","ES")</f>
      </c>
    </row>
    <row r="12937">
      <c r="A12937" s="10" t="s">
        <v>22110</v>
      </c>
      <c r="B12937" s="11" t="s">
        <v>720</v>
      </c>
      <c r="C12937" s="10" t="s">
        <v>40</v>
      </c>
      <c r="D12937" s="12">
        <v>36334</v>
      </c>
      <c r="E12937" s="13" t="s">
        <v>11614</v>
      </c>
      <c r="F12937" s="13" t="s">
        <v>992</v>
      </c>
      <c r="G12937" s="14"/>
      <c r="H12937" s="15">
        <f>HYPERLINK("https://docs.wto.org/imrd/directdoc.asp?DDFDocuments/q/G/SPS/NMEX143.pdf","EN")</f>
      </c>
      <c r="I12937" s="15">
        <f>HYPERLINK("https://docs.wto.org/imrd/directdoc.asp?DDFDocuments/r/G/SPS/NMEX143.pdf","FR")</f>
      </c>
      <c r="J12937" s="15">
        <f>HYPERLINK("https://docs.wto.org/imrd/directdoc.asp?DDFDocuments/s/G/SPS/NMEX143.pdf","ES")</f>
      </c>
    </row>
    <row r="12938">
      <c r="A12938" s="10" t="s">
        <v>22111</v>
      </c>
      <c r="B12938" s="11" t="s">
        <v>87</v>
      </c>
      <c r="C12938" s="10" t="s">
        <v>18</v>
      </c>
      <c r="D12938" s="12">
        <v>36334</v>
      </c>
      <c r="E12938" s="13" t="s">
        <v>22112</v>
      </c>
      <c r="F12938" s="13" t="s">
        <v>1037</v>
      </c>
      <c r="G12938" s="14"/>
      <c r="H12938" s="15">
        <f>HYPERLINK("https://docs.wto.org/imrd/directdoc.asp?DDFDocuments/t/G/SPS/NMEX144.DOC","EN")</f>
      </c>
      <c r="I12938" s="15">
        <f>HYPERLINK("https://docs.wto.org/imrd/directdoc.asp?DDFDocuments/u/G/SPS/NMEX144.DOC","FR")</f>
      </c>
      <c r="J12938" s="15">
        <f>HYPERLINK("https://docs.wto.org/imrd/directdoc.asp?DDFDocuments/v/G/SPS/NMEX144.DOC","ES")</f>
      </c>
    </row>
    <row r="12939">
      <c r="A12939" s="10" t="s">
        <v>22113</v>
      </c>
      <c r="B12939" s="11" t="s">
        <v>2735</v>
      </c>
      <c r="C12939" s="10" t="s">
        <v>12</v>
      </c>
      <c r="D12939" s="12">
        <v>36333</v>
      </c>
      <c r="E12939" s="13" t="s">
        <v>22114</v>
      </c>
      <c r="F12939" s="13" t="s">
        <v>14767</v>
      </c>
      <c r="G12939" s="14" t="s">
        <v>257</v>
      </c>
      <c r="H12939" s="15">
        <f>HYPERLINK("https://docs.wto.org/imrd/directdoc.asp?DDFDocuments/t/G/SPS/NGEO8.DOC","EN")</f>
      </c>
      <c r="I12939" s="15">
        <f>HYPERLINK("https://docs.wto.org/imrd/directdoc.asp?DDFDocuments/u/G/SPS/NGEO8.DOC","FR")</f>
      </c>
      <c r="J12939" s="15">
        <f>HYPERLINK("https://docs.wto.org/imrd/directdoc.asp?DDFDocuments/v/G/SPS/NGEO8.DOC","ES")</f>
      </c>
    </row>
    <row r="12940">
      <c r="A12940" s="10" t="s">
        <v>22115</v>
      </c>
      <c r="B12940" s="11" t="s">
        <v>2735</v>
      </c>
      <c r="C12940" s="10" t="s">
        <v>18</v>
      </c>
      <c r="D12940" s="12">
        <v>36333</v>
      </c>
      <c r="E12940" s="13" t="s">
        <v>22116</v>
      </c>
      <c r="F12940" s="13" t="s">
        <v>1396</v>
      </c>
      <c r="G12940" s="14"/>
      <c r="H12940" s="15">
        <f>HYPERLINK("https://docs.wto.org/imrd/directdoc.asp?DDFDocuments/t/G/SPS/NGEO9.DOC","EN")</f>
      </c>
      <c r="I12940" s="15">
        <f>HYPERLINK("https://docs.wto.org/imrd/directdoc.asp?DDFDocuments/u/G/SPS/NGEO9.DOC","FR")</f>
      </c>
      <c r="J12940" s="15">
        <f>HYPERLINK("https://docs.wto.org/imrd/directdoc.asp?DDFDocuments/v/G/SPS/NGEO9.DOC","ES")</f>
      </c>
    </row>
    <row r="12941">
      <c r="A12941" s="10" t="s">
        <v>22117</v>
      </c>
      <c r="B12941" s="11" t="s">
        <v>161</v>
      </c>
      <c r="C12941" s="10" t="s">
        <v>12</v>
      </c>
      <c r="D12941" s="12">
        <v>36333</v>
      </c>
      <c r="E12941" s="13" t="s">
        <v>22118</v>
      </c>
      <c r="F12941" s="13" t="s">
        <v>14767</v>
      </c>
      <c r="G12941" s="14" t="s">
        <v>257</v>
      </c>
      <c r="H12941" s="15">
        <f>HYPERLINK("https://docs.wto.org/imrd/directdoc.asp?DDFDocuments/t/G/SPS/NUSA167.DOC","EN")</f>
      </c>
      <c r="I12941" s="15">
        <f>HYPERLINK("https://docs.wto.org/imrd/directdoc.asp?DDFDocuments/u/G/SPS/NUSA167.DOC","FR")</f>
      </c>
      <c r="J12941" s="15">
        <f>HYPERLINK("https://docs.wto.org/imrd/directdoc.asp?DDFDocuments/v/G/SPS/NUSA167.DOC","ES")</f>
      </c>
    </row>
    <row r="12942">
      <c r="A12942" s="10" t="s">
        <v>22119</v>
      </c>
      <c r="B12942" s="11" t="s">
        <v>779</v>
      </c>
      <c r="C12942" s="10" t="s">
        <v>12</v>
      </c>
      <c r="D12942" s="12">
        <v>36329</v>
      </c>
      <c r="E12942" s="13" t="s">
        <v>22120</v>
      </c>
      <c r="F12942" s="13" t="s">
        <v>20964</v>
      </c>
      <c r="G12942" s="14" t="s">
        <v>257</v>
      </c>
      <c r="H12942" s="15">
        <f>HYPERLINK("https://docs.wto.org/imrd/directdoc.asp?DDFDocuments/t/G/SPS/NURY3.DOC","EN")</f>
      </c>
      <c r="I12942" s="15">
        <f>HYPERLINK("https://docs.wto.org/imrd/directdoc.asp?DDFDocuments/u/G/SPS/NURY3.DOC","FR")</f>
      </c>
      <c r="J12942" s="15">
        <f>HYPERLINK("https://docs.wto.org/imrd/directdoc.asp?DDFDocuments/v/G/SPS/NURY3.DOC","ES")</f>
      </c>
    </row>
    <row r="12943">
      <c r="A12943" s="10" t="s">
        <v>22121</v>
      </c>
      <c r="B12943" s="11" t="s">
        <v>4069</v>
      </c>
      <c r="C12943" s="10" t="s">
        <v>18</v>
      </c>
      <c r="D12943" s="12">
        <v>36325</v>
      </c>
      <c r="E12943" s="13" t="s">
        <v>22122</v>
      </c>
      <c r="F12943" s="13" t="s">
        <v>24</v>
      </c>
      <c r="G12943" s="14"/>
      <c r="H12943" s="15">
        <f>HYPERLINK("https://docs.wto.org/imrd/directdoc.asp?DDFDocuments/t/G/SPS/NLVA8.DOC","EN")</f>
      </c>
      <c r="I12943" s="15">
        <f>HYPERLINK("https://docs.wto.org/imrd/directdoc.asp?DDFDocuments/u/G/SPS/NLVA8.DOC","FR")</f>
      </c>
      <c r="J12943" s="15">
        <f>HYPERLINK("https://docs.wto.org/imrd/directdoc.asp?DDFDocuments/v/G/SPS/NLVA8.DOC","ES")</f>
      </c>
    </row>
    <row r="12944">
      <c r="A12944" s="10" t="s">
        <v>22123</v>
      </c>
      <c r="B12944" s="11" t="s">
        <v>1093</v>
      </c>
      <c r="C12944" s="10" t="s">
        <v>18</v>
      </c>
      <c r="D12944" s="12">
        <v>36325</v>
      </c>
      <c r="E12944" s="13" t="s">
        <v>22124</v>
      </c>
      <c r="F12944" s="13" t="s">
        <v>144</v>
      </c>
      <c r="G12944" s="14"/>
      <c r="H12944" s="15">
        <f>HYPERLINK("https://docs.wto.org/imrd/directdoc.asp?DDFDocuments/t/G/SPS/NNLD41.DOC","EN")</f>
      </c>
      <c r="I12944" s="15">
        <f>HYPERLINK("https://docs.wto.org/imrd/directdoc.asp?DDFDocuments/u/G/SPS/NNLD41.DOC","FR")</f>
      </c>
      <c r="J12944" s="15">
        <f>HYPERLINK("https://docs.wto.org/imrd/directdoc.asp?DDFDocuments/v/G/SPS/NNLD41.DOC","ES")</f>
      </c>
    </row>
    <row r="12945">
      <c r="A12945" s="10" t="s">
        <v>22125</v>
      </c>
      <c r="B12945" s="11" t="s">
        <v>1600</v>
      </c>
      <c r="C12945" s="10" t="s">
        <v>12</v>
      </c>
      <c r="D12945" s="12">
        <v>36322</v>
      </c>
      <c r="E12945" s="13" t="s">
        <v>22126</v>
      </c>
      <c r="F12945" s="13" t="s">
        <v>20964</v>
      </c>
      <c r="G12945" s="14" t="s">
        <v>257</v>
      </c>
      <c r="H12945" s="15">
        <f>HYPERLINK("https://docs.wto.org/imrd/directdoc.asp?DDFDocuments/t/G/SPS/NMAR4.DOC","EN")</f>
      </c>
      <c r="I12945" s="15">
        <f>HYPERLINK("https://docs.wto.org/imrd/directdoc.asp?DDFDocuments/u/G/SPS/NMAR4.DOC","FR")</f>
      </c>
      <c r="J12945" s="15">
        <f>HYPERLINK("https://docs.wto.org/imrd/directdoc.asp?DDFDocuments/v/G/SPS/NMAR4.DOC","ES")</f>
      </c>
    </row>
    <row r="12946">
      <c r="A12946" s="10" t="s">
        <v>22127</v>
      </c>
      <c r="B12946" s="11" t="s">
        <v>1129</v>
      </c>
      <c r="C12946" s="10" t="s">
        <v>12</v>
      </c>
      <c r="D12946" s="12">
        <v>36321</v>
      </c>
      <c r="E12946" s="13" t="s">
        <v>22128</v>
      </c>
      <c r="F12946" s="13" t="s">
        <v>20964</v>
      </c>
      <c r="G12946" s="14" t="s">
        <v>257</v>
      </c>
      <c r="H12946" s="15">
        <f>HYPERLINK("https://docs.wto.org/imrd/directdoc.asp?DDFDocuments/t/G/SPS/NMYS6.DOC","EN")</f>
      </c>
      <c r="I12946" s="15">
        <f>HYPERLINK("https://docs.wto.org/imrd/directdoc.asp?DDFDocuments/u/G/SPS/NMYS6.DOC","FR")</f>
      </c>
      <c r="J12946" s="15">
        <f>HYPERLINK("https://docs.wto.org/imrd/directdoc.asp?DDFDocuments/v/G/SPS/NMYS6.DOC","ES")</f>
      </c>
    </row>
    <row r="12947">
      <c r="A12947" s="10" t="s">
        <v>22129</v>
      </c>
      <c r="B12947" s="11" t="s">
        <v>233</v>
      </c>
      <c r="C12947" s="10" t="s">
        <v>12</v>
      </c>
      <c r="D12947" s="12">
        <v>36321</v>
      </c>
      <c r="E12947" s="13" t="s">
        <v>22130</v>
      </c>
      <c r="F12947" s="13" t="s">
        <v>12125</v>
      </c>
      <c r="G12947" s="14"/>
      <c r="H12947" s="15">
        <f>HYPERLINK("https://docs.wto.org/imrd/directdoc.asp?DDFDocuments/t/G/SPS/NPER10.DOC","EN")</f>
      </c>
      <c r="I12947" s="15">
        <f>HYPERLINK("https://docs.wto.org/imrd/directdoc.asp?DDFDocuments/u/G/SPS/NPER10.DOC","FR")</f>
      </c>
      <c r="J12947" s="15">
        <f>HYPERLINK("https://docs.wto.org/imrd/directdoc.asp?DDFDocuments/v/G/SPS/NPER10.DOC","ES")</f>
      </c>
    </row>
    <row r="12948">
      <c r="A12948" s="10" t="s">
        <v>22131</v>
      </c>
      <c r="B12948" s="11" t="s">
        <v>161</v>
      </c>
      <c r="C12948" s="10" t="s">
        <v>40</v>
      </c>
      <c r="D12948" s="12">
        <v>36320</v>
      </c>
      <c r="E12948" s="13" t="s">
        <v>19</v>
      </c>
      <c r="F12948" s="13" t="s">
        <v>5163</v>
      </c>
      <c r="G12948" s="14"/>
      <c r="H12948" s="15">
        <f>HYPERLINK("https://docs.wto.org/imrd/directdoc.asp?DDFDocuments/t/G/SPS/NUSA150A1.DOC","EN")</f>
      </c>
      <c r="I12948" s="15">
        <f>HYPERLINK("https://docs.wto.org/imrd/directdoc.asp?DDFDocuments/u/G/SPS/NUSA150A1.DOC","FR")</f>
      </c>
      <c r="J12948" s="15">
        <f>HYPERLINK("https://docs.wto.org/imrd/directdoc.asp?DDFDocuments/v/G/SPS/NUSA150A1.DOC","ES")</f>
      </c>
    </row>
    <row r="12949">
      <c r="A12949" s="10" t="s">
        <v>22132</v>
      </c>
      <c r="B12949" s="11" t="s">
        <v>161</v>
      </c>
      <c r="C12949" s="10" t="s">
        <v>18</v>
      </c>
      <c r="D12949" s="12">
        <v>36320</v>
      </c>
      <c r="E12949" s="13" t="s">
        <v>22133</v>
      </c>
      <c r="F12949" s="13" t="s">
        <v>21400</v>
      </c>
      <c r="G12949" s="14"/>
      <c r="H12949" s="15">
        <f>HYPERLINK("https://docs.wto.org/imrd/directdoc.asp?DDFDocuments/t/G/SPS/NUSA164.DOC","EN")</f>
      </c>
      <c r="I12949" s="15">
        <f>HYPERLINK("https://docs.wto.org/imrd/directdoc.asp?DDFDocuments/u/G/SPS/NUSA164.DOC","FR")</f>
      </c>
      <c r="J12949" s="15">
        <f>HYPERLINK("https://docs.wto.org/imrd/directdoc.asp?DDFDocuments/v/G/SPS/NUSA164.DOC","ES")</f>
      </c>
    </row>
    <row r="12950">
      <c r="A12950" s="10" t="s">
        <v>22134</v>
      </c>
      <c r="B12950" s="11" t="s">
        <v>1096</v>
      </c>
      <c r="C12950" s="10" t="s">
        <v>12</v>
      </c>
      <c r="D12950" s="12">
        <v>36319</v>
      </c>
      <c r="E12950" s="13" t="s">
        <v>22135</v>
      </c>
      <c r="F12950" s="13" t="s">
        <v>14767</v>
      </c>
      <c r="G12950" s="14" t="s">
        <v>257</v>
      </c>
      <c r="H12950" s="15">
        <f>HYPERLINK("https://docs.wto.org/imrd/directdoc.asp?DDFDocuments/t/G/SPS/NSGP6.DOC","EN")</f>
      </c>
      <c r="I12950" s="15">
        <f>HYPERLINK("https://docs.wto.org/imrd/directdoc.asp?DDFDocuments/u/G/SPS/NSGP6.DOC","FR")</f>
      </c>
      <c r="J12950" s="15">
        <f>HYPERLINK("https://docs.wto.org/imrd/directdoc.asp?DDFDocuments/v/G/SPS/NSGP6.DOC","ES")</f>
      </c>
    </row>
    <row r="12951">
      <c r="A12951" s="10" t="s">
        <v>22136</v>
      </c>
      <c r="B12951" s="11" t="s">
        <v>1096</v>
      </c>
      <c r="C12951" s="10" t="s">
        <v>12</v>
      </c>
      <c r="D12951" s="12">
        <v>36319</v>
      </c>
      <c r="E12951" s="13" t="s">
        <v>22135</v>
      </c>
      <c r="F12951" s="13" t="s">
        <v>20964</v>
      </c>
      <c r="G12951" s="14" t="s">
        <v>22137</v>
      </c>
      <c r="H12951" s="15">
        <f>HYPERLINK("https://docs.wto.org/imrd/directdoc.asp?DDFDocuments/t/G/SPS/NSGP7.DOC","EN")</f>
      </c>
      <c r="I12951" s="15">
        <f>HYPERLINK("https://docs.wto.org/imrd/directdoc.asp?DDFDocuments/u/G/SPS/NSGP7.DOC","FR")</f>
      </c>
      <c r="J12951" s="15">
        <f>HYPERLINK("https://docs.wto.org/imrd/directdoc.asp?DDFDocuments/v/G/SPS/NSGP7.DOC","ES")</f>
      </c>
    </row>
    <row r="12952">
      <c r="A12952" s="10" t="s">
        <v>22138</v>
      </c>
      <c r="B12952" s="11" t="s">
        <v>188</v>
      </c>
      <c r="C12952" s="10" t="s">
        <v>18</v>
      </c>
      <c r="D12952" s="12">
        <v>36315</v>
      </c>
      <c r="E12952" s="13" t="s">
        <v>22139</v>
      </c>
      <c r="F12952" s="13" t="s">
        <v>7145</v>
      </c>
      <c r="G12952" s="14" t="s">
        <v>72</v>
      </c>
      <c r="H12952" s="15">
        <f>HYPERLINK("https://docs.wto.org/imrd/directdoc.asp?DDFDocuments/q/G/SPS/NAUS97.pdf","EN")</f>
      </c>
      <c r="I12952" s="15">
        <f>HYPERLINK("https://docs.wto.org/imrd/directdoc.asp?DDFDocuments/r/G/SPS/NAUS97.pdf","FR")</f>
      </c>
      <c r="J12952" s="15">
        <f>HYPERLINK("https://docs.wto.org/imrd/directdoc.asp?DDFDocuments/s/G/SPS/NAUS97.pdf","ES")</f>
      </c>
    </row>
    <row r="12953">
      <c r="A12953" s="10" t="s">
        <v>22140</v>
      </c>
      <c r="B12953" s="11" t="s">
        <v>188</v>
      </c>
      <c r="C12953" s="10" t="s">
        <v>18</v>
      </c>
      <c r="D12953" s="12">
        <v>36315</v>
      </c>
      <c r="E12953" s="13" t="s">
        <v>22141</v>
      </c>
      <c r="F12953" s="13" t="s">
        <v>144</v>
      </c>
      <c r="G12953" s="14"/>
      <c r="H12953" s="15">
        <f>HYPERLINK("https://docs.wto.org/imrd/directdoc.asp?DDFDocuments/t/G/SPS/NAUS98.DOC","EN")</f>
      </c>
      <c r="I12953" s="15">
        <f>HYPERLINK("https://docs.wto.org/imrd/directdoc.asp?DDFDocuments/u/G/SPS/NAUS98.DOC","FR")</f>
      </c>
      <c r="J12953" s="15">
        <f>HYPERLINK("https://docs.wto.org/imrd/directdoc.asp?DDFDocuments/v/G/SPS/NAUS98.DOC","ES")</f>
      </c>
    </row>
    <row r="12954">
      <c r="A12954" s="10" t="s">
        <v>22142</v>
      </c>
      <c r="B12954" s="11" t="s">
        <v>188</v>
      </c>
      <c r="C12954" s="10" t="s">
        <v>18</v>
      </c>
      <c r="D12954" s="12">
        <v>36315</v>
      </c>
      <c r="E12954" s="13" t="s">
        <v>22143</v>
      </c>
      <c r="F12954" s="13" t="s">
        <v>1282</v>
      </c>
      <c r="G12954" s="14"/>
      <c r="H12954" s="15">
        <f>HYPERLINK("https://docs.wto.org/imrd/directdoc.asp?DDFDocuments/t/G/SPS/NAUS99.DOC","EN")</f>
      </c>
      <c r="I12954" s="15">
        <f>HYPERLINK("https://docs.wto.org/imrd/directdoc.asp?DDFDocuments/u/G/SPS/NAUS99.DOC","FR")</f>
      </c>
      <c r="J12954" s="15">
        <f>HYPERLINK("https://docs.wto.org/imrd/directdoc.asp?DDFDocuments/v/G/SPS/NAUS99.DOC","ES")</f>
      </c>
    </row>
    <row r="12955">
      <c r="A12955" s="10" t="s">
        <v>22144</v>
      </c>
      <c r="B12955" s="11" t="s">
        <v>379</v>
      </c>
      <c r="C12955" s="10" t="s">
        <v>12</v>
      </c>
      <c r="D12955" s="12">
        <v>36315</v>
      </c>
      <c r="E12955" s="13" t="s">
        <v>22145</v>
      </c>
      <c r="F12955" s="13" t="s">
        <v>158</v>
      </c>
      <c r="G12955" s="14"/>
      <c r="H12955" s="15">
        <f>HYPERLINK("https://docs.wto.org/imrd/directdoc.asp?DDFDocuments/t/G/SPS/NGTM6.DOC","EN")</f>
      </c>
      <c r="I12955" s="15">
        <f>HYPERLINK("https://docs.wto.org/imrd/directdoc.asp?DDFDocuments/u/G/SPS/NGTM6.DOC","FR")</f>
      </c>
      <c r="J12955" s="15">
        <f>HYPERLINK("https://docs.wto.org/imrd/directdoc.asp?DDFDocuments/v/G/SPS/NGTM6.DOC","ES")</f>
      </c>
    </row>
    <row r="12956">
      <c r="A12956" s="10" t="s">
        <v>22146</v>
      </c>
      <c r="B12956" s="11" t="s">
        <v>34</v>
      </c>
      <c r="C12956" s="10" t="s">
        <v>201</v>
      </c>
      <c r="D12956" s="12">
        <v>36315</v>
      </c>
      <c r="E12956" s="13" t="s">
        <v>19</v>
      </c>
      <c r="F12956" s="13" t="s">
        <v>74</v>
      </c>
      <c r="G12956" s="14"/>
      <c r="H12956" s="15">
        <f>HYPERLINK("https://docs.wto.org/imrd/directdoc.asp?DDFDocuments/t/G/SPS/NJPN44C1.DOC","EN")</f>
      </c>
      <c r="I12956" s="15">
        <f>HYPERLINK("https://docs.wto.org/imrd/directdoc.asp?DDFDocuments/u/G/SPS/NJPN44C1.DOC","FR")</f>
      </c>
      <c r="J12956" s="15">
        <f>HYPERLINK("https://docs.wto.org/imrd/directdoc.asp?DDFDocuments/v/G/SPS/NJPN44C1.DOC","ES")</f>
      </c>
    </row>
    <row r="12957">
      <c r="A12957" s="10" t="s">
        <v>22147</v>
      </c>
      <c r="B12957" s="11" t="s">
        <v>1096</v>
      </c>
      <c r="C12957" s="10" t="s">
        <v>12</v>
      </c>
      <c r="D12957" s="12">
        <v>36315</v>
      </c>
      <c r="E12957" s="13" t="s">
        <v>11279</v>
      </c>
      <c r="F12957" s="13" t="s">
        <v>476</v>
      </c>
      <c r="G12957" s="14"/>
      <c r="H12957" s="15">
        <f>HYPERLINK("https://docs.wto.org/imrd/directdoc.asp?DDFDocuments/t/G/SPS/NSGP5.DOC","EN")</f>
      </c>
      <c r="I12957" s="15">
        <f>HYPERLINK("https://docs.wto.org/imrd/directdoc.asp?DDFDocuments/u/G/SPS/NSGP5.DOC","FR")</f>
      </c>
      <c r="J12957" s="15">
        <f>HYPERLINK("https://docs.wto.org/imrd/directdoc.asp?DDFDocuments/v/G/SPS/NSGP5.DOC","ES")</f>
      </c>
    </row>
    <row r="12958">
      <c r="A12958" s="10" t="s">
        <v>22148</v>
      </c>
      <c r="B12958" s="11" t="s">
        <v>34</v>
      </c>
      <c r="C12958" s="10" t="s">
        <v>18</v>
      </c>
      <c r="D12958" s="12">
        <v>36308</v>
      </c>
      <c r="E12958" s="13" t="s">
        <v>22149</v>
      </c>
      <c r="F12958" s="13" t="s">
        <v>74</v>
      </c>
      <c r="G12958" s="14"/>
      <c r="H12958" s="15">
        <f>HYPERLINK("https://docs.wto.org/imrd/directdoc.asp?DDFDocuments/t/G/SPS/NJPN44.DOC","EN")</f>
      </c>
      <c r="I12958" s="15">
        <f>HYPERLINK("https://docs.wto.org/imrd/directdoc.asp?DDFDocuments/u/G/SPS/NJPN44.DOC","FR")</f>
      </c>
      <c r="J12958" s="15">
        <f>HYPERLINK("https://docs.wto.org/imrd/directdoc.asp?DDFDocuments/v/G/SPS/NJPN44.DOC","ES")</f>
      </c>
    </row>
    <row r="12959">
      <c r="A12959" s="10" t="s">
        <v>22150</v>
      </c>
      <c r="B12959" s="11" t="s">
        <v>4069</v>
      </c>
      <c r="C12959" s="10" t="s">
        <v>18</v>
      </c>
      <c r="D12959" s="12">
        <v>36308</v>
      </c>
      <c r="E12959" s="13" t="s">
        <v>3475</v>
      </c>
      <c r="F12959" s="13" t="s">
        <v>158</v>
      </c>
      <c r="G12959" s="14"/>
      <c r="H12959" s="15">
        <f>HYPERLINK("https://docs.wto.org/imrd/directdoc.asp?DDFDocuments/t/G/SPS/NLVA7.DOC","EN")</f>
      </c>
      <c r="I12959" s="15">
        <f>HYPERLINK("https://docs.wto.org/imrd/directdoc.asp?DDFDocuments/u/G/SPS/NLVA7.DOC","FR")</f>
      </c>
      <c r="J12959" s="15">
        <f>HYPERLINK("https://docs.wto.org/imrd/directdoc.asp?DDFDocuments/v/G/SPS/NLVA7.DOC","ES")</f>
      </c>
    </row>
    <row r="12960">
      <c r="A12960" s="10" t="s">
        <v>22151</v>
      </c>
      <c r="B12960" s="11" t="s">
        <v>161</v>
      </c>
      <c r="C12960" s="10" t="s">
        <v>18</v>
      </c>
      <c r="D12960" s="12">
        <v>36308</v>
      </c>
      <c r="E12960" s="13" t="s">
        <v>2428</v>
      </c>
      <c r="F12960" s="13" t="s">
        <v>7974</v>
      </c>
      <c r="G12960" s="14"/>
      <c r="H12960" s="15">
        <f>HYPERLINK("https://docs.wto.org/imrd/directdoc.asp?DDFDocuments/q/G/SPS/NUSA161.pdf","EN")</f>
      </c>
      <c r="I12960" s="15">
        <f>HYPERLINK("https://docs.wto.org/imrd/directdoc.asp?DDFDocuments/r/G/SPS/NUSA161.pdf","FR")</f>
      </c>
      <c r="J12960" s="15">
        <f>HYPERLINK("https://docs.wto.org/imrd/directdoc.asp?DDFDocuments/s/G/SPS/NUSA161.pdf","ES")</f>
      </c>
    </row>
    <row r="12961">
      <c r="A12961" s="10" t="s">
        <v>22152</v>
      </c>
      <c r="B12961" s="11" t="s">
        <v>161</v>
      </c>
      <c r="C12961" s="10" t="s">
        <v>18</v>
      </c>
      <c r="D12961" s="12">
        <v>36307</v>
      </c>
      <c r="E12961" s="13" t="s">
        <v>2824</v>
      </c>
      <c r="F12961" s="13" t="s">
        <v>2963</v>
      </c>
      <c r="G12961" s="14"/>
      <c r="H12961" s="15">
        <f>HYPERLINK("https://docs.wto.org/imrd/directdoc.asp?DDFDocuments/t/G/SPS/NUSA158.DOC","EN")</f>
      </c>
      <c r="I12961" s="15">
        <f>HYPERLINK("https://docs.wto.org/imrd/directdoc.asp?DDFDocuments/u/G/SPS/NUSA158.DOC","FR")</f>
      </c>
      <c r="J12961" s="15">
        <f>HYPERLINK("https://docs.wto.org/imrd/directdoc.asp?DDFDocuments/v/G/SPS/NUSA158.DOC","ES")</f>
      </c>
    </row>
    <row r="12962">
      <c r="A12962" s="10" t="s">
        <v>22153</v>
      </c>
      <c r="B12962" s="11" t="s">
        <v>161</v>
      </c>
      <c r="C12962" s="10" t="s">
        <v>18</v>
      </c>
      <c r="D12962" s="12">
        <v>36307</v>
      </c>
      <c r="E12962" s="13" t="s">
        <v>22154</v>
      </c>
      <c r="F12962" s="13" t="s">
        <v>22155</v>
      </c>
      <c r="G12962" s="14" t="s">
        <v>87</v>
      </c>
      <c r="H12962" s="15">
        <f>HYPERLINK("https://docs.wto.org/imrd/directdoc.asp?DDFDocuments/t/G/SPS/NUSA159.DOC","EN")</f>
      </c>
      <c r="I12962" s="15">
        <f>HYPERLINK("https://docs.wto.org/imrd/directdoc.asp?DDFDocuments/u/G/SPS/NUSA159.DOC","FR")</f>
      </c>
      <c r="J12962" s="15">
        <f>HYPERLINK("https://docs.wto.org/imrd/directdoc.asp?DDFDocuments/v/G/SPS/NUSA159.DOC","ES")</f>
      </c>
    </row>
    <row r="12963">
      <c r="A12963" s="10" t="s">
        <v>22156</v>
      </c>
      <c r="B12963" s="11" t="s">
        <v>379</v>
      </c>
      <c r="C12963" s="10" t="s">
        <v>12</v>
      </c>
      <c r="D12963" s="12">
        <v>36306</v>
      </c>
      <c r="E12963" s="13" t="s">
        <v>12293</v>
      </c>
      <c r="F12963" s="13" t="s">
        <v>80</v>
      </c>
      <c r="G12963" s="14"/>
      <c r="H12963" s="15">
        <f>HYPERLINK("https://docs.wto.org/imrd/directdoc.asp?DDFDocuments/t/G/SPS/NGTM5.DOC","EN")</f>
      </c>
      <c r="I12963" s="15">
        <f>HYPERLINK("https://docs.wto.org/imrd/directdoc.asp?DDFDocuments/u/G/SPS/NGTM5.DOC","FR")</f>
      </c>
      <c r="J12963" s="15">
        <f>HYPERLINK("https://docs.wto.org/imrd/directdoc.asp?DDFDocuments/v/G/SPS/NGTM5.DOC","ES")</f>
      </c>
    </row>
    <row r="12964">
      <c r="A12964" s="10" t="s">
        <v>22157</v>
      </c>
      <c r="B12964" s="11" t="s">
        <v>4069</v>
      </c>
      <c r="C12964" s="10" t="s">
        <v>18</v>
      </c>
      <c r="D12964" s="12">
        <v>36306</v>
      </c>
      <c r="E12964" s="13" t="s">
        <v>22158</v>
      </c>
      <c r="F12964" s="13" t="s">
        <v>1146</v>
      </c>
      <c r="G12964" s="14"/>
      <c r="H12964" s="15">
        <f>HYPERLINK("https://docs.wto.org/imrd/directdoc.asp?DDFDocuments/q/G/SPS/NLVA2.pdf","EN")</f>
      </c>
      <c r="I12964" s="15">
        <f>HYPERLINK("https://docs.wto.org/imrd/directdoc.asp?DDFDocuments/r/G/SPS/NLVA2.pdf","FR")</f>
      </c>
      <c r="J12964" s="15">
        <f>HYPERLINK("https://docs.wto.org/imrd/directdoc.asp?DDFDocuments/s/G/SPS/NLVA2.pdf","ES")</f>
      </c>
    </row>
    <row r="12965">
      <c r="A12965" s="10" t="s">
        <v>22159</v>
      </c>
      <c r="B12965" s="11" t="s">
        <v>4069</v>
      </c>
      <c r="C12965" s="10" t="s">
        <v>18</v>
      </c>
      <c r="D12965" s="12">
        <v>36306</v>
      </c>
      <c r="E12965" s="13" t="s">
        <v>22160</v>
      </c>
      <c r="F12965" s="13" t="s">
        <v>24</v>
      </c>
      <c r="G12965" s="14"/>
      <c r="H12965" s="15">
        <f>HYPERLINK("https://docs.wto.org/imrd/directdoc.asp?DDFDocuments/t/G/SPS/NLVA3.DOC","EN")</f>
      </c>
      <c r="I12965" s="15">
        <f>HYPERLINK("https://docs.wto.org/imrd/directdoc.asp?DDFDocuments/u/G/SPS/NLVA3.DOC","FR")</f>
      </c>
      <c r="J12965" s="15">
        <f>HYPERLINK("https://docs.wto.org/imrd/directdoc.asp?DDFDocuments/v/G/SPS/NLVA3.DOC","ES")</f>
      </c>
    </row>
    <row r="12966">
      <c r="A12966" s="10" t="s">
        <v>22161</v>
      </c>
      <c r="B12966" s="11" t="s">
        <v>4069</v>
      </c>
      <c r="C12966" s="10" t="s">
        <v>18</v>
      </c>
      <c r="D12966" s="12">
        <v>36306</v>
      </c>
      <c r="E12966" s="13" t="s">
        <v>22162</v>
      </c>
      <c r="F12966" s="13" t="s">
        <v>1146</v>
      </c>
      <c r="G12966" s="14"/>
      <c r="H12966" s="15">
        <f>HYPERLINK("https://docs.wto.org/imrd/directdoc.asp?DDFDocuments/t/G/SPS/NLVA4.DOC","EN")</f>
      </c>
      <c r="I12966" s="15">
        <f>HYPERLINK("https://docs.wto.org/imrd/directdoc.asp?DDFDocuments/u/G/SPS/NLVA4.DOC","FR")</f>
      </c>
      <c r="J12966" s="15">
        <f>HYPERLINK("https://docs.wto.org/imrd/directdoc.asp?DDFDocuments/v/G/SPS/NLVA4.DOC","ES")</f>
      </c>
    </row>
    <row r="12967">
      <c r="A12967" s="10" t="s">
        <v>22163</v>
      </c>
      <c r="B12967" s="11" t="s">
        <v>4069</v>
      </c>
      <c r="C12967" s="10" t="s">
        <v>18</v>
      </c>
      <c r="D12967" s="12">
        <v>36306</v>
      </c>
      <c r="E12967" s="13" t="s">
        <v>22122</v>
      </c>
      <c r="F12967" s="13" t="s">
        <v>24</v>
      </c>
      <c r="G12967" s="14"/>
      <c r="H12967" s="15">
        <f>HYPERLINK("https://docs.wto.org/imrd/directdoc.asp?DDFDocuments/t/G/SPS/NLVA5.DOC","EN")</f>
      </c>
      <c r="I12967" s="15">
        <f>HYPERLINK("https://docs.wto.org/imrd/directdoc.asp?DDFDocuments/u/G/SPS/NLVA5.DOC","FR")</f>
      </c>
      <c r="J12967" s="15">
        <f>HYPERLINK("https://docs.wto.org/imrd/directdoc.asp?DDFDocuments/v/G/SPS/NLVA5.DOC","ES")</f>
      </c>
    </row>
    <row r="12968">
      <c r="A12968" s="10" t="s">
        <v>22164</v>
      </c>
      <c r="B12968" s="11" t="s">
        <v>365</v>
      </c>
      <c r="C12968" s="10" t="s">
        <v>18</v>
      </c>
      <c r="D12968" s="12">
        <v>36305</v>
      </c>
      <c r="E12968" s="13" t="s">
        <v>22165</v>
      </c>
      <c r="F12968" s="13" t="s">
        <v>992</v>
      </c>
      <c r="G12968" s="14"/>
      <c r="H12968" s="15">
        <f>HYPERLINK("https://docs.wto.org/imrd/directdoc.asp?DDFDocuments/t/G/SPS/NCHL35.DOC","EN")</f>
      </c>
      <c r="I12968" s="15">
        <f>HYPERLINK("https://docs.wto.org/imrd/directdoc.asp?DDFDocuments/u/G/SPS/NCHL35.DOC","FR")</f>
      </c>
      <c r="J12968" s="15">
        <f>HYPERLINK("https://docs.wto.org/imrd/directdoc.asp?DDFDocuments/v/G/SPS/NCHL35.DOC","ES")</f>
      </c>
    </row>
    <row r="12969">
      <c r="A12969" s="10" t="s">
        <v>22166</v>
      </c>
      <c r="B12969" s="11" t="s">
        <v>183</v>
      </c>
      <c r="C12969" s="10" t="s">
        <v>18</v>
      </c>
      <c r="D12969" s="12">
        <v>36299</v>
      </c>
      <c r="E12969" s="13" t="s">
        <v>22167</v>
      </c>
      <c r="F12969" s="13" t="s">
        <v>1282</v>
      </c>
      <c r="G12969" s="14"/>
      <c r="H12969" s="15">
        <f>HYPERLINK("https://docs.wto.org/imrd/directdoc.asp?DDFDocuments/t/G/SPS/NARG44.DOC","EN")</f>
      </c>
      <c r="I12969" s="15">
        <f>HYPERLINK("https://docs.wto.org/imrd/directdoc.asp?DDFDocuments/u/G/SPS/NARG44.DOC","FR")</f>
      </c>
      <c r="J12969" s="15">
        <f>HYPERLINK("https://docs.wto.org/imrd/directdoc.asp?DDFDocuments/v/G/SPS/NARG44.DOC","ES")</f>
      </c>
    </row>
    <row r="12970">
      <c r="A12970" s="10" t="s">
        <v>22168</v>
      </c>
      <c r="B12970" s="11" t="s">
        <v>183</v>
      </c>
      <c r="C12970" s="10" t="s">
        <v>18</v>
      </c>
      <c r="D12970" s="12">
        <v>36299</v>
      </c>
      <c r="E12970" s="13" t="s">
        <v>21467</v>
      </c>
      <c r="F12970" s="13" t="s">
        <v>1550</v>
      </c>
      <c r="G12970" s="14"/>
      <c r="H12970" s="15">
        <f>HYPERLINK("https://docs.wto.org/imrd/directdoc.asp?DDFDocuments/t/G/SPS/NARG45.DOC","EN")</f>
      </c>
      <c r="I12970" s="15">
        <f>HYPERLINK("https://docs.wto.org/imrd/directdoc.asp?DDFDocuments/u/G/SPS/NARG45.DOC","FR")</f>
      </c>
      <c r="J12970" s="15">
        <f>HYPERLINK("https://docs.wto.org/imrd/directdoc.asp?DDFDocuments/v/G/SPS/NARG45.DOC","ES")</f>
      </c>
    </row>
    <row r="12971">
      <c r="A12971" s="10" t="s">
        <v>22169</v>
      </c>
      <c r="B12971" s="11" t="s">
        <v>183</v>
      </c>
      <c r="C12971" s="10" t="s">
        <v>18</v>
      </c>
      <c r="D12971" s="12">
        <v>36297</v>
      </c>
      <c r="E12971" s="13" t="s">
        <v>22170</v>
      </c>
      <c r="F12971" s="13" t="s">
        <v>3339</v>
      </c>
      <c r="G12971" s="14"/>
      <c r="H12971" s="15">
        <f>HYPERLINK("https://docs.wto.org/imrd/directdoc.asp?DDFDocuments/t/G/SPS/NARG46.DOC","EN")</f>
      </c>
      <c r="I12971" s="15">
        <f>HYPERLINK("https://docs.wto.org/imrd/directdoc.asp?DDFDocuments/u/G/SPS/NARG46.DOC","FR")</f>
      </c>
      <c r="J12971" s="15">
        <f>HYPERLINK("https://docs.wto.org/imrd/directdoc.asp?DDFDocuments/v/G/SPS/NARG46.DOC","ES")</f>
      </c>
    </row>
    <row r="12972">
      <c r="A12972" s="10" t="s">
        <v>22171</v>
      </c>
      <c r="B12972" s="11" t="s">
        <v>183</v>
      </c>
      <c r="C12972" s="10" t="s">
        <v>18</v>
      </c>
      <c r="D12972" s="12">
        <v>36297</v>
      </c>
      <c r="E12972" s="13" t="s">
        <v>22172</v>
      </c>
      <c r="F12972" s="13" t="s">
        <v>1282</v>
      </c>
      <c r="G12972" s="14"/>
      <c r="H12972" s="15">
        <f>HYPERLINK("https://docs.wto.org/imrd/directdoc.asp?DDFDocuments/t/G/SPS/NARG47.DOC","EN")</f>
      </c>
      <c r="I12972" s="15">
        <f>HYPERLINK("https://docs.wto.org/imrd/directdoc.asp?DDFDocuments/u/G/SPS/NARG47.DOC","FR")</f>
      </c>
      <c r="J12972" s="15">
        <f>HYPERLINK("https://docs.wto.org/imrd/directdoc.asp?DDFDocuments/v/G/SPS/NARG47.DOC","ES")</f>
      </c>
    </row>
    <row r="12973">
      <c r="A12973" s="10" t="s">
        <v>22173</v>
      </c>
      <c r="B12973" s="11" t="s">
        <v>188</v>
      </c>
      <c r="C12973" s="10" t="s">
        <v>18</v>
      </c>
      <c r="D12973" s="12">
        <v>36297</v>
      </c>
      <c r="E12973" s="13" t="s">
        <v>22174</v>
      </c>
      <c r="F12973" s="13" t="s">
        <v>24</v>
      </c>
      <c r="G12973" s="14"/>
      <c r="H12973" s="15">
        <f>HYPERLINK("https://docs.wto.org/imrd/directdoc.asp?DDFDocuments/t/G/SPS/NAUS92.DOC","EN")</f>
      </c>
      <c r="I12973" s="15">
        <f>HYPERLINK("https://docs.wto.org/imrd/directdoc.asp?DDFDocuments/u/G/SPS/NAUS92.DOC","FR")</f>
      </c>
      <c r="J12973" s="15">
        <f>HYPERLINK("https://docs.wto.org/imrd/directdoc.asp?DDFDocuments/v/G/SPS/NAUS92.DOC","ES")</f>
      </c>
    </row>
    <row r="12974">
      <c r="A12974" s="10" t="s">
        <v>22175</v>
      </c>
      <c r="B12974" s="11" t="s">
        <v>188</v>
      </c>
      <c r="C12974" s="10" t="s">
        <v>18</v>
      </c>
      <c r="D12974" s="12">
        <v>36297</v>
      </c>
      <c r="E12974" s="13" t="s">
        <v>22176</v>
      </c>
      <c r="F12974" s="13" t="s">
        <v>24</v>
      </c>
      <c r="G12974" s="14"/>
      <c r="H12974" s="15">
        <f>HYPERLINK("https://docs.wto.org/imrd/directdoc.asp?DDFDocuments/q/G/SPS/NAUS93.pdf","EN")</f>
      </c>
      <c r="I12974" s="15">
        <f>HYPERLINK("https://docs.wto.org/imrd/directdoc.asp?DDFDocuments/r/G/SPS/NAUS93.pdf","FR")</f>
      </c>
      <c r="J12974" s="15">
        <f>HYPERLINK("https://docs.wto.org/imrd/directdoc.asp?DDFDocuments/s/G/SPS/NAUS93.pdf","ES")</f>
      </c>
    </row>
    <row r="12975">
      <c r="A12975" s="10" t="s">
        <v>22177</v>
      </c>
      <c r="B12975" s="11" t="s">
        <v>95</v>
      </c>
      <c r="C12975" s="10" t="s">
        <v>18</v>
      </c>
      <c r="D12975" s="12">
        <v>36287</v>
      </c>
      <c r="E12975" s="13" t="s">
        <v>2329</v>
      </c>
      <c r="F12975" s="13" t="s">
        <v>992</v>
      </c>
      <c r="G12975" s="14"/>
      <c r="H12975" s="15">
        <f>HYPERLINK("https://docs.wto.org/imrd/directdoc.asp?DDFDocuments/t/G/SPS/NBRA50.DOC","EN")</f>
      </c>
      <c r="I12975" s="15">
        <f>HYPERLINK("https://docs.wto.org/imrd/directdoc.asp?DDFDocuments/u/G/SPS/NBRA50.DOC","FR")</f>
      </c>
      <c r="J12975" s="15">
        <f>HYPERLINK("https://docs.wto.org/imrd/directdoc.asp?DDFDocuments/v/G/SPS/NBRA50.DOC","ES")</f>
      </c>
    </row>
    <row r="12976">
      <c r="A12976" s="10" t="s">
        <v>22178</v>
      </c>
      <c r="B12976" s="11" t="s">
        <v>2735</v>
      </c>
      <c r="C12976" s="10" t="s">
        <v>18</v>
      </c>
      <c r="D12976" s="12">
        <v>36287</v>
      </c>
      <c r="E12976" s="13" t="s">
        <v>22179</v>
      </c>
      <c r="F12976" s="13" t="s">
        <v>13663</v>
      </c>
      <c r="G12976" s="14"/>
      <c r="H12976" s="15">
        <f>HYPERLINK("https://docs.wto.org/imrd/directdoc.asp?DDFDocuments/t/G/SPS/NGEO6.DOC","EN")</f>
      </c>
      <c r="I12976" s="15">
        <f>HYPERLINK("https://docs.wto.org/imrd/directdoc.asp?DDFDocuments/u/G/SPS/NGEO6.DOC","FR")</f>
      </c>
      <c r="J12976" s="15">
        <f>HYPERLINK("https://docs.wto.org/imrd/directdoc.asp?DDFDocuments/v/G/SPS/NGEO6.DOC","ES")</f>
      </c>
    </row>
    <row r="12977">
      <c r="A12977" s="10" t="s">
        <v>22180</v>
      </c>
      <c r="B12977" s="11" t="s">
        <v>2735</v>
      </c>
      <c r="C12977" s="10" t="s">
        <v>18</v>
      </c>
      <c r="D12977" s="12">
        <v>36287</v>
      </c>
      <c r="E12977" s="13" t="s">
        <v>22181</v>
      </c>
      <c r="F12977" s="13" t="s">
        <v>24</v>
      </c>
      <c r="G12977" s="14"/>
      <c r="H12977" s="15">
        <f>HYPERLINK("https://docs.wto.org/imrd/directdoc.asp?DDFDocuments/t/G/SPS/NGEO7.DOC","EN")</f>
      </c>
      <c r="I12977" s="15">
        <f>HYPERLINK("https://docs.wto.org/imrd/directdoc.asp?DDFDocuments/u/G/SPS/NGEO7.DOC","FR")</f>
      </c>
      <c r="J12977" s="15">
        <f>HYPERLINK("https://docs.wto.org/imrd/directdoc.asp?DDFDocuments/v/G/SPS/NGEO7.DOC","ES")</f>
      </c>
    </row>
    <row r="12978">
      <c r="A12978" s="10" t="s">
        <v>22182</v>
      </c>
      <c r="B12978" s="11" t="s">
        <v>195</v>
      </c>
      <c r="C12978" s="10" t="s">
        <v>18</v>
      </c>
      <c r="D12978" s="12">
        <v>36287</v>
      </c>
      <c r="E12978" s="13" t="s">
        <v>22183</v>
      </c>
      <c r="F12978" s="13" t="s">
        <v>24</v>
      </c>
      <c r="G12978" s="14"/>
      <c r="H12978" s="15">
        <f>HYPERLINK("https://docs.wto.org/imrd/directdoc.asp?DDFDocuments/t/G/SPS/NNZL39.DOC","EN")</f>
      </c>
      <c r="I12978" s="15">
        <f>HYPERLINK("https://docs.wto.org/imrd/directdoc.asp?DDFDocuments/u/G/SPS/NNZL39.DOC","FR")</f>
      </c>
      <c r="J12978" s="15">
        <f>HYPERLINK("https://docs.wto.org/imrd/directdoc.asp?DDFDocuments/v/G/SPS/NNZL39.DOC","ES")</f>
      </c>
    </row>
    <row r="12979">
      <c r="A12979" s="10" t="s">
        <v>22184</v>
      </c>
      <c r="B12979" s="11" t="s">
        <v>195</v>
      </c>
      <c r="C12979" s="10" t="s">
        <v>18</v>
      </c>
      <c r="D12979" s="12">
        <v>36287</v>
      </c>
      <c r="E12979" s="13" t="s">
        <v>22185</v>
      </c>
      <c r="F12979" s="13" t="s">
        <v>24</v>
      </c>
      <c r="G12979" s="14"/>
      <c r="H12979" s="15">
        <f>HYPERLINK("https://docs.wto.org/imrd/directdoc.asp?DDFDocuments/q/G/SPS/NNZL40.pdf","EN")</f>
      </c>
      <c r="I12979" s="15">
        <f>HYPERLINK("https://docs.wto.org/imrd/directdoc.asp?DDFDocuments/r/G/SPS/NNZL40.pdf","FR")</f>
      </c>
      <c r="J12979" s="15">
        <f>HYPERLINK("https://docs.wto.org/imrd/directdoc.asp?DDFDocuments/s/G/SPS/NNZL40.pdf","ES")</f>
      </c>
    </row>
    <row r="12980">
      <c r="A12980" s="10" t="s">
        <v>22186</v>
      </c>
      <c r="B12980" s="11" t="s">
        <v>2735</v>
      </c>
      <c r="C12980" s="10" t="s">
        <v>18</v>
      </c>
      <c r="D12980" s="12">
        <v>36278</v>
      </c>
      <c r="E12980" s="13" t="s">
        <v>22187</v>
      </c>
      <c r="F12980" s="13" t="s">
        <v>717</v>
      </c>
      <c r="G12980" s="14"/>
      <c r="H12980" s="15">
        <f>HYPERLINK("https://docs.wto.org/imrd/directdoc.asp?DDFDocuments/t/G/SPS/NGEO5.DOC","EN")</f>
      </c>
      <c r="I12980" s="15">
        <f>HYPERLINK("https://docs.wto.org/imrd/directdoc.asp?DDFDocuments/u/G/SPS/NGEO5.DOC","FR")</f>
      </c>
      <c r="J12980" s="15">
        <f>HYPERLINK("https://docs.wto.org/imrd/directdoc.asp?DDFDocuments/v/G/SPS/NGEO5.DOC","ES")</f>
      </c>
    </row>
    <row r="12981">
      <c r="A12981" s="10" t="s">
        <v>22188</v>
      </c>
      <c r="B12981" s="11" t="s">
        <v>365</v>
      </c>
      <c r="C12981" s="10" t="s">
        <v>40</v>
      </c>
      <c r="D12981" s="12">
        <v>36277</v>
      </c>
      <c r="E12981" s="13" t="s">
        <v>19</v>
      </c>
      <c r="F12981" s="13" t="s">
        <v>5163</v>
      </c>
      <c r="G12981" s="14"/>
      <c r="H12981" s="15">
        <f>HYPERLINK("https://docs.wto.org/imrd/directdoc.asp?DDFDocuments/t/G/SPS/NCHL32A1.DOC","EN")</f>
      </c>
      <c r="I12981" s="15">
        <f>HYPERLINK("https://docs.wto.org/imrd/directdoc.asp?DDFDocuments/u/G/SPS/NCHL32A1.DOC","FR")</f>
      </c>
      <c r="J12981" s="15">
        <f>HYPERLINK("https://docs.wto.org/imrd/directdoc.asp?DDFDocuments/v/G/SPS/NCHL32A1.DOC","ES")</f>
      </c>
    </row>
    <row r="12982">
      <c r="A12982" s="10" t="s">
        <v>22189</v>
      </c>
      <c r="B12982" s="11" t="s">
        <v>365</v>
      </c>
      <c r="C12982" s="10" t="s">
        <v>40</v>
      </c>
      <c r="D12982" s="12">
        <v>36277</v>
      </c>
      <c r="E12982" s="13" t="s">
        <v>19</v>
      </c>
      <c r="F12982" s="13" t="s">
        <v>1089</v>
      </c>
      <c r="G12982" s="14"/>
      <c r="H12982" s="15">
        <f>HYPERLINK("https://docs.wto.org/imrd/directdoc.asp?DDFDocuments/q/G/SPS/NCHL33A1.pdf","EN")</f>
      </c>
      <c r="I12982" s="15">
        <f>HYPERLINK("https://docs.wto.org/imrd/directdoc.asp?DDFDocuments/r/G/SPS/NCHL33A1.pdf","FR")</f>
      </c>
      <c r="J12982" s="15">
        <f>HYPERLINK("https://docs.wto.org/imrd/directdoc.asp?DDFDocuments/s/G/SPS/NCHL33A1.pdf","ES")</f>
      </c>
    </row>
    <row r="12983">
      <c r="A12983" s="10" t="s">
        <v>22190</v>
      </c>
      <c r="B12983" s="11" t="s">
        <v>2735</v>
      </c>
      <c r="C12983" s="10" t="s">
        <v>18</v>
      </c>
      <c r="D12983" s="12">
        <v>36277</v>
      </c>
      <c r="E12983" s="13" t="s">
        <v>22191</v>
      </c>
      <c r="F12983" s="13" t="s">
        <v>22192</v>
      </c>
      <c r="G12983" s="14"/>
      <c r="H12983" s="15">
        <f>HYPERLINK("https://docs.wto.org/imrd/directdoc.asp?DDFDocuments/t/G/SPS/NGEO1.DOC","EN")</f>
      </c>
      <c r="I12983" s="15">
        <f>HYPERLINK("https://docs.wto.org/imrd/directdoc.asp?DDFDocuments/u/G/SPS/NGEO1.DOC","FR")</f>
      </c>
      <c r="J12983" s="15">
        <f>HYPERLINK("https://docs.wto.org/imrd/directdoc.asp?DDFDocuments/v/G/SPS/NGEO1.DOC","ES")</f>
      </c>
    </row>
    <row r="12984">
      <c r="A12984" s="10" t="s">
        <v>22193</v>
      </c>
      <c r="B12984" s="11" t="s">
        <v>2735</v>
      </c>
      <c r="C12984" s="10" t="s">
        <v>18</v>
      </c>
      <c r="D12984" s="12">
        <v>36277</v>
      </c>
      <c r="E12984" s="13" t="s">
        <v>22194</v>
      </c>
      <c r="F12984" s="13" t="s">
        <v>144</v>
      </c>
      <c r="G12984" s="14"/>
      <c r="H12984" s="15">
        <f>HYPERLINK("https://docs.wto.org/imrd/directdoc.asp?DDFDocuments/t/G/SPS/NGEO3.DOC","EN")</f>
      </c>
      <c r="I12984" s="15">
        <f>HYPERLINK("https://docs.wto.org/imrd/directdoc.asp?DDFDocuments/u/G/SPS/NGEO3.DOC","FR")</f>
      </c>
      <c r="J12984" s="15">
        <f>HYPERLINK("https://docs.wto.org/imrd/directdoc.asp?DDFDocuments/v/G/SPS/NGEO3.DOC","ES")</f>
      </c>
    </row>
    <row r="12985">
      <c r="A12985" s="10" t="s">
        <v>22195</v>
      </c>
      <c r="B12985" s="11" t="s">
        <v>2735</v>
      </c>
      <c r="C12985" s="10" t="s">
        <v>18</v>
      </c>
      <c r="D12985" s="12">
        <v>36276</v>
      </c>
      <c r="E12985" s="13" t="s">
        <v>22196</v>
      </c>
      <c r="F12985" s="13" t="s">
        <v>24</v>
      </c>
      <c r="G12985" s="14"/>
      <c r="H12985" s="15">
        <f>HYPERLINK("https://docs.wto.org/imrd/directdoc.asp?DDFDocuments/t/G/SPS/NGEO2.DOC","EN")</f>
      </c>
      <c r="I12985" s="15">
        <f>HYPERLINK("https://docs.wto.org/imrd/directdoc.asp?DDFDocuments/u/G/SPS/NGEO2.DOC","FR")</f>
      </c>
      <c r="J12985" s="15">
        <f>HYPERLINK("https://docs.wto.org/imrd/directdoc.asp?DDFDocuments/v/G/SPS/NGEO2.DOC","ES")</f>
      </c>
    </row>
    <row r="12986">
      <c r="A12986" s="10" t="s">
        <v>22197</v>
      </c>
      <c r="B12986" s="11" t="s">
        <v>2735</v>
      </c>
      <c r="C12986" s="10" t="s">
        <v>18</v>
      </c>
      <c r="D12986" s="12">
        <v>36276</v>
      </c>
      <c r="E12986" s="13" t="s">
        <v>22198</v>
      </c>
      <c r="F12986" s="13" t="s">
        <v>24</v>
      </c>
      <c r="G12986" s="14"/>
      <c r="H12986" s="15">
        <f>HYPERLINK("https://docs.wto.org/imrd/directdoc.asp?DDFDocuments/t/G/SPS/NGEO4.DOC","EN")</f>
      </c>
      <c r="I12986" s="15">
        <f>HYPERLINK("https://docs.wto.org/imrd/directdoc.asp?DDFDocuments/u/G/SPS/NGEO4.DOC","FR")</f>
      </c>
      <c r="J12986" s="15">
        <f>HYPERLINK("https://docs.wto.org/imrd/directdoc.asp?DDFDocuments/v/G/SPS/NGEO4.DOC","ES")</f>
      </c>
    </row>
    <row r="12987">
      <c r="A12987" s="10" t="s">
        <v>22199</v>
      </c>
      <c r="B12987" s="11" t="s">
        <v>1600</v>
      </c>
      <c r="C12987" s="10" t="s">
        <v>18</v>
      </c>
      <c r="D12987" s="12">
        <v>36271</v>
      </c>
      <c r="E12987" s="13" t="s">
        <v>22200</v>
      </c>
      <c r="F12987" s="13" t="s">
        <v>3442</v>
      </c>
      <c r="G12987" s="14"/>
      <c r="H12987" s="15">
        <f>HYPERLINK("https://docs.wto.org/imrd/directdoc.asp?DDFDocuments/t/G/SPS/NMAR3.DOC","EN")</f>
      </c>
      <c r="I12987" s="15">
        <f>HYPERLINK("https://docs.wto.org/imrd/directdoc.asp?DDFDocuments/u/G/SPS/NMAR3.DOC","FR")</f>
      </c>
      <c r="J12987" s="15">
        <f>HYPERLINK("https://docs.wto.org/imrd/directdoc.asp?DDFDocuments/v/G/SPS/NMAR3.DOC","ES")</f>
      </c>
    </row>
    <row r="12988">
      <c r="A12988" s="10" t="s">
        <v>22201</v>
      </c>
      <c r="B12988" s="11" t="s">
        <v>183</v>
      </c>
      <c r="C12988" s="10" t="s">
        <v>18</v>
      </c>
      <c r="D12988" s="12">
        <v>36270</v>
      </c>
      <c r="E12988" s="13" t="s">
        <v>22202</v>
      </c>
      <c r="F12988" s="13" t="s">
        <v>2192</v>
      </c>
      <c r="G12988" s="14"/>
      <c r="H12988" s="15">
        <f>HYPERLINK("https://docs.wto.org/imrd/directdoc.asp?DDFDocuments/t/G/SPS/NARG43.DOC","EN")</f>
      </c>
      <c r="I12988" s="15">
        <f>HYPERLINK("https://docs.wto.org/imrd/directdoc.asp?DDFDocuments/u/G/SPS/NARG43.DOC","FR")</f>
      </c>
      <c r="J12988" s="15">
        <f>HYPERLINK("https://docs.wto.org/imrd/directdoc.asp?DDFDocuments/v/G/SPS/NARG43.DOC","ES")</f>
      </c>
    </row>
    <row r="12989">
      <c r="A12989" s="10" t="s">
        <v>22203</v>
      </c>
      <c r="B12989" s="11" t="s">
        <v>572</v>
      </c>
      <c r="C12989" s="10" t="s">
        <v>12</v>
      </c>
      <c r="D12989" s="12">
        <v>36270</v>
      </c>
      <c r="E12989" s="13" t="s">
        <v>22204</v>
      </c>
      <c r="F12989" s="13" t="s">
        <v>7603</v>
      </c>
      <c r="G12989" s="14" t="s">
        <v>65</v>
      </c>
      <c r="H12989" s="15">
        <f>HYPERLINK("https://docs.wto.org/imrd/directdoc.asp?DDFDocuments/t/G/SPS/NITA3.DOC","EN")</f>
      </c>
      <c r="I12989" s="15">
        <f>HYPERLINK("https://docs.wto.org/imrd/directdoc.asp?DDFDocuments/u/G/SPS/NITA3.DOC","FR")</f>
      </c>
      <c r="J12989" s="15">
        <f>HYPERLINK("https://docs.wto.org/imrd/directdoc.asp?DDFDocuments/v/G/SPS/NITA3.DOC","ES")</f>
      </c>
    </row>
    <row r="12990">
      <c r="A12990" s="10" t="s">
        <v>22205</v>
      </c>
      <c r="B12990" s="11" t="s">
        <v>22</v>
      </c>
      <c r="C12990" s="10" t="s">
        <v>201</v>
      </c>
      <c r="D12990" s="12">
        <v>36270</v>
      </c>
      <c r="E12990" s="13" t="s">
        <v>19</v>
      </c>
      <c r="F12990" s="13" t="s">
        <v>3339</v>
      </c>
      <c r="G12990" s="14"/>
      <c r="H12990" s="15">
        <f>HYPERLINK("https://docs.wto.org/imrd/directdoc.asp?DDFDocuments/t/G/SPS/NKEN1C1.DOC","EN")</f>
      </c>
      <c r="I12990" s="15"/>
      <c r="J12990" s="15"/>
    </row>
    <row r="12991">
      <c r="A12991" s="10" t="s">
        <v>22206</v>
      </c>
      <c r="B12991" s="11" t="s">
        <v>87</v>
      </c>
      <c r="C12991" s="10" t="s">
        <v>12</v>
      </c>
      <c r="D12991" s="12">
        <v>36270</v>
      </c>
      <c r="E12991" s="13" t="s">
        <v>6045</v>
      </c>
      <c r="F12991" s="13" t="s">
        <v>144</v>
      </c>
      <c r="G12991" s="14"/>
      <c r="H12991" s="15">
        <f>HYPERLINK("https://docs.wto.org/imrd/directdoc.asp?DDFDocuments/t/G/SPS/NMEX139.DOC","EN")</f>
      </c>
      <c r="I12991" s="15">
        <f>HYPERLINK("https://docs.wto.org/imrd/directdoc.asp?DDFDocuments/u/G/SPS/NMEX139.DOC","FR")</f>
      </c>
      <c r="J12991" s="15">
        <f>HYPERLINK("https://docs.wto.org/imrd/directdoc.asp?DDFDocuments/v/G/SPS/NMEX139.DOC","ES")</f>
      </c>
    </row>
    <row r="12992">
      <c r="A12992" s="10" t="s">
        <v>22207</v>
      </c>
      <c r="B12992" s="11" t="s">
        <v>87</v>
      </c>
      <c r="C12992" s="10" t="s">
        <v>18</v>
      </c>
      <c r="D12992" s="12">
        <v>36270</v>
      </c>
      <c r="E12992" s="13" t="s">
        <v>22208</v>
      </c>
      <c r="F12992" s="13" t="s">
        <v>992</v>
      </c>
      <c r="G12992" s="14"/>
      <c r="H12992" s="15">
        <f>HYPERLINK("https://docs.wto.org/imrd/directdoc.asp?DDFDocuments/t/G/SPS/NMEX140.DOC","EN")</f>
      </c>
      <c r="I12992" s="15">
        <f>HYPERLINK("https://docs.wto.org/imrd/directdoc.asp?DDFDocuments/u/G/SPS/NMEX140.DOC","FR")</f>
      </c>
      <c r="J12992" s="15">
        <f>HYPERLINK("https://docs.wto.org/imrd/directdoc.asp?DDFDocuments/v/G/SPS/NMEX140.DOC","ES")</f>
      </c>
    </row>
    <row r="12993">
      <c r="A12993" s="10" t="s">
        <v>22209</v>
      </c>
      <c r="B12993" s="11" t="s">
        <v>153</v>
      </c>
      <c r="C12993" s="10" t="s">
        <v>18</v>
      </c>
      <c r="D12993" s="12">
        <v>36269</v>
      </c>
      <c r="E12993" s="13" t="s">
        <v>22210</v>
      </c>
      <c r="F12993" s="13" t="s">
        <v>158</v>
      </c>
      <c r="G12993" s="14"/>
      <c r="H12993" s="15">
        <f>HYPERLINK("https://docs.wto.org/imrd/directdoc.asp?DDFDocuments/t/G/SPS/NKOR56.DOC","EN")</f>
      </c>
      <c r="I12993" s="15">
        <f>HYPERLINK("https://docs.wto.org/imrd/directdoc.asp?DDFDocuments/u/G/SPS/NKOR56.DOC","FR")</f>
      </c>
      <c r="J12993" s="15">
        <f>HYPERLINK("https://docs.wto.org/imrd/directdoc.asp?DDFDocuments/v/G/SPS/NKOR56.DOC","ES")</f>
      </c>
    </row>
    <row r="12994">
      <c r="A12994" s="10" t="s">
        <v>22211</v>
      </c>
      <c r="B12994" s="11" t="s">
        <v>82</v>
      </c>
      <c r="C12994" s="10" t="s">
        <v>18</v>
      </c>
      <c r="D12994" s="12">
        <v>36266</v>
      </c>
      <c r="E12994" s="13" t="s">
        <v>22212</v>
      </c>
      <c r="F12994" s="13" t="s">
        <v>7603</v>
      </c>
      <c r="G12994" s="14"/>
      <c r="H12994" s="15">
        <f>HYPERLINK("https://docs.wto.org/imrd/directdoc.asp?DDFDocuments/t/G/SPS/NEEC72.DOC","EN")</f>
      </c>
      <c r="I12994" s="15">
        <f>HYPERLINK("https://docs.wto.org/imrd/directdoc.asp?DDFDocuments/u/G/SPS/NEEC72.DOC","FR")</f>
      </c>
      <c r="J12994" s="15">
        <f>HYPERLINK("https://docs.wto.org/imrd/directdoc.asp?DDFDocuments/v/G/SPS/NEEC72.DOC","ES")</f>
      </c>
    </row>
    <row r="12995">
      <c r="A12995" s="10" t="s">
        <v>22213</v>
      </c>
      <c r="B12995" s="11" t="s">
        <v>161</v>
      </c>
      <c r="C12995" s="10" t="s">
        <v>18</v>
      </c>
      <c r="D12995" s="12">
        <v>36264</v>
      </c>
      <c r="E12995" s="13" t="s">
        <v>22214</v>
      </c>
      <c r="F12995" s="13" t="s">
        <v>144</v>
      </c>
      <c r="G12995" s="14" t="s">
        <v>1600</v>
      </c>
      <c r="H12995" s="15">
        <f>HYPERLINK("https://docs.wto.org/imrd/directdoc.asp?DDFDocuments/t/G/SPS/NUSA153.DOC","EN")</f>
      </c>
      <c r="I12995" s="15">
        <f>HYPERLINK("https://docs.wto.org/imrd/directdoc.asp?DDFDocuments/u/G/SPS/NUSA153.DOC","FR")</f>
      </c>
      <c r="J12995" s="15">
        <f>HYPERLINK("https://docs.wto.org/imrd/directdoc.asp?DDFDocuments/v/G/SPS/NUSA153.DOC","ES")</f>
      </c>
    </row>
    <row r="12996">
      <c r="A12996" s="10" t="s">
        <v>22215</v>
      </c>
      <c r="B12996" s="11" t="s">
        <v>127</v>
      </c>
      <c r="C12996" s="10" t="s">
        <v>18</v>
      </c>
      <c r="D12996" s="12">
        <v>36259</v>
      </c>
      <c r="E12996" s="13" t="s">
        <v>22216</v>
      </c>
      <c r="F12996" s="13" t="s">
        <v>7603</v>
      </c>
      <c r="G12996" s="14" t="s">
        <v>520</v>
      </c>
      <c r="H12996" s="15">
        <f>HYPERLINK("https://docs.wto.org/imrd/directdoc.asp?DDFDocuments/t/G/SPS/NHKG3.DOC","EN")</f>
      </c>
      <c r="I12996" s="15">
        <f>HYPERLINK("https://docs.wto.org/imrd/directdoc.asp?DDFDocuments/u/G/SPS/NHKG3.DOC","FR")</f>
      </c>
      <c r="J12996" s="15">
        <f>HYPERLINK("https://docs.wto.org/imrd/directdoc.asp?DDFDocuments/v/G/SPS/NHKG3.DOC","ES")</f>
      </c>
    </row>
    <row r="12997">
      <c r="A12997" s="10" t="s">
        <v>22217</v>
      </c>
      <c r="B12997" s="11" t="s">
        <v>4069</v>
      </c>
      <c r="C12997" s="10" t="s">
        <v>12</v>
      </c>
      <c r="D12997" s="12">
        <v>36257</v>
      </c>
      <c r="E12997" s="13" t="s">
        <v>22218</v>
      </c>
      <c r="F12997" s="13" t="s">
        <v>335</v>
      </c>
      <c r="G12997" s="14"/>
      <c r="H12997" s="15">
        <f>HYPERLINK("https://docs.wto.org/imrd/directdoc.asp?DDFDocuments/t/G/SPS/NLVA1.DOC","EN")</f>
      </c>
      <c r="I12997" s="15">
        <f>HYPERLINK("https://docs.wto.org/imrd/directdoc.asp?DDFDocuments/u/G/SPS/NLVA1.DOC","FR")</f>
      </c>
      <c r="J12997" s="15">
        <f>HYPERLINK("https://docs.wto.org/imrd/directdoc.asp?DDFDocuments/v/G/SPS/NLVA1.DOC","ES")</f>
      </c>
    </row>
    <row r="12998">
      <c r="A12998" s="10" t="s">
        <v>22219</v>
      </c>
      <c r="B12998" s="11" t="s">
        <v>195</v>
      </c>
      <c r="C12998" s="10" t="s">
        <v>18</v>
      </c>
      <c r="D12998" s="12">
        <v>36256</v>
      </c>
      <c r="E12998" s="13" t="s">
        <v>22220</v>
      </c>
      <c r="F12998" s="13" t="s">
        <v>1089</v>
      </c>
      <c r="G12998" s="14"/>
      <c r="H12998" s="15">
        <f>HYPERLINK("https://docs.wto.org/imrd/directdoc.asp?DDFDocuments/t/G/SPS/NNZL30.DOC","EN")</f>
      </c>
      <c r="I12998" s="15">
        <f>HYPERLINK("https://docs.wto.org/imrd/directdoc.asp?DDFDocuments/u/G/SPS/NNZL30.DOC","FR")</f>
      </c>
      <c r="J12998" s="15">
        <f>HYPERLINK("https://docs.wto.org/imrd/directdoc.asp?DDFDocuments/v/G/SPS/NNZL30.DOC","ES")</f>
      </c>
    </row>
    <row r="12999">
      <c r="A12999" s="10" t="s">
        <v>22221</v>
      </c>
      <c r="B12999" s="11" t="s">
        <v>195</v>
      </c>
      <c r="C12999" s="10" t="s">
        <v>18</v>
      </c>
      <c r="D12999" s="12">
        <v>36256</v>
      </c>
      <c r="E12999" s="13" t="s">
        <v>22222</v>
      </c>
      <c r="F12999" s="13" t="s">
        <v>1089</v>
      </c>
      <c r="G12999" s="14"/>
      <c r="H12999" s="15">
        <f>HYPERLINK("https://docs.wto.org/imrd/directdoc.asp?DDFDocuments/t/G/SPS/NNZL31.DOC","EN")</f>
      </c>
      <c r="I12999" s="15">
        <f>HYPERLINK("https://docs.wto.org/imrd/directdoc.asp?DDFDocuments/u/G/SPS/NNZL31.DOC","FR")</f>
      </c>
      <c r="J12999" s="15">
        <f>HYPERLINK("https://docs.wto.org/imrd/directdoc.asp?DDFDocuments/v/G/SPS/NNZL31.DOC","ES")</f>
      </c>
    </row>
    <row r="13000">
      <c r="A13000" s="10" t="s">
        <v>22223</v>
      </c>
      <c r="B13000" s="11" t="s">
        <v>195</v>
      </c>
      <c r="C13000" s="10" t="s">
        <v>18</v>
      </c>
      <c r="D13000" s="12">
        <v>36256</v>
      </c>
      <c r="E13000" s="13" t="s">
        <v>22224</v>
      </c>
      <c r="F13000" s="13" t="s">
        <v>1089</v>
      </c>
      <c r="G13000" s="14"/>
      <c r="H13000" s="15">
        <f>HYPERLINK("https://docs.wto.org/imrd/directdoc.asp?DDFDocuments/t/G/SPS/NNZL33.DOC","EN")</f>
      </c>
      <c r="I13000" s="15">
        <f>HYPERLINK("https://docs.wto.org/imrd/directdoc.asp?DDFDocuments/u/G/SPS/NNZL33.DOC","FR")</f>
      </c>
      <c r="J13000" s="15">
        <f>HYPERLINK("https://docs.wto.org/imrd/directdoc.asp?DDFDocuments/v/G/SPS/NNZL33.DOC","ES")</f>
      </c>
    </row>
    <row r="13001">
      <c r="A13001" s="10" t="s">
        <v>22225</v>
      </c>
      <c r="B13001" s="11" t="s">
        <v>195</v>
      </c>
      <c r="C13001" s="10" t="s">
        <v>18</v>
      </c>
      <c r="D13001" s="12">
        <v>36256</v>
      </c>
      <c r="E13001" s="13" t="s">
        <v>22226</v>
      </c>
      <c r="F13001" s="13" t="s">
        <v>1089</v>
      </c>
      <c r="G13001" s="14"/>
      <c r="H13001" s="15">
        <f>HYPERLINK("https://docs.wto.org/imrd/directdoc.asp?DDFDocuments/q/G/SPS/NNZL34.pdf","EN")</f>
      </c>
      <c r="I13001" s="15">
        <f>HYPERLINK("https://docs.wto.org/imrd/directdoc.asp?DDFDocuments/r/G/SPS/NNZL34.pdf","FR")</f>
      </c>
      <c r="J13001" s="15">
        <f>HYPERLINK("https://docs.wto.org/imrd/directdoc.asp?DDFDocuments/s/G/SPS/NNZL34.pdf","ES")</f>
      </c>
    </row>
    <row r="13002">
      <c r="A13002" s="10" t="s">
        <v>22227</v>
      </c>
      <c r="B13002" s="11" t="s">
        <v>195</v>
      </c>
      <c r="C13002" s="10" t="s">
        <v>18</v>
      </c>
      <c r="D13002" s="12">
        <v>36256</v>
      </c>
      <c r="E13002" s="13" t="s">
        <v>22228</v>
      </c>
      <c r="F13002" s="13" t="s">
        <v>1089</v>
      </c>
      <c r="G13002" s="14"/>
      <c r="H13002" s="15">
        <f>HYPERLINK("https://docs.wto.org/imrd/directdoc.asp?DDFDocuments/t/G/SPS/NNZL35.DOC","EN")</f>
      </c>
      <c r="I13002" s="15">
        <f>HYPERLINK("https://docs.wto.org/imrd/directdoc.asp?DDFDocuments/u/G/SPS/NNZL35.DOC","FR")</f>
      </c>
      <c r="J13002" s="15">
        <f>HYPERLINK("https://docs.wto.org/imrd/directdoc.asp?DDFDocuments/v/G/SPS/NNZL35.DOC","ES")</f>
      </c>
    </row>
    <row r="13003">
      <c r="A13003" s="10" t="s">
        <v>22229</v>
      </c>
      <c r="B13003" s="11" t="s">
        <v>195</v>
      </c>
      <c r="C13003" s="10" t="s">
        <v>18</v>
      </c>
      <c r="D13003" s="12">
        <v>36256</v>
      </c>
      <c r="E13003" s="13" t="s">
        <v>22230</v>
      </c>
      <c r="F13003" s="13" t="s">
        <v>1089</v>
      </c>
      <c r="G13003" s="14"/>
      <c r="H13003" s="15">
        <f>HYPERLINK("https://docs.wto.org/imrd/directdoc.asp?DDFDocuments/t/G/SPS/NNZL36.DOC","EN")</f>
      </c>
      <c r="I13003" s="15">
        <f>HYPERLINK("https://docs.wto.org/imrd/directdoc.asp?DDFDocuments/u/G/SPS/NNZL36.DOC","FR")</f>
      </c>
      <c r="J13003" s="15">
        <f>HYPERLINK("https://docs.wto.org/imrd/directdoc.asp?DDFDocuments/v/G/SPS/NNZL36.DOC","ES")</f>
      </c>
    </row>
    <row r="13004">
      <c r="A13004" s="10" t="s">
        <v>22231</v>
      </c>
      <c r="B13004" s="11" t="s">
        <v>195</v>
      </c>
      <c r="C13004" s="10" t="s">
        <v>18</v>
      </c>
      <c r="D13004" s="12">
        <v>36256</v>
      </c>
      <c r="E13004" s="13" t="s">
        <v>22232</v>
      </c>
      <c r="F13004" s="13" t="s">
        <v>1089</v>
      </c>
      <c r="G13004" s="14"/>
      <c r="H13004" s="15">
        <f>HYPERLINK("https://docs.wto.org/imrd/directdoc.asp?DDFDocuments/t/G/SPS/NNZL37.DOC","EN")</f>
      </c>
      <c r="I13004" s="15">
        <f>HYPERLINK("https://docs.wto.org/imrd/directdoc.asp?DDFDocuments/u/G/SPS/NNZL37.DOC","FR")</f>
      </c>
      <c r="J13004" s="15">
        <f>HYPERLINK("https://docs.wto.org/imrd/directdoc.asp?DDFDocuments/v/G/SPS/NNZL37.DOC","ES")</f>
      </c>
    </row>
    <row r="13005">
      <c r="A13005" s="10" t="s">
        <v>22233</v>
      </c>
      <c r="B13005" s="11" t="s">
        <v>195</v>
      </c>
      <c r="C13005" s="10" t="s">
        <v>18</v>
      </c>
      <c r="D13005" s="12">
        <v>36256</v>
      </c>
      <c r="E13005" s="13" t="s">
        <v>22234</v>
      </c>
      <c r="F13005" s="13" t="s">
        <v>1089</v>
      </c>
      <c r="G13005" s="14"/>
      <c r="H13005" s="15">
        <f>HYPERLINK("https://docs.wto.org/imrd/directdoc.asp?DDFDocuments/q/G/SPS/NNZL38.pdf","EN")</f>
      </c>
      <c r="I13005" s="15">
        <f>HYPERLINK("https://docs.wto.org/imrd/directdoc.asp?DDFDocuments/r/G/SPS/NNZL38.pdf","FR")</f>
      </c>
      <c r="J13005" s="15">
        <f>HYPERLINK("https://docs.wto.org/imrd/directdoc.asp?DDFDocuments/s/G/SPS/NNZL38.pdf","ES")</f>
      </c>
    </row>
    <row r="13006">
      <c r="A13006" s="10" t="s">
        <v>22235</v>
      </c>
      <c r="B13006" s="11" t="s">
        <v>188</v>
      </c>
      <c r="C13006" s="10" t="s">
        <v>18</v>
      </c>
      <c r="D13006" s="12">
        <v>36250</v>
      </c>
      <c r="E13006" s="13" t="s">
        <v>22236</v>
      </c>
      <c r="F13006" s="13" t="s">
        <v>717</v>
      </c>
      <c r="G13006" s="14" t="s">
        <v>3481</v>
      </c>
      <c r="H13006" s="15">
        <f>HYPERLINK("https://docs.wto.org/imrd/directdoc.asp?DDFDocuments/q/G/SPS/NAUS90.pdf","EN")</f>
      </c>
      <c r="I13006" s="15">
        <f>HYPERLINK("https://docs.wto.org/imrd/directdoc.asp?DDFDocuments/r/G/SPS/NAUS90.pdf","FR")</f>
      </c>
      <c r="J13006" s="15">
        <f>HYPERLINK("https://docs.wto.org/imrd/directdoc.asp?DDFDocuments/s/G/SPS/NAUS90.pdf","ES")</f>
      </c>
    </row>
    <row r="13007">
      <c r="A13007" s="10" t="s">
        <v>22237</v>
      </c>
      <c r="B13007" s="11" t="s">
        <v>188</v>
      </c>
      <c r="C13007" s="10" t="s">
        <v>18</v>
      </c>
      <c r="D13007" s="12">
        <v>36250</v>
      </c>
      <c r="E13007" s="13" t="s">
        <v>22238</v>
      </c>
      <c r="F13007" s="13" t="s">
        <v>2449</v>
      </c>
      <c r="G13007" s="14" t="s">
        <v>3481</v>
      </c>
      <c r="H13007" s="15">
        <f>HYPERLINK("https://docs.wto.org/imrd/directdoc.asp?DDFDocuments/t/G/SPS/NAUS91.DOC","EN")</f>
      </c>
      <c r="I13007" s="15">
        <f>HYPERLINK("https://docs.wto.org/imrd/directdoc.asp?DDFDocuments/u/G/SPS/NAUS91.DOC","FR")</f>
      </c>
      <c r="J13007" s="15">
        <f>HYPERLINK("https://docs.wto.org/imrd/directdoc.asp?DDFDocuments/v/G/SPS/NAUS91.DOC","ES")</f>
      </c>
    </row>
    <row r="13008">
      <c r="A13008" s="10" t="s">
        <v>22239</v>
      </c>
      <c r="B13008" s="11" t="s">
        <v>554</v>
      </c>
      <c r="C13008" s="10" t="s">
        <v>18</v>
      </c>
      <c r="D13008" s="12">
        <v>36250</v>
      </c>
      <c r="E13008" s="13" t="s">
        <v>22240</v>
      </c>
      <c r="F13008" s="13" t="s">
        <v>8812</v>
      </c>
      <c r="G13008" s="14" t="s">
        <v>1120</v>
      </c>
      <c r="H13008" s="15">
        <f>HYPERLINK("https://docs.wto.org/imrd/directdoc.asp?DDFDocuments/t/G/SPS/NSVK14.DOC","EN")</f>
      </c>
      <c r="I13008" s="15">
        <f>HYPERLINK("https://docs.wto.org/imrd/directdoc.asp?DDFDocuments/u/G/SPS/NSVK14.DOC","FR")</f>
      </c>
      <c r="J13008" s="15">
        <f>HYPERLINK("https://docs.wto.org/imrd/directdoc.asp?DDFDocuments/v/G/SPS/NSVK14.DOC","ES")</f>
      </c>
    </row>
    <row r="13009">
      <c r="A13009" s="10" t="s">
        <v>22241</v>
      </c>
      <c r="B13009" s="11" t="s">
        <v>161</v>
      </c>
      <c r="C13009" s="10" t="s">
        <v>18</v>
      </c>
      <c r="D13009" s="12">
        <v>36250</v>
      </c>
      <c r="E13009" s="13" t="s">
        <v>2824</v>
      </c>
      <c r="F13009" s="13" t="s">
        <v>980</v>
      </c>
      <c r="G13009" s="14"/>
      <c r="H13009" s="15">
        <f>HYPERLINK("https://docs.wto.org/imrd/directdoc.asp?DDFDocuments/t/G/SPS/NUSA151.DOC","EN")</f>
      </c>
      <c r="I13009" s="15">
        <f>HYPERLINK("https://docs.wto.org/imrd/directdoc.asp?DDFDocuments/u/G/SPS/NUSA151.DOC","FR")</f>
      </c>
      <c r="J13009" s="15">
        <f>HYPERLINK("https://docs.wto.org/imrd/directdoc.asp?DDFDocuments/v/G/SPS/NUSA151.DOC","ES")</f>
      </c>
    </row>
    <row r="13010">
      <c r="A13010" s="10" t="s">
        <v>22242</v>
      </c>
      <c r="B13010" s="11" t="s">
        <v>87</v>
      </c>
      <c r="C13010" s="10" t="s">
        <v>18</v>
      </c>
      <c r="D13010" s="12">
        <v>36243</v>
      </c>
      <c r="E13010" s="13" t="s">
        <v>22243</v>
      </c>
      <c r="F13010" s="13" t="s">
        <v>1550</v>
      </c>
      <c r="G13010" s="14"/>
      <c r="H13010" s="15">
        <f>HYPERLINK("https://docs.wto.org/imrd/directdoc.asp?DDFDocuments/t/G/SPS/NMEX136.DOC","EN")</f>
      </c>
      <c r="I13010" s="15">
        <f>HYPERLINK("https://docs.wto.org/imrd/directdoc.asp?DDFDocuments/u/G/SPS/NMEX136.DOC","FR")</f>
      </c>
      <c r="J13010" s="15">
        <f>HYPERLINK("https://docs.wto.org/imrd/directdoc.asp?DDFDocuments/v/G/SPS/NMEX136.DOC","ES")</f>
      </c>
    </row>
    <row r="13011">
      <c r="A13011" s="10" t="s">
        <v>22244</v>
      </c>
      <c r="B13011" s="11" t="s">
        <v>87</v>
      </c>
      <c r="C13011" s="10" t="s">
        <v>12</v>
      </c>
      <c r="D13011" s="12">
        <v>36243</v>
      </c>
      <c r="E13011" s="13" t="s">
        <v>22112</v>
      </c>
      <c r="F13011" s="13" t="s">
        <v>80</v>
      </c>
      <c r="G13011" s="14"/>
      <c r="H13011" s="15">
        <f>HYPERLINK("https://docs.wto.org/imrd/directdoc.asp?DDFDocuments/t/G/SPS/NMEX137.DOC","EN")</f>
      </c>
      <c r="I13011" s="15">
        <f>HYPERLINK("https://docs.wto.org/imrd/directdoc.asp?DDFDocuments/u/G/SPS/NMEX137.DOC","FR")</f>
      </c>
      <c r="J13011" s="15">
        <f>HYPERLINK("https://docs.wto.org/imrd/directdoc.asp?DDFDocuments/v/G/SPS/NMEX137.DOC","ES")</f>
      </c>
    </row>
    <row r="13012">
      <c r="A13012" s="10" t="s">
        <v>22245</v>
      </c>
      <c r="B13012" s="11" t="s">
        <v>87</v>
      </c>
      <c r="C13012" s="10" t="s">
        <v>12</v>
      </c>
      <c r="D13012" s="12">
        <v>36243</v>
      </c>
      <c r="E13012" s="13" t="s">
        <v>20620</v>
      </c>
      <c r="F13012" s="13" t="s">
        <v>186</v>
      </c>
      <c r="G13012" s="14"/>
      <c r="H13012" s="15">
        <f>HYPERLINK("https://docs.wto.org/imrd/directdoc.asp?DDFDocuments/t/G/SPS/NMEX138.DOC","EN")</f>
      </c>
      <c r="I13012" s="15">
        <f>HYPERLINK("https://docs.wto.org/imrd/directdoc.asp?DDFDocuments/u/G/SPS/NMEX138.DOC","FR")</f>
      </c>
      <c r="J13012" s="15">
        <f>HYPERLINK("https://docs.wto.org/imrd/directdoc.asp?DDFDocuments/v/G/SPS/NMEX138.DOC","ES")</f>
      </c>
    </row>
    <row r="13013">
      <c r="A13013" s="10" t="s">
        <v>22246</v>
      </c>
      <c r="B13013" s="11" t="s">
        <v>188</v>
      </c>
      <c r="C13013" s="10" t="s">
        <v>18</v>
      </c>
      <c r="D13013" s="12">
        <v>36236</v>
      </c>
      <c r="E13013" s="13" t="s">
        <v>22247</v>
      </c>
      <c r="F13013" s="13" t="s">
        <v>1282</v>
      </c>
      <c r="G13013" s="14"/>
      <c r="H13013" s="15">
        <f>HYPERLINK("https://docs.wto.org/imrd/directdoc.asp?DDFDocuments/t/G/SPS/NAUS89.DOC","EN")</f>
      </c>
      <c r="I13013" s="15">
        <f>HYPERLINK("https://docs.wto.org/imrd/directdoc.asp?DDFDocuments/u/G/SPS/NAUS89.DOC","FR")</f>
      </c>
      <c r="J13013" s="15">
        <f>HYPERLINK("https://docs.wto.org/imrd/directdoc.asp?DDFDocuments/v/G/SPS/NAUS89.DOC","ES")</f>
      </c>
    </row>
    <row r="13014">
      <c r="A13014" s="10" t="s">
        <v>22248</v>
      </c>
      <c r="B13014" s="11" t="s">
        <v>195</v>
      </c>
      <c r="C13014" s="10" t="s">
        <v>18</v>
      </c>
      <c r="D13014" s="12">
        <v>36234</v>
      </c>
      <c r="E13014" s="13" t="s">
        <v>22249</v>
      </c>
      <c r="F13014" s="13" t="s">
        <v>992</v>
      </c>
      <c r="G13014" s="14"/>
      <c r="H13014" s="15">
        <f>HYPERLINK("https://docs.wto.org/imrd/directdoc.asp?DDFDocuments/t/G/SPS/NNZL28.DOC","EN")</f>
      </c>
      <c r="I13014" s="15">
        <f>HYPERLINK("https://docs.wto.org/imrd/directdoc.asp?DDFDocuments/u/G/SPS/NNZL28.DOC","FR")</f>
      </c>
      <c r="J13014" s="15">
        <f>HYPERLINK("https://docs.wto.org/imrd/directdoc.asp?DDFDocuments/v/G/SPS/NNZL28.DOC","ES")</f>
      </c>
    </row>
    <row r="13015">
      <c r="A13015" s="10" t="s">
        <v>22250</v>
      </c>
      <c r="B13015" s="11" t="s">
        <v>233</v>
      </c>
      <c r="C13015" s="10" t="s">
        <v>12</v>
      </c>
      <c r="D13015" s="12">
        <v>36227</v>
      </c>
      <c r="E13015" s="13" t="s">
        <v>22251</v>
      </c>
      <c r="F13015" s="13" t="s">
        <v>7603</v>
      </c>
      <c r="G13015" s="14"/>
      <c r="H13015" s="15">
        <f>HYPERLINK("https://docs.wto.org/imrd/directdoc.asp?DDFDocuments/t/G/SPS/NPER8.DOC","EN")</f>
      </c>
      <c r="I13015" s="15">
        <f>HYPERLINK("https://docs.wto.org/imrd/directdoc.asp?DDFDocuments/u/G/SPS/NPER8.DOC","FR")</f>
      </c>
      <c r="J13015" s="15">
        <f>HYPERLINK("https://docs.wto.org/imrd/directdoc.asp?DDFDocuments/v/G/SPS/NPER8.DOC","ES")</f>
      </c>
    </row>
    <row r="13016">
      <c r="A13016" s="10" t="s">
        <v>22252</v>
      </c>
      <c r="B13016" s="11" t="s">
        <v>47</v>
      </c>
      <c r="C13016" s="10" t="s">
        <v>18</v>
      </c>
      <c r="D13016" s="12">
        <v>36224</v>
      </c>
      <c r="E13016" s="13" t="s">
        <v>2561</v>
      </c>
      <c r="F13016" s="13" t="s">
        <v>7603</v>
      </c>
      <c r="G13016" s="14" t="s">
        <v>47</v>
      </c>
      <c r="H13016" s="15">
        <f>HYPERLINK("https://docs.wto.org/imrd/directdoc.asp?DDFDocuments/t/G/SPS/NPOL20.DOC","EN")</f>
      </c>
      <c r="I13016" s="15">
        <f>HYPERLINK("https://docs.wto.org/imrd/directdoc.asp?DDFDocuments/u/G/SPS/NPOL20.DOC","FR")</f>
      </c>
      <c r="J13016" s="15">
        <f>HYPERLINK("https://docs.wto.org/imrd/directdoc.asp?DDFDocuments/v/G/SPS/NPOL20.DOC","ES")</f>
      </c>
    </row>
    <row r="13017">
      <c r="A13017" s="10" t="s">
        <v>22253</v>
      </c>
      <c r="B13017" s="11" t="s">
        <v>161</v>
      </c>
      <c r="C13017" s="10" t="s">
        <v>18</v>
      </c>
      <c r="D13017" s="12">
        <v>36224</v>
      </c>
      <c r="E13017" s="13" t="s">
        <v>6929</v>
      </c>
      <c r="F13017" s="13" t="s">
        <v>3291</v>
      </c>
      <c r="G13017" s="14"/>
      <c r="H13017" s="15">
        <f>HYPERLINK("https://docs.wto.org/imrd/directdoc.asp?DDFDocuments/t/G/SPS/NUSA150.DOC","EN")</f>
      </c>
      <c r="I13017" s="15">
        <f>HYPERLINK("https://docs.wto.org/imrd/directdoc.asp?DDFDocuments/u/G/SPS/NUSA150.DOC","FR")</f>
      </c>
      <c r="J13017" s="15">
        <f>HYPERLINK("https://docs.wto.org/imrd/directdoc.asp?DDFDocuments/v/G/SPS/NUSA150.DOC","ES")</f>
      </c>
    </row>
    <row r="13018">
      <c r="A13018" s="10" t="s">
        <v>22254</v>
      </c>
      <c r="B13018" s="11" t="s">
        <v>188</v>
      </c>
      <c r="C13018" s="10" t="s">
        <v>18</v>
      </c>
      <c r="D13018" s="12">
        <v>36222</v>
      </c>
      <c r="E13018" s="13" t="s">
        <v>22255</v>
      </c>
      <c r="F13018" s="13" t="s">
        <v>144</v>
      </c>
      <c r="G13018" s="14"/>
      <c r="H13018" s="15">
        <f>HYPERLINK("https://docs.wto.org/imrd/directdoc.asp?DDFDocuments/t/G/SPS/NAUS87.DOC","EN")</f>
      </c>
      <c r="I13018" s="15">
        <f>HYPERLINK("https://docs.wto.org/imrd/directdoc.asp?DDFDocuments/u/G/SPS/NAUS87.DOC","FR")</f>
      </c>
      <c r="J13018" s="15">
        <f>HYPERLINK("https://docs.wto.org/imrd/directdoc.asp?DDFDocuments/v/G/SPS/NAUS87.DOC","ES")</f>
      </c>
    </row>
    <row r="13019">
      <c r="A13019" s="10" t="s">
        <v>22256</v>
      </c>
      <c r="B13019" s="11" t="s">
        <v>379</v>
      </c>
      <c r="C13019" s="10" t="s">
        <v>18</v>
      </c>
      <c r="D13019" s="12">
        <v>36222</v>
      </c>
      <c r="E13019" s="13" t="s">
        <v>22257</v>
      </c>
      <c r="F13019" s="13" t="s">
        <v>223</v>
      </c>
      <c r="G13019" s="14"/>
      <c r="H13019" s="15">
        <f>HYPERLINK("https://docs.wto.org/imrd/directdoc.asp?DDFDocuments/t/G/SPS/ngtm3.DOC","EN")</f>
      </c>
      <c r="I13019" s="15">
        <f>HYPERLINK("https://docs.wto.org/imrd/directdoc.asp?DDFDocuments/u/G/SPS/ngtm3.DOC","FR")</f>
      </c>
      <c r="J13019" s="15">
        <f>HYPERLINK("https://docs.wto.org/imrd/directdoc.asp?DDFDocuments/v/G/SPS/ngtm3.DOC","ES")</f>
      </c>
    </row>
    <row r="13020">
      <c r="A13020" s="10" t="s">
        <v>22258</v>
      </c>
      <c r="B13020" s="11" t="s">
        <v>233</v>
      </c>
      <c r="C13020" s="10" t="s">
        <v>12</v>
      </c>
      <c r="D13020" s="12">
        <v>36222</v>
      </c>
      <c r="E13020" s="13" t="s">
        <v>22251</v>
      </c>
      <c r="F13020" s="13" t="s">
        <v>7603</v>
      </c>
      <c r="G13020" s="14"/>
      <c r="H13020" s="15">
        <f>HYPERLINK("https://docs.wto.org/imrd/directdoc.asp?DDFDocuments/t/G/SPS/NPER9.DOC","EN")</f>
      </c>
      <c r="I13020" s="15">
        <f>HYPERLINK("https://docs.wto.org/imrd/directdoc.asp?DDFDocuments/u/G/SPS/NPER9.DOC","FR")</f>
      </c>
      <c r="J13020" s="15">
        <f>HYPERLINK("https://docs.wto.org/imrd/directdoc.asp?DDFDocuments/v/G/SPS/NPER9.DOC","ES")</f>
      </c>
    </row>
    <row r="13021">
      <c r="A13021" s="10" t="s">
        <v>22259</v>
      </c>
      <c r="B13021" s="11" t="s">
        <v>161</v>
      </c>
      <c r="C13021" s="10" t="s">
        <v>18</v>
      </c>
      <c r="D13021" s="12">
        <v>36221</v>
      </c>
      <c r="E13021" s="13" t="s">
        <v>14785</v>
      </c>
      <c r="F13021" s="13" t="s">
        <v>144</v>
      </c>
      <c r="G13021" s="14" t="s">
        <v>87</v>
      </c>
      <c r="H13021" s="15">
        <f>HYPERLINK("https://docs.wto.org/imrd/directdoc.asp?DDFDocuments/t/G/SPS/NUSA149.DOC","EN")</f>
      </c>
      <c r="I13021" s="15">
        <f>HYPERLINK("https://docs.wto.org/imrd/directdoc.asp?DDFDocuments/u/G/SPS/NUSA149.DOC","FR")</f>
      </c>
      <c r="J13021" s="15">
        <f>HYPERLINK("https://docs.wto.org/imrd/directdoc.asp?DDFDocuments/v/G/SPS/NUSA149.DOC","ES")</f>
      </c>
    </row>
    <row r="13022">
      <c r="A13022" s="10" t="s">
        <v>22260</v>
      </c>
      <c r="B13022" s="11" t="s">
        <v>95</v>
      </c>
      <c r="C13022" s="10" t="s">
        <v>18</v>
      </c>
      <c r="D13022" s="12">
        <v>36220</v>
      </c>
      <c r="E13022" s="13" t="s">
        <v>22261</v>
      </c>
      <c r="F13022" s="13" t="s">
        <v>992</v>
      </c>
      <c r="G13022" s="14"/>
      <c r="H13022" s="15">
        <f>HYPERLINK("https://docs.wto.org/imrd/directdoc.asp?DDFDocuments/t/G/SPS/NBRA49.DOC","EN")</f>
      </c>
      <c r="I13022" s="15">
        <f>HYPERLINK("https://docs.wto.org/imrd/directdoc.asp?DDFDocuments/u/G/SPS/NBRA49.DOC","FR")</f>
      </c>
      <c r="J13022" s="15">
        <f>HYPERLINK("https://docs.wto.org/imrd/directdoc.asp?DDFDocuments/v/G/SPS/NBRA49.DOC","ES")</f>
      </c>
    </row>
    <row r="13023">
      <c r="A13023" s="10" t="s">
        <v>22262</v>
      </c>
      <c r="B13023" s="11" t="s">
        <v>379</v>
      </c>
      <c r="C13023" s="10" t="s">
        <v>12</v>
      </c>
      <c r="D13023" s="12">
        <v>36220</v>
      </c>
      <c r="E13023" s="13" t="s">
        <v>22263</v>
      </c>
      <c r="F13023" s="13" t="s">
        <v>18884</v>
      </c>
      <c r="G13023" s="14"/>
      <c r="H13023" s="15">
        <f>HYPERLINK("https://docs.wto.org/imrd/directdoc.asp?DDFDocuments/t/G/SPS/NGTM2.DOC","EN")</f>
      </c>
      <c r="I13023" s="15">
        <f>HYPERLINK("https://docs.wto.org/imrd/directdoc.asp?DDFDocuments/u/G/SPS/NGTM2.DOC","FR")</f>
      </c>
      <c r="J13023" s="15">
        <f>HYPERLINK("https://docs.wto.org/imrd/directdoc.asp?DDFDocuments/v/G/SPS/NGTM2.DOC","ES")</f>
      </c>
    </row>
    <row r="13024">
      <c r="A13024" s="10" t="s">
        <v>22264</v>
      </c>
      <c r="B13024" s="11" t="s">
        <v>379</v>
      </c>
      <c r="C13024" s="10" t="s">
        <v>18</v>
      </c>
      <c r="D13024" s="12">
        <v>36220</v>
      </c>
      <c r="E13024" s="13" t="s">
        <v>22265</v>
      </c>
      <c r="F13024" s="13" t="s">
        <v>158</v>
      </c>
      <c r="G13024" s="14"/>
      <c r="H13024" s="15">
        <f>HYPERLINK("https://docs.wto.org/imrd/directdoc.asp?DDFDocuments/t/G/SPS/NGTM4.DOC","EN")</f>
      </c>
      <c r="I13024" s="15">
        <f>HYPERLINK("https://docs.wto.org/imrd/directdoc.asp?DDFDocuments/u/G/SPS/NGTM4.DOC","FR")</f>
      </c>
      <c r="J13024" s="15">
        <f>HYPERLINK("https://docs.wto.org/imrd/directdoc.asp?DDFDocuments/v/G/SPS/NGTM4.DOC","ES")</f>
      </c>
    </row>
    <row r="13025">
      <c r="A13025" s="10" t="s">
        <v>22266</v>
      </c>
      <c r="B13025" s="11" t="s">
        <v>432</v>
      </c>
      <c r="C13025" s="10" t="s">
        <v>18</v>
      </c>
      <c r="D13025" s="12">
        <v>36214</v>
      </c>
      <c r="E13025" s="13" t="s">
        <v>2329</v>
      </c>
      <c r="F13025" s="13" t="s">
        <v>158</v>
      </c>
      <c r="G13025" s="14"/>
      <c r="H13025" s="15">
        <f>HYPERLINK("https://docs.wto.org/imrd/directdoc.asp?DDFDocuments/t/G/SPS/ncze17.DOC","EN")</f>
      </c>
      <c r="I13025" s="15">
        <f>HYPERLINK("https://docs.wto.org/imrd/directdoc.asp?DDFDocuments/u/G/SPS/ncze17.DOC","FR")</f>
      </c>
      <c r="J13025" s="15">
        <f>HYPERLINK("https://docs.wto.org/imrd/directdoc.asp?DDFDocuments/v/G/SPS/ncze17.DOC","ES")</f>
      </c>
    </row>
    <row r="13026">
      <c r="A13026" s="10" t="s">
        <v>22267</v>
      </c>
      <c r="B13026" s="11" t="s">
        <v>161</v>
      </c>
      <c r="C13026" s="10" t="s">
        <v>18</v>
      </c>
      <c r="D13026" s="12">
        <v>36214</v>
      </c>
      <c r="E13026" s="13" t="s">
        <v>22268</v>
      </c>
      <c r="F13026" s="13" t="s">
        <v>2192</v>
      </c>
      <c r="G13026" s="14" t="s">
        <v>168</v>
      </c>
      <c r="H13026" s="15">
        <f>HYPERLINK("https://docs.wto.org/imrd/directdoc.asp?DDFDocuments/t/G/SPS/nusa147.DOC","EN")</f>
      </c>
      <c r="I13026" s="15">
        <f>HYPERLINK("https://docs.wto.org/imrd/directdoc.asp?DDFDocuments/u/G/SPS/nusa147.DOC","FR")</f>
      </c>
      <c r="J13026" s="15">
        <f>HYPERLINK("https://docs.wto.org/imrd/directdoc.asp?DDFDocuments/v/G/SPS/nusa147.DOC","ES")</f>
      </c>
    </row>
    <row r="13027">
      <c r="A13027" s="10" t="s">
        <v>22269</v>
      </c>
      <c r="B13027" s="11" t="s">
        <v>365</v>
      </c>
      <c r="C13027" s="10" t="s">
        <v>18</v>
      </c>
      <c r="D13027" s="12">
        <v>36206</v>
      </c>
      <c r="E13027" s="13" t="s">
        <v>22270</v>
      </c>
      <c r="F13027" s="13" t="s">
        <v>992</v>
      </c>
      <c r="G13027" s="14"/>
      <c r="H13027" s="15">
        <f>HYPERLINK("https://docs.wto.org/imrd/directdoc.asp?DDFDocuments/t/G/SPS/nchl32.DOC","EN")</f>
      </c>
      <c r="I13027" s="15">
        <f>HYPERLINK("https://docs.wto.org/imrd/directdoc.asp?DDFDocuments/u/G/SPS/nchl32.DOC","FR")</f>
      </c>
      <c r="J13027" s="15">
        <f>HYPERLINK("https://docs.wto.org/imrd/directdoc.asp?DDFDocuments/v/G/SPS/nchl32.DOC","ES")</f>
      </c>
    </row>
    <row r="13028">
      <c r="A13028" s="10" t="s">
        <v>22271</v>
      </c>
      <c r="B13028" s="11" t="s">
        <v>365</v>
      </c>
      <c r="C13028" s="10" t="s">
        <v>18</v>
      </c>
      <c r="D13028" s="12">
        <v>36206</v>
      </c>
      <c r="E13028" s="13" t="s">
        <v>21857</v>
      </c>
      <c r="F13028" s="13" t="s">
        <v>1089</v>
      </c>
      <c r="G13028" s="14"/>
      <c r="H13028" s="15">
        <f>HYPERLINK("https://docs.wto.org/imrd/directdoc.asp?DDFDocuments/q/G/SPS/nchl33.pdf","EN")</f>
      </c>
      <c r="I13028" s="15">
        <f>HYPERLINK("https://docs.wto.org/imrd/directdoc.asp?DDFDocuments/r/G/SPS/nchl33.pdf","FR")</f>
      </c>
      <c r="J13028" s="15">
        <f>HYPERLINK("https://docs.wto.org/imrd/directdoc.asp?DDFDocuments/s/G/SPS/nchl33.pdf","ES")</f>
      </c>
    </row>
    <row r="13029">
      <c r="A13029" s="10" t="s">
        <v>22272</v>
      </c>
      <c r="B13029" s="11" t="s">
        <v>365</v>
      </c>
      <c r="C13029" s="10" t="s">
        <v>18</v>
      </c>
      <c r="D13029" s="12">
        <v>36206</v>
      </c>
      <c r="E13029" s="13" t="s">
        <v>22273</v>
      </c>
      <c r="F13029" s="13" t="s">
        <v>992</v>
      </c>
      <c r="G13029" s="14" t="s">
        <v>183</v>
      </c>
      <c r="H13029" s="15">
        <f>HYPERLINK("https://docs.wto.org/imrd/directdoc.asp?DDFDocuments/t/G/SPS/NCHL34.DOC","EN")</f>
      </c>
      <c r="I13029" s="15">
        <f>HYPERLINK("https://docs.wto.org/imrd/directdoc.asp?DDFDocuments/u/G/SPS/NCHL34.DOC","FR")</f>
      </c>
      <c r="J13029" s="15">
        <f>HYPERLINK("https://docs.wto.org/imrd/directdoc.asp?DDFDocuments/v/G/SPS/NCHL34.DOC","ES")</f>
      </c>
    </row>
    <row r="13030">
      <c r="A13030" s="10" t="s">
        <v>22274</v>
      </c>
      <c r="B13030" s="11" t="s">
        <v>168</v>
      </c>
      <c r="C13030" s="10" t="s">
        <v>18</v>
      </c>
      <c r="D13030" s="12">
        <v>36206</v>
      </c>
      <c r="E13030" s="13" t="s">
        <v>22275</v>
      </c>
      <c r="F13030" s="13" t="s">
        <v>3339</v>
      </c>
      <c r="G13030" s="14"/>
      <c r="H13030" s="15">
        <f>HYPERLINK("https://docs.wto.org/imrd/directdoc.asp?DDFDocuments/t/G/SPS/NZAF6.DOC","EN")</f>
      </c>
      <c r="I13030" s="15">
        <f>HYPERLINK("https://docs.wto.org/imrd/directdoc.asp?DDFDocuments/u/G/SPS/NZAF6.DOC","FR")</f>
      </c>
      <c r="J13030" s="15">
        <f>HYPERLINK("https://docs.wto.org/imrd/directdoc.asp?DDFDocuments/v/G/SPS/NZAF6.DOC","ES")</f>
      </c>
    </row>
    <row r="13031">
      <c r="A13031" s="10" t="s">
        <v>22276</v>
      </c>
      <c r="B13031" s="11" t="s">
        <v>95</v>
      </c>
      <c r="C13031" s="10" t="s">
        <v>18</v>
      </c>
      <c r="D13031" s="12">
        <v>36202</v>
      </c>
      <c r="E13031" s="13" t="s">
        <v>22277</v>
      </c>
      <c r="F13031" s="13" t="s">
        <v>24</v>
      </c>
      <c r="G13031" s="14"/>
      <c r="H13031" s="15">
        <f>HYPERLINK("https://docs.wto.org/imrd/directdoc.asp?DDFDocuments/t/G/SPS/NBRA48.DOC","EN")</f>
      </c>
      <c r="I13031" s="15">
        <f>HYPERLINK("https://docs.wto.org/imrd/directdoc.asp?DDFDocuments/u/G/SPS/NBRA48.DOC","FR")</f>
      </c>
      <c r="J13031" s="15">
        <f>HYPERLINK("https://docs.wto.org/imrd/directdoc.asp?DDFDocuments/v/G/SPS/NBRA48.DOC","ES")</f>
      </c>
    </row>
    <row r="13032">
      <c r="A13032" s="10" t="s">
        <v>22278</v>
      </c>
      <c r="B13032" s="11" t="s">
        <v>1093</v>
      </c>
      <c r="C13032" s="10" t="s">
        <v>18</v>
      </c>
      <c r="D13032" s="12">
        <v>36202</v>
      </c>
      <c r="E13032" s="13" t="s">
        <v>22279</v>
      </c>
      <c r="F13032" s="13" t="s">
        <v>22280</v>
      </c>
      <c r="G13032" s="14"/>
      <c r="H13032" s="15">
        <f>HYPERLINK("https://docs.wto.org/imrd/directdoc.asp?DDFDocuments/t/G/SPS/NNLD39.DOC","EN")</f>
      </c>
      <c r="I13032" s="15">
        <f>HYPERLINK("https://docs.wto.org/imrd/directdoc.asp?DDFDocuments/u/G/SPS/NNLD39.DOC","FR")</f>
      </c>
      <c r="J13032" s="15">
        <f>HYPERLINK("https://docs.wto.org/imrd/directdoc.asp?DDFDocuments/v/G/SPS/NNLD39.DOC","ES")</f>
      </c>
    </row>
    <row r="13033">
      <c r="A13033" s="10" t="s">
        <v>22281</v>
      </c>
      <c r="B13033" s="11" t="s">
        <v>188</v>
      </c>
      <c r="C13033" s="10" t="s">
        <v>18</v>
      </c>
      <c r="D13033" s="12">
        <v>36199</v>
      </c>
      <c r="E13033" s="13" t="s">
        <v>22282</v>
      </c>
      <c r="F13033" s="13" t="s">
        <v>717</v>
      </c>
      <c r="G13033" s="14" t="s">
        <v>134</v>
      </c>
      <c r="H13033" s="15">
        <f>HYPERLINK("https://docs.wto.org/imrd/directdoc.asp?DDFDocuments/q/G/SPS/naus83.pdf","EN")</f>
      </c>
      <c r="I13033" s="15">
        <f>HYPERLINK("https://docs.wto.org/imrd/directdoc.asp?DDFDocuments/r/G/SPS/naus83.pdf","FR")</f>
      </c>
      <c r="J13033" s="15">
        <f>HYPERLINK("https://docs.wto.org/imrd/directdoc.asp?DDFDocuments/s/G/SPS/naus83.pdf","ES")</f>
      </c>
    </row>
    <row r="13034">
      <c r="A13034" s="10" t="s">
        <v>22283</v>
      </c>
      <c r="B13034" s="11" t="s">
        <v>161</v>
      </c>
      <c r="C13034" s="10" t="s">
        <v>40</v>
      </c>
      <c r="D13034" s="12">
        <v>36196</v>
      </c>
      <c r="E13034" s="13" t="s">
        <v>19</v>
      </c>
      <c r="F13034" s="13" t="s">
        <v>5163</v>
      </c>
      <c r="G13034" s="14"/>
      <c r="H13034" s="15">
        <f>HYPERLINK("https://docs.wto.org/imrd/directdoc.asp?DDFDocuments/t/G/SPS/NUSA136A2.DOC","EN")</f>
      </c>
      <c r="I13034" s="15">
        <f>HYPERLINK("https://docs.wto.org/imrd/directdoc.asp?DDFDocuments/u/G/SPS/NUSA136A2.DOC","FR")</f>
      </c>
      <c r="J13034" s="15">
        <f>HYPERLINK("https://docs.wto.org/imrd/directdoc.asp?DDFDocuments/v/G/SPS/NUSA136A2.DOC","ES")</f>
      </c>
    </row>
    <row r="13035">
      <c r="A13035" s="10" t="s">
        <v>22284</v>
      </c>
      <c r="B13035" s="11" t="s">
        <v>161</v>
      </c>
      <c r="C13035" s="10" t="s">
        <v>18</v>
      </c>
      <c r="D13035" s="12">
        <v>36194</v>
      </c>
      <c r="E13035" s="13" t="s">
        <v>19237</v>
      </c>
      <c r="F13035" s="13" t="s">
        <v>3287</v>
      </c>
      <c r="G13035" s="14"/>
      <c r="H13035" s="15">
        <f>HYPERLINK("https://docs.wto.org/imrd/directdoc.asp?DDFDocuments/t/G/SPS/NUSA144.DOC","EN")</f>
      </c>
      <c r="I13035" s="15">
        <f>HYPERLINK("https://docs.wto.org/imrd/directdoc.asp?DDFDocuments/u/G/SPS/NUSA144.DOC","FR")</f>
      </c>
      <c r="J13035" s="15">
        <f>HYPERLINK("https://docs.wto.org/imrd/directdoc.asp?DDFDocuments/v/G/SPS/NUSA144.DOC","ES")</f>
      </c>
    </row>
    <row r="13036">
      <c r="A13036" s="10" t="s">
        <v>22285</v>
      </c>
      <c r="B13036" s="11" t="s">
        <v>161</v>
      </c>
      <c r="C13036" s="10" t="s">
        <v>18</v>
      </c>
      <c r="D13036" s="12">
        <v>36194</v>
      </c>
      <c r="E13036" s="13" t="s">
        <v>21471</v>
      </c>
      <c r="F13036" s="13" t="s">
        <v>3339</v>
      </c>
      <c r="G13036" s="14"/>
      <c r="H13036" s="15">
        <f>HYPERLINK("https://docs.wto.org/imrd/directdoc.asp?DDFDocuments/t/G/SPS/NUSA146.DOC","EN")</f>
      </c>
      <c r="I13036" s="15">
        <f>HYPERLINK("https://docs.wto.org/imrd/directdoc.asp?DDFDocuments/u/G/SPS/NUSA146.DOC","FR")</f>
      </c>
      <c r="J13036" s="15">
        <f>HYPERLINK("https://docs.wto.org/imrd/directdoc.asp?DDFDocuments/v/G/SPS/NUSA146.DOC","ES")</f>
      </c>
    </row>
    <row r="13037">
      <c r="A13037" s="10" t="s">
        <v>22286</v>
      </c>
      <c r="B13037" s="11" t="s">
        <v>183</v>
      </c>
      <c r="C13037" s="10" t="s">
        <v>18</v>
      </c>
      <c r="D13037" s="12">
        <v>36189</v>
      </c>
      <c r="E13037" s="13" t="s">
        <v>22287</v>
      </c>
      <c r="F13037" s="13" t="s">
        <v>18588</v>
      </c>
      <c r="G13037" s="14"/>
      <c r="H13037" s="15">
        <f>HYPERLINK("https://docs.wto.org/imrd/directdoc.asp?DDFDocuments/q/G/SPS/narg37.pdf","EN")</f>
      </c>
      <c r="I13037" s="15">
        <f>HYPERLINK("https://docs.wto.org/imrd/directdoc.asp?DDFDocuments/r/G/SPS/narg37.pdf","FR")</f>
      </c>
      <c r="J13037" s="15">
        <f>HYPERLINK("https://docs.wto.org/imrd/directdoc.asp?DDFDocuments/s/G/SPS/narg37.pdf","ES")</f>
      </c>
    </row>
    <row r="13038">
      <c r="A13038" s="10" t="s">
        <v>22288</v>
      </c>
      <c r="B13038" s="11" t="s">
        <v>183</v>
      </c>
      <c r="C13038" s="10" t="s">
        <v>18</v>
      </c>
      <c r="D13038" s="12">
        <v>36189</v>
      </c>
      <c r="E13038" s="13" t="s">
        <v>22289</v>
      </c>
      <c r="F13038" s="13" t="s">
        <v>18588</v>
      </c>
      <c r="G13038" s="14"/>
      <c r="H13038" s="15">
        <f>HYPERLINK("https://docs.wto.org/imrd/directdoc.asp?DDFDocuments/q/G/SPS/narg38.pdf","EN")</f>
      </c>
      <c r="I13038" s="15">
        <f>HYPERLINK("https://docs.wto.org/imrd/directdoc.asp?DDFDocuments/r/G/SPS/narg38.pdf","FR")</f>
      </c>
      <c r="J13038" s="15">
        <f>HYPERLINK("https://docs.wto.org/imrd/directdoc.asp?DDFDocuments/s/G/SPS/narg38.pdf","ES")</f>
      </c>
    </row>
    <row r="13039">
      <c r="A13039" s="10" t="s">
        <v>22290</v>
      </c>
      <c r="B13039" s="11" t="s">
        <v>183</v>
      </c>
      <c r="C13039" s="10" t="s">
        <v>18</v>
      </c>
      <c r="D13039" s="12">
        <v>36189</v>
      </c>
      <c r="E13039" s="13" t="s">
        <v>22291</v>
      </c>
      <c r="F13039" s="13" t="s">
        <v>2192</v>
      </c>
      <c r="G13039" s="14"/>
      <c r="H13039" s="15">
        <f>HYPERLINK("https://docs.wto.org/imrd/directdoc.asp?DDFDocuments/t/G/SPS/NARG39.DOC","EN")</f>
      </c>
      <c r="I13039" s="15">
        <f>HYPERLINK("https://docs.wto.org/imrd/directdoc.asp?DDFDocuments/u/G/SPS/NARG39.DOC","FR")</f>
      </c>
      <c r="J13039" s="15">
        <f>HYPERLINK("https://docs.wto.org/imrd/directdoc.asp?DDFDocuments/v/G/SPS/NARG39.DOC","ES")</f>
      </c>
    </row>
    <row r="13040">
      <c r="A13040" s="10" t="s">
        <v>22292</v>
      </c>
      <c r="B13040" s="11" t="s">
        <v>183</v>
      </c>
      <c r="C13040" s="10" t="s">
        <v>18</v>
      </c>
      <c r="D13040" s="12">
        <v>36189</v>
      </c>
      <c r="E13040" s="13" t="s">
        <v>22293</v>
      </c>
      <c r="F13040" s="13" t="s">
        <v>10040</v>
      </c>
      <c r="G13040" s="14"/>
      <c r="H13040" s="15">
        <f>HYPERLINK("https://docs.wto.org/imrd/directdoc.asp?DDFDocuments/q/G/SPS/narg40.pdf","EN")</f>
      </c>
      <c r="I13040" s="15">
        <f>HYPERLINK("https://docs.wto.org/imrd/directdoc.asp?DDFDocuments/r/G/SPS/narg40.pdf","FR")</f>
      </c>
      <c r="J13040" s="15">
        <f>HYPERLINK("https://docs.wto.org/imrd/directdoc.asp?DDFDocuments/s/G/SPS/narg40.pdf","ES")</f>
      </c>
    </row>
    <row r="13041">
      <c r="A13041" s="10" t="s">
        <v>22294</v>
      </c>
      <c r="B13041" s="11" t="s">
        <v>183</v>
      </c>
      <c r="C13041" s="10" t="s">
        <v>18</v>
      </c>
      <c r="D13041" s="12">
        <v>36189</v>
      </c>
      <c r="E13041" s="13" t="s">
        <v>22295</v>
      </c>
      <c r="F13041" s="13" t="s">
        <v>992</v>
      </c>
      <c r="G13041" s="14"/>
      <c r="H13041" s="15">
        <f>HYPERLINK("https://docs.wto.org/imrd/directdoc.asp?DDFDocuments/t/G/SPS/narg41.DOC","EN")</f>
      </c>
      <c r="I13041" s="15">
        <f>HYPERLINK("https://docs.wto.org/imrd/directdoc.asp?DDFDocuments/u/G/SPS/narg41.DOC","FR")</f>
      </c>
      <c r="J13041" s="15">
        <f>HYPERLINK("https://docs.wto.org/imrd/directdoc.asp?DDFDocuments/v/G/SPS/narg41.DOC","ES")</f>
      </c>
    </row>
    <row r="13042">
      <c r="A13042" s="10" t="s">
        <v>22296</v>
      </c>
      <c r="B13042" s="11" t="s">
        <v>47</v>
      </c>
      <c r="C13042" s="10" t="s">
        <v>18</v>
      </c>
      <c r="D13042" s="12">
        <v>36187</v>
      </c>
      <c r="E13042" s="13" t="s">
        <v>22297</v>
      </c>
      <c r="F13042" s="13" t="s">
        <v>24</v>
      </c>
      <c r="G13042" s="14"/>
      <c r="H13042" s="15">
        <f>HYPERLINK("https://docs.wto.org/imrd/directdoc.asp?DDFDocuments/t/G/SPS/NPOL16.DOC","EN")</f>
      </c>
      <c r="I13042" s="15">
        <f>HYPERLINK("https://docs.wto.org/imrd/directdoc.asp?DDFDocuments/u/G/SPS/NPOL16.DOC","FR")</f>
      </c>
      <c r="J13042" s="15">
        <f>HYPERLINK("https://docs.wto.org/imrd/directdoc.asp?DDFDocuments/v/G/SPS/NPOL16.DOC","ES")</f>
      </c>
    </row>
    <row r="13043">
      <c r="A13043" s="10" t="s">
        <v>22298</v>
      </c>
      <c r="B13043" s="11" t="s">
        <v>47</v>
      </c>
      <c r="C13043" s="10" t="s">
        <v>18</v>
      </c>
      <c r="D13043" s="12">
        <v>36187</v>
      </c>
      <c r="E13043" s="13" t="s">
        <v>22299</v>
      </c>
      <c r="F13043" s="13" t="s">
        <v>1282</v>
      </c>
      <c r="G13043" s="14"/>
      <c r="H13043" s="15">
        <f>HYPERLINK("https://docs.wto.org/imrd/directdoc.asp?DDFDocuments/t/G/SPS/NPOL17.DOC","EN")</f>
      </c>
      <c r="I13043" s="15">
        <f>HYPERLINK("https://docs.wto.org/imrd/directdoc.asp?DDFDocuments/u/G/SPS/NPOL17.DOC","FR")</f>
      </c>
      <c r="J13043" s="15">
        <f>HYPERLINK("https://docs.wto.org/imrd/directdoc.asp?DDFDocuments/v/G/SPS/NPOL17.DOC","ES")</f>
      </c>
    </row>
    <row r="13044">
      <c r="A13044" s="10" t="s">
        <v>22300</v>
      </c>
      <c r="B13044" s="11" t="s">
        <v>47</v>
      </c>
      <c r="C13044" s="10" t="s">
        <v>18</v>
      </c>
      <c r="D13044" s="12">
        <v>36187</v>
      </c>
      <c r="E13044" s="13" t="s">
        <v>22301</v>
      </c>
      <c r="F13044" s="13" t="s">
        <v>3442</v>
      </c>
      <c r="G13044" s="14" t="s">
        <v>183</v>
      </c>
      <c r="H13044" s="15">
        <f>HYPERLINK("https://docs.wto.org/imrd/directdoc.asp?DDFDocuments/t/G/SPS/npol18.DOC","EN")</f>
      </c>
      <c r="I13044" s="15">
        <f>HYPERLINK("https://docs.wto.org/imrd/directdoc.asp?DDFDocuments/u/G/SPS/npol18.DOC","FR")</f>
      </c>
      <c r="J13044" s="15">
        <f>HYPERLINK("https://docs.wto.org/imrd/directdoc.asp?DDFDocuments/v/G/SPS/npol18.DOC","ES")</f>
      </c>
    </row>
    <row r="13045">
      <c r="A13045" s="10" t="s">
        <v>22302</v>
      </c>
      <c r="B13045" s="11" t="s">
        <v>47</v>
      </c>
      <c r="C13045" s="10" t="s">
        <v>18</v>
      </c>
      <c r="D13045" s="12">
        <v>36187</v>
      </c>
      <c r="E13045" s="13" t="s">
        <v>22303</v>
      </c>
      <c r="F13045" s="13" t="s">
        <v>1282</v>
      </c>
      <c r="G13045" s="14"/>
      <c r="H13045" s="15">
        <f>HYPERLINK("https://docs.wto.org/imrd/directdoc.asp?DDFDocuments/t/G/SPS/NPOL19.DOC","EN")</f>
      </c>
      <c r="I13045" s="15">
        <f>HYPERLINK("https://docs.wto.org/imrd/directdoc.asp?DDFDocuments/u/G/SPS/NPOL19.DOC","FR")</f>
      </c>
      <c r="J13045" s="15">
        <f>HYPERLINK("https://docs.wto.org/imrd/directdoc.asp?DDFDocuments/v/G/SPS/NPOL19.DOC","ES")</f>
      </c>
    </row>
    <row r="13046">
      <c r="A13046" s="10" t="s">
        <v>22304</v>
      </c>
      <c r="B13046" s="11" t="s">
        <v>161</v>
      </c>
      <c r="C13046" s="10" t="s">
        <v>40</v>
      </c>
      <c r="D13046" s="12">
        <v>36182</v>
      </c>
      <c r="E13046" s="13" t="s">
        <v>19</v>
      </c>
      <c r="F13046" s="13" t="s">
        <v>5163</v>
      </c>
      <c r="G13046" s="14" t="s">
        <v>624</v>
      </c>
      <c r="H13046" s="15">
        <f>HYPERLINK("https://docs.wto.org/imrd/directdoc.asp?DDFDocuments/t/G/SPS/NUSA123A1.DOC","EN")</f>
      </c>
      <c r="I13046" s="15">
        <f>HYPERLINK("https://docs.wto.org/imrd/directdoc.asp?DDFDocuments/u/G/SPS/NUSA123A1.DOC","FR")</f>
      </c>
      <c r="J13046" s="15">
        <f>HYPERLINK("https://docs.wto.org/imrd/directdoc.asp?DDFDocuments/v/G/SPS/NUSA123A1.DOC","ES")</f>
      </c>
    </row>
    <row r="13047">
      <c r="A13047" s="10" t="s">
        <v>22305</v>
      </c>
      <c r="B13047" s="11" t="s">
        <v>188</v>
      </c>
      <c r="C13047" s="10" t="s">
        <v>18</v>
      </c>
      <c r="D13047" s="12">
        <v>36180</v>
      </c>
      <c r="E13047" s="13" t="s">
        <v>17203</v>
      </c>
      <c r="F13047" s="13" t="s">
        <v>24</v>
      </c>
      <c r="G13047" s="14"/>
      <c r="H13047" s="15">
        <f>HYPERLINK("https://docs.wto.org/imrd/directdoc.asp?DDFDocuments/t/G/SPS/NAUS80.DOC","EN")</f>
      </c>
      <c r="I13047" s="15">
        <f>HYPERLINK("https://docs.wto.org/imrd/directdoc.asp?DDFDocuments/u/G/SPS/NAUS80.DOC","FR")</f>
      </c>
      <c r="J13047" s="15">
        <f>HYPERLINK("https://docs.wto.org/imrd/directdoc.asp?DDFDocuments/v/G/SPS/NAUS80.DOC","ES")</f>
      </c>
    </row>
    <row r="13048">
      <c r="A13048" s="10" t="s">
        <v>22306</v>
      </c>
      <c r="B13048" s="11" t="s">
        <v>188</v>
      </c>
      <c r="C13048" s="10" t="s">
        <v>18</v>
      </c>
      <c r="D13048" s="12">
        <v>36180</v>
      </c>
      <c r="E13048" s="13" t="s">
        <v>22307</v>
      </c>
      <c r="F13048" s="13" t="s">
        <v>1282</v>
      </c>
      <c r="G13048" s="14" t="s">
        <v>124</v>
      </c>
      <c r="H13048" s="15">
        <f>HYPERLINK("https://docs.wto.org/imrd/directdoc.asp?DDFDocuments/t/G/SPS/NAUS81.DOC","EN")</f>
      </c>
      <c r="I13048" s="15">
        <f>HYPERLINK("https://docs.wto.org/imrd/directdoc.asp?DDFDocuments/u/G/SPS/NAUS81.DOC","FR")</f>
      </c>
      <c r="J13048" s="15">
        <f>HYPERLINK("https://docs.wto.org/imrd/directdoc.asp?DDFDocuments/v/G/SPS/NAUS81.DOC","ES")</f>
      </c>
    </row>
    <row r="13049">
      <c r="A13049" s="10" t="s">
        <v>22308</v>
      </c>
      <c r="B13049" s="11" t="s">
        <v>188</v>
      </c>
      <c r="C13049" s="10" t="s">
        <v>18</v>
      </c>
      <c r="D13049" s="12">
        <v>36180</v>
      </c>
      <c r="E13049" s="13" t="s">
        <v>22309</v>
      </c>
      <c r="F13049" s="13" t="s">
        <v>1282</v>
      </c>
      <c r="G13049" s="14" t="s">
        <v>72</v>
      </c>
      <c r="H13049" s="15">
        <f>HYPERLINK("https://docs.wto.org/imrd/directdoc.asp?DDFDocuments/t/G/SPS/NAUS82.DOC","EN")</f>
      </c>
      <c r="I13049" s="15">
        <f>HYPERLINK("https://docs.wto.org/imrd/directdoc.asp?DDFDocuments/u/G/SPS/NAUS82.DOC","FR")</f>
      </c>
      <c r="J13049" s="15">
        <f>HYPERLINK("https://docs.wto.org/imrd/directdoc.asp?DDFDocuments/v/G/SPS/NAUS82.DOC","ES")</f>
      </c>
    </row>
    <row r="13050">
      <c r="A13050" s="10" t="s">
        <v>22310</v>
      </c>
      <c r="B13050" s="11" t="s">
        <v>124</v>
      </c>
      <c r="C13050" s="10" t="s">
        <v>18</v>
      </c>
      <c r="D13050" s="12">
        <v>36180</v>
      </c>
      <c r="E13050" s="13" t="s">
        <v>6968</v>
      </c>
      <c r="F13050" s="13" t="s">
        <v>24</v>
      </c>
      <c r="G13050" s="14"/>
      <c r="H13050" s="15">
        <f>HYPERLINK("https://docs.wto.org/imrd/directdoc.asp?DDFDocuments/t/G/SPS/NIDN5.DOC","EN")</f>
      </c>
      <c r="I13050" s="15">
        <f>HYPERLINK("https://docs.wto.org/imrd/directdoc.asp?DDFDocuments/u/G/SPS/NIDN5.DOC","FR")</f>
      </c>
      <c r="J13050" s="15">
        <f>HYPERLINK("https://docs.wto.org/imrd/directdoc.asp?DDFDocuments/v/G/SPS/NIDN5.DOC","ES")</f>
      </c>
    </row>
    <row r="13051">
      <c r="A13051" s="10" t="s">
        <v>22311</v>
      </c>
      <c r="B13051" s="11" t="s">
        <v>79</v>
      </c>
      <c r="C13051" s="10" t="s">
        <v>12</v>
      </c>
      <c r="D13051" s="12">
        <v>36172</v>
      </c>
      <c r="E13051" s="13" t="s">
        <v>5226</v>
      </c>
      <c r="F13051" s="13" t="s">
        <v>10270</v>
      </c>
      <c r="G13051" s="14"/>
      <c r="H13051" s="15">
        <f>HYPERLINK("https://docs.wto.org/imrd/directdoc.asp?DDFDocuments/t/G/SPS/NCOL25.DOC","EN")</f>
      </c>
      <c r="I13051" s="15">
        <f>HYPERLINK("https://docs.wto.org/imrd/directdoc.asp?DDFDocuments/u/G/SPS/NCOL25.DOC","FR")</f>
      </c>
      <c r="J13051" s="15">
        <f>HYPERLINK("https://docs.wto.org/imrd/directdoc.asp?DDFDocuments/v/G/SPS/NCOL25.DOC","ES")</f>
      </c>
    </row>
    <row r="13052">
      <c r="A13052" s="10" t="s">
        <v>22312</v>
      </c>
      <c r="B13052" s="11" t="s">
        <v>161</v>
      </c>
      <c r="C13052" s="10" t="s">
        <v>18</v>
      </c>
      <c r="D13052" s="12">
        <v>36172</v>
      </c>
      <c r="E13052" s="13" t="s">
        <v>22313</v>
      </c>
      <c r="F13052" s="13" t="s">
        <v>3303</v>
      </c>
      <c r="G13052" s="14" t="s">
        <v>22137</v>
      </c>
      <c r="H13052" s="15">
        <f>HYPERLINK("https://docs.wto.org/imrd/directdoc.asp?DDFDocuments/t/G/SPS/nusa143.DOC","EN")</f>
      </c>
      <c r="I13052" s="15">
        <f>HYPERLINK("https://docs.wto.org/imrd/directdoc.asp?DDFDocuments/u/G/SPS/nusa143.DOC","FR")</f>
      </c>
      <c r="J13052" s="15">
        <f>HYPERLINK("https://docs.wto.org/imrd/directdoc.asp?DDFDocuments/v/G/SPS/nusa143.DOC","ES")</f>
      </c>
    </row>
    <row r="13053">
      <c r="A13053" s="10" t="s">
        <v>22314</v>
      </c>
      <c r="B13053" s="11" t="s">
        <v>365</v>
      </c>
      <c r="C13053" s="10" t="s">
        <v>18</v>
      </c>
      <c r="D13053" s="12">
        <v>36168</v>
      </c>
      <c r="E13053" s="13" t="s">
        <v>3250</v>
      </c>
      <c r="F13053" s="13" t="s">
        <v>7603</v>
      </c>
      <c r="G13053" s="14"/>
      <c r="H13053" s="15">
        <f>HYPERLINK("https://docs.wto.org/imrd/directdoc.asp?DDFDocuments/t/G/SPS/nchl31.DOC","EN")</f>
      </c>
      <c r="I13053" s="15">
        <f>HYPERLINK("https://docs.wto.org/imrd/directdoc.asp?DDFDocuments/u/G/SPS/nchl31.DOC","FR")</f>
      </c>
      <c r="J13053" s="15">
        <f>HYPERLINK("https://docs.wto.org/imrd/directdoc.asp?DDFDocuments/v/G/SPS/nchl31.DOC","ES")</f>
      </c>
    </row>
    <row r="13054">
      <c r="A13054" s="10" t="s">
        <v>22315</v>
      </c>
      <c r="B13054" s="11" t="s">
        <v>82</v>
      </c>
      <c r="C13054" s="10" t="s">
        <v>18</v>
      </c>
      <c r="D13054" s="12">
        <v>36168</v>
      </c>
      <c r="E13054" s="13" t="s">
        <v>16918</v>
      </c>
      <c r="F13054" s="13" t="s">
        <v>24</v>
      </c>
      <c r="G13054" s="14" t="s">
        <v>257</v>
      </c>
      <c r="H13054" s="15">
        <f>HYPERLINK("https://docs.wto.org/imrd/directdoc.asp?DDFDocuments/q/G/SPS/neec69.pdf","EN")</f>
      </c>
      <c r="I13054" s="15">
        <f>HYPERLINK("https://docs.wto.org/imrd/directdoc.asp?DDFDocuments/r/G/SPS/neec69.pdf","FR")</f>
      </c>
      <c r="J13054" s="15">
        <f>HYPERLINK("https://docs.wto.org/imrd/directdoc.asp?DDFDocuments/s/G/SPS/neec69.pdf","ES")</f>
      </c>
    </row>
    <row r="13055">
      <c r="A13055" s="10" t="s">
        <v>22316</v>
      </c>
      <c r="B13055" s="11" t="s">
        <v>195</v>
      </c>
      <c r="C13055" s="10" t="s">
        <v>18</v>
      </c>
      <c r="D13055" s="12">
        <v>36147</v>
      </c>
      <c r="E13055" s="13" t="s">
        <v>22317</v>
      </c>
      <c r="F13055" s="13" t="s">
        <v>992</v>
      </c>
      <c r="G13055" s="14"/>
      <c r="H13055" s="15">
        <f>HYPERLINK("https://docs.wto.org/imrd/directdoc.asp?DDFDocuments/t/G/SPS/NNZL24.DOC","EN")</f>
      </c>
      <c r="I13055" s="15">
        <f>HYPERLINK("https://docs.wto.org/imrd/directdoc.asp?DDFDocuments/u/G/SPS/NNZL24.DOC","FR")</f>
      </c>
      <c r="J13055" s="15">
        <f>HYPERLINK("https://docs.wto.org/imrd/directdoc.asp?DDFDocuments/v/G/SPS/NNZL24.DOC","ES")</f>
      </c>
    </row>
    <row r="13056">
      <c r="A13056" s="10" t="s">
        <v>22318</v>
      </c>
      <c r="B13056" s="11" t="s">
        <v>161</v>
      </c>
      <c r="C13056" s="10" t="s">
        <v>18</v>
      </c>
      <c r="D13056" s="12">
        <v>36147</v>
      </c>
      <c r="E13056" s="13" t="s">
        <v>857</v>
      </c>
      <c r="F13056" s="13" t="s">
        <v>5891</v>
      </c>
      <c r="G13056" s="14"/>
      <c r="H13056" s="15">
        <f>HYPERLINK("https://docs.wto.org/imrd/directdoc.asp?DDFDocuments/t/G/SPS/NUSA142.DOC","EN")</f>
      </c>
      <c r="I13056" s="15">
        <f>HYPERLINK("https://docs.wto.org/imrd/directdoc.asp?DDFDocuments/u/G/SPS/NUSA142.DOC","FR")</f>
      </c>
      <c r="J13056" s="15">
        <f>HYPERLINK("https://docs.wto.org/imrd/directdoc.asp?DDFDocuments/v/G/SPS/NUSA142.DOC","ES")</f>
      </c>
    </row>
    <row r="13057">
      <c r="A13057" s="10" t="s">
        <v>22319</v>
      </c>
      <c r="B13057" s="11" t="s">
        <v>82</v>
      </c>
      <c r="C13057" s="10" t="s">
        <v>2295</v>
      </c>
      <c r="D13057" s="12">
        <v>36144</v>
      </c>
      <c r="E13057" s="13" t="s">
        <v>19</v>
      </c>
      <c r="F13057" s="13" t="s">
        <v>3926</v>
      </c>
      <c r="G13057" s="14" t="s">
        <v>572</v>
      </c>
      <c r="H13057" s="15">
        <f>HYPERLINK("https://docs.wto.org/imrd/directdoc.asp?DDFDocuments/t/G/SPS/neec64c1.DOC","EN")</f>
      </c>
      <c r="I13057" s="15">
        <f>HYPERLINK("https://docs.wto.org/imrd/directdoc.asp?DDFDocuments/u/G/SPS/neec64c1.DOC","FR")</f>
      </c>
      <c r="J13057" s="15">
        <f>HYPERLINK("https://docs.wto.org/imrd/directdoc.asp?DDFDocuments/v/G/SPS/neec64c1.DOC","ES")</f>
      </c>
    </row>
    <row r="13058">
      <c r="A13058" s="10" t="s">
        <v>22320</v>
      </c>
      <c r="B13058" s="11" t="s">
        <v>134</v>
      </c>
      <c r="C13058" s="10" t="s">
        <v>201</v>
      </c>
      <c r="D13058" s="12">
        <v>36144</v>
      </c>
      <c r="E13058" s="13" t="s">
        <v>19</v>
      </c>
      <c r="F13058" s="13" t="s">
        <v>166</v>
      </c>
      <c r="G13058" s="14"/>
      <c r="H13058" s="15">
        <f>HYPERLINK("https://docs.wto.org/imrd/directdoc.asp?DDFDocuments/q/G/SPS/ntha13c1.pdf","EN")</f>
      </c>
      <c r="I13058" s="15">
        <f>HYPERLINK("https://docs.wto.org/imrd/directdoc.asp?DDFDocuments/r/G/SPS/ntha13c1.pdf","FR")</f>
      </c>
      <c r="J13058" s="15">
        <f>HYPERLINK("https://docs.wto.org/imrd/directdoc.asp?DDFDocuments/s/G/SPS/ntha13c1.pdf","ES")</f>
      </c>
    </row>
    <row r="13059">
      <c r="A13059" s="10" t="s">
        <v>22321</v>
      </c>
      <c r="B13059" s="11" t="s">
        <v>161</v>
      </c>
      <c r="C13059" s="10" t="s">
        <v>18</v>
      </c>
      <c r="D13059" s="12">
        <v>36144</v>
      </c>
      <c r="E13059" s="13" t="s">
        <v>14266</v>
      </c>
      <c r="F13059" s="13" t="s">
        <v>14451</v>
      </c>
      <c r="G13059" s="14"/>
      <c r="H13059" s="15">
        <f>HYPERLINK("https://docs.wto.org/imrd/directdoc.asp?DDFDocuments/t/G/SPS/nusa141.DOC","EN")</f>
      </c>
      <c r="I13059" s="15">
        <f>HYPERLINK("https://docs.wto.org/imrd/directdoc.asp?DDFDocuments/u/G/SPS/nusa141.DOC","FR")</f>
      </c>
      <c r="J13059" s="15">
        <f>HYPERLINK("https://docs.wto.org/imrd/directdoc.asp?DDFDocuments/v/G/SPS/nusa141.DOC","ES")</f>
      </c>
    </row>
    <row r="13060">
      <c r="A13060" s="10" t="s">
        <v>22322</v>
      </c>
      <c r="B13060" s="11" t="s">
        <v>365</v>
      </c>
      <c r="C13060" s="10" t="s">
        <v>40</v>
      </c>
      <c r="D13060" s="12">
        <v>36143</v>
      </c>
      <c r="E13060" s="13" t="s">
        <v>19</v>
      </c>
      <c r="F13060" s="13" t="s">
        <v>5163</v>
      </c>
      <c r="G13060" s="14"/>
      <c r="H13060" s="15">
        <f>HYPERLINK("https://docs.wto.org/imrd/directdoc.asp?DDFDocuments/t/G/SPS/nchl25a1.DOC","EN")</f>
      </c>
      <c r="I13060" s="15">
        <f>HYPERLINK("https://docs.wto.org/imrd/directdoc.asp?DDFDocuments/u/G/SPS/nchl25a1.DOC","FR")</f>
      </c>
      <c r="J13060" s="15">
        <f>HYPERLINK("https://docs.wto.org/imrd/directdoc.asp?DDFDocuments/v/G/SPS/nchl25a1.DOC","ES")</f>
      </c>
    </row>
    <row r="13061">
      <c r="A13061" s="10" t="s">
        <v>22323</v>
      </c>
      <c r="B13061" s="11" t="s">
        <v>153</v>
      </c>
      <c r="C13061" s="10" t="s">
        <v>18</v>
      </c>
      <c r="D13061" s="12">
        <v>36143</v>
      </c>
      <c r="E13061" s="13" t="s">
        <v>2329</v>
      </c>
      <c r="F13061" s="13" t="s">
        <v>158</v>
      </c>
      <c r="G13061" s="14"/>
      <c r="H13061" s="15">
        <f>HYPERLINK("https://docs.wto.org/imrd/directdoc.asp?DDFDocuments/q/G/SPS/nkor52.pdf","EN")</f>
      </c>
      <c r="I13061" s="15">
        <f>HYPERLINK("https://docs.wto.org/imrd/directdoc.asp?DDFDocuments/r/G/SPS/nkor52.pdf","FR")</f>
      </c>
      <c r="J13061" s="15">
        <f>HYPERLINK("https://docs.wto.org/imrd/directdoc.asp?DDFDocuments/s/G/SPS/nkor52.pdf","ES")</f>
      </c>
    </row>
    <row r="13062">
      <c r="A13062" s="10" t="s">
        <v>22324</v>
      </c>
      <c r="B13062" s="11" t="s">
        <v>153</v>
      </c>
      <c r="C13062" s="10" t="s">
        <v>18</v>
      </c>
      <c r="D13062" s="12">
        <v>36143</v>
      </c>
      <c r="E13062" s="13" t="s">
        <v>22325</v>
      </c>
      <c r="F13062" s="13" t="s">
        <v>1550</v>
      </c>
      <c r="G13062" s="14"/>
      <c r="H13062" s="15">
        <f>HYPERLINK("https://docs.wto.org/imrd/directdoc.asp?DDFDocuments/t/G/SPS/nkor53.DOC","EN")</f>
      </c>
      <c r="I13062" s="15">
        <f>HYPERLINK("https://docs.wto.org/imrd/directdoc.asp?DDFDocuments/u/G/SPS/nkor53.DOC","FR")</f>
      </c>
      <c r="J13062" s="15">
        <f>HYPERLINK("https://docs.wto.org/imrd/directdoc.asp?DDFDocuments/v/G/SPS/nkor53.DOC","ES")</f>
      </c>
    </row>
    <row r="13063">
      <c r="A13063" s="10" t="s">
        <v>22326</v>
      </c>
      <c r="B13063" s="11" t="s">
        <v>82</v>
      </c>
      <c r="C13063" s="10" t="s">
        <v>18</v>
      </c>
      <c r="D13063" s="12">
        <v>36139</v>
      </c>
      <c r="E13063" s="13" t="s">
        <v>22327</v>
      </c>
      <c r="F13063" s="13" t="s">
        <v>144</v>
      </c>
      <c r="G13063" s="14" t="s">
        <v>257</v>
      </c>
      <c r="H13063" s="15">
        <f>HYPERLINK("https://docs.wto.org/imrd/directdoc.asp?DDFDocuments/t/G/SPS/neec67.DOC","EN")</f>
      </c>
      <c r="I13063" s="15">
        <f>HYPERLINK("https://docs.wto.org/imrd/directdoc.asp?DDFDocuments/u/G/SPS/neec67.DOC","FR")</f>
      </c>
      <c r="J13063" s="15">
        <f>HYPERLINK("https://docs.wto.org/imrd/directdoc.asp?DDFDocuments/v/G/SPS/neec67.DOC","ES")</f>
      </c>
    </row>
    <row r="13064">
      <c r="A13064" s="10" t="s">
        <v>22328</v>
      </c>
      <c r="B13064" s="11" t="s">
        <v>188</v>
      </c>
      <c r="C13064" s="10" t="s">
        <v>18</v>
      </c>
      <c r="D13064" s="12">
        <v>36137</v>
      </c>
      <c r="E13064" s="13" t="s">
        <v>22329</v>
      </c>
      <c r="F13064" s="13" t="s">
        <v>868</v>
      </c>
      <c r="G13064" s="14"/>
      <c r="H13064" s="15">
        <f>HYPERLINK("https://docs.wto.org/imrd/directdoc.asp?DDFDocuments/t/G/SPS/NAUS79.DOC","EN")</f>
      </c>
      <c r="I13064" s="15">
        <f>HYPERLINK("https://docs.wto.org/imrd/directdoc.asp?DDFDocuments/u/G/SPS/NAUS79.DOC","FR")</f>
      </c>
      <c r="J13064" s="15">
        <f>HYPERLINK("https://docs.wto.org/imrd/directdoc.asp?DDFDocuments/v/G/SPS/NAUS79.DOC","ES")</f>
      </c>
    </row>
    <row r="13065">
      <c r="A13065" s="10" t="s">
        <v>22330</v>
      </c>
      <c r="B13065" s="11" t="s">
        <v>365</v>
      </c>
      <c r="C13065" s="10" t="s">
        <v>18</v>
      </c>
      <c r="D13065" s="12">
        <v>36137</v>
      </c>
      <c r="E13065" s="13" t="s">
        <v>19698</v>
      </c>
      <c r="F13065" s="13" t="s">
        <v>7603</v>
      </c>
      <c r="G13065" s="14"/>
      <c r="H13065" s="15">
        <f>HYPERLINK("https://docs.wto.org/imrd/directdoc.asp?DDFDocuments/t/G/SPS/nchl29.DOC","EN")</f>
      </c>
      <c r="I13065" s="15">
        <f>HYPERLINK("https://docs.wto.org/imrd/directdoc.asp?DDFDocuments/u/G/SPS/nchl29.DOC","FR")</f>
      </c>
      <c r="J13065" s="15">
        <f>HYPERLINK("https://docs.wto.org/imrd/directdoc.asp?DDFDocuments/v/G/SPS/nchl29.DOC","ES")</f>
      </c>
    </row>
    <row r="13066">
      <c r="A13066" s="10" t="s">
        <v>22331</v>
      </c>
      <c r="B13066" s="11" t="s">
        <v>365</v>
      </c>
      <c r="C13066" s="10" t="s">
        <v>18</v>
      </c>
      <c r="D13066" s="12">
        <v>36137</v>
      </c>
      <c r="E13066" s="13" t="s">
        <v>22332</v>
      </c>
      <c r="F13066" s="13" t="s">
        <v>1282</v>
      </c>
      <c r="G13066" s="14"/>
      <c r="H13066" s="15">
        <f>HYPERLINK("https://docs.wto.org/imrd/directdoc.asp?DDFDocuments/t/G/SPS/NCHL30.DOC","EN")</f>
      </c>
      <c r="I13066" s="15">
        <f>HYPERLINK("https://docs.wto.org/imrd/directdoc.asp?DDFDocuments/u/G/SPS/NCHL30.DOC","FR")</f>
      </c>
      <c r="J13066" s="15">
        <f>HYPERLINK("https://docs.wto.org/imrd/directdoc.asp?DDFDocuments/v/G/SPS/NCHL30.DOC","ES")</f>
      </c>
    </row>
    <row r="13067">
      <c r="A13067" s="10" t="s">
        <v>22333</v>
      </c>
      <c r="B13067" s="11" t="s">
        <v>195</v>
      </c>
      <c r="C13067" s="10" t="s">
        <v>18</v>
      </c>
      <c r="D13067" s="12">
        <v>36137</v>
      </c>
      <c r="E13067" s="13" t="s">
        <v>22329</v>
      </c>
      <c r="F13067" s="13" t="s">
        <v>24</v>
      </c>
      <c r="G13067" s="14"/>
      <c r="H13067" s="15">
        <f>HYPERLINK("https://docs.wto.org/imrd/directdoc.asp?DDFDocuments/t/G/SPS/NNZL23.DOC","EN")</f>
      </c>
      <c r="I13067" s="15">
        <f>HYPERLINK("https://docs.wto.org/imrd/directdoc.asp?DDFDocuments/u/G/SPS/NNZL23.DOC","FR")</f>
      </c>
      <c r="J13067" s="15">
        <f>HYPERLINK("https://docs.wto.org/imrd/directdoc.asp?DDFDocuments/v/G/SPS/NNZL23.DOC","ES")</f>
      </c>
    </row>
    <row r="13068">
      <c r="A13068" s="10" t="s">
        <v>22334</v>
      </c>
      <c r="B13068" s="11" t="s">
        <v>47</v>
      </c>
      <c r="C13068" s="10" t="s">
        <v>18</v>
      </c>
      <c r="D13068" s="12">
        <v>36137</v>
      </c>
      <c r="E13068" s="13" t="s">
        <v>22335</v>
      </c>
      <c r="F13068" s="13" t="s">
        <v>144</v>
      </c>
      <c r="G13068" s="14"/>
      <c r="H13068" s="15">
        <f>HYPERLINK("https://docs.wto.org/imrd/directdoc.asp?DDFDocuments/q/G/SPS/npol15.pdf","EN")</f>
      </c>
      <c r="I13068" s="15">
        <f>HYPERLINK("https://docs.wto.org/imrd/directdoc.asp?DDFDocuments/r/G/SPS/npol15.pdf","FR")</f>
      </c>
      <c r="J13068" s="15">
        <f>HYPERLINK("https://docs.wto.org/imrd/directdoc.asp?DDFDocuments/s/G/SPS/npol15.pdf","ES")</f>
      </c>
    </row>
    <row r="13069">
      <c r="A13069" s="10" t="s">
        <v>22336</v>
      </c>
      <c r="B13069" s="11" t="s">
        <v>161</v>
      </c>
      <c r="C13069" s="10" t="s">
        <v>18</v>
      </c>
      <c r="D13069" s="12">
        <v>36137</v>
      </c>
      <c r="E13069" s="13" t="s">
        <v>971</v>
      </c>
      <c r="F13069" s="13" t="s">
        <v>144</v>
      </c>
      <c r="G13069" s="14" t="s">
        <v>188</v>
      </c>
      <c r="H13069" s="15">
        <f>HYPERLINK("https://docs.wto.org/imrd/directdoc.asp?DDFDocuments/t/G/SPS/NUSA140.DOC","EN")</f>
      </c>
      <c r="I13069" s="15">
        <f>HYPERLINK("https://docs.wto.org/imrd/directdoc.asp?DDFDocuments/u/G/SPS/NUSA140.DOC","FR")</f>
      </c>
      <c r="J13069" s="15">
        <f>HYPERLINK("https://docs.wto.org/imrd/directdoc.asp?DDFDocuments/v/G/SPS/NUSA140.DOC","ES")</f>
      </c>
    </row>
    <row r="13070">
      <c r="A13070" s="10" t="s">
        <v>22337</v>
      </c>
      <c r="B13070" s="11" t="s">
        <v>82</v>
      </c>
      <c r="C13070" s="10" t="s">
        <v>12</v>
      </c>
      <c r="D13070" s="12">
        <v>36136</v>
      </c>
      <c r="E13070" s="13" t="s">
        <v>22338</v>
      </c>
      <c r="F13070" s="13" t="s">
        <v>7603</v>
      </c>
      <c r="G13070" s="14" t="s">
        <v>65</v>
      </c>
      <c r="H13070" s="15">
        <f>HYPERLINK("https://docs.wto.org/imrd/directdoc.asp?DDFDocuments/t/G/SPS/naut1.DOC","EN")</f>
      </c>
      <c r="I13070" s="15">
        <f>HYPERLINK("https://docs.wto.org/imrd/directdoc.asp?DDFDocuments/u/G/SPS/naut1.DOC","FR")</f>
      </c>
      <c r="J13070" s="15">
        <f>HYPERLINK("https://docs.wto.org/imrd/directdoc.asp?DDFDocuments/v/G/SPS/naut1.DOC","ES")</f>
      </c>
    </row>
    <row r="13071">
      <c r="A13071" s="10" t="s">
        <v>22339</v>
      </c>
      <c r="B13071" s="11" t="s">
        <v>168</v>
      </c>
      <c r="C13071" s="10" t="s">
        <v>18</v>
      </c>
      <c r="D13071" s="12">
        <v>36136</v>
      </c>
      <c r="E13071" s="13" t="s">
        <v>22340</v>
      </c>
      <c r="F13071" s="13" t="s">
        <v>144</v>
      </c>
      <c r="G13071" s="14" t="s">
        <v>1176</v>
      </c>
      <c r="H13071" s="15">
        <f>HYPERLINK("https://docs.wto.org/imrd/directdoc.asp?DDFDocuments/t/G/SPS/NZAF5.DOC","EN")</f>
      </c>
      <c r="I13071" s="15">
        <f>HYPERLINK("https://docs.wto.org/imrd/directdoc.asp?DDFDocuments/u/G/SPS/NZAF5.DOC","FR")</f>
      </c>
      <c r="J13071" s="15">
        <f>HYPERLINK("https://docs.wto.org/imrd/directdoc.asp?DDFDocuments/v/G/SPS/NZAF5.DOC","ES")</f>
      </c>
    </row>
    <row r="13072">
      <c r="A13072" s="10" t="s">
        <v>22341</v>
      </c>
      <c r="B13072" s="11" t="s">
        <v>572</v>
      </c>
      <c r="C13072" s="10" t="s">
        <v>12</v>
      </c>
      <c r="D13072" s="12">
        <v>36133</v>
      </c>
      <c r="E13072" s="13" t="s">
        <v>22342</v>
      </c>
      <c r="F13072" s="13" t="s">
        <v>7603</v>
      </c>
      <c r="G13072" s="14" t="s">
        <v>572</v>
      </c>
      <c r="H13072" s="15">
        <f>HYPERLINK("https://docs.wto.org/imrd/directdoc.asp?DDFDocuments/t/G/SPS/nita2.DOC","EN")</f>
      </c>
      <c r="I13072" s="15">
        <f>HYPERLINK("https://docs.wto.org/imrd/directdoc.asp?DDFDocuments/u/G/SPS/nita2.DOC","FR")</f>
      </c>
      <c r="J13072" s="15">
        <f>HYPERLINK("https://docs.wto.org/imrd/directdoc.asp?DDFDocuments/v/G/SPS/nita2.DOC","ES")</f>
      </c>
    </row>
    <row r="13073">
      <c r="A13073" s="10" t="s">
        <v>22343</v>
      </c>
      <c r="B13073" s="11" t="s">
        <v>82</v>
      </c>
      <c r="C13073" s="10" t="s">
        <v>12</v>
      </c>
      <c r="D13073" s="12">
        <v>36133</v>
      </c>
      <c r="E13073" s="13" t="s">
        <v>3278</v>
      </c>
      <c r="F13073" s="13" t="s">
        <v>13129</v>
      </c>
      <c r="G13073" s="14" t="s">
        <v>1093</v>
      </c>
      <c r="H13073" s="15">
        <f>HYPERLINK("https://docs.wto.org/imrd/directdoc.asp?DDFDocuments/t/G/SPS/nnld35.DOC","EN")</f>
      </c>
      <c r="I13073" s="15">
        <f>HYPERLINK("https://docs.wto.org/imrd/directdoc.asp?DDFDocuments/u/G/SPS/nnld35.DOC","FR")</f>
      </c>
      <c r="J13073" s="15">
        <f>HYPERLINK("https://docs.wto.org/imrd/directdoc.asp?DDFDocuments/v/G/SPS/nnld35.DOC","ES")</f>
      </c>
    </row>
    <row r="13074">
      <c r="A13074" s="10" t="s">
        <v>22344</v>
      </c>
      <c r="B13074" s="11" t="s">
        <v>365</v>
      </c>
      <c r="C13074" s="10" t="s">
        <v>18</v>
      </c>
      <c r="D13074" s="12">
        <v>36118</v>
      </c>
      <c r="E13074" s="13" t="s">
        <v>22345</v>
      </c>
      <c r="F13074" s="13" t="s">
        <v>158</v>
      </c>
      <c r="G13074" s="14"/>
      <c r="H13074" s="15">
        <f>HYPERLINK("https://docs.wto.org/imrd/directdoc.asp?DDFDocuments/t/G/SPS/nchl24.DOC","EN")</f>
      </c>
      <c r="I13074" s="15">
        <f>HYPERLINK("https://docs.wto.org/imrd/directdoc.asp?DDFDocuments/u/G/SPS/nchl24.DOC","FR")</f>
      </c>
      <c r="J13074" s="15">
        <f>HYPERLINK("https://docs.wto.org/imrd/directdoc.asp?DDFDocuments/v/G/SPS/nchl24.DOC","ES")</f>
      </c>
    </row>
    <row r="13075">
      <c r="A13075" s="10" t="s">
        <v>22346</v>
      </c>
      <c r="B13075" s="11" t="s">
        <v>365</v>
      </c>
      <c r="C13075" s="10" t="s">
        <v>18</v>
      </c>
      <c r="D13075" s="12">
        <v>36117</v>
      </c>
      <c r="E13075" s="13" t="s">
        <v>5558</v>
      </c>
      <c r="F13075" s="13" t="s">
        <v>1282</v>
      </c>
      <c r="G13075" s="14"/>
      <c r="H13075" s="15">
        <f>HYPERLINK("https://docs.wto.org/imrd/directdoc.asp?DDFDocuments/t/G/SPS/NCHL25.DOC","EN")</f>
      </c>
      <c r="I13075" s="15">
        <f>HYPERLINK("https://docs.wto.org/imrd/directdoc.asp?DDFDocuments/u/G/SPS/NCHL25.DOC","FR")</f>
      </c>
      <c r="J13075" s="15">
        <f>HYPERLINK("https://docs.wto.org/imrd/directdoc.asp?DDFDocuments/v/G/SPS/NCHL25.DOC","ES")</f>
      </c>
    </row>
    <row r="13076">
      <c r="A13076" s="10" t="s">
        <v>22347</v>
      </c>
      <c r="B13076" s="11" t="s">
        <v>365</v>
      </c>
      <c r="C13076" s="10" t="s">
        <v>18</v>
      </c>
      <c r="D13076" s="12">
        <v>36117</v>
      </c>
      <c r="E13076" s="13" t="s">
        <v>22348</v>
      </c>
      <c r="F13076" s="13" t="s">
        <v>1282</v>
      </c>
      <c r="G13076" s="14" t="s">
        <v>183</v>
      </c>
      <c r="H13076" s="15">
        <f>HYPERLINK("https://docs.wto.org/imrd/directdoc.asp?DDFDocuments/t/G/SPS/nchl26.DOC","EN")</f>
      </c>
      <c r="I13076" s="15">
        <f>HYPERLINK("https://docs.wto.org/imrd/directdoc.asp?DDFDocuments/u/G/SPS/nchl26.DOC","FR")</f>
      </c>
      <c r="J13076" s="15">
        <f>HYPERLINK("https://docs.wto.org/imrd/directdoc.asp?DDFDocuments/v/G/SPS/nchl26.DOC","ES")</f>
      </c>
    </row>
    <row r="13077">
      <c r="A13077" s="10" t="s">
        <v>22349</v>
      </c>
      <c r="B13077" s="11" t="s">
        <v>365</v>
      </c>
      <c r="C13077" s="10" t="s">
        <v>18</v>
      </c>
      <c r="D13077" s="12">
        <v>36117</v>
      </c>
      <c r="E13077" s="13" t="s">
        <v>3486</v>
      </c>
      <c r="F13077" s="13" t="s">
        <v>1282</v>
      </c>
      <c r="G13077" s="14"/>
      <c r="H13077" s="15">
        <f>HYPERLINK("https://docs.wto.org/imrd/directdoc.asp?DDFDocuments/q/G/SPS/nchl28.pdf","EN")</f>
      </c>
      <c r="I13077" s="15">
        <f>HYPERLINK("https://docs.wto.org/imrd/directdoc.asp?DDFDocuments/r/G/SPS/nchl28.pdf","FR")</f>
      </c>
      <c r="J13077" s="15">
        <f>HYPERLINK("https://docs.wto.org/imrd/directdoc.asp?DDFDocuments/s/G/SPS/nchl28.pdf","ES")</f>
      </c>
    </row>
    <row r="13078">
      <c r="A13078" s="10" t="s">
        <v>22350</v>
      </c>
      <c r="B13078" s="11" t="s">
        <v>161</v>
      </c>
      <c r="C13078" s="10" t="s">
        <v>40</v>
      </c>
      <c r="D13078" s="12">
        <v>36115</v>
      </c>
      <c r="E13078" s="13" t="s">
        <v>19</v>
      </c>
      <c r="F13078" s="13" t="s">
        <v>5163</v>
      </c>
      <c r="G13078" s="14"/>
      <c r="H13078" s="15">
        <f>HYPERLINK("https://docs.wto.org/imrd/directdoc.asp?DDFDocuments/q/G/SPS/NUSA134A1.pdf","EN")</f>
      </c>
      <c r="I13078" s="15">
        <f>HYPERLINK("https://docs.wto.org/imrd/directdoc.asp?DDFDocuments/r/G/SPS/NUSA134A1.pdf","FR")</f>
      </c>
      <c r="J13078" s="15">
        <f>HYPERLINK("https://docs.wto.org/imrd/directdoc.asp?DDFDocuments/s/G/SPS/NUSA134A1.pdf","ES")</f>
      </c>
    </row>
    <row r="13079">
      <c r="A13079" s="10" t="s">
        <v>22351</v>
      </c>
      <c r="B13079" s="11" t="s">
        <v>82</v>
      </c>
      <c r="C13079" s="10" t="s">
        <v>12</v>
      </c>
      <c r="D13079" s="12">
        <v>36110</v>
      </c>
      <c r="E13079" s="13" t="s">
        <v>22352</v>
      </c>
      <c r="F13079" s="13" t="s">
        <v>3926</v>
      </c>
      <c r="G13079" s="14" t="s">
        <v>572</v>
      </c>
      <c r="H13079" s="15">
        <f>HYPERLINK("https://docs.wto.org/imrd/directdoc.asp?DDFDocuments/t/G/SPS/neec64.DOC","EN")</f>
      </c>
      <c r="I13079" s="15">
        <f>HYPERLINK("https://docs.wto.org/imrd/directdoc.asp?DDFDocuments/u/G/SPS/neec64.DOC","FR")</f>
      </c>
      <c r="J13079" s="15">
        <f>HYPERLINK("https://docs.wto.org/imrd/directdoc.asp?DDFDocuments/v/G/SPS/neec64.DOC","ES")</f>
      </c>
    </row>
    <row r="13080">
      <c r="A13080" s="10" t="s">
        <v>22353</v>
      </c>
      <c r="B13080" s="11" t="s">
        <v>1944</v>
      </c>
      <c r="C13080" s="10" t="s">
        <v>18</v>
      </c>
      <c r="D13080" s="12">
        <v>36108</v>
      </c>
      <c r="E13080" s="13" t="s">
        <v>22354</v>
      </c>
      <c r="F13080" s="13" t="s">
        <v>24</v>
      </c>
      <c r="G13080" s="14"/>
      <c r="H13080" s="15">
        <f>HYPERLINK("https://docs.wto.org/imrd/directdoc.asp?DDFDocuments/t/G/SPS/NPAN15.DOC","EN")</f>
      </c>
      <c r="I13080" s="15">
        <f>HYPERLINK("https://docs.wto.org/imrd/directdoc.asp?DDFDocuments/u/G/SPS/NPAN15.DOC","FR")</f>
      </c>
      <c r="J13080" s="15">
        <f>HYPERLINK("https://docs.wto.org/imrd/directdoc.asp?DDFDocuments/v/G/SPS/NPAN15.DOC","ES")</f>
      </c>
    </row>
    <row r="13081">
      <c r="A13081" s="10" t="s">
        <v>22355</v>
      </c>
      <c r="B13081" s="11" t="s">
        <v>1944</v>
      </c>
      <c r="C13081" s="10" t="s">
        <v>18</v>
      </c>
      <c r="D13081" s="12">
        <v>36108</v>
      </c>
      <c r="E13081" s="13" t="s">
        <v>22356</v>
      </c>
      <c r="F13081" s="13" t="s">
        <v>24</v>
      </c>
      <c r="G13081" s="14"/>
      <c r="H13081" s="15">
        <f>HYPERLINK("https://docs.wto.org/imrd/directdoc.asp?DDFDocuments/t/G/SPS/NPAN17.DOC","EN")</f>
      </c>
      <c r="I13081" s="15">
        <f>HYPERLINK("https://docs.wto.org/imrd/directdoc.asp?DDFDocuments/u/G/SPS/NPAN17.DOC","FR")</f>
      </c>
      <c r="J13081" s="15">
        <f>HYPERLINK("https://docs.wto.org/imrd/directdoc.asp?DDFDocuments/v/G/SPS/NPAN17.DOC","ES")</f>
      </c>
    </row>
    <row r="13082">
      <c r="A13082" s="10" t="s">
        <v>22357</v>
      </c>
      <c r="B13082" s="11" t="s">
        <v>1944</v>
      </c>
      <c r="C13082" s="10" t="s">
        <v>18</v>
      </c>
      <c r="D13082" s="12">
        <v>36108</v>
      </c>
      <c r="E13082" s="13" t="s">
        <v>9095</v>
      </c>
      <c r="F13082" s="13" t="s">
        <v>24</v>
      </c>
      <c r="G13082" s="14"/>
      <c r="H13082" s="15">
        <f>HYPERLINK("https://docs.wto.org/imrd/directdoc.asp?DDFDocuments/t/G/SPS/NPAN19.DOC","EN")</f>
      </c>
      <c r="I13082" s="15">
        <f>HYPERLINK("https://docs.wto.org/imrd/directdoc.asp?DDFDocuments/u/G/SPS/NPAN19.DOC","FR")</f>
      </c>
      <c r="J13082" s="15">
        <f>HYPERLINK("https://docs.wto.org/imrd/directdoc.asp?DDFDocuments/v/G/SPS/NPAN19.DOC","ES")</f>
      </c>
    </row>
    <row r="13083">
      <c r="A13083" s="10" t="s">
        <v>22358</v>
      </c>
      <c r="B13083" s="11" t="s">
        <v>1944</v>
      </c>
      <c r="C13083" s="10" t="s">
        <v>18</v>
      </c>
      <c r="D13083" s="12">
        <v>36108</v>
      </c>
      <c r="E13083" s="13" t="s">
        <v>22359</v>
      </c>
      <c r="F13083" s="13" t="s">
        <v>24</v>
      </c>
      <c r="G13083" s="14" t="s">
        <v>72</v>
      </c>
      <c r="H13083" s="15">
        <f>HYPERLINK("https://docs.wto.org/imrd/directdoc.asp?DDFDocuments/t/G/SPS/NPAN21.DOC","EN")</f>
      </c>
      <c r="I13083" s="15">
        <f>HYPERLINK("https://docs.wto.org/imrd/directdoc.asp?DDFDocuments/u/G/SPS/NPAN21.DOC","FR")</f>
      </c>
      <c r="J13083" s="15">
        <f>HYPERLINK("https://docs.wto.org/imrd/directdoc.asp?DDFDocuments/v/G/SPS/NPAN21.DOC","ES")</f>
      </c>
    </row>
    <row r="13084">
      <c r="A13084" s="10" t="s">
        <v>22360</v>
      </c>
      <c r="B13084" s="11" t="s">
        <v>1944</v>
      </c>
      <c r="C13084" s="10" t="s">
        <v>18</v>
      </c>
      <c r="D13084" s="12">
        <v>36105</v>
      </c>
      <c r="E13084" s="13" t="s">
        <v>9095</v>
      </c>
      <c r="F13084" s="13" t="s">
        <v>24</v>
      </c>
      <c r="G13084" s="14"/>
      <c r="H13084" s="15">
        <f>HYPERLINK("https://docs.wto.org/imrd/directdoc.asp?DDFDocuments/t/G/SPS/NPAN16.DOC","EN")</f>
      </c>
      <c r="I13084" s="15">
        <f>HYPERLINK("https://docs.wto.org/imrd/directdoc.asp?DDFDocuments/u/G/SPS/NPAN16.DOC","FR")</f>
      </c>
      <c r="J13084" s="15">
        <f>HYPERLINK("https://docs.wto.org/imrd/directdoc.asp?DDFDocuments/v/G/SPS/NPAN16.DOC","ES")</f>
      </c>
    </row>
    <row r="13085">
      <c r="A13085" s="10" t="s">
        <v>22361</v>
      </c>
      <c r="B13085" s="11" t="s">
        <v>1944</v>
      </c>
      <c r="C13085" s="10" t="s">
        <v>18</v>
      </c>
      <c r="D13085" s="12">
        <v>36105</v>
      </c>
      <c r="E13085" s="13" t="s">
        <v>22362</v>
      </c>
      <c r="F13085" s="13" t="s">
        <v>24</v>
      </c>
      <c r="G13085" s="14"/>
      <c r="H13085" s="15">
        <f>HYPERLINK("https://docs.wto.org/imrd/directdoc.asp?DDFDocuments/t/G/SPS/NPAN18.DOC","EN")</f>
      </c>
      <c r="I13085" s="15">
        <f>HYPERLINK("https://docs.wto.org/imrd/directdoc.asp?DDFDocuments/u/G/SPS/NPAN18.DOC","FR")</f>
      </c>
      <c r="J13085" s="15">
        <f>HYPERLINK("https://docs.wto.org/imrd/directdoc.asp?DDFDocuments/v/G/SPS/NPAN18.DOC","ES")</f>
      </c>
    </row>
    <row r="13086">
      <c r="A13086" s="10" t="s">
        <v>22363</v>
      </c>
      <c r="B13086" s="11" t="s">
        <v>1944</v>
      </c>
      <c r="C13086" s="10" t="s">
        <v>18</v>
      </c>
      <c r="D13086" s="12">
        <v>36105</v>
      </c>
      <c r="E13086" s="13" t="s">
        <v>22364</v>
      </c>
      <c r="F13086" s="13" t="s">
        <v>24</v>
      </c>
      <c r="G13086" s="14"/>
      <c r="H13086" s="15">
        <f>HYPERLINK("https://docs.wto.org/imrd/directdoc.asp?DDFDocuments/t/G/SPS/NPAN20.DOC","EN")</f>
      </c>
      <c r="I13086" s="15">
        <f>HYPERLINK("https://docs.wto.org/imrd/directdoc.asp?DDFDocuments/u/G/SPS/NPAN20.DOC","FR")</f>
      </c>
      <c r="J13086" s="15">
        <f>HYPERLINK("https://docs.wto.org/imrd/directdoc.asp?DDFDocuments/v/G/SPS/NPAN20.DOC","ES")</f>
      </c>
    </row>
    <row r="13087">
      <c r="A13087" s="10" t="s">
        <v>22365</v>
      </c>
      <c r="B13087" s="11" t="s">
        <v>1944</v>
      </c>
      <c r="C13087" s="10" t="s">
        <v>18</v>
      </c>
      <c r="D13087" s="12">
        <v>36105</v>
      </c>
      <c r="E13087" s="13" t="s">
        <v>22366</v>
      </c>
      <c r="F13087" s="13" t="s">
        <v>24</v>
      </c>
      <c r="G13087" s="14"/>
      <c r="H13087" s="15">
        <f>HYPERLINK("https://docs.wto.org/imrd/directdoc.asp?DDFDocuments/t/G/SPS/NPAN22.DOC","EN")</f>
      </c>
      <c r="I13087" s="15">
        <f>HYPERLINK("https://docs.wto.org/imrd/directdoc.asp?DDFDocuments/u/G/SPS/NPAN22.DOC","FR")</f>
      </c>
      <c r="J13087" s="15">
        <f>HYPERLINK("https://docs.wto.org/imrd/directdoc.asp?DDFDocuments/v/G/SPS/NPAN22.DOC","ES")</f>
      </c>
    </row>
    <row r="13088">
      <c r="A13088" s="10" t="s">
        <v>22367</v>
      </c>
      <c r="B13088" s="11" t="s">
        <v>1944</v>
      </c>
      <c r="C13088" s="10" t="s">
        <v>18</v>
      </c>
      <c r="D13088" s="12">
        <v>36105</v>
      </c>
      <c r="E13088" s="13" t="s">
        <v>22368</v>
      </c>
      <c r="F13088" s="13" t="s">
        <v>24</v>
      </c>
      <c r="G13088" s="14"/>
      <c r="H13088" s="15">
        <f>HYPERLINK("https://docs.wto.org/imrd/directdoc.asp?DDFDocuments/t/G/SPS/NPAN27.DOC","EN")</f>
      </c>
      <c r="I13088" s="15">
        <f>HYPERLINK("https://docs.wto.org/imrd/directdoc.asp?DDFDocuments/u/G/SPS/NPAN27.DOC","FR")</f>
      </c>
      <c r="J13088" s="15">
        <f>HYPERLINK("https://docs.wto.org/imrd/directdoc.asp?DDFDocuments/v/G/SPS/NPAN27.DOC","ES")</f>
      </c>
    </row>
    <row r="13089">
      <c r="A13089" s="10" t="s">
        <v>22369</v>
      </c>
      <c r="B13089" s="11" t="s">
        <v>1944</v>
      </c>
      <c r="C13089" s="10" t="s">
        <v>18</v>
      </c>
      <c r="D13089" s="12">
        <v>36105</v>
      </c>
      <c r="E13089" s="13" t="s">
        <v>22370</v>
      </c>
      <c r="F13089" s="13" t="s">
        <v>24</v>
      </c>
      <c r="G13089" s="14"/>
      <c r="H13089" s="15">
        <f>HYPERLINK("https://docs.wto.org/imrd/directdoc.asp?DDFDocuments/t/G/SPS/NPAN30.DOC","EN")</f>
      </c>
      <c r="I13089" s="15">
        <f>HYPERLINK("https://docs.wto.org/imrd/directdoc.asp?DDFDocuments/u/G/SPS/NPAN30.DOC","FR")</f>
      </c>
      <c r="J13089" s="15">
        <f>HYPERLINK("https://docs.wto.org/imrd/directdoc.asp?DDFDocuments/v/G/SPS/NPAN30.DOC","ES")</f>
      </c>
    </row>
    <row r="13090">
      <c r="A13090" s="10" t="s">
        <v>22371</v>
      </c>
      <c r="B13090" s="11" t="s">
        <v>1944</v>
      </c>
      <c r="C13090" s="10" t="s">
        <v>18</v>
      </c>
      <c r="D13090" s="12">
        <v>36105</v>
      </c>
      <c r="E13090" s="13" t="s">
        <v>2415</v>
      </c>
      <c r="F13090" s="13" t="s">
        <v>24</v>
      </c>
      <c r="G13090" s="14"/>
      <c r="H13090" s="15">
        <f>HYPERLINK("https://docs.wto.org/imrd/directdoc.asp?DDFDocuments/t/G/SPS/NPAN31.DOC","EN")</f>
      </c>
      <c r="I13090" s="15">
        <f>HYPERLINK("https://docs.wto.org/imrd/directdoc.asp?DDFDocuments/u/G/SPS/NPAN31.DOC","FR")</f>
      </c>
      <c r="J13090" s="15">
        <f>HYPERLINK("https://docs.wto.org/imrd/directdoc.asp?DDFDocuments/v/G/SPS/NPAN31.DOC","ES")</f>
      </c>
    </row>
    <row r="13091">
      <c r="A13091" s="10" t="s">
        <v>22372</v>
      </c>
      <c r="B13091" s="11" t="s">
        <v>195</v>
      </c>
      <c r="C13091" s="10" t="s">
        <v>18</v>
      </c>
      <c r="D13091" s="12">
        <v>36103</v>
      </c>
      <c r="E13091" s="13" t="s">
        <v>7178</v>
      </c>
      <c r="F13091" s="13" t="s">
        <v>868</v>
      </c>
      <c r="G13091" s="14"/>
      <c r="H13091" s="15">
        <f>HYPERLINK("https://docs.wto.org/imrd/directdoc.asp?DDFDocuments/t/G/SPS/NNZL22.DOC","EN")</f>
      </c>
      <c r="I13091" s="15">
        <f>HYPERLINK("https://docs.wto.org/imrd/directdoc.asp?DDFDocuments/u/G/SPS/NNZL22.DOC","FR")</f>
      </c>
      <c r="J13091" s="15">
        <f>HYPERLINK("https://docs.wto.org/imrd/directdoc.asp?DDFDocuments/v/G/SPS/NNZL22.DOC","ES")</f>
      </c>
    </row>
    <row r="13092">
      <c r="A13092" s="10" t="s">
        <v>22373</v>
      </c>
      <c r="B13092" s="11" t="s">
        <v>161</v>
      </c>
      <c r="C13092" s="10" t="s">
        <v>40</v>
      </c>
      <c r="D13092" s="12">
        <v>36103</v>
      </c>
      <c r="E13092" s="13" t="s">
        <v>19</v>
      </c>
      <c r="F13092" s="13" t="s">
        <v>16821</v>
      </c>
      <c r="G13092" s="14" t="s">
        <v>183</v>
      </c>
      <c r="H13092" s="15">
        <f>HYPERLINK("https://docs.wto.org/imrd/directdoc.asp?DDFDocuments/t/G/SPS/NUSA132A1.DOC","EN")</f>
      </c>
      <c r="I13092" s="15">
        <f>HYPERLINK("https://docs.wto.org/imrd/directdoc.asp?DDFDocuments/u/G/SPS/NUSA132A1.DOC","FR")</f>
      </c>
      <c r="J13092" s="15">
        <f>HYPERLINK("https://docs.wto.org/imrd/directdoc.asp?DDFDocuments/v/G/SPS/NUSA132A1.DOC","ES")</f>
      </c>
    </row>
    <row r="13093">
      <c r="A13093" s="10" t="s">
        <v>22374</v>
      </c>
      <c r="B13093" s="11" t="s">
        <v>161</v>
      </c>
      <c r="C13093" s="10" t="s">
        <v>40</v>
      </c>
      <c r="D13093" s="12">
        <v>36103</v>
      </c>
      <c r="E13093" s="13" t="s">
        <v>19</v>
      </c>
      <c r="F13093" s="13" t="s">
        <v>11057</v>
      </c>
      <c r="G13093" s="14"/>
      <c r="H13093" s="15">
        <f>HYPERLINK("https://docs.wto.org/imrd/directdoc.asp?DDFDocuments/t/G/SPS/984282.DOC","EN")</f>
      </c>
      <c r="I13093" s="15">
        <f>HYPERLINK("https://docs.wto.org/imrd/directdoc.asp?DDFDocuments/u/G/SPS/984282.DOC","FR")</f>
      </c>
      <c r="J13093" s="15">
        <f>HYPERLINK("https://docs.wto.org/imrd/directdoc.asp?DDFDocuments/v/G/SPS/984282.DOC","ES")</f>
      </c>
    </row>
    <row r="13094">
      <c r="A13094" s="10" t="s">
        <v>22375</v>
      </c>
      <c r="B13094" s="11" t="s">
        <v>168</v>
      </c>
      <c r="C13094" s="10" t="s">
        <v>18</v>
      </c>
      <c r="D13094" s="12">
        <v>36089</v>
      </c>
      <c r="E13094" s="13" t="s">
        <v>22376</v>
      </c>
      <c r="F13094" s="13" t="s">
        <v>992</v>
      </c>
      <c r="G13094" s="14"/>
      <c r="H13094" s="15">
        <f>HYPERLINK("https://docs.wto.org/imrd/directdoc.asp?DDFDocuments/t/G/SPS/NZAF4.DOC","EN")</f>
      </c>
      <c r="I13094" s="15">
        <f>HYPERLINK("https://docs.wto.org/imrd/directdoc.asp?DDFDocuments/u/G/SPS/NZAF4.DOC","FR")</f>
      </c>
      <c r="J13094" s="15">
        <f>HYPERLINK("https://docs.wto.org/imrd/directdoc.asp?DDFDocuments/v/G/SPS/NZAF4.DOC","ES")</f>
      </c>
    </row>
    <row r="13095">
      <c r="A13095" s="10" t="s">
        <v>22377</v>
      </c>
      <c r="B13095" s="11" t="s">
        <v>34</v>
      </c>
      <c r="C13095" s="10" t="s">
        <v>18</v>
      </c>
      <c r="D13095" s="12">
        <v>36087</v>
      </c>
      <c r="E13095" s="13" t="s">
        <v>22378</v>
      </c>
      <c r="F13095" s="13" t="s">
        <v>166</v>
      </c>
      <c r="G13095" s="14"/>
      <c r="H13095" s="15">
        <f>HYPERLINK("https://docs.wto.org/imrd/directdoc.asp?DDFDocuments/q/G/SPS/NJPN39.pdf","EN")</f>
      </c>
      <c r="I13095" s="15">
        <f>HYPERLINK("https://docs.wto.org/imrd/directdoc.asp?DDFDocuments/r/G/SPS/NJPN39.pdf","FR")</f>
      </c>
      <c r="J13095" s="15">
        <f>HYPERLINK("https://docs.wto.org/imrd/directdoc.asp?DDFDocuments/s/G/SPS/NJPN39.pdf","ES")</f>
      </c>
    </row>
    <row r="13096">
      <c r="A13096" s="10" t="s">
        <v>22379</v>
      </c>
      <c r="B13096" s="11" t="s">
        <v>1093</v>
      </c>
      <c r="C13096" s="10" t="s">
        <v>201</v>
      </c>
      <c r="D13096" s="12">
        <v>36087</v>
      </c>
      <c r="E13096" s="13" t="s">
        <v>19</v>
      </c>
      <c r="F13096" s="13" t="s">
        <v>80</v>
      </c>
      <c r="G13096" s="14"/>
      <c r="H13096" s="15">
        <f>HYPERLINK("https://docs.wto.org/imrd/directdoc.asp?DDFDocuments/t/G/SPS/NNLD31C1.DOC","EN")</f>
      </c>
      <c r="I13096" s="15">
        <f>HYPERLINK("https://docs.wto.org/imrd/directdoc.asp?DDFDocuments/u/G/SPS/NNLD31C1.DOC","FR")</f>
      </c>
      <c r="J13096" s="15">
        <f>HYPERLINK("https://docs.wto.org/imrd/directdoc.asp?DDFDocuments/v/G/SPS/NNLD31C1.DOC","ES")</f>
      </c>
    </row>
    <row r="13097">
      <c r="A13097" s="10" t="s">
        <v>22380</v>
      </c>
      <c r="B13097" s="11" t="s">
        <v>195</v>
      </c>
      <c r="C13097" s="10" t="s">
        <v>12</v>
      </c>
      <c r="D13097" s="12">
        <v>36087</v>
      </c>
      <c r="E13097" s="13" t="s">
        <v>22381</v>
      </c>
      <c r="F13097" s="13" t="s">
        <v>5891</v>
      </c>
      <c r="G13097" s="14"/>
      <c r="H13097" s="15">
        <f>HYPERLINK("https://docs.wto.org/imrd/directdoc.asp?DDFDocuments/t/G/SPS/NNZL20.DOC","EN")</f>
      </c>
      <c r="I13097" s="15">
        <f>HYPERLINK("https://docs.wto.org/imrd/directdoc.asp?DDFDocuments/u/G/SPS/NNZL20.DOC","FR")</f>
      </c>
      <c r="J13097" s="15">
        <f>HYPERLINK("https://docs.wto.org/imrd/directdoc.asp?DDFDocuments/v/G/SPS/NNZL20.DOC","ES")</f>
      </c>
    </row>
    <row r="13098">
      <c r="A13098" s="10" t="s">
        <v>22382</v>
      </c>
      <c r="B13098" s="11" t="s">
        <v>141</v>
      </c>
      <c r="C13098" s="10" t="s">
        <v>40</v>
      </c>
      <c r="D13098" s="12">
        <v>36083</v>
      </c>
      <c r="E13098" s="13" t="s">
        <v>19</v>
      </c>
      <c r="F13098" s="13" t="s">
        <v>5150</v>
      </c>
      <c r="G13098" s="14"/>
      <c r="H13098" s="15">
        <f>HYPERLINK("https://docs.wto.org/imrd/directdoc.asp?DDFDocuments/q/G/SPS/NHUN3A1.pdf","EN")</f>
      </c>
      <c r="I13098" s="15">
        <f>HYPERLINK("https://docs.wto.org/imrd/directdoc.asp?DDFDocuments/r/G/SPS/NHUN3A1.pdf","FR")</f>
      </c>
      <c r="J13098" s="15">
        <f>HYPERLINK("https://docs.wto.org/imrd/directdoc.asp?DDFDocuments/s/G/SPS/NHUN3A1.pdf","ES")</f>
      </c>
    </row>
    <row r="13099">
      <c r="A13099" s="10" t="s">
        <v>22383</v>
      </c>
      <c r="B13099" s="11" t="s">
        <v>141</v>
      </c>
      <c r="C13099" s="10" t="s">
        <v>40</v>
      </c>
      <c r="D13099" s="12">
        <v>36083</v>
      </c>
      <c r="E13099" s="13" t="s">
        <v>19</v>
      </c>
      <c r="F13099" s="13" t="s">
        <v>5163</v>
      </c>
      <c r="G13099" s="14"/>
      <c r="H13099" s="15">
        <f>HYPERLINK("https://docs.wto.org/imrd/directdoc.asp?DDFDocuments/t/G/SPS/NHUN4A1.DOC","EN")</f>
      </c>
      <c r="I13099" s="15">
        <f>HYPERLINK("https://docs.wto.org/imrd/directdoc.asp?DDFDocuments/u/G/SPS/NHUN4A1.DOC","FR")</f>
      </c>
      <c r="J13099" s="15">
        <f>HYPERLINK("https://docs.wto.org/imrd/directdoc.asp?DDFDocuments/v/G/SPS/NHUN4A1.DOC","ES")</f>
      </c>
    </row>
    <row r="13100">
      <c r="A13100" s="10" t="s">
        <v>22384</v>
      </c>
      <c r="B13100" s="11" t="s">
        <v>1093</v>
      </c>
      <c r="C13100" s="10" t="s">
        <v>18</v>
      </c>
      <c r="D13100" s="12">
        <v>36082</v>
      </c>
      <c r="E13100" s="13" t="s">
        <v>22385</v>
      </c>
      <c r="F13100" s="13" t="s">
        <v>992</v>
      </c>
      <c r="G13100" s="14"/>
      <c r="H13100" s="15">
        <f>HYPERLINK("https://docs.wto.org/imrd/directdoc.asp?DDFDocuments/t/G/SPS/NNLD33.DOC","EN")</f>
      </c>
      <c r="I13100" s="15">
        <f>HYPERLINK("https://docs.wto.org/imrd/directdoc.asp?DDFDocuments/u/G/SPS/NNLD33.DOC","FR")</f>
      </c>
      <c r="J13100" s="15">
        <f>HYPERLINK("https://docs.wto.org/imrd/directdoc.asp?DDFDocuments/v/G/SPS/NNLD33.DOC","ES")</f>
      </c>
    </row>
    <row r="13101">
      <c r="A13101" s="10" t="s">
        <v>22386</v>
      </c>
      <c r="B13101" s="11" t="s">
        <v>365</v>
      </c>
      <c r="C13101" s="10" t="s">
        <v>18</v>
      </c>
      <c r="D13101" s="12">
        <v>36076</v>
      </c>
      <c r="E13101" s="13" t="s">
        <v>22387</v>
      </c>
      <c r="F13101" s="13" t="s">
        <v>144</v>
      </c>
      <c r="G13101" s="14"/>
      <c r="H13101" s="15">
        <f>HYPERLINK("https://docs.wto.org/imrd/directdoc.asp?DDFDocuments/t/G/SPS/NCHL23.DOC","EN")</f>
      </c>
      <c r="I13101" s="15">
        <f>HYPERLINK("https://docs.wto.org/imrd/directdoc.asp?DDFDocuments/u/G/SPS/NCHL23.DOC","FR")</f>
      </c>
      <c r="J13101" s="15">
        <f>HYPERLINK("https://docs.wto.org/imrd/directdoc.asp?DDFDocuments/v/G/SPS/NCHL23.DOC","ES")</f>
      </c>
    </row>
    <row r="13102">
      <c r="A13102" s="10" t="s">
        <v>22388</v>
      </c>
      <c r="B13102" s="11" t="s">
        <v>188</v>
      </c>
      <c r="C13102" s="10" t="s">
        <v>18</v>
      </c>
      <c r="D13102" s="12">
        <v>36073</v>
      </c>
      <c r="E13102" s="13" t="s">
        <v>7178</v>
      </c>
      <c r="F13102" s="13" t="s">
        <v>868</v>
      </c>
      <c r="G13102" s="14"/>
      <c r="H13102" s="15">
        <f>HYPERLINK("https://docs.wto.org/imrd/directdoc.asp?DDFDocuments/t/G/SPS/NAUS77.DOC","EN")</f>
      </c>
      <c r="I13102" s="15">
        <f>HYPERLINK("https://docs.wto.org/imrd/directdoc.asp?DDFDocuments/u/G/SPS/NAUS77.DOC","FR")</f>
      </c>
      <c r="J13102" s="15">
        <f>HYPERLINK("https://docs.wto.org/imrd/directdoc.asp?DDFDocuments/v/G/SPS/NAUS77.DOC","ES")</f>
      </c>
    </row>
    <row r="13103">
      <c r="A13103" s="10" t="s">
        <v>22389</v>
      </c>
      <c r="B13103" s="11" t="s">
        <v>1944</v>
      </c>
      <c r="C13103" s="10" t="s">
        <v>18</v>
      </c>
      <c r="D13103" s="12">
        <v>36068</v>
      </c>
      <c r="E13103" s="13" t="s">
        <v>22390</v>
      </c>
      <c r="F13103" s="13" t="s">
        <v>158</v>
      </c>
      <c r="G13103" s="14"/>
      <c r="H13103" s="15">
        <f>HYPERLINK("https://docs.wto.org/imrd/directdoc.asp?DDFDocuments/t/G/SPS/NPAN11.DOC","EN")</f>
      </c>
      <c r="I13103" s="15">
        <f>HYPERLINK("https://docs.wto.org/imrd/directdoc.asp?DDFDocuments/u/G/SPS/NPAN11.DOC","FR")</f>
      </c>
      <c r="J13103" s="15">
        <f>HYPERLINK("https://docs.wto.org/imrd/directdoc.asp?DDFDocuments/v/G/SPS/NPAN11.DOC","ES")</f>
      </c>
    </row>
    <row r="13104">
      <c r="A13104" s="10" t="s">
        <v>22391</v>
      </c>
      <c r="B13104" s="11" t="s">
        <v>1944</v>
      </c>
      <c r="C13104" s="10" t="s">
        <v>18</v>
      </c>
      <c r="D13104" s="12">
        <v>36068</v>
      </c>
      <c r="E13104" s="13" t="s">
        <v>22392</v>
      </c>
      <c r="F13104" s="13" t="s">
        <v>992</v>
      </c>
      <c r="G13104" s="14"/>
      <c r="H13104" s="15">
        <f>HYPERLINK("https://docs.wto.org/imrd/directdoc.asp?DDFDocuments/q/G/SPS/NPAN14.pdf","EN")</f>
      </c>
      <c r="I13104" s="15">
        <f>HYPERLINK("https://docs.wto.org/imrd/directdoc.asp?DDFDocuments/r/G/SPS/NPAN14.pdf","FR")</f>
      </c>
      <c r="J13104" s="15">
        <f>HYPERLINK("https://docs.wto.org/imrd/directdoc.asp?DDFDocuments/s/G/SPS/NPAN14.pdf","ES")</f>
      </c>
    </row>
    <row r="13105">
      <c r="A13105" s="10" t="s">
        <v>22393</v>
      </c>
      <c r="B13105" s="11" t="s">
        <v>1944</v>
      </c>
      <c r="C13105" s="10" t="s">
        <v>18</v>
      </c>
      <c r="D13105" s="12">
        <v>36068</v>
      </c>
      <c r="E13105" s="13" t="s">
        <v>22394</v>
      </c>
      <c r="F13105" s="13" t="s">
        <v>144</v>
      </c>
      <c r="G13105" s="14"/>
      <c r="H13105" s="15">
        <f>HYPERLINK("https://docs.wto.org/imrd/directdoc.asp?DDFDocuments/t/G/SPS/NPAN6.DOC","EN")</f>
      </c>
      <c r="I13105" s="15">
        <f>HYPERLINK("https://docs.wto.org/imrd/directdoc.asp?DDFDocuments/u/G/SPS/NPAN6.DOC","FR")</f>
      </c>
      <c r="J13105" s="15">
        <f>HYPERLINK("https://docs.wto.org/imrd/directdoc.asp?DDFDocuments/v/G/SPS/NPAN6.DOC","ES")</f>
      </c>
    </row>
    <row r="13106">
      <c r="A13106" s="10" t="s">
        <v>22395</v>
      </c>
      <c r="B13106" s="11" t="s">
        <v>1944</v>
      </c>
      <c r="C13106" s="10" t="s">
        <v>18</v>
      </c>
      <c r="D13106" s="12">
        <v>36068</v>
      </c>
      <c r="E13106" s="13" t="s">
        <v>22396</v>
      </c>
      <c r="F13106" s="13" t="s">
        <v>22397</v>
      </c>
      <c r="G13106" s="14"/>
      <c r="H13106" s="15">
        <f>HYPERLINK("https://docs.wto.org/imrd/directdoc.asp?DDFDocuments/q/G/SPS/NPAN7.pdf","EN")</f>
      </c>
      <c r="I13106" s="15">
        <f>HYPERLINK("https://docs.wto.org/imrd/directdoc.asp?DDFDocuments/r/G/SPS/NPAN7.pdf","FR")</f>
      </c>
      <c r="J13106" s="15">
        <f>HYPERLINK("https://docs.wto.org/imrd/directdoc.asp?DDFDocuments/s/G/SPS/NPAN7.pdf","ES")</f>
      </c>
    </row>
    <row r="13107">
      <c r="A13107" s="10" t="s">
        <v>22398</v>
      </c>
      <c r="B13107" s="11" t="s">
        <v>161</v>
      </c>
      <c r="C13107" s="10" t="s">
        <v>18</v>
      </c>
      <c r="D13107" s="12">
        <v>36068</v>
      </c>
      <c r="E13107" s="13" t="s">
        <v>2824</v>
      </c>
      <c r="F13107" s="13" t="s">
        <v>11057</v>
      </c>
      <c r="G13107" s="14"/>
      <c r="H13107" s="15">
        <f>HYPERLINK("https://docs.wto.org/imrd/directdoc.asp?DDFDocuments/t/G/SPS/NUSA136.DOC","EN")</f>
      </c>
      <c r="I13107" s="15">
        <f>HYPERLINK("https://docs.wto.org/imrd/directdoc.asp?DDFDocuments/u/G/SPS/NUSA136.DOC","FR")</f>
      </c>
      <c r="J13107" s="15">
        <f>HYPERLINK("https://docs.wto.org/imrd/directdoc.asp?DDFDocuments/v/G/SPS/NUSA136.DOC","ES")</f>
      </c>
    </row>
    <row r="13108">
      <c r="A13108" s="10" t="s">
        <v>22399</v>
      </c>
      <c r="B13108" s="11" t="s">
        <v>1944</v>
      </c>
      <c r="C13108" s="10" t="s">
        <v>18</v>
      </c>
      <c r="D13108" s="12">
        <v>36066</v>
      </c>
      <c r="E13108" s="13" t="s">
        <v>22400</v>
      </c>
      <c r="F13108" s="13" t="s">
        <v>80</v>
      </c>
      <c r="G13108" s="14"/>
      <c r="H13108" s="15">
        <f>HYPERLINK("https://docs.wto.org/imrd/directdoc.asp?DDFDocuments/t/G/SPS/NPAN12.DOC","EN")</f>
      </c>
      <c r="I13108" s="15">
        <f>HYPERLINK("https://docs.wto.org/imrd/directdoc.asp?DDFDocuments/u/G/SPS/NPAN12.DOC","FR")</f>
      </c>
      <c r="J13108" s="15">
        <f>HYPERLINK("https://docs.wto.org/imrd/directdoc.asp?DDFDocuments/v/G/SPS/NPAN12.DOC","ES")</f>
      </c>
    </row>
    <row r="13109">
      <c r="A13109" s="10" t="s">
        <v>22401</v>
      </c>
      <c r="B13109" s="11" t="s">
        <v>1944</v>
      </c>
      <c r="C13109" s="10" t="s">
        <v>18</v>
      </c>
      <c r="D13109" s="12">
        <v>36066</v>
      </c>
      <c r="E13109" s="13" t="s">
        <v>22402</v>
      </c>
      <c r="F13109" s="13" t="s">
        <v>144</v>
      </c>
      <c r="G13109" s="14"/>
      <c r="H13109" s="15">
        <f>HYPERLINK("https://docs.wto.org/imrd/directdoc.asp?DDFDocuments/t/G/SPS/NPAN2.DOC","EN")</f>
      </c>
      <c r="I13109" s="15">
        <f>HYPERLINK("https://docs.wto.org/imrd/directdoc.asp?DDFDocuments/u/G/SPS/NPAN2.DOC","FR")</f>
      </c>
      <c r="J13109" s="15">
        <f>HYPERLINK("https://docs.wto.org/imrd/directdoc.asp?DDFDocuments/v/G/SPS/NPAN2.DOC","ES")</f>
      </c>
    </row>
    <row r="13110">
      <c r="A13110" s="10" t="s">
        <v>22403</v>
      </c>
      <c r="B13110" s="11" t="s">
        <v>1944</v>
      </c>
      <c r="C13110" s="10" t="s">
        <v>18</v>
      </c>
      <c r="D13110" s="12">
        <v>36066</v>
      </c>
      <c r="E13110" s="13" t="s">
        <v>22404</v>
      </c>
      <c r="F13110" s="13" t="s">
        <v>2192</v>
      </c>
      <c r="G13110" s="14"/>
      <c r="H13110" s="15">
        <f>HYPERLINK("https://docs.wto.org/imrd/directdoc.asp?DDFDocuments/t/G/SPS/NPAN3.DOC","EN")</f>
      </c>
      <c r="I13110" s="15">
        <f>HYPERLINK("https://docs.wto.org/imrd/directdoc.asp?DDFDocuments/u/G/SPS/NPAN3.DOC","FR")</f>
      </c>
      <c r="J13110" s="15">
        <f>HYPERLINK("https://docs.wto.org/imrd/directdoc.asp?DDFDocuments/v/G/SPS/NPAN3.DOC","ES")</f>
      </c>
    </row>
    <row r="13111">
      <c r="A13111" s="10" t="s">
        <v>22405</v>
      </c>
      <c r="B13111" s="11" t="s">
        <v>1944</v>
      </c>
      <c r="C13111" s="10" t="s">
        <v>18</v>
      </c>
      <c r="D13111" s="12">
        <v>36066</v>
      </c>
      <c r="E13111" s="13" t="s">
        <v>1863</v>
      </c>
      <c r="F13111" s="13" t="s">
        <v>24</v>
      </c>
      <c r="G13111" s="14"/>
      <c r="H13111" s="15">
        <f>HYPERLINK("https://docs.wto.org/imrd/directdoc.asp?DDFDocuments/t/G/SPS/NPAN8.DOC","EN")</f>
      </c>
      <c r="I13111" s="15">
        <f>HYPERLINK("https://docs.wto.org/imrd/directdoc.asp?DDFDocuments/u/G/SPS/NPAN8.DOC","FR")</f>
      </c>
      <c r="J13111" s="15">
        <f>HYPERLINK("https://docs.wto.org/imrd/directdoc.asp?DDFDocuments/v/G/SPS/NPAN8.DOC","ES")</f>
      </c>
    </row>
    <row r="13112">
      <c r="A13112" s="10" t="s">
        <v>22406</v>
      </c>
      <c r="B13112" s="11" t="s">
        <v>2110</v>
      </c>
      <c r="C13112" s="10" t="s">
        <v>18</v>
      </c>
      <c r="D13112" s="12">
        <v>36062</v>
      </c>
      <c r="E13112" s="13" t="s">
        <v>22407</v>
      </c>
      <c r="F13112" s="13" t="s">
        <v>166</v>
      </c>
      <c r="G13112" s="14"/>
      <c r="H13112" s="15">
        <f>HYPERLINK("https://docs.wto.org/imrd/directdoc.asp?DDFDocuments/t/G/SPS/NISR3.DOC","EN")</f>
      </c>
      <c r="I13112" s="15">
        <f>HYPERLINK("https://docs.wto.org/imrd/directdoc.asp?DDFDocuments/u/G/SPS/NISR3.DOC","FR")</f>
      </c>
      <c r="J13112" s="15">
        <f>HYPERLINK("https://docs.wto.org/imrd/directdoc.asp?DDFDocuments/v/G/SPS/NISR3.DOC","ES")</f>
      </c>
    </row>
    <row r="13113">
      <c r="A13113" s="10" t="s">
        <v>22408</v>
      </c>
      <c r="B13113" s="11" t="s">
        <v>1944</v>
      </c>
      <c r="C13113" s="10" t="s">
        <v>18</v>
      </c>
      <c r="D13113" s="12">
        <v>36062</v>
      </c>
      <c r="E13113" s="13" t="s">
        <v>22409</v>
      </c>
      <c r="F13113" s="13" t="s">
        <v>144</v>
      </c>
      <c r="G13113" s="14"/>
      <c r="H13113" s="15">
        <f>HYPERLINK("https://docs.wto.org/imrd/directdoc.asp?DDFDocuments/t/G/SPS/NPAN5.DOC","EN")</f>
      </c>
      <c r="I13113" s="15">
        <f>HYPERLINK("https://docs.wto.org/imrd/directdoc.asp?DDFDocuments/u/G/SPS/NPAN5.DOC","FR")</f>
      </c>
      <c r="J13113" s="15">
        <f>HYPERLINK("https://docs.wto.org/imrd/directdoc.asp?DDFDocuments/v/G/SPS/NPAN5.DOC","ES")</f>
      </c>
    </row>
    <row r="13114">
      <c r="A13114" s="10" t="s">
        <v>22410</v>
      </c>
      <c r="B13114" s="11" t="s">
        <v>365</v>
      </c>
      <c r="C13114" s="10" t="s">
        <v>18</v>
      </c>
      <c r="D13114" s="12">
        <v>36061</v>
      </c>
      <c r="E13114" s="13" t="s">
        <v>11141</v>
      </c>
      <c r="F13114" s="13" t="s">
        <v>992</v>
      </c>
      <c r="G13114" s="14"/>
      <c r="H13114" s="15">
        <f>HYPERLINK("https://docs.wto.org/imrd/directdoc.asp?DDFDocuments/q/G/SPS/NCHL22.pdf","EN")</f>
      </c>
      <c r="I13114" s="15">
        <f>HYPERLINK("https://docs.wto.org/imrd/directdoc.asp?DDFDocuments/r/G/SPS/NCHL22.pdf","FR")</f>
      </c>
      <c r="J13114" s="15">
        <f>HYPERLINK("https://docs.wto.org/imrd/directdoc.asp?DDFDocuments/s/G/SPS/NCHL22.pdf","ES")</f>
      </c>
    </row>
    <row r="13115">
      <c r="A13115" s="10" t="s">
        <v>22411</v>
      </c>
      <c r="B13115" s="11" t="s">
        <v>1093</v>
      </c>
      <c r="C13115" s="10" t="s">
        <v>18</v>
      </c>
      <c r="D13115" s="12">
        <v>36061</v>
      </c>
      <c r="E13115" s="13" t="s">
        <v>22293</v>
      </c>
      <c r="F13115" s="13" t="s">
        <v>1282</v>
      </c>
      <c r="G13115" s="14"/>
      <c r="H13115" s="15">
        <f>HYPERLINK("https://docs.wto.org/imrd/directdoc.asp?DDFDocuments/q/G/SPS/NNLD28.pdf","EN")</f>
      </c>
      <c r="I13115" s="15">
        <f>HYPERLINK("https://docs.wto.org/imrd/directdoc.asp?DDFDocuments/r/G/SPS/NNLD28.pdf","FR")</f>
      </c>
      <c r="J13115" s="15">
        <f>HYPERLINK("https://docs.wto.org/imrd/directdoc.asp?DDFDocuments/s/G/SPS/NNLD28.pdf","ES")</f>
      </c>
    </row>
    <row r="13116">
      <c r="A13116" s="10" t="s">
        <v>22412</v>
      </c>
      <c r="B13116" s="11" t="s">
        <v>1093</v>
      </c>
      <c r="C13116" s="10" t="s">
        <v>18</v>
      </c>
      <c r="D13116" s="12">
        <v>36061</v>
      </c>
      <c r="E13116" s="13" t="s">
        <v>22413</v>
      </c>
      <c r="F13116" s="13" t="s">
        <v>80</v>
      </c>
      <c r="G13116" s="14"/>
      <c r="H13116" s="15">
        <f>HYPERLINK("https://docs.wto.org/imrd/directdoc.asp?DDFDocuments/t/G/SPS/NNLD31.DOC","EN")</f>
      </c>
      <c r="I13116" s="15">
        <f>HYPERLINK("https://docs.wto.org/imrd/directdoc.asp?DDFDocuments/u/G/SPS/NNLD31.DOC","FR")</f>
      </c>
      <c r="J13116" s="15">
        <f>HYPERLINK("https://docs.wto.org/imrd/directdoc.asp?DDFDocuments/v/G/SPS/NNLD31.DOC","ES")</f>
      </c>
    </row>
    <row r="13117">
      <c r="A13117" s="10" t="s">
        <v>22414</v>
      </c>
      <c r="B13117" s="11" t="s">
        <v>82</v>
      </c>
      <c r="C13117" s="10" t="s">
        <v>12</v>
      </c>
      <c r="D13117" s="12">
        <v>36060</v>
      </c>
      <c r="E13117" s="13" t="s">
        <v>22415</v>
      </c>
      <c r="F13117" s="13" t="s">
        <v>158</v>
      </c>
      <c r="G13117" s="14" t="s">
        <v>204</v>
      </c>
      <c r="H13117" s="15">
        <f>HYPERLINK("https://docs.wto.org/imrd/directdoc.asp?DDFDocuments/t/G/SPS/NEEC63.DOC","EN")</f>
      </c>
      <c r="I13117" s="15">
        <f>HYPERLINK("https://docs.wto.org/imrd/directdoc.asp?DDFDocuments/u/G/SPS/NEEC63.DOC","FR")</f>
      </c>
      <c r="J13117" s="15">
        <f>HYPERLINK("https://docs.wto.org/imrd/directdoc.asp?DDFDocuments/v/G/SPS/NEEC63.DOC","ES")</f>
      </c>
    </row>
    <row r="13118">
      <c r="A13118" s="10" t="s">
        <v>22416</v>
      </c>
      <c r="B13118" s="11" t="s">
        <v>233</v>
      </c>
      <c r="C13118" s="10" t="s">
        <v>12</v>
      </c>
      <c r="D13118" s="12">
        <v>36053</v>
      </c>
      <c r="E13118" s="13" t="s">
        <v>19</v>
      </c>
      <c r="F13118" s="13" t="s">
        <v>144</v>
      </c>
      <c r="G13118" s="14" t="s">
        <v>183</v>
      </c>
      <c r="H13118" s="15">
        <f>HYPERLINK("https://docs.wto.org/imrd/directdoc.asp?DDFDocuments/t/G/SPS/NPER7R1.DOC","EN")</f>
      </c>
      <c r="I13118" s="15">
        <f>HYPERLINK("https://docs.wto.org/imrd/directdoc.asp?DDFDocuments/u/G/SPS/NPER7R1.DOC","FR")</f>
      </c>
      <c r="J13118" s="15">
        <f>HYPERLINK("https://docs.wto.org/imrd/directdoc.asp?DDFDocuments/v/G/SPS/NPER7R1.DOC","ES")</f>
      </c>
    </row>
    <row r="13119">
      <c r="A13119" s="10" t="s">
        <v>22417</v>
      </c>
      <c r="B13119" s="11" t="s">
        <v>188</v>
      </c>
      <c r="C13119" s="10" t="s">
        <v>18</v>
      </c>
      <c r="D13119" s="12">
        <v>36052</v>
      </c>
      <c r="E13119" s="13" t="s">
        <v>22418</v>
      </c>
      <c r="F13119" s="13" t="s">
        <v>1282</v>
      </c>
      <c r="G13119" s="14" t="s">
        <v>47</v>
      </c>
      <c r="H13119" s="15">
        <f>HYPERLINK("https://docs.wto.org/imrd/directdoc.asp?DDFDocuments/t/G/SPS/NAUS75.DOC","EN")</f>
      </c>
      <c r="I13119" s="15">
        <f>HYPERLINK("https://docs.wto.org/imrd/directdoc.asp?DDFDocuments/u/G/SPS/NAUS75.DOC","FR")</f>
      </c>
      <c r="J13119" s="15">
        <f>HYPERLINK("https://docs.wto.org/imrd/directdoc.asp?DDFDocuments/v/G/SPS/NAUS75.DOC","ES")</f>
      </c>
    </row>
    <row r="13120">
      <c r="A13120" s="10" t="s">
        <v>22419</v>
      </c>
      <c r="B13120" s="11" t="s">
        <v>65</v>
      </c>
      <c r="C13120" s="10" t="s">
        <v>201</v>
      </c>
      <c r="D13120" s="12">
        <v>36052</v>
      </c>
      <c r="E13120" s="13" t="s">
        <v>19</v>
      </c>
      <c r="F13120" s="13" t="s">
        <v>1282</v>
      </c>
      <c r="G13120" s="14"/>
      <c r="H13120" s="15">
        <f>HYPERLINK("https://docs.wto.org/imrd/directdoc.asp?DDFDocuments/t/G/SPS/NCHE13C1.DOC","EN")</f>
      </c>
      <c r="I13120" s="15">
        <f>HYPERLINK("https://docs.wto.org/imrd/directdoc.asp?DDFDocuments/u/G/SPS/NCHE13C1.DOC","FR")</f>
      </c>
      <c r="J13120" s="15">
        <f>HYPERLINK("https://docs.wto.org/imrd/directdoc.asp?DDFDocuments/v/G/SPS/NCHE13C1.DOC","ES")</f>
      </c>
    </row>
    <row r="13121">
      <c r="A13121" s="10" t="s">
        <v>22420</v>
      </c>
      <c r="B13121" s="11" t="s">
        <v>65</v>
      </c>
      <c r="C13121" s="10" t="s">
        <v>201</v>
      </c>
      <c r="D13121" s="12">
        <v>36052</v>
      </c>
      <c r="E13121" s="13" t="s">
        <v>19</v>
      </c>
      <c r="F13121" s="13" t="s">
        <v>22421</v>
      </c>
      <c r="G13121" s="14"/>
      <c r="H13121" s="15">
        <f>HYPERLINK("https://docs.wto.org/imrd/directdoc.asp?DDFDocuments/t/G/SPS/NCHE14C1.DOC","EN")</f>
      </c>
      <c r="I13121" s="15">
        <f>HYPERLINK("https://docs.wto.org/imrd/directdoc.asp?DDFDocuments/u/G/SPS/NCHE14C1.DOC","FR")</f>
      </c>
      <c r="J13121" s="15">
        <f>HYPERLINK("https://docs.wto.org/imrd/directdoc.asp?DDFDocuments/v/G/SPS/NCHE14C1.DOC","ES")</f>
      </c>
    </row>
    <row r="13122">
      <c r="A13122" s="10" t="s">
        <v>22422</v>
      </c>
      <c r="B13122" s="11" t="s">
        <v>65</v>
      </c>
      <c r="C13122" s="10" t="s">
        <v>201</v>
      </c>
      <c r="D13122" s="12">
        <v>36052</v>
      </c>
      <c r="E13122" s="13" t="s">
        <v>19</v>
      </c>
      <c r="F13122" s="13" t="s">
        <v>166</v>
      </c>
      <c r="G13122" s="14"/>
      <c r="H13122" s="15">
        <f>HYPERLINK("https://docs.wto.org/imrd/directdoc.asp?DDFDocuments/t/G/SPS/NCHE15C1.DOC","EN")</f>
      </c>
      <c r="I13122" s="15">
        <f>HYPERLINK("https://docs.wto.org/imrd/directdoc.asp?DDFDocuments/u/G/SPS/NCHE15C1.DOC","FR")</f>
      </c>
      <c r="J13122" s="15">
        <f>HYPERLINK("https://docs.wto.org/imrd/directdoc.asp?DDFDocuments/v/G/SPS/NCHE15C1.DOC","ES")</f>
      </c>
    </row>
    <row r="13123">
      <c r="A13123" s="10" t="s">
        <v>22423</v>
      </c>
      <c r="B13123" s="11" t="s">
        <v>161</v>
      </c>
      <c r="C13123" s="10" t="s">
        <v>18</v>
      </c>
      <c r="D13123" s="12">
        <v>36047</v>
      </c>
      <c r="E13123" s="13" t="s">
        <v>22058</v>
      </c>
      <c r="F13123" s="13" t="s">
        <v>166</v>
      </c>
      <c r="G13123" s="14"/>
      <c r="H13123" s="15">
        <f>HYPERLINK("https://docs.wto.org/imrd/directdoc.asp?DDFDocuments/t/G/SPS/NUSA133.DOC","EN")</f>
      </c>
      <c r="I13123" s="15">
        <f>HYPERLINK("https://docs.wto.org/imrd/directdoc.asp?DDFDocuments/u/G/SPS/NUSA133.DOC","FR")</f>
      </c>
      <c r="J13123" s="15">
        <f>HYPERLINK("https://docs.wto.org/imrd/directdoc.asp?DDFDocuments/v/G/SPS/NUSA133.DOC","ES")</f>
      </c>
    </row>
    <row r="13124">
      <c r="A13124" s="10" t="s">
        <v>22424</v>
      </c>
      <c r="B13124" s="11" t="s">
        <v>161</v>
      </c>
      <c r="C13124" s="10" t="s">
        <v>18</v>
      </c>
      <c r="D13124" s="12">
        <v>36047</v>
      </c>
      <c r="E13124" s="13" t="s">
        <v>3865</v>
      </c>
      <c r="F13124" s="13" t="s">
        <v>158</v>
      </c>
      <c r="G13124" s="14"/>
      <c r="H13124" s="15">
        <f>HYPERLINK("https://docs.wto.org/imrd/directdoc.asp?DDFDocuments/q/G/SPS/NUSA134.pdf","EN")</f>
      </c>
      <c r="I13124" s="15">
        <f>HYPERLINK("https://docs.wto.org/imrd/directdoc.asp?DDFDocuments/r/G/SPS/NUSA134.pdf","FR")</f>
      </c>
      <c r="J13124" s="15">
        <f>HYPERLINK("https://docs.wto.org/imrd/directdoc.asp?DDFDocuments/s/G/SPS/NUSA134.pdf","ES")</f>
      </c>
    </row>
    <row r="13125">
      <c r="A13125" s="10" t="s">
        <v>22425</v>
      </c>
      <c r="B13125" s="11" t="s">
        <v>188</v>
      </c>
      <c r="C13125" s="10" t="s">
        <v>12</v>
      </c>
      <c r="D13125" s="12">
        <v>36046</v>
      </c>
      <c r="E13125" s="13" t="s">
        <v>22426</v>
      </c>
      <c r="F13125" s="13" t="s">
        <v>144</v>
      </c>
      <c r="G13125" s="14"/>
      <c r="H13125" s="15">
        <f>HYPERLINK("https://docs.wto.org/imrd/directdoc.asp?DDFDocuments/t/G/SPS/NAUS74.DOC","EN")</f>
      </c>
      <c r="I13125" s="15">
        <f>HYPERLINK("https://docs.wto.org/imrd/directdoc.asp?DDFDocuments/u/G/SPS/NAUS74.DOC","FR")</f>
      </c>
      <c r="J13125" s="15">
        <f>HYPERLINK("https://docs.wto.org/imrd/directdoc.asp?DDFDocuments/v/G/SPS/NAUS74.DOC","ES")</f>
      </c>
    </row>
    <row r="13126">
      <c r="A13126" s="10" t="s">
        <v>22427</v>
      </c>
      <c r="B13126" s="11" t="s">
        <v>65</v>
      </c>
      <c r="C13126" s="10" t="s">
        <v>18</v>
      </c>
      <c r="D13126" s="12">
        <v>36040</v>
      </c>
      <c r="E13126" s="13" t="s">
        <v>22428</v>
      </c>
      <c r="F13126" s="13" t="s">
        <v>8167</v>
      </c>
      <c r="G13126" s="14"/>
      <c r="H13126" s="15">
        <f>HYPERLINK("https://docs.wto.org/imrd/directdoc.asp?DDFDocuments/t/G/SPS/NCHE16.DOC","EN")</f>
      </c>
      <c r="I13126" s="15">
        <f>HYPERLINK("https://docs.wto.org/imrd/directdoc.asp?DDFDocuments/u/G/SPS/NCHE16.DOC","FR")</f>
      </c>
      <c r="J13126" s="15">
        <f>HYPERLINK("https://docs.wto.org/imrd/directdoc.asp?DDFDocuments/v/G/SPS/NCHE16.DOC","ES")</f>
      </c>
    </row>
    <row r="13127">
      <c r="A13127" s="10" t="s">
        <v>22429</v>
      </c>
      <c r="B13127" s="11" t="s">
        <v>14757</v>
      </c>
      <c r="C13127" s="10" t="s">
        <v>18</v>
      </c>
      <c r="D13127" s="12">
        <v>36040</v>
      </c>
      <c r="E13127" s="13" t="s">
        <v>22430</v>
      </c>
      <c r="F13127" s="13" t="s">
        <v>1282</v>
      </c>
      <c r="G13127" s="14"/>
      <c r="H13127" s="15">
        <f>HYPERLINK("https://docs.wto.org/imrd/directdoc.asp?DDFDocuments/t/G/SPS/NZMB2.DOC","EN")</f>
      </c>
      <c r="I13127" s="15">
        <f>HYPERLINK("https://docs.wto.org/imrd/directdoc.asp?DDFDocuments/u/G/SPS/NZMB2.DOC","FR")</f>
      </c>
      <c r="J13127" s="15">
        <f>HYPERLINK("https://docs.wto.org/imrd/directdoc.asp?DDFDocuments/v/G/SPS/NZMB2.DOC","ES")</f>
      </c>
    </row>
    <row r="13128">
      <c r="A13128" s="10" t="s">
        <v>22431</v>
      </c>
      <c r="B13128" s="11" t="s">
        <v>161</v>
      </c>
      <c r="C13128" s="10" t="s">
        <v>18</v>
      </c>
      <c r="D13128" s="12">
        <v>36035</v>
      </c>
      <c r="E13128" s="13" t="s">
        <v>22432</v>
      </c>
      <c r="F13128" s="13" t="s">
        <v>16821</v>
      </c>
      <c r="G13128" s="14" t="s">
        <v>183</v>
      </c>
      <c r="H13128" s="15">
        <f>HYPERLINK("https://docs.wto.org/imrd/directdoc.asp?DDFDocuments/t/G/SPS/NUSA132.DOC","EN")</f>
      </c>
      <c r="I13128" s="15">
        <f>HYPERLINK("https://docs.wto.org/imrd/directdoc.asp?DDFDocuments/u/G/SPS/NUSA132.DOC","FR")</f>
      </c>
      <c r="J13128" s="15">
        <f>HYPERLINK("https://docs.wto.org/imrd/directdoc.asp?DDFDocuments/v/G/SPS/NUSA132.DOC","ES")</f>
      </c>
    </row>
    <row r="13129">
      <c r="A13129" s="10" t="s">
        <v>22433</v>
      </c>
      <c r="B13129" s="11" t="s">
        <v>47</v>
      </c>
      <c r="C13129" s="10" t="s">
        <v>18</v>
      </c>
      <c r="D13129" s="12">
        <v>36027</v>
      </c>
      <c r="E13129" s="13" t="s">
        <v>22434</v>
      </c>
      <c r="F13129" s="13" t="s">
        <v>1282</v>
      </c>
      <c r="G13129" s="14"/>
      <c r="H13129" s="15">
        <f>HYPERLINK("https://docs.wto.org/imrd/directdoc.asp?DDFDocuments/t/G/SPS/NPOL13.DOC","EN")</f>
      </c>
      <c r="I13129" s="15">
        <f>HYPERLINK("https://docs.wto.org/imrd/directdoc.asp?DDFDocuments/u/G/SPS/NPOL13.DOC","FR")</f>
      </c>
      <c r="J13129" s="15">
        <f>HYPERLINK("https://docs.wto.org/imrd/directdoc.asp?DDFDocuments/v/G/SPS/NPOL13.DOC","ES")</f>
      </c>
    </row>
    <row r="13130">
      <c r="A13130" s="10" t="s">
        <v>22435</v>
      </c>
      <c r="B13130" s="11" t="s">
        <v>47</v>
      </c>
      <c r="C13130" s="10" t="s">
        <v>18</v>
      </c>
      <c r="D13130" s="12">
        <v>36027</v>
      </c>
      <c r="E13130" s="13" t="s">
        <v>22301</v>
      </c>
      <c r="F13130" s="13" t="s">
        <v>3442</v>
      </c>
      <c r="G13130" s="14"/>
      <c r="H13130" s="15">
        <f>HYPERLINK("https://docs.wto.org/imrd/directdoc.asp?DDFDocuments/t/G/SPS/NPOL14.DOC","EN")</f>
      </c>
      <c r="I13130" s="15">
        <f>HYPERLINK("https://docs.wto.org/imrd/directdoc.asp?DDFDocuments/u/G/SPS/NPOL14.DOC","FR")</f>
      </c>
      <c r="J13130" s="15">
        <f>HYPERLINK("https://docs.wto.org/imrd/directdoc.asp?DDFDocuments/v/G/SPS/NPOL14.DOC","ES")</f>
      </c>
    </row>
    <row r="13131">
      <c r="A13131" s="10" t="s">
        <v>22436</v>
      </c>
      <c r="B13131" s="11" t="s">
        <v>2110</v>
      </c>
      <c r="C13131" s="10" t="s">
        <v>18</v>
      </c>
      <c r="D13131" s="12">
        <v>36026</v>
      </c>
      <c r="E13131" s="13" t="s">
        <v>22437</v>
      </c>
      <c r="F13131" s="13" t="s">
        <v>22438</v>
      </c>
      <c r="G13131" s="14"/>
      <c r="H13131" s="15">
        <f>HYPERLINK("https://docs.wto.org/imrd/directdoc.asp?DDFDocuments/t/G/SPS/NISR2.DOC","EN")</f>
      </c>
      <c r="I13131" s="15">
        <f>HYPERLINK("https://docs.wto.org/imrd/directdoc.asp?DDFDocuments/u/G/SPS/NISR2.DOC","FR")</f>
      </c>
      <c r="J13131" s="15">
        <f>HYPERLINK("https://docs.wto.org/imrd/directdoc.asp?DDFDocuments/v/G/SPS/NISR2.DOC","ES")</f>
      </c>
    </row>
    <row r="13132">
      <c r="A13132" s="10" t="s">
        <v>22439</v>
      </c>
      <c r="B13132" s="11" t="s">
        <v>65</v>
      </c>
      <c r="C13132" s="10" t="s">
        <v>18</v>
      </c>
      <c r="D13132" s="12">
        <v>36025</v>
      </c>
      <c r="E13132" s="13" t="s">
        <v>22440</v>
      </c>
      <c r="F13132" s="13" t="s">
        <v>22068</v>
      </c>
      <c r="G13132" s="14"/>
      <c r="H13132" s="15">
        <f>HYPERLINK("https://docs.wto.org/imrd/directdoc.asp?DDFDocuments/t/G/SPS/NCHE11.DOC","EN")</f>
      </c>
      <c r="I13132" s="15">
        <f>HYPERLINK("https://docs.wto.org/imrd/directdoc.asp?DDFDocuments/u/G/SPS/NCHE11.DOC","FR")</f>
      </c>
      <c r="J13132" s="15">
        <f>HYPERLINK("https://docs.wto.org/imrd/directdoc.asp?DDFDocuments/v/G/SPS/NCHE11.DOC","ES")</f>
      </c>
    </row>
    <row r="13133">
      <c r="A13133" s="10" t="s">
        <v>22441</v>
      </c>
      <c r="B13133" s="11" t="s">
        <v>65</v>
      </c>
      <c r="C13133" s="10" t="s">
        <v>18</v>
      </c>
      <c r="D13133" s="12">
        <v>36025</v>
      </c>
      <c r="E13133" s="13" t="s">
        <v>22442</v>
      </c>
      <c r="F13133" s="13" t="s">
        <v>1282</v>
      </c>
      <c r="G13133" s="14"/>
      <c r="H13133" s="15">
        <f>HYPERLINK("https://docs.wto.org/imrd/directdoc.asp?DDFDocuments/t/G/SPS/NCHE13.DOC","EN")</f>
      </c>
      <c r="I13133" s="15">
        <f>HYPERLINK("https://docs.wto.org/imrd/directdoc.asp?DDFDocuments/u/G/SPS/NCHE13.DOC","FR")</f>
      </c>
      <c r="J13133" s="15">
        <f>HYPERLINK("https://docs.wto.org/imrd/directdoc.asp?DDFDocuments/v/G/SPS/NCHE13.DOC","ES")</f>
      </c>
    </row>
    <row r="13134">
      <c r="A13134" s="10" t="s">
        <v>22443</v>
      </c>
      <c r="B13134" s="11" t="s">
        <v>65</v>
      </c>
      <c r="C13134" s="10" t="s">
        <v>18</v>
      </c>
      <c r="D13134" s="12">
        <v>36025</v>
      </c>
      <c r="E13134" s="13" t="s">
        <v>22444</v>
      </c>
      <c r="F13134" s="13" t="s">
        <v>22421</v>
      </c>
      <c r="G13134" s="14"/>
      <c r="H13134" s="15">
        <f>HYPERLINK("https://docs.wto.org/imrd/directdoc.asp?DDFDocuments/t/G/SPS/NCHE14.DOC","EN")</f>
      </c>
      <c r="I13134" s="15">
        <f>HYPERLINK("https://docs.wto.org/imrd/directdoc.asp?DDFDocuments/u/G/SPS/NCHE14.DOC","FR")</f>
      </c>
      <c r="J13134" s="15">
        <f>HYPERLINK("https://docs.wto.org/imrd/directdoc.asp?DDFDocuments/v/G/SPS/NCHE14.DOC","ES")</f>
      </c>
    </row>
    <row r="13135">
      <c r="A13135" s="10" t="s">
        <v>22445</v>
      </c>
      <c r="B13135" s="11" t="s">
        <v>65</v>
      </c>
      <c r="C13135" s="10" t="s">
        <v>18</v>
      </c>
      <c r="D13135" s="12">
        <v>36025</v>
      </c>
      <c r="E13135" s="13" t="s">
        <v>22446</v>
      </c>
      <c r="F13135" s="13" t="s">
        <v>166</v>
      </c>
      <c r="G13135" s="14"/>
      <c r="H13135" s="15">
        <f>HYPERLINK("https://docs.wto.org/imrd/directdoc.asp?DDFDocuments/t/G/SPS/NCHE15.DOC","EN")</f>
      </c>
      <c r="I13135" s="15">
        <f>HYPERLINK("https://docs.wto.org/imrd/directdoc.asp?DDFDocuments/u/G/SPS/NCHE15.DOC","FR")</f>
      </c>
      <c r="J13135" s="15">
        <f>HYPERLINK("https://docs.wto.org/imrd/directdoc.asp?DDFDocuments/v/G/SPS/NCHE15.DOC","ES")</f>
      </c>
    </row>
    <row r="13136">
      <c r="A13136" s="10" t="s">
        <v>22447</v>
      </c>
      <c r="B13136" s="11" t="s">
        <v>233</v>
      </c>
      <c r="C13136" s="10" t="s">
        <v>2295</v>
      </c>
      <c r="D13136" s="12">
        <v>36025</v>
      </c>
      <c r="E13136" s="13" t="s">
        <v>19</v>
      </c>
      <c r="F13136" s="13" t="s">
        <v>2192</v>
      </c>
      <c r="G13136" s="14" t="s">
        <v>95</v>
      </c>
      <c r="H13136" s="15">
        <f>HYPERLINK("https://docs.wto.org/imrd/directdoc.asp?DDFDocuments/t/G/SPS/NPER6C1.DOC","EN")</f>
      </c>
      <c r="I13136" s="15">
        <f>HYPERLINK("https://docs.wto.org/imrd/directdoc.asp?DDFDocuments/u/G/SPS/NPER6C1.DOC","FR")</f>
      </c>
      <c r="J13136" s="15">
        <f>HYPERLINK("https://docs.wto.org/imrd/directdoc.asp?DDFDocuments/v/G/SPS/NPER6C1.DOC","ES")</f>
      </c>
    </row>
    <row r="13137">
      <c r="A13137" s="10" t="s">
        <v>22448</v>
      </c>
      <c r="B13137" s="11" t="s">
        <v>233</v>
      </c>
      <c r="C13137" s="10" t="s">
        <v>2295</v>
      </c>
      <c r="D13137" s="12">
        <v>36025</v>
      </c>
      <c r="E13137" s="13" t="s">
        <v>19</v>
      </c>
      <c r="F13137" s="13" t="s">
        <v>144</v>
      </c>
      <c r="G13137" s="14"/>
      <c r="H13137" s="15">
        <f>HYPERLINK("https://docs.wto.org/imrd/directdoc.asp?DDFDocuments/t/G/SPS/NPER7C1.DOC","EN")</f>
      </c>
      <c r="I13137" s="15">
        <f>HYPERLINK("https://docs.wto.org/imrd/directdoc.asp?DDFDocuments/u/G/SPS/NPER7C1.DOC","FR")</f>
      </c>
      <c r="J13137" s="15">
        <f>HYPERLINK("https://docs.wto.org/imrd/directdoc.asp?DDFDocuments/v/G/SPS/NPER7C1.DOC","ES")</f>
      </c>
    </row>
    <row r="13138">
      <c r="A13138" s="10" t="s">
        <v>22449</v>
      </c>
      <c r="B13138" s="11" t="s">
        <v>153</v>
      </c>
      <c r="C13138" s="10" t="s">
        <v>18</v>
      </c>
      <c r="D13138" s="12">
        <v>36024</v>
      </c>
      <c r="E13138" s="13" t="s">
        <v>22450</v>
      </c>
      <c r="F13138" s="13" t="s">
        <v>6704</v>
      </c>
      <c r="G13138" s="14"/>
      <c r="H13138" s="15">
        <f>HYPERLINK("https://docs.wto.org/imrd/directdoc.asp?DDFDocuments/t/G/SPS/NKOR46.DOC","EN")</f>
      </c>
      <c r="I13138" s="15">
        <f>HYPERLINK("https://docs.wto.org/imrd/directdoc.asp?DDFDocuments/u/G/SPS/NKOR46.DOC","FR")</f>
      </c>
      <c r="J13138" s="15">
        <f>HYPERLINK("https://docs.wto.org/imrd/directdoc.asp?DDFDocuments/v/G/SPS/NKOR46.DOC","ES")</f>
      </c>
    </row>
    <row r="13139">
      <c r="A13139" s="10" t="s">
        <v>22451</v>
      </c>
      <c r="B13139" s="11" t="s">
        <v>153</v>
      </c>
      <c r="C13139" s="10" t="s">
        <v>18</v>
      </c>
      <c r="D13139" s="12">
        <v>36024</v>
      </c>
      <c r="E13139" s="13" t="s">
        <v>22452</v>
      </c>
      <c r="F13139" s="13" t="s">
        <v>6704</v>
      </c>
      <c r="G13139" s="14"/>
      <c r="H13139" s="15">
        <f>HYPERLINK("https://docs.wto.org/imrd/directdoc.asp?DDFDocuments/q/G/SPS/NKOR47.pdf","EN")</f>
      </c>
      <c r="I13139" s="15">
        <f>HYPERLINK("https://docs.wto.org/imrd/directdoc.asp?DDFDocuments/r/G/SPS/NKOR47.pdf","FR")</f>
      </c>
      <c r="J13139" s="15">
        <f>HYPERLINK("https://docs.wto.org/imrd/directdoc.asp?DDFDocuments/s/G/SPS/NKOR47.pdf","ES")</f>
      </c>
    </row>
    <row r="13140">
      <c r="A13140" s="10" t="s">
        <v>22453</v>
      </c>
      <c r="B13140" s="11" t="s">
        <v>153</v>
      </c>
      <c r="C13140" s="10" t="s">
        <v>18</v>
      </c>
      <c r="D13140" s="12">
        <v>36024</v>
      </c>
      <c r="E13140" s="13" t="s">
        <v>22454</v>
      </c>
      <c r="F13140" s="13" t="s">
        <v>6704</v>
      </c>
      <c r="G13140" s="14" t="s">
        <v>257</v>
      </c>
      <c r="H13140" s="15">
        <f>HYPERLINK("https://docs.wto.org/imrd/directdoc.asp?DDFDocuments/q/G/SPS/NKOR48.pdf","EN")</f>
      </c>
      <c r="I13140" s="15">
        <f>HYPERLINK("https://docs.wto.org/imrd/directdoc.asp?DDFDocuments/r/G/SPS/NKOR48.pdf","FR")</f>
      </c>
      <c r="J13140" s="15">
        <f>HYPERLINK("https://docs.wto.org/imrd/directdoc.asp?DDFDocuments/s/G/SPS/NKOR48.pdf","ES")</f>
      </c>
    </row>
    <row r="13141">
      <c r="A13141" s="10" t="s">
        <v>22455</v>
      </c>
      <c r="B13141" s="11" t="s">
        <v>153</v>
      </c>
      <c r="C13141" s="10" t="s">
        <v>18</v>
      </c>
      <c r="D13141" s="12">
        <v>36024</v>
      </c>
      <c r="E13141" s="13" t="s">
        <v>22456</v>
      </c>
      <c r="F13141" s="13" t="s">
        <v>992</v>
      </c>
      <c r="G13141" s="14" t="s">
        <v>22457</v>
      </c>
      <c r="H13141" s="15">
        <f>HYPERLINK("https://docs.wto.org/imrd/directdoc.asp?DDFDocuments/q/G/SPS/NKOR49.pdf","EN")</f>
      </c>
      <c r="I13141" s="15">
        <f>HYPERLINK("https://docs.wto.org/imrd/directdoc.asp?DDFDocuments/r/G/SPS/NKOR49.pdf","FR")</f>
      </c>
      <c r="J13141" s="15">
        <f>HYPERLINK("https://docs.wto.org/imrd/directdoc.asp?DDFDocuments/s/G/SPS/NKOR49.pdf","ES")</f>
      </c>
    </row>
    <row r="13142">
      <c r="A13142" s="10" t="s">
        <v>22458</v>
      </c>
      <c r="B13142" s="11" t="s">
        <v>233</v>
      </c>
      <c r="C13142" s="10" t="s">
        <v>12</v>
      </c>
      <c r="D13142" s="12">
        <v>36019</v>
      </c>
      <c r="E13142" s="13" t="s">
        <v>22459</v>
      </c>
      <c r="F13142" s="13" t="s">
        <v>144</v>
      </c>
      <c r="G13142" s="14" t="s">
        <v>183</v>
      </c>
      <c r="H13142" s="15">
        <f>HYPERLINK("https://docs.wto.org/imrd/directdoc.asp?DDFDocuments/t/G/SPS/NPER7.DOC","EN")</f>
      </c>
      <c r="I13142" s="15">
        <f>HYPERLINK("https://docs.wto.org/imrd/directdoc.asp?DDFDocuments/u/G/SPS/NPER7.DOC","FR")</f>
      </c>
      <c r="J13142" s="15">
        <f>HYPERLINK("https://docs.wto.org/imrd/directdoc.asp?DDFDocuments/v/G/SPS/NPER7.DOC","ES")</f>
      </c>
    </row>
    <row r="13143">
      <c r="A13143" s="10" t="s">
        <v>22460</v>
      </c>
      <c r="B13143" s="11" t="s">
        <v>233</v>
      </c>
      <c r="C13143" s="10" t="s">
        <v>12</v>
      </c>
      <c r="D13143" s="12">
        <v>36018</v>
      </c>
      <c r="E13143" s="13" t="s">
        <v>22461</v>
      </c>
      <c r="F13143" s="13" t="s">
        <v>2192</v>
      </c>
      <c r="G13143" s="14" t="s">
        <v>95</v>
      </c>
      <c r="H13143" s="15">
        <f>HYPERLINK("https://docs.wto.org/imrd/directdoc.asp?DDFDocuments/t/G/SPS/NPER6.DOC","EN")</f>
      </c>
      <c r="I13143" s="15">
        <f>HYPERLINK("https://docs.wto.org/imrd/directdoc.asp?DDFDocuments/u/G/SPS/NPER6.DOC","FR")</f>
      </c>
      <c r="J13143" s="15">
        <f>HYPERLINK("https://docs.wto.org/imrd/directdoc.asp?DDFDocuments/v/G/SPS/NPER6.DOC","ES")</f>
      </c>
    </row>
    <row r="13144">
      <c r="A13144" s="10" t="s">
        <v>22462</v>
      </c>
      <c r="B13144" s="11" t="s">
        <v>161</v>
      </c>
      <c r="C13144" s="10" t="s">
        <v>40</v>
      </c>
      <c r="D13144" s="12">
        <v>36013</v>
      </c>
      <c r="E13144" s="13" t="s">
        <v>19</v>
      </c>
      <c r="F13144" s="13" t="s">
        <v>2963</v>
      </c>
      <c r="G13144" s="14"/>
      <c r="H13144" s="15">
        <f>HYPERLINK("https://docs.wto.org/imrd/directdoc.asp?DDFDocuments/t/G/SPS/NUSA86A1.DOC","EN")</f>
      </c>
      <c r="I13144" s="15">
        <f>HYPERLINK("https://docs.wto.org/imrd/directdoc.asp?DDFDocuments/u/G/SPS/NUSA86A1.DOC","FR")</f>
      </c>
      <c r="J13144" s="15">
        <f>HYPERLINK("https://docs.wto.org/imrd/directdoc.asp?DDFDocuments/v/G/SPS/NUSA86A1.DOC","ES")</f>
      </c>
    </row>
    <row r="13145">
      <c r="A13145" s="10" t="s">
        <v>22463</v>
      </c>
      <c r="B13145" s="11" t="s">
        <v>47</v>
      </c>
      <c r="C13145" s="10" t="s">
        <v>18</v>
      </c>
      <c r="D13145" s="12">
        <v>36012</v>
      </c>
      <c r="E13145" s="13" t="s">
        <v>22464</v>
      </c>
      <c r="F13145" s="13" t="s">
        <v>144</v>
      </c>
      <c r="G13145" s="14"/>
      <c r="H13145" s="15">
        <f>HYPERLINK("https://docs.wto.org/imrd/directdoc.asp?DDFDocuments/t/G/SPS/NPOL10.DOC","EN")</f>
      </c>
      <c r="I13145" s="15">
        <f>HYPERLINK("https://docs.wto.org/imrd/directdoc.asp?DDFDocuments/u/G/SPS/NPOL10.DOC","FR")</f>
      </c>
      <c r="J13145" s="15">
        <f>HYPERLINK("https://docs.wto.org/imrd/directdoc.asp?DDFDocuments/v/G/SPS/NPOL10.DOC","ES")</f>
      </c>
    </row>
    <row r="13146">
      <c r="A13146" s="10" t="s">
        <v>22465</v>
      </c>
      <c r="B13146" s="11" t="s">
        <v>47</v>
      </c>
      <c r="C13146" s="10" t="s">
        <v>18</v>
      </c>
      <c r="D13146" s="12">
        <v>36012</v>
      </c>
      <c r="E13146" s="13" t="s">
        <v>22466</v>
      </c>
      <c r="F13146" s="13" t="s">
        <v>144</v>
      </c>
      <c r="G13146" s="14"/>
      <c r="H13146" s="15">
        <f>HYPERLINK("https://docs.wto.org/imrd/directdoc.asp?DDFDocuments/t/G/SPS/NPOL11.DOC","EN")</f>
      </c>
      <c r="I13146" s="15">
        <f>HYPERLINK("https://docs.wto.org/imrd/directdoc.asp?DDFDocuments/u/G/SPS/NPOL11.DOC","FR")</f>
      </c>
      <c r="J13146" s="15">
        <f>HYPERLINK("https://docs.wto.org/imrd/directdoc.asp?DDFDocuments/v/G/SPS/NPOL11.DOC","ES")</f>
      </c>
    </row>
    <row r="13147">
      <c r="A13147" s="10" t="s">
        <v>22467</v>
      </c>
      <c r="B13147" s="11" t="s">
        <v>47</v>
      </c>
      <c r="C13147" s="10" t="s">
        <v>18</v>
      </c>
      <c r="D13147" s="12">
        <v>36012</v>
      </c>
      <c r="E13147" s="13" t="s">
        <v>22468</v>
      </c>
      <c r="F13147" s="13" t="s">
        <v>144</v>
      </c>
      <c r="G13147" s="14"/>
      <c r="H13147" s="15">
        <f>HYPERLINK("https://docs.wto.org/imrd/directdoc.asp?DDFDocuments/t/G/SPS/NPOL12.DOC","EN")</f>
      </c>
      <c r="I13147" s="15">
        <f>HYPERLINK("https://docs.wto.org/imrd/directdoc.asp?DDFDocuments/u/G/SPS/NPOL12.DOC","FR")</f>
      </c>
      <c r="J13147" s="15">
        <f>HYPERLINK("https://docs.wto.org/imrd/directdoc.asp?DDFDocuments/v/G/SPS/NPOL12.DOC","ES")</f>
      </c>
    </row>
    <row r="13148">
      <c r="A13148" s="10" t="s">
        <v>22469</v>
      </c>
      <c r="B13148" s="11" t="s">
        <v>87</v>
      </c>
      <c r="C13148" s="10" t="s">
        <v>12</v>
      </c>
      <c r="D13148" s="12">
        <v>36011</v>
      </c>
      <c r="E13148" s="13" t="s">
        <v>22112</v>
      </c>
      <c r="F13148" s="13" t="s">
        <v>609</v>
      </c>
      <c r="G13148" s="14"/>
      <c r="H13148" s="15">
        <f>HYPERLINK("https://docs.wto.org/imrd/directdoc.asp?DDFDocuments/t/G/SPS/NMEX134.DOC","EN")</f>
      </c>
      <c r="I13148" s="15">
        <f>HYPERLINK("https://docs.wto.org/imrd/directdoc.asp?DDFDocuments/u/G/SPS/NMEX134.DOC","FR")</f>
      </c>
      <c r="J13148" s="15">
        <f>HYPERLINK("https://docs.wto.org/imrd/directdoc.asp?DDFDocuments/v/G/SPS/NMEX134.DOC","ES")</f>
      </c>
    </row>
    <row r="13149">
      <c r="A13149" s="10" t="s">
        <v>22470</v>
      </c>
      <c r="B13149" s="11" t="s">
        <v>720</v>
      </c>
      <c r="C13149" s="10" t="s">
        <v>18</v>
      </c>
      <c r="D13149" s="12">
        <v>36007</v>
      </c>
      <c r="E13149" s="13" t="s">
        <v>22471</v>
      </c>
      <c r="F13149" s="13" t="s">
        <v>24</v>
      </c>
      <c r="G13149" s="14"/>
      <c r="H13149" s="15">
        <f>HYPERLINK("https://docs.wto.org/imrd/directdoc.asp?DDFDocuments/t/G/SPS/NSLV18.DOC","EN")</f>
      </c>
      <c r="I13149" s="15">
        <f>HYPERLINK("https://docs.wto.org/imrd/directdoc.asp?DDFDocuments/u/G/SPS/NSLV18.DOC","FR")</f>
      </c>
      <c r="J13149" s="15">
        <f>HYPERLINK("https://docs.wto.org/imrd/directdoc.asp?DDFDocuments/v/G/SPS/NSLV18.DOC","ES")</f>
      </c>
    </row>
    <row r="13150">
      <c r="A13150" s="10" t="s">
        <v>22472</v>
      </c>
      <c r="B13150" s="11" t="s">
        <v>233</v>
      </c>
      <c r="C13150" s="10" t="s">
        <v>12</v>
      </c>
      <c r="D13150" s="12">
        <v>36006</v>
      </c>
      <c r="E13150" s="13" t="s">
        <v>22473</v>
      </c>
      <c r="F13150" s="13" t="s">
        <v>5891</v>
      </c>
      <c r="G13150" s="14"/>
      <c r="H13150" s="15">
        <f>HYPERLINK("https://docs.wto.org/imrd/directdoc.asp?DDFDocuments/t/G/SPS/NPER5.DOC","EN")</f>
      </c>
      <c r="I13150" s="15">
        <f>HYPERLINK("https://docs.wto.org/imrd/directdoc.asp?DDFDocuments/u/G/SPS/NPER5.DOC","FR")</f>
      </c>
      <c r="J13150" s="15">
        <f>HYPERLINK("https://docs.wto.org/imrd/directdoc.asp?DDFDocuments/v/G/SPS/NPER5.DOC","ES")</f>
      </c>
    </row>
    <row r="13151">
      <c r="A13151" s="10" t="s">
        <v>22474</v>
      </c>
      <c r="B13151" s="11" t="s">
        <v>87</v>
      </c>
      <c r="C13151" s="10" t="s">
        <v>18</v>
      </c>
      <c r="D13151" s="12">
        <v>36005</v>
      </c>
      <c r="E13151" s="13" t="s">
        <v>22475</v>
      </c>
      <c r="F13151" s="13" t="s">
        <v>186</v>
      </c>
      <c r="G13151" s="14"/>
      <c r="H13151" s="15">
        <f>HYPERLINK("https://docs.wto.org/imrd/directdoc.asp?DDFDocuments/t/G/SPS/NMEX131.DOC","EN")</f>
      </c>
      <c r="I13151" s="15">
        <f>HYPERLINK("https://docs.wto.org/imrd/directdoc.asp?DDFDocuments/u/G/SPS/NMEX131.DOC","FR")</f>
      </c>
      <c r="J13151" s="15">
        <f>HYPERLINK("https://docs.wto.org/imrd/directdoc.asp?DDFDocuments/v/G/SPS/NMEX131.DOC","ES")</f>
      </c>
    </row>
    <row r="13152">
      <c r="A13152" s="10" t="s">
        <v>22476</v>
      </c>
      <c r="B13152" s="11" t="s">
        <v>82</v>
      </c>
      <c r="C13152" s="10" t="s">
        <v>18</v>
      </c>
      <c r="D13152" s="12">
        <v>36004</v>
      </c>
      <c r="E13152" s="13" t="s">
        <v>22477</v>
      </c>
      <c r="F13152" s="13" t="s">
        <v>3291</v>
      </c>
      <c r="G13152" s="14"/>
      <c r="H13152" s="15">
        <f>HYPERLINK("https://docs.wto.org/imrd/directdoc.asp?DDFDocuments/q/G/SPS/NEEC61.pdf","EN")</f>
      </c>
      <c r="I13152" s="15">
        <f>HYPERLINK("https://docs.wto.org/imrd/directdoc.asp?DDFDocuments/r/G/SPS/NEEC61.pdf","FR")</f>
      </c>
      <c r="J13152" s="15">
        <f>HYPERLINK("https://docs.wto.org/imrd/directdoc.asp?DDFDocuments/s/G/SPS/NEEC61.pdf","ES")</f>
      </c>
    </row>
    <row r="13153">
      <c r="A13153" s="10" t="s">
        <v>22478</v>
      </c>
      <c r="B13153" s="11" t="s">
        <v>554</v>
      </c>
      <c r="C13153" s="10" t="s">
        <v>18</v>
      </c>
      <c r="D13153" s="12">
        <v>36004</v>
      </c>
      <c r="E13153" s="13" t="s">
        <v>22479</v>
      </c>
      <c r="F13153" s="13" t="s">
        <v>6154</v>
      </c>
      <c r="G13153" s="14"/>
      <c r="H13153" s="15">
        <f>HYPERLINK("https://docs.wto.org/imrd/directdoc.asp?DDFDocuments/t/G/SPS/NSVK12.DOC","EN")</f>
      </c>
      <c r="I13153" s="15">
        <f>HYPERLINK("https://docs.wto.org/imrd/directdoc.asp?DDFDocuments/u/G/SPS/NSVK12.DOC","FR")</f>
      </c>
      <c r="J13153" s="15">
        <f>HYPERLINK("https://docs.wto.org/imrd/directdoc.asp?DDFDocuments/v/G/SPS/NSVK12.DOC","ES")</f>
      </c>
    </row>
    <row r="13154">
      <c r="A13154" s="10" t="s">
        <v>22480</v>
      </c>
      <c r="B13154" s="11" t="s">
        <v>554</v>
      </c>
      <c r="C13154" s="10" t="s">
        <v>18</v>
      </c>
      <c r="D13154" s="12">
        <v>36004</v>
      </c>
      <c r="E13154" s="13" t="s">
        <v>22481</v>
      </c>
      <c r="F13154" s="13" t="s">
        <v>158</v>
      </c>
      <c r="G13154" s="14"/>
      <c r="H13154" s="15">
        <f>HYPERLINK("https://docs.wto.org/imrd/directdoc.asp?DDFDocuments/t/G/SPS/NSVK13.DOC","EN")</f>
      </c>
      <c r="I13154" s="15">
        <f>HYPERLINK("https://docs.wto.org/imrd/directdoc.asp?DDFDocuments/u/G/SPS/NSVK13.DOC","FR")</f>
      </c>
      <c r="J13154" s="15">
        <f>HYPERLINK("https://docs.wto.org/imrd/directdoc.asp?DDFDocuments/v/G/SPS/NSVK13.DOC","ES")</f>
      </c>
    </row>
    <row r="13155">
      <c r="A13155" s="10" t="s">
        <v>22482</v>
      </c>
      <c r="B13155" s="11" t="s">
        <v>141</v>
      </c>
      <c r="C13155" s="10" t="s">
        <v>18</v>
      </c>
      <c r="D13155" s="12">
        <v>36003</v>
      </c>
      <c r="E13155" s="13" t="s">
        <v>22483</v>
      </c>
      <c r="F13155" s="13" t="s">
        <v>1550</v>
      </c>
      <c r="G13155" s="14"/>
      <c r="H13155" s="15">
        <f>HYPERLINK("https://docs.wto.org/imrd/directdoc.asp?DDFDocuments/q/G/SPS/NHUN3.pdf","EN")</f>
      </c>
      <c r="I13155" s="15">
        <f>HYPERLINK("https://docs.wto.org/imrd/directdoc.asp?DDFDocuments/r/G/SPS/NHUN3.pdf","FR")</f>
      </c>
      <c r="J13155" s="15">
        <f>HYPERLINK("https://docs.wto.org/imrd/directdoc.asp?DDFDocuments/s/G/SPS/NHUN3.pdf","ES")</f>
      </c>
    </row>
    <row r="13156">
      <c r="A13156" s="10" t="s">
        <v>22484</v>
      </c>
      <c r="B13156" s="11" t="s">
        <v>141</v>
      </c>
      <c r="C13156" s="10" t="s">
        <v>18</v>
      </c>
      <c r="D13156" s="12">
        <v>36003</v>
      </c>
      <c r="E13156" s="13" t="s">
        <v>22485</v>
      </c>
      <c r="F13156" s="13" t="s">
        <v>2192</v>
      </c>
      <c r="G13156" s="14"/>
      <c r="H13156" s="15">
        <f>HYPERLINK("https://docs.wto.org/imrd/directdoc.asp?DDFDocuments/t/G/SPS/NHUN4.DOC","EN")</f>
      </c>
      <c r="I13156" s="15">
        <f>HYPERLINK("https://docs.wto.org/imrd/directdoc.asp?DDFDocuments/u/G/SPS/NHUN4.DOC","FR")</f>
      </c>
      <c r="J13156" s="15">
        <f>HYPERLINK("https://docs.wto.org/imrd/directdoc.asp?DDFDocuments/v/G/SPS/NHUN4.DOC","ES")</f>
      </c>
    </row>
    <row r="13157">
      <c r="A13157" s="10" t="s">
        <v>22486</v>
      </c>
      <c r="B13157" s="11" t="s">
        <v>365</v>
      </c>
      <c r="C13157" s="10" t="s">
        <v>18</v>
      </c>
      <c r="D13157" s="12">
        <v>35999</v>
      </c>
      <c r="E13157" s="13" t="s">
        <v>8473</v>
      </c>
      <c r="F13157" s="13" t="s">
        <v>1282</v>
      </c>
      <c r="G13157" s="14"/>
      <c r="H13157" s="15">
        <f>HYPERLINK("https://docs.wto.org/imrd/directdoc.asp?DDFDocuments/t/G/SPS/NCHL17.DOC","EN")</f>
      </c>
      <c r="I13157" s="15">
        <f>HYPERLINK("https://docs.wto.org/imrd/directdoc.asp?DDFDocuments/u/G/SPS/NCHL17.DOC","FR")</f>
      </c>
      <c r="J13157" s="15">
        <f>HYPERLINK("https://docs.wto.org/imrd/directdoc.asp?DDFDocuments/v/G/SPS/NCHL17.DOC","ES")</f>
      </c>
    </row>
    <row r="13158">
      <c r="A13158" s="10" t="s">
        <v>22487</v>
      </c>
      <c r="B13158" s="11" t="s">
        <v>365</v>
      </c>
      <c r="C13158" s="10" t="s">
        <v>18</v>
      </c>
      <c r="D13158" s="12">
        <v>35999</v>
      </c>
      <c r="E13158" s="13" t="s">
        <v>21144</v>
      </c>
      <c r="F13158" s="13" t="s">
        <v>1282</v>
      </c>
      <c r="G13158" s="14"/>
      <c r="H13158" s="15">
        <f>HYPERLINK("https://docs.wto.org/imrd/directdoc.asp?DDFDocuments/t/G/SPS/NCHL21.DOC","EN")</f>
      </c>
      <c r="I13158" s="15">
        <f>HYPERLINK("https://docs.wto.org/imrd/directdoc.asp?DDFDocuments/u/G/SPS/NCHL21.DOC","FR")</f>
      </c>
      <c r="J13158" s="15">
        <f>HYPERLINK("https://docs.wto.org/imrd/directdoc.asp?DDFDocuments/v/G/SPS/NCHL21.DOC","ES")</f>
      </c>
    </row>
    <row r="13159">
      <c r="A13159" s="10" t="s">
        <v>22488</v>
      </c>
      <c r="B13159" s="11" t="s">
        <v>34</v>
      </c>
      <c r="C13159" s="10" t="s">
        <v>18</v>
      </c>
      <c r="D13159" s="12">
        <v>35999</v>
      </c>
      <c r="E13159" s="13" t="s">
        <v>2329</v>
      </c>
      <c r="F13159" s="13" t="s">
        <v>7997</v>
      </c>
      <c r="G13159" s="14"/>
      <c r="H13159" s="15">
        <f>HYPERLINK("https://docs.wto.org/imrd/directdoc.asp?DDFDocuments/t/G/SPS/NJPN37.DOC","EN")</f>
      </c>
      <c r="I13159" s="15">
        <f>HYPERLINK("https://docs.wto.org/imrd/directdoc.asp?DDFDocuments/u/G/SPS/NJPN37.DOC","FR")</f>
      </c>
      <c r="J13159" s="15">
        <f>HYPERLINK("https://docs.wto.org/imrd/directdoc.asp?DDFDocuments/v/G/SPS/NJPN37.DOC","ES")</f>
      </c>
    </row>
    <row r="13160">
      <c r="A13160" s="10" t="s">
        <v>22489</v>
      </c>
      <c r="B13160" s="11" t="s">
        <v>145</v>
      </c>
      <c r="C13160" s="10" t="s">
        <v>18</v>
      </c>
      <c r="D13160" s="12">
        <v>35999</v>
      </c>
      <c r="E13160" s="13" t="s">
        <v>22490</v>
      </c>
      <c r="F13160" s="13" t="s">
        <v>24</v>
      </c>
      <c r="G13160" s="14" t="s">
        <v>139</v>
      </c>
      <c r="H13160" s="15">
        <f>HYPERLINK("https://docs.wto.org/imrd/directdoc.asp?DDFDocuments/t/G/SPS/NPHL10.DOC","EN")</f>
      </c>
      <c r="I13160" s="15">
        <f>HYPERLINK("https://docs.wto.org/imrd/directdoc.asp?DDFDocuments/u/G/SPS/NPHL10.DOC","FR")</f>
      </c>
      <c r="J13160" s="15">
        <f>HYPERLINK("https://docs.wto.org/imrd/directdoc.asp?DDFDocuments/v/G/SPS/NPHL10.DOC","ES")</f>
      </c>
    </row>
    <row r="13161">
      <c r="A13161" s="10" t="s">
        <v>22491</v>
      </c>
      <c r="B13161" s="11" t="s">
        <v>145</v>
      </c>
      <c r="C13161" s="10" t="s">
        <v>18</v>
      </c>
      <c r="D13161" s="12">
        <v>35999</v>
      </c>
      <c r="E13161" s="13" t="s">
        <v>22492</v>
      </c>
      <c r="F13161" s="13" t="s">
        <v>229</v>
      </c>
      <c r="G13161" s="14" t="s">
        <v>149</v>
      </c>
      <c r="H13161" s="15">
        <f>HYPERLINK("https://docs.wto.org/imrd/directdoc.asp?DDFDocuments/q/G/SPS/NPHL11.pdf","EN")</f>
      </c>
      <c r="I13161" s="15">
        <f>HYPERLINK("https://docs.wto.org/imrd/directdoc.asp?DDFDocuments/r/G/SPS/NPHL11.pdf","FR")</f>
      </c>
      <c r="J13161" s="15">
        <f>HYPERLINK("https://docs.wto.org/imrd/directdoc.asp?DDFDocuments/s/G/SPS/NPHL11.pdf","ES")</f>
      </c>
    </row>
    <row r="13162">
      <c r="A13162" s="10" t="s">
        <v>22493</v>
      </c>
      <c r="B13162" s="11" t="s">
        <v>365</v>
      </c>
      <c r="C13162" s="10" t="s">
        <v>18</v>
      </c>
      <c r="D13162" s="12">
        <v>35997</v>
      </c>
      <c r="E13162" s="13" t="s">
        <v>13258</v>
      </c>
      <c r="F13162" s="13" t="s">
        <v>1282</v>
      </c>
      <c r="G13162" s="14"/>
      <c r="H13162" s="15">
        <f>HYPERLINK("https://docs.wto.org/imrd/directdoc.asp?DDFDocuments/t/G/SPS/NCHL18.DOC","EN")</f>
      </c>
      <c r="I13162" s="15">
        <f>HYPERLINK("https://docs.wto.org/imrd/directdoc.asp?DDFDocuments/u/G/SPS/NCHL18.DOC","FR")</f>
      </c>
      <c r="J13162" s="15">
        <f>HYPERLINK("https://docs.wto.org/imrd/directdoc.asp?DDFDocuments/v/G/SPS/NCHL18.DOC","ES")</f>
      </c>
    </row>
    <row r="13163">
      <c r="A13163" s="10" t="s">
        <v>22494</v>
      </c>
      <c r="B13163" s="11" t="s">
        <v>365</v>
      </c>
      <c r="C13163" s="10" t="s">
        <v>18</v>
      </c>
      <c r="D13163" s="12">
        <v>35997</v>
      </c>
      <c r="E13163" s="13" t="s">
        <v>22495</v>
      </c>
      <c r="F13163" s="13" t="s">
        <v>1282</v>
      </c>
      <c r="G13163" s="14"/>
      <c r="H13163" s="15">
        <f>HYPERLINK("https://docs.wto.org/imrd/directdoc.asp?DDFDocuments/t/G/SPS/NCHL20.DOC","EN")</f>
      </c>
      <c r="I13163" s="15">
        <f>HYPERLINK("https://docs.wto.org/imrd/directdoc.asp?DDFDocuments/u/G/SPS/NCHL20.DOC","FR")</f>
      </c>
      <c r="J13163" s="15">
        <f>HYPERLINK("https://docs.wto.org/imrd/directdoc.asp?DDFDocuments/v/G/SPS/NCHL20.DOC","ES")</f>
      </c>
    </row>
    <row r="13164">
      <c r="A13164" s="10" t="s">
        <v>22496</v>
      </c>
      <c r="B13164" s="11" t="s">
        <v>720</v>
      </c>
      <c r="C13164" s="10" t="s">
        <v>18</v>
      </c>
      <c r="D13164" s="12">
        <v>35997</v>
      </c>
      <c r="E13164" s="13" t="s">
        <v>22497</v>
      </c>
      <c r="F13164" s="13" t="s">
        <v>5438</v>
      </c>
      <c r="G13164" s="14"/>
      <c r="H13164" s="15">
        <f>HYPERLINK("https://docs.wto.org/imrd/directdoc.asp?DDFDocuments/t/G/SPS/NSLV14.DOC","EN")</f>
      </c>
      <c r="I13164" s="15">
        <f>HYPERLINK("https://docs.wto.org/imrd/directdoc.asp?DDFDocuments/u/G/SPS/NSLV14.DOC","FR")</f>
      </c>
      <c r="J13164" s="15">
        <f>HYPERLINK("https://docs.wto.org/imrd/directdoc.asp?DDFDocuments/v/G/SPS/NSLV14.DOC","ES")</f>
      </c>
    </row>
    <row r="13165">
      <c r="A13165" s="10" t="s">
        <v>22498</v>
      </c>
      <c r="B13165" s="11" t="s">
        <v>720</v>
      </c>
      <c r="C13165" s="10" t="s">
        <v>18</v>
      </c>
      <c r="D13165" s="12">
        <v>35997</v>
      </c>
      <c r="E13165" s="13" t="s">
        <v>22497</v>
      </c>
      <c r="F13165" s="13" t="s">
        <v>144</v>
      </c>
      <c r="G13165" s="14"/>
      <c r="H13165" s="15">
        <f>HYPERLINK("https://docs.wto.org/imrd/directdoc.asp?DDFDocuments/t/G/SPS/NSLV16.DOC","EN")</f>
      </c>
      <c r="I13165" s="15">
        <f>HYPERLINK("https://docs.wto.org/imrd/directdoc.asp?DDFDocuments/u/G/SPS/NSLV16.DOC","FR")</f>
      </c>
      <c r="J13165" s="15">
        <f>HYPERLINK("https://docs.wto.org/imrd/directdoc.asp?DDFDocuments/v/G/SPS/NSLV16.DOC","ES")</f>
      </c>
    </row>
    <row r="13166">
      <c r="A13166" s="10" t="s">
        <v>22499</v>
      </c>
      <c r="B13166" s="11" t="s">
        <v>72</v>
      </c>
      <c r="C13166" s="10" t="s">
        <v>18</v>
      </c>
      <c r="D13166" s="12">
        <v>35993</v>
      </c>
      <c r="E13166" s="13" t="s">
        <v>2478</v>
      </c>
      <c r="F13166" s="13" t="s">
        <v>16817</v>
      </c>
      <c r="G13166" s="14"/>
      <c r="H13166" s="15">
        <f>HYPERLINK("https://docs.wto.org/imrd/directdoc.asp?DDFDocuments/t/G/SPS/NCAN40.DOC","EN")</f>
      </c>
      <c r="I13166" s="15">
        <f>HYPERLINK("https://docs.wto.org/imrd/directdoc.asp?DDFDocuments/u/G/SPS/NCAN40.DOC","FR")</f>
      </c>
      <c r="J13166" s="15">
        <f>HYPERLINK("https://docs.wto.org/imrd/directdoc.asp?DDFDocuments/v/G/SPS/NCAN40.DOC","ES")</f>
      </c>
    </row>
    <row r="13167">
      <c r="A13167" s="10" t="s">
        <v>22500</v>
      </c>
      <c r="B13167" s="11" t="s">
        <v>365</v>
      </c>
      <c r="C13167" s="10" t="s">
        <v>18</v>
      </c>
      <c r="D13167" s="12">
        <v>35992</v>
      </c>
      <c r="E13167" s="13" t="s">
        <v>22501</v>
      </c>
      <c r="F13167" s="13" t="s">
        <v>992</v>
      </c>
      <c r="G13167" s="14"/>
      <c r="H13167" s="15">
        <f>HYPERLINK("https://docs.wto.org/imrd/directdoc.asp?DDFDocuments/t/G/SPS/NCHL19.DOC","EN")</f>
      </c>
      <c r="I13167" s="15">
        <f>HYPERLINK("https://docs.wto.org/imrd/directdoc.asp?DDFDocuments/u/G/SPS/NCHL19.DOC","FR")</f>
      </c>
      <c r="J13167" s="15">
        <f>HYPERLINK("https://docs.wto.org/imrd/directdoc.asp?DDFDocuments/v/G/SPS/NCHL19.DOC","ES")</f>
      </c>
    </row>
    <row r="13168">
      <c r="A13168" s="10" t="s">
        <v>22502</v>
      </c>
      <c r="B13168" s="11" t="s">
        <v>1096</v>
      </c>
      <c r="C13168" s="10" t="s">
        <v>18</v>
      </c>
      <c r="D13168" s="12">
        <v>35991</v>
      </c>
      <c r="E13168" s="13" t="s">
        <v>22503</v>
      </c>
      <c r="F13168" s="13" t="s">
        <v>1282</v>
      </c>
      <c r="G13168" s="14"/>
      <c r="H13168" s="15">
        <f>HYPERLINK("https://docs.wto.org/imrd/directdoc.asp?DDFDocuments/t/G/SPS/NSGP3.DOC","EN")</f>
      </c>
      <c r="I13168" s="15">
        <f>HYPERLINK("https://docs.wto.org/imrd/directdoc.asp?DDFDocuments/u/G/SPS/NSGP3.DOC","FR")</f>
      </c>
      <c r="J13168" s="15">
        <f>HYPERLINK("https://docs.wto.org/imrd/directdoc.asp?DDFDocuments/v/G/SPS/NSGP3.DOC","ES")</f>
      </c>
    </row>
    <row r="13169">
      <c r="A13169" s="10" t="s">
        <v>22504</v>
      </c>
      <c r="B13169" s="11" t="s">
        <v>720</v>
      </c>
      <c r="C13169" s="10" t="s">
        <v>18</v>
      </c>
      <c r="D13169" s="12">
        <v>35991</v>
      </c>
      <c r="E13169" s="13" t="s">
        <v>22505</v>
      </c>
      <c r="F13169" s="13" t="s">
        <v>1550</v>
      </c>
      <c r="G13169" s="14"/>
      <c r="H13169" s="15">
        <f>HYPERLINK("https://docs.wto.org/imrd/directdoc.asp?DDFDocuments/t/G/SPS/NSLV12.DOC","EN")</f>
      </c>
      <c r="I13169" s="15">
        <f>HYPERLINK("https://docs.wto.org/imrd/directdoc.asp?DDFDocuments/u/G/SPS/NSLV12.DOC","FR")</f>
      </c>
      <c r="J13169" s="15">
        <f>HYPERLINK("https://docs.wto.org/imrd/directdoc.asp?DDFDocuments/v/G/SPS/NSLV12.DOC","ES")</f>
      </c>
    </row>
    <row r="13170">
      <c r="A13170" s="10" t="s">
        <v>22506</v>
      </c>
      <c r="B13170" s="11" t="s">
        <v>720</v>
      </c>
      <c r="C13170" s="10" t="s">
        <v>18</v>
      </c>
      <c r="D13170" s="12">
        <v>35991</v>
      </c>
      <c r="E13170" s="13" t="s">
        <v>6929</v>
      </c>
      <c r="F13170" s="13" t="s">
        <v>1550</v>
      </c>
      <c r="G13170" s="14"/>
      <c r="H13170" s="15">
        <f>HYPERLINK("https://docs.wto.org/imrd/directdoc.asp?DDFDocuments/t/G/SPS/NSLV13.DOC","EN")</f>
      </c>
      <c r="I13170" s="15">
        <f>HYPERLINK("https://docs.wto.org/imrd/directdoc.asp?DDFDocuments/u/G/SPS/NSLV13.DOC","FR")</f>
      </c>
      <c r="J13170" s="15">
        <f>HYPERLINK("https://docs.wto.org/imrd/directdoc.asp?DDFDocuments/v/G/SPS/NSLV13.DOC","ES")</f>
      </c>
    </row>
    <row r="13171">
      <c r="A13171" s="10" t="s">
        <v>22507</v>
      </c>
      <c r="B13171" s="11" t="s">
        <v>720</v>
      </c>
      <c r="C13171" s="10" t="s">
        <v>18</v>
      </c>
      <c r="D13171" s="12">
        <v>35991</v>
      </c>
      <c r="E13171" s="13" t="s">
        <v>21999</v>
      </c>
      <c r="F13171" s="13" t="s">
        <v>3627</v>
      </c>
      <c r="G13171" s="14"/>
      <c r="H13171" s="15">
        <f>HYPERLINK("https://docs.wto.org/imrd/directdoc.asp?DDFDocuments/t/G/SPS/NSLV15.DOC","EN")</f>
      </c>
      <c r="I13171" s="15">
        <f>HYPERLINK("https://docs.wto.org/imrd/directdoc.asp?DDFDocuments/u/G/SPS/NSLV15.DOC","FR")</f>
      </c>
      <c r="J13171" s="15">
        <f>HYPERLINK("https://docs.wto.org/imrd/directdoc.asp?DDFDocuments/v/G/SPS/NSLV15.DOC","ES")</f>
      </c>
    </row>
    <row r="13172">
      <c r="A13172" s="10" t="s">
        <v>22508</v>
      </c>
      <c r="B13172" s="11" t="s">
        <v>720</v>
      </c>
      <c r="C13172" s="10" t="s">
        <v>18</v>
      </c>
      <c r="D13172" s="12">
        <v>35986</v>
      </c>
      <c r="E13172" s="13" t="s">
        <v>22509</v>
      </c>
      <c r="F13172" s="13" t="s">
        <v>7997</v>
      </c>
      <c r="G13172" s="14"/>
      <c r="H13172" s="15">
        <f>HYPERLINK("https://docs.wto.org/imrd/directdoc.asp?DDFDocuments/q/G/SPS/NSLV7.pdf","EN")</f>
      </c>
      <c r="I13172" s="15">
        <f>HYPERLINK("https://docs.wto.org/imrd/directdoc.asp?DDFDocuments/r/G/SPS/NSLV7.pdf","FR")</f>
      </c>
      <c r="J13172" s="15">
        <f>HYPERLINK("https://docs.wto.org/imrd/directdoc.asp?DDFDocuments/s/G/SPS/NSLV7.pdf","ES")</f>
      </c>
    </row>
    <row r="13173">
      <c r="A13173" s="10" t="s">
        <v>22510</v>
      </c>
      <c r="B13173" s="11" t="s">
        <v>720</v>
      </c>
      <c r="C13173" s="10" t="s">
        <v>18</v>
      </c>
      <c r="D13173" s="12">
        <v>35985</v>
      </c>
      <c r="E13173" s="13" t="s">
        <v>22509</v>
      </c>
      <c r="F13173" s="13" t="s">
        <v>158</v>
      </c>
      <c r="G13173" s="14"/>
      <c r="H13173" s="15">
        <f>HYPERLINK("https://docs.wto.org/imrd/directdoc.asp?DDFDocuments/t/G/SPS/NSLV6.DOC","EN")</f>
      </c>
      <c r="I13173" s="15">
        <f>HYPERLINK("https://docs.wto.org/imrd/directdoc.asp?DDFDocuments/u/G/SPS/NSLV6.DOC","FR")</f>
      </c>
      <c r="J13173" s="15">
        <f>HYPERLINK("https://docs.wto.org/imrd/directdoc.asp?DDFDocuments/v/G/SPS/NSLV6.DOC","ES")</f>
      </c>
    </row>
    <row r="13174">
      <c r="A13174" s="10" t="s">
        <v>22511</v>
      </c>
      <c r="B13174" s="11" t="s">
        <v>720</v>
      </c>
      <c r="C13174" s="10" t="s">
        <v>18</v>
      </c>
      <c r="D13174" s="12">
        <v>35985</v>
      </c>
      <c r="E13174" s="13" t="s">
        <v>22512</v>
      </c>
      <c r="F13174" s="13" t="s">
        <v>158</v>
      </c>
      <c r="G13174" s="14"/>
      <c r="H13174" s="15">
        <f>HYPERLINK("https://docs.wto.org/imrd/directdoc.asp?DDFDocuments/q/G/SPS/NSLV8.pdf","EN")</f>
      </c>
      <c r="I13174" s="15">
        <f>HYPERLINK("https://docs.wto.org/imrd/directdoc.asp?DDFDocuments/r/G/SPS/NSLV8.pdf","FR")</f>
      </c>
      <c r="J13174" s="15">
        <f>HYPERLINK("https://docs.wto.org/imrd/directdoc.asp?DDFDocuments/s/G/SPS/NSLV8.pdf","ES")</f>
      </c>
    </row>
    <row r="13175">
      <c r="A13175" s="10" t="s">
        <v>22513</v>
      </c>
      <c r="B13175" s="11" t="s">
        <v>432</v>
      </c>
      <c r="C13175" s="10" t="s">
        <v>12</v>
      </c>
      <c r="D13175" s="12">
        <v>35970</v>
      </c>
      <c r="E13175" s="13" t="s">
        <v>3006</v>
      </c>
      <c r="F13175" s="13" t="s">
        <v>4116</v>
      </c>
      <c r="G13175" s="14" t="s">
        <v>134</v>
      </c>
      <c r="H13175" s="15">
        <f>HYPERLINK("https://docs.wto.org/imrd/directdoc.asp?DDFDocuments/q/G/SPS/NCZE16.pdf","EN")</f>
      </c>
      <c r="I13175" s="15">
        <f>HYPERLINK("https://docs.wto.org/imrd/directdoc.asp?DDFDocuments/r/G/SPS/NCZE16.pdf","FR")</f>
      </c>
      <c r="J13175" s="15">
        <f>HYPERLINK("https://docs.wto.org/imrd/directdoc.asp?DDFDocuments/s/G/SPS/NCZE16.pdf","ES")</f>
      </c>
    </row>
    <row r="13176">
      <c r="A13176" s="10" t="s">
        <v>22514</v>
      </c>
      <c r="B13176" s="11" t="s">
        <v>554</v>
      </c>
      <c r="C13176" s="10" t="s">
        <v>18</v>
      </c>
      <c r="D13176" s="12">
        <v>35970</v>
      </c>
      <c r="E13176" s="13" t="s">
        <v>22515</v>
      </c>
      <c r="F13176" s="13" t="s">
        <v>17979</v>
      </c>
      <c r="G13176" s="14"/>
      <c r="H13176" s="15">
        <f>HYPERLINK("https://docs.wto.org/imrd/directdoc.asp?DDFDocuments/q/G/SPS/NSVK11.pdf","EN")</f>
      </c>
      <c r="I13176" s="15">
        <f>HYPERLINK("https://docs.wto.org/imrd/directdoc.asp?DDFDocuments/r/G/SPS/NSVK11.pdf","FR")</f>
      </c>
      <c r="J13176" s="15">
        <f>HYPERLINK("https://docs.wto.org/imrd/directdoc.asp?DDFDocuments/s/G/SPS/NSVK11.pdf","ES")</f>
      </c>
    </row>
    <row r="13177">
      <c r="A13177" s="10" t="s">
        <v>22516</v>
      </c>
      <c r="B13177" s="11" t="s">
        <v>195</v>
      </c>
      <c r="C13177" s="10" t="s">
        <v>18</v>
      </c>
      <c r="D13177" s="12">
        <v>35963</v>
      </c>
      <c r="E13177" s="13" t="s">
        <v>22517</v>
      </c>
      <c r="F13177" s="13" t="s">
        <v>144</v>
      </c>
      <c r="G13177" s="14"/>
      <c r="H13177" s="15">
        <f>HYPERLINK("https://docs.wto.org/imrd/directdoc.asp?DDFDocuments/t/G/SPS/NNZL18.DOC","EN")</f>
      </c>
      <c r="I13177" s="15">
        <f>HYPERLINK("https://docs.wto.org/imrd/directdoc.asp?DDFDocuments/u/G/SPS/NNZL18.DOC","FR")</f>
      </c>
      <c r="J13177" s="15">
        <f>HYPERLINK("https://docs.wto.org/imrd/directdoc.asp?DDFDocuments/v/G/SPS/NNZL18.DOC","ES")</f>
      </c>
    </row>
    <row r="13178">
      <c r="A13178" s="10" t="s">
        <v>22518</v>
      </c>
      <c r="B13178" s="11" t="s">
        <v>161</v>
      </c>
      <c r="C13178" s="10" t="s">
        <v>40</v>
      </c>
      <c r="D13178" s="12">
        <v>35963</v>
      </c>
      <c r="E13178" s="13" t="s">
        <v>19</v>
      </c>
      <c r="F13178" s="13" t="s">
        <v>5163</v>
      </c>
      <c r="G13178" s="14"/>
      <c r="H13178" s="15">
        <f>HYPERLINK("https://docs.wto.org/imrd/directdoc.asp?DDFDocuments/t/G/SPS/NUSA121A1.DOC","EN")</f>
      </c>
      <c r="I13178" s="15">
        <f>HYPERLINK("https://docs.wto.org/imrd/directdoc.asp?DDFDocuments/u/G/SPS/NUSA121A1.DOC","FR")</f>
      </c>
      <c r="J13178" s="15">
        <f>HYPERLINK("https://docs.wto.org/imrd/directdoc.asp?DDFDocuments/v/G/SPS/NUSA121A1.DOC","ES")</f>
      </c>
    </row>
    <row r="13179">
      <c r="A13179" s="10" t="s">
        <v>22519</v>
      </c>
      <c r="B13179" s="11" t="s">
        <v>161</v>
      </c>
      <c r="C13179" s="10" t="s">
        <v>18</v>
      </c>
      <c r="D13179" s="12">
        <v>35963</v>
      </c>
      <c r="E13179" s="13" t="s">
        <v>16820</v>
      </c>
      <c r="F13179" s="13" t="s">
        <v>186</v>
      </c>
      <c r="G13179" s="14" t="s">
        <v>87</v>
      </c>
      <c r="H13179" s="15">
        <f>HYPERLINK("https://docs.wto.org/imrd/directdoc.asp?DDFDocuments/t/G/SPS/NUSA125.DOC","EN")</f>
      </c>
      <c r="I13179" s="15">
        <f>HYPERLINK("https://docs.wto.org/imrd/directdoc.asp?DDFDocuments/u/G/SPS/NUSA125.DOC","FR")</f>
      </c>
      <c r="J13179" s="15">
        <f>HYPERLINK("https://docs.wto.org/imrd/directdoc.asp?DDFDocuments/v/G/SPS/NUSA125.DOC","ES")</f>
      </c>
    </row>
    <row r="13180">
      <c r="A13180" s="10" t="s">
        <v>22520</v>
      </c>
      <c r="B13180" s="11" t="s">
        <v>34</v>
      </c>
      <c r="C13180" s="10" t="s">
        <v>18</v>
      </c>
      <c r="D13180" s="12">
        <v>35955</v>
      </c>
      <c r="E13180" s="13" t="s">
        <v>22521</v>
      </c>
      <c r="F13180" s="13" t="s">
        <v>74</v>
      </c>
      <c r="G13180" s="14"/>
      <c r="H13180" s="15">
        <f>HYPERLINK("https://docs.wto.org/imrd/directdoc.asp?DDFDocuments/t/G/SPS/NJPN36.DOC","EN")</f>
      </c>
      <c r="I13180" s="15">
        <f>HYPERLINK("https://docs.wto.org/imrd/directdoc.asp?DDFDocuments/u/G/SPS/NJPN36.DOC","FR")</f>
      </c>
      <c r="J13180" s="15">
        <f>HYPERLINK("https://docs.wto.org/imrd/directdoc.asp?DDFDocuments/v/G/SPS/NJPN36.DOC","ES")</f>
      </c>
    </row>
    <row r="13181">
      <c r="A13181" s="10" t="s">
        <v>22522</v>
      </c>
      <c r="B13181" s="11" t="s">
        <v>161</v>
      </c>
      <c r="C13181" s="10" t="s">
        <v>18</v>
      </c>
      <c r="D13181" s="12">
        <v>35955</v>
      </c>
      <c r="E13181" s="13" t="s">
        <v>22523</v>
      </c>
      <c r="F13181" s="13" t="s">
        <v>3102</v>
      </c>
      <c r="G13181" s="14"/>
      <c r="H13181" s="15">
        <f>HYPERLINK("https://docs.wto.org/imrd/directdoc.asp?DDFDocuments/t/G/SPS/NUSA124.DOC","EN")</f>
      </c>
      <c r="I13181" s="15">
        <f>HYPERLINK("https://docs.wto.org/imrd/directdoc.asp?DDFDocuments/u/G/SPS/NUSA124.DOC","FR")</f>
      </c>
      <c r="J13181" s="15">
        <f>HYPERLINK("https://docs.wto.org/imrd/directdoc.asp?DDFDocuments/v/G/SPS/NUSA124.DOC","ES")</f>
      </c>
    </row>
    <row r="13182">
      <c r="A13182" s="10" t="s">
        <v>22524</v>
      </c>
      <c r="B13182" s="11" t="s">
        <v>47</v>
      </c>
      <c r="C13182" s="10" t="s">
        <v>18</v>
      </c>
      <c r="D13182" s="12">
        <v>35944</v>
      </c>
      <c r="E13182" s="13" t="s">
        <v>22525</v>
      </c>
      <c r="F13182" s="13" t="s">
        <v>476</v>
      </c>
      <c r="G13182" s="14"/>
      <c r="H13182" s="15">
        <f>HYPERLINK("https://docs.wto.org/imrd/directdoc.asp?DDFDocuments/t/G/SPS/NPOL7.DOC","EN")</f>
      </c>
      <c r="I13182" s="15">
        <f>HYPERLINK("https://docs.wto.org/imrd/directdoc.asp?DDFDocuments/u/G/SPS/NPOL7.DOC","FR")</f>
      </c>
      <c r="J13182" s="15">
        <f>HYPERLINK("https://docs.wto.org/imrd/directdoc.asp?DDFDocuments/v/G/SPS/NPOL7.DOC","ES")</f>
      </c>
    </row>
    <row r="13183">
      <c r="A13183" s="10" t="s">
        <v>22526</v>
      </c>
      <c r="B13183" s="11" t="s">
        <v>47</v>
      </c>
      <c r="C13183" s="10" t="s">
        <v>18</v>
      </c>
      <c r="D13183" s="12">
        <v>35944</v>
      </c>
      <c r="E13183" s="13" t="s">
        <v>22527</v>
      </c>
      <c r="F13183" s="13" t="s">
        <v>476</v>
      </c>
      <c r="G13183" s="14"/>
      <c r="H13183" s="15">
        <f>HYPERLINK("https://docs.wto.org/imrd/directdoc.asp?DDFDocuments/t/G/SPS/NPOL8.DOC","EN")</f>
      </c>
      <c r="I13183" s="15">
        <f>HYPERLINK("https://docs.wto.org/imrd/directdoc.asp?DDFDocuments/u/G/SPS/NPOL8.DOC","FR")</f>
      </c>
      <c r="J13183" s="15">
        <f>HYPERLINK("https://docs.wto.org/imrd/directdoc.asp?DDFDocuments/v/G/SPS/NPOL8.DOC","ES")</f>
      </c>
    </row>
    <row r="13184">
      <c r="A13184" s="10" t="s">
        <v>22528</v>
      </c>
      <c r="B13184" s="11" t="s">
        <v>161</v>
      </c>
      <c r="C13184" s="10" t="s">
        <v>18</v>
      </c>
      <c r="D13184" s="12">
        <v>35941</v>
      </c>
      <c r="E13184" s="13" t="s">
        <v>22529</v>
      </c>
      <c r="F13184" s="13" t="s">
        <v>144</v>
      </c>
      <c r="G13184" s="14" t="s">
        <v>624</v>
      </c>
      <c r="H13184" s="15">
        <f>HYPERLINK("https://docs.wto.org/imrd/directdoc.asp?DDFDocuments/t/G/SPS/NUSA123.DOC","EN")</f>
      </c>
      <c r="I13184" s="15">
        <f>HYPERLINK("https://docs.wto.org/imrd/directdoc.asp?DDFDocuments/u/G/SPS/NUSA123.DOC","FR")</f>
      </c>
      <c r="J13184" s="15">
        <f>HYPERLINK("https://docs.wto.org/imrd/directdoc.asp?DDFDocuments/v/G/SPS/NUSA123.DOC","ES")</f>
      </c>
    </row>
    <row r="13185">
      <c r="A13185" s="10" t="s">
        <v>22530</v>
      </c>
      <c r="B13185" s="11" t="s">
        <v>188</v>
      </c>
      <c r="C13185" s="10" t="s">
        <v>18</v>
      </c>
      <c r="D13185" s="12">
        <v>35940</v>
      </c>
      <c r="E13185" s="13" t="s">
        <v>22531</v>
      </c>
      <c r="F13185" s="13" t="s">
        <v>3303</v>
      </c>
      <c r="G13185" s="14" t="s">
        <v>22532</v>
      </c>
      <c r="H13185" s="15">
        <f>HYPERLINK("https://docs.wto.org/imrd/directdoc.asp?DDFDocuments/t/G/SPS/naus71.DOC","EN")</f>
      </c>
      <c r="I13185" s="15">
        <f>HYPERLINK("https://docs.wto.org/imrd/directdoc.asp?DDFDocuments/u/G/SPS/naus71.DOC","FR")</f>
      </c>
      <c r="J13185" s="15">
        <f>HYPERLINK("https://docs.wto.org/imrd/directdoc.asp?DDFDocuments/v/G/SPS/naus71.DOC","ES")</f>
      </c>
    </row>
    <row r="13186">
      <c r="A13186" s="10" t="s">
        <v>22533</v>
      </c>
      <c r="B13186" s="11" t="s">
        <v>79</v>
      </c>
      <c r="C13186" s="10" t="s">
        <v>12</v>
      </c>
      <c r="D13186" s="12">
        <v>35928</v>
      </c>
      <c r="E13186" s="13" t="s">
        <v>22534</v>
      </c>
      <c r="F13186" s="13" t="s">
        <v>144</v>
      </c>
      <c r="G13186" s="14" t="s">
        <v>349</v>
      </c>
      <c r="H13186" s="15">
        <f>HYPERLINK("https://docs.wto.org/imrd/directdoc.asp?DDFDocuments/t/G/SPS/NCOL24.WPF","EN")</f>
      </c>
      <c r="I13186" s="15">
        <f>HYPERLINK("https://docs.wto.org/imrd/directdoc.asp?DDFDocuments/u/G/SPS/NCOL24.WPF","FR")</f>
      </c>
      <c r="J13186" s="15">
        <f>HYPERLINK("https://docs.wto.org/imrd/directdoc.asp?DDFDocuments/v/G/SPS/NCOL24.WPF","ES")</f>
      </c>
    </row>
    <row r="13187">
      <c r="A13187" s="10" t="s">
        <v>22535</v>
      </c>
      <c r="B13187" s="11" t="s">
        <v>161</v>
      </c>
      <c r="C13187" s="10" t="s">
        <v>18</v>
      </c>
      <c r="D13187" s="12">
        <v>35923</v>
      </c>
      <c r="E13187" s="13" t="s">
        <v>22536</v>
      </c>
      <c r="F13187" s="13" t="s">
        <v>5891</v>
      </c>
      <c r="G13187" s="14" t="s">
        <v>520</v>
      </c>
      <c r="H13187" s="15">
        <f>HYPERLINK("https://docs.wto.org/imrd/directdoc.asp?DDFDocuments/t/G/SPS/NUSA119.DOC","EN")</f>
      </c>
      <c r="I13187" s="15">
        <f>HYPERLINK("https://docs.wto.org/imrd/directdoc.asp?DDFDocuments/u/G/SPS/NUSA119.DOC","FR")</f>
      </c>
      <c r="J13187" s="15">
        <f>HYPERLINK("https://docs.wto.org/imrd/directdoc.asp?DDFDocuments/v/G/SPS/NUSA119.DOC","ES")</f>
      </c>
    </row>
    <row r="13188">
      <c r="A13188" s="10" t="s">
        <v>22537</v>
      </c>
      <c r="B13188" s="11" t="s">
        <v>161</v>
      </c>
      <c r="C13188" s="10" t="s">
        <v>18</v>
      </c>
      <c r="D13188" s="12">
        <v>35923</v>
      </c>
      <c r="E13188" s="13" t="s">
        <v>22538</v>
      </c>
      <c r="F13188" s="13" t="s">
        <v>992</v>
      </c>
      <c r="G13188" s="14"/>
      <c r="H13188" s="15">
        <f>HYPERLINK("https://docs.wto.org/imrd/directdoc.asp?DDFDocuments/t/G/SPS/NUSA121.DOC","EN")</f>
      </c>
      <c r="I13188" s="15">
        <f>HYPERLINK("https://docs.wto.org/imrd/directdoc.asp?DDFDocuments/u/G/SPS/NUSA121.DOC","FR")</f>
      </c>
      <c r="J13188" s="15">
        <f>HYPERLINK("https://docs.wto.org/imrd/directdoc.asp?DDFDocuments/v/G/SPS/NUSA121.DOC","ES")</f>
      </c>
    </row>
    <row r="13189">
      <c r="A13189" s="10" t="s">
        <v>22539</v>
      </c>
      <c r="B13189" s="11" t="s">
        <v>233</v>
      </c>
      <c r="C13189" s="10" t="s">
        <v>12</v>
      </c>
      <c r="D13189" s="12">
        <v>35913</v>
      </c>
      <c r="E13189" s="13" t="s">
        <v>19</v>
      </c>
      <c r="F13189" s="13" t="s">
        <v>7603</v>
      </c>
      <c r="G13189" s="14"/>
      <c r="H13189" s="15">
        <f>HYPERLINK("https://docs.wto.org/imrd/directdoc.asp?DDFDocuments/t/G/SPS/NPER4R1.WPF","EN")</f>
      </c>
      <c r="I13189" s="15">
        <f>HYPERLINK("https://docs.wto.org/imrd/directdoc.asp?DDFDocuments/u/G/SPS/NPER4R1.WPF","FR")</f>
      </c>
      <c r="J13189" s="15">
        <f>HYPERLINK("https://docs.wto.org/imrd/directdoc.asp?DDFDocuments/v/G/SPS/NPER4R1.WPF","ES")</f>
      </c>
    </row>
    <row r="13190">
      <c r="A13190" s="10" t="s">
        <v>22540</v>
      </c>
      <c r="B13190" s="11" t="s">
        <v>161</v>
      </c>
      <c r="C13190" s="10" t="s">
        <v>18</v>
      </c>
      <c r="D13190" s="12">
        <v>35902</v>
      </c>
      <c r="E13190" s="13" t="s">
        <v>1526</v>
      </c>
      <c r="F13190" s="13" t="s">
        <v>24</v>
      </c>
      <c r="G13190" s="14"/>
      <c r="H13190" s="15">
        <f>HYPERLINK("https://docs.wto.org/imrd/directdoc.asp?DDFDocuments/t/G/SPS/NUSA118.WPF","EN")</f>
      </c>
      <c r="I13190" s="15">
        <f>HYPERLINK("https://docs.wto.org/imrd/directdoc.asp?DDFDocuments/u/G/SPS/NUSA118.WPF","FR")</f>
      </c>
      <c r="J13190" s="15">
        <f>HYPERLINK("https://docs.wto.org/imrd/directdoc.asp?DDFDocuments/v/G/SPS/NUSA118.WPF","ES")</f>
      </c>
    </row>
    <row r="13191">
      <c r="A13191" s="10" t="s">
        <v>22541</v>
      </c>
      <c r="B13191" s="11" t="s">
        <v>72</v>
      </c>
      <c r="C13191" s="10" t="s">
        <v>18</v>
      </c>
      <c r="D13191" s="12">
        <v>35901</v>
      </c>
      <c r="E13191" s="13" t="s">
        <v>22542</v>
      </c>
      <c r="F13191" s="13" t="s">
        <v>7603</v>
      </c>
      <c r="G13191" s="14"/>
      <c r="H13191" s="15">
        <f>HYPERLINK("https://docs.wto.org/imrd/directdoc.asp?DDFDocuments/t/G/SPS/NCAN39.WPF","EN")</f>
      </c>
      <c r="I13191" s="15">
        <f>HYPERLINK("https://docs.wto.org/imrd/directdoc.asp?DDFDocuments/u/G/SPS/NCAN39.WPF","FR")</f>
      </c>
      <c r="J13191" s="15">
        <f>HYPERLINK("https://docs.wto.org/imrd/directdoc.asp?DDFDocuments/v/G/SPS/NCAN39.WPF","ES")</f>
      </c>
    </row>
    <row r="13192">
      <c r="A13192" s="10" t="s">
        <v>22543</v>
      </c>
      <c r="B13192" s="11" t="s">
        <v>47</v>
      </c>
      <c r="C13192" s="10" t="s">
        <v>18</v>
      </c>
      <c r="D13192" s="12">
        <v>35901</v>
      </c>
      <c r="E13192" s="13" t="s">
        <v>22544</v>
      </c>
      <c r="F13192" s="13" t="s">
        <v>262</v>
      </c>
      <c r="G13192" s="14"/>
      <c r="H13192" s="15">
        <f>HYPERLINK("https://docs.wto.org/imrd/directdoc.asp?DDFDocuments/t/G/SPS/NPOL4.WPF","EN")</f>
      </c>
      <c r="I13192" s="15">
        <f>HYPERLINK("https://docs.wto.org/imrd/directdoc.asp?DDFDocuments/u/G/SPS/NPOL4.WPF","FR")</f>
      </c>
      <c r="J13192" s="15">
        <f>HYPERLINK("https://docs.wto.org/imrd/directdoc.asp?DDFDocuments/v/G/SPS/NPOL4.WPF","ES")</f>
      </c>
    </row>
    <row r="13193">
      <c r="A13193" s="10" t="s">
        <v>22545</v>
      </c>
      <c r="B13193" s="11" t="s">
        <v>188</v>
      </c>
      <c r="C13193" s="10" t="s">
        <v>18</v>
      </c>
      <c r="D13193" s="12">
        <v>35899</v>
      </c>
      <c r="E13193" s="13" t="s">
        <v>22546</v>
      </c>
      <c r="F13193" s="13" t="s">
        <v>1282</v>
      </c>
      <c r="G13193" s="14" t="s">
        <v>72</v>
      </c>
      <c r="H13193" s="15">
        <f>HYPERLINK("https://docs.wto.org/imrd/directdoc.asp?DDFDocuments/t/G/SPS/NAUS70.WPF","EN")</f>
      </c>
      <c r="I13193" s="15">
        <f>HYPERLINK("https://docs.wto.org/imrd/directdoc.asp?DDFDocuments/u/G/SPS/NAUS70.WPF","FR")</f>
      </c>
      <c r="J13193" s="15">
        <f>HYPERLINK("https://docs.wto.org/imrd/directdoc.asp?DDFDocuments/v/G/SPS/NAUS70.WPF","ES")</f>
      </c>
    </row>
    <row r="13194">
      <c r="A13194" s="10" t="s">
        <v>22547</v>
      </c>
      <c r="B13194" s="11" t="s">
        <v>82</v>
      </c>
      <c r="C13194" s="10" t="s">
        <v>201</v>
      </c>
      <c r="D13194" s="12">
        <v>35887</v>
      </c>
      <c r="E13194" s="13" t="s">
        <v>19</v>
      </c>
      <c r="F13194" s="13" t="s">
        <v>10149</v>
      </c>
      <c r="G13194" s="14"/>
      <c r="H13194" s="15">
        <f>HYPERLINK("https://docs.wto.org/imrd/directdoc.asp?DDFDocuments/t/G/SPS/NEEC55C1.WPF","EN")</f>
      </c>
      <c r="I13194" s="15">
        <f>HYPERLINK("https://docs.wto.org/imrd/directdoc.asp?DDFDocuments/u/G/SPS/NEEC55C1.WPF","FR")</f>
      </c>
      <c r="J13194" s="15">
        <f>HYPERLINK("https://docs.wto.org/imrd/directdoc.asp?DDFDocuments/v/G/SPS/NEEC55C1.WPF","ES")</f>
      </c>
    </row>
    <row r="13195">
      <c r="A13195" s="10" t="s">
        <v>22548</v>
      </c>
      <c r="B13195" s="11" t="s">
        <v>34</v>
      </c>
      <c r="C13195" s="10" t="s">
        <v>18</v>
      </c>
      <c r="D13195" s="12">
        <v>35886</v>
      </c>
      <c r="E13195" s="13" t="s">
        <v>22549</v>
      </c>
      <c r="F13195" s="13" t="s">
        <v>11183</v>
      </c>
      <c r="G13195" s="14"/>
      <c r="H13195" s="15">
        <f>HYPERLINK("https://docs.wto.org/imrd/directdoc.asp?DDFDocuments/t/G/SPS/NJPN33.WPF","EN")</f>
      </c>
      <c r="I13195" s="15">
        <f>HYPERLINK("https://docs.wto.org/imrd/directdoc.asp?DDFDocuments/u/G/SPS/NJPN33.WPF","FR")</f>
      </c>
      <c r="J13195" s="15">
        <f>HYPERLINK("https://docs.wto.org/imrd/directdoc.asp?DDFDocuments/v/G/SPS/NJPN33.WPF","ES")</f>
      </c>
    </row>
    <row r="13196">
      <c r="A13196" s="10" t="s">
        <v>22550</v>
      </c>
      <c r="B13196" s="11" t="s">
        <v>34</v>
      </c>
      <c r="C13196" s="10" t="s">
        <v>18</v>
      </c>
      <c r="D13196" s="12">
        <v>35886</v>
      </c>
      <c r="E13196" s="13" t="s">
        <v>21536</v>
      </c>
      <c r="F13196" s="13" t="s">
        <v>11183</v>
      </c>
      <c r="G13196" s="14"/>
      <c r="H13196" s="15">
        <f>HYPERLINK("https://docs.wto.org/imrd/directdoc.asp?DDFDocuments/t/G/SPS/NJPN34.WPF","EN")</f>
      </c>
      <c r="I13196" s="15">
        <f>HYPERLINK("https://docs.wto.org/imrd/directdoc.asp?DDFDocuments/u/G/SPS/NJPN34.WPF","FR")</f>
      </c>
      <c r="J13196" s="15">
        <f>HYPERLINK("https://docs.wto.org/imrd/directdoc.asp?DDFDocuments/v/G/SPS/NJPN34.WPF","ES")</f>
      </c>
    </row>
    <row r="13197">
      <c r="A13197" s="10" t="s">
        <v>22551</v>
      </c>
      <c r="B13197" s="11" t="s">
        <v>554</v>
      </c>
      <c r="C13197" s="10" t="s">
        <v>18</v>
      </c>
      <c r="D13197" s="12">
        <v>35885</v>
      </c>
      <c r="E13197" s="13" t="s">
        <v>22552</v>
      </c>
      <c r="F13197" s="13" t="s">
        <v>80</v>
      </c>
      <c r="G13197" s="14"/>
      <c r="H13197" s="15">
        <f>HYPERLINK("https://docs.wto.org/imrd/directdoc.asp?DDFDocuments/t/G/SPS/NSVK10.WPF","EN")</f>
      </c>
      <c r="I13197" s="15">
        <f>HYPERLINK("https://docs.wto.org/imrd/directdoc.asp?DDFDocuments/u/G/SPS/NSVK10.WPF","FR")</f>
      </c>
      <c r="J13197" s="15">
        <f>HYPERLINK("https://docs.wto.org/imrd/directdoc.asp?DDFDocuments/v/G/SPS/NSVK10.WPF","ES")</f>
      </c>
    </row>
    <row r="13198">
      <c r="A13198" s="10" t="s">
        <v>22553</v>
      </c>
      <c r="B13198" s="11" t="s">
        <v>188</v>
      </c>
      <c r="C13198" s="10" t="s">
        <v>18</v>
      </c>
      <c r="D13198" s="12">
        <v>35880</v>
      </c>
      <c r="E13198" s="13" t="s">
        <v>22554</v>
      </c>
      <c r="F13198" s="13" t="s">
        <v>1282</v>
      </c>
      <c r="G13198" s="14"/>
      <c r="H13198" s="15">
        <f>HYPERLINK("https://docs.wto.org/imrd/directdoc.asp?DDFDocuments/t/G/SPS/NAUS69.WPF","EN")</f>
      </c>
      <c r="I13198" s="15">
        <f>HYPERLINK("https://docs.wto.org/imrd/directdoc.asp?DDFDocuments/u/G/SPS/NAUS69.WPF","FR")</f>
      </c>
      <c r="J13198" s="15">
        <f>HYPERLINK("https://docs.wto.org/imrd/directdoc.asp?DDFDocuments/v/G/SPS/NAUS69.WPF","ES")</f>
      </c>
    </row>
    <row r="13199">
      <c r="A13199" s="10" t="s">
        <v>22555</v>
      </c>
      <c r="B13199" s="11" t="s">
        <v>34</v>
      </c>
      <c r="C13199" s="10" t="s">
        <v>18</v>
      </c>
      <c r="D13199" s="12">
        <v>35879</v>
      </c>
      <c r="E13199" s="13" t="s">
        <v>22556</v>
      </c>
      <c r="F13199" s="13" t="s">
        <v>335</v>
      </c>
      <c r="G13199" s="14"/>
      <c r="H13199" s="15">
        <f>HYPERLINK("https://docs.wto.org/imrd/directdoc.asp?DDFDocuments/t/G/SPS/NJPN32.WPF","EN")</f>
      </c>
      <c r="I13199" s="15">
        <f>HYPERLINK("https://docs.wto.org/imrd/directdoc.asp?DDFDocuments/u/G/SPS/NJPN32.WPF","FR")</f>
      </c>
      <c r="J13199" s="15">
        <f>HYPERLINK("https://docs.wto.org/imrd/directdoc.asp?DDFDocuments/v/G/SPS/NJPN32.WPF","ES")</f>
      </c>
    </row>
    <row r="13200">
      <c r="A13200" s="10" t="s">
        <v>22557</v>
      </c>
      <c r="B13200" s="11" t="s">
        <v>153</v>
      </c>
      <c r="C13200" s="10" t="s">
        <v>18</v>
      </c>
      <c r="D13200" s="12">
        <v>35879</v>
      </c>
      <c r="E13200" s="13" t="s">
        <v>22558</v>
      </c>
      <c r="F13200" s="13" t="s">
        <v>22559</v>
      </c>
      <c r="G13200" s="14" t="s">
        <v>1120</v>
      </c>
      <c r="H13200" s="15">
        <f>HYPERLINK("https://docs.wto.org/imrd/directdoc.asp?DDFDocuments/q/G/SPS/NKOR45.pdf","EN")</f>
      </c>
      <c r="I13200" s="15">
        <f>HYPERLINK("https://docs.wto.org/imrd/directdoc.asp?DDFDocuments/r/G/SPS/NKOR45.pdf","FR")</f>
      </c>
      <c r="J13200" s="15">
        <f>HYPERLINK("https://docs.wto.org/imrd/directdoc.asp?DDFDocuments/s/G/SPS/NKOR45.pdf","ES")</f>
      </c>
    </row>
    <row r="13201">
      <c r="A13201" s="10" t="s">
        <v>22560</v>
      </c>
      <c r="B13201" s="11" t="s">
        <v>34</v>
      </c>
      <c r="C13201" s="10" t="s">
        <v>201</v>
      </c>
      <c r="D13201" s="12">
        <v>35874</v>
      </c>
      <c r="E13201" s="13" t="s">
        <v>19</v>
      </c>
      <c r="F13201" s="13" t="s">
        <v>24</v>
      </c>
      <c r="G13201" s="14"/>
      <c r="H13201" s="15">
        <f>HYPERLINK("https://docs.wto.org/imrd/directdoc.asp?DDFDocuments/t/G/SPS/NJPN30C1.WPF","EN")</f>
      </c>
      <c r="I13201" s="15">
        <f>HYPERLINK("https://docs.wto.org/imrd/directdoc.asp?DDFDocuments/u/G/SPS/NJPN30C1.WPF","FR")</f>
      </c>
      <c r="J13201" s="15">
        <f>HYPERLINK("https://docs.wto.org/imrd/directdoc.asp?DDFDocuments/v/G/SPS/NJPN30C1.WPF","ES")</f>
      </c>
    </row>
    <row r="13202">
      <c r="A13202" s="10" t="s">
        <v>22561</v>
      </c>
      <c r="B13202" s="11" t="s">
        <v>183</v>
      </c>
      <c r="C13202" s="10" t="s">
        <v>18</v>
      </c>
      <c r="D13202" s="12">
        <v>35872</v>
      </c>
      <c r="E13202" s="13" t="s">
        <v>22562</v>
      </c>
      <c r="F13202" s="13" t="s">
        <v>1282</v>
      </c>
      <c r="G13202" s="14"/>
      <c r="H13202" s="15">
        <f>HYPERLINK("https://docs.wto.org/imrd/directdoc.asp?DDFDocuments/t/G/SPS/NARG36.WPF","EN")</f>
      </c>
      <c r="I13202" s="15">
        <f>HYPERLINK("https://docs.wto.org/imrd/directdoc.asp?DDFDocuments/u/G/SPS/NARG36.WPF","FR")</f>
      </c>
      <c r="J13202" s="15">
        <f>HYPERLINK("https://docs.wto.org/imrd/directdoc.asp?DDFDocuments/v/G/SPS/NARG36.WPF","ES")</f>
      </c>
    </row>
    <row r="13203">
      <c r="A13203" s="10" t="s">
        <v>22563</v>
      </c>
      <c r="B13203" s="11" t="s">
        <v>183</v>
      </c>
      <c r="C13203" s="10" t="s">
        <v>18</v>
      </c>
      <c r="D13203" s="12">
        <v>35871</v>
      </c>
      <c r="E13203" s="13" t="s">
        <v>22564</v>
      </c>
      <c r="F13203" s="13" t="s">
        <v>5438</v>
      </c>
      <c r="G13203" s="14"/>
      <c r="H13203" s="15">
        <f>HYPERLINK("https://docs.wto.org/imrd/directdoc.asp?DDFDocuments/t/G/SPS/NARG35.WPF","EN")</f>
      </c>
      <c r="I13203" s="15">
        <f>HYPERLINK("https://docs.wto.org/imrd/directdoc.asp?DDFDocuments/u/G/SPS/NARG35.WPF","FR")</f>
      </c>
      <c r="J13203" s="15">
        <f>HYPERLINK("https://docs.wto.org/imrd/directdoc.asp?DDFDocuments/v/G/SPS/NARG35.WPF","ES")</f>
      </c>
    </row>
    <row r="13204">
      <c r="A13204" s="10" t="s">
        <v>22565</v>
      </c>
      <c r="B13204" s="11" t="s">
        <v>27</v>
      </c>
      <c r="C13204" s="10" t="s">
        <v>18</v>
      </c>
      <c r="D13204" s="12">
        <v>35871</v>
      </c>
      <c r="E13204" s="13" t="s">
        <v>22566</v>
      </c>
      <c r="F13204" s="13" t="s">
        <v>6597</v>
      </c>
      <c r="G13204" s="14"/>
      <c r="H13204" s="15">
        <f>HYPERLINK("https://docs.wto.org/imrd/directdoc.asp?DDFDocuments/t/G/SPS/NCRI20.WPF","EN")</f>
      </c>
      <c r="I13204" s="15">
        <f>HYPERLINK("https://docs.wto.org/imrd/directdoc.asp?DDFDocuments/u/G/SPS/NCRI20.WPF","FR")</f>
      </c>
      <c r="J13204" s="15">
        <f>HYPERLINK("https://docs.wto.org/imrd/directdoc.asp?DDFDocuments/v/G/SPS/NCRI20.WPF","ES")</f>
      </c>
    </row>
    <row r="13205">
      <c r="A13205" s="10" t="s">
        <v>22567</v>
      </c>
      <c r="B13205" s="11" t="s">
        <v>27</v>
      </c>
      <c r="C13205" s="10" t="s">
        <v>18</v>
      </c>
      <c r="D13205" s="12">
        <v>35871</v>
      </c>
      <c r="E13205" s="13" t="s">
        <v>22568</v>
      </c>
      <c r="F13205" s="13" t="s">
        <v>74</v>
      </c>
      <c r="G13205" s="14"/>
      <c r="H13205" s="15">
        <f>HYPERLINK("https://docs.wto.org/imrd/directdoc.asp?DDFDocuments/q/G/SPS/NCRI21.pdf","EN")</f>
      </c>
      <c r="I13205" s="15">
        <f>HYPERLINK("https://docs.wto.org/imrd/directdoc.asp?DDFDocuments/r/G/SPS/NCRI21.pdf","FR")</f>
      </c>
      <c r="J13205" s="15">
        <f>HYPERLINK("https://docs.wto.org/imrd/directdoc.asp?DDFDocuments/s/G/SPS/NCRI21.pdf","ES")</f>
      </c>
    </row>
    <row r="13206">
      <c r="A13206" s="10" t="s">
        <v>22569</v>
      </c>
      <c r="B13206" s="11" t="s">
        <v>82</v>
      </c>
      <c r="C13206" s="10" t="s">
        <v>201</v>
      </c>
      <c r="D13206" s="12">
        <v>35871</v>
      </c>
      <c r="E13206" s="13" t="s">
        <v>19</v>
      </c>
      <c r="F13206" s="13" t="s">
        <v>2192</v>
      </c>
      <c r="G13206" s="14"/>
      <c r="H13206" s="15">
        <f>HYPERLINK("https://docs.wto.org/imrd/directdoc.asp?DDFDocuments/t/G/SPS/NEEC56C1.WPF","EN")</f>
      </c>
      <c r="I13206" s="15">
        <f>HYPERLINK("https://docs.wto.org/imrd/directdoc.asp?DDFDocuments/u/G/SPS/NEEC56C1.WPF","FR")</f>
      </c>
      <c r="J13206" s="15">
        <f>HYPERLINK("https://docs.wto.org/imrd/directdoc.asp?DDFDocuments/v/G/SPS/NEEC56C1.WPF","ES")</f>
      </c>
    </row>
    <row r="13207">
      <c r="A13207" s="10" t="s">
        <v>22570</v>
      </c>
      <c r="B13207" s="11" t="s">
        <v>82</v>
      </c>
      <c r="C13207" s="10" t="s">
        <v>18</v>
      </c>
      <c r="D13207" s="12">
        <v>35866</v>
      </c>
      <c r="E13207" s="13" t="s">
        <v>22571</v>
      </c>
      <c r="F13207" s="13" t="s">
        <v>10149</v>
      </c>
      <c r="G13207" s="14"/>
      <c r="H13207" s="15">
        <f>HYPERLINK("https://docs.wto.org/imrd/directdoc.asp?DDFDocuments/t/G/SPS/NEEC55.WPF","EN")</f>
      </c>
      <c r="I13207" s="15">
        <f>HYPERLINK("https://docs.wto.org/imrd/directdoc.asp?DDFDocuments/u/G/SPS/NEEC55.WPF","FR")</f>
      </c>
      <c r="J13207" s="15">
        <f>HYPERLINK("https://docs.wto.org/imrd/directdoc.asp?DDFDocuments/v/G/SPS/NEEC55.WPF","ES")</f>
      </c>
    </row>
    <row r="13208">
      <c r="A13208" s="10" t="s">
        <v>22572</v>
      </c>
      <c r="B13208" s="11" t="s">
        <v>82</v>
      </c>
      <c r="C13208" s="10" t="s">
        <v>18</v>
      </c>
      <c r="D13208" s="12">
        <v>35866</v>
      </c>
      <c r="E13208" s="13" t="s">
        <v>1938</v>
      </c>
      <c r="F13208" s="13" t="s">
        <v>2192</v>
      </c>
      <c r="G13208" s="14"/>
      <c r="H13208" s="15">
        <f>HYPERLINK("https://docs.wto.org/imrd/directdoc.asp?DDFDocuments/t/G/SPS/NEEC56.WPF","EN")</f>
      </c>
      <c r="I13208" s="15">
        <f>HYPERLINK("https://docs.wto.org/imrd/directdoc.asp?DDFDocuments/u/G/SPS/NEEC56.WPF","FR")</f>
      </c>
      <c r="J13208" s="15">
        <f>HYPERLINK("https://docs.wto.org/imrd/directdoc.asp?DDFDocuments/v/G/SPS/NEEC56.WPF","ES")</f>
      </c>
    </row>
    <row r="13209">
      <c r="A13209" s="10" t="s">
        <v>22573</v>
      </c>
      <c r="B13209" s="11" t="s">
        <v>82</v>
      </c>
      <c r="C13209" s="10" t="s">
        <v>18</v>
      </c>
      <c r="D13209" s="12">
        <v>35866</v>
      </c>
      <c r="E13209" s="13" t="s">
        <v>22574</v>
      </c>
      <c r="F13209" s="13" t="s">
        <v>144</v>
      </c>
      <c r="G13209" s="14"/>
      <c r="H13209" s="15">
        <f>HYPERLINK("https://docs.wto.org/imrd/directdoc.asp?DDFDocuments/t/G/SPS/NEEC57.WPF","EN")</f>
      </c>
      <c r="I13209" s="15">
        <f>HYPERLINK("https://docs.wto.org/imrd/directdoc.asp?DDFDocuments/u/G/SPS/NEEC57.WPF","FR")</f>
      </c>
      <c r="J13209" s="15">
        <f>HYPERLINK("https://docs.wto.org/imrd/directdoc.asp?DDFDocuments/v/G/SPS/NEEC57.WPF","ES")</f>
      </c>
    </row>
    <row r="13210">
      <c r="A13210" s="10" t="s">
        <v>22575</v>
      </c>
      <c r="B13210" s="11" t="s">
        <v>34</v>
      </c>
      <c r="C13210" s="10" t="s">
        <v>18</v>
      </c>
      <c r="D13210" s="12">
        <v>35866</v>
      </c>
      <c r="E13210" s="13" t="s">
        <v>22576</v>
      </c>
      <c r="F13210" s="13" t="s">
        <v>166</v>
      </c>
      <c r="G13210" s="14"/>
      <c r="H13210" s="15">
        <f>HYPERLINK("https://docs.wto.org/imrd/directdoc.asp?DDFDocuments/q/G/SPS/NJPN29.pdf","EN")</f>
      </c>
      <c r="I13210" s="15">
        <f>HYPERLINK("https://docs.wto.org/imrd/directdoc.asp?DDFDocuments/r/G/SPS/NJPN29.pdf","FR")</f>
      </c>
      <c r="J13210" s="15">
        <f>HYPERLINK("https://docs.wto.org/imrd/directdoc.asp?DDFDocuments/s/G/SPS/NJPN29.pdf","ES")</f>
      </c>
    </row>
    <row r="13211">
      <c r="A13211" s="10" t="s">
        <v>22577</v>
      </c>
      <c r="B13211" s="11" t="s">
        <v>34</v>
      </c>
      <c r="C13211" s="10" t="s">
        <v>18</v>
      </c>
      <c r="D13211" s="12">
        <v>35866</v>
      </c>
      <c r="E13211" s="13" t="s">
        <v>22578</v>
      </c>
      <c r="F13211" s="13" t="s">
        <v>24</v>
      </c>
      <c r="G13211" s="14"/>
      <c r="H13211" s="15">
        <f>HYPERLINK("https://docs.wto.org/imrd/directdoc.asp?DDFDocuments/q/G/SPS/NJPN30.pdf","EN")</f>
      </c>
      <c r="I13211" s="15">
        <f>HYPERLINK("https://docs.wto.org/imrd/directdoc.asp?DDFDocuments/r/G/SPS/NJPN30.pdf","FR")</f>
      </c>
      <c r="J13211" s="15">
        <f>HYPERLINK("https://docs.wto.org/imrd/directdoc.asp?DDFDocuments/s/G/SPS/NJPN30.pdf","ES")</f>
      </c>
    </row>
    <row r="13212">
      <c r="A13212" s="10" t="s">
        <v>22579</v>
      </c>
      <c r="B13212" s="11" t="s">
        <v>34</v>
      </c>
      <c r="C13212" s="10" t="s">
        <v>18</v>
      </c>
      <c r="D13212" s="12">
        <v>35866</v>
      </c>
      <c r="E13212" s="13" t="s">
        <v>22580</v>
      </c>
      <c r="F13212" s="13" t="s">
        <v>24</v>
      </c>
      <c r="G13212" s="14"/>
      <c r="H13212" s="15">
        <f>HYPERLINK("https://docs.wto.org/imrd/directdoc.asp?DDFDocuments/t/G/SPS/NJPN31.WPF","EN")</f>
      </c>
      <c r="I13212" s="15">
        <f>HYPERLINK("https://docs.wto.org/imrd/directdoc.asp?DDFDocuments/u/G/SPS/NJPN31.WPF","FR")</f>
      </c>
      <c r="J13212" s="15">
        <f>HYPERLINK("https://docs.wto.org/imrd/directdoc.asp?DDFDocuments/v/G/SPS/NJPN31.WPF","ES")</f>
      </c>
    </row>
    <row r="13213">
      <c r="A13213" s="10" t="s">
        <v>22581</v>
      </c>
      <c r="B13213" s="11" t="s">
        <v>554</v>
      </c>
      <c r="C13213" s="10" t="s">
        <v>12</v>
      </c>
      <c r="D13213" s="12">
        <v>35866</v>
      </c>
      <c r="E13213" s="13" t="s">
        <v>19</v>
      </c>
      <c r="F13213" s="13" t="s">
        <v>717</v>
      </c>
      <c r="G13213" s="14"/>
      <c r="H13213" s="15">
        <f>HYPERLINK("https://docs.wto.org/imrd/directdoc.asp?DDFDocuments/t/G/SPS/NSVK8R1.WPF","EN")</f>
      </c>
      <c r="I13213" s="15">
        <f>HYPERLINK("https://docs.wto.org/imrd/directdoc.asp?DDFDocuments/u/G/SPS/NSVK8R1.WPF","FR")</f>
      </c>
      <c r="J13213" s="15">
        <f>HYPERLINK("https://docs.wto.org/imrd/directdoc.asp?DDFDocuments/v/G/SPS/NSVK8R1.WPF","ES")</f>
      </c>
    </row>
    <row r="13214">
      <c r="A13214" s="10" t="s">
        <v>22582</v>
      </c>
      <c r="B13214" s="11" t="s">
        <v>82</v>
      </c>
      <c r="C13214" s="10" t="s">
        <v>12</v>
      </c>
      <c r="D13214" s="12">
        <v>35858</v>
      </c>
      <c r="E13214" s="13" t="s">
        <v>22583</v>
      </c>
      <c r="F13214" s="13" t="s">
        <v>10074</v>
      </c>
      <c r="G13214" s="14" t="s">
        <v>149</v>
      </c>
      <c r="H13214" s="15">
        <f>HYPERLINK("https://docs.wto.org/imrd/directdoc.asp?DDFDocuments/t/G/SPS/NEEC53.WPF","EN")</f>
      </c>
      <c r="I13214" s="15">
        <f>HYPERLINK("https://docs.wto.org/imrd/directdoc.asp?DDFDocuments/u/G/SPS/NEEC53.WPF","FR")</f>
      </c>
      <c r="J13214" s="15">
        <f>HYPERLINK("https://docs.wto.org/imrd/directdoc.asp?DDFDocuments/v/G/SPS/NEEC53.WPF","ES")</f>
      </c>
    </row>
    <row r="13215">
      <c r="A13215" s="10" t="s">
        <v>22584</v>
      </c>
      <c r="B13215" s="11" t="s">
        <v>82</v>
      </c>
      <c r="C13215" s="10" t="s">
        <v>12</v>
      </c>
      <c r="D13215" s="12">
        <v>35858</v>
      </c>
      <c r="E13215" s="13" t="s">
        <v>2301</v>
      </c>
      <c r="F13215" s="13" t="s">
        <v>335</v>
      </c>
      <c r="G13215" s="14" t="s">
        <v>291</v>
      </c>
      <c r="H13215" s="15">
        <f>HYPERLINK("https://docs.wto.org/imrd/directdoc.asp?DDFDocuments/t/G/SPS/NEEC54.WPF","EN")</f>
      </c>
      <c r="I13215" s="15">
        <f>HYPERLINK("https://docs.wto.org/imrd/directdoc.asp?DDFDocuments/u/G/SPS/NEEC54.WPF","FR")</f>
      </c>
      <c r="J13215" s="15">
        <f>HYPERLINK("https://docs.wto.org/imrd/directdoc.asp?DDFDocuments/v/G/SPS/NEEC54.WPF","ES")</f>
      </c>
    </row>
    <row r="13216">
      <c r="A13216" s="10" t="s">
        <v>22585</v>
      </c>
      <c r="B13216" s="11" t="s">
        <v>145</v>
      </c>
      <c r="C13216" s="10" t="s">
        <v>12</v>
      </c>
      <c r="D13216" s="12">
        <v>35857</v>
      </c>
      <c r="E13216" s="13" t="s">
        <v>22586</v>
      </c>
      <c r="F13216" s="13" t="s">
        <v>138</v>
      </c>
      <c r="G13216" s="14"/>
      <c r="H13216" s="15">
        <f>HYPERLINK("https://docs.wto.org/imrd/directdoc.asp?DDFDocuments/q/G/SPS/NPHL8.pdf","EN")</f>
      </c>
      <c r="I13216" s="15">
        <f>HYPERLINK("https://docs.wto.org/imrd/directdoc.asp?DDFDocuments/r/G/SPS/NPHL8.pdf","FR")</f>
      </c>
      <c r="J13216" s="15">
        <f>HYPERLINK("https://docs.wto.org/imrd/directdoc.asp?DDFDocuments/s/G/SPS/NPHL8.pdf","ES")</f>
      </c>
    </row>
    <row r="13217">
      <c r="A13217" s="10" t="s">
        <v>22587</v>
      </c>
      <c r="B13217" s="11" t="s">
        <v>145</v>
      </c>
      <c r="C13217" s="10" t="s">
        <v>18</v>
      </c>
      <c r="D13217" s="12">
        <v>35856</v>
      </c>
      <c r="E13217" s="13" t="s">
        <v>22588</v>
      </c>
      <c r="F13217" s="13" t="s">
        <v>1550</v>
      </c>
      <c r="G13217" s="14"/>
      <c r="H13217" s="15">
        <f>HYPERLINK("https://docs.wto.org/imrd/directdoc.asp?DDFDocuments/t/G/SPS/NPHL9.WPF","EN")</f>
      </c>
      <c r="I13217" s="15">
        <f>HYPERLINK("https://docs.wto.org/imrd/directdoc.asp?DDFDocuments/u/G/SPS/NPHL9.WPF","FR")</f>
      </c>
      <c r="J13217" s="15">
        <f>HYPERLINK("https://docs.wto.org/imrd/directdoc.asp?DDFDocuments/v/G/SPS/NPHL9.WPF","ES")</f>
      </c>
    </row>
    <row r="13218">
      <c r="A13218" s="10" t="s">
        <v>22589</v>
      </c>
      <c r="B13218" s="11" t="s">
        <v>183</v>
      </c>
      <c r="C13218" s="10" t="s">
        <v>18</v>
      </c>
      <c r="D13218" s="12">
        <v>35850</v>
      </c>
      <c r="E13218" s="13" t="s">
        <v>7639</v>
      </c>
      <c r="F13218" s="13" t="s">
        <v>158</v>
      </c>
      <c r="G13218" s="14"/>
      <c r="H13218" s="15">
        <f>HYPERLINK("https://docs.wto.org/imrd/directdoc.asp?DDFDocuments/t/G/SPS/NARG34.WPF","EN")</f>
      </c>
      <c r="I13218" s="15">
        <f>HYPERLINK("https://docs.wto.org/imrd/directdoc.asp?DDFDocuments/u/G/SPS/NARG34.WPF","FR")</f>
      </c>
      <c r="J13218" s="15">
        <f>HYPERLINK("https://docs.wto.org/imrd/directdoc.asp?DDFDocuments/v/G/SPS/NARG34.WPF","ES")</f>
      </c>
    </row>
    <row r="13219">
      <c r="A13219" s="10" t="s">
        <v>22590</v>
      </c>
      <c r="B13219" s="11" t="s">
        <v>153</v>
      </c>
      <c r="C13219" s="10" t="s">
        <v>18</v>
      </c>
      <c r="D13219" s="12">
        <v>35850</v>
      </c>
      <c r="E13219" s="13" t="s">
        <v>22591</v>
      </c>
      <c r="F13219" s="13" t="s">
        <v>10149</v>
      </c>
      <c r="G13219" s="14" t="s">
        <v>781</v>
      </c>
      <c r="H13219" s="15">
        <f>HYPERLINK("https://docs.wto.org/imrd/directdoc.asp?DDFDocuments/t/G/SPS/NKOR43.WPF","EN")</f>
      </c>
      <c r="I13219" s="15">
        <f>HYPERLINK("https://docs.wto.org/imrd/directdoc.asp?DDFDocuments/u/G/SPS/NKOR43.WPF","FR")</f>
      </c>
      <c r="J13219" s="15">
        <f>HYPERLINK("https://docs.wto.org/imrd/directdoc.asp?DDFDocuments/v/G/SPS/NKOR43.WPF","ES")</f>
      </c>
    </row>
    <row r="13220">
      <c r="A13220" s="10" t="s">
        <v>22592</v>
      </c>
      <c r="B13220" s="11" t="s">
        <v>161</v>
      </c>
      <c r="C13220" s="10" t="s">
        <v>18</v>
      </c>
      <c r="D13220" s="12">
        <v>35850</v>
      </c>
      <c r="E13220" s="13" t="s">
        <v>22593</v>
      </c>
      <c r="F13220" s="13" t="s">
        <v>2963</v>
      </c>
      <c r="G13220" s="14"/>
      <c r="H13220" s="15">
        <f>HYPERLINK("https://docs.wto.org/imrd/directdoc.asp?DDFDocuments/t/G/SPS/NUSA114.WPF","EN")</f>
      </c>
      <c r="I13220" s="15">
        <f>HYPERLINK("https://docs.wto.org/imrd/directdoc.asp?DDFDocuments/u/G/SPS/NUSA114.WPF","FR")</f>
      </c>
      <c r="J13220" s="15">
        <f>HYPERLINK("https://docs.wto.org/imrd/directdoc.asp?DDFDocuments/v/G/SPS/NUSA114.WPF","ES")</f>
      </c>
    </row>
    <row r="13221">
      <c r="A13221" s="10" t="s">
        <v>22594</v>
      </c>
      <c r="B13221" s="11" t="s">
        <v>183</v>
      </c>
      <c r="C13221" s="10" t="s">
        <v>18</v>
      </c>
      <c r="D13221" s="12">
        <v>35849</v>
      </c>
      <c r="E13221" s="13" t="s">
        <v>12035</v>
      </c>
      <c r="F13221" s="13" t="s">
        <v>158</v>
      </c>
      <c r="G13221" s="14"/>
      <c r="H13221" s="15">
        <f>HYPERLINK("https://docs.wto.org/imrd/directdoc.asp?DDFDocuments/q/G/SPS/NARG11.pdf","EN")</f>
      </c>
      <c r="I13221" s="15">
        <f>HYPERLINK("https://docs.wto.org/imrd/directdoc.asp?DDFDocuments/r/G/SPS/NARG11.pdf","FR")</f>
      </c>
      <c r="J13221" s="15">
        <f>HYPERLINK("https://docs.wto.org/imrd/directdoc.asp?DDFDocuments/s/G/SPS/NARG11.pdf","ES")</f>
      </c>
    </row>
    <row r="13222">
      <c r="A13222" s="10" t="s">
        <v>22595</v>
      </c>
      <c r="B13222" s="11" t="s">
        <v>183</v>
      </c>
      <c r="C13222" s="10" t="s">
        <v>18</v>
      </c>
      <c r="D13222" s="12">
        <v>35849</v>
      </c>
      <c r="E13222" s="13" t="s">
        <v>6283</v>
      </c>
      <c r="F13222" s="13" t="s">
        <v>158</v>
      </c>
      <c r="G13222" s="14"/>
      <c r="H13222" s="15">
        <f>HYPERLINK("https://docs.wto.org/imrd/directdoc.asp?DDFDocuments/t/G/SPS/NARG13.WPF","EN")</f>
      </c>
      <c r="I13222" s="15">
        <f>HYPERLINK("https://docs.wto.org/imrd/directdoc.asp?DDFDocuments/u/G/SPS/NARG13.WPF","FR")</f>
      </c>
      <c r="J13222" s="15">
        <f>HYPERLINK("https://docs.wto.org/imrd/directdoc.asp?DDFDocuments/v/G/SPS/NARG13.WPF","ES")</f>
      </c>
    </row>
    <row r="13223">
      <c r="A13223" s="10" t="s">
        <v>22596</v>
      </c>
      <c r="B13223" s="11" t="s">
        <v>183</v>
      </c>
      <c r="C13223" s="10" t="s">
        <v>18</v>
      </c>
      <c r="D13223" s="12">
        <v>35849</v>
      </c>
      <c r="E13223" s="13" t="s">
        <v>13872</v>
      </c>
      <c r="F13223" s="13" t="s">
        <v>223</v>
      </c>
      <c r="G13223" s="14"/>
      <c r="H13223" s="15">
        <f>HYPERLINK("https://docs.wto.org/imrd/directdoc.asp?DDFDocuments/t/G/SPS/NARG15.WPF","EN")</f>
      </c>
      <c r="I13223" s="15">
        <f>HYPERLINK("https://docs.wto.org/imrd/directdoc.asp?DDFDocuments/u/G/SPS/NARG15.WPF","FR")</f>
      </c>
      <c r="J13223" s="15">
        <f>HYPERLINK("https://docs.wto.org/imrd/directdoc.asp?DDFDocuments/v/G/SPS/NARG15.WPF","ES")</f>
      </c>
    </row>
    <row r="13224">
      <c r="A13224" s="10" t="s">
        <v>22597</v>
      </c>
      <c r="B13224" s="11" t="s">
        <v>183</v>
      </c>
      <c r="C13224" s="10" t="s">
        <v>18</v>
      </c>
      <c r="D13224" s="12">
        <v>35849</v>
      </c>
      <c r="E13224" s="13" t="s">
        <v>22598</v>
      </c>
      <c r="F13224" s="13" t="s">
        <v>158</v>
      </c>
      <c r="G13224" s="14"/>
      <c r="H13224" s="15">
        <f>HYPERLINK("https://docs.wto.org/imrd/directdoc.asp?DDFDocuments/t/G/SPS/NARG17.WPF","EN")</f>
      </c>
      <c r="I13224" s="15">
        <f>HYPERLINK("https://docs.wto.org/imrd/directdoc.asp?DDFDocuments/u/G/SPS/NARG17.WPF","FR")</f>
      </c>
      <c r="J13224" s="15">
        <f>HYPERLINK("https://docs.wto.org/imrd/directdoc.asp?DDFDocuments/v/G/SPS/NARG17.WPF","ES")</f>
      </c>
    </row>
    <row r="13225">
      <c r="A13225" s="10" t="s">
        <v>22599</v>
      </c>
      <c r="B13225" s="11" t="s">
        <v>183</v>
      </c>
      <c r="C13225" s="10" t="s">
        <v>18</v>
      </c>
      <c r="D13225" s="12">
        <v>35849</v>
      </c>
      <c r="E13225" s="13" t="s">
        <v>22600</v>
      </c>
      <c r="F13225" s="13" t="s">
        <v>158</v>
      </c>
      <c r="G13225" s="14"/>
      <c r="H13225" s="15">
        <f>HYPERLINK("https://docs.wto.org/imrd/directdoc.asp?DDFDocuments/t/G/SPS/NARG18.WPF","EN")</f>
      </c>
      <c r="I13225" s="15">
        <f>HYPERLINK("https://docs.wto.org/imrd/directdoc.asp?DDFDocuments/u/G/SPS/NARG18.WPF","FR")</f>
      </c>
      <c r="J13225" s="15">
        <f>HYPERLINK("https://docs.wto.org/imrd/directdoc.asp?DDFDocuments/v/G/SPS/NARG18.WPF","ES")</f>
      </c>
    </row>
    <row r="13226">
      <c r="A13226" s="10" t="s">
        <v>22601</v>
      </c>
      <c r="B13226" s="11" t="s">
        <v>183</v>
      </c>
      <c r="C13226" s="10" t="s">
        <v>18</v>
      </c>
      <c r="D13226" s="12">
        <v>35849</v>
      </c>
      <c r="E13226" s="13" t="s">
        <v>22602</v>
      </c>
      <c r="F13226" s="13" t="s">
        <v>158</v>
      </c>
      <c r="G13226" s="14"/>
      <c r="H13226" s="15">
        <f>HYPERLINK("https://docs.wto.org/imrd/directdoc.asp?DDFDocuments/q/G/SPS/NARG19.pdf","EN")</f>
      </c>
      <c r="I13226" s="15">
        <f>HYPERLINK("https://docs.wto.org/imrd/directdoc.asp?DDFDocuments/r/G/SPS/NARG19.pdf","FR")</f>
      </c>
      <c r="J13226" s="15">
        <f>HYPERLINK("https://docs.wto.org/imrd/directdoc.asp?DDFDocuments/s/G/SPS/NARG19.pdf","ES")</f>
      </c>
    </row>
    <row r="13227">
      <c r="A13227" s="10" t="s">
        <v>22603</v>
      </c>
      <c r="B13227" s="11" t="s">
        <v>183</v>
      </c>
      <c r="C13227" s="10" t="s">
        <v>18</v>
      </c>
      <c r="D13227" s="12">
        <v>35849</v>
      </c>
      <c r="E13227" s="13" t="s">
        <v>22604</v>
      </c>
      <c r="F13227" s="13" t="s">
        <v>158</v>
      </c>
      <c r="G13227" s="14"/>
      <c r="H13227" s="15">
        <f>HYPERLINK("https://docs.wto.org/imrd/directdoc.asp?DDFDocuments/t/G/SPS/NARG20.WPF","EN")</f>
      </c>
      <c r="I13227" s="15">
        <f>HYPERLINK("https://docs.wto.org/imrd/directdoc.asp?DDFDocuments/u/G/SPS/NARG20.WPF","FR")</f>
      </c>
      <c r="J13227" s="15">
        <f>HYPERLINK("https://docs.wto.org/imrd/directdoc.asp?DDFDocuments/v/G/SPS/NARG20.WPF","ES")</f>
      </c>
    </row>
    <row r="13228">
      <c r="A13228" s="10" t="s">
        <v>22605</v>
      </c>
      <c r="B13228" s="11" t="s">
        <v>183</v>
      </c>
      <c r="C13228" s="10" t="s">
        <v>18</v>
      </c>
      <c r="D13228" s="12">
        <v>35849</v>
      </c>
      <c r="E13228" s="13" t="s">
        <v>22112</v>
      </c>
      <c r="F13228" s="13" t="s">
        <v>158</v>
      </c>
      <c r="G13228" s="14"/>
      <c r="H13228" s="15">
        <f>HYPERLINK("https://docs.wto.org/imrd/directdoc.asp?DDFDocuments/t/G/SPS/NARG21.WPF","EN")</f>
      </c>
      <c r="I13228" s="15">
        <f>HYPERLINK("https://docs.wto.org/imrd/directdoc.asp?DDFDocuments/u/G/SPS/NARG21.WPF","FR")</f>
      </c>
      <c r="J13228" s="15">
        <f>HYPERLINK("https://docs.wto.org/imrd/directdoc.asp?DDFDocuments/v/G/SPS/NARG21.WPF","ES")</f>
      </c>
    </row>
    <row r="13229">
      <c r="A13229" s="10" t="s">
        <v>22606</v>
      </c>
      <c r="B13229" s="11" t="s">
        <v>183</v>
      </c>
      <c r="C13229" s="10" t="s">
        <v>18</v>
      </c>
      <c r="D13229" s="12">
        <v>35849</v>
      </c>
      <c r="E13229" s="13" t="s">
        <v>22607</v>
      </c>
      <c r="F13229" s="13" t="s">
        <v>158</v>
      </c>
      <c r="G13229" s="14"/>
      <c r="H13229" s="15">
        <f>HYPERLINK("https://docs.wto.org/imrd/directdoc.asp?DDFDocuments/q/G/SPS/NARG22.pdf","EN")</f>
      </c>
      <c r="I13229" s="15">
        <f>HYPERLINK("https://docs.wto.org/imrd/directdoc.asp?DDFDocuments/r/G/SPS/NARG22.pdf","FR")</f>
      </c>
      <c r="J13229" s="15">
        <f>HYPERLINK("https://docs.wto.org/imrd/directdoc.asp?DDFDocuments/s/G/SPS/NARG22.pdf","ES")</f>
      </c>
    </row>
    <row r="13230">
      <c r="A13230" s="10" t="s">
        <v>22608</v>
      </c>
      <c r="B13230" s="11" t="s">
        <v>183</v>
      </c>
      <c r="C13230" s="10" t="s">
        <v>18</v>
      </c>
      <c r="D13230" s="12">
        <v>35849</v>
      </c>
      <c r="E13230" s="13" t="s">
        <v>22609</v>
      </c>
      <c r="F13230" s="13" t="s">
        <v>158</v>
      </c>
      <c r="G13230" s="14"/>
      <c r="H13230" s="15">
        <f>HYPERLINK("https://docs.wto.org/imrd/directdoc.asp?DDFDocuments/t/G/SPS/NARG23.WPF","EN")</f>
      </c>
      <c r="I13230" s="15">
        <f>HYPERLINK("https://docs.wto.org/imrd/directdoc.asp?DDFDocuments/u/G/SPS/NARG23.WPF","FR")</f>
      </c>
      <c r="J13230" s="15">
        <f>HYPERLINK("https://docs.wto.org/imrd/directdoc.asp?DDFDocuments/v/G/SPS/NARG23.WPF","ES")</f>
      </c>
    </row>
    <row r="13231">
      <c r="A13231" s="10" t="s">
        <v>22610</v>
      </c>
      <c r="B13231" s="11" t="s">
        <v>183</v>
      </c>
      <c r="C13231" s="10" t="s">
        <v>18</v>
      </c>
      <c r="D13231" s="12">
        <v>35849</v>
      </c>
      <c r="E13231" s="13" t="s">
        <v>3910</v>
      </c>
      <c r="F13231" s="13" t="s">
        <v>158</v>
      </c>
      <c r="G13231" s="14"/>
      <c r="H13231" s="15">
        <f>HYPERLINK("https://docs.wto.org/imrd/directdoc.asp?DDFDocuments/t/G/SPS/NARG24.WPF","EN")</f>
      </c>
      <c r="I13231" s="15">
        <f>HYPERLINK("https://docs.wto.org/imrd/directdoc.asp?DDFDocuments/u/G/SPS/NARG24.WPF","FR")</f>
      </c>
      <c r="J13231" s="15">
        <f>HYPERLINK("https://docs.wto.org/imrd/directdoc.asp?DDFDocuments/v/G/SPS/NARG24.WPF","ES")</f>
      </c>
    </row>
    <row r="13232">
      <c r="A13232" s="10" t="s">
        <v>22611</v>
      </c>
      <c r="B13232" s="11" t="s">
        <v>183</v>
      </c>
      <c r="C13232" s="10" t="s">
        <v>18</v>
      </c>
      <c r="D13232" s="12">
        <v>35849</v>
      </c>
      <c r="E13232" s="13" t="s">
        <v>22612</v>
      </c>
      <c r="F13232" s="13" t="s">
        <v>158</v>
      </c>
      <c r="G13232" s="14"/>
      <c r="H13232" s="15">
        <f>HYPERLINK("https://docs.wto.org/imrd/directdoc.asp?DDFDocuments/t/G/SPS/NARG25.WPF","EN")</f>
      </c>
      <c r="I13232" s="15">
        <f>HYPERLINK("https://docs.wto.org/imrd/directdoc.asp?DDFDocuments/u/G/SPS/NARG25.WPF","FR")</f>
      </c>
      <c r="J13232" s="15">
        <f>HYPERLINK("https://docs.wto.org/imrd/directdoc.asp?DDFDocuments/v/G/SPS/NARG25.WPF","ES")</f>
      </c>
    </row>
    <row r="13233">
      <c r="A13233" s="10" t="s">
        <v>22613</v>
      </c>
      <c r="B13233" s="11" t="s">
        <v>183</v>
      </c>
      <c r="C13233" s="10" t="s">
        <v>18</v>
      </c>
      <c r="D13233" s="12">
        <v>35849</v>
      </c>
      <c r="E13233" s="13" t="s">
        <v>21647</v>
      </c>
      <c r="F13233" s="13" t="s">
        <v>158</v>
      </c>
      <c r="G13233" s="14"/>
      <c r="H13233" s="15">
        <f>HYPERLINK("https://docs.wto.org/imrd/directdoc.asp?DDFDocuments/q/G/SPS/NARG26.pdf","EN")</f>
      </c>
      <c r="I13233" s="15">
        <f>HYPERLINK("https://docs.wto.org/imrd/directdoc.asp?DDFDocuments/r/G/SPS/NARG26.pdf","FR")</f>
      </c>
      <c r="J13233" s="15">
        <f>HYPERLINK("https://docs.wto.org/imrd/directdoc.asp?DDFDocuments/s/G/SPS/NARG26.pdf","ES")</f>
      </c>
    </row>
    <row r="13234">
      <c r="A13234" s="10" t="s">
        <v>22614</v>
      </c>
      <c r="B13234" s="11" t="s">
        <v>183</v>
      </c>
      <c r="C13234" s="10" t="s">
        <v>18</v>
      </c>
      <c r="D13234" s="12">
        <v>35849</v>
      </c>
      <c r="E13234" s="13" t="s">
        <v>22615</v>
      </c>
      <c r="F13234" s="13" t="s">
        <v>158</v>
      </c>
      <c r="G13234" s="14"/>
      <c r="H13234" s="15">
        <f>HYPERLINK("https://docs.wto.org/imrd/directdoc.asp?DDFDocuments/t/G/SPS/NARG27.WPF","EN")</f>
      </c>
      <c r="I13234" s="15">
        <f>HYPERLINK("https://docs.wto.org/imrd/directdoc.asp?DDFDocuments/u/G/SPS/NARG27.WPF","FR")</f>
      </c>
      <c r="J13234" s="15">
        <f>HYPERLINK("https://docs.wto.org/imrd/directdoc.asp?DDFDocuments/v/G/SPS/NARG27.WPF","ES")</f>
      </c>
    </row>
    <row r="13235">
      <c r="A13235" s="10" t="s">
        <v>22616</v>
      </c>
      <c r="B13235" s="11" t="s">
        <v>183</v>
      </c>
      <c r="C13235" s="10" t="s">
        <v>18</v>
      </c>
      <c r="D13235" s="12">
        <v>35849</v>
      </c>
      <c r="E13235" s="13" t="s">
        <v>22617</v>
      </c>
      <c r="F13235" s="13" t="s">
        <v>158</v>
      </c>
      <c r="G13235" s="14"/>
      <c r="H13235" s="15">
        <f>HYPERLINK("https://docs.wto.org/imrd/directdoc.asp?DDFDocuments/t/G/SPS/NARG28.WPF","EN")</f>
      </c>
      <c r="I13235" s="15">
        <f>HYPERLINK("https://docs.wto.org/imrd/directdoc.asp?DDFDocuments/u/G/SPS/NARG28.WPF","FR")</f>
      </c>
      <c r="J13235" s="15">
        <f>HYPERLINK("https://docs.wto.org/imrd/directdoc.asp?DDFDocuments/v/G/SPS/NARG28.WPF","ES")</f>
      </c>
    </row>
    <row r="13236">
      <c r="A13236" s="10" t="s">
        <v>22618</v>
      </c>
      <c r="B13236" s="11" t="s">
        <v>183</v>
      </c>
      <c r="C13236" s="10" t="s">
        <v>18</v>
      </c>
      <c r="D13236" s="12">
        <v>35849</v>
      </c>
      <c r="E13236" s="13" t="s">
        <v>22619</v>
      </c>
      <c r="F13236" s="13" t="s">
        <v>158</v>
      </c>
      <c r="G13236" s="14"/>
      <c r="H13236" s="15">
        <f>HYPERLINK("https://docs.wto.org/imrd/directdoc.asp?DDFDocuments/t/G/SPS/NARG29.WPF","EN")</f>
      </c>
      <c r="I13236" s="15">
        <f>HYPERLINK("https://docs.wto.org/imrd/directdoc.asp?DDFDocuments/u/G/SPS/NARG29.WPF","FR")</f>
      </c>
      <c r="J13236" s="15">
        <f>HYPERLINK("https://docs.wto.org/imrd/directdoc.asp?DDFDocuments/v/G/SPS/NARG29.WPF","ES")</f>
      </c>
    </row>
    <row r="13237">
      <c r="A13237" s="10" t="s">
        <v>22620</v>
      </c>
      <c r="B13237" s="11" t="s">
        <v>183</v>
      </c>
      <c r="C13237" s="10" t="s">
        <v>18</v>
      </c>
      <c r="D13237" s="12">
        <v>35849</v>
      </c>
      <c r="E13237" s="13" t="s">
        <v>22621</v>
      </c>
      <c r="F13237" s="13" t="s">
        <v>158</v>
      </c>
      <c r="G13237" s="14"/>
      <c r="H13237" s="15">
        <f>HYPERLINK("https://docs.wto.org/imrd/directdoc.asp?DDFDocuments/q/G/SPS/NARG33.pdf","EN")</f>
      </c>
      <c r="I13237" s="15">
        <f>HYPERLINK("https://docs.wto.org/imrd/directdoc.asp?DDFDocuments/r/G/SPS/NARG33.pdf","FR")</f>
      </c>
      <c r="J13237" s="15">
        <f>HYPERLINK("https://docs.wto.org/imrd/directdoc.asp?DDFDocuments/s/G/SPS/NARG33.pdf","ES")</f>
      </c>
    </row>
    <row r="13238">
      <c r="A13238" s="10" t="s">
        <v>22622</v>
      </c>
      <c r="B13238" s="11" t="s">
        <v>183</v>
      </c>
      <c r="C13238" s="10" t="s">
        <v>18</v>
      </c>
      <c r="D13238" s="12">
        <v>35846</v>
      </c>
      <c r="E13238" s="13" t="s">
        <v>7031</v>
      </c>
      <c r="F13238" s="13" t="s">
        <v>158</v>
      </c>
      <c r="G13238" s="14"/>
      <c r="H13238" s="15">
        <f>HYPERLINK("https://docs.wto.org/imrd/directdoc.asp?DDFDocuments/t/G/SPS/NARG10.WPF","EN")</f>
      </c>
      <c r="I13238" s="15">
        <f>HYPERLINK("https://docs.wto.org/imrd/directdoc.asp?DDFDocuments/u/G/SPS/NARG10.WPF","FR")</f>
      </c>
      <c r="J13238" s="15">
        <f>HYPERLINK("https://docs.wto.org/imrd/directdoc.asp?DDFDocuments/v/G/SPS/NARG10.WPF","ES")</f>
      </c>
    </row>
    <row r="13239">
      <c r="A13239" s="10" t="s">
        <v>22623</v>
      </c>
      <c r="B13239" s="11" t="s">
        <v>183</v>
      </c>
      <c r="C13239" s="10" t="s">
        <v>18</v>
      </c>
      <c r="D13239" s="12">
        <v>35846</v>
      </c>
      <c r="E13239" s="13" t="s">
        <v>22624</v>
      </c>
      <c r="F13239" s="13" t="s">
        <v>158</v>
      </c>
      <c r="G13239" s="14"/>
      <c r="H13239" s="15">
        <f>HYPERLINK("https://docs.wto.org/imrd/directdoc.asp?DDFDocuments/t/G/SPS/NARG12.WPF","EN")</f>
      </c>
      <c r="I13239" s="15">
        <f>HYPERLINK("https://docs.wto.org/imrd/directdoc.asp?DDFDocuments/u/G/SPS/NARG12.WPF","FR")</f>
      </c>
      <c r="J13239" s="15">
        <f>HYPERLINK("https://docs.wto.org/imrd/directdoc.asp?DDFDocuments/v/G/SPS/NARG12.WPF","ES")</f>
      </c>
    </row>
    <row r="13240">
      <c r="A13240" s="10" t="s">
        <v>22625</v>
      </c>
      <c r="B13240" s="11" t="s">
        <v>183</v>
      </c>
      <c r="C13240" s="10" t="s">
        <v>18</v>
      </c>
      <c r="D13240" s="12">
        <v>35846</v>
      </c>
      <c r="E13240" s="13" t="s">
        <v>5226</v>
      </c>
      <c r="F13240" s="13" t="s">
        <v>158</v>
      </c>
      <c r="G13240" s="14"/>
      <c r="H13240" s="15">
        <f>HYPERLINK("https://docs.wto.org/imrd/directdoc.asp?DDFDocuments/t/G/SPS/NARG31.WPF","EN")</f>
      </c>
      <c r="I13240" s="15">
        <f>HYPERLINK("https://docs.wto.org/imrd/directdoc.asp?DDFDocuments/u/G/SPS/NARG31.WPF","FR")</f>
      </c>
      <c r="J13240" s="15">
        <f>HYPERLINK("https://docs.wto.org/imrd/directdoc.asp?DDFDocuments/v/G/SPS/NARG31.WPF","ES")</f>
      </c>
    </row>
    <row r="13241">
      <c r="A13241" s="10" t="s">
        <v>22626</v>
      </c>
      <c r="B13241" s="11" t="s">
        <v>161</v>
      </c>
      <c r="C13241" s="10" t="s">
        <v>40</v>
      </c>
      <c r="D13241" s="12">
        <v>35844</v>
      </c>
      <c r="E13241" s="13" t="s">
        <v>19</v>
      </c>
      <c r="F13241" s="13" t="s">
        <v>10867</v>
      </c>
      <c r="G13241" s="14"/>
      <c r="H13241" s="15">
        <f>HYPERLINK("https://docs.wto.org/imrd/directdoc.asp?DDFDocuments/t/G/SPS/980289.WPF","EN")</f>
      </c>
      <c r="I13241" s="15">
        <f>HYPERLINK("https://docs.wto.org/imrd/directdoc.asp?DDFDocuments/u/G/SPS/980289.WPF","FR")</f>
      </c>
      <c r="J13241" s="15">
        <f>HYPERLINK("https://docs.wto.org/imrd/directdoc.asp?DDFDocuments/v/G/SPS/980289.WPF","ES")</f>
      </c>
    </row>
    <row r="13242">
      <c r="A13242" s="10" t="s">
        <v>22627</v>
      </c>
      <c r="B13242" s="11" t="s">
        <v>1096</v>
      </c>
      <c r="C13242" s="10" t="s">
        <v>18</v>
      </c>
      <c r="D13242" s="12">
        <v>35842</v>
      </c>
      <c r="E13242" s="13" t="s">
        <v>22628</v>
      </c>
      <c r="F13242" s="13" t="s">
        <v>1282</v>
      </c>
      <c r="G13242" s="14"/>
      <c r="H13242" s="15">
        <f>HYPERLINK("https://docs.wto.org/imrd/directdoc.asp?DDFDocuments/t/G/SPS/NSGP2.WPF","EN")</f>
      </c>
      <c r="I13242" s="15">
        <f>HYPERLINK("https://docs.wto.org/imrd/directdoc.asp?DDFDocuments/u/G/SPS/NSGP2.WPF","FR")</f>
      </c>
      <c r="J13242" s="15">
        <f>HYPERLINK("https://docs.wto.org/imrd/directdoc.asp?DDFDocuments/v/G/SPS/NSGP2.WPF","ES")</f>
      </c>
    </row>
    <row r="13243">
      <c r="A13243" s="10" t="s">
        <v>22629</v>
      </c>
      <c r="B13243" s="11" t="s">
        <v>183</v>
      </c>
      <c r="C13243" s="10" t="s">
        <v>12</v>
      </c>
      <c r="D13243" s="12">
        <v>35838</v>
      </c>
      <c r="E13243" s="13" t="s">
        <v>22630</v>
      </c>
      <c r="F13243" s="13" t="s">
        <v>5438</v>
      </c>
      <c r="G13243" s="14" t="s">
        <v>257</v>
      </c>
      <c r="H13243" s="15">
        <f>HYPERLINK("https://docs.wto.org/imrd/directdoc.asp?DDFDocuments/t/G/SPS/NARG9.WPF","EN")</f>
      </c>
      <c r="I13243" s="15">
        <f>HYPERLINK("https://docs.wto.org/imrd/directdoc.asp?DDFDocuments/u/G/SPS/NARG9.WPF","FR")</f>
      </c>
      <c r="J13243" s="15">
        <f>HYPERLINK("https://docs.wto.org/imrd/directdoc.asp?DDFDocuments/v/G/SPS/NARG9.WPF","ES")</f>
      </c>
    </row>
    <row r="13244">
      <c r="A13244" s="10" t="s">
        <v>22631</v>
      </c>
      <c r="B13244" s="11" t="s">
        <v>168</v>
      </c>
      <c r="C13244" s="10" t="s">
        <v>18</v>
      </c>
      <c r="D13244" s="12">
        <v>35836</v>
      </c>
      <c r="E13244" s="13" t="s">
        <v>22632</v>
      </c>
      <c r="F13244" s="13" t="s">
        <v>7603</v>
      </c>
      <c r="G13244" s="14"/>
      <c r="H13244" s="15">
        <f>HYPERLINK("https://docs.wto.org/imrd/directdoc.asp?DDFDocuments/t/G/SPS/NZAF2.WPF","EN")</f>
      </c>
      <c r="I13244" s="15">
        <f>HYPERLINK("https://docs.wto.org/imrd/directdoc.asp?DDFDocuments/u/G/SPS/NZAF2.WPF","FR")</f>
      </c>
      <c r="J13244" s="15">
        <f>HYPERLINK("https://docs.wto.org/imrd/directdoc.asp?DDFDocuments/v/G/SPS/NZAF2.WPF","ES")</f>
      </c>
    </row>
    <row r="13245">
      <c r="A13245" s="10" t="s">
        <v>22633</v>
      </c>
      <c r="B13245" s="11" t="s">
        <v>161</v>
      </c>
      <c r="C13245" s="10" t="s">
        <v>18</v>
      </c>
      <c r="D13245" s="12">
        <v>35835</v>
      </c>
      <c r="E13245" s="13" t="s">
        <v>205</v>
      </c>
      <c r="F13245" s="13" t="s">
        <v>158</v>
      </c>
      <c r="G13245" s="14" t="s">
        <v>87</v>
      </c>
      <c r="H13245" s="15">
        <f>HYPERLINK("https://docs.wto.org/imrd/directdoc.asp?DDFDocuments/t/G/SPS/NUSA112.WPF","EN")</f>
      </c>
      <c r="I13245" s="15">
        <f>HYPERLINK("https://docs.wto.org/imrd/directdoc.asp?DDFDocuments/u/G/SPS/NUSA112.WPF","FR")</f>
      </c>
      <c r="J13245" s="15">
        <f>HYPERLINK("https://docs.wto.org/imrd/directdoc.asp?DDFDocuments/v/G/SPS/NUSA112.WPF","ES")</f>
      </c>
    </row>
    <row r="13246">
      <c r="A13246" s="10" t="s">
        <v>22634</v>
      </c>
      <c r="B13246" s="11" t="s">
        <v>188</v>
      </c>
      <c r="C13246" s="10" t="s">
        <v>18</v>
      </c>
      <c r="D13246" s="12">
        <v>35828</v>
      </c>
      <c r="E13246" s="13" t="s">
        <v>971</v>
      </c>
      <c r="F13246" s="13" t="s">
        <v>1282</v>
      </c>
      <c r="G13246" s="14" t="s">
        <v>65</v>
      </c>
      <c r="H13246" s="15">
        <f>HYPERLINK("https://docs.wto.org/imrd/directdoc.asp?DDFDocuments/t/G/SPS/NAUS68.WPF","EN")</f>
      </c>
      <c r="I13246" s="15">
        <f>HYPERLINK("https://docs.wto.org/imrd/directdoc.asp?DDFDocuments/u/G/SPS/NAUS68.WPF","FR")</f>
      </c>
      <c r="J13246" s="15">
        <f>HYPERLINK("https://docs.wto.org/imrd/directdoc.asp?DDFDocuments/v/G/SPS/NAUS68.WPF","ES")</f>
      </c>
    </row>
    <row r="13247">
      <c r="A13247" s="10" t="s">
        <v>22635</v>
      </c>
      <c r="B13247" s="11" t="s">
        <v>365</v>
      </c>
      <c r="C13247" s="10" t="s">
        <v>18</v>
      </c>
      <c r="D13247" s="12">
        <v>35828</v>
      </c>
      <c r="E13247" s="13" t="s">
        <v>22636</v>
      </c>
      <c r="F13247" s="13" t="s">
        <v>1282</v>
      </c>
      <c r="G13247" s="14"/>
      <c r="H13247" s="15">
        <f>HYPERLINK("https://docs.wto.org/imrd/directdoc.asp?DDFDocuments/t/G/SPS/NCHL15.WPF","EN")</f>
      </c>
      <c r="I13247" s="15">
        <f>HYPERLINK("https://docs.wto.org/imrd/directdoc.asp?DDFDocuments/u/G/SPS/NCHL15.WPF","FR")</f>
      </c>
      <c r="J13247" s="15">
        <f>HYPERLINK("https://docs.wto.org/imrd/directdoc.asp?DDFDocuments/v/G/SPS/NCHL15.WPF","ES")</f>
      </c>
    </row>
    <row r="13248">
      <c r="A13248" s="10" t="s">
        <v>22637</v>
      </c>
      <c r="B13248" s="11" t="s">
        <v>1093</v>
      </c>
      <c r="C13248" s="10" t="s">
        <v>18</v>
      </c>
      <c r="D13248" s="12">
        <v>35828</v>
      </c>
      <c r="E13248" s="13" t="s">
        <v>22638</v>
      </c>
      <c r="F13248" s="13" t="s">
        <v>992</v>
      </c>
      <c r="G13248" s="14"/>
      <c r="H13248" s="15">
        <f>HYPERLINK("https://docs.wto.org/imrd/directdoc.asp?DDFDocuments/t/G/SPS/NNLD22.WPF","EN")</f>
      </c>
      <c r="I13248" s="15">
        <f>HYPERLINK("https://docs.wto.org/imrd/directdoc.asp?DDFDocuments/u/G/SPS/NNLD22.WPF","FR")</f>
      </c>
      <c r="J13248" s="15">
        <f>HYPERLINK("https://docs.wto.org/imrd/directdoc.asp?DDFDocuments/v/G/SPS/NNLD22.WPF","ES")</f>
      </c>
    </row>
    <row r="13249">
      <c r="A13249" s="10" t="s">
        <v>22639</v>
      </c>
      <c r="B13249" s="11" t="s">
        <v>188</v>
      </c>
      <c r="C13249" s="10" t="s">
        <v>18</v>
      </c>
      <c r="D13249" s="12">
        <v>35822</v>
      </c>
      <c r="E13249" s="13" t="s">
        <v>22640</v>
      </c>
      <c r="F13249" s="13" t="s">
        <v>22641</v>
      </c>
      <c r="G13249" s="14"/>
      <c r="H13249" s="15">
        <f>HYPERLINK("https://docs.wto.org/imrd/directdoc.asp?DDFDocuments/t/G/SPS/NAUS67.WPF","EN")</f>
      </c>
      <c r="I13249" s="15">
        <f>HYPERLINK("https://docs.wto.org/imrd/directdoc.asp?DDFDocuments/u/G/SPS/NAUS67.WPF","FR")</f>
      </c>
      <c r="J13249" s="15">
        <f>HYPERLINK("https://docs.wto.org/imrd/directdoc.asp?DDFDocuments/v/G/SPS/NAUS67.WPF","ES")</f>
      </c>
    </row>
    <row r="13250">
      <c r="A13250" s="10" t="s">
        <v>22642</v>
      </c>
      <c r="B13250" s="11" t="s">
        <v>365</v>
      </c>
      <c r="C13250" s="10" t="s">
        <v>18</v>
      </c>
      <c r="D13250" s="12">
        <v>35822</v>
      </c>
      <c r="E13250" s="13" t="s">
        <v>22643</v>
      </c>
      <c r="F13250" s="13" t="s">
        <v>1282</v>
      </c>
      <c r="G13250" s="14"/>
      <c r="H13250" s="15">
        <f>HYPERLINK("https://docs.wto.org/imrd/directdoc.asp?DDFDocuments/t/G/SPS/NCHL14.WPF","EN")</f>
      </c>
      <c r="I13250" s="15">
        <f>HYPERLINK("https://docs.wto.org/imrd/directdoc.asp?DDFDocuments/u/G/SPS/NCHL14.WPF","FR")</f>
      </c>
      <c r="J13250" s="15">
        <f>HYPERLINK("https://docs.wto.org/imrd/directdoc.asp?DDFDocuments/v/G/SPS/NCHL14.WPF","ES")</f>
      </c>
    </row>
    <row r="13251">
      <c r="A13251" s="10" t="s">
        <v>22644</v>
      </c>
      <c r="B13251" s="11" t="s">
        <v>365</v>
      </c>
      <c r="C13251" s="10" t="s">
        <v>18</v>
      </c>
      <c r="D13251" s="12">
        <v>35822</v>
      </c>
      <c r="E13251" s="13" t="s">
        <v>1159</v>
      </c>
      <c r="F13251" s="13" t="s">
        <v>992</v>
      </c>
      <c r="G13251" s="14"/>
      <c r="H13251" s="15">
        <f>HYPERLINK("https://docs.wto.org/imrd/directdoc.asp?DDFDocuments/t/G/SPS/NCHL16.WPF","EN")</f>
      </c>
      <c r="I13251" s="15">
        <f>HYPERLINK("https://docs.wto.org/imrd/directdoc.asp?DDFDocuments/u/G/SPS/NCHL16.WPF","FR")</f>
      </c>
      <c r="J13251" s="15">
        <f>HYPERLINK("https://docs.wto.org/imrd/directdoc.asp?DDFDocuments/v/G/SPS/NCHL16.WPF","ES")</f>
      </c>
    </row>
    <row r="13252">
      <c r="A13252" s="10" t="s">
        <v>22645</v>
      </c>
      <c r="B13252" s="11" t="s">
        <v>188</v>
      </c>
      <c r="C13252" s="10" t="s">
        <v>18</v>
      </c>
      <c r="D13252" s="12">
        <v>35818</v>
      </c>
      <c r="E13252" s="13" t="s">
        <v>22646</v>
      </c>
      <c r="F13252" s="13" t="s">
        <v>8690</v>
      </c>
      <c r="G13252" s="14"/>
      <c r="H13252" s="15">
        <f>HYPERLINK("https://docs.wto.org/imrd/directdoc.asp?DDFDocuments/t/G/SPS/NAUS65.WPF","EN")</f>
      </c>
      <c r="I13252" s="15">
        <f>HYPERLINK("https://docs.wto.org/imrd/directdoc.asp?DDFDocuments/u/G/SPS/NAUS65.WPF","FR")</f>
      </c>
      <c r="J13252" s="15">
        <f>HYPERLINK("https://docs.wto.org/imrd/directdoc.asp?DDFDocuments/v/G/SPS/NAUS65.WPF","ES")</f>
      </c>
    </row>
    <row r="13253">
      <c r="A13253" s="10" t="s">
        <v>22647</v>
      </c>
      <c r="B13253" s="11" t="s">
        <v>188</v>
      </c>
      <c r="C13253" s="10" t="s">
        <v>18</v>
      </c>
      <c r="D13253" s="12">
        <v>35818</v>
      </c>
      <c r="E13253" s="13" t="s">
        <v>22648</v>
      </c>
      <c r="F13253" s="13" t="s">
        <v>22641</v>
      </c>
      <c r="G13253" s="14"/>
      <c r="H13253" s="15">
        <f>HYPERLINK("https://docs.wto.org/imrd/directdoc.asp?DDFDocuments/t/G/SPS/NAUS66.WPF","EN")</f>
      </c>
      <c r="I13253" s="15">
        <f>HYPERLINK("https://docs.wto.org/imrd/directdoc.asp?DDFDocuments/u/G/SPS/NAUS66.WPF","FR")</f>
      </c>
      <c r="J13253" s="15">
        <f>HYPERLINK("https://docs.wto.org/imrd/directdoc.asp?DDFDocuments/v/G/SPS/NAUS66.WPF","ES")</f>
      </c>
    </row>
    <row r="13254">
      <c r="A13254" s="10" t="s">
        <v>22649</v>
      </c>
      <c r="B13254" s="11" t="s">
        <v>161</v>
      </c>
      <c r="C13254" s="10" t="s">
        <v>12</v>
      </c>
      <c r="D13254" s="12">
        <v>35818</v>
      </c>
      <c r="E13254" s="13" t="s">
        <v>19</v>
      </c>
      <c r="F13254" s="13" t="s">
        <v>6154</v>
      </c>
      <c r="G13254" s="14"/>
      <c r="H13254" s="15">
        <f>HYPERLINK("https://docs.wto.org/imrd/directdoc.asp?DDFDocuments/q/G/SPS/NUSA106R1.pdf","EN")</f>
      </c>
      <c r="I13254" s="15">
        <f>HYPERLINK("https://docs.wto.org/imrd/directdoc.asp?DDFDocuments/r/G/SPS/NUSA106R1.pdf","FR")</f>
      </c>
      <c r="J13254" s="15">
        <f>HYPERLINK("https://docs.wto.org/imrd/directdoc.asp?DDFDocuments/s/G/SPS/NUSA106R1.pdf","ES")</f>
      </c>
    </row>
    <row r="13255">
      <c r="A13255" s="10" t="s">
        <v>22650</v>
      </c>
      <c r="B13255" s="11" t="s">
        <v>161</v>
      </c>
      <c r="C13255" s="10" t="s">
        <v>18</v>
      </c>
      <c r="D13255" s="12">
        <v>35815</v>
      </c>
      <c r="E13255" s="13" t="s">
        <v>2824</v>
      </c>
      <c r="F13255" s="13" t="s">
        <v>21558</v>
      </c>
      <c r="G13255" s="14"/>
      <c r="H13255" s="15">
        <f>HYPERLINK("https://docs.wto.org/imrd/directdoc.asp?DDFDocuments/t/G/SPS/NUSA109.WPF","EN")</f>
      </c>
      <c r="I13255" s="15">
        <f>HYPERLINK("https://docs.wto.org/imrd/directdoc.asp?DDFDocuments/u/G/SPS/NUSA109.WPF","FR")</f>
      </c>
      <c r="J13255" s="15">
        <f>HYPERLINK("https://docs.wto.org/imrd/directdoc.asp?DDFDocuments/v/G/SPS/NUSA109.WPF","ES")</f>
      </c>
    </row>
    <row r="13256">
      <c r="A13256" s="10" t="s">
        <v>22651</v>
      </c>
      <c r="B13256" s="11" t="s">
        <v>161</v>
      </c>
      <c r="C13256" s="10" t="s">
        <v>18</v>
      </c>
      <c r="D13256" s="12">
        <v>35809</v>
      </c>
      <c r="E13256" s="13" t="s">
        <v>22652</v>
      </c>
      <c r="F13256" s="13" t="s">
        <v>186</v>
      </c>
      <c r="G13256" s="14" t="s">
        <v>87</v>
      </c>
      <c r="H13256" s="15">
        <f>HYPERLINK("https://docs.wto.org/imrd/directdoc.asp?DDFDocuments/t/G/SPS/NUSA108.WPF","EN")</f>
      </c>
      <c r="I13256" s="15">
        <f>HYPERLINK("https://docs.wto.org/imrd/directdoc.asp?DDFDocuments/u/G/SPS/NUSA108.WPF","FR")</f>
      </c>
      <c r="J13256" s="15">
        <f>HYPERLINK("https://docs.wto.org/imrd/directdoc.asp?DDFDocuments/v/G/SPS/NUSA108.WPF","ES")</f>
      </c>
    </row>
    <row r="13257">
      <c r="A13257" s="10" t="s">
        <v>22653</v>
      </c>
      <c r="B13257" s="11" t="s">
        <v>153</v>
      </c>
      <c r="C13257" s="10" t="s">
        <v>18</v>
      </c>
      <c r="D13257" s="12">
        <v>35808</v>
      </c>
      <c r="E13257" s="13" t="s">
        <v>22654</v>
      </c>
      <c r="F13257" s="13" t="s">
        <v>21583</v>
      </c>
      <c r="G13257" s="14" t="s">
        <v>779</v>
      </c>
      <c r="H13257" s="15">
        <f>HYPERLINK("https://docs.wto.org/imrd/directdoc.asp?DDFDocuments/t/G/SPS/NKOR38.WPF","EN")</f>
      </c>
      <c r="I13257" s="15">
        <f>HYPERLINK("https://docs.wto.org/imrd/directdoc.asp?DDFDocuments/u/G/SPS/NKOR38.WPF","FR")</f>
      </c>
      <c r="J13257" s="15">
        <f>HYPERLINK("https://docs.wto.org/imrd/directdoc.asp?DDFDocuments/v/G/SPS/NKOR38.WPF","ES")</f>
      </c>
    </row>
    <row r="13258">
      <c r="A13258" s="10" t="s">
        <v>22655</v>
      </c>
      <c r="B13258" s="11" t="s">
        <v>153</v>
      </c>
      <c r="C13258" s="10" t="s">
        <v>18</v>
      </c>
      <c r="D13258" s="12">
        <v>35808</v>
      </c>
      <c r="E13258" s="13" t="s">
        <v>22656</v>
      </c>
      <c r="F13258" s="13" t="s">
        <v>22657</v>
      </c>
      <c r="G13258" s="14" t="s">
        <v>781</v>
      </c>
      <c r="H13258" s="15">
        <f>HYPERLINK("https://docs.wto.org/imrd/directdoc.asp?DDFDocuments/t/G/SPS/NKOR39.WPF","EN")</f>
      </c>
      <c r="I13258" s="15">
        <f>HYPERLINK("https://docs.wto.org/imrd/directdoc.asp?DDFDocuments/u/G/SPS/NKOR39.WPF","FR")</f>
      </c>
      <c r="J13258" s="15">
        <f>HYPERLINK("https://docs.wto.org/imrd/directdoc.asp?DDFDocuments/v/G/SPS/NKOR39.WPF","ES")</f>
      </c>
    </row>
    <row r="13259">
      <c r="A13259" s="10" t="s">
        <v>22658</v>
      </c>
      <c r="B13259" s="11" t="s">
        <v>365</v>
      </c>
      <c r="C13259" s="10" t="s">
        <v>201</v>
      </c>
      <c r="D13259" s="12">
        <v>35804</v>
      </c>
      <c r="E13259" s="13" t="s">
        <v>19</v>
      </c>
      <c r="F13259" s="13" t="s">
        <v>24</v>
      </c>
      <c r="G13259" s="14"/>
      <c r="H13259" s="15">
        <f>HYPERLINK("https://docs.wto.org/imrd/directdoc.asp?DDFDocuments/t/G/SPS/NCHL13C1.WPF","EN")</f>
      </c>
      <c r="I13259" s="15">
        <f>HYPERLINK("https://docs.wto.org/imrd/directdoc.asp?DDFDocuments/u/G/SPS/NCHL13C1.WPF","FR")</f>
      </c>
      <c r="J13259" s="15">
        <f>HYPERLINK("https://docs.wto.org/imrd/directdoc.asp?DDFDocuments/v/G/SPS/NCHL13C1.WPF","ES")</f>
      </c>
    </row>
    <row r="13260">
      <c r="A13260" s="10" t="s">
        <v>22659</v>
      </c>
      <c r="B13260" s="11" t="s">
        <v>145</v>
      </c>
      <c r="C13260" s="10" t="s">
        <v>18</v>
      </c>
      <c r="D13260" s="12">
        <v>35804</v>
      </c>
      <c r="E13260" s="13" t="s">
        <v>22660</v>
      </c>
      <c r="F13260" s="13" t="s">
        <v>1550</v>
      </c>
      <c r="G13260" s="14" t="s">
        <v>188</v>
      </c>
      <c r="H13260" s="15">
        <f>HYPERLINK("https://docs.wto.org/imrd/directdoc.asp?DDFDocuments/t/G/SPS/NPHL7.WPF","EN")</f>
      </c>
      <c r="I13260" s="15">
        <f>HYPERLINK("https://docs.wto.org/imrd/directdoc.asp?DDFDocuments/u/G/SPS/NPHL7.WPF","FR")</f>
      </c>
      <c r="J13260" s="15">
        <f>HYPERLINK("https://docs.wto.org/imrd/directdoc.asp?DDFDocuments/v/G/SPS/NPHL7.WPF","ES")</f>
      </c>
    </row>
    <row r="13261">
      <c r="A13261" s="10" t="s">
        <v>22661</v>
      </c>
      <c r="B13261" s="11" t="s">
        <v>153</v>
      </c>
      <c r="C13261" s="10" t="s">
        <v>18</v>
      </c>
      <c r="D13261" s="12">
        <v>35802</v>
      </c>
      <c r="E13261" s="13" t="s">
        <v>22662</v>
      </c>
      <c r="F13261" s="13" t="s">
        <v>22663</v>
      </c>
      <c r="G13261" s="14"/>
      <c r="H13261" s="15">
        <f>HYPERLINK("https://docs.wto.org/imrd/directdoc.asp?DDFDocuments/q/G/SPS/NKOR36.pdf","EN")</f>
      </c>
      <c r="I13261" s="15">
        <f>HYPERLINK("https://docs.wto.org/imrd/directdoc.asp?DDFDocuments/r/G/SPS/NKOR36.pdf","FR")</f>
      </c>
      <c r="J13261" s="15">
        <f>HYPERLINK("https://docs.wto.org/imrd/directdoc.asp?DDFDocuments/s/G/SPS/NKOR36.pdf","ES")</f>
      </c>
    </row>
    <row r="13262">
      <c r="A13262" s="10" t="s">
        <v>22664</v>
      </c>
      <c r="B13262" s="11" t="s">
        <v>153</v>
      </c>
      <c r="C13262" s="10" t="s">
        <v>18</v>
      </c>
      <c r="D13262" s="12">
        <v>35802</v>
      </c>
      <c r="E13262" s="13" t="s">
        <v>22665</v>
      </c>
      <c r="F13262" s="13" t="s">
        <v>7603</v>
      </c>
      <c r="G13262" s="14" t="s">
        <v>520</v>
      </c>
      <c r="H13262" s="15">
        <f>HYPERLINK("https://docs.wto.org/imrd/directdoc.asp?DDFDocuments/t/G/SPS/NKOR37.WPF","EN")</f>
      </c>
      <c r="I13262" s="15">
        <f>HYPERLINK("https://docs.wto.org/imrd/directdoc.asp?DDFDocuments/u/G/SPS/NKOR37.WPF","FR")</f>
      </c>
      <c r="J13262" s="15">
        <f>HYPERLINK("https://docs.wto.org/imrd/directdoc.asp?DDFDocuments/v/G/SPS/NKOR37.WPF","ES")</f>
      </c>
    </row>
    <row r="13263">
      <c r="A13263" s="10" t="s">
        <v>22666</v>
      </c>
      <c r="B13263" s="11" t="s">
        <v>195</v>
      </c>
      <c r="C13263" s="10" t="s">
        <v>40</v>
      </c>
      <c r="D13263" s="12">
        <v>35783</v>
      </c>
      <c r="E13263" s="13" t="s">
        <v>19</v>
      </c>
      <c r="F13263" s="13" t="s">
        <v>22667</v>
      </c>
      <c r="G13263" s="14"/>
      <c r="H13263" s="15">
        <f>HYPERLINK("https://docs.wto.org/imrd/directdoc.asp?DDFDocuments/t/G/SPS/NNZL16A1.WPF","EN")</f>
      </c>
      <c r="I13263" s="15">
        <f>HYPERLINK("https://docs.wto.org/imrd/directdoc.asp?DDFDocuments/u/G/SPS/NNZL16A1.WPF","FR")</f>
      </c>
      <c r="J13263" s="15">
        <f>HYPERLINK("https://docs.wto.org/imrd/directdoc.asp?DDFDocuments/v/G/SPS/NNZL16A1.WPF","ES")</f>
      </c>
    </row>
    <row r="13264">
      <c r="A13264" s="10" t="s">
        <v>22668</v>
      </c>
      <c r="B13264" s="11" t="s">
        <v>161</v>
      </c>
      <c r="C13264" s="10" t="s">
        <v>18</v>
      </c>
      <c r="D13264" s="12">
        <v>35783</v>
      </c>
      <c r="E13264" s="13" t="s">
        <v>857</v>
      </c>
      <c r="F13264" s="13" t="s">
        <v>63</v>
      </c>
      <c r="G13264" s="14"/>
      <c r="H13264" s="15">
        <f>HYPERLINK("https://docs.wto.org/imrd/directdoc.asp?DDFDocuments/t/G/SPS/NUSA107.WPF","EN")</f>
      </c>
      <c r="I13264" s="15">
        <f>HYPERLINK("https://docs.wto.org/imrd/directdoc.asp?DDFDocuments/u/G/SPS/NUSA107.WPF","FR")</f>
      </c>
      <c r="J13264" s="15">
        <f>HYPERLINK("https://docs.wto.org/imrd/directdoc.asp?DDFDocuments/v/G/SPS/NUSA107.WPF","ES")</f>
      </c>
    </row>
    <row r="13265">
      <c r="A13265" s="10" t="s">
        <v>22669</v>
      </c>
      <c r="B13265" s="11" t="s">
        <v>233</v>
      </c>
      <c r="C13265" s="10" t="s">
        <v>12</v>
      </c>
      <c r="D13265" s="12">
        <v>35782</v>
      </c>
      <c r="E13265" s="13" t="s">
        <v>22670</v>
      </c>
      <c r="F13265" s="13" t="s">
        <v>7603</v>
      </c>
      <c r="G13265" s="14"/>
      <c r="H13265" s="15">
        <f>HYPERLINK("https://docs.wto.org/imrd/directdoc.asp?DDFDocuments/t/G/SPS/NPER4.WPF","EN")</f>
      </c>
      <c r="I13265" s="15">
        <f>HYPERLINK("https://docs.wto.org/imrd/directdoc.asp?DDFDocuments/u/G/SPS/NPER4.WPF","FR")</f>
      </c>
      <c r="J13265" s="15">
        <f>HYPERLINK("https://docs.wto.org/imrd/directdoc.asp?DDFDocuments/v/G/SPS/NPER4.WPF","ES")</f>
      </c>
    </row>
    <row r="13266">
      <c r="A13266" s="10" t="s">
        <v>22671</v>
      </c>
      <c r="B13266" s="11" t="s">
        <v>47</v>
      </c>
      <c r="C13266" s="10" t="s">
        <v>12</v>
      </c>
      <c r="D13266" s="12">
        <v>35782</v>
      </c>
      <c r="E13266" s="13" t="s">
        <v>22672</v>
      </c>
      <c r="F13266" s="13" t="s">
        <v>7603</v>
      </c>
      <c r="G13266" s="14" t="s">
        <v>257</v>
      </c>
      <c r="H13266" s="15">
        <f>HYPERLINK("https://docs.wto.org/imrd/directdoc.asp?DDFDocuments/t/G/SPS/NPOL3.WPF","EN")</f>
      </c>
      <c r="I13266" s="15">
        <f>HYPERLINK("https://docs.wto.org/imrd/directdoc.asp?DDFDocuments/u/G/SPS/NPOL3.WPF","FR")</f>
      </c>
      <c r="J13266" s="15">
        <f>HYPERLINK("https://docs.wto.org/imrd/directdoc.asp?DDFDocuments/v/G/SPS/NPOL3.WPF","ES")</f>
      </c>
    </row>
    <row r="13267">
      <c r="A13267" s="10" t="s">
        <v>22673</v>
      </c>
      <c r="B13267" s="11" t="s">
        <v>161</v>
      </c>
      <c r="C13267" s="10" t="s">
        <v>12</v>
      </c>
      <c r="D13267" s="12">
        <v>35782</v>
      </c>
      <c r="E13267" s="13" t="s">
        <v>22674</v>
      </c>
      <c r="F13267" s="13" t="s">
        <v>6154</v>
      </c>
      <c r="G13267" s="14"/>
      <c r="H13267" s="15">
        <f>HYPERLINK("https://docs.wto.org/imrd/directdoc.asp?DDFDocuments/q/G/SPS/NUSA106.pdf","EN")</f>
      </c>
      <c r="I13267" s="15">
        <f>HYPERLINK("https://docs.wto.org/imrd/directdoc.asp?DDFDocuments/r/G/SPS/NUSA106.pdf","FR")</f>
      </c>
      <c r="J13267" s="15">
        <f>HYPERLINK("https://docs.wto.org/imrd/directdoc.asp?DDFDocuments/s/G/SPS/NUSA106.pdf","ES")</f>
      </c>
    </row>
    <row r="13268">
      <c r="A13268" s="10" t="s">
        <v>22675</v>
      </c>
      <c r="B13268" s="11" t="s">
        <v>47</v>
      </c>
      <c r="C13268" s="10" t="s">
        <v>18</v>
      </c>
      <c r="D13268" s="12">
        <v>35780</v>
      </c>
      <c r="E13268" s="13" t="s">
        <v>2476</v>
      </c>
      <c r="F13268" s="13" t="s">
        <v>262</v>
      </c>
      <c r="G13268" s="14"/>
      <c r="H13268" s="15">
        <f>HYPERLINK("https://docs.wto.org/imrd/directdoc.asp?DDFDocuments/t/G/SPS/NPOL2.WPF","EN")</f>
      </c>
      <c r="I13268" s="15">
        <f>HYPERLINK("https://docs.wto.org/imrd/directdoc.asp?DDFDocuments/u/G/SPS/NPOL2.WPF","FR")</f>
      </c>
      <c r="J13268" s="15">
        <f>HYPERLINK("https://docs.wto.org/imrd/directdoc.asp?DDFDocuments/v/G/SPS/NPOL2.WPF","ES")</f>
      </c>
    </row>
    <row r="13269">
      <c r="A13269" s="10" t="s">
        <v>22676</v>
      </c>
      <c r="B13269" s="11" t="s">
        <v>72</v>
      </c>
      <c r="C13269" s="10" t="s">
        <v>18</v>
      </c>
      <c r="D13269" s="12">
        <v>35779</v>
      </c>
      <c r="E13269" s="13" t="s">
        <v>22677</v>
      </c>
      <c r="F13269" s="13" t="s">
        <v>122</v>
      </c>
      <c r="G13269" s="14"/>
      <c r="H13269" s="15">
        <f>HYPERLINK("https://docs.wto.org/imrd/directdoc.asp?DDFDocuments/t/G/SPS/NCAN35.WPF","EN")</f>
      </c>
      <c r="I13269" s="15">
        <f>HYPERLINK("https://docs.wto.org/imrd/directdoc.asp?DDFDocuments/u/G/SPS/NCAN35.WPF","FR")</f>
      </c>
      <c r="J13269" s="15">
        <f>HYPERLINK("https://docs.wto.org/imrd/directdoc.asp?DDFDocuments/v/G/SPS/NCAN35.WPF","ES")</f>
      </c>
    </row>
    <row r="13270">
      <c r="A13270" s="10" t="s">
        <v>22678</v>
      </c>
      <c r="B13270" s="11" t="s">
        <v>18929</v>
      </c>
      <c r="C13270" s="10" t="s">
        <v>18</v>
      </c>
      <c r="D13270" s="12">
        <v>35779</v>
      </c>
      <c r="E13270" s="13" t="s">
        <v>22679</v>
      </c>
      <c r="F13270" s="13" t="s">
        <v>1282</v>
      </c>
      <c r="G13270" s="14"/>
      <c r="H13270" s="15">
        <f>HYPERLINK("https://docs.wto.org/imrd/directdoc.asp?DDFDocuments/t/G/SPS/NCYP5.WPF","EN")</f>
      </c>
      <c r="I13270" s="15">
        <f>HYPERLINK("https://docs.wto.org/imrd/directdoc.asp?DDFDocuments/u/G/SPS/NCYP5.WPF","FR")</f>
      </c>
      <c r="J13270" s="15">
        <f>HYPERLINK("https://docs.wto.org/imrd/directdoc.asp?DDFDocuments/v/G/SPS/NCYP5.WPF","ES")</f>
      </c>
    </row>
    <row r="13271">
      <c r="A13271" s="10" t="s">
        <v>22680</v>
      </c>
      <c r="B13271" s="11" t="s">
        <v>18929</v>
      </c>
      <c r="C13271" s="10" t="s">
        <v>18</v>
      </c>
      <c r="D13271" s="12">
        <v>35779</v>
      </c>
      <c r="E13271" s="13" t="s">
        <v>22681</v>
      </c>
      <c r="F13271" s="13" t="s">
        <v>1550</v>
      </c>
      <c r="G13271" s="14"/>
      <c r="H13271" s="15">
        <f>HYPERLINK("https://docs.wto.org/imrd/directdoc.asp?DDFDocuments/t/G/SPS/NCYP6.WPF","EN")</f>
      </c>
      <c r="I13271" s="15">
        <f>HYPERLINK("https://docs.wto.org/imrd/directdoc.asp?DDFDocuments/u/G/SPS/NCYP6.WPF","FR")</f>
      </c>
      <c r="J13271" s="15">
        <f>HYPERLINK("https://docs.wto.org/imrd/directdoc.asp?DDFDocuments/v/G/SPS/NCYP6.WPF","ES")</f>
      </c>
    </row>
    <row r="13272">
      <c r="A13272" s="10" t="s">
        <v>22682</v>
      </c>
      <c r="B13272" s="11" t="s">
        <v>65</v>
      </c>
      <c r="C13272" s="10" t="s">
        <v>18</v>
      </c>
      <c r="D13272" s="12">
        <v>35775</v>
      </c>
      <c r="E13272" s="13" t="s">
        <v>22683</v>
      </c>
      <c r="F13272" s="13" t="s">
        <v>7145</v>
      </c>
      <c r="G13272" s="14"/>
      <c r="H13272" s="15">
        <f>HYPERLINK("https://docs.wto.org/imrd/directdoc.asp?DDFDocuments/q/G/SPS/NCHE10.pdf","EN")</f>
      </c>
      <c r="I13272" s="15">
        <f>HYPERLINK("https://docs.wto.org/imrd/directdoc.asp?DDFDocuments/r/G/SPS/NCHE10.pdf","FR")</f>
      </c>
      <c r="J13272" s="15">
        <f>HYPERLINK("https://docs.wto.org/imrd/directdoc.asp?DDFDocuments/s/G/SPS/NCHE10.pdf","ES")</f>
      </c>
    </row>
    <row r="13273">
      <c r="A13273" s="10" t="s">
        <v>22684</v>
      </c>
      <c r="B13273" s="11" t="s">
        <v>161</v>
      </c>
      <c r="C13273" s="10" t="s">
        <v>18</v>
      </c>
      <c r="D13273" s="12">
        <v>35772</v>
      </c>
      <c r="E13273" s="13" t="s">
        <v>857</v>
      </c>
      <c r="F13273" s="13" t="s">
        <v>980</v>
      </c>
      <c r="G13273" s="14"/>
      <c r="H13273" s="15">
        <f>HYPERLINK("https://docs.wto.org/imrd/directdoc.asp?DDFDocuments/t/G/SPS/NUSA104.WPF","EN")</f>
      </c>
      <c r="I13273" s="15">
        <f>HYPERLINK("https://docs.wto.org/imrd/directdoc.asp?DDFDocuments/u/G/SPS/NUSA104.WPF","FR")</f>
      </c>
      <c r="J13273" s="15">
        <f>HYPERLINK("https://docs.wto.org/imrd/directdoc.asp?DDFDocuments/v/G/SPS/NUSA104.WPF","ES")</f>
      </c>
    </row>
    <row r="13274">
      <c r="A13274" s="10" t="s">
        <v>22685</v>
      </c>
      <c r="B13274" s="11" t="s">
        <v>161</v>
      </c>
      <c r="C13274" s="10" t="s">
        <v>18</v>
      </c>
      <c r="D13274" s="12">
        <v>35772</v>
      </c>
      <c r="E13274" s="13" t="s">
        <v>22686</v>
      </c>
      <c r="F13274" s="13" t="s">
        <v>3291</v>
      </c>
      <c r="G13274" s="14"/>
      <c r="H13274" s="15">
        <f>HYPERLINK("https://docs.wto.org/imrd/directdoc.asp?DDFDocuments/t/G/SPS/NUSA105.WPF","EN")</f>
      </c>
      <c r="I13274" s="15">
        <f>HYPERLINK("https://docs.wto.org/imrd/directdoc.asp?DDFDocuments/u/G/SPS/NUSA105.WPF","FR")</f>
      </c>
      <c r="J13274" s="15">
        <f>HYPERLINK("https://docs.wto.org/imrd/directdoc.asp?DDFDocuments/v/G/SPS/NUSA105.WPF","ES")</f>
      </c>
    </row>
    <row r="13275">
      <c r="A13275" s="10" t="s">
        <v>22687</v>
      </c>
      <c r="B13275" s="11" t="s">
        <v>365</v>
      </c>
      <c r="C13275" s="10" t="s">
        <v>18</v>
      </c>
      <c r="D13275" s="12">
        <v>35765</v>
      </c>
      <c r="E13275" s="13" t="s">
        <v>1648</v>
      </c>
      <c r="F13275" s="13" t="s">
        <v>1282</v>
      </c>
      <c r="G13275" s="14"/>
      <c r="H13275" s="15">
        <f>HYPERLINK("https://docs.wto.org/imrd/directdoc.asp?DDFDocuments/t/G/SPS/NCHL13.WPF","EN")</f>
      </c>
      <c r="I13275" s="15">
        <f>HYPERLINK("https://docs.wto.org/imrd/directdoc.asp?DDFDocuments/u/G/SPS/NCHL13.WPF","FR")</f>
      </c>
      <c r="J13275" s="15">
        <f>HYPERLINK("https://docs.wto.org/imrd/directdoc.asp?DDFDocuments/v/G/SPS/NCHL13.WPF","ES")</f>
      </c>
    </row>
    <row r="13276">
      <c r="A13276" s="10" t="s">
        <v>22688</v>
      </c>
      <c r="B13276" s="11" t="s">
        <v>195</v>
      </c>
      <c r="C13276" s="10" t="s">
        <v>18</v>
      </c>
      <c r="D13276" s="12">
        <v>35765</v>
      </c>
      <c r="E13276" s="13" t="s">
        <v>22689</v>
      </c>
      <c r="F13276" s="13" t="s">
        <v>144</v>
      </c>
      <c r="G13276" s="14"/>
      <c r="H13276" s="15">
        <f>HYPERLINK("https://docs.wto.org/imrd/directdoc.asp?DDFDocuments/t/G/SPS/NNZL17.WPF","EN")</f>
      </c>
      <c r="I13276" s="15">
        <f>HYPERLINK("https://docs.wto.org/imrd/directdoc.asp?DDFDocuments/u/G/SPS/NNZL17.WPF","FR")</f>
      </c>
      <c r="J13276" s="15">
        <f>HYPERLINK("https://docs.wto.org/imrd/directdoc.asp?DDFDocuments/v/G/SPS/NNZL17.WPF","ES")</f>
      </c>
    </row>
    <row r="13277">
      <c r="A13277" s="10" t="s">
        <v>22690</v>
      </c>
      <c r="B13277" s="11" t="s">
        <v>195</v>
      </c>
      <c r="C13277" s="10" t="s">
        <v>18</v>
      </c>
      <c r="D13277" s="12">
        <v>35762</v>
      </c>
      <c r="E13277" s="13" t="s">
        <v>6368</v>
      </c>
      <c r="F13277" s="13" t="s">
        <v>22663</v>
      </c>
      <c r="G13277" s="14"/>
      <c r="H13277" s="15">
        <f>HYPERLINK("https://docs.wto.org/imrd/directdoc.asp?DDFDocuments/q/G/SPS/NNZL15.pdf","EN")</f>
      </c>
      <c r="I13277" s="15">
        <f>HYPERLINK("https://docs.wto.org/imrd/directdoc.asp?DDFDocuments/r/G/SPS/NNZL15.pdf","FR")</f>
      </c>
      <c r="J13277" s="15">
        <f>HYPERLINK("https://docs.wto.org/imrd/directdoc.asp?DDFDocuments/s/G/SPS/NNZL15.pdf","ES")</f>
      </c>
    </row>
    <row r="13278">
      <c r="A13278" s="10" t="s">
        <v>22691</v>
      </c>
      <c r="B13278" s="11" t="s">
        <v>195</v>
      </c>
      <c r="C13278" s="10" t="s">
        <v>18</v>
      </c>
      <c r="D13278" s="12">
        <v>35762</v>
      </c>
      <c r="E13278" s="13" t="s">
        <v>22692</v>
      </c>
      <c r="F13278" s="13" t="s">
        <v>22667</v>
      </c>
      <c r="G13278" s="14"/>
      <c r="H13278" s="15">
        <f>HYPERLINK("https://docs.wto.org/imrd/directdoc.asp?DDFDocuments/t/G/SPS/NNZL16.WPF","EN")</f>
      </c>
      <c r="I13278" s="15">
        <f>HYPERLINK("https://docs.wto.org/imrd/directdoc.asp?DDFDocuments/u/G/SPS/NNZL16.WPF","FR")</f>
      </c>
      <c r="J13278" s="15">
        <f>HYPERLINK("https://docs.wto.org/imrd/directdoc.asp?DDFDocuments/v/G/SPS/NNZL16.WPF","ES")</f>
      </c>
    </row>
    <row r="13279">
      <c r="A13279" s="10" t="s">
        <v>22693</v>
      </c>
      <c r="B13279" s="11" t="s">
        <v>554</v>
      </c>
      <c r="C13279" s="10" t="s">
        <v>12</v>
      </c>
      <c r="D13279" s="12">
        <v>35762</v>
      </c>
      <c r="E13279" s="13" t="s">
        <v>22694</v>
      </c>
      <c r="F13279" s="13" t="s">
        <v>80</v>
      </c>
      <c r="G13279" s="14"/>
      <c r="H13279" s="15">
        <f>HYPERLINK("https://docs.wto.org/imrd/directdoc.asp?DDFDocuments/t/G/SPS/NSVK8.WPF","EN")</f>
      </c>
      <c r="I13279" s="15">
        <f>HYPERLINK("https://docs.wto.org/imrd/directdoc.asp?DDFDocuments/u/G/SPS/NSVK8.WPF","FR")</f>
      </c>
      <c r="J13279" s="15">
        <f>HYPERLINK("https://docs.wto.org/imrd/directdoc.asp?DDFDocuments/v/G/SPS/NSVK8.WPF","ES")</f>
      </c>
    </row>
    <row r="13280">
      <c r="A13280" s="10" t="s">
        <v>22695</v>
      </c>
      <c r="B13280" s="11" t="s">
        <v>554</v>
      </c>
      <c r="C13280" s="10" t="s">
        <v>12</v>
      </c>
      <c r="D13280" s="12">
        <v>35762</v>
      </c>
      <c r="E13280" s="13" t="s">
        <v>22552</v>
      </c>
      <c r="F13280" s="13" t="s">
        <v>158</v>
      </c>
      <c r="G13280" s="14"/>
      <c r="H13280" s="15">
        <f>HYPERLINK("https://docs.wto.org/imrd/directdoc.asp?DDFDocuments/t/G/SPS/NSVK9.WPF","EN")</f>
      </c>
      <c r="I13280" s="15">
        <f>HYPERLINK("https://docs.wto.org/imrd/directdoc.asp?DDFDocuments/u/G/SPS/NSVK9.WPF","FR")</f>
      </c>
      <c r="J13280" s="15">
        <f>HYPERLINK("https://docs.wto.org/imrd/directdoc.asp?DDFDocuments/v/G/SPS/NSVK9.WPF","ES")</f>
      </c>
    </row>
    <row r="13281">
      <c r="A13281" s="10" t="s">
        <v>22696</v>
      </c>
      <c r="B13281" s="11" t="s">
        <v>161</v>
      </c>
      <c r="C13281" s="10" t="s">
        <v>18</v>
      </c>
      <c r="D13281" s="12">
        <v>35760</v>
      </c>
      <c r="E13281" s="13" t="s">
        <v>22697</v>
      </c>
      <c r="F13281" s="13" t="s">
        <v>7603</v>
      </c>
      <c r="G13281" s="14" t="s">
        <v>257</v>
      </c>
      <c r="H13281" s="15">
        <f>HYPERLINK("https://docs.wto.org/imrd/directdoc.asp?DDFDocuments/t/G/SPS/NUSA102.WPF","EN")</f>
      </c>
      <c r="I13281" s="15">
        <f>HYPERLINK("https://docs.wto.org/imrd/directdoc.asp?DDFDocuments/u/G/SPS/NUSA102.WPF","FR")</f>
      </c>
      <c r="J13281" s="15">
        <f>HYPERLINK("https://docs.wto.org/imrd/directdoc.asp?DDFDocuments/v/G/SPS/NUSA102.WPF","ES")</f>
      </c>
    </row>
    <row r="13282">
      <c r="A13282" s="10" t="s">
        <v>22698</v>
      </c>
      <c r="B13282" s="11" t="s">
        <v>161</v>
      </c>
      <c r="C13282" s="10" t="s">
        <v>18</v>
      </c>
      <c r="D13282" s="12">
        <v>35759</v>
      </c>
      <c r="E13282" s="13" t="s">
        <v>22699</v>
      </c>
      <c r="F13282" s="13" t="s">
        <v>22700</v>
      </c>
      <c r="G13282" s="14" t="s">
        <v>21972</v>
      </c>
      <c r="H13282" s="15">
        <f>HYPERLINK("https://docs.wto.org/imrd/directdoc.asp?DDFDocuments/t/G/SPS/NUSA101.WPF","EN")</f>
      </c>
      <c r="I13282" s="15">
        <f>HYPERLINK("https://docs.wto.org/imrd/directdoc.asp?DDFDocuments/u/G/SPS/NUSA101.WPF","FR")</f>
      </c>
      <c r="J13282" s="15">
        <f>HYPERLINK("https://docs.wto.org/imrd/directdoc.asp?DDFDocuments/v/G/SPS/NUSA101.WPF","ES")</f>
      </c>
    </row>
    <row r="13283">
      <c r="A13283" s="10" t="s">
        <v>22701</v>
      </c>
      <c r="B13283" s="11" t="s">
        <v>188</v>
      </c>
      <c r="C13283" s="10" t="s">
        <v>18</v>
      </c>
      <c r="D13283" s="12">
        <v>35758</v>
      </c>
      <c r="E13283" s="13" t="s">
        <v>22702</v>
      </c>
      <c r="F13283" s="13" t="s">
        <v>18588</v>
      </c>
      <c r="G13283" s="14" t="s">
        <v>195</v>
      </c>
      <c r="H13283" s="15">
        <f>HYPERLINK("https://docs.wto.org/imrd/directdoc.asp?DDFDocuments/t/G/SPS/NAUS62.WPF","EN")</f>
      </c>
      <c r="I13283" s="15">
        <f>HYPERLINK("https://docs.wto.org/imrd/directdoc.asp?DDFDocuments/u/G/SPS/NAUS62.WPF","FR")</f>
      </c>
      <c r="J13283" s="15">
        <f>HYPERLINK("https://docs.wto.org/imrd/directdoc.asp?DDFDocuments/v/G/SPS/NAUS62.WPF","ES")</f>
      </c>
    </row>
    <row r="13284">
      <c r="A13284" s="10" t="s">
        <v>22703</v>
      </c>
      <c r="B13284" s="11" t="s">
        <v>188</v>
      </c>
      <c r="C13284" s="10" t="s">
        <v>18</v>
      </c>
      <c r="D13284" s="12">
        <v>35758</v>
      </c>
      <c r="E13284" s="13" t="s">
        <v>22704</v>
      </c>
      <c r="F13284" s="13" t="s">
        <v>22663</v>
      </c>
      <c r="G13284" s="14" t="s">
        <v>168</v>
      </c>
      <c r="H13284" s="15">
        <f>HYPERLINK("https://docs.wto.org/imrd/directdoc.asp?DDFDocuments/q/G/SPS/NAUS64.pdf","EN")</f>
      </c>
      <c r="I13284" s="15">
        <f>HYPERLINK("https://docs.wto.org/imrd/directdoc.asp?DDFDocuments/r/G/SPS/NAUS64.pdf","FR")</f>
      </c>
      <c r="J13284" s="15">
        <f>HYPERLINK("https://docs.wto.org/imrd/directdoc.asp?DDFDocuments/s/G/SPS/NAUS64.pdf","ES")</f>
      </c>
    </row>
    <row r="13285">
      <c r="A13285" s="10" t="s">
        <v>22705</v>
      </c>
      <c r="B13285" s="11" t="s">
        <v>161</v>
      </c>
      <c r="C13285" s="10" t="s">
        <v>18</v>
      </c>
      <c r="D13285" s="12">
        <v>35758</v>
      </c>
      <c r="E13285" s="13" t="s">
        <v>22706</v>
      </c>
      <c r="F13285" s="13" t="s">
        <v>21558</v>
      </c>
      <c r="G13285" s="14"/>
      <c r="H13285" s="15">
        <f>HYPERLINK("https://docs.wto.org/imrd/directdoc.asp?DDFDocuments/t/G/SPS/NUSA100.WPF","EN")</f>
      </c>
      <c r="I13285" s="15">
        <f>HYPERLINK("https://docs.wto.org/imrd/directdoc.asp?DDFDocuments/u/G/SPS/NUSA100.WPF","FR")</f>
      </c>
      <c r="J13285" s="15">
        <f>HYPERLINK("https://docs.wto.org/imrd/directdoc.asp?DDFDocuments/v/G/SPS/NUSA100.WPF","ES")</f>
      </c>
    </row>
    <row r="13286">
      <c r="A13286" s="10" t="s">
        <v>22707</v>
      </c>
      <c r="B13286" s="11" t="s">
        <v>188</v>
      </c>
      <c r="C13286" s="10" t="s">
        <v>18</v>
      </c>
      <c r="D13286" s="12">
        <v>35755</v>
      </c>
      <c r="E13286" s="13" t="s">
        <v>22708</v>
      </c>
      <c r="F13286" s="13" t="s">
        <v>18588</v>
      </c>
      <c r="G13286" s="14" t="s">
        <v>195</v>
      </c>
      <c r="H13286" s="15">
        <f>HYPERLINK("https://docs.wto.org/imrd/directdoc.asp?DDFDocuments/t/G/SPS/NAUS63.WPF","EN")</f>
      </c>
      <c r="I13286" s="15">
        <f>HYPERLINK("https://docs.wto.org/imrd/directdoc.asp?DDFDocuments/u/G/SPS/NAUS63.WPF","FR")</f>
      </c>
      <c r="J13286" s="15">
        <f>HYPERLINK("https://docs.wto.org/imrd/directdoc.asp?DDFDocuments/v/G/SPS/NAUS63.WPF","ES")</f>
      </c>
    </row>
    <row r="13287">
      <c r="A13287" s="10" t="s">
        <v>22709</v>
      </c>
      <c r="B13287" s="11" t="s">
        <v>72</v>
      </c>
      <c r="C13287" s="10" t="s">
        <v>18</v>
      </c>
      <c r="D13287" s="12">
        <v>35752</v>
      </c>
      <c r="E13287" s="13" t="s">
        <v>21855</v>
      </c>
      <c r="F13287" s="13" t="s">
        <v>144</v>
      </c>
      <c r="G13287" s="14" t="s">
        <v>3481</v>
      </c>
      <c r="H13287" s="15">
        <f>HYPERLINK("https://docs.wto.org/imrd/directdoc.asp?DDFDocuments/t/G/SPS/NCAN31.WPF","EN")</f>
      </c>
      <c r="I13287" s="15">
        <f>HYPERLINK("https://docs.wto.org/imrd/directdoc.asp?DDFDocuments/u/G/SPS/NCAN31.WPF","FR")</f>
      </c>
      <c r="J13287" s="15">
        <f>HYPERLINK("https://docs.wto.org/imrd/directdoc.asp?DDFDocuments/v/G/SPS/NCAN31.WPF","ES")</f>
      </c>
    </row>
    <row r="13288">
      <c r="A13288" s="10" t="s">
        <v>22710</v>
      </c>
      <c r="B13288" s="11" t="s">
        <v>1093</v>
      </c>
      <c r="C13288" s="10" t="s">
        <v>18</v>
      </c>
      <c r="D13288" s="12">
        <v>35752</v>
      </c>
      <c r="E13288" s="13" t="s">
        <v>16086</v>
      </c>
      <c r="F13288" s="13" t="s">
        <v>24</v>
      </c>
      <c r="G13288" s="14"/>
      <c r="H13288" s="15">
        <f>HYPERLINK("https://docs.wto.org/imrd/directdoc.asp?DDFDocuments/q/G/SPS/NNLD17.pdf","EN")</f>
      </c>
      <c r="I13288" s="15">
        <f>HYPERLINK("https://docs.wto.org/imrd/directdoc.asp?DDFDocuments/r/G/SPS/NNLD17.pdf","FR")</f>
      </c>
      <c r="J13288" s="15">
        <f>HYPERLINK("https://docs.wto.org/imrd/directdoc.asp?DDFDocuments/s/G/SPS/NNLD17.pdf","ES")</f>
      </c>
    </row>
    <row r="13289">
      <c r="A13289" s="10" t="s">
        <v>22711</v>
      </c>
      <c r="B13289" s="11" t="s">
        <v>1093</v>
      </c>
      <c r="C13289" s="10" t="s">
        <v>18</v>
      </c>
      <c r="D13289" s="12">
        <v>35752</v>
      </c>
      <c r="E13289" s="13" t="s">
        <v>16086</v>
      </c>
      <c r="F13289" s="13" t="s">
        <v>24</v>
      </c>
      <c r="G13289" s="14"/>
      <c r="H13289" s="15">
        <f>HYPERLINK("https://docs.wto.org/imrd/directdoc.asp?DDFDocuments/q/G/SPS/NNLD18.pdf","EN")</f>
      </c>
      <c r="I13289" s="15">
        <f>HYPERLINK("https://docs.wto.org/imrd/directdoc.asp?DDFDocuments/r/G/SPS/NNLD18.pdf","FR")</f>
      </c>
      <c r="J13289" s="15">
        <f>HYPERLINK("https://docs.wto.org/imrd/directdoc.asp?DDFDocuments/s/G/SPS/NNLD18.pdf","ES")</f>
      </c>
    </row>
    <row r="13290">
      <c r="A13290" s="10" t="s">
        <v>22712</v>
      </c>
      <c r="B13290" s="11" t="s">
        <v>1093</v>
      </c>
      <c r="C13290" s="10" t="s">
        <v>18</v>
      </c>
      <c r="D13290" s="12">
        <v>35752</v>
      </c>
      <c r="E13290" s="13" t="s">
        <v>22713</v>
      </c>
      <c r="F13290" s="13" t="s">
        <v>24</v>
      </c>
      <c r="G13290" s="14"/>
      <c r="H13290" s="15">
        <f>HYPERLINK("https://docs.wto.org/imrd/directdoc.asp?DDFDocuments/q/G/SPS/NNLD7.pdf","EN")</f>
      </c>
      <c r="I13290" s="15">
        <f>HYPERLINK("https://docs.wto.org/imrd/directdoc.asp?DDFDocuments/r/G/SPS/NNLD7.pdf","FR")</f>
      </c>
      <c r="J13290" s="15">
        <f>HYPERLINK("https://docs.wto.org/imrd/directdoc.asp?DDFDocuments/s/G/SPS/NNLD7.pdf","ES")</f>
      </c>
    </row>
    <row r="13291">
      <c r="A13291" s="10" t="s">
        <v>22714</v>
      </c>
      <c r="B13291" s="11" t="s">
        <v>1093</v>
      </c>
      <c r="C13291" s="10" t="s">
        <v>18</v>
      </c>
      <c r="D13291" s="12">
        <v>35752</v>
      </c>
      <c r="E13291" s="13" t="s">
        <v>22715</v>
      </c>
      <c r="F13291" s="13" t="s">
        <v>24</v>
      </c>
      <c r="G13291" s="14"/>
      <c r="H13291" s="15">
        <f>HYPERLINK("https://docs.wto.org/imrd/directdoc.asp?DDFDocuments/t/G/SPS/NNLD8.WPF","EN")</f>
      </c>
      <c r="I13291" s="15">
        <f>HYPERLINK("https://docs.wto.org/imrd/directdoc.asp?DDFDocuments/u/G/SPS/NNLD8.WPF","FR")</f>
      </c>
      <c r="J13291" s="15">
        <f>HYPERLINK("https://docs.wto.org/imrd/directdoc.asp?DDFDocuments/v/G/SPS/NNLD8.WPF","ES")</f>
      </c>
    </row>
    <row r="13292">
      <c r="A13292" s="10" t="s">
        <v>22716</v>
      </c>
      <c r="B13292" s="11" t="s">
        <v>1093</v>
      </c>
      <c r="C13292" s="10" t="s">
        <v>18</v>
      </c>
      <c r="D13292" s="12">
        <v>35752</v>
      </c>
      <c r="E13292" s="13" t="s">
        <v>22717</v>
      </c>
      <c r="F13292" s="13" t="s">
        <v>3102</v>
      </c>
      <c r="G13292" s="14"/>
      <c r="H13292" s="15">
        <f>HYPERLINK("https://docs.wto.org/imrd/directdoc.asp?DDFDocuments/t/G/SPS/NNLD9.WPF","EN")</f>
      </c>
      <c r="I13292" s="15">
        <f>HYPERLINK("https://docs.wto.org/imrd/directdoc.asp?DDFDocuments/u/G/SPS/NNLD9.WPF","FR")</f>
      </c>
      <c r="J13292" s="15">
        <f>HYPERLINK("https://docs.wto.org/imrd/directdoc.asp?DDFDocuments/v/G/SPS/NNLD9.WPF","ES")</f>
      </c>
    </row>
    <row r="13293">
      <c r="A13293" s="10" t="s">
        <v>22718</v>
      </c>
      <c r="B13293" s="11" t="s">
        <v>161</v>
      </c>
      <c r="C13293" s="10" t="s">
        <v>40</v>
      </c>
      <c r="D13293" s="12">
        <v>35744</v>
      </c>
      <c r="E13293" s="13" t="s">
        <v>19</v>
      </c>
      <c r="F13293" s="13" t="s">
        <v>5163</v>
      </c>
      <c r="G13293" s="14"/>
      <c r="H13293" s="15">
        <f>HYPERLINK("https://docs.wto.org/imrd/directdoc.asp?DDFDocuments/t/G/SPS/NUSA88A1.WPF","EN")</f>
      </c>
      <c r="I13293" s="15">
        <f>HYPERLINK("https://docs.wto.org/imrd/directdoc.asp?DDFDocuments/u/G/SPS/NUSA88A1.WPF","FR")</f>
      </c>
      <c r="J13293" s="15">
        <f>HYPERLINK("https://docs.wto.org/imrd/directdoc.asp?DDFDocuments/v/G/SPS/NUSA88A1.WPF","ES")</f>
      </c>
    </row>
    <row r="13294">
      <c r="A13294" s="10" t="s">
        <v>22719</v>
      </c>
      <c r="B13294" s="11" t="s">
        <v>161</v>
      </c>
      <c r="C13294" s="10" t="s">
        <v>40</v>
      </c>
      <c r="D13294" s="12">
        <v>35744</v>
      </c>
      <c r="E13294" s="13" t="s">
        <v>19</v>
      </c>
      <c r="F13294" s="13" t="s">
        <v>5163</v>
      </c>
      <c r="G13294" s="14"/>
      <c r="H13294" s="15">
        <f>HYPERLINK("https://docs.wto.org/imrd/directdoc.asp?DDFDocuments/t/G/SPS/NUSA91A1.WPF","EN")</f>
      </c>
      <c r="I13294" s="15">
        <f>HYPERLINK("https://docs.wto.org/imrd/directdoc.asp?DDFDocuments/u/G/SPS/NUSA91A1.WPF","FR")</f>
      </c>
      <c r="J13294" s="15">
        <f>HYPERLINK("https://docs.wto.org/imrd/directdoc.asp?DDFDocuments/v/G/SPS/NUSA91A1.WPF","ES")</f>
      </c>
    </row>
    <row r="13295">
      <c r="A13295" s="10" t="s">
        <v>22720</v>
      </c>
      <c r="B13295" s="11" t="s">
        <v>161</v>
      </c>
      <c r="C13295" s="10" t="s">
        <v>18</v>
      </c>
      <c r="D13295" s="12">
        <v>35744</v>
      </c>
      <c r="E13295" s="13" t="s">
        <v>22721</v>
      </c>
      <c r="F13295" s="13" t="s">
        <v>3287</v>
      </c>
      <c r="G13295" s="14"/>
      <c r="H13295" s="15">
        <f>HYPERLINK("https://docs.wto.org/imrd/directdoc.asp?DDFDocuments/t/G/SPS/NUSA96.WPF","EN")</f>
      </c>
      <c r="I13295" s="15">
        <f>HYPERLINK("https://docs.wto.org/imrd/directdoc.asp?DDFDocuments/u/G/SPS/NUSA96.WPF","FR")</f>
      </c>
      <c r="J13295" s="15">
        <f>HYPERLINK("https://docs.wto.org/imrd/directdoc.asp?DDFDocuments/v/G/SPS/NUSA96.WPF","ES")</f>
      </c>
    </row>
    <row r="13296">
      <c r="A13296" s="10" t="s">
        <v>22722</v>
      </c>
      <c r="B13296" s="11" t="s">
        <v>161</v>
      </c>
      <c r="C13296" s="10" t="s">
        <v>18</v>
      </c>
      <c r="D13296" s="12">
        <v>35744</v>
      </c>
      <c r="E13296" s="13" t="s">
        <v>22723</v>
      </c>
      <c r="F13296" s="13" t="s">
        <v>144</v>
      </c>
      <c r="G13296" s="14" t="s">
        <v>22724</v>
      </c>
      <c r="H13296" s="15">
        <f>HYPERLINK("https://docs.wto.org/imrd/directdoc.asp?DDFDocuments/t/G/SPS/NUSA97.WPF","EN")</f>
      </c>
      <c r="I13296" s="15">
        <f>HYPERLINK("https://docs.wto.org/imrd/directdoc.asp?DDFDocuments/u/G/SPS/NUSA97.WPF","FR")</f>
      </c>
      <c r="J13296" s="15">
        <f>HYPERLINK("https://docs.wto.org/imrd/directdoc.asp?DDFDocuments/v/G/SPS/NUSA97.WPF","ES")</f>
      </c>
    </row>
    <row r="13297">
      <c r="A13297" s="10" t="s">
        <v>22725</v>
      </c>
      <c r="B13297" s="11" t="s">
        <v>65</v>
      </c>
      <c r="C13297" s="10" t="s">
        <v>18</v>
      </c>
      <c r="D13297" s="12">
        <v>35741</v>
      </c>
      <c r="E13297" s="13" t="s">
        <v>22726</v>
      </c>
      <c r="F13297" s="13" t="s">
        <v>5438</v>
      </c>
      <c r="G13297" s="14"/>
      <c r="H13297" s="15">
        <f>HYPERLINK("https://docs.wto.org/imrd/directdoc.asp?DDFDocuments/t/G/SPS/NCHE8.WPF","EN")</f>
      </c>
      <c r="I13297" s="15">
        <f>HYPERLINK("https://docs.wto.org/imrd/directdoc.asp?DDFDocuments/u/G/SPS/NCHE8.WPF","FR")</f>
      </c>
      <c r="J13297" s="15">
        <f>HYPERLINK("https://docs.wto.org/imrd/directdoc.asp?DDFDocuments/v/G/SPS/NCHE8.WPF","ES")</f>
      </c>
    </row>
    <row r="13298">
      <c r="A13298" s="10" t="s">
        <v>22727</v>
      </c>
      <c r="B13298" s="11" t="s">
        <v>18929</v>
      </c>
      <c r="C13298" s="10" t="s">
        <v>18</v>
      </c>
      <c r="D13298" s="12">
        <v>35739</v>
      </c>
      <c r="E13298" s="13" t="s">
        <v>22728</v>
      </c>
      <c r="F13298" s="13" t="s">
        <v>144</v>
      </c>
      <c r="G13298" s="14"/>
      <c r="H13298" s="15">
        <f>HYPERLINK("https://docs.wto.org/imrd/directdoc.asp?DDFDocuments/t/G/SPS/NCYP4.WPF","EN")</f>
      </c>
      <c r="I13298" s="15">
        <f>HYPERLINK("https://docs.wto.org/imrd/directdoc.asp?DDFDocuments/u/G/SPS/NCYP4.WPF","FR")</f>
      </c>
      <c r="J13298" s="15">
        <f>HYPERLINK("https://docs.wto.org/imrd/directdoc.asp?DDFDocuments/v/G/SPS/NCYP4.WPF","ES")</f>
      </c>
    </row>
    <row r="13299">
      <c r="A13299" s="10" t="s">
        <v>22729</v>
      </c>
      <c r="B13299" s="11" t="s">
        <v>51</v>
      </c>
      <c r="C13299" s="10" t="s">
        <v>18</v>
      </c>
      <c r="D13299" s="12">
        <v>35732</v>
      </c>
      <c r="E13299" s="13" t="s">
        <v>22730</v>
      </c>
      <c r="F13299" s="13" t="s">
        <v>3339</v>
      </c>
      <c r="G13299" s="14"/>
      <c r="H13299" s="15">
        <f>HYPERLINK("https://docs.wto.org/imrd/directdoc.asp?DDFDocuments/t/G/SPS/NBWA3.WPF","EN")</f>
      </c>
      <c r="I13299" s="15">
        <f>HYPERLINK("https://docs.wto.org/imrd/directdoc.asp?DDFDocuments/u/G/SPS/NBWA3.WPF","FR")</f>
      </c>
      <c r="J13299" s="15">
        <f>HYPERLINK("https://docs.wto.org/imrd/directdoc.asp?DDFDocuments/v/G/SPS/NBWA3.WPF","ES")</f>
      </c>
    </row>
    <row r="13300">
      <c r="A13300" s="10" t="s">
        <v>22731</v>
      </c>
      <c r="B13300" s="11" t="s">
        <v>65</v>
      </c>
      <c r="C13300" s="10" t="s">
        <v>18</v>
      </c>
      <c r="D13300" s="12">
        <v>35732</v>
      </c>
      <c r="E13300" s="13" t="s">
        <v>22732</v>
      </c>
      <c r="F13300" s="13" t="s">
        <v>8132</v>
      </c>
      <c r="G13300" s="14"/>
      <c r="H13300" s="15">
        <f>HYPERLINK("https://docs.wto.org/imrd/directdoc.asp?DDFDocuments/t/G/SPS/NCHE7.WPF","EN")</f>
      </c>
      <c r="I13300" s="15">
        <f>HYPERLINK("https://docs.wto.org/imrd/directdoc.asp?DDFDocuments/u/G/SPS/NCHE7.WPF","FR")</f>
      </c>
      <c r="J13300" s="15">
        <f>HYPERLINK("https://docs.wto.org/imrd/directdoc.asp?DDFDocuments/v/G/SPS/NCHE7.WPF","ES")</f>
      </c>
    </row>
    <row r="13301">
      <c r="A13301" s="10" t="s">
        <v>22733</v>
      </c>
      <c r="B13301" s="11" t="s">
        <v>161</v>
      </c>
      <c r="C13301" s="10" t="s">
        <v>18</v>
      </c>
      <c r="D13301" s="12">
        <v>35732</v>
      </c>
      <c r="E13301" s="13" t="s">
        <v>22734</v>
      </c>
      <c r="F13301" s="13" t="s">
        <v>186</v>
      </c>
      <c r="G13301" s="14" t="s">
        <v>22735</v>
      </c>
      <c r="H13301" s="15">
        <f>HYPERLINK("https://docs.wto.org/imrd/directdoc.asp?DDFDocuments/t/G/SPS/NUSA95.WPF","EN")</f>
      </c>
      <c r="I13301" s="15">
        <f>HYPERLINK("https://docs.wto.org/imrd/directdoc.asp?DDFDocuments/u/G/SPS/NUSA95.WPF","FR")</f>
      </c>
      <c r="J13301" s="15">
        <f>HYPERLINK("https://docs.wto.org/imrd/directdoc.asp?DDFDocuments/v/G/SPS/NUSA95.WPF","ES")</f>
      </c>
    </row>
    <row r="13302">
      <c r="A13302" s="10" t="s">
        <v>22736</v>
      </c>
      <c r="B13302" s="11" t="s">
        <v>188</v>
      </c>
      <c r="C13302" s="10" t="s">
        <v>18</v>
      </c>
      <c r="D13302" s="12">
        <v>35727</v>
      </c>
      <c r="E13302" s="13" t="s">
        <v>22704</v>
      </c>
      <c r="F13302" s="13" t="s">
        <v>144</v>
      </c>
      <c r="G13302" s="14" t="s">
        <v>195</v>
      </c>
      <c r="H13302" s="15">
        <f>HYPERLINK("https://docs.wto.org/imrd/directdoc.asp?DDFDocuments/t/G/SPS/NAUS60.WPF","EN")</f>
      </c>
      <c r="I13302" s="15">
        <f>HYPERLINK("https://docs.wto.org/imrd/directdoc.asp?DDFDocuments/u/G/SPS/NAUS60.WPF","FR")</f>
      </c>
      <c r="J13302" s="15">
        <f>HYPERLINK("https://docs.wto.org/imrd/directdoc.asp?DDFDocuments/v/G/SPS/NAUS60.WPF","ES")</f>
      </c>
    </row>
    <row r="13303">
      <c r="A13303" s="10" t="s">
        <v>22737</v>
      </c>
      <c r="B13303" s="11" t="s">
        <v>188</v>
      </c>
      <c r="C13303" s="10" t="s">
        <v>18</v>
      </c>
      <c r="D13303" s="12">
        <v>35727</v>
      </c>
      <c r="E13303" s="13" t="s">
        <v>14460</v>
      </c>
      <c r="F13303" s="13" t="s">
        <v>144</v>
      </c>
      <c r="G13303" s="14" t="s">
        <v>195</v>
      </c>
      <c r="H13303" s="15">
        <f>HYPERLINK("https://docs.wto.org/imrd/directdoc.asp?DDFDocuments/t/G/SPS/NAUS61.WPF","EN")</f>
      </c>
      <c r="I13303" s="15">
        <f>HYPERLINK("https://docs.wto.org/imrd/directdoc.asp?DDFDocuments/u/G/SPS/NAUS61.WPF","FR")</f>
      </c>
      <c r="J13303" s="15">
        <f>HYPERLINK("https://docs.wto.org/imrd/directdoc.asp?DDFDocuments/v/G/SPS/NAUS61.WPF","ES")</f>
      </c>
    </row>
    <row r="13304">
      <c r="A13304" s="10" t="s">
        <v>22738</v>
      </c>
      <c r="B13304" s="11" t="s">
        <v>87</v>
      </c>
      <c r="C13304" s="10" t="s">
        <v>18</v>
      </c>
      <c r="D13304" s="12">
        <v>35724</v>
      </c>
      <c r="E13304" s="13" t="s">
        <v>15038</v>
      </c>
      <c r="F13304" s="13" t="s">
        <v>229</v>
      </c>
      <c r="G13304" s="14"/>
      <c r="H13304" s="15">
        <f>HYPERLINK("https://docs.wto.org/imrd/directdoc.asp?DDFDocuments/q/G/SPS/NMEX129.pdf","EN")</f>
      </c>
      <c r="I13304" s="15">
        <f>HYPERLINK("https://docs.wto.org/imrd/directdoc.asp?DDFDocuments/r/G/SPS/NMEX129.pdf","FR")</f>
      </c>
      <c r="J13304" s="15">
        <f>HYPERLINK("https://docs.wto.org/imrd/directdoc.asp?DDFDocuments/s/G/SPS/NMEX129.pdf","ES")</f>
      </c>
    </row>
    <row r="13305">
      <c r="A13305" s="10" t="s">
        <v>22739</v>
      </c>
      <c r="B13305" s="11" t="s">
        <v>87</v>
      </c>
      <c r="C13305" s="10" t="s">
        <v>18</v>
      </c>
      <c r="D13305" s="12">
        <v>35724</v>
      </c>
      <c r="E13305" s="13" t="s">
        <v>15038</v>
      </c>
      <c r="F13305" s="13" t="s">
        <v>186</v>
      </c>
      <c r="G13305" s="14"/>
      <c r="H13305" s="15">
        <f>HYPERLINK("https://docs.wto.org/imrd/directdoc.asp?DDFDocuments/t/G/SPS/NMEX130.WPF","EN")</f>
      </c>
      <c r="I13305" s="15">
        <f>HYPERLINK("https://docs.wto.org/imrd/directdoc.asp?DDFDocuments/u/G/SPS/NMEX130.WPF","FR")</f>
      </c>
      <c r="J13305" s="15">
        <f>HYPERLINK("https://docs.wto.org/imrd/directdoc.asp?DDFDocuments/v/G/SPS/NMEX130.WPF","ES")</f>
      </c>
    </row>
    <row r="13306">
      <c r="A13306" s="10" t="s">
        <v>22740</v>
      </c>
      <c r="B13306" s="11" t="s">
        <v>87</v>
      </c>
      <c r="C13306" s="10" t="s">
        <v>18</v>
      </c>
      <c r="D13306" s="12">
        <v>35723</v>
      </c>
      <c r="E13306" s="13" t="s">
        <v>15038</v>
      </c>
      <c r="F13306" s="13" t="s">
        <v>144</v>
      </c>
      <c r="G13306" s="14"/>
      <c r="H13306" s="15">
        <f>HYPERLINK("https://docs.wto.org/imrd/directdoc.asp?DDFDocuments/t/G/SPS/NMEX127.WPF","EN")</f>
      </c>
      <c r="I13306" s="15">
        <f>HYPERLINK("https://docs.wto.org/imrd/directdoc.asp?DDFDocuments/u/G/SPS/NMEX127.WPF","FR")</f>
      </c>
      <c r="J13306" s="15">
        <f>HYPERLINK("https://docs.wto.org/imrd/directdoc.asp?DDFDocuments/v/G/SPS/NMEX127.WPF","ES")</f>
      </c>
    </row>
    <row r="13307">
      <c r="A13307" s="10" t="s">
        <v>22741</v>
      </c>
      <c r="B13307" s="11" t="s">
        <v>87</v>
      </c>
      <c r="C13307" s="10" t="s">
        <v>18</v>
      </c>
      <c r="D13307" s="12">
        <v>35723</v>
      </c>
      <c r="E13307" s="13" t="s">
        <v>15038</v>
      </c>
      <c r="F13307" s="13" t="s">
        <v>283</v>
      </c>
      <c r="G13307" s="14"/>
      <c r="H13307" s="15">
        <f>HYPERLINK("https://docs.wto.org/imrd/directdoc.asp?DDFDocuments/t/G/SPS/NMEX128.WPF","EN")</f>
      </c>
      <c r="I13307" s="15">
        <f>HYPERLINK("https://docs.wto.org/imrd/directdoc.asp?DDFDocuments/u/G/SPS/NMEX128.WPF","FR")</f>
      </c>
      <c r="J13307" s="15">
        <f>HYPERLINK("https://docs.wto.org/imrd/directdoc.asp?DDFDocuments/v/G/SPS/NMEX128.WPF","ES")</f>
      </c>
    </row>
    <row r="13308">
      <c r="A13308" s="10" t="s">
        <v>22742</v>
      </c>
      <c r="B13308" s="11" t="s">
        <v>34</v>
      </c>
      <c r="C13308" s="10" t="s">
        <v>18</v>
      </c>
      <c r="D13308" s="12">
        <v>35717</v>
      </c>
      <c r="E13308" s="13" t="s">
        <v>285</v>
      </c>
      <c r="F13308" s="13" t="s">
        <v>144</v>
      </c>
      <c r="G13308" s="14"/>
      <c r="H13308" s="15">
        <f>HYPERLINK("https://docs.wto.org/imrd/directdoc.asp?DDFDocuments/t/G/SPS/NJPN28.WPF","EN")</f>
      </c>
      <c r="I13308" s="15">
        <f>HYPERLINK("https://docs.wto.org/imrd/directdoc.asp?DDFDocuments/u/G/SPS/NJPN28.WPF","FR")</f>
      </c>
      <c r="J13308" s="15">
        <f>HYPERLINK("https://docs.wto.org/imrd/directdoc.asp?DDFDocuments/v/G/SPS/NJPN28.WPF","ES")</f>
      </c>
    </row>
    <row r="13309">
      <c r="A13309" s="10" t="s">
        <v>22743</v>
      </c>
      <c r="B13309" s="11" t="s">
        <v>195</v>
      </c>
      <c r="C13309" s="10" t="s">
        <v>18</v>
      </c>
      <c r="D13309" s="12">
        <v>35717</v>
      </c>
      <c r="E13309" s="13" t="s">
        <v>22744</v>
      </c>
      <c r="F13309" s="13" t="s">
        <v>1550</v>
      </c>
      <c r="G13309" s="14"/>
      <c r="H13309" s="15">
        <f>HYPERLINK("https://docs.wto.org/imrd/directdoc.asp?DDFDocuments/t/G/SPS/NNZL11.WPF","EN")</f>
      </c>
      <c r="I13309" s="15">
        <f>HYPERLINK("https://docs.wto.org/imrd/directdoc.asp?DDFDocuments/u/G/SPS/NNZL11.WPF","FR")</f>
      </c>
      <c r="J13309" s="15">
        <f>HYPERLINK("https://docs.wto.org/imrd/directdoc.asp?DDFDocuments/v/G/SPS/NNZL11.WPF","ES")</f>
      </c>
    </row>
    <row r="13310">
      <c r="A13310" s="10" t="s">
        <v>22745</v>
      </c>
      <c r="B13310" s="11" t="s">
        <v>1096</v>
      </c>
      <c r="C13310" s="10" t="s">
        <v>12</v>
      </c>
      <c r="D13310" s="12">
        <v>35712</v>
      </c>
      <c r="E13310" s="13" t="s">
        <v>11277</v>
      </c>
      <c r="F13310" s="13" t="s">
        <v>7603</v>
      </c>
      <c r="G13310" s="14"/>
      <c r="H13310" s="15">
        <f>HYPERLINK("https://docs.wto.org/imrd/directdoc.asp?DDFDocuments/t/G/SPS/NSGP1.WPF","EN")</f>
      </c>
      <c r="I13310" s="15">
        <f>HYPERLINK("https://docs.wto.org/imrd/directdoc.asp?DDFDocuments/u/G/SPS/NSGP1.WPF","FR")</f>
      </c>
      <c r="J13310" s="15">
        <f>HYPERLINK("https://docs.wto.org/imrd/directdoc.asp?DDFDocuments/v/G/SPS/NSGP1.WPF","ES")</f>
      </c>
    </row>
    <row r="13311">
      <c r="A13311" s="10" t="s">
        <v>22746</v>
      </c>
      <c r="B13311" s="11" t="s">
        <v>365</v>
      </c>
      <c r="C13311" s="10" t="s">
        <v>18</v>
      </c>
      <c r="D13311" s="12">
        <v>35709</v>
      </c>
      <c r="E13311" s="13" t="s">
        <v>22747</v>
      </c>
      <c r="F13311" s="13" t="s">
        <v>1282</v>
      </c>
      <c r="G13311" s="14"/>
      <c r="H13311" s="15">
        <f>HYPERLINK("https://docs.wto.org/imrd/directdoc.asp?DDFDocuments/t/G/SPS/NCHL11.WPF","EN")</f>
      </c>
      <c r="I13311" s="15">
        <f>HYPERLINK("https://docs.wto.org/imrd/directdoc.asp?DDFDocuments/u/G/SPS/NCHL11.WPF","FR")</f>
      </c>
      <c r="J13311" s="15">
        <f>HYPERLINK("https://docs.wto.org/imrd/directdoc.asp?DDFDocuments/v/G/SPS/NCHL11.WPF","ES")</f>
      </c>
    </row>
    <row r="13312">
      <c r="A13312" s="10" t="s">
        <v>22748</v>
      </c>
      <c r="B13312" s="11" t="s">
        <v>365</v>
      </c>
      <c r="C13312" s="10" t="s">
        <v>18</v>
      </c>
      <c r="D13312" s="12">
        <v>35709</v>
      </c>
      <c r="E13312" s="13" t="s">
        <v>6103</v>
      </c>
      <c r="F13312" s="13" t="s">
        <v>1282</v>
      </c>
      <c r="G13312" s="14"/>
      <c r="H13312" s="15">
        <f>HYPERLINK("https://docs.wto.org/imrd/directdoc.asp?DDFDocuments/t/G/SPS/NCHL12.WPF","EN")</f>
      </c>
      <c r="I13312" s="15">
        <f>HYPERLINK("https://docs.wto.org/imrd/directdoc.asp?DDFDocuments/u/G/SPS/NCHL12.WPF","FR")</f>
      </c>
      <c r="J13312" s="15">
        <f>HYPERLINK("https://docs.wto.org/imrd/directdoc.asp?DDFDocuments/v/G/SPS/NCHL12.WPF","ES")</f>
      </c>
    </row>
    <row r="13313">
      <c r="A13313" s="10" t="s">
        <v>22749</v>
      </c>
      <c r="B13313" s="11" t="s">
        <v>365</v>
      </c>
      <c r="C13313" s="10" t="s">
        <v>18</v>
      </c>
      <c r="D13313" s="12">
        <v>35709</v>
      </c>
      <c r="E13313" s="13" t="s">
        <v>22750</v>
      </c>
      <c r="F13313" s="13" t="s">
        <v>1282</v>
      </c>
      <c r="G13313" s="14"/>
      <c r="H13313" s="15">
        <f>HYPERLINK("https://docs.wto.org/imrd/directdoc.asp?DDFDocuments/t/G/SPS/NCHL7.WPF","EN")</f>
      </c>
      <c r="I13313" s="15">
        <f>HYPERLINK("https://docs.wto.org/imrd/directdoc.asp?DDFDocuments/u/G/SPS/NCHL7.WPF","FR")</f>
      </c>
      <c r="J13313" s="15">
        <f>HYPERLINK("https://docs.wto.org/imrd/directdoc.asp?DDFDocuments/v/G/SPS/NCHL7.WPF","ES")</f>
      </c>
    </row>
    <row r="13314">
      <c r="A13314" s="10" t="s">
        <v>22751</v>
      </c>
      <c r="B13314" s="11" t="s">
        <v>365</v>
      </c>
      <c r="C13314" s="10" t="s">
        <v>18</v>
      </c>
      <c r="D13314" s="12">
        <v>35709</v>
      </c>
      <c r="E13314" s="13" t="s">
        <v>22752</v>
      </c>
      <c r="F13314" s="13" t="s">
        <v>1282</v>
      </c>
      <c r="G13314" s="14"/>
      <c r="H13314" s="15">
        <f>HYPERLINK("https://docs.wto.org/imrd/directdoc.asp?DDFDocuments/t/G/SPS/NCHL8.WPF","EN")</f>
      </c>
      <c r="I13314" s="15">
        <f>HYPERLINK("https://docs.wto.org/imrd/directdoc.asp?DDFDocuments/u/G/SPS/NCHL8.WPF","FR")</f>
      </c>
      <c r="J13314" s="15">
        <f>HYPERLINK("https://docs.wto.org/imrd/directdoc.asp?DDFDocuments/v/G/SPS/NCHL8.WPF","ES")</f>
      </c>
    </row>
    <row r="13315">
      <c r="A13315" s="10" t="s">
        <v>22753</v>
      </c>
      <c r="B13315" s="11" t="s">
        <v>365</v>
      </c>
      <c r="C13315" s="10" t="s">
        <v>18</v>
      </c>
      <c r="D13315" s="12">
        <v>35709</v>
      </c>
      <c r="E13315" s="13" t="s">
        <v>22754</v>
      </c>
      <c r="F13315" s="13" t="s">
        <v>1282</v>
      </c>
      <c r="G13315" s="14"/>
      <c r="H13315" s="15">
        <f>HYPERLINK("https://docs.wto.org/imrd/directdoc.asp?DDFDocuments/t/G/SPS/NCHL9.WPF","EN")</f>
      </c>
      <c r="I13315" s="15">
        <f>HYPERLINK("https://docs.wto.org/imrd/directdoc.asp?DDFDocuments/u/G/SPS/NCHL9.WPF","FR")</f>
      </c>
      <c r="J13315" s="15">
        <f>HYPERLINK("https://docs.wto.org/imrd/directdoc.asp?DDFDocuments/v/G/SPS/NCHL9.WPF","ES")</f>
      </c>
    </row>
    <row r="13316">
      <c r="A13316" s="10" t="s">
        <v>22755</v>
      </c>
      <c r="B13316" s="11" t="s">
        <v>432</v>
      </c>
      <c r="C13316" s="10" t="s">
        <v>18</v>
      </c>
      <c r="D13316" s="12">
        <v>35709</v>
      </c>
      <c r="E13316" s="13" t="s">
        <v>2896</v>
      </c>
      <c r="F13316" s="13" t="s">
        <v>13129</v>
      </c>
      <c r="G13316" s="14" t="s">
        <v>65</v>
      </c>
      <c r="H13316" s="15">
        <f>HYPERLINK("https://docs.wto.org/imrd/directdoc.asp?DDFDocuments/t/G/SPS/NCZE14.WPF","EN")</f>
      </c>
      <c r="I13316" s="15">
        <f>HYPERLINK("https://docs.wto.org/imrd/directdoc.asp?DDFDocuments/u/G/SPS/NCZE14.WPF","FR")</f>
      </c>
      <c r="J13316" s="15">
        <f>HYPERLINK("https://docs.wto.org/imrd/directdoc.asp?DDFDocuments/v/G/SPS/NCZE14.WPF","ES")</f>
      </c>
    </row>
    <row r="13317">
      <c r="A13317" s="10" t="s">
        <v>22756</v>
      </c>
      <c r="B13317" s="11" t="s">
        <v>161</v>
      </c>
      <c r="C13317" s="10" t="s">
        <v>18</v>
      </c>
      <c r="D13317" s="12">
        <v>35704</v>
      </c>
      <c r="E13317" s="13" t="s">
        <v>7682</v>
      </c>
      <c r="F13317" s="13" t="s">
        <v>186</v>
      </c>
      <c r="G13317" s="14" t="s">
        <v>27</v>
      </c>
      <c r="H13317" s="15">
        <f>HYPERLINK("https://docs.wto.org/imrd/directdoc.asp?DDFDocuments/t/G/SPS/NUSA94.WPF","EN")</f>
      </c>
      <c r="I13317" s="15">
        <f>HYPERLINK("https://docs.wto.org/imrd/directdoc.asp?DDFDocuments/u/G/SPS/NUSA94.WPF","FR")</f>
      </c>
      <c r="J13317" s="15">
        <f>HYPERLINK("https://docs.wto.org/imrd/directdoc.asp?DDFDocuments/v/G/SPS/NUSA94.WPF","ES")</f>
      </c>
    </row>
    <row r="13318">
      <c r="A13318" s="10" t="s">
        <v>22757</v>
      </c>
      <c r="B13318" s="11" t="s">
        <v>95</v>
      </c>
      <c r="C13318" s="10" t="s">
        <v>18</v>
      </c>
      <c r="D13318" s="12">
        <v>35697</v>
      </c>
      <c r="E13318" s="13" t="s">
        <v>22758</v>
      </c>
      <c r="F13318" s="13" t="s">
        <v>335</v>
      </c>
      <c r="G13318" s="14"/>
      <c r="H13318" s="15">
        <f>HYPERLINK("https://docs.wto.org/imrd/directdoc.asp?DDFDocuments/t/G/SPS/NBRA42.WPF","EN")</f>
      </c>
      <c r="I13318" s="15">
        <f>HYPERLINK("https://docs.wto.org/imrd/directdoc.asp?DDFDocuments/u/G/SPS/NBRA42.WPF","FR")</f>
      </c>
      <c r="J13318" s="15">
        <f>HYPERLINK("https://docs.wto.org/imrd/directdoc.asp?DDFDocuments/v/G/SPS/NBRA42.WPF","ES")</f>
      </c>
    </row>
    <row r="13319">
      <c r="A13319" s="10" t="s">
        <v>22759</v>
      </c>
      <c r="B13319" s="11" t="s">
        <v>188</v>
      </c>
      <c r="C13319" s="10" t="s">
        <v>18</v>
      </c>
      <c r="D13319" s="12">
        <v>35696</v>
      </c>
      <c r="E13319" s="13" t="s">
        <v>3250</v>
      </c>
      <c r="F13319" s="13" t="s">
        <v>144</v>
      </c>
      <c r="G13319" s="14" t="s">
        <v>65</v>
      </c>
      <c r="H13319" s="15">
        <f>HYPERLINK("https://docs.wto.org/imrd/directdoc.asp?DDFDocuments/t/G/SPS/NAUS56.WPF","EN")</f>
      </c>
      <c r="I13319" s="15">
        <f>HYPERLINK("https://docs.wto.org/imrd/directdoc.asp?DDFDocuments/u/G/SPS/NAUS56.WPF","FR")</f>
      </c>
      <c r="J13319" s="15">
        <f>HYPERLINK("https://docs.wto.org/imrd/directdoc.asp?DDFDocuments/v/G/SPS/NAUS56.WPF","ES")</f>
      </c>
    </row>
    <row r="13320">
      <c r="A13320" s="10" t="s">
        <v>22760</v>
      </c>
      <c r="B13320" s="11" t="s">
        <v>188</v>
      </c>
      <c r="C13320" s="10" t="s">
        <v>18</v>
      </c>
      <c r="D13320" s="12">
        <v>35696</v>
      </c>
      <c r="E13320" s="13" t="s">
        <v>2346</v>
      </c>
      <c r="F13320" s="13" t="s">
        <v>3303</v>
      </c>
      <c r="G13320" s="14" t="s">
        <v>65</v>
      </c>
      <c r="H13320" s="15">
        <f>HYPERLINK("https://docs.wto.org/imrd/directdoc.asp?DDFDocuments/t/G/SPS/NAUS57.WPF","EN")</f>
      </c>
      <c r="I13320" s="15">
        <f>HYPERLINK("https://docs.wto.org/imrd/directdoc.asp?DDFDocuments/u/G/SPS/NAUS57.WPF","FR")</f>
      </c>
      <c r="J13320" s="15">
        <f>HYPERLINK("https://docs.wto.org/imrd/directdoc.asp?DDFDocuments/v/G/SPS/NAUS57.WPF","ES")</f>
      </c>
    </row>
    <row r="13321">
      <c r="A13321" s="10" t="s">
        <v>22761</v>
      </c>
      <c r="B13321" s="11" t="s">
        <v>188</v>
      </c>
      <c r="C13321" s="10" t="s">
        <v>18</v>
      </c>
      <c r="D13321" s="12">
        <v>35696</v>
      </c>
      <c r="E13321" s="13" t="s">
        <v>22762</v>
      </c>
      <c r="F13321" s="13" t="s">
        <v>283</v>
      </c>
      <c r="G13321" s="14" t="s">
        <v>3481</v>
      </c>
      <c r="H13321" s="15">
        <f>HYPERLINK("https://docs.wto.org/imrd/directdoc.asp?DDFDocuments/t/G/SPS/NAUS58.WPF","EN")</f>
      </c>
      <c r="I13321" s="15">
        <f>HYPERLINK("https://docs.wto.org/imrd/directdoc.asp?DDFDocuments/u/G/SPS/NAUS58.WPF","FR")</f>
      </c>
      <c r="J13321" s="15">
        <f>HYPERLINK("https://docs.wto.org/imrd/directdoc.asp?DDFDocuments/v/G/SPS/NAUS58.WPF","ES")</f>
      </c>
    </row>
    <row r="13322">
      <c r="A13322" s="10" t="s">
        <v>22763</v>
      </c>
      <c r="B13322" s="11" t="s">
        <v>188</v>
      </c>
      <c r="C13322" s="10" t="s">
        <v>18</v>
      </c>
      <c r="D13322" s="12">
        <v>35696</v>
      </c>
      <c r="E13322" s="13" t="s">
        <v>22764</v>
      </c>
      <c r="F13322" s="13" t="s">
        <v>992</v>
      </c>
      <c r="G13322" s="14" t="s">
        <v>1412</v>
      </c>
      <c r="H13322" s="15">
        <f>HYPERLINK("https://docs.wto.org/imrd/directdoc.asp?DDFDocuments/t/G/SPS/NAUS59.WPF","EN")</f>
      </c>
      <c r="I13322" s="15">
        <f>HYPERLINK("https://docs.wto.org/imrd/directdoc.asp?DDFDocuments/u/G/SPS/NAUS59.WPF","FR")</f>
      </c>
      <c r="J13322" s="15">
        <f>HYPERLINK("https://docs.wto.org/imrd/directdoc.asp?DDFDocuments/v/G/SPS/NAUS59.WPF","ES")</f>
      </c>
    </row>
    <row r="13323">
      <c r="A13323" s="10" t="s">
        <v>22765</v>
      </c>
      <c r="B13323" s="11" t="s">
        <v>82</v>
      </c>
      <c r="C13323" s="10" t="s">
        <v>18</v>
      </c>
      <c r="D13323" s="12">
        <v>35696</v>
      </c>
      <c r="E13323" s="13" t="s">
        <v>22766</v>
      </c>
      <c r="F13323" s="13" t="s">
        <v>13129</v>
      </c>
      <c r="G13323" s="14" t="s">
        <v>257</v>
      </c>
      <c r="H13323" s="15">
        <f>HYPERLINK("https://docs.wto.org/imrd/directdoc.asp?DDFDocuments/t/G/SPS/NEEC49.WPF","EN")</f>
      </c>
      <c r="I13323" s="15">
        <f>HYPERLINK("https://docs.wto.org/imrd/directdoc.asp?DDFDocuments/u/G/SPS/NEEC49.WPF","FR")</f>
      </c>
      <c r="J13323" s="15">
        <f>HYPERLINK("https://docs.wto.org/imrd/directdoc.asp?DDFDocuments/v/G/SPS/NEEC49.WPF","ES")</f>
      </c>
    </row>
    <row r="13324">
      <c r="A13324" s="10" t="s">
        <v>22767</v>
      </c>
      <c r="B13324" s="11" t="s">
        <v>188</v>
      </c>
      <c r="C13324" s="10" t="s">
        <v>18</v>
      </c>
      <c r="D13324" s="12">
        <v>35692</v>
      </c>
      <c r="E13324" s="13" t="s">
        <v>22768</v>
      </c>
      <c r="F13324" s="13" t="s">
        <v>992</v>
      </c>
      <c r="G13324" s="14" t="s">
        <v>572</v>
      </c>
      <c r="H13324" s="15">
        <f>HYPERLINK("https://docs.wto.org/imrd/directdoc.asp?DDFDocuments/q/G/SPS/NAUS52.pdf","EN")</f>
      </c>
      <c r="I13324" s="15">
        <f>HYPERLINK("https://docs.wto.org/imrd/directdoc.asp?DDFDocuments/r/G/SPS/NAUS52.pdf","FR")</f>
      </c>
      <c r="J13324" s="15">
        <f>HYPERLINK("https://docs.wto.org/imrd/directdoc.asp?DDFDocuments/s/G/SPS/NAUS52.pdf","ES")</f>
      </c>
    </row>
    <row r="13325">
      <c r="A13325" s="10" t="s">
        <v>22769</v>
      </c>
      <c r="B13325" s="11" t="s">
        <v>188</v>
      </c>
      <c r="C13325" s="10" t="s">
        <v>18</v>
      </c>
      <c r="D13325" s="12">
        <v>35692</v>
      </c>
      <c r="E13325" s="13" t="s">
        <v>22770</v>
      </c>
      <c r="F13325" s="13" t="s">
        <v>1282</v>
      </c>
      <c r="G13325" s="14"/>
      <c r="H13325" s="15">
        <f>HYPERLINK("https://docs.wto.org/imrd/directdoc.asp?DDFDocuments/t/G/SPS/NAUS53.WPF","EN")</f>
      </c>
      <c r="I13325" s="15">
        <f>HYPERLINK("https://docs.wto.org/imrd/directdoc.asp?DDFDocuments/u/G/SPS/NAUS53.WPF","FR")</f>
      </c>
      <c r="J13325" s="15">
        <f>HYPERLINK("https://docs.wto.org/imrd/directdoc.asp?DDFDocuments/v/G/SPS/NAUS53.WPF","ES")</f>
      </c>
    </row>
    <row r="13326">
      <c r="A13326" s="10" t="s">
        <v>22771</v>
      </c>
      <c r="B13326" s="11" t="s">
        <v>188</v>
      </c>
      <c r="C13326" s="10" t="s">
        <v>18</v>
      </c>
      <c r="D13326" s="12">
        <v>35692</v>
      </c>
      <c r="E13326" s="13" t="s">
        <v>22772</v>
      </c>
      <c r="F13326" s="13" t="s">
        <v>1282</v>
      </c>
      <c r="G13326" s="14"/>
      <c r="H13326" s="15">
        <f>HYPERLINK("https://docs.wto.org/imrd/directdoc.asp?DDFDocuments/t/G/SPS/NAUS54.WPF","EN")</f>
      </c>
      <c r="I13326" s="15">
        <f>HYPERLINK("https://docs.wto.org/imrd/directdoc.asp?DDFDocuments/u/G/SPS/NAUS54.WPF","FR")</f>
      </c>
      <c r="J13326" s="15">
        <f>HYPERLINK("https://docs.wto.org/imrd/directdoc.asp?DDFDocuments/v/G/SPS/NAUS54.WPF","ES")</f>
      </c>
    </row>
    <row r="13327">
      <c r="A13327" s="10" t="s">
        <v>22773</v>
      </c>
      <c r="B13327" s="11" t="s">
        <v>188</v>
      </c>
      <c r="C13327" s="10" t="s">
        <v>18</v>
      </c>
      <c r="D13327" s="12">
        <v>35692</v>
      </c>
      <c r="E13327" s="13" t="s">
        <v>22774</v>
      </c>
      <c r="F13327" s="13" t="s">
        <v>144</v>
      </c>
      <c r="G13327" s="14"/>
      <c r="H13327" s="15">
        <f>HYPERLINK("https://docs.wto.org/imrd/directdoc.asp?DDFDocuments/t/G/SPS/NAUS55.WPF","EN")</f>
      </c>
      <c r="I13327" s="15">
        <f>HYPERLINK("https://docs.wto.org/imrd/directdoc.asp?DDFDocuments/u/G/SPS/NAUS55.WPF","FR")</f>
      </c>
      <c r="J13327" s="15">
        <f>HYPERLINK("https://docs.wto.org/imrd/directdoc.asp?DDFDocuments/v/G/SPS/NAUS55.WPF","ES")</f>
      </c>
    </row>
    <row r="13328">
      <c r="A13328" s="10" t="s">
        <v>22775</v>
      </c>
      <c r="B13328" s="11" t="s">
        <v>161</v>
      </c>
      <c r="C13328" s="10" t="s">
        <v>18</v>
      </c>
      <c r="D13328" s="12">
        <v>35691</v>
      </c>
      <c r="E13328" s="13" t="s">
        <v>22776</v>
      </c>
      <c r="F13328" s="13" t="s">
        <v>22777</v>
      </c>
      <c r="G13328" s="14"/>
      <c r="H13328" s="15">
        <f>HYPERLINK("https://docs.wto.org/imrd/directdoc.asp?DDFDocuments/q/G/SPS/NUSA93.pdf","EN")</f>
      </c>
      <c r="I13328" s="15">
        <f>HYPERLINK("https://docs.wto.org/imrd/directdoc.asp?DDFDocuments/r/G/SPS/NUSA93.pdf","FR")</f>
      </c>
      <c r="J13328" s="15">
        <f>HYPERLINK("https://docs.wto.org/imrd/directdoc.asp?DDFDocuments/s/G/SPS/NUSA93.pdf","ES")</f>
      </c>
    </row>
    <row r="13329">
      <c r="A13329" s="10" t="s">
        <v>22778</v>
      </c>
      <c r="B13329" s="11" t="s">
        <v>161</v>
      </c>
      <c r="C13329" s="10" t="s">
        <v>18</v>
      </c>
      <c r="D13329" s="12">
        <v>35690</v>
      </c>
      <c r="E13329" s="13" t="s">
        <v>2824</v>
      </c>
      <c r="F13329" s="13" t="s">
        <v>24</v>
      </c>
      <c r="G13329" s="14"/>
      <c r="H13329" s="15">
        <f>HYPERLINK("https://docs.wto.org/imrd/directdoc.asp?DDFDocuments/t/G/SPS/NUSA91.WPF","EN")</f>
      </c>
      <c r="I13329" s="15">
        <f>HYPERLINK("https://docs.wto.org/imrd/directdoc.asp?DDFDocuments/u/G/SPS/NUSA91.WPF","FR")</f>
      </c>
      <c r="J13329" s="15">
        <f>HYPERLINK("https://docs.wto.org/imrd/directdoc.asp?DDFDocuments/v/G/SPS/NUSA91.WPF","ES")</f>
      </c>
    </row>
    <row r="13330">
      <c r="A13330" s="10" t="s">
        <v>22779</v>
      </c>
      <c r="B13330" s="11" t="s">
        <v>365</v>
      </c>
      <c r="C13330" s="10" t="s">
        <v>12</v>
      </c>
      <c r="D13330" s="12">
        <v>35669</v>
      </c>
      <c r="E13330" s="13" t="s">
        <v>22387</v>
      </c>
      <c r="F13330" s="13" t="s">
        <v>1282</v>
      </c>
      <c r="G13330" s="14"/>
      <c r="H13330" s="15">
        <f>HYPERLINK("https://docs.wto.org/imrd/directdoc.asp?DDFDocuments/t/G/SPS/NCHL5.WPF","EN")</f>
      </c>
      <c r="I13330" s="15">
        <f>HYPERLINK("https://docs.wto.org/imrd/directdoc.asp?DDFDocuments/u/G/SPS/NCHL5.WPF","FR")</f>
      </c>
      <c r="J13330" s="15">
        <f>HYPERLINK("https://docs.wto.org/imrd/directdoc.asp?DDFDocuments/v/G/SPS/NCHL5.WPF","ES")</f>
      </c>
    </row>
    <row r="13331">
      <c r="A13331" s="10" t="s">
        <v>22780</v>
      </c>
      <c r="B13331" s="11" t="s">
        <v>365</v>
      </c>
      <c r="C13331" s="10" t="s">
        <v>18</v>
      </c>
      <c r="D13331" s="12">
        <v>35669</v>
      </c>
      <c r="E13331" s="13" t="s">
        <v>3250</v>
      </c>
      <c r="F13331" s="13" t="s">
        <v>1282</v>
      </c>
      <c r="G13331" s="14"/>
      <c r="H13331" s="15">
        <f>HYPERLINK("https://docs.wto.org/imrd/directdoc.asp?DDFDocuments/t/G/SPS/NCHL6.WPF","EN")</f>
      </c>
      <c r="I13331" s="15">
        <f>HYPERLINK("https://docs.wto.org/imrd/directdoc.asp?DDFDocuments/u/G/SPS/NCHL6.WPF","FR")</f>
      </c>
      <c r="J13331" s="15">
        <f>HYPERLINK("https://docs.wto.org/imrd/directdoc.asp?DDFDocuments/v/G/SPS/NCHL6.WPF","ES")</f>
      </c>
    </row>
    <row r="13332">
      <c r="A13332" s="10" t="s">
        <v>22781</v>
      </c>
      <c r="B13332" s="11" t="s">
        <v>188</v>
      </c>
      <c r="C13332" s="10" t="s">
        <v>18</v>
      </c>
      <c r="D13332" s="12">
        <v>35667</v>
      </c>
      <c r="E13332" s="13" t="s">
        <v>22782</v>
      </c>
      <c r="F13332" s="13" t="s">
        <v>158</v>
      </c>
      <c r="G13332" s="14" t="s">
        <v>16822</v>
      </c>
      <c r="H13332" s="15">
        <f>HYPERLINK("https://docs.wto.org/imrd/directdoc.asp?DDFDocuments/t/G/SPS/NAUS49.WPF","EN")</f>
      </c>
      <c r="I13332" s="15">
        <f>HYPERLINK("https://docs.wto.org/imrd/directdoc.asp?DDFDocuments/u/G/SPS/NAUS49.WPF","FR")</f>
      </c>
      <c r="J13332" s="15">
        <f>HYPERLINK("https://docs.wto.org/imrd/directdoc.asp?DDFDocuments/v/G/SPS/NAUS49.WPF","ES")</f>
      </c>
    </row>
    <row r="13333">
      <c r="A13333" s="10" t="s">
        <v>22783</v>
      </c>
      <c r="B13333" s="11" t="s">
        <v>188</v>
      </c>
      <c r="C13333" s="10" t="s">
        <v>18</v>
      </c>
      <c r="D13333" s="12">
        <v>35667</v>
      </c>
      <c r="E13333" s="13" t="s">
        <v>22784</v>
      </c>
      <c r="F13333" s="13" t="s">
        <v>158</v>
      </c>
      <c r="G13333" s="14" t="s">
        <v>34</v>
      </c>
      <c r="H13333" s="15">
        <f>HYPERLINK("https://docs.wto.org/imrd/directdoc.asp?DDFDocuments/t/G/SPS/NAUS50.WPF","EN")</f>
      </c>
      <c r="I13333" s="15">
        <f>HYPERLINK("https://docs.wto.org/imrd/directdoc.asp?DDFDocuments/u/G/SPS/NAUS50.WPF","FR")</f>
      </c>
      <c r="J13333" s="15">
        <f>HYPERLINK("https://docs.wto.org/imrd/directdoc.asp?DDFDocuments/v/G/SPS/NAUS50.WPF","ES")</f>
      </c>
    </row>
    <row r="13334">
      <c r="A13334" s="10" t="s">
        <v>22785</v>
      </c>
      <c r="B13334" s="11" t="s">
        <v>79</v>
      </c>
      <c r="C13334" s="10" t="s">
        <v>18</v>
      </c>
      <c r="D13334" s="12">
        <v>35663</v>
      </c>
      <c r="E13334" s="13" t="s">
        <v>22786</v>
      </c>
      <c r="F13334" s="13" t="s">
        <v>22787</v>
      </c>
      <c r="G13334" s="14"/>
      <c r="H13334" s="15">
        <f>HYPERLINK("https://docs.wto.org/imrd/directdoc.asp?DDFDocuments/t/G/SPS/NCOL22.WPF","EN")</f>
      </c>
      <c r="I13334" s="15">
        <f>HYPERLINK("https://docs.wto.org/imrd/directdoc.asp?DDFDocuments/u/G/SPS/NCOL22.WPF","FR")</f>
      </c>
      <c r="J13334" s="15">
        <f>HYPERLINK("https://docs.wto.org/imrd/directdoc.asp?DDFDocuments/v/G/SPS/NCOL22.WPF","ES")</f>
      </c>
    </row>
    <row r="13335">
      <c r="A13335" s="10" t="s">
        <v>22788</v>
      </c>
      <c r="B13335" s="11" t="s">
        <v>43</v>
      </c>
      <c r="C13335" s="10" t="s">
        <v>18</v>
      </c>
      <c r="D13335" s="12">
        <v>35660</v>
      </c>
      <c r="E13335" s="13" t="s">
        <v>22789</v>
      </c>
      <c r="F13335" s="13" t="s">
        <v>22397</v>
      </c>
      <c r="G13335" s="14"/>
      <c r="H13335" s="15">
        <f>HYPERLINK("https://docs.wto.org/imrd/directdoc.asp?DDFDocuments/q/G/SPS/NROM1.pdf","EN")</f>
      </c>
      <c r="I13335" s="15">
        <f>HYPERLINK("https://docs.wto.org/imrd/directdoc.asp?DDFDocuments/r/G/SPS/NROM1.pdf","FR")</f>
      </c>
      <c r="J13335" s="15">
        <f>HYPERLINK("https://docs.wto.org/imrd/directdoc.asp?DDFDocuments/s/G/SPS/NROM1.pdf","ES")</f>
      </c>
    </row>
    <row r="13336">
      <c r="A13336" s="10" t="s">
        <v>22790</v>
      </c>
      <c r="B13336" s="11" t="s">
        <v>233</v>
      </c>
      <c r="C13336" s="10" t="s">
        <v>12</v>
      </c>
      <c r="D13336" s="12">
        <v>35657</v>
      </c>
      <c r="E13336" s="13" t="s">
        <v>22791</v>
      </c>
      <c r="F13336" s="13" t="s">
        <v>7603</v>
      </c>
      <c r="G13336" s="14"/>
      <c r="H13336" s="15">
        <f>HYPERLINK("https://docs.wto.org/imrd/directdoc.asp?DDFDocuments/t/G/SPS/NPER3.WPF","EN")</f>
      </c>
      <c r="I13336" s="15">
        <f>HYPERLINK("https://docs.wto.org/imrd/directdoc.asp?DDFDocuments/u/G/SPS/NPER3.WPF","FR")</f>
      </c>
      <c r="J13336" s="15">
        <f>HYPERLINK("https://docs.wto.org/imrd/directdoc.asp?DDFDocuments/v/G/SPS/NPER3.WPF","ES")</f>
      </c>
    </row>
    <row r="13337">
      <c r="A13337" s="10" t="s">
        <v>22792</v>
      </c>
      <c r="B13337" s="11" t="s">
        <v>183</v>
      </c>
      <c r="C13337" s="10" t="s">
        <v>18</v>
      </c>
      <c r="D13337" s="12">
        <v>35656</v>
      </c>
      <c r="E13337" s="13" t="s">
        <v>22793</v>
      </c>
      <c r="F13337" s="13" t="s">
        <v>5891</v>
      </c>
      <c r="G13337" s="14" t="s">
        <v>183</v>
      </c>
      <c r="H13337" s="15">
        <f>HYPERLINK("https://docs.wto.org/imrd/directdoc.asp?DDFDocuments/t/G/SPS/NARG8.WPF","EN")</f>
      </c>
      <c r="I13337" s="15">
        <f>HYPERLINK("https://docs.wto.org/imrd/directdoc.asp?DDFDocuments/u/G/SPS/NARG8.WPF","FR")</f>
      </c>
      <c r="J13337" s="15">
        <f>HYPERLINK("https://docs.wto.org/imrd/directdoc.asp?DDFDocuments/v/G/SPS/NARG8.WPF","ES")</f>
      </c>
    </row>
    <row r="13338">
      <c r="A13338" s="10" t="s">
        <v>22794</v>
      </c>
      <c r="B13338" s="11" t="s">
        <v>72</v>
      </c>
      <c r="C13338" s="10" t="s">
        <v>18</v>
      </c>
      <c r="D13338" s="12">
        <v>35656</v>
      </c>
      <c r="E13338" s="13" t="s">
        <v>2478</v>
      </c>
      <c r="F13338" s="13" t="s">
        <v>144</v>
      </c>
      <c r="G13338" s="14" t="s">
        <v>3481</v>
      </c>
      <c r="H13338" s="15">
        <f>HYPERLINK("https://docs.wto.org/imrd/directdoc.asp?DDFDocuments/t/G/SPS/NCAN28.WPF","EN")</f>
      </c>
      <c r="I13338" s="15">
        <f>HYPERLINK("https://docs.wto.org/imrd/directdoc.asp?DDFDocuments/u/G/SPS/NCAN28.WPF","FR")</f>
      </c>
      <c r="J13338" s="15">
        <f>HYPERLINK("https://docs.wto.org/imrd/directdoc.asp?DDFDocuments/v/G/SPS/NCAN28.WPF","ES")</f>
      </c>
    </row>
    <row r="13339">
      <c r="A13339" s="10" t="s">
        <v>22795</v>
      </c>
      <c r="B13339" s="11" t="s">
        <v>87</v>
      </c>
      <c r="C13339" s="10" t="s">
        <v>18</v>
      </c>
      <c r="D13339" s="12">
        <v>35656</v>
      </c>
      <c r="E13339" s="13" t="s">
        <v>22796</v>
      </c>
      <c r="F13339" s="13" t="s">
        <v>992</v>
      </c>
      <c r="G13339" s="14"/>
      <c r="H13339" s="15">
        <f>HYPERLINK("https://docs.wto.org/imrd/directdoc.asp?DDFDocuments/q/G/SPS/NMEX119.pdf","EN")</f>
      </c>
      <c r="I13339" s="15">
        <f>HYPERLINK("https://docs.wto.org/imrd/directdoc.asp?DDFDocuments/r/G/SPS/NMEX119.pdf","FR")</f>
      </c>
      <c r="J13339" s="15">
        <f>HYPERLINK("https://docs.wto.org/imrd/directdoc.asp?DDFDocuments/s/G/SPS/NMEX119.pdf","ES")</f>
      </c>
    </row>
    <row r="13340">
      <c r="A13340" s="10" t="s">
        <v>22797</v>
      </c>
      <c r="B13340" s="11" t="s">
        <v>161</v>
      </c>
      <c r="C13340" s="10" t="s">
        <v>18</v>
      </c>
      <c r="D13340" s="12">
        <v>35656</v>
      </c>
      <c r="E13340" s="13" t="s">
        <v>22798</v>
      </c>
      <c r="F13340" s="13" t="s">
        <v>144</v>
      </c>
      <c r="G13340" s="14" t="s">
        <v>87</v>
      </c>
      <c r="H13340" s="15">
        <f>HYPERLINK("https://docs.wto.org/imrd/directdoc.asp?DDFDocuments/t/G/SPS/NUSA90.WPF","EN")</f>
      </c>
      <c r="I13340" s="15">
        <f>HYPERLINK("https://docs.wto.org/imrd/directdoc.asp?DDFDocuments/u/G/SPS/NUSA90.WPF","FR")</f>
      </c>
      <c r="J13340" s="15">
        <f>HYPERLINK("https://docs.wto.org/imrd/directdoc.asp?DDFDocuments/v/G/SPS/NUSA90.WPF","ES")</f>
      </c>
    </row>
    <row r="13341">
      <c r="A13341" s="10" t="s">
        <v>22799</v>
      </c>
      <c r="B13341" s="11" t="s">
        <v>79</v>
      </c>
      <c r="C13341" s="10" t="s">
        <v>18</v>
      </c>
      <c r="D13341" s="12">
        <v>35641</v>
      </c>
      <c r="E13341" s="13" t="s">
        <v>22800</v>
      </c>
      <c r="F13341" s="13" t="s">
        <v>166</v>
      </c>
      <c r="G13341" s="14"/>
      <c r="H13341" s="15">
        <f>HYPERLINK("https://docs.wto.org/imrd/directdoc.asp?DDFDocuments/t/G/SPS/NCOL17.WPF","EN")</f>
      </c>
      <c r="I13341" s="15">
        <f>HYPERLINK("https://docs.wto.org/imrd/directdoc.asp?DDFDocuments/u/G/SPS/NCOL17.WPF","FR")</f>
      </c>
      <c r="J13341" s="15">
        <f>HYPERLINK("https://docs.wto.org/imrd/directdoc.asp?DDFDocuments/v/G/SPS/NCOL17.WPF","ES")</f>
      </c>
    </row>
    <row r="13342">
      <c r="A13342" s="10" t="s">
        <v>22801</v>
      </c>
      <c r="B13342" s="11" t="s">
        <v>79</v>
      </c>
      <c r="C13342" s="10" t="s">
        <v>18</v>
      </c>
      <c r="D13342" s="12">
        <v>35641</v>
      </c>
      <c r="E13342" s="13" t="s">
        <v>22802</v>
      </c>
      <c r="F13342" s="13" t="s">
        <v>166</v>
      </c>
      <c r="G13342" s="14"/>
      <c r="H13342" s="15">
        <f>HYPERLINK("https://docs.wto.org/imrd/directdoc.asp?DDFDocuments/t/G/SPS/NCOL19.WPF","EN")</f>
      </c>
      <c r="I13342" s="15">
        <f>HYPERLINK("https://docs.wto.org/imrd/directdoc.asp?DDFDocuments/u/G/SPS/NCOL19.WPF","FR")</f>
      </c>
      <c r="J13342" s="15">
        <f>HYPERLINK("https://docs.wto.org/imrd/directdoc.asp?DDFDocuments/v/G/SPS/NCOL19.WPF","ES")</f>
      </c>
    </row>
    <row r="13343">
      <c r="A13343" s="10" t="s">
        <v>22803</v>
      </c>
      <c r="B13343" s="11" t="s">
        <v>82</v>
      </c>
      <c r="C13343" s="10" t="s">
        <v>18</v>
      </c>
      <c r="D13343" s="12">
        <v>35641</v>
      </c>
      <c r="E13343" s="13" t="s">
        <v>22804</v>
      </c>
      <c r="F13343" s="13" t="s">
        <v>223</v>
      </c>
      <c r="G13343" s="14"/>
      <c r="H13343" s="15">
        <f>HYPERLINK("https://docs.wto.org/imrd/directdoc.asp?DDFDocuments/t/G/SPS/NEEC48.WPF","EN")</f>
      </c>
      <c r="I13343" s="15">
        <f>HYPERLINK("https://docs.wto.org/imrd/directdoc.asp?DDFDocuments/u/G/SPS/NEEC48.WPF","FR")</f>
      </c>
      <c r="J13343" s="15">
        <f>HYPERLINK("https://docs.wto.org/imrd/directdoc.asp?DDFDocuments/v/G/SPS/NEEC48.WPF","ES")</f>
      </c>
    </row>
    <row r="13344">
      <c r="A13344" s="10" t="s">
        <v>22805</v>
      </c>
      <c r="B13344" s="11" t="s">
        <v>188</v>
      </c>
      <c r="C13344" s="10" t="s">
        <v>18</v>
      </c>
      <c r="D13344" s="12">
        <v>35640</v>
      </c>
      <c r="E13344" s="13" t="s">
        <v>22806</v>
      </c>
      <c r="F13344" s="13" t="s">
        <v>144</v>
      </c>
      <c r="G13344" s="14" t="s">
        <v>72</v>
      </c>
      <c r="H13344" s="15">
        <f>HYPERLINK("https://docs.wto.org/imrd/directdoc.asp?DDFDocuments/t/G/SPS/NAUS46.WPF","EN")</f>
      </c>
      <c r="I13344" s="15">
        <f>HYPERLINK("https://docs.wto.org/imrd/directdoc.asp?DDFDocuments/u/G/SPS/NAUS46.WPF","FR")</f>
      </c>
      <c r="J13344" s="15">
        <f>HYPERLINK("https://docs.wto.org/imrd/directdoc.asp?DDFDocuments/v/G/SPS/NAUS46.WPF","ES")</f>
      </c>
    </row>
    <row r="13345">
      <c r="A13345" s="10" t="s">
        <v>22807</v>
      </c>
      <c r="B13345" s="11" t="s">
        <v>188</v>
      </c>
      <c r="C13345" s="10" t="s">
        <v>18</v>
      </c>
      <c r="D13345" s="12">
        <v>35640</v>
      </c>
      <c r="E13345" s="13" t="s">
        <v>22808</v>
      </c>
      <c r="F13345" s="13" t="s">
        <v>144</v>
      </c>
      <c r="G13345" s="14" t="s">
        <v>1120</v>
      </c>
      <c r="H13345" s="15">
        <f>HYPERLINK("https://docs.wto.org/imrd/directdoc.asp?DDFDocuments/t/G/SPS/NAUS47.WPF","EN")</f>
      </c>
      <c r="I13345" s="15">
        <f>HYPERLINK("https://docs.wto.org/imrd/directdoc.asp?DDFDocuments/u/G/SPS/NAUS47.WPF","FR")</f>
      </c>
      <c r="J13345" s="15">
        <f>HYPERLINK("https://docs.wto.org/imrd/directdoc.asp?DDFDocuments/v/G/SPS/NAUS47.WPF","ES")</f>
      </c>
    </row>
    <row r="13346">
      <c r="A13346" s="10" t="s">
        <v>22809</v>
      </c>
      <c r="B13346" s="11" t="s">
        <v>79</v>
      </c>
      <c r="C13346" s="10" t="s">
        <v>18</v>
      </c>
      <c r="D13346" s="12">
        <v>35640</v>
      </c>
      <c r="E13346" s="13" t="s">
        <v>22810</v>
      </c>
      <c r="F13346" s="13" t="s">
        <v>166</v>
      </c>
      <c r="G13346" s="14"/>
      <c r="H13346" s="15">
        <f>HYPERLINK("https://docs.wto.org/imrd/directdoc.asp?DDFDocuments/q/G/SPS/NCOL10.pdf","EN")</f>
      </c>
      <c r="I13346" s="15">
        <f>HYPERLINK("https://docs.wto.org/imrd/directdoc.asp?DDFDocuments/r/G/SPS/NCOL10.pdf","FR")</f>
      </c>
      <c r="J13346" s="15">
        <f>HYPERLINK("https://docs.wto.org/imrd/directdoc.asp?DDFDocuments/s/G/SPS/NCOL10.pdf","ES")</f>
      </c>
    </row>
    <row r="13347">
      <c r="A13347" s="10" t="s">
        <v>22811</v>
      </c>
      <c r="B13347" s="11" t="s">
        <v>79</v>
      </c>
      <c r="C13347" s="10" t="s">
        <v>18</v>
      </c>
      <c r="D13347" s="12">
        <v>35640</v>
      </c>
      <c r="E13347" s="13" t="s">
        <v>1800</v>
      </c>
      <c r="F13347" s="13" t="s">
        <v>166</v>
      </c>
      <c r="G13347" s="14"/>
      <c r="H13347" s="15">
        <f>HYPERLINK("https://docs.wto.org/imrd/directdoc.asp?DDFDocuments/q/G/SPS/NCOL11.pdf","EN")</f>
      </c>
      <c r="I13347" s="15">
        <f>HYPERLINK("https://docs.wto.org/imrd/directdoc.asp?DDFDocuments/r/G/SPS/NCOL11.pdf","FR")</f>
      </c>
      <c r="J13347" s="15">
        <f>HYPERLINK("https://docs.wto.org/imrd/directdoc.asp?DDFDocuments/s/G/SPS/NCOL11.pdf","ES")</f>
      </c>
    </row>
    <row r="13348">
      <c r="A13348" s="10" t="s">
        <v>22812</v>
      </c>
      <c r="B13348" s="11" t="s">
        <v>79</v>
      </c>
      <c r="C13348" s="10" t="s">
        <v>18</v>
      </c>
      <c r="D13348" s="12">
        <v>35640</v>
      </c>
      <c r="E13348" s="13" t="s">
        <v>10293</v>
      </c>
      <c r="F13348" s="13" t="s">
        <v>166</v>
      </c>
      <c r="G13348" s="14"/>
      <c r="H13348" s="15">
        <f>HYPERLINK("https://docs.wto.org/imrd/directdoc.asp?DDFDocuments/t/G/SPS/NCOL12.WPF","EN")</f>
      </c>
      <c r="I13348" s="15">
        <f>HYPERLINK("https://docs.wto.org/imrd/directdoc.asp?DDFDocuments/u/G/SPS/NCOL12.WPF","FR")</f>
      </c>
      <c r="J13348" s="15">
        <f>HYPERLINK("https://docs.wto.org/imrd/directdoc.asp?DDFDocuments/v/G/SPS/NCOL12.WPF","ES")</f>
      </c>
    </row>
    <row r="13349">
      <c r="A13349" s="10" t="s">
        <v>22813</v>
      </c>
      <c r="B13349" s="11" t="s">
        <v>79</v>
      </c>
      <c r="C13349" s="10" t="s">
        <v>18</v>
      </c>
      <c r="D13349" s="12">
        <v>35640</v>
      </c>
      <c r="E13349" s="13" t="s">
        <v>22814</v>
      </c>
      <c r="F13349" s="13" t="s">
        <v>166</v>
      </c>
      <c r="G13349" s="14"/>
      <c r="H13349" s="15">
        <f>HYPERLINK("https://docs.wto.org/imrd/directdoc.asp?DDFDocuments/q/G/SPS/NCOL13.pdf","EN")</f>
      </c>
      <c r="I13349" s="15">
        <f>HYPERLINK("https://docs.wto.org/imrd/directdoc.asp?DDFDocuments/r/G/SPS/NCOL13.pdf","FR")</f>
      </c>
      <c r="J13349" s="15">
        <f>HYPERLINK("https://docs.wto.org/imrd/directdoc.asp?DDFDocuments/s/G/SPS/NCOL13.pdf","ES")</f>
      </c>
    </row>
    <row r="13350">
      <c r="A13350" s="10" t="s">
        <v>22815</v>
      </c>
      <c r="B13350" s="11" t="s">
        <v>79</v>
      </c>
      <c r="C13350" s="10" t="s">
        <v>18</v>
      </c>
      <c r="D13350" s="12">
        <v>35640</v>
      </c>
      <c r="E13350" s="13" t="s">
        <v>22816</v>
      </c>
      <c r="F13350" s="13" t="s">
        <v>166</v>
      </c>
      <c r="G13350" s="14"/>
      <c r="H13350" s="15">
        <f>HYPERLINK("https://docs.wto.org/imrd/directdoc.asp?DDFDocuments/t/G/SPS/NCOL14.WPF","EN")</f>
      </c>
      <c r="I13350" s="15">
        <f>HYPERLINK("https://docs.wto.org/imrd/directdoc.asp?DDFDocuments/u/G/SPS/NCOL14.WPF","FR")</f>
      </c>
      <c r="J13350" s="15">
        <f>HYPERLINK("https://docs.wto.org/imrd/directdoc.asp?DDFDocuments/v/G/SPS/NCOL14.WPF","ES")</f>
      </c>
    </row>
    <row r="13351">
      <c r="A13351" s="10" t="s">
        <v>22817</v>
      </c>
      <c r="B13351" s="11" t="s">
        <v>79</v>
      </c>
      <c r="C13351" s="10" t="s">
        <v>18</v>
      </c>
      <c r="D13351" s="12">
        <v>35640</v>
      </c>
      <c r="E13351" s="13" t="s">
        <v>22818</v>
      </c>
      <c r="F13351" s="13" t="s">
        <v>166</v>
      </c>
      <c r="G13351" s="14"/>
      <c r="H13351" s="15">
        <f>HYPERLINK("https://docs.wto.org/imrd/directdoc.asp?DDFDocuments/q/G/SPS/NCOL15.pdf","EN")</f>
      </c>
      <c r="I13351" s="15">
        <f>HYPERLINK("https://docs.wto.org/imrd/directdoc.asp?DDFDocuments/r/G/SPS/NCOL15.pdf","FR")</f>
      </c>
      <c r="J13351" s="15">
        <f>HYPERLINK("https://docs.wto.org/imrd/directdoc.asp?DDFDocuments/s/G/SPS/NCOL15.pdf","ES")</f>
      </c>
    </row>
    <row r="13352">
      <c r="A13352" s="10" t="s">
        <v>22819</v>
      </c>
      <c r="B13352" s="11" t="s">
        <v>79</v>
      </c>
      <c r="C13352" s="10" t="s">
        <v>18</v>
      </c>
      <c r="D13352" s="12">
        <v>35640</v>
      </c>
      <c r="E13352" s="13" t="s">
        <v>22820</v>
      </c>
      <c r="F13352" s="13" t="s">
        <v>166</v>
      </c>
      <c r="G13352" s="14"/>
      <c r="H13352" s="15">
        <f>HYPERLINK("https://docs.wto.org/imrd/directdoc.asp?DDFDocuments/t/G/SPS/NCOL16.WPF","EN")</f>
      </c>
      <c r="I13352" s="15">
        <f>HYPERLINK("https://docs.wto.org/imrd/directdoc.asp?DDFDocuments/u/G/SPS/NCOL16.WPF","FR")</f>
      </c>
      <c r="J13352" s="15">
        <f>HYPERLINK("https://docs.wto.org/imrd/directdoc.asp?DDFDocuments/v/G/SPS/NCOL16.WPF","ES")</f>
      </c>
    </row>
    <row r="13353">
      <c r="A13353" s="10" t="s">
        <v>22821</v>
      </c>
      <c r="B13353" s="11" t="s">
        <v>79</v>
      </c>
      <c r="C13353" s="10" t="s">
        <v>18</v>
      </c>
      <c r="D13353" s="12">
        <v>35640</v>
      </c>
      <c r="E13353" s="13" t="s">
        <v>22822</v>
      </c>
      <c r="F13353" s="13" t="s">
        <v>166</v>
      </c>
      <c r="G13353" s="14"/>
      <c r="H13353" s="15">
        <f>HYPERLINK("https://docs.wto.org/imrd/directdoc.asp?DDFDocuments/t/G/SPS/NCOL18.WPF","EN")</f>
      </c>
      <c r="I13353" s="15">
        <f>HYPERLINK("https://docs.wto.org/imrd/directdoc.asp?DDFDocuments/u/G/SPS/NCOL18.WPF","FR")</f>
      </c>
      <c r="J13353" s="15">
        <f>HYPERLINK("https://docs.wto.org/imrd/directdoc.asp?DDFDocuments/v/G/SPS/NCOL18.WPF","ES")</f>
      </c>
    </row>
    <row r="13354">
      <c r="A13354" s="10" t="s">
        <v>22823</v>
      </c>
      <c r="B13354" s="11" t="s">
        <v>79</v>
      </c>
      <c r="C13354" s="10" t="s">
        <v>18</v>
      </c>
      <c r="D13354" s="12">
        <v>35640</v>
      </c>
      <c r="E13354" s="13" t="s">
        <v>3223</v>
      </c>
      <c r="F13354" s="13" t="s">
        <v>4837</v>
      </c>
      <c r="G13354" s="14"/>
      <c r="H13354" s="15">
        <f>HYPERLINK("https://docs.wto.org/imrd/directdoc.asp?DDFDocuments/t/G/SPS/NCOL21.WPF","EN")</f>
      </c>
      <c r="I13354" s="15">
        <f>HYPERLINK("https://docs.wto.org/imrd/directdoc.asp?DDFDocuments/u/G/SPS/NCOL21.WPF","FR")</f>
      </c>
      <c r="J13354" s="15">
        <f>HYPERLINK("https://docs.wto.org/imrd/directdoc.asp?DDFDocuments/v/G/SPS/NCOL21.WPF","ES")</f>
      </c>
    </row>
    <row r="13355">
      <c r="A13355" s="10" t="s">
        <v>22824</v>
      </c>
      <c r="B13355" s="11" t="s">
        <v>79</v>
      </c>
      <c r="C13355" s="10" t="s">
        <v>18</v>
      </c>
      <c r="D13355" s="12">
        <v>35640</v>
      </c>
      <c r="E13355" s="13" t="s">
        <v>22825</v>
      </c>
      <c r="F13355" s="13" t="s">
        <v>166</v>
      </c>
      <c r="G13355" s="14"/>
      <c r="H13355" s="15">
        <f>HYPERLINK("https://docs.wto.org/imrd/directdoc.asp?DDFDocuments/t/G/SPS/NCOL8.WPF","EN")</f>
      </c>
      <c r="I13355" s="15">
        <f>HYPERLINK("https://docs.wto.org/imrd/directdoc.asp?DDFDocuments/u/G/SPS/NCOL8.WPF","FR")</f>
      </c>
      <c r="J13355" s="15">
        <f>HYPERLINK("https://docs.wto.org/imrd/directdoc.asp?DDFDocuments/v/G/SPS/NCOL8.WPF","ES")</f>
      </c>
    </row>
    <row r="13356">
      <c r="A13356" s="10" t="s">
        <v>22826</v>
      </c>
      <c r="B13356" s="11" t="s">
        <v>79</v>
      </c>
      <c r="C13356" s="10" t="s">
        <v>18</v>
      </c>
      <c r="D13356" s="12">
        <v>35640</v>
      </c>
      <c r="E13356" s="13" t="s">
        <v>22827</v>
      </c>
      <c r="F13356" s="13" t="s">
        <v>166</v>
      </c>
      <c r="G13356" s="14"/>
      <c r="H13356" s="15">
        <f>HYPERLINK("https://docs.wto.org/imrd/directdoc.asp?DDFDocuments/q/G/SPS/NCOL9.pdf","EN")</f>
      </c>
      <c r="I13356" s="15">
        <f>HYPERLINK("https://docs.wto.org/imrd/directdoc.asp?DDFDocuments/r/G/SPS/NCOL9.pdf","FR")</f>
      </c>
      <c r="J13356" s="15">
        <f>HYPERLINK("https://docs.wto.org/imrd/directdoc.asp?DDFDocuments/s/G/SPS/NCOL9.pdf","ES")</f>
      </c>
    </row>
    <row r="13357">
      <c r="A13357" s="10" t="s">
        <v>22828</v>
      </c>
      <c r="B13357" s="11" t="s">
        <v>147</v>
      </c>
      <c r="C13357" s="10" t="s">
        <v>18</v>
      </c>
      <c r="D13357" s="12">
        <v>35628</v>
      </c>
      <c r="E13357" s="13" t="s">
        <v>22829</v>
      </c>
      <c r="F13357" s="13" t="s">
        <v>467</v>
      </c>
      <c r="G13357" s="14"/>
      <c r="H13357" s="15">
        <f>HYPERLINK("https://docs.wto.org/imrd/directdoc.asp?DDFDocuments/t/G/SPS/NBGR2.WPF","EN")</f>
      </c>
      <c r="I13357" s="15">
        <f>HYPERLINK("https://docs.wto.org/imrd/directdoc.asp?DDFDocuments/u/G/SPS/NBGR2.WPF","FR")</f>
      </c>
      <c r="J13357" s="15">
        <f>HYPERLINK("https://docs.wto.org/imrd/directdoc.asp?DDFDocuments/v/G/SPS/NBGR2.WPF","ES")</f>
      </c>
    </row>
    <row r="13358">
      <c r="A13358" s="10" t="s">
        <v>22830</v>
      </c>
      <c r="B13358" s="11" t="s">
        <v>720</v>
      </c>
      <c r="C13358" s="10" t="s">
        <v>12</v>
      </c>
      <c r="D13358" s="12">
        <v>35618</v>
      </c>
      <c r="E13358" s="13" t="s">
        <v>22831</v>
      </c>
      <c r="F13358" s="13" t="s">
        <v>6759</v>
      </c>
      <c r="G13358" s="14"/>
      <c r="H13358" s="15">
        <f>HYPERLINK("https://docs.wto.org/imrd/directdoc.asp?DDFDocuments/t/G/SPS/NSLV3.WPF","EN")</f>
      </c>
      <c r="I13358" s="15">
        <f>HYPERLINK("https://docs.wto.org/imrd/directdoc.asp?DDFDocuments/u/G/SPS/NSLV3.WPF","FR")</f>
      </c>
      <c r="J13358" s="15">
        <f>HYPERLINK("https://docs.wto.org/imrd/directdoc.asp?DDFDocuments/v/G/SPS/NSLV3.WPF","ES")</f>
      </c>
    </row>
    <row r="13359">
      <c r="A13359" s="10" t="s">
        <v>22832</v>
      </c>
      <c r="B13359" s="11" t="s">
        <v>79</v>
      </c>
      <c r="C13359" s="10" t="s">
        <v>18</v>
      </c>
      <c r="D13359" s="12">
        <v>35611</v>
      </c>
      <c r="E13359" s="13" t="s">
        <v>22833</v>
      </c>
      <c r="F13359" s="13" t="s">
        <v>2963</v>
      </c>
      <c r="G13359" s="14"/>
      <c r="H13359" s="15">
        <f>HYPERLINK("https://docs.wto.org/imrd/directdoc.asp?DDFDocuments/t/G/SPS/NCOL7.WPF","EN")</f>
      </c>
      <c r="I13359" s="15">
        <f>HYPERLINK("https://docs.wto.org/imrd/directdoc.asp?DDFDocuments/u/G/SPS/NCOL7.WPF","FR")</f>
      </c>
      <c r="J13359" s="15">
        <f>HYPERLINK("https://docs.wto.org/imrd/directdoc.asp?DDFDocuments/v/G/SPS/NCOL7.WPF","ES")</f>
      </c>
    </row>
    <row r="13360">
      <c r="A13360" s="10" t="s">
        <v>22834</v>
      </c>
      <c r="B13360" s="11" t="s">
        <v>365</v>
      </c>
      <c r="C13360" s="10" t="s">
        <v>18</v>
      </c>
      <c r="D13360" s="12">
        <v>35608</v>
      </c>
      <c r="E13360" s="13" t="s">
        <v>22835</v>
      </c>
      <c r="F13360" s="13" t="s">
        <v>12125</v>
      </c>
      <c r="G13360" s="14"/>
      <c r="H13360" s="15">
        <f>HYPERLINK("https://docs.wto.org/imrd/directdoc.asp?DDFDocuments/q/G/SPS/NCHL3.PDF","EN")</f>
      </c>
      <c r="I13360" s="15">
        <f>HYPERLINK("https://docs.wto.org/imrd/directdoc.asp?DDFDocuments/r/G/SPS/NCHL3.PDF","FR")</f>
      </c>
      <c r="J13360" s="15">
        <f>HYPERLINK("https://docs.wto.org/imrd/directdoc.asp?DDFDocuments/s/G/SPS/NCHL3.PDF","ES")</f>
      </c>
    </row>
    <row r="13361">
      <c r="A13361" s="10" t="s">
        <v>22836</v>
      </c>
      <c r="B13361" s="11" t="s">
        <v>47</v>
      </c>
      <c r="C13361" s="10" t="s">
        <v>12</v>
      </c>
      <c r="D13361" s="12">
        <v>35607</v>
      </c>
      <c r="E13361" s="13" t="s">
        <v>22837</v>
      </c>
      <c r="F13361" s="13" t="s">
        <v>5438</v>
      </c>
      <c r="G13361" s="14" t="s">
        <v>1093</v>
      </c>
      <c r="H13361" s="15">
        <f>HYPERLINK("https://docs.wto.org/imrd/directdoc.asp?DDFDocuments/t/G/SPS/NPOL1.WPF","EN")</f>
      </c>
      <c r="I13361" s="15">
        <f>HYPERLINK("https://docs.wto.org/imrd/directdoc.asp?DDFDocuments/u/G/SPS/NPOL1.WPF","FR")</f>
      </c>
      <c r="J13361" s="15">
        <f>HYPERLINK("https://docs.wto.org/imrd/directdoc.asp?DDFDocuments/v/G/SPS/NPOL1.WPF","ES")</f>
      </c>
    </row>
    <row r="13362">
      <c r="A13362" s="10" t="s">
        <v>22838</v>
      </c>
      <c r="B13362" s="11" t="s">
        <v>72</v>
      </c>
      <c r="C13362" s="10" t="s">
        <v>18</v>
      </c>
      <c r="D13362" s="12">
        <v>35606</v>
      </c>
      <c r="E13362" s="13" t="s">
        <v>5046</v>
      </c>
      <c r="F13362" s="13" t="s">
        <v>283</v>
      </c>
      <c r="G13362" s="14"/>
      <c r="H13362" s="15">
        <f>HYPERLINK("https://docs.wto.org/imrd/directdoc.asp?DDFDocuments/t/G/SPS/NCAN27.WPF","EN")</f>
      </c>
      <c r="I13362" s="15">
        <f>HYPERLINK("https://docs.wto.org/imrd/directdoc.asp?DDFDocuments/u/G/SPS/NCAN27.WPF","FR")</f>
      </c>
      <c r="J13362" s="15">
        <f>HYPERLINK("https://docs.wto.org/imrd/directdoc.asp?DDFDocuments/v/G/SPS/NCAN27.WPF","ES")</f>
      </c>
    </row>
    <row r="13363">
      <c r="A13363" s="10" t="s">
        <v>22839</v>
      </c>
      <c r="B13363" s="11" t="s">
        <v>27</v>
      </c>
      <c r="C13363" s="10" t="s">
        <v>18</v>
      </c>
      <c r="D13363" s="12">
        <v>35606</v>
      </c>
      <c r="E13363" s="13" t="s">
        <v>22840</v>
      </c>
      <c r="F13363" s="13" t="s">
        <v>223</v>
      </c>
      <c r="G13363" s="14"/>
      <c r="H13363" s="15">
        <f>HYPERLINK("https://docs.wto.org/imrd/directdoc.asp?DDFDocuments/q/G/SPS/NCRI11.pdf","EN")</f>
      </c>
      <c r="I13363" s="15">
        <f>HYPERLINK("https://docs.wto.org/imrd/directdoc.asp?DDFDocuments/r/G/SPS/NCRI11.pdf","FR")</f>
      </c>
      <c r="J13363" s="15">
        <f>HYPERLINK("https://docs.wto.org/imrd/directdoc.asp?DDFDocuments/s/G/SPS/NCRI11.pdf","ES")</f>
      </c>
    </row>
    <row r="13364">
      <c r="A13364" s="10" t="s">
        <v>22841</v>
      </c>
      <c r="B13364" s="11" t="s">
        <v>27</v>
      </c>
      <c r="C13364" s="10" t="s">
        <v>18</v>
      </c>
      <c r="D13364" s="12">
        <v>35606</v>
      </c>
      <c r="E13364" s="13" t="s">
        <v>22842</v>
      </c>
      <c r="F13364" s="13" t="s">
        <v>223</v>
      </c>
      <c r="G13364" s="14"/>
      <c r="H13364" s="15">
        <f>HYPERLINK("https://docs.wto.org/imrd/directdoc.asp?DDFDocuments/t/G/SPS/NCRI13.WPF","EN")</f>
      </c>
      <c r="I13364" s="15">
        <f>HYPERLINK("https://docs.wto.org/imrd/directdoc.asp?DDFDocuments/u/G/SPS/NCRI13.WPF","FR")</f>
      </c>
      <c r="J13364" s="15">
        <f>HYPERLINK("https://docs.wto.org/imrd/directdoc.asp?DDFDocuments/v/G/SPS/NCRI13.WPF","ES")</f>
      </c>
    </row>
    <row r="13365">
      <c r="A13365" s="10" t="s">
        <v>22843</v>
      </c>
      <c r="B13365" s="11" t="s">
        <v>27</v>
      </c>
      <c r="C13365" s="10" t="s">
        <v>18</v>
      </c>
      <c r="D13365" s="12">
        <v>35606</v>
      </c>
      <c r="E13365" s="13" t="s">
        <v>22844</v>
      </c>
      <c r="F13365" s="13" t="s">
        <v>158</v>
      </c>
      <c r="G13365" s="14"/>
      <c r="H13365" s="15">
        <f>HYPERLINK("https://docs.wto.org/imrd/directdoc.asp?DDFDocuments/t/G/SPS/NCRI19.WPF","EN")</f>
      </c>
      <c r="I13365" s="15">
        <f>HYPERLINK("https://docs.wto.org/imrd/directdoc.asp?DDFDocuments/u/G/SPS/NCRI19.WPF","FR")</f>
      </c>
      <c r="J13365" s="15">
        <f>HYPERLINK("https://docs.wto.org/imrd/directdoc.asp?DDFDocuments/v/G/SPS/NCRI19.WPF","ES")</f>
      </c>
    </row>
    <row r="13366">
      <c r="A13366" s="10" t="s">
        <v>22845</v>
      </c>
      <c r="B13366" s="11" t="s">
        <v>2110</v>
      </c>
      <c r="C13366" s="10" t="s">
        <v>201</v>
      </c>
      <c r="D13366" s="12">
        <v>35606</v>
      </c>
      <c r="E13366" s="13" t="s">
        <v>19</v>
      </c>
      <c r="F13366" s="13" t="s">
        <v>7603</v>
      </c>
      <c r="G13366" s="14"/>
      <c r="H13366" s="15">
        <f>HYPERLINK("https://docs.wto.org/imrd/directdoc.asp?DDFDocuments/t/G/SPS/NISR1C1.WPF","EN")</f>
      </c>
      <c r="I13366" s="15">
        <f>HYPERLINK("https://docs.wto.org/imrd/directdoc.asp?DDFDocuments/u/G/SPS/NISR1C1.WPF","FR")</f>
      </c>
      <c r="J13366" s="15">
        <f>HYPERLINK("https://docs.wto.org/imrd/directdoc.asp?DDFDocuments/v/G/SPS/NISR1C1.WPF","ES")</f>
      </c>
    </row>
    <row r="13367">
      <c r="A13367" s="10" t="s">
        <v>22846</v>
      </c>
      <c r="B13367" s="11" t="s">
        <v>161</v>
      </c>
      <c r="C13367" s="10" t="s">
        <v>18</v>
      </c>
      <c r="D13367" s="12">
        <v>35605</v>
      </c>
      <c r="E13367" s="13" t="s">
        <v>22847</v>
      </c>
      <c r="F13367" s="13" t="s">
        <v>2963</v>
      </c>
      <c r="G13367" s="14"/>
      <c r="H13367" s="15">
        <f>HYPERLINK("https://docs.wto.org/imrd/directdoc.asp?DDFDocuments/t/G/SPS/NUSA86.WPF","EN")</f>
      </c>
      <c r="I13367" s="15">
        <f>HYPERLINK("https://docs.wto.org/imrd/directdoc.asp?DDFDocuments/u/G/SPS/NUSA86.WPF","FR")</f>
      </c>
      <c r="J13367" s="15">
        <f>HYPERLINK("https://docs.wto.org/imrd/directdoc.asp?DDFDocuments/v/G/SPS/NUSA86.WPF","ES")</f>
      </c>
    </row>
    <row r="13368">
      <c r="A13368" s="10" t="s">
        <v>22848</v>
      </c>
      <c r="B13368" s="11" t="s">
        <v>27</v>
      </c>
      <c r="C13368" s="10" t="s">
        <v>18</v>
      </c>
      <c r="D13368" s="12">
        <v>35604</v>
      </c>
      <c r="E13368" s="13" t="s">
        <v>22849</v>
      </c>
      <c r="F13368" s="13" t="s">
        <v>10002</v>
      </c>
      <c r="G13368" s="14"/>
      <c r="H13368" s="15">
        <f>HYPERLINK("https://docs.wto.org/imrd/directdoc.asp?DDFDocuments/q/G/SPS/NCRI10.pdf","EN")</f>
      </c>
      <c r="I13368" s="15">
        <f>HYPERLINK("https://docs.wto.org/imrd/directdoc.asp?DDFDocuments/r/G/SPS/NCRI10.pdf","FR")</f>
      </c>
      <c r="J13368" s="15">
        <f>HYPERLINK("https://docs.wto.org/imrd/directdoc.asp?DDFDocuments/s/G/SPS/NCRI10.pdf","ES")</f>
      </c>
    </row>
    <row r="13369">
      <c r="A13369" s="10" t="s">
        <v>22850</v>
      </c>
      <c r="B13369" s="11" t="s">
        <v>27</v>
      </c>
      <c r="C13369" s="10" t="s">
        <v>18</v>
      </c>
      <c r="D13369" s="12">
        <v>35604</v>
      </c>
      <c r="E13369" s="13" t="s">
        <v>22851</v>
      </c>
      <c r="F13369" s="13" t="s">
        <v>158</v>
      </c>
      <c r="G13369" s="14"/>
      <c r="H13369" s="15">
        <f>HYPERLINK("https://docs.wto.org/imrd/directdoc.asp?DDFDocuments/t/G/SPS/NCRI12.WPF","EN")</f>
      </c>
      <c r="I13369" s="15">
        <f>HYPERLINK("https://docs.wto.org/imrd/directdoc.asp?DDFDocuments/u/G/SPS/NCRI12.WPF","FR")</f>
      </c>
      <c r="J13369" s="15">
        <f>HYPERLINK("https://docs.wto.org/imrd/directdoc.asp?DDFDocuments/v/G/SPS/NCRI12.WPF","ES")</f>
      </c>
    </row>
    <row r="13370">
      <c r="A13370" s="10" t="s">
        <v>22852</v>
      </c>
      <c r="B13370" s="11" t="s">
        <v>27</v>
      </c>
      <c r="C13370" s="10" t="s">
        <v>18</v>
      </c>
      <c r="D13370" s="12">
        <v>35604</v>
      </c>
      <c r="E13370" s="13" t="s">
        <v>22853</v>
      </c>
      <c r="F13370" s="13" t="s">
        <v>6597</v>
      </c>
      <c r="G13370" s="14"/>
      <c r="H13370" s="15">
        <f>HYPERLINK("https://docs.wto.org/imrd/directdoc.asp?DDFDocuments/t/G/SPS/NCRI14.WPF","EN")</f>
      </c>
      <c r="I13370" s="15">
        <f>HYPERLINK("https://docs.wto.org/imrd/directdoc.asp?DDFDocuments/u/G/SPS/NCRI14.WPF","FR")</f>
      </c>
      <c r="J13370" s="15">
        <f>HYPERLINK("https://docs.wto.org/imrd/directdoc.asp?DDFDocuments/v/G/SPS/NCRI14.WPF","ES")</f>
      </c>
    </row>
    <row r="13371">
      <c r="A13371" s="10" t="s">
        <v>22854</v>
      </c>
      <c r="B13371" s="11" t="s">
        <v>27</v>
      </c>
      <c r="C13371" s="10" t="s">
        <v>18</v>
      </c>
      <c r="D13371" s="12">
        <v>35604</v>
      </c>
      <c r="E13371" s="13" t="s">
        <v>22855</v>
      </c>
      <c r="F13371" s="13" t="s">
        <v>158</v>
      </c>
      <c r="G13371" s="14"/>
      <c r="H13371" s="15">
        <f>HYPERLINK("https://docs.wto.org/imrd/directdoc.asp?DDFDocuments/q/G/SPS/NCRI16.pdf","EN")</f>
      </c>
      <c r="I13371" s="15">
        <f>HYPERLINK("https://docs.wto.org/imrd/directdoc.asp?DDFDocuments/r/G/SPS/NCRI16.pdf","FR")</f>
      </c>
      <c r="J13371" s="15">
        <f>HYPERLINK("https://docs.wto.org/imrd/directdoc.asp?DDFDocuments/s/G/SPS/NCRI16.pdf","ES")</f>
      </c>
    </row>
    <row r="13372">
      <c r="A13372" s="10" t="s">
        <v>22856</v>
      </c>
      <c r="B13372" s="11" t="s">
        <v>27</v>
      </c>
      <c r="C13372" s="10" t="s">
        <v>18</v>
      </c>
      <c r="D13372" s="12">
        <v>35604</v>
      </c>
      <c r="E13372" s="13" t="s">
        <v>22857</v>
      </c>
      <c r="F13372" s="13" t="s">
        <v>158</v>
      </c>
      <c r="G13372" s="14"/>
      <c r="H13372" s="15">
        <f>HYPERLINK("https://docs.wto.org/imrd/directdoc.asp?DDFDocuments/t/G/SPS/NCRI17.WPF","EN")</f>
      </c>
      <c r="I13372" s="15">
        <f>HYPERLINK("https://docs.wto.org/imrd/directdoc.asp?DDFDocuments/u/G/SPS/NCRI17.WPF","FR")</f>
      </c>
      <c r="J13372" s="15">
        <f>HYPERLINK("https://docs.wto.org/imrd/directdoc.asp?DDFDocuments/v/G/SPS/NCRI17.WPF","ES")</f>
      </c>
    </row>
    <row r="13373">
      <c r="A13373" s="10" t="s">
        <v>22858</v>
      </c>
      <c r="B13373" s="11" t="s">
        <v>27</v>
      </c>
      <c r="C13373" s="10" t="s">
        <v>18</v>
      </c>
      <c r="D13373" s="12">
        <v>35604</v>
      </c>
      <c r="E13373" s="13" t="s">
        <v>22859</v>
      </c>
      <c r="F13373" s="13" t="s">
        <v>158</v>
      </c>
      <c r="G13373" s="14"/>
      <c r="H13373" s="15">
        <f>HYPERLINK("https://docs.wto.org/imrd/directdoc.asp?DDFDocuments/t/G/SPS/NCRI18.WPF","EN")</f>
      </c>
      <c r="I13373" s="15">
        <f>HYPERLINK("https://docs.wto.org/imrd/directdoc.asp?DDFDocuments/u/G/SPS/NCRI18.WPF","FR")</f>
      </c>
      <c r="J13373" s="15">
        <f>HYPERLINK("https://docs.wto.org/imrd/directdoc.asp?DDFDocuments/v/G/SPS/NCRI18.WPF","ES")</f>
      </c>
    </row>
    <row r="13374">
      <c r="A13374" s="10" t="s">
        <v>22860</v>
      </c>
      <c r="B13374" s="11" t="s">
        <v>27</v>
      </c>
      <c r="C13374" s="10" t="s">
        <v>18</v>
      </c>
      <c r="D13374" s="12">
        <v>35604</v>
      </c>
      <c r="E13374" s="13" t="s">
        <v>22861</v>
      </c>
      <c r="F13374" s="13" t="s">
        <v>262</v>
      </c>
      <c r="G13374" s="14"/>
      <c r="H13374" s="15">
        <f>HYPERLINK("https://docs.wto.org/imrd/directdoc.asp?DDFDocuments/t/G/SPS/NCRI5.WPF","EN")</f>
      </c>
      <c r="I13374" s="15">
        <f>HYPERLINK("https://docs.wto.org/imrd/directdoc.asp?DDFDocuments/u/G/SPS/NCRI5.WPF","FR")</f>
      </c>
      <c r="J13374" s="15">
        <f>HYPERLINK("https://docs.wto.org/imrd/directdoc.asp?DDFDocuments/v/G/SPS/NCRI5.WPF","ES")</f>
      </c>
    </row>
    <row r="13375">
      <c r="A13375" s="10" t="s">
        <v>22862</v>
      </c>
      <c r="B13375" s="11" t="s">
        <v>27</v>
      </c>
      <c r="C13375" s="10" t="s">
        <v>18</v>
      </c>
      <c r="D13375" s="12">
        <v>35604</v>
      </c>
      <c r="E13375" s="13" t="s">
        <v>22863</v>
      </c>
      <c r="F13375" s="13" t="s">
        <v>144</v>
      </c>
      <c r="G13375" s="14"/>
      <c r="H13375" s="15">
        <f>HYPERLINK("https://docs.wto.org/imrd/directdoc.asp?DDFDocuments/t/G/SPS/NCRI6.WPF","EN")</f>
      </c>
      <c r="I13375" s="15">
        <f>HYPERLINK("https://docs.wto.org/imrd/directdoc.asp?DDFDocuments/u/G/SPS/NCRI6.WPF","FR")</f>
      </c>
      <c r="J13375" s="15">
        <f>HYPERLINK("https://docs.wto.org/imrd/directdoc.asp?DDFDocuments/v/G/SPS/NCRI6.WPF","ES")</f>
      </c>
    </row>
    <row r="13376">
      <c r="A13376" s="10" t="s">
        <v>22864</v>
      </c>
      <c r="B13376" s="11" t="s">
        <v>27</v>
      </c>
      <c r="C13376" s="10" t="s">
        <v>18</v>
      </c>
      <c r="D13376" s="12">
        <v>35604</v>
      </c>
      <c r="E13376" s="13" t="s">
        <v>22865</v>
      </c>
      <c r="F13376" s="13" t="s">
        <v>144</v>
      </c>
      <c r="G13376" s="14"/>
      <c r="H13376" s="15">
        <f>HYPERLINK("https://docs.wto.org/imrd/directdoc.asp?DDFDocuments/t/G/SPS/NCRI8.WPF","EN")</f>
      </c>
      <c r="I13376" s="15">
        <f>HYPERLINK("https://docs.wto.org/imrd/directdoc.asp?DDFDocuments/u/G/SPS/NCRI8.WPF","FR")</f>
      </c>
      <c r="J13376" s="15">
        <f>HYPERLINK("https://docs.wto.org/imrd/directdoc.asp?DDFDocuments/v/G/SPS/NCRI8.WPF","ES")</f>
      </c>
    </row>
    <row r="13377">
      <c r="A13377" s="10" t="s">
        <v>22866</v>
      </c>
      <c r="B13377" s="11" t="s">
        <v>27</v>
      </c>
      <c r="C13377" s="10" t="s">
        <v>18</v>
      </c>
      <c r="D13377" s="12">
        <v>35604</v>
      </c>
      <c r="E13377" s="13" t="s">
        <v>22867</v>
      </c>
      <c r="F13377" s="13" t="s">
        <v>3959</v>
      </c>
      <c r="G13377" s="14"/>
      <c r="H13377" s="15">
        <f>HYPERLINK("https://docs.wto.org/imrd/directdoc.asp?DDFDocuments/q/G/SPS/NCRI9.pdf","EN")</f>
      </c>
      <c r="I13377" s="15">
        <f>HYPERLINK("https://docs.wto.org/imrd/directdoc.asp?DDFDocuments/r/G/SPS/NCRI9.pdf","FR")</f>
      </c>
      <c r="J13377" s="15">
        <f>HYPERLINK("https://docs.wto.org/imrd/directdoc.asp?DDFDocuments/s/G/SPS/NCRI9.pdf","ES")</f>
      </c>
    </row>
    <row r="13378">
      <c r="A13378" s="10" t="s">
        <v>22868</v>
      </c>
      <c r="B13378" s="11" t="s">
        <v>233</v>
      </c>
      <c r="C13378" s="10" t="s">
        <v>12</v>
      </c>
      <c r="D13378" s="12">
        <v>35604</v>
      </c>
      <c r="E13378" s="13" t="s">
        <v>22869</v>
      </c>
      <c r="F13378" s="13" t="s">
        <v>158</v>
      </c>
      <c r="G13378" s="14"/>
      <c r="H13378" s="15">
        <f>HYPERLINK("https://docs.wto.org/imrd/directdoc.asp?DDFDocuments/t/G/SPS/NPER2.WPF","EN")</f>
      </c>
      <c r="I13378" s="15">
        <f>HYPERLINK("https://docs.wto.org/imrd/directdoc.asp?DDFDocuments/u/G/SPS/NPER2.WPF","FR")</f>
      </c>
      <c r="J13378" s="15">
        <f>HYPERLINK("https://docs.wto.org/imrd/directdoc.asp?DDFDocuments/v/G/SPS/NPER2.WPF","ES")</f>
      </c>
    </row>
    <row r="13379">
      <c r="A13379" s="10" t="s">
        <v>22870</v>
      </c>
      <c r="B13379" s="11" t="s">
        <v>161</v>
      </c>
      <c r="C13379" s="10" t="s">
        <v>18</v>
      </c>
      <c r="D13379" s="12">
        <v>35604</v>
      </c>
      <c r="E13379" s="13" t="s">
        <v>22871</v>
      </c>
      <c r="F13379" s="13" t="s">
        <v>144</v>
      </c>
      <c r="G13379" s="14" t="s">
        <v>572</v>
      </c>
      <c r="H13379" s="15">
        <f>HYPERLINK("https://docs.wto.org/imrd/directdoc.asp?DDFDocuments/t/G/SPS/NUSA87.WPF","EN")</f>
      </c>
      <c r="I13379" s="15">
        <f>HYPERLINK("https://docs.wto.org/imrd/directdoc.asp?DDFDocuments/u/G/SPS/NUSA87.WPF","FR")</f>
      </c>
      <c r="J13379" s="15">
        <f>HYPERLINK("https://docs.wto.org/imrd/directdoc.asp?DDFDocuments/v/G/SPS/NUSA87.WPF","ES")</f>
      </c>
    </row>
    <row r="13380">
      <c r="A13380" s="10" t="s">
        <v>22872</v>
      </c>
      <c r="B13380" s="11" t="s">
        <v>161</v>
      </c>
      <c r="C13380" s="10" t="s">
        <v>18</v>
      </c>
      <c r="D13380" s="12">
        <v>35604</v>
      </c>
      <c r="E13380" s="13" t="s">
        <v>22847</v>
      </c>
      <c r="F13380" s="13" t="s">
        <v>2963</v>
      </c>
      <c r="G13380" s="14"/>
      <c r="H13380" s="15">
        <f>HYPERLINK("https://docs.wto.org/imrd/directdoc.asp?DDFDocuments/t/G/SPS/NUSA88.WPF","EN")</f>
      </c>
      <c r="I13380" s="15">
        <f>HYPERLINK("https://docs.wto.org/imrd/directdoc.asp?DDFDocuments/u/G/SPS/NUSA88.WPF","FR")</f>
      </c>
      <c r="J13380" s="15">
        <f>HYPERLINK("https://docs.wto.org/imrd/directdoc.asp?DDFDocuments/v/G/SPS/NUSA88.WPF","ES")</f>
      </c>
    </row>
    <row r="13381">
      <c r="A13381" s="10" t="s">
        <v>22873</v>
      </c>
      <c r="B13381" s="11" t="s">
        <v>27</v>
      </c>
      <c r="C13381" s="10" t="s">
        <v>18</v>
      </c>
      <c r="D13381" s="12">
        <v>35601</v>
      </c>
      <c r="E13381" s="13" t="s">
        <v>22874</v>
      </c>
      <c r="F13381" s="13" t="s">
        <v>158</v>
      </c>
      <c r="G13381" s="14"/>
      <c r="H13381" s="15">
        <f>HYPERLINK("https://docs.wto.org/imrd/directdoc.asp?DDFDocuments/t/G/SPS/NCRI15.WPF","EN")</f>
      </c>
      <c r="I13381" s="15">
        <f>HYPERLINK("https://docs.wto.org/imrd/directdoc.asp?DDFDocuments/u/G/SPS/NCRI15.WPF","FR")</f>
      </c>
      <c r="J13381" s="15">
        <f>HYPERLINK("https://docs.wto.org/imrd/directdoc.asp?DDFDocuments/v/G/SPS/NCRI15.WPF","ES")</f>
      </c>
    </row>
    <row r="13382">
      <c r="A13382" s="10" t="s">
        <v>22875</v>
      </c>
      <c r="B13382" s="11" t="s">
        <v>27</v>
      </c>
      <c r="C13382" s="10" t="s">
        <v>18</v>
      </c>
      <c r="D13382" s="12">
        <v>35601</v>
      </c>
      <c r="E13382" s="13" t="s">
        <v>22876</v>
      </c>
      <c r="F13382" s="13" t="s">
        <v>262</v>
      </c>
      <c r="G13382" s="14"/>
      <c r="H13382" s="15">
        <f>HYPERLINK("https://docs.wto.org/imrd/directdoc.asp?DDFDocuments/t/G/SPS/NCRI4.WPF","EN")</f>
      </c>
      <c r="I13382" s="15">
        <f>HYPERLINK("https://docs.wto.org/imrd/directdoc.asp?DDFDocuments/u/G/SPS/NCRI4.WPF","FR")</f>
      </c>
      <c r="J13382" s="15">
        <f>HYPERLINK("https://docs.wto.org/imrd/directdoc.asp?DDFDocuments/v/G/SPS/NCRI4.WPF","ES")</f>
      </c>
    </row>
    <row r="13383">
      <c r="A13383" s="10" t="s">
        <v>22877</v>
      </c>
      <c r="B13383" s="11" t="s">
        <v>27</v>
      </c>
      <c r="C13383" s="10" t="s">
        <v>18</v>
      </c>
      <c r="D13383" s="12">
        <v>35601</v>
      </c>
      <c r="E13383" s="13" t="s">
        <v>22878</v>
      </c>
      <c r="F13383" s="13" t="s">
        <v>144</v>
      </c>
      <c r="G13383" s="14"/>
      <c r="H13383" s="15">
        <f>HYPERLINK("https://docs.wto.org/imrd/directdoc.asp?DDFDocuments/t/G/SPS/NCRI7.WPF","EN")</f>
      </c>
      <c r="I13383" s="15">
        <f>HYPERLINK("https://docs.wto.org/imrd/directdoc.asp?DDFDocuments/u/G/SPS/NCRI7.WPF","FR")</f>
      </c>
      <c r="J13383" s="15">
        <f>HYPERLINK("https://docs.wto.org/imrd/directdoc.asp?DDFDocuments/v/G/SPS/NCRI7.WPF","ES")</f>
      </c>
    </row>
    <row r="13384">
      <c r="A13384" s="10" t="s">
        <v>22879</v>
      </c>
      <c r="B13384" s="11" t="s">
        <v>65</v>
      </c>
      <c r="C13384" s="10" t="s">
        <v>18</v>
      </c>
      <c r="D13384" s="12">
        <v>35594</v>
      </c>
      <c r="E13384" s="13" t="s">
        <v>22880</v>
      </c>
      <c r="F13384" s="13" t="s">
        <v>3252</v>
      </c>
      <c r="G13384" s="14"/>
      <c r="H13384" s="15">
        <f>HYPERLINK("https://docs.wto.org/imrd/directdoc.asp?DDFDocuments/q/G/SPS/NCHE5.pdf","EN")</f>
      </c>
      <c r="I13384" s="15">
        <f>HYPERLINK("https://docs.wto.org/imrd/directdoc.asp?DDFDocuments/r/G/SPS/NCHE5.pdf","FR")</f>
      </c>
      <c r="J13384" s="15">
        <f>HYPERLINK("https://docs.wto.org/imrd/directdoc.asp?DDFDocuments/s/G/SPS/NCHE5.pdf","ES")</f>
      </c>
    </row>
    <row r="13385">
      <c r="A13385" s="10" t="s">
        <v>22881</v>
      </c>
      <c r="B13385" s="11" t="s">
        <v>161</v>
      </c>
      <c r="C13385" s="10" t="s">
        <v>18</v>
      </c>
      <c r="D13385" s="12">
        <v>35594</v>
      </c>
      <c r="E13385" s="13" t="s">
        <v>857</v>
      </c>
      <c r="F13385" s="13" t="s">
        <v>24</v>
      </c>
      <c r="G13385" s="14"/>
      <c r="H13385" s="15">
        <f>HYPERLINK("https://docs.wto.org/imrd/directdoc.asp?DDFDocuments/t/G/SPS/NUSA85.WPF","EN")</f>
      </c>
      <c r="I13385" s="15">
        <f>HYPERLINK("https://docs.wto.org/imrd/directdoc.asp?DDFDocuments/u/G/SPS/NUSA85.WPF","FR")</f>
      </c>
      <c r="J13385" s="15">
        <f>HYPERLINK("https://docs.wto.org/imrd/directdoc.asp?DDFDocuments/v/G/SPS/NUSA85.WPF","ES")</f>
      </c>
    </row>
    <row r="13386">
      <c r="A13386" s="10" t="s">
        <v>22882</v>
      </c>
      <c r="B13386" s="11" t="s">
        <v>82</v>
      </c>
      <c r="C13386" s="10" t="s">
        <v>18</v>
      </c>
      <c r="D13386" s="12">
        <v>35590</v>
      </c>
      <c r="E13386" s="13" t="s">
        <v>22883</v>
      </c>
      <c r="F13386" s="13" t="s">
        <v>16821</v>
      </c>
      <c r="G13386" s="14"/>
      <c r="H13386" s="15">
        <f>HYPERLINK("https://docs.wto.org/imrd/directdoc.asp?DDFDocuments/t/G/SPS/NEEC46.WPF","EN")</f>
      </c>
      <c r="I13386" s="15">
        <f>HYPERLINK("https://docs.wto.org/imrd/directdoc.asp?DDFDocuments/u/G/SPS/NEEC46.WPF","FR")</f>
      </c>
      <c r="J13386" s="15">
        <f>HYPERLINK("https://docs.wto.org/imrd/directdoc.asp?DDFDocuments/v/G/SPS/NEEC46.WPF","ES")</f>
      </c>
    </row>
    <row r="13387">
      <c r="A13387" s="10" t="s">
        <v>22884</v>
      </c>
      <c r="B13387" s="11" t="s">
        <v>82</v>
      </c>
      <c r="C13387" s="10" t="s">
        <v>18</v>
      </c>
      <c r="D13387" s="12">
        <v>35590</v>
      </c>
      <c r="E13387" s="13" t="s">
        <v>22883</v>
      </c>
      <c r="F13387" s="13" t="s">
        <v>16821</v>
      </c>
      <c r="G13387" s="14"/>
      <c r="H13387" s="15">
        <f>HYPERLINK("https://docs.wto.org/imrd/directdoc.asp?DDFDocuments/t/G/SPS/NEEC47.WPF","EN")</f>
      </c>
      <c r="I13387" s="15">
        <f>HYPERLINK("https://docs.wto.org/imrd/directdoc.asp?DDFDocuments/u/G/SPS/NEEC47.WPF","FR")</f>
      </c>
      <c r="J13387" s="15">
        <f>HYPERLINK("https://docs.wto.org/imrd/directdoc.asp?DDFDocuments/v/G/SPS/NEEC47.WPF","ES")</f>
      </c>
    </row>
    <row r="13388">
      <c r="A13388" s="10" t="s">
        <v>22885</v>
      </c>
      <c r="B13388" s="11" t="s">
        <v>153</v>
      </c>
      <c r="C13388" s="10" t="s">
        <v>201</v>
      </c>
      <c r="D13388" s="12">
        <v>35584</v>
      </c>
      <c r="E13388" s="13" t="s">
        <v>19</v>
      </c>
      <c r="F13388" s="13" t="s">
        <v>22886</v>
      </c>
      <c r="G13388" s="14"/>
      <c r="H13388" s="15">
        <f>HYPERLINK("https://docs.wto.org/imrd/directdoc.asp?DDFDocuments/t/G/SPS/NKOR34C1.WPF","EN")</f>
      </c>
      <c r="I13388" s="15">
        <f>HYPERLINK("https://docs.wto.org/imrd/directdoc.asp?DDFDocuments/u/G/SPS/NKOR34C1.WPF","FR")</f>
      </c>
      <c r="J13388" s="15">
        <f>HYPERLINK("https://docs.wto.org/imrd/directdoc.asp?DDFDocuments/v/G/SPS/NKOR34C1.WPF","ES")</f>
      </c>
    </row>
    <row r="13389">
      <c r="A13389" s="10" t="s">
        <v>22887</v>
      </c>
      <c r="B13389" s="11" t="s">
        <v>134</v>
      </c>
      <c r="C13389" s="10" t="s">
        <v>18</v>
      </c>
      <c r="D13389" s="12">
        <v>35584</v>
      </c>
      <c r="E13389" s="13" t="s">
        <v>22888</v>
      </c>
      <c r="F13389" s="13" t="s">
        <v>24</v>
      </c>
      <c r="G13389" s="14"/>
      <c r="H13389" s="15">
        <f>HYPERLINK("https://docs.wto.org/imrd/directdoc.asp?DDFDocuments/t/G/SPS/NTHA5.WPF","EN")</f>
      </c>
      <c r="I13389" s="15">
        <f>HYPERLINK("https://docs.wto.org/imrd/directdoc.asp?DDFDocuments/u/G/SPS/NTHA5.WPF","FR")</f>
      </c>
      <c r="J13389" s="15">
        <f>HYPERLINK("https://docs.wto.org/imrd/directdoc.asp?DDFDocuments/v/G/SPS/NTHA5.WPF","ES")</f>
      </c>
    </row>
    <row r="13390">
      <c r="A13390" s="10" t="s">
        <v>22889</v>
      </c>
      <c r="B13390" s="11" t="s">
        <v>188</v>
      </c>
      <c r="C13390" s="10" t="s">
        <v>18</v>
      </c>
      <c r="D13390" s="12">
        <v>35583</v>
      </c>
      <c r="E13390" s="13" t="s">
        <v>2346</v>
      </c>
      <c r="F13390" s="13" t="s">
        <v>3303</v>
      </c>
      <c r="G13390" s="14" t="s">
        <v>34</v>
      </c>
      <c r="H13390" s="15">
        <f>HYPERLINK("https://docs.wto.org/imrd/directdoc.asp?DDFDocuments/t/G/SPS/NAUS43.WPF","EN")</f>
      </c>
      <c r="I13390" s="15">
        <f>HYPERLINK("https://docs.wto.org/imrd/directdoc.asp?DDFDocuments/u/G/SPS/NAUS43.WPF","FR")</f>
      </c>
      <c r="J13390" s="15">
        <f>HYPERLINK("https://docs.wto.org/imrd/directdoc.asp?DDFDocuments/v/G/SPS/NAUS43.WPF","ES")</f>
      </c>
    </row>
    <row r="13391">
      <c r="A13391" s="10" t="s">
        <v>22890</v>
      </c>
      <c r="B13391" s="11" t="s">
        <v>188</v>
      </c>
      <c r="C13391" s="10" t="s">
        <v>18</v>
      </c>
      <c r="D13391" s="12">
        <v>35583</v>
      </c>
      <c r="E13391" s="13" t="s">
        <v>3250</v>
      </c>
      <c r="F13391" s="13" t="s">
        <v>144</v>
      </c>
      <c r="G13391" s="14" t="s">
        <v>34</v>
      </c>
      <c r="H13391" s="15">
        <f>HYPERLINK("https://docs.wto.org/imrd/directdoc.asp?DDFDocuments/t/G/SPS/NAUS44.WPF","EN")</f>
      </c>
      <c r="I13391" s="15">
        <f>HYPERLINK("https://docs.wto.org/imrd/directdoc.asp?DDFDocuments/u/G/SPS/NAUS44.WPF","FR")</f>
      </c>
      <c r="J13391" s="15">
        <f>HYPERLINK("https://docs.wto.org/imrd/directdoc.asp?DDFDocuments/v/G/SPS/NAUS44.WPF","ES")</f>
      </c>
    </row>
    <row r="13392">
      <c r="A13392" s="10" t="s">
        <v>22891</v>
      </c>
      <c r="B13392" s="11" t="s">
        <v>153</v>
      </c>
      <c r="C13392" s="10" t="s">
        <v>18</v>
      </c>
      <c r="D13392" s="12">
        <v>35577</v>
      </c>
      <c r="E13392" s="13" t="s">
        <v>62</v>
      </c>
      <c r="F13392" s="13" t="s">
        <v>22892</v>
      </c>
      <c r="G13392" s="14"/>
      <c r="H13392" s="15">
        <f>HYPERLINK("https://docs.wto.org/imrd/directdoc.asp?DDFDocuments/t/G/SPS/NKOR34.WPF","EN")</f>
      </c>
      <c r="I13392" s="15">
        <f>HYPERLINK("https://docs.wto.org/imrd/directdoc.asp?DDFDocuments/u/G/SPS/NKOR34.WPF","FR")</f>
      </c>
      <c r="J13392" s="15">
        <f>HYPERLINK("https://docs.wto.org/imrd/directdoc.asp?DDFDocuments/v/G/SPS/NKOR34.WPF","ES")</f>
      </c>
    </row>
    <row r="13393">
      <c r="A13393" s="10" t="s">
        <v>22893</v>
      </c>
      <c r="B13393" s="11" t="s">
        <v>1600</v>
      </c>
      <c r="C13393" s="10" t="s">
        <v>12</v>
      </c>
      <c r="D13393" s="12">
        <v>35576</v>
      </c>
      <c r="E13393" s="13" t="s">
        <v>22894</v>
      </c>
      <c r="F13393" s="13" t="s">
        <v>7603</v>
      </c>
      <c r="G13393" s="14" t="s">
        <v>520</v>
      </c>
      <c r="H13393" s="15">
        <f>HYPERLINK("https://docs.wto.org/imrd/directdoc.asp?DDFDocuments/t/G/SPS/NMAR2.WPF","EN")</f>
      </c>
      <c r="I13393" s="15">
        <f>HYPERLINK("https://docs.wto.org/imrd/directdoc.asp?DDFDocuments/u/G/SPS/NMAR2.WPF","FR")</f>
      </c>
      <c r="J13393" s="15">
        <f>HYPERLINK("https://docs.wto.org/imrd/directdoc.asp?DDFDocuments/v/G/SPS/NMAR2.WPF","ES")</f>
      </c>
    </row>
    <row r="13394">
      <c r="A13394" s="10" t="s">
        <v>22895</v>
      </c>
      <c r="B13394" s="11" t="s">
        <v>145</v>
      </c>
      <c r="C13394" s="10" t="s">
        <v>12</v>
      </c>
      <c r="D13394" s="12">
        <v>35573</v>
      </c>
      <c r="E13394" s="13" t="s">
        <v>22896</v>
      </c>
      <c r="F13394" s="13" t="s">
        <v>10223</v>
      </c>
      <c r="G13394" s="14" t="s">
        <v>226</v>
      </c>
      <c r="H13394" s="15">
        <f>HYPERLINK("https://docs.wto.org/imrd/directdoc.asp?DDFDocuments/t/G/SPS/NPHL5.WPF","EN")</f>
      </c>
      <c r="I13394" s="15">
        <f>HYPERLINK("https://docs.wto.org/imrd/directdoc.asp?DDFDocuments/u/G/SPS/NPHL5.WPF","FR")</f>
      </c>
      <c r="J13394" s="15">
        <f>HYPERLINK("https://docs.wto.org/imrd/directdoc.asp?DDFDocuments/v/G/SPS/NPHL5.WPF","ES")</f>
      </c>
    </row>
    <row r="13395">
      <c r="A13395" s="10" t="s">
        <v>22897</v>
      </c>
      <c r="B13395" s="11" t="s">
        <v>12238</v>
      </c>
      <c r="C13395" s="10" t="s">
        <v>201</v>
      </c>
      <c r="D13395" s="12">
        <v>35570</v>
      </c>
      <c r="E13395" s="13" t="s">
        <v>19</v>
      </c>
      <c r="F13395" s="13" t="s">
        <v>992</v>
      </c>
      <c r="G13395" s="14"/>
      <c r="H13395" s="15">
        <f>HYPERLINK("https://docs.wto.org/imrd/directdoc.asp?DDFDocuments/t/G/SPS/NBEN2C1.WPF","EN")</f>
      </c>
      <c r="I13395" s="15">
        <f>HYPERLINK("https://docs.wto.org/imrd/directdoc.asp?DDFDocuments/u/G/SPS/NBEN2C1.WPF","FR")</f>
      </c>
      <c r="J13395" s="15">
        <f>HYPERLINK("https://docs.wto.org/imrd/directdoc.asp?DDFDocuments/v/G/SPS/NBEN2C1.WPF","ES")</f>
      </c>
    </row>
    <row r="13396">
      <c r="A13396" s="10" t="s">
        <v>22898</v>
      </c>
      <c r="B13396" s="11" t="s">
        <v>145</v>
      </c>
      <c r="C13396" s="10" t="s">
        <v>18</v>
      </c>
      <c r="D13396" s="12">
        <v>35566</v>
      </c>
      <c r="E13396" s="13" t="s">
        <v>6018</v>
      </c>
      <c r="F13396" s="13" t="s">
        <v>1550</v>
      </c>
      <c r="G13396" s="14"/>
      <c r="H13396" s="15">
        <f>HYPERLINK("https://docs.wto.org/imrd/directdoc.asp?DDFDocuments/t/G/SPS/NPHL4.WPF","EN")</f>
      </c>
      <c r="I13396" s="15">
        <f>HYPERLINK("https://docs.wto.org/imrd/directdoc.asp?DDFDocuments/u/G/SPS/NPHL4.WPF","FR")</f>
      </c>
      <c r="J13396" s="15">
        <f>HYPERLINK("https://docs.wto.org/imrd/directdoc.asp?DDFDocuments/v/G/SPS/NPHL4.WPF","ES")</f>
      </c>
    </row>
    <row r="13397">
      <c r="A13397" s="10" t="s">
        <v>22899</v>
      </c>
      <c r="B13397" s="11" t="s">
        <v>161</v>
      </c>
      <c r="C13397" s="10" t="s">
        <v>18</v>
      </c>
      <c r="D13397" s="12">
        <v>35565</v>
      </c>
      <c r="E13397" s="13" t="s">
        <v>7639</v>
      </c>
      <c r="F13397" s="13" t="s">
        <v>717</v>
      </c>
      <c r="G13397" s="14" t="s">
        <v>72</v>
      </c>
      <c r="H13397" s="15">
        <f>HYPERLINK("https://docs.wto.org/imrd/directdoc.asp?DDFDocuments/t/G/SPS/NUSA80.WPF","EN")</f>
      </c>
      <c r="I13397" s="15">
        <f>HYPERLINK("https://docs.wto.org/imrd/directdoc.asp?DDFDocuments/u/G/SPS/NUSA80.WPF","FR")</f>
      </c>
      <c r="J13397" s="15">
        <f>HYPERLINK("https://docs.wto.org/imrd/directdoc.asp?DDFDocuments/v/G/SPS/NUSA80.WPF","ES")</f>
      </c>
    </row>
    <row r="13398">
      <c r="A13398" s="10" t="s">
        <v>22900</v>
      </c>
      <c r="B13398" s="11" t="s">
        <v>161</v>
      </c>
      <c r="C13398" s="10" t="s">
        <v>18</v>
      </c>
      <c r="D13398" s="12">
        <v>35565</v>
      </c>
      <c r="E13398" s="13" t="s">
        <v>21647</v>
      </c>
      <c r="F13398" s="13" t="s">
        <v>186</v>
      </c>
      <c r="G13398" s="14"/>
      <c r="H13398" s="15">
        <f>HYPERLINK("https://docs.wto.org/imrd/directdoc.asp?DDFDocuments/q/G/SPS/NUSA81.pdf","EN")</f>
      </c>
      <c r="I13398" s="15">
        <f>HYPERLINK("https://docs.wto.org/imrd/directdoc.asp?DDFDocuments/r/G/SPS/NUSA81.pdf","FR")</f>
      </c>
      <c r="J13398" s="15">
        <f>HYPERLINK("https://docs.wto.org/imrd/directdoc.asp?DDFDocuments/s/G/SPS/NUSA81.pdf","ES")</f>
      </c>
    </row>
    <row r="13399">
      <c r="A13399" s="10" t="s">
        <v>22901</v>
      </c>
      <c r="B13399" s="11" t="s">
        <v>34</v>
      </c>
      <c r="C13399" s="10" t="s">
        <v>18</v>
      </c>
      <c r="D13399" s="12">
        <v>35551</v>
      </c>
      <c r="E13399" s="13" t="s">
        <v>22902</v>
      </c>
      <c r="F13399" s="13" t="s">
        <v>74</v>
      </c>
      <c r="G13399" s="14"/>
      <c r="H13399" s="15">
        <f>HYPERLINK("https://docs.wto.org/imrd/directdoc.asp?DDFDocuments/t/G/SPS/NJPN26.WPF","EN")</f>
      </c>
      <c r="I13399" s="15">
        <f>HYPERLINK("https://docs.wto.org/imrd/directdoc.asp?DDFDocuments/u/G/SPS/NJPN26.WPF","FR")</f>
      </c>
      <c r="J13399" s="15">
        <f>HYPERLINK("https://docs.wto.org/imrd/directdoc.asp?DDFDocuments/v/G/SPS/NJPN26.WPF","ES")</f>
      </c>
    </row>
    <row r="13400">
      <c r="A13400" s="10" t="s">
        <v>22903</v>
      </c>
      <c r="B13400" s="11" t="s">
        <v>1129</v>
      </c>
      <c r="C13400" s="10" t="s">
        <v>18</v>
      </c>
      <c r="D13400" s="12">
        <v>35551</v>
      </c>
      <c r="E13400" s="13" t="s">
        <v>22904</v>
      </c>
      <c r="F13400" s="13" t="s">
        <v>7212</v>
      </c>
      <c r="G13400" s="14"/>
      <c r="H13400" s="15">
        <f>HYPERLINK("https://docs.wto.org/imrd/directdoc.asp?DDFDocuments/t/G/SPS/NMYS3.WPF","EN")</f>
      </c>
      <c r="I13400" s="15">
        <f>HYPERLINK("https://docs.wto.org/imrd/directdoc.asp?DDFDocuments/u/G/SPS/NMYS3.WPF","FR")</f>
      </c>
      <c r="J13400" s="15">
        <f>HYPERLINK("https://docs.wto.org/imrd/directdoc.asp?DDFDocuments/v/G/SPS/NMYS3.WPF","ES")</f>
      </c>
    </row>
    <row r="13401">
      <c r="A13401" s="10" t="s">
        <v>22905</v>
      </c>
      <c r="B13401" s="11" t="s">
        <v>1129</v>
      </c>
      <c r="C13401" s="10" t="s">
        <v>18</v>
      </c>
      <c r="D13401" s="12">
        <v>35551</v>
      </c>
      <c r="E13401" s="13" t="s">
        <v>22906</v>
      </c>
      <c r="F13401" s="13" t="s">
        <v>7212</v>
      </c>
      <c r="G13401" s="14"/>
      <c r="H13401" s="15">
        <f>HYPERLINK("https://docs.wto.org/imrd/directdoc.asp?DDFDocuments/t/G/SPS/NMYS4.WPF","EN")</f>
      </c>
      <c r="I13401" s="15">
        <f>HYPERLINK("https://docs.wto.org/imrd/directdoc.asp?DDFDocuments/u/G/SPS/NMYS4.WPF","FR")</f>
      </c>
      <c r="J13401" s="15">
        <f>HYPERLINK("https://docs.wto.org/imrd/directdoc.asp?DDFDocuments/v/G/SPS/NMYS4.WPF","ES")</f>
      </c>
    </row>
    <row r="13402">
      <c r="A13402" s="10" t="s">
        <v>22907</v>
      </c>
      <c r="B13402" s="11" t="s">
        <v>1331</v>
      </c>
      <c r="C13402" s="10" t="s">
        <v>18</v>
      </c>
      <c r="D13402" s="12">
        <v>35549</v>
      </c>
      <c r="E13402" s="13" t="s">
        <v>22908</v>
      </c>
      <c r="F13402" s="13" t="s">
        <v>4681</v>
      </c>
      <c r="G13402" s="14"/>
      <c r="H13402" s="15">
        <f>HYPERLINK("https://docs.wto.org/imrd/directdoc.asp?DDFDocuments/t/G/SPS/NHND2.WPF","EN")</f>
      </c>
      <c r="I13402" s="15">
        <f>HYPERLINK("https://docs.wto.org/imrd/directdoc.asp?DDFDocuments/u/G/SPS/NHND2.WPF","FR")</f>
      </c>
      <c r="J13402" s="15">
        <f>HYPERLINK("https://docs.wto.org/imrd/directdoc.asp?DDFDocuments/v/G/SPS/NHND2.WPF","ES")</f>
      </c>
    </row>
    <row r="13403">
      <c r="A13403" s="10" t="s">
        <v>22909</v>
      </c>
      <c r="B13403" s="11" t="s">
        <v>161</v>
      </c>
      <c r="C13403" s="10" t="s">
        <v>18</v>
      </c>
      <c r="D13403" s="12">
        <v>35549</v>
      </c>
      <c r="E13403" s="13" t="s">
        <v>22910</v>
      </c>
      <c r="F13403" s="13" t="s">
        <v>7603</v>
      </c>
      <c r="G13403" s="14" t="s">
        <v>1093</v>
      </c>
      <c r="H13403" s="15">
        <f>HYPERLINK("https://docs.wto.org/imrd/directdoc.asp?DDFDocuments/t/G/SPS/NUSA78.WPF","EN")</f>
      </c>
      <c r="I13403" s="15">
        <f>HYPERLINK("https://docs.wto.org/imrd/directdoc.asp?DDFDocuments/u/G/SPS/NUSA78.WPF","FR")</f>
      </c>
      <c r="J13403" s="15">
        <f>HYPERLINK("https://docs.wto.org/imrd/directdoc.asp?DDFDocuments/v/G/SPS/NUSA78.WPF","ES")</f>
      </c>
    </row>
    <row r="13404">
      <c r="A13404" s="10" t="s">
        <v>22911</v>
      </c>
      <c r="B13404" s="11" t="s">
        <v>161</v>
      </c>
      <c r="C13404" s="10" t="s">
        <v>18</v>
      </c>
      <c r="D13404" s="12">
        <v>35542</v>
      </c>
      <c r="E13404" s="13" t="s">
        <v>22912</v>
      </c>
      <c r="F13404" s="13" t="s">
        <v>2192</v>
      </c>
      <c r="G13404" s="14"/>
      <c r="H13404" s="15">
        <f>HYPERLINK("https://docs.wto.org/imrd/directdoc.asp?DDFDocuments/t/G/SPS/NUSA77.WPF","EN")</f>
      </c>
      <c r="I13404" s="15">
        <f>HYPERLINK("https://docs.wto.org/imrd/directdoc.asp?DDFDocuments/u/G/SPS/NUSA77.WPF","FR")</f>
      </c>
      <c r="J13404" s="15">
        <f>HYPERLINK("https://docs.wto.org/imrd/directdoc.asp?DDFDocuments/v/G/SPS/NUSA77.WPF","ES")</f>
      </c>
    </row>
    <row r="13405">
      <c r="A13405" s="10" t="s">
        <v>22913</v>
      </c>
      <c r="B13405" s="11" t="s">
        <v>2110</v>
      </c>
      <c r="C13405" s="10" t="s">
        <v>18</v>
      </c>
      <c r="D13405" s="12">
        <v>35541</v>
      </c>
      <c r="E13405" s="13" t="s">
        <v>22914</v>
      </c>
      <c r="F13405" s="13" t="s">
        <v>7603</v>
      </c>
      <c r="G13405" s="14"/>
      <c r="H13405" s="15">
        <f>HYPERLINK("https://docs.wto.org/imrd/directdoc.asp?DDFDocuments/t/G/SPS/NISR1.WPF","EN")</f>
      </c>
      <c r="I13405" s="15">
        <f>HYPERLINK("https://docs.wto.org/imrd/directdoc.asp?DDFDocuments/u/G/SPS/NISR1.WPF","FR")</f>
      </c>
      <c r="J13405" s="15">
        <f>HYPERLINK("https://docs.wto.org/imrd/directdoc.asp?DDFDocuments/v/G/SPS/NISR1.WPF","ES")</f>
      </c>
    </row>
    <row r="13406">
      <c r="A13406" s="10" t="s">
        <v>22915</v>
      </c>
      <c r="B13406" s="11" t="s">
        <v>1389</v>
      </c>
      <c r="C13406" s="10" t="s">
        <v>18</v>
      </c>
      <c r="D13406" s="12">
        <v>35534</v>
      </c>
      <c r="E13406" s="13" t="s">
        <v>22916</v>
      </c>
      <c r="F13406" s="13" t="s">
        <v>158</v>
      </c>
      <c r="G13406" s="14"/>
      <c r="H13406" s="15">
        <f>HYPERLINK("https://docs.wto.org/imrd/directdoc.asp?DDFDocuments/t/G/SPS/NDOM1.WPF","EN")</f>
      </c>
      <c r="I13406" s="15">
        <f>HYPERLINK("https://docs.wto.org/imrd/directdoc.asp?DDFDocuments/u/G/SPS/NDOM1.WPF","FR")</f>
      </c>
      <c r="J13406" s="15">
        <f>HYPERLINK("https://docs.wto.org/imrd/directdoc.asp?DDFDocuments/v/G/SPS/NDOM1.WPF","ES")</f>
      </c>
    </row>
    <row r="13407">
      <c r="A13407" s="10" t="s">
        <v>22917</v>
      </c>
      <c r="B13407" s="11" t="s">
        <v>87</v>
      </c>
      <c r="C13407" s="10" t="s">
        <v>18</v>
      </c>
      <c r="D13407" s="12">
        <v>35531</v>
      </c>
      <c r="E13407" s="13" t="s">
        <v>13408</v>
      </c>
      <c r="F13407" s="13" t="s">
        <v>8690</v>
      </c>
      <c r="G13407" s="14"/>
      <c r="H13407" s="15">
        <f>HYPERLINK("https://docs.wto.org/imrd/directdoc.asp?DDFDocuments/q/G/SPS/NMEX118.pdf","EN")</f>
      </c>
      <c r="I13407" s="15">
        <f>HYPERLINK("https://docs.wto.org/imrd/directdoc.asp?DDFDocuments/r/G/SPS/NMEX118.pdf","FR")</f>
      </c>
      <c r="J13407" s="15">
        <f>HYPERLINK("https://docs.wto.org/imrd/directdoc.asp?DDFDocuments/s/G/SPS/NMEX118.pdf","ES")</f>
      </c>
    </row>
    <row r="13408">
      <c r="A13408" s="10" t="s">
        <v>22918</v>
      </c>
      <c r="B13408" s="11" t="s">
        <v>87</v>
      </c>
      <c r="C13408" s="10" t="s">
        <v>18</v>
      </c>
      <c r="D13408" s="12">
        <v>35528</v>
      </c>
      <c r="E13408" s="13" t="s">
        <v>285</v>
      </c>
      <c r="F13408" s="13" t="s">
        <v>144</v>
      </c>
      <c r="G13408" s="14"/>
      <c r="H13408" s="15">
        <f>HYPERLINK("https://docs.wto.org/imrd/directdoc.asp?DDFDocuments/t/G/SPS/NMEX117.WPF","EN")</f>
      </c>
      <c r="I13408" s="15">
        <f>HYPERLINK("https://docs.wto.org/imrd/directdoc.asp?DDFDocuments/u/G/SPS/NMEX117.WPF","FR")</f>
      </c>
      <c r="J13408" s="15">
        <f>HYPERLINK("https://docs.wto.org/imrd/directdoc.asp?DDFDocuments/v/G/SPS/NMEX117.WPF","ES")</f>
      </c>
    </row>
    <row r="13409">
      <c r="A13409" s="10" t="s">
        <v>22919</v>
      </c>
      <c r="B13409" s="11" t="s">
        <v>12238</v>
      </c>
      <c r="C13409" s="10" t="s">
        <v>18</v>
      </c>
      <c r="D13409" s="12">
        <v>35527</v>
      </c>
      <c r="E13409" s="13" t="s">
        <v>2329</v>
      </c>
      <c r="F13409" s="13" t="s">
        <v>992</v>
      </c>
      <c r="G13409" s="14"/>
      <c r="H13409" s="15">
        <f>HYPERLINK("https://docs.wto.org/imrd/directdoc.asp?DDFDocuments/t/G/SPS/NBEN2.WPF","EN")</f>
      </c>
      <c r="I13409" s="15">
        <f>HYPERLINK("https://docs.wto.org/imrd/directdoc.asp?DDFDocuments/u/G/SPS/NBEN2.WPF","FR")</f>
      </c>
      <c r="J13409" s="15">
        <f>HYPERLINK("https://docs.wto.org/imrd/directdoc.asp?DDFDocuments/v/G/SPS/NBEN2.WPF","ES")</f>
      </c>
    </row>
    <row r="13410">
      <c r="A13410" s="10" t="s">
        <v>22920</v>
      </c>
      <c r="B13410" s="11" t="s">
        <v>82</v>
      </c>
      <c r="C13410" s="10" t="s">
        <v>12</v>
      </c>
      <c r="D13410" s="12">
        <v>35527</v>
      </c>
      <c r="E13410" s="13" t="s">
        <v>22921</v>
      </c>
      <c r="F13410" s="13" t="s">
        <v>262</v>
      </c>
      <c r="G13410" s="14"/>
      <c r="H13410" s="15">
        <f>HYPERLINK("https://docs.wto.org/imrd/directdoc.asp?DDFDocuments/t/G/SPS/NEEC44.WPF","EN")</f>
      </c>
      <c r="I13410" s="15">
        <f>HYPERLINK("https://docs.wto.org/imrd/directdoc.asp?DDFDocuments/u/G/SPS/NEEC44.WPF","FR")</f>
      </c>
      <c r="J13410" s="15">
        <f>HYPERLINK("https://docs.wto.org/imrd/directdoc.asp?DDFDocuments/v/G/SPS/NEEC44.WPF","ES")</f>
      </c>
    </row>
    <row r="13411">
      <c r="A13411" s="10" t="s">
        <v>22922</v>
      </c>
      <c r="B13411" s="11" t="s">
        <v>147</v>
      </c>
      <c r="C13411" s="10" t="s">
        <v>18</v>
      </c>
      <c r="D13411" s="12">
        <v>35524</v>
      </c>
      <c r="E13411" s="13" t="s">
        <v>22923</v>
      </c>
      <c r="F13411" s="13" t="s">
        <v>158</v>
      </c>
      <c r="G13411" s="14"/>
      <c r="H13411" s="15">
        <f>HYPERLINK("https://docs.wto.org/imrd/directdoc.asp?DDFDocuments/t/G/SPS/NBGR1R1.WPF","EN")</f>
      </c>
      <c r="I13411" s="15">
        <f>HYPERLINK("https://docs.wto.org/imrd/directdoc.asp?DDFDocuments/u/G/SPS/NBGR1R1.WPF","FR")</f>
      </c>
      <c r="J13411" s="15">
        <f>HYPERLINK("https://docs.wto.org/imrd/directdoc.asp?DDFDocuments/v/G/SPS/NBGR1R1.WPF","ES")</f>
      </c>
    </row>
    <row r="13412">
      <c r="A13412" s="10" t="s">
        <v>22924</v>
      </c>
      <c r="B13412" s="11" t="s">
        <v>161</v>
      </c>
      <c r="C13412" s="10" t="s">
        <v>18</v>
      </c>
      <c r="D13412" s="12">
        <v>35524</v>
      </c>
      <c r="E13412" s="13" t="s">
        <v>1013</v>
      </c>
      <c r="F13412" s="13" t="s">
        <v>186</v>
      </c>
      <c r="G13412" s="14"/>
      <c r="H13412" s="15">
        <f>HYPERLINK("https://docs.wto.org/imrd/directdoc.asp?DDFDocuments/t/G/SPS/NUSA76.WPF","EN")</f>
      </c>
      <c r="I13412" s="15">
        <f>HYPERLINK("https://docs.wto.org/imrd/directdoc.asp?DDFDocuments/u/G/SPS/NUSA76.WPF","FR")</f>
      </c>
      <c r="J13412" s="15">
        <f>HYPERLINK("https://docs.wto.org/imrd/directdoc.asp?DDFDocuments/v/G/SPS/NUSA76.WPF","ES")</f>
      </c>
    </row>
    <row r="13413">
      <c r="A13413" s="10" t="s">
        <v>22925</v>
      </c>
      <c r="B13413" s="11" t="s">
        <v>147</v>
      </c>
      <c r="C13413" s="10" t="s">
        <v>18</v>
      </c>
      <c r="D13413" s="12">
        <v>35516</v>
      </c>
      <c r="E13413" s="13" t="s">
        <v>22923</v>
      </c>
      <c r="F13413" s="13" t="s">
        <v>158</v>
      </c>
      <c r="G13413" s="14"/>
      <c r="H13413" s="15">
        <f>HYPERLINK("https://docs.wto.org/imrd/directdoc.asp?DDFDocuments/t/G/SPS/NBGR1.WPF","EN")</f>
      </c>
      <c r="I13413" s="15">
        <f>HYPERLINK("https://docs.wto.org/imrd/directdoc.asp?DDFDocuments/u/G/SPS/NBGR1.WPF","FR")</f>
      </c>
      <c r="J13413" s="15">
        <f>HYPERLINK("https://docs.wto.org/imrd/directdoc.asp?DDFDocuments/v/G/SPS/NBGR1.WPF","ES")</f>
      </c>
    </row>
    <row r="13414">
      <c r="A13414" s="10" t="s">
        <v>22926</v>
      </c>
      <c r="B13414" s="11" t="s">
        <v>95</v>
      </c>
      <c r="C13414" s="10" t="s">
        <v>18</v>
      </c>
      <c r="D13414" s="12">
        <v>35513</v>
      </c>
      <c r="E13414" s="13" t="s">
        <v>22927</v>
      </c>
      <c r="F13414" s="13" t="s">
        <v>992</v>
      </c>
      <c r="G13414" s="14"/>
      <c r="H13414" s="15">
        <f>HYPERLINK("https://docs.wto.org/imrd/directdoc.asp?DDFDocuments/t/G/SPS/NBRA17.WPF","EN")</f>
      </c>
      <c r="I13414" s="15">
        <f>HYPERLINK("https://docs.wto.org/imrd/directdoc.asp?DDFDocuments/u/G/SPS/NBRA17.WPF","FR")</f>
      </c>
      <c r="J13414" s="15">
        <f>HYPERLINK("https://docs.wto.org/imrd/directdoc.asp?DDFDocuments/v/G/SPS/NBRA17.WPF","ES")</f>
      </c>
    </row>
    <row r="13415">
      <c r="A13415" s="10" t="s">
        <v>22928</v>
      </c>
      <c r="B13415" s="11" t="s">
        <v>95</v>
      </c>
      <c r="C13415" s="10" t="s">
        <v>18</v>
      </c>
      <c r="D13415" s="12">
        <v>35513</v>
      </c>
      <c r="E13415" s="13" t="s">
        <v>22929</v>
      </c>
      <c r="F13415" s="13" t="s">
        <v>992</v>
      </c>
      <c r="G13415" s="14"/>
      <c r="H13415" s="15">
        <f>HYPERLINK("https://docs.wto.org/imrd/directdoc.asp?DDFDocuments/t/G/SPS/NBRA18.WPF","EN")</f>
      </c>
      <c r="I13415" s="15">
        <f>HYPERLINK("https://docs.wto.org/imrd/directdoc.asp?DDFDocuments/u/G/SPS/NBRA18.WPF","FR")</f>
      </c>
      <c r="J13415" s="15">
        <f>HYPERLINK("https://docs.wto.org/imrd/directdoc.asp?DDFDocuments/v/G/SPS/NBRA18.WPF","ES")</f>
      </c>
    </row>
    <row r="13416">
      <c r="A13416" s="10" t="s">
        <v>22930</v>
      </c>
      <c r="B13416" s="11" t="s">
        <v>95</v>
      </c>
      <c r="C13416" s="10" t="s">
        <v>18</v>
      </c>
      <c r="D13416" s="12">
        <v>35513</v>
      </c>
      <c r="E13416" s="13" t="s">
        <v>22931</v>
      </c>
      <c r="F13416" s="13" t="s">
        <v>992</v>
      </c>
      <c r="G13416" s="14"/>
      <c r="H13416" s="15">
        <f>HYPERLINK("https://docs.wto.org/imrd/directdoc.asp?DDFDocuments/q/G/SPS/NBRA19.pdf","EN")</f>
      </c>
      <c r="I13416" s="15">
        <f>HYPERLINK("https://docs.wto.org/imrd/directdoc.asp?DDFDocuments/r/G/SPS/NBRA19.pdf","FR")</f>
      </c>
      <c r="J13416" s="15">
        <f>HYPERLINK("https://docs.wto.org/imrd/directdoc.asp?DDFDocuments/s/G/SPS/NBRA19.pdf","ES")</f>
      </c>
    </row>
    <row r="13417">
      <c r="A13417" s="10" t="s">
        <v>22932</v>
      </c>
      <c r="B13417" s="11" t="s">
        <v>95</v>
      </c>
      <c r="C13417" s="10" t="s">
        <v>18</v>
      </c>
      <c r="D13417" s="12">
        <v>35513</v>
      </c>
      <c r="E13417" s="13" t="s">
        <v>22933</v>
      </c>
      <c r="F13417" s="13" t="s">
        <v>992</v>
      </c>
      <c r="G13417" s="14"/>
      <c r="H13417" s="15">
        <f>HYPERLINK("https://docs.wto.org/imrd/directdoc.asp?DDFDocuments/t/G/SPS/NBRA22.WPF","EN")</f>
      </c>
      <c r="I13417" s="15">
        <f>HYPERLINK("https://docs.wto.org/imrd/directdoc.asp?DDFDocuments/u/G/SPS/NBRA22.WPF","FR")</f>
      </c>
      <c r="J13417" s="15">
        <f>HYPERLINK("https://docs.wto.org/imrd/directdoc.asp?DDFDocuments/v/G/SPS/NBRA22.WPF","ES")</f>
      </c>
    </row>
    <row r="13418">
      <c r="A13418" s="10" t="s">
        <v>22934</v>
      </c>
      <c r="B13418" s="11" t="s">
        <v>95</v>
      </c>
      <c r="C13418" s="10" t="s">
        <v>18</v>
      </c>
      <c r="D13418" s="12">
        <v>35513</v>
      </c>
      <c r="E13418" s="13" t="s">
        <v>22935</v>
      </c>
      <c r="F13418" s="13" t="s">
        <v>992</v>
      </c>
      <c r="G13418" s="14"/>
      <c r="H13418" s="15">
        <f>HYPERLINK("https://docs.wto.org/imrd/directdoc.asp?DDFDocuments/t/G/SPS/NBRA23.WPF","EN")</f>
      </c>
      <c r="I13418" s="15">
        <f>HYPERLINK("https://docs.wto.org/imrd/directdoc.asp?DDFDocuments/u/G/SPS/NBRA23.WPF","FR")</f>
      </c>
      <c r="J13418" s="15">
        <f>HYPERLINK("https://docs.wto.org/imrd/directdoc.asp?DDFDocuments/v/G/SPS/NBRA23.WPF","ES")</f>
      </c>
    </row>
    <row r="13419">
      <c r="A13419" s="10" t="s">
        <v>22936</v>
      </c>
      <c r="B13419" s="11" t="s">
        <v>95</v>
      </c>
      <c r="C13419" s="10" t="s">
        <v>18</v>
      </c>
      <c r="D13419" s="12">
        <v>35513</v>
      </c>
      <c r="E13419" s="13" t="s">
        <v>22937</v>
      </c>
      <c r="F13419" s="13" t="s">
        <v>992</v>
      </c>
      <c r="G13419" s="14"/>
      <c r="H13419" s="15">
        <f>HYPERLINK("https://docs.wto.org/imrd/directdoc.asp?DDFDocuments/q/G/SPS/NBRA24.pdf","EN")</f>
      </c>
      <c r="I13419" s="15">
        <f>HYPERLINK("https://docs.wto.org/imrd/directdoc.asp?DDFDocuments/r/G/SPS/NBRA24.pdf","FR")</f>
      </c>
      <c r="J13419" s="15">
        <f>HYPERLINK("https://docs.wto.org/imrd/directdoc.asp?DDFDocuments/s/G/SPS/NBRA24.pdf","ES")</f>
      </c>
    </row>
    <row r="13420">
      <c r="A13420" s="10" t="s">
        <v>22938</v>
      </c>
      <c r="B13420" s="11" t="s">
        <v>95</v>
      </c>
      <c r="C13420" s="10" t="s">
        <v>18</v>
      </c>
      <c r="D13420" s="12">
        <v>35513</v>
      </c>
      <c r="E13420" s="13" t="s">
        <v>22939</v>
      </c>
      <c r="F13420" s="13" t="s">
        <v>992</v>
      </c>
      <c r="G13420" s="14"/>
      <c r="H13420" s="15">
        <f>HYPERLINK("https://docs.wto.org/imrd/directdoc.asp?DDFDocuments/t/G/SPS/NBRA25.WPF","EN")</f>
      </c>
      <c r="I13420" s="15">
        <f>HYPERLINK("https://docs.wto.org/imrd/directdoc.asp?DDFDocuments/u/G/SPS/NBRA25.WPF","FR")</f>
      </c>
      <c r="J13420" s="15">
        <f>HYPERLINK("https://docs.wto.org/imrd/directdoc.asp?DDFDocuments/v/G/SPS/NBRA25.WPF","ES")</f>
      </c>
    </row>
    <row r="13421">
      <c r="A13421" s="10" t="s">
        <v>22940</v>
      </c>
      <c r="B13421" s="11" t="s">
        <v>95</v>
      </c>
      <c r="C13421" s="10" t="s">
        <v>18</v>
      </c>
      <c r="D13421" s="12">
        <v>35513</v>
      </c>
      <c r="E13421" s="13" t="s">
        <v>22941</v>
      </c>
      <c r="F13421" s="13" t="s">
        <v>992</v>
      </c>
      <c r="G13421" s="14"/>
      <c r="H13421" s="15">
        <f>HYPERLINK("https://docs.wto.org/imrd/directdoc.asp?DDFDocuments/q/G/SPS/NBRA26.pdf","EN")</f>
      </c>
      <c r="I13421" s="15">
        <f>HYPERLINK("https://docs.wto.org/imrd/directdoc.asp?DDFDocuments/r/G/SPS/NBRA26.pdf","FR")</f>
      </c>
      <c r="J13421" s="15">
        <f>HYPERLINK("https://docs.wto.org/imrd/directdoc.asp?DDFDocuments/s/G/SPS/NBRA26.pdf","ES")</f>
      </c>
    </row>
    <row r="13422">
      <c r="A13422" s="10" t="s">
        <v>22942</v>
      </c>
      <c r="B13422" s="11" t="s">
        <v>95</v>
      </c>
      <c r="C13422" s="10" t="s">
        <v>18</v>
      </c>
      <c r="D13422" s="12">
        <v>35513</v>
      </c>
      <c r="E13422" s="13" t="s">
        <v>22943</v>
      </c>
      <c r="F13422" s="13" t="s">
        <v>992</v>
      </c>
      <c r="G13422" s="14"/>
      <c r="H13422" s="15">
        <f>HYPERLINK("https://docs.wto.org/imrd/directdoc.asp?DDFDocuments/t/G/SPS/NBRA27.WPF","EN")</f>
      </c>
      <c r="I13422" s="15">
        <f>HYPERLINK("https://docs.wto.org/imrd/directdoc.asp?DDFDocuments/u/G/SPS/NBRA27.WPF","FR")</f>
      </c>
      <c r="J13422" s="15">
        <f>HYPERLINK("https://docs.wto.org/imrd/directdoc.asp?DDFDocuments/v/G/SPS/NBRA27.WPF","ES")</f>
      </c>
    </row>
    <row r="13423">
      <c r="A13423" s="10" t="s">
        <v>22944</v>
      </c>
      <c r="B13423" s="11" t="s">
        <v>95</v>
      </c>
      <c r="C13423" s="10" t="s">
        <v>18</v>
      </c>
      <c r="D13423" s="12">
        <v>35513</v>
      </c>
      <c r="E13423" s="13" t="s">
        <v>22945</v>
      </c>
      <c r="F13423" s="13" t="s">
        <v>992</v>
      </c>
      <c r="G13423" s="14"/>
      <c r="H13423" s="15">
        <f>HYPERLINK("https://docs.wto.org/imrd/directdoc.asp?DDFDocuments/q/G/SPS/NBRA28.pdf","EN")</f>
      </c>
      <c r="I13423" s="15">
        <f>HYPERLINK("https://docs.wto.org/imrd/directdoc.asp?DDFDocuments/r/G/SPS/NBRA28.pdf","FR")</f>
      </c>
      <c r="J13423" s="15">
        <f>HYPERLINK("https://docs.wto.org/imrd/directdoc.asp?DDFDocuments/s/G/SPS/NBRA28.pdf","ES")</f>
      </c>
    </row>
    <row r="13424">
      <c r="A13424" s="10" t="s">
        <v>22946</v>
      </c>
      <c r="B13424" s="11" t="s">
        <v>95</v>
      </c>
      <c r="C13424" s="10" t="s">
        <v>18</v>
      </c>
      <c r="D13424" s="12">
        <v>35513</v>
      </c>
      <c r="E13424" s="13" t="s">
        <v>22947</v>
      </c>
      <c r="F13424" s="13" t="s">
        <v>992</v>
      </c>
      <c r="G13424" s="14"/>
      <c r="H13424" s="15">
        <f>HYPERLINK("https://docs.wto.org/imrd/directdoc.asp?DDFDocuments/t/G/SPS/NBRA29.WPF","EN")</f>
      </c>
      <c r="I13424" s="15">
        <f>HYPERLINK("https://docs.wto.org/imrd/directdoc.asp?DDFDocuments/u/G/SPS/NBRA29.WPF","FR")</f>
      </c>
      <c r="J13424" s="15">
        <f>HYPERLINK("https://docs.wto.org/imrd/directdoc.asp?DDFDocuments/v/G/SPS/NBRA29.WPF","ES")</f>
      </c>
    </row>
    <row r="13425">
      <c r="A13425" s="10" t="s">
        <v>22948</v>
      </c>
      <c r="B13425" s="11" t="s">
        <v>95</v>
      </c>
      <c r="C13425" s="10" t="s">
        <v>18</v>
      </c>
      <c r="D13425" s="12">
        <v>35513</v>
      </c>
      <c r="E13425" s="13" t="s">
        <v>22949</v>
      </c>
      <c r="F13425" s="13" t="s">
        <v>992</v>
      </c>
      <c r="G13425" s="14"/>
      <c r="H13425" s="15">
        <f>HYPERLINK("https://docs.wto.org/imrd/directdoc.asp?DDFDocuments/t/G/SPS/NBRA30.WPF","EN")</f>
      </c>
      <c r="I13425" s="15">
        <f>HYPERLINK("https://docs.wto.org/imrd/directdoc.asp?DDFDocuments/u/G/SPS/NBRA30.WPF","FR")</f>
      </c>
      <c r="J13425" s="15">
        <f>HYPERLINK("https://docs.wto.org/imrd/directdoc.asp?DDFDocuments/v/G/SPS/NBRA30.WPF","ES")</f>
      </c>
    </row>
    <row r="13426">
      <c r="A13426" s="10" t="s">
        <v>22950</v>
      </c>
      <c r="B13426" s="11" t="s">
        <v>95</v>
      </c>
      <c r="C13426" s="10" t="s">
        <v>18</v>
      </c>
      <c r="D13426" s="12">
        <v>35513</v>
      </c>
      <c r="E13426" s="13" t="s">
        <v>22951</v>
      </c>
      <c r="F13426" s="13" t="s">
        <v>992</v>
      </c>
      <c r="G13426" s="14"/>
      <c r="H13426" s="15">
        <f>HYPERLINK("https://docs.wto.org/imrd/directdoc.asp?DDFDocuments/t/G/SPS/NBRA31.WPF","EN")</f>
      </c>
      <c r="I13426" s="15">
        <f>HYPERLINK("https://docs.wto.org/imrd/directdoc.asp?DDFDocuments/u/G/SPS/NBRA31.WPF","FR")</f>
      </c>
      <c r="J13426" s="15">
        <f>HYPERLINK("https://docs.wto.org/imrd/directdoc.asp?DDFDocuments/v/G/SPS/NBRA31.WPF","ES")</f>
      </c>
    </row>
    <row r="13427">
      <c r="A13427" s="10" t="s">
        <v>22952</v>
      </c>
      <c r="B13427" s="11" t="s">
        <v>95</v>
      </c>
      <c r="C13427" s="10" t="s">
        <v>18</v>
      </c>
      <c r="D13427" s="12">
        <v>35513</v>
      </c>
      <c r="E13427" s="13" t="s">
        <v>22953</v>
      </c>
      <c r="F13427" s="13" t="s">
        <v>992</v>
      </c>
      <c r="G13427" s="14"/>
      <c r="H13427" s="15">
        <f>HYPERLINK("https://docs.wto.org/imrd/directdoc.asp?DDFDocuments/t/G/SPS/NBRA32.WPF","EN")</f>
      </c>
      <c r="I13427" s="15">
        <f>HYPERLINK("https://docs.wto.org/imrd/directdoc.asp?DDFDocuments/u/G/SPS/NBRA32.WPF","FR")</f>
      </c>
      <c r="J13427" s="15">
        <f>HYPERLINK("https://docs.wto.org/imrd/directdoc.asp?DDFDocuments/v/G/SPS/NBRA32.WPF","ES")</f>
      </c>
    </row>
    <row r="13428">
      <c r="A13428" s="10" t="s">
        <v>22954</v>
      </c>
      <c r="B13428" s="11" t="s">
        <v>95</v>
      </c>
      <c r="C13428" s="10" t="s">
        <v>18</v>
      </c>
      <c r="D13428" s="12">
        <v>35513</v>
      </c>
      <c r="E13428" s="13" t="s">
        <v>22955</v>
      </c>
      <c r="F13428" s="13" t="s">
        <v>992</v>
      </c>
      <c r="G13428" s="14"/>
      <c r="H13428" s="15">
        <f>HYPERLINK("https://docs.wto.org/imrd/directdoc.asp?DDFDocuments/t/G/SPS/NBRA33.WPF","EN")</f>
      </c>
      <c r="I13428" s="15">
        <f>HYPERLINK("https://docs.wto.org/imrd/directdoc.asp?DDFDocuments/u/G/SPS/NBRA33.WPF","FR")</f>
      </c>
      <c r="J13428" s="15">
        <f>HYPERLINK("https://docs.wto.org/imrd/directdoc.asp?DDFDocuments/v/G/SPS/NBRA33.WPF","ES")</f>
      </c>
    </row>
    <row r="13429">
      <c r="A13429" s="10" t="s">
        <v>22956</v>
      </c>
      <c r="B13429" s="11" t="s">
        <v>95</v>
      </c>
      <c r="C13429" s="10" t="s">
        <v>18</v>
      </c>
      <c r="D13429" s="12">
        <v>35513</v>
      </c>
      <c r="E13429" s="13" t="s">
        <v>22957</v>
      </c>
      <c r="F13429" s="13" t="s">
        <v>992</v>
      </c>
      <c r="G13429" s="14"/>
      <c r="H13429" s="15">
        <f>HYPERLINK("https://docs.wto.org/imrd/directdoc.asp?DDFDocuments/q/G/SPS/NBRA34.pdf","EN")</f>
      </c>
      <c r="I13429" s="15">
        <f>HYPERLINK("https://docs.wto.org/imrd/directdoc.asp?DDFDocuments/r/G/SPS/NBRA34.pdf","FR")</f>
      </c>
      <c r="J13429" s="15">
        <f>HYPERLINK("https://docs.wto.org/imrd/directdoc.asp?DDFDocuments/s/G/SPS/NBRA34.pdf","ES")</f>
      </c>
    </row>
    <row r="13430">
      <c r="A13430" s="10" t="s">
        <v>22958</v>
      </c>
      <c r="B13430" s="11" t="s">
        <v>95</v>
      </c>
      <c r="C13430" s="10" t="s">
        <v>18</v>
      </c>
      <c r="D13430" s="12">
        <v>35513</v>
      </c>
      <c r="E13430" s="13" t="s">
        <v>22959</v>
      </c>
      <c r="F13430" s="13" t="s">
        <v>992</v>
      </c>
      <c r="G13430" s="14"/>
      <c r="H13430" s="15">
        <f>HYPERLINK("https://docs.wto.org/imrd/directdoc.asp?DDFDocuments/t/G/SPS/NBRA35.WPF","EN")</f>
      </c>
      <c r="I13430" s="15">
        <f>HYPERLINK("https://docs.wto.org/imrd/directdoc.asp?DDFDocuments/u/G/SPS/NBRA35.WPF","FR")</f>
      </c>
      <c r="J13430" s="15">
        <f>HYPERLINK("https://docs.wto.org/imrd/directdoc.asp?DDFDocuments/v/G/SPS/NBRA35.WPF","ES")</f>
      </c>
    </row>
    <row r="13431">
      <c r="A13431" s="10" t="s">
        <v>22960</v>
      </c>
      <c r="B13431" s="11" t="s">
        <v>95</v>
      </c>
      <c r="C13431" s="10" t="s">
        <v>18</v>
      </c>
      <c r="D13431" s="12">
        <v>35513</v>
      </c>
      <c r="E13431" s="13" t="s">
        <v>22961</v>
      </c>
      <c r="F13431" s="13" t="s">
        <v>17176</v>
      </c>
      <c r="G13431" s="14"/>
      <c r="H13431" s="15">
        <f>HYPERLINK("https://docs.wto.org/imrd/directdoc.asp?DDFDocuments/t/G/SPS/NBRA36.WPF","EN")</f>
      </c>
      <c r="I13431" s="15">
        <f>HYPERLINK("https://docs.wto.org/imrd/directdoc.asp?DDFDocuments/u/G/SPS/NBRA36.WPF","FR")</f>
      </c>
      <c r="J13431" s="15">
        <f>HYPERLINK("https://docs.wto.org/imrd/directdoc.asp?DDFDocuments/v/G/SPS/NBRA36.WPF","ES")</f>
      </c>
    </row>
    <row r="13432">
      <c r="A13432" s="10" t="s">
        <v>22962</v>
      </c>
      <c r="B13432" s="11" t="s">
        <v>95</v>
      </c>
      <c r="C13432" s="10" t="s">
        <v>18</v>
      </c>
      <c r="D13432" s="12">
        <v>35513</v>
      </c>
      <c r="E13432" s="13" t="s">
        <v>22963</v>
      </c>
      <c r="F13432" s="13" t="s">
        <v>992</v>
      </c>
      <c r="G13432" s="14"/>
      <c r="H13432" s="15">
        <f>HYPERLINK("https://docs.wto.org/imrd/directdoc.asp?DDFDocuments/t/G/SPS/NBRA37.WPF","EN")</f>
      </c>
      <c r="I13432" s="15">
        <f>HYPERLINK("https://docs.wto.org/imrd/directdoc.asp?DDFDocuments/u/G/SPS/NBRA37.WPF","FR")</f>
      </c>
      <c r="J13432" s="15">
        <f>HYPERLINK("https://docs.wto.org/imrd/directdoc.asp?DDFDocuments/v/G/SPS/NBRA37.WPF","ES")</f>
      </c>
    </row>
    <row r="13433">
      <c r="A13433" s="10" t="s">
        <v>22964</v>
      </c>
      <c r="B13433" s="11" t="s">
        <v>95</v>
      </c>
      <c r="C13433" s="10" t="s">
        <v>18</v>
      </c>
      <c r="D13433" s="12">
        <v>35513</v>
      </c>
      <c r="E13433" s="13" t="s">
        <v>22965</v>
      </c>
      <c r="F13433" s="13" t="s">
        <v>992</v>
      </c>
      <c r="G13433" s="14"/>
      <c r="H13433" s="15">
        <f>HYPERLINK("https://docs.wto.org/imrd/directdoc.asp?DDFDocuments/t/G/SPS/NBRA39.WPF","EN")</f>
      </c>
      <c r="I13433" s="15">
        <f>HYPERLINK("https://docs.wto.org/imrd/directdoc.asp?DDFDocuments/u/G/SPS/NBRA39.WPF","FR")</f>
      </c>
      <c r="J13433" s="15">
        <f>HYPERLINK("https://docs.wto.org/imrd/directdoc.asp?DDFDocuments/v/G/SPS/NBRA39.WPF","ES")</f>
      </c>
    </row>
    <row r="13434">
      <c r="A13434" s="10" t="s">
        <v>22966</v>
      </c>
      <c r="B13434" s="11" t="s">
        <v>95</v>
      </c>
      <c r="C13434" s="10" t="s">
        <v>18</v>
      </c>
      <c r="D13434" s="12">
        <v>35513</v>
      </c>
      <c r="E13434" s="13" t="s">
        <v>22967</v>
      </c>
      <c r="F13434" s="13" t="s">
        <v>992</v>
      </c>
      <c r="G13434" s="14"/>
      <c r="H13434" s="15">
        <f>HYPERLINK("https://docs.wto.org/imrd/directdoc.asp?DDFDocuments/q/G/SPS/NBRA41.pdf","EN")</f>
      </c>
      <c r="I13434" s="15">
        <f>HYPERLINK("https://docs.wto.org/imrd/directdoc.asp?DDFDocuments/r/G/SPS/NBRA41.pdf","FR")</f>
      </c>
      <c r="J13434" s="15">
        <f>HYPERLINK("https://docs.wto.org/imrd/directdoc.asp?DDFDocuments/s/G/SPS/NBRA41.pdf","ES")</f>
      </c>
    </row>
    <row r="13435">
      <c r="A13435" s="10" t="s">
        <v>22968</v>
      </c>
      <c r="B13435" s="11" t="s">
        <v>6821</v>
      </c>
      <c r="C13435" s="10" t="s">
        <v>18</v>
      </c>
      <c r="D13435" s="12">
        <v>35513</v>
      </c>
      <c r="E13435" s="13" t="s">
        <v>22969</v>
      </c>
      <c r="F13435" s="13" t="s">
        <v>186</v>
      </c>
      <c r="G13435" s="14"/>
      <c r="H13435" s="15">
        <f>HYPERLINK("https://docs.wto.org/imrd/directdoc.asp?DDFDocuments/t/G/SPS/NFJI1.WPF","EN")</f>
      </c>
      <c r="I13435" s="15">
        <f>HYPERLINK("https://docs.wto.org/imrd/directdoc.asp?DDFDocuments/u/G/SPS/NFJI1.WPF","FR")</f>
      </c>
      <c r="J13435" s="15">
        <f>HYPERLINK("https://docs.wto.org/imrd/directdoc.asp?DDFDocuments/v/G/SPS/NFJI1.WPF","ES")</f>
      </c>
    </row>
    <row r="13436">
      <c r="A13436" s="10" t="s">
        <v>22970</v>
      </c>
      <c r="B13436" s="11" t="s">
        <v>161</v>
      </c>
      <c r="C13436" s="10" t="s">
        <v>40</v>
      </c>
      <c r="D13436" s="12">
        <v>35507</v>
      </c>
      <c r="E13436" s="13" t="s">
        <v>19</v>
      </c>
      <c r="F13436" s="13" t="s">
        <v>283</v>
      </c>
      <c r="G13436" s="14" t="s">
        <v>72</v>
      </c>
      <c r="H13436" s="15">
        <f>HYPERLINK("https://docs.wto.org/imrd/directdoc.asp?DDFDocuments/t/G/SPS/NUSA65A1.WPF","EN")</f>
      </c>
      <c r="I13436" s="15">
        <f>HYPERLINK("https://docs.wto.org/imrd/directdoc.asp?DDFDocuments/u/G/SPS/NUSA65A1.WPF","FR")</f>
      </c>
      <c r="J13436" s="15">
        <f>HYPERLINK("https://docs.wto.org/imrd/directdoc.asp?DDFDocuments/v/G/SPS/NUSA65A1.WPF","ES")</f>
      </c>
    </row>
    <row r="13437">
      <c r="A13437" s="10" t="s">
        <v>22971</v>
      </c>
      <c r="B13437" s="11" t="s">
        <v>188</v>
      </c>
      <c r="C13437" s="10" t="s">
        <v>18</v>
      </c>
      <c r="D13437" s="12">
        <v>35502</v>
      </c>
      <c r="E13437" s="13" t="s">
        <v>3250</v>
      </c>
      <c r="F13437" s="13" t="s">
        <v>3303</v>
      </c>
      <c r="G13437" s="14" t="s">
        <v>257</v>
      </c>
      <c r="H13437" s="15">
        <f>HYPERLINK("https://docs.wto.org/imrd/directdoc.asp?DDFDocuments/t/G/SPS/NAUS39.WPF","EN")</f>
      </c>
      <c r="I13437" s="15">
        <f>HYPERLINK("https://docs.wto.org/imrd/directdoc.asp?DDFDocuments/u/G/SPS/NAUS39.WPF","FR")</f>
      </c>
      <c r="J13437" s="15">
        <f>HYPERLINK("https://docs.wto.org/imrd/directdoc.asp?DDFDocuments/v/G/SPS/NAUS39.WPF","ES")</f>
      </c>
    </row>
    <row r="13438">
      <c r="A13438" s="10" t="s">
        <v>22972</v>
      </c>
      <c r="B13438" s="11" t="s">
        <v>188</v>
      </c>
      <c r="C13438" s="10" t="s">
        <v>18</v>
      </c>
      <c r="D13438" s="12">
        <v>35502</v>
      </c>
      <c r="E13438" s="13" t="s">
        <v>2346</v>
      </c>
      <c r="F13438" s="13" t="s">
        <v>3303</v>
      </c>
      <c r="G13438" s="14" t="s">
        <v>257</v>
      </c>
      <c r="H13438" s="15">
        <f>HYPERLINK("https://docs.wto.org/imrd/directdoc.asp?DDFDocuments/t/G/SPS/NAUS40.WPF","EN")</f>
      </c>
      <c r="I13438" s="15">
        <f>HYPERLINK("https://docs.wto.org/imrd/directdoc.asp?DDFDocuments/u/G/SPS/NAUS40.WPF","FR")</f>
      </c>
      <c r="J13438" s="15">
        <f>HYPERLINK("https://docs.wto.org/imrd/directdoc.asp?DDFDocuments/v/G/SPS/NAUS40.WPF","ES")</f>
      </c>
    </row>
    <row r="13439">
      <c r="A13439" s="10" t="s">
        <v>22973</v>
      </c>
      <c r="B13439" s="11" t="s">
        <v>188</v>
      </c>
      <c r="C13439" s="10" t="s">
        <v>18</v>
      </c>
      <c r="D13439" s="12">
        <v>35499</v>
      </c>
      <c r="E13439" s="13" t="s">
        <v>22702</v>
      </c>
      <c r="F13439" s="13" t="s">
        <v>283</v>
      </c>
      <c r="G13439" s="14" t="s">
        <v>257</v>
      </c>
      <c r="H13439" s="15">
        <f>HYPERLINK("https://docs.wto.org/imrd/directdoc.asp?DDFDocuments/t/G/SPS/NAUS35.WPF","EN")</f>
      </c>
      <c r="I13439" s="15">
        <f>HYPERLINK("https://docs.wto.org/imrd/directdoc.asp?DDFDocuments/u/G/SPS/NAUS35.WPF","FR")</f>
      </c>
      <c r="J13439" s="15">
        <f>HYPERLINK("https://docs.wto.org/imrd/directdoc.asp?DDFDocuments/v/G/SPS/NAUS35.WPF","ES")</f>
      </c>
    </row>
    <row r="13440">
      <c r="A13440" s="10" t="s">
        <v>22974</v>
      </c>
      <c r="B13440" s="11" t="s">
        <v>188</v>
      </c>
      <c r="C13440" s="10" t="s">
        <v>18</v>
      </c>
      <c r="D13440" s="12">
        <v>35499</v>
      </c>
      <c r="E13440" s="13" t="s">
        <v>2896</v>
      </c>
      <c r="F13440" s="13" t="s">
        <v>283</v>
      </c>
      <c r="G13440" s="14" t="s">
        <v>72</v>
      </c>
      <c r="H13440" s="15">
        <f>HYPERLINK("https://docs.wto.org/imrd/directdoc.asp?DDFDocuments/t/G/SPS/NAUS37.WPF","EN")</f>
      </c>
      <c r="I13440" s="15">
        <f>HYPERLINK("https://docs.wto.org/imrd/directdoc.asp?DDFDocuments/u/G/SPS/NAUS37.WPF","FR")</f>
      </c>
      <c r="J13440" s="15">
        <f>HYPERLINK("https://docs.wto.org/imrd/directdoc.asp?DDFDocuments/v/G/SPS/NAUS37.WPF","ES")</f>
      </c>
    </row>
    <row r="13441">
      <c r="A13441" s="10" t="s">
        <v>22975</v>
      </c>
      <c r="B13441" s="11" t="s">
        <v>188</v>
      </c>
      <c r="C13441" s="10" t="s">
        <v>18</v>
      </c>
      <c r="D13441" s="12">
        <v>35496</v>
      </c>
      <c r="E13441" s="13" t="s">
        <v>22708</v>
      </c>
      <c r="F13441" s="13" t="s">
        <v>283</v>
      </c>
      <c r="G13441" s="14" t="s">
        <v>257</v>
      </c>
      <c r="H13441" s="15">
        <f>HYPERLINK("https://docs.wto.org/imrd/directdoc.asp?DDFDocuments/t/G/SPS/NAUS36.WPF","EN")</f>
      </c>
      <c r="I13441" s="15">
        <f>HYPERLINK("https://docs.wto.org/imrd/directdoc.asp?DDFDocuments/u/G/SPS/NAUS36.WPF","FR")</f>
      </c>
      <c r="J13441" s="15">
        <f>HYPERLINK("https://docs.wto.org/imrd/directdoc.asp?DDFDocuments/v/G/SPS/NAUS36.WPF","ES")</f>
      </c>
    </row>
    <row r="13442">
      <c r="A13442" s="10" t="s">
        <v>22976</v>
      </c>
      <c r="B13442" s="11" t="s">
        <v>188</v>
      </c>
      <c r="C13442" s="10" t="s">
        <v>18</v>
      </c>
      <c r="D13442" s="12">
        <v>35496</v>
      </c>
      <c r="E13442" s="13" t="s">
        <v>2896</v>
      </c>
      <c r="F13442" s="13" t="s">
        <v>22977</v>
      </c>
      <c r="G13442" s="14"/>
      <c r="H13442" s="15">
        <f>HYPERLINK("https://docs.wto.org/imrd/directdoc.asp?DDFDocuments/t/G/SPS/NAUS38.WPF","EN")</f>
      </c>
      <c r="I13442" s="15">
        <f>HYPERLINK("https://docs.wto.org/imrd/directdoc.asp?DDFDocuments/u/G/SPS/NAUS38.WPF","FR")</f>
      </c>
      <c r="J13442" s="15">
        <f>HYPERLINK("https://docs.wto.org/imrd/directdoc.asp?DDFDocuments/v/G/SPS/NAUS38.WPF","ES")</f>
      </c>
    </row>
    <row r="13443">
      <c r="A13443" s="10" t="s">
        <v>22978</v>
      </c>
      <c r="B13443" s="11" t="s">
        <v>82</v>
      </c>
      <c r="C13443" s="10" t="s">
        <v>18</v>
      </c>
      <c r="D13443" s="12">
        <v>35492</v>
      </c>
      <c r="E13443" s="13" t="s">
        <v>22979</v>
      </c>
      <c r="F13443" s="13" t="s">
        <v>1282</v>
      </c>
      <c r="G13443" s="14"/>
      <c r="H13443" s="15">
        <f>HYPERLINK("https://docs.wto.org/imrd/directdoc.asp?DDFDocuments/t/G/SPS/NEEC40.WPF","EN")</f>
      </c>
      <c r="I13443" s="15">
        <f>HYPERLINK("https://docs.wto.org/imrd/directdoc.asp?DDFDocuments/u/G/SPS/NEEC40.WPF","FR")</f>
      </c>
      <c r="J13443" s="15">
        <f>HYPERLINK("https://docs.wto.org/imrd/directdoc.asp?DDFDocuments/v/G/SPS/NEEC40.WPF","ES")</f>
      </c>
    </row>
    <row r="13444">
      <c r="A13444" s="10" t="s">
        <v>22980</v>
      </c>
      <c r="B13444" s="11" t="s">
        <v>188</v>
      </c>
      <c r="C13444" s="10" t="s">
        <v>18</v>
      </c>
      <c r="D13444" s="12">
        <v>35471</v>
      </c>
      <c r="E13444" s="13" t="s">
        <v>3250</v>
      </c>
      <c r="F13444" s="13" t="s">
        <v>144</v>
      </c>
      <c r="G13444" s="14" t="s">
        <v>72</v>
      </c>
      <c r="H13444" s="15">
        <f>HYPERLINK("https://docs.wto.org/imrd/directdoc.asp?DDFDocuments/t/G/SPS/NAUS33.WPF","EN")</f>
      </c>
      <c r="I13444" s="15">
        <f>HYPERLINK("https://docs.wto.org/imrd/directdoc.asp?DDFDocuments/u/G/SPS/NAUS33.WPF","FR")</f>
      </c>
      <c r="J13444" s="15">
        <f>HYPERLINK("https://docs.wto.org/imrd/directdoc.asp?DDFDocuments/v/G/SPS/NAUS33.WPF","ES")</f>
      </c>
    </row>
    <row r="13445">
      <c r="A13445" s="10" t="s">
        <v>22981</v>
      </c>
      <c r="B13445" s="11" t="s">
        <v>34</v>
      </c>
      <c r="C13445" s="10" t="s">
        <v>18</v>
      </c>
      <c r="D13445" s="12">
        <v>35471</v>
      </c>
      <c r="E13445" s="13" t="s">
        <v>285</v>
      </c>
      <c r="F13445" s="13" t="s">
        <v>144</v>
      </c>
      <c r="G13445" s="14"/>
      <c r="H13445" s="15">
        <f>HYPERLINK("https://docs.wto.org/imrd/directdoc.asp?DDFDocuments/t/G/SPS/NJPN24.WPF","EN")</f>
      </c>
      <c r="I13445" s="15">
        <f>HYPERLINK("https://docs.wto.org/imrd/directdoc.asp?DDFDocuments/u/G/SPS/NJPN24.WPF","FR")</f>
      </c>
      <c r="J13445" s="15">
        <f>HYPERLINK("https://docs.wto.org/imrd/directdoc.asp?DDFDocuments/v/G/SPS/NJPN24.WPF","ES")</f>
      </c>
    </row>
    <row r="13446">
      <c r="A13446" s="10" t="s">
        <v>22982</v>
      </c>
      <c r="B13446" s="11" t="s">
        <v>1129</v>
      </c>
      <c r="C13446" s="10" t="s">
        <v>18</v>
      </c>
      <c r="D13446" s="12">
        <v>35471</v>
      </c>
      <c r="E13446" s="13" t="s">
        <v>898</v>
      </c>
      <c r="F13446" s="13" t="s">
        <v>7603</v>
      </c>
      <c r="G13446" s="14"/>
      <c r="H13446" s="15">
        <f>HYPERLINK("https://docs.wto.org/imrd/directdoc.asp?DDFDocuments/t/G/SPS/NMYS2.WPF","EN")</f>
      </c>
      <c r="I13446" s="15">
        <f>HYPERLINK("https://docs.wto.org/imrd/directdoc.asp?DDFDocuments/u/G/SPS/NMYS2.WPF","FR")</f>
      </c>
      <c r="J13446" s="15">
        <f>HYPERLINK("https://docs.wto.org/imrd/directdoc.asp?DDFDocuments/v/G/SPS/NMYS2.WPF","ES")</f>
      </c>
    </row>
    <row r="13447">
      <c r="A13447" s="10" t="s">
        <v>22983</v>
      </c>
      <c r="B13447" s="11" t="s">
        <v>82</v>
      </c>
      <c r="C13447" s="10" t="s">
        <v>18</v>
      </c>
      <c r="D13447" s="12">
        <v>35454</v>
      </c>
      <c r="E13447" s="13" t="s">
        <v>12232</v>
      </c>
      <c r="F13447" s="13" t="s">
        <v>1282</v>
      </c>
      <c r="G13447" s="14"/>
      <c r="H13447" s="15">
        <f>HYPERLINK("https://docs.wto.org/imrd/directdoc.asp?DDFDocuments/t/G/SPS/NEEC37.WPF","EN")</f>
      </c>
      <c r="I13447" s="15">
        <f>HYPERLINK("https://docs.wto.org/imrd/directdoc.asp?DDFDocuments/u/G/SPS/NEEC37.WPF","FR")</f>
      </c>
      <c r="J13447" s="15">
        <f>HYPERLINK("https://docs.wto.org/imrd/directdoc.asp?DDFDocuments/v/G/SPS/NEEC37.WPF","ES")</f>
      </c>
    </row>
    <row r="13448">
      <c r="A13448" s="10" t="s">
        <v>22984</v>
      </c>
      <c r="B13448" s="11" t="s">
        <v>145</v>
      </c>
      <c r="C13448" s="10" t="s">
        <v>18</v>
      </c>
      <c r="D13448" s="12">
        <v>35451</v>
      </c>
      <c r="E13448" s="13" t="s">
        <v>22985</v>
      </c>
      <c r="F13448" s="13" t="s">
        <v>2928</v>
      </c>
      <c r="G13448" s="14"/>
      <c r="H13448" s="15">
        <f>HYPERLINK("https://docs.wto.org/imrd/directdoc.asp?DDFDocuments/t/G/SPS/NPHL1.WPF","EN")</f>
      </c>
      <c r="I13448" s="15">
        <f>HYPERLINK("https://docs.wto.org/imrd/directdoc.asp?DDFDocuments/u/G/SPS/NPHL1.WPF","FR")</f>
      </c>
      <c r="J13448" s="15">
        <f>HYPERLINK("https://docs.wto.org/imrd/directdoc.asp?DDFDocuments/v/G/SPS/NPHL1.WPF","ES")</f>
      </c>
    </row>
    <row r="13449">
      <c r="A13449" s="10" t="s">
        <v>22986</v>
      </c>
      <c r="B13449" s="11" t="s">
        <v>145</v>
      </c>
      <c r="C13449" s="10" t="s">
        <v>18</v>
      </c>
      <c r="D13449" s="12">
        <v>35451</v>
      </c>
      <c r="E13449" s="13" t="s">
        <v>22987</v>
      </c>
      <c r="F13449" s="13" t="s">
        <v>2928</v>
      </c>
      <c r="G13449" s="14"/>
      <c r="H13449" s="15">
        <f>HYPERLINK("https://docs.wto.org/imrd/directdoc.asp?DDFDocuments/t/G/SPS/NPHL2.WPF","EN")</f>
      </c>
      <c r="I13449" s="15">
        <f>HYPERLINK("https://docs.wto.org/imrd/directdoc.asp?DDFDocuments/u/G/SPS/NPHL2.WPF","FR")</f>
      </c>
      <c r="J13449" s="15">
        <f>HYPERLINK("https://docs.wto.org/imrd/directdoc.asp?DDFDocuments/v/G/SPS/NPHL2.WPF","ES")</f>
      </c>
    </row>
    <row r="13450">
      <c r="A13450" s="10" t="s">
        <v>22988</v>
      </c>
      <c r="B13450" s="11" t="s">
        <v>145</v>
      </c>
      <c r="C13450" s="10" t="s">
        <v>18</v>
      </c>
      <c r="D13450" s="12">
        <v>35451</v>
      </c>
      <c r="E13450" s="13" t="s">
        <v>22989</v>
      </c>
      <c r="F13450" s="13" t="s">
        <v>7997</v>
      </c>
      <c r="G13450" s="14"/>
      <c r="H13450" s="15">
        <f>HYPERLINK("https://docs.wto.org/imrd/directdoc.asp?DDFDocuments/q/G/SPS/NPHL3.pdf","EN")</f>
      </c>
      <c r="I13450" s="15">
        <f>HYPERLINK("https://docs.wto.org/imrd/directdoc.asp?DDFDocuments/r/G/SPS/NPHL3.pdf","FR")</f>
      </c>
      <c r="J13450" s="15">
        <f>HYPERLINK("https://docs.wto.org/imrd/directdoc.asp?DDFDocuments/s/G/SPS/NPHL3.pdf","ES")</f>
      </c>
    </row>
    <row r="13451">
      <c r="A13451" s="10" t="s">
        <v>22990</v>
      </c>
      <c r="B13451" s="11" t="s">
        <v>188</v>
      </c>
      <c r="C13451" s="10" t="s">
        <v>18</v>
      </c>
      <c r="D13451" s="12">
        <v>35445</v>
      </c>
      <c r="E13451" s="13" t="s">
        <v>2346</v>
      </c>
      <c r="F13451" s="13" t="s">
        <v>144</v>
      </c>
      <c r="G13451" s="14"/>
      <c r="H13451" s="15">
        <f>HYPERLINK("https://docs.wto.org/imrd/directdoc.asp?DDFDocuments/t/G/SPS/NAUS32.WPF","EN")</f>
      </c>
      <c r="I13451" s="15">
        <f>HYPERLINK("https://docs.wto.org/imrd/directdoc.asp?DDFDocuments/u/G/SPS/NAUS32.WPF","FR")</f>
      </c>
      <c r="J13451" s="15">
        <f>HYPERLINK("https://docs.wto.org/imrd/directdoc.asp?DDFDocuments/v/G/SPS/NAUS32.WPF","ES")</f>
      </c>
    </row>
    <row r="13452">
      <c r="A13452" s="10" t="s">
        <v>22991</v>
      </c>
      <c r="B13452" s="11" t="s">
        <v>72</v>
      </c>
      <c r="C13452" s="10" t="s">
        <v>18</v>
      </c>
      <c r="D13452" s="12">
        <v>35445</v>
      </c>
      <c r="E13452" s="13" t="s">
        <v>22992</v>
      </c>
      <c r="F13452" s="13" t="s">
        <v>3303</v>
      </c>
      <c r="G13452" s="14"/>
      <c r="H13452" s="15">
        <f>HYPERLINK("https://docs.wto.org/imrd/directdoc.asp?DDFDocuments/t/G/SPS/NCAN18.WPF","EN")</f>
      </c>
      <c r="I13452" s="15">
        <f>HYPERLINK("https://docs.wto.org/imrd/directdoc.asp?DDFDocuments/u/G/SPS/NCAN18.WPF","FR")</f>
      </c>
      <c r="J13452" s="15">
        <f>HYPERLINK("https://docs.wto.org/imrd/directdoc.asp?DDFDocuments/v/G/SPS/NCAN18.WPF","ES")</f>
      </c>
    </row>
    <row r="13453">
      <c r="A13453" s="10" t="s">
        <v>22993</v>
      </c>
      <c r="B13453" s="11" t="s">
        <v>14757</v>
      </c>
      <c r="C13453" s="10" t="s">
        <v>18</v>
      </c>
      <c r="D13453" s="12">
        <v>35445</v>
      </c>
      <c r="E13453" s="13" t="s">
        <v>22994</v>
      </c>
      <c r="F13453" s="13" t="s">
        <v>144</v>
      </c>
      <c r="G13453" s="14"/>
      <c r="H13453" s="15">
        <f>HYPERLINK("https://docs.wto.org/imrd/directdoc.asp?DDFDocuments/t/G/SPS/NZMB1.WPF","EN")</f>
      </c>
      <c r="I13453" s="15">
        <f>HYPERLINK("https://docs.wto.org/imrd/directdoc.asp?DDFDocuments/u/G/SPS/NZMB1.WPF","FR")</f>
      </c>
      <c r="J13453" s="15">
        <f>HYPERLINK("https://docs.wto.org/imrd/directdoc.asp?DDFDocuments/v/G/SPS/NZMB1.WPF","ES")</f>
      </c>
    </row>
    <row r="13454">
      <c r="A13454" s="10" t="s">
        <v>22995</v>
      </c>
      <c r="B13454" s="11" t="s">
        <v>1120</v>
      </c>
      <c r="C13454" s="10" t="s">
        <v>18</v>
      </c>
      <c r="D13454" s="12">
        <v>35444</v>
      </c>
      <c r="E13454" s="13" t="s">
        <v>22996</v>
      </c>
      <c r="F13454" s="13" t="s">
        <v>6597</v>
      </c>
      <c r="G13454" s="14"/>
      <c r="H13454" s="15">
        <f>HYPERLINK("https://docs.wto.org/imrd/directdoc.asp?DDFDocuments/t/G/SPS/NDNK1.WPF","EN")</f>
      </c>
      <c r="I13454" s="15">
        <f>HYPERLINK("https://docs.wto.org/imrd/directdoc.asp?DDFDocuments/u/G/SPS/NDNK1.WPF","FR")</f>
      </c>
      <c r="J13454" s="15">
        <f>HYPERLINK("https://docs.wto.org/imrd/directdoc.asp?DDFDocuments/v/G/SPS/NDNK1.WPF","ES")</f>
      </c>
    </row>
    <row r="13455">
      <c r="A13455" s="10" t="s">
        <v>22997</v>
      </c>
      <c r="B13455" s="11" t="s">
        <v>432</v>
      </c>
      <c r="C13455" s="10" t="s">
        <v>18</v>
      </c>
      <c r="D13455" s="12">
        <v>35437</v>
      </c>
      <c r="E13455" s="13" t="s">
        <v>2329</v>
      </c>
      <c r="F13455" s="13" t="s">
        <v>158</v>
      </c>
      <c r="G13455" s="14"/>
      <c r="H13455" s="15">
        <f>HYPERLINK("https://docs.wto.org/imrd/directdoc.asp?DDFDocuments/t/G/SPS/NCZE13.WPF","EN")</f>
      </c>
      <c r="I13455" s="15">
        <f>HYPERLINK("https://docs.wto.org/imrd/directdoc.asp?DDFDocuments/u/G/SPS/NCZE13.WPF","FR")</f>
      </c>
      <c r="J13455" s="15">
        <f>HYPERLINK("https://docs.wto.org/imrd/directdoc.asp?DDFDocuments/v/G/SPS/NCZE13.WPF","ES")</f>
      </c>
    </row>
    <row r="13456">
      <c r="A13456" s="10" t="s">
        <v>22998</v>
      </c>
      <c r="B13456" s="11" t="s">
        <v>65</v>
      </c>
      <c r="C13456" s="10" t="s">
        <v>18</v>
      </c>
      <c r="D13456" s="12">
        <v>35418</v>
      </c>
      <c r="E13456" s="13" t="s">
        <v>22999</v>
      </c>
      <c r="F13456" s="13" t="s">
        <v>23000</v>
      </c>
      <c r="G13456" s="14"/>
      <c r="H13456" s="15">
        <f>HYPERLINK("https://docs.wto.org/imrd/directdoc.asp?DDFDocuments/t/G/SPS/NCHE4.WPF","EN")</f>
      </c>
      <c r="I13456" s="15">
        <f>HYPERLINK("https://docs.wto.org/imrd/directdoc.asp?DDFDocuments/u/G/SPS/NCHE4.WPF","FR")</f>
      </c>
      <c r="J13456" s="15">
        <f>HYPERLINK("https://docs.wto.org/imrd/directdoc.asp?DDFDocuments/v/G/SPS/NCHE4.WPF","ES")</f>
      </c>
    </row>
    <row r="13457">
      <c r="A13457" s="10" t="s">
        <v>23001</v>
      </c>
      <c r="B13457" s="11" t="s">
        <v>34</v>
      </c>
      <c r="C13457" s="10" t="s">
        <v>18</v>
      </c>
      <c r="D13457" s="12">
        <v>35416</v>
      </c>
      <c r="E13457" s="13" t="s">
        <v>2329</v>
      </c>
      <c r="F13457" s="13" t="s">
        <v>158</v>
      </c>
      <c r="G13457" s="14"/>
      <c r="H13457" s="15">
        <f>HYPERLINK("https://docs.wto.org/imrd/directdoc.asp?DDFDocuments/t/G/SPS/NJPN19.WPF","EN")</f>
      </c>
      <c r="I13457" s="15">
        <f>HYPERLINK("https://docs.wto.org/imrd/directdoc.asp?DDFDocuments/u/G/SPS/NJPN19.WPF","FR")</f>
      </c>
      <c r="J13457" s="15">
        <f>HYPERLINK("https://docs.wto.org/imrd/directdoc.asp?DDFDocuments/v/G/SPS/NJPN19.WPF","ES")</f>
      </c>
    </row>
    <row r="13458">
      <c r="A13458" s="10" t="s">
        <v>23002</v>
      </c>
      <c r="B13458" s="11" t="s">
        <v>134</v>
      </c>
      <c r="C13458" s="10" t="s">
        <v>18</v>
      </c>
      <c r="D13458" s="12">
        <v>35408</v>
      </c>
      <c r="E13458" s="13" t="s">
        <v>23003</v>
      </c>
      <c r="F13458" s="13" t="s">
        <v>80</v>
      </c>
      <c r="G13458" s="14"/>
      <c r="H13458" s="15">
        <f>HYPERLINK("https://docs.wto.org/imrd/directdoc.asp?DDFDocuments/t/G/SPS/NTHA4.WPF","EN")</f>
      </c>
      <c r="I13458" s="15">
        <f>HYPERLINK("https://docs.wto.org/imrd/directdoc.asp?DDFDocuments/u/G/SPS/NTHA4.WPF","FR")</f>
      </c>
      <c r="J13458" s="15">
        <f>HYPERLINK("https://docs.wto.org/imrd/directdoc.asp?DDFDocuments/v/G/SPS/NTHA4.WPF","ES")</f>
      </c>
    </row>
    <row r="13459">
      <c r="A13459" s="10" t="s">
        <v>23004</v>
      </c>
      <c r="B13459" s="11" t="s">
        <v>134</v>
      </c>
      <c r="C13459" s="10" t="s">
        <v>18</v>
      </c>
      <c r="D13459" s="12">
        <v>35405</v>
      </c>
      <c r="E13459" s="13" t="s">
        <v>23003</v>
      </c>
      <c r="F13459" s="13" t="s">
        <v>158</v>
      </c>
      <c r="G13459" s="14"/>
      <c r="H13459" s="15">
        <f>HYPERLINK("https://docs.wto.org/imrd/directdoc.asp?DDFDocuments/t/G/SPS/NTHA3.WPF","EN")</f>
      </c>
      <c r="I13459" s="15">
        <f>HYPERLINK("https://docs.wto.org/imrd/directdoc.asp?DDFDocuments/u/G/SPS/NTHA3.WPF","FR")</f>
      </c>
      <c r="J13459" s="15">
        <f>HYPERLINK("https://docs.wto.org/imrd/directdoc.asp?DDFDocuments/v/G/SPS/NTHA3.WPF","ES")</f>
      </c>
    </row>
    <row r="13460">
      <c r="A13460" s="10" t="s">
        <v>23005</v>
      </c>
      <c r="B13460" s="11" t="s">
        <v>34</v>
      </c>
      <c r="C13460" s="10" t="s">
        <v>18</v>
      </c>
      <c r="D13460" s="12">
        <v>35401</v>
      </c>
      <c r="E13460" s="13" t="s">
        <v>23006</v>
      </c>
      <c r="F13460" s="13" t="s">
        <v>74</v>
      </c>
      <c r="G13460" s="14"/>
      <c r="H13460" s="15">
        <f>HYPERLINK("https://docs.wto.org/imrd/directdoc.asp?DDFDocuments/t/G/SPS/NJPN18.WPF","EN")</f>
      </c>
      <c r="I13460" s="15">
        <f>HYPERLINK("https://docs.wto.org/imrd/directdoc.asp?DDFDocuments/u/G/SPS/NJPN18.WPF","FR")</f>
      </c>
      <c r="J13460" s="15">
        <f>HYPERLINK("https://docs.wto.org/imrd/directdoc.asp?DDFDocuments/v/G/SPS/NJPN18.WPF","ES")</f>
      </c>
    </row>
    <row r="13461">
      <c r="A13461" s="10" t="s">
        <v>23007</v>
      </c>
      <c r="B13461" s="11" t="s">
        <v>720</v>
      </c>
      <c r="C13461" s="10" t="s">
        <v>12</v>
      </c>
      <c r="D13461" s="12">
        <v>35401</v>
      </c>
      <c r="E13461" s="13" t="s">
        <v>23008</v>
      </c>
      <c r="F13461" s="13" t="s">
        <v>5438</v>
      </c>
      <c r="G13461" s="14"/>
      <c r="H13461" s="15">
        <f>HYPERLINK("https://docs.wto.org/imrd/directdoc.asp?DDFDocuments/t/G/SPS/NSLV2.WPF","EN")</f>
      </c>
      <c r="I13461" s="15">
        <f>HYPERLINK("https://docs.wto.org/imrd/directdoc.asp?DDFDocuments/u/G/SPS/NSLV2.WPF","FR")</f>
      </c>
      <c r="J13461" s="15">
        <f>HYPERLINK("https://docs.wto.org/imrd/directdoc.asp?DDFDocuments/v/G/SPS/NSLV2.WPF","ES")</f>
      </c>
    </row>
    <row r="13462">
      <c r="A13462" s="10" t="s">
        <v>23009</v>
      </c>
      <c r="B13462" s="11" t="s">
        <v>1331</v>
      </c>
      <c r="C13462" s="10" t="s">
        <v>18</v>
      </c>
      <c r="D13462" s="12">
        <v>35398</v>
      </c>
      <c r="E13462" s="13" t="s">
        <v>23010</v>
      </c>
      <c r="F13462" s="13" t="s">
        <v>158</v>
      </c>
      <c r="G13462" s="14"/>
      <c r="H13462" s="15">
        <f>HYPERLINK("https://docs.wto.org/imrd/directdoc.asp?DDFDocuments/t/G/SPS/NHND1.WPF","EN")</f>
      </c>
      <c r="I13462" s="15">
        <f>HYPERLINK("https://docs.wto.org/imrd/directdoc.asp?DDFDocuments/u/G/SPS/NHND1.WPF","FR")</f>
      </c>
      <c r="J13462" s="15">
        <f>HYPERLINK("https://docs.wto.org/imrd/directdoc.asp?DDFDocuments/v/G/SPS/NHND1.WPF","ES")</f>
      </c>
    </row>
    <row r="13463">
      <c r="A13463" s="10" t="s">
        <v>23011</v>
      </c>
      <c r="B13463" s="11" t="s">
        <v>161</v>
      </c>
      <c r="C13463" s="10" t="s">
        <v>18</v>
      </c>
      <c r="D13463" s="12">
        <v>35397</v>
      </c>
      <c r="E13463" s="13" t="s">
        <v>23012</v>
      </c>
      <c r="F13463" s="13" t="s">
        <v>3339</v>
      </c>
      <c r="G13463" s="14"/>
      <c r="H13463" s="15">
        <f>HYPERLINK("https://docs.wto.org/imrd/directdoc.asp?DDFDocuments/t/G/SPS/NUSA71.WPF","EN")</f>
      </c>
      <c r="I13463" s="15">
        <f>HYPERLINK("https://docs.wto.org/imrd/directdoc.asp?DDFDocuments/u/G/SPS/NUSA71.WPF","FR")</f>
      </c>
      <c r="J13463" s="15">
        <f>HYPERLINK("https://docs.wto.org/imrd/directdoc.asp?DDFDocuments/v/G/SPS/NUSA71.WPF","ES")</f>
      </c>
    </row>
    <row r="13464">
      <c r="A13464" s="10" t="s">
        <v>23013</v>
      </c>
      <c r="B13464" s="11" t="s">
        <v>34</v>
      </c>
      <c r="C13464" s="10" t="s">
        <v>18</v>
      </c>
      <c r="D13464" s="12">
        <v>35394</v>
      </c>
      <c r="E13464" s="13" t="s">
        <v>23014</v>
      </c>
      <c r="F13464" s="13" t="s">
        <v>733</v>
      </c>
      <c r="G13464" s="14"/>
      <c r="H13464" s="15">
        <f>HYPERLINK("https://docs.wto.org/imrd/directdoc.asp?DDFDocuments/t/G/SPS/NJPN17.WPF","EN")</f>
      </c>
      <c r="I13464" s="15">
        <f>HYPERLINK("https://docs.wto.org/imrd/directdoc.asp?DDFDocuments/u/G/SPS/NJPN17.WPF","FR")</f>
      </c>
      <c r="J13464" s="15">
        <f>HYPERLINK("https://docs.wto.org/imrd/directdoc.asp?DDFDocuments/v/G/SPS/NJPN17.WPF","ES")</f>
      </c>
    </row>
    <row r="13465">
      <c r="A13465" s="10" t="s">
        <v>23015</v>
      </c>
      <c r="B13465" s="11" t="s">
        <v>226</v>
      </c>
      <c r="C13465" s="10" t="s">
        <v>18</v>
      </c>
      <c r="D13465" s="12">
        <v>35391</v>
      </c>
      <c r="E13465" s="13" t="s">
        <v>23016</v>
      </c>
      <c r="F13465" s="13" t="s">
        <v>4116</v>
      </c>
      <c r="G13465" s="14"/>
      <c r="H13465" s="15">
        <f>HYPERLINK("https://docs.wto.org/imrd/directdoc.asp?DDFDocuments/t/G/SPS/NDEU2.WPF","EN")</f>
      </c>
      <c r="I13465" s="15">
        <f>HYPERLINK("https://docs.wto.org/imrd/directdoc.asp?DDFDocuments/u/G/SPS/NDEU2.WPF","FR")</f>
      </c>
      <c r="J13465" s="15">
        <f>HYPERLINK("https://docs.wto.org/imrd/directdoc.asp?DDFDocuments/v/G/SPS/NDEU2.WPF","ES")</f>
      </c>
    </row>
    <row r="13466">
      <c r="A13466" s="10" t="s">
        <v>23017</v>
      </c>
      <c r="B13466" s="11" t="s">
        <v>720</v>
      </c>
      <c r="C13466" s="10" t="s">
        <v>12</v>
      </c>
      <c r="D13466" s="12">
        <v>35383</v>
      </c>
      <c r="E13466" s="13" t="s">
        <v>23018</v>
      </c>
      <c r="F13466" s="13" t="s">
        <v>80</v>
      </c>
      <c r="G13466" s="14"/>
      <c r="H13466" s="15">
        <f>HYPERLINK("https://docs.wto.org/imrd/directdoc.asp?DDFDocuments/q/G/SPS/NSLV1.pdf","EN")</f>
      </c>
      <c r="I13466" s="15">
        <f>HYPERLINK("https://docs.wto.org/imrd/directdoc.asp?DDFDocuments/r/G/SPS/NSLV1.pdf","FR")</f>
      </c>
      <c r="J13466" s="15">
        <f>HYPERLINK("https://docs.wto.org/imrd/directdoc.asp?DDFDocuments/s/G/SPS/NSLV1.pdf","ES")</f>
      </c>
    </row>
    <row r="13467">
      <c r="A13467" s="10" t="s">
        <v>23019</v>
      </c>
      <c r="B13467" s="11" t="s">
        <v>87</v>
      </c>
      <c r="C13467" s="10" t="s">
        <v>18</v>
      </c>
      <c r="D13467" s="12">
        <v>35373</v>
      </c>
      <c r="E13467" s="13" t="s">
        <v>3159</v>
      </c>
      <c r="F13467" s="13" t="s">
        <v>158</v>
      </c>
      <c r="G13467" s="14"/>
      <c r="H13467" s="15">
        <f>HYPERLINK("https://docs.wto.org/imrd/directdoc.asp?DDFDocuments/t/G/SPS/NMEX114.WPF","EN")</f>
      </c>
      <c r="I13467" s="15">
        <f>HYPERLINK("https://docs.wto.org/imrd/directdoc.asp?DDFDocuments/u/G/SPS/NMEX114.WPF","FR")</f>
      </c>
      <c r="J13467" s="15">
        <f>HYPERLINK("https://docs.wto.org/imrd/directdoc.asp?DDFDocuments/v/G/SPS/NMEX114.WPF","ES")</f>
      </c>
    </row>
    <row r="13468">
      <c r="A13468" s="10" t="s">
        <v>23020</v>
      </c>
      <c r="B13468" s="11" t="s">
        <v>554</v>
      </c>
      <c r="C13468" s="10" t="s">
        <v>12</v>
      </c>
      <c r="D13468" s="12">
        <v>35373</v>
      </c>
      <c r="E13468" s="13" t="s">
        <v>23021</v>
      </c>
      <c r="F13468" s="13" t="s">
        <v>32</v>
      </c>
      <c r="G13468" s="14"/>
      <c r="H13468" s="15">
        <f>HYPERLINK("https://docs.wto.org/imrd/directdoc.asp?DDFDocuments/t/G/SPS/NSVK7.WPF","EN")</f>
      </c>
      <c r="I13468" s="15">
        <f>HYPERLINK("https://docs.wto.org/imrd/directdoc.asp?DDFDocuments/u/G/SPS/NSVK7.WPF","FR")</f>
      </c>
      <c r="J13468" s="15">
        <f>HYPERLINK("https://docs.wto.org/imrd/directdoc.asp?DDFDocuments/v/G/SPS/NSVK7.WPF","ES")</f>
      </c>
    </row>
    <row r="13469">
      <c r="A13469" s="10" t="s">
        <v>23022</v>
      </c>
      <c r="B13469" s="11" t="s">
        <v>82</v>
      </c>
      <c r="C13469" s="10" t="s">
        <v>18</v>
      </c>
      <c r="D13469" s="12">
        <v>35367</v>
      </c>
      <c r="E13469" s="13" t="s">
        <v>23023</v>
      </c>
      <c r="F13469" s="13" t="s">
        <v>10040</v>
      </c>
      <c r="G13469" s="14"/>
      <c r="H13469" s="15">
        <f>HYPERLINK("https://docs.wto.org/imrd/directdoc.asp?DDFDocuments/t/G/SPS/NEEC36.WPF","EN")</f>
      </c>
      <c r="I13469" s="15">
        <f>HYPERLINK("https://docs.wto.org/imrd/directdoc.asp?DDFDocuments/u/G/SPS/NEEC36.WPF","FR")</f>
      </c>
      <c r="J13469" s="15">
        <f>HYPERLINK("https://docs.wto.org/imrd/directdoc.asp?DDFDocuments/v/G/SPS/NEEC36.WPF","ES")</f>
      </c>
    </row>
    <row r="13470">
      <c r="A13470" s="10" t="s">
        <v>23024</v>
      </c>
      <c r="B13470" s="11" t="s">
        <v>34</v>
      </c>
      <c r="C13470" s="10" t="s">
        <v>18</v>
      </c>
      <c r="D13470" s="12">
        <v>35367</v>
      </c>
      <c r="E13470" s="13" t="s">
        <v>23025</v>
      </c>
      <c r="F13470" s="13" t="s">
        <v>144</v>
      </c>
      <c r="G13470" s="14"/>
      <c r="H13470" s="15">
        <f>HYPERLINK("https://docs.wto.org/imrd/directdoc.asp?DDFDocuments/t/G/SPS/NJPN16.WPF","EN")</f>
      </c>
      <c r="I13470" s="15">
        <f>HYPERLINK("https://docs.wto.org/imrd/directdoc.asp?DDFDocuments/u/G/SPS/NJPN16.WPF","FR")</f>
      </c>
      <c r="J13470" s="15">
        <f>HYPERLINK("https://docs.wto.org/imrd/directdoc.asp?DDFDocuments/v/G/SPS/NJPN16.WPF","ES")</f>
      </c>
    </row>
    <row r="13471">
      <c r="A13471" s="10" t="s">
        <v>23026</v>
      </c>
      <c r="B13471" s="11" t="s">
        <v>161</v>
      </c>
      <c r="C13471" s="10" t="s">
        <v>18</v>
      </c>
      <c r="D13471" s="12">
        <v>35367</v>
      </c>
      <c r="E13471" s="13" t="s">
        <v>23027</v>
      </c>
      <c r="F13471" s="13" t="s">
        <v>1089</v>
      </c>
      <c r="G13471" s="14" t="s">
        <v>72</v>
      </c>
      <c r="H13471" s="15">
        <f>HYPERLINK("https://docs.wto.org/imrd/directdoc.asp?DDFDocuments/t/G/SPS/NUSA69.WPF","EN")</f>
      </c>
      <c r="I13471" s="15">
        <f>HYPERLINK("https://docs.wto.org/imrd/directdoc.asp?DDFDocuments/u/G/SPS/NUSA69.WPF","FR")</f>
      </c>
      <c r="J13471" s="15">
        <f>HYPERLINK("https://docs.wto.org/imrd/directdoc.asp?DDFDocuments/v/G/SPS/NUSA69.WPF","ES")</f>
      </c>
    </row>
    <row r="13472">
      <c r="A13472" s="10" t="s">
        <v>23028</v>
      </c>
      <c r="B13472" s="11" t="s">
        <v>95</v>
      </c>
      <c r="C13472" s="10" t="s">
        <v>18</v>
      </c>
      <c r="D13472" s="12">
        <v>35366</v>
      </c>
      <c r="E13472" s="13" t="s">
        <v>23029</v>
      </c>
      <c r="F13472" s="13" t="s">
        <v>3688</v>
      </c>
      <c r="G13472" s="14"/>
      <c r="H13472" s="15">
        <f>HYPERLINK("https://docs.wto.org/imrd/directdoc.asp?DDFDocuments/q/G/SPS/NBRA16.pdf","EN")</f>
      </c>
      <c r="I13472" s="15">
        <f>HYPERLINK("https://docs.wto.org/imrd/directdoc.asp?DDFDocuments/r/G/SPS/NBRA16.pdf","FR")</f>
      </c>
      <c r="J13472" s="15">
        <f>HYPERLINK("https://docs.wto.org/imrd/directdoc.asp?DDFDocuments/s/G/SPS/NBRA16.pdf","ES")</f>
      </c>
    </row>
    <row r="13473">
      <c r="A13473" s="10" t="s">
        <v>23030</v>
      </c>
      <c r="B13473" s="11" t="s">
        <v>95</v>
      </c>
      <c r="C13473" s="10" t="s">
        <v>18</v>
      </c>
      <c r="D13473" s="12">
        <v>35356</v>
      </c>
      <c r="E13473" s="13" t="s">
        <v>5046</v>
      </c>
      <c r="F13473" s="13" t="s">
        <v>24</v>
      </c>
      <c r="G13473" s="14"/>
      <c r="H13473" s="15">
        <f>HYPERLINK("https://docs.wto.org/imrd/directdoc.asp?DDFDocuments/t/G/SPS/NBRA14.WPF","EN")</f>
      </c>
      <c r="I13473" s="15">
        <f>HYPERLINK("https://docs.wto.org/imrd/directdoc.asp?DDFDocuments/u/G/SPS/NBRA14.WPF","FR")</f>
      </c>
      <c r="J13473" s="15">
        <f>HYPERLINK("https://docs.wto.org/imrd/directdoc.asp?DDFDocuments/v/G/SPS/NBRA14.WPF","ES")</f>
      </c>
    </row>
    <row r="13474">
      <c r="A13474" s="10" t="s">
        <v>23031</v>
      </c>
      <c r="B13474" s="11" t="s">
        <v>95</v>
      </c>
      <c r="C13474" s="10" t="s">
        <v>18</v>
      </c>
      <c r="D13474" s="12">
        <v>35356</v>
      </c>
      <c r="E13474" s="13" t="s">
        <v>23032</v>
      </c>
      <c r="F13474" s="13" t="s">
        <v>12926</v>
      </c>
      <c r="G13474" s="14"/>
      <c r="H13474" s="15">
        <f>HYPERLINK("https://docs.wto.org/imrd/directdoc.asp?DDFDocuments/t/G/SPS/NBRA15.WPF","EN")</f>
      </c>
      <c r="I13474" s="15">
        <f>HYPERLINK("https://docs.wto.org/imrd/directdoc.asp?DDFDocuments/u/G/SPS/NBRA15.WPF","FR")</f>
      </c>
      <c r="J13474" s="15">
        <f>HYPERLINK("https://docs.wto.org/imrd/directdoc.asp?DDFDocuments/v/G/SPS/NBRA15.WPF","ES")</f>
      </c>
    </row>
    <row r="13475">
      <c r="A13475" s="10" t="s">
        <v>23033</v>
      </c>
      <c r="B13475" s="11" t="s">
        <v>161</v>
      </c>
      <c r="C13475" s="10" t="s">
        <v>18</v>
      </c>
      <c r="D13475" s="12">
        <v>35355</v>
      </c>
      <c r="E13475" s="13" t="s">
        <v>2329</v>
      </c>
      <c r="F13475" s="13" t="s">
        <v>6597</v>
      </c>
      <c r="G13475" s="14"/>
      <c r="H13475" s="15">
        <f>HYPERLINK("https://docs.wto.org/imrd/directdoc.asp?DDFDocuments/t/G/SPS/NUSA68.WPF","EN")</f>
      </c>
      <c r="I13475" s="15">
        <f>HYPERLINK("https://docs.wto.org/imrd/directdoc.asp?DDFDocuments/u/G/SPS/NUSA68.WPF","FR")</f>
      </c>
      <c r="J13475" s="15">
        <f>HYPERLINK("https://docs.wto.org/imrd/directdoc.asp?DDFDocuments/v/G/SPS/NUSA68.WPF","ES")</f>
      </c>
    </row>
    <row r="13476">
      <c r="A13476" s="10" t="s">
        <v>23034</v>
      </c>
      <c r="B13476" s="11" t="s">
        <v>82</v>
      </c>
      <c r="C13476" s="10" t="s">
        <v>18</v>
      </c>
      <c r="D13476" s="12">
        <v>35352</v>
      </c>
      <c r="E13476" s="13" t="s">
        <v>23035</v>
      </c>
      <c r="F13476" s="13" t="s">
        <v>868</v>
      </c>
      <c r="G13476" s="14"/>
      <c r="H13476" s="15">
        <f>HYPERLINK("https://docs.wto.org/imrd/directdoc.asp?DDFDocuments/q/G/SPS/NEEC35.pdf","EN")</f>
      </c>
      <c r="I13476" s="15">
        <f>HYPERLINK("https://docs.wto.org/imrd/directdoc.asp?DDFDocuments/r/G/SPS/NEEC35.pdf","FR")</f>
      </c>
      <c r="J13476" s="15">
        <f>HYPERLINK("https://docs.wto.org/imrd/directdoc.asp?DDFDocuments/s/G/SPS/NEEC35.pdf","ES")</f>
      </c>
    </row>
    <row r="13477">
      <c r="A13477" s="10" t="s">
        <v>23036</v>
      </c>
      <c r="B13477" s="11" t="s">
        <v>87</v>
      </c>
      <c r="C13477" s="10" t="s">
        <v>18</v>
      </c>
      <c r="D13477" s="12">
        <v>35341</v>
      </c>
      <c r="E13477" s="13" t="s">
        <v>2149</v>
      </c>
      <c r="F13477" s="13" t="s">
        <v>24</v>
      </c>
      <c r="G13477" s="14"/>
      <c r="H13477" s="15">
        <f>HYPERLINK("https://docs.wto.org/imrd/directdoc.asp?DDFDocuments/t/G/SPS/NMEX112.WPF","EN")</f>
      </c>
      <c r="I13477" s="15">
        <f>HYPERLINK("https://docs.wto.org/imrd/directdoc.asp?DDFDocuments/u/G/SPS/NMEX112.WPF","FR")</f>
      </c>
      <c r="J13477" s="15">
        <f>HYPERLINK("https://docs.wto.org/imrd/directdoc.asp?DDFDocuments/v/G/SPS/NMEX112.WPF","ES")</f>
      </c>
    </row>
    <row r="13478">
      <c r="A13478" s="10" t="s">
        <v>23037</v>
      </c>
      <c r="B13478" s="11" t="s">
        <v>34</v>
      </c>
      <c r="C13478" s="10" t="s">
        <v>18</v>
      </c>
      <c r="D13478" s="12">
        <v>35339</v>
      </c>
      <c r="E13478" s="13" t="s">
        <v>23025</v>
      </c>
      <c r="F13478" s="13" t="s">
        <v>144</v>
      </c>
      <c r="G13478" s="14"/>
      <c r="H13478" s="15">
        <f>HYPERLINK("https://docs.wto.org/imrd/directdoc.asp?DDFDocuments/t/G/SPS/NJPN15.WPF","EN")</f>
      </c>
      <c r="I13478" s="15">
        <f>HYPERLINK("https://docs.wto.org/imrd/directdoc.asp?DDFDocuments/u/G/SPS/NJPN15.WPF","FR")</f>
      </c>
      <c r="J13478" s="15">
        <f>HYPERLINK("https://docs.wto.org/imrd/directdoc.asp?DDFDocuments/v/G/SPS/NJPN15.WPF","ES")</f>
      </c>
    </row>
    <row r="13479">
      <c r="A13479" s="10" t="s">
        <v>23038</v>
      </c>
      <c r="B13479" s="11" t="s">
        <v>188</v>
      </c>
      <c r="C13479" s="10" t="s">
        <v>18</v>
      </c>
      <c r="D13479" s="12">
        <v>35338</v>
      </c>
      <c r="E13479" s="13" t="s">
        <v>23039</v>
      </c>
      <c r="F13479" s="13" t="s">
        <v>144</v>
      </c>
      <c r="G13479" s="14"/>
      <c r="H13479" s="15">
        <f>HYPERLINK("https://docs.wto.org/imrd/directdoc.asp?DDFDocuments/t/G/SPS/NAUS30.WPF","EN")</f>
      </c>
      <c r="I13479" s="15">
        <f>HYPERLINK("https://docs.wto.org/imrd/directdoc.asp?DDFDocuments/u/G/SPS/NAUS30.WPF","FR")</f>
      </c>
      <c r="J13479" s="15">
        <f>HYPERLINK("https://docs.wto.org/imrd/directdoc.asp?DDFDocuments/v/G/SPS/NAUS30.WPF","ES")</f>
      </c>
    </row>
    <row r="13480">
      <c r="A13480" s="10" t="s">
        <v>23040</v>
      </c>
      <c r="B13480" s="11" t="s">
        <v>161</v>
      </c>
      <c r="C13480" s="10" t="s">
        <v>18</v>
      </c>
      <c r="D13480" s="12">
        <v>35338</v>
      </c>
      <c r="E13480" s="13" t="s">
        <v>23041</v>
      </c>
      <c r="F13480" s="13" t="s">
        <v>283</v>
      </c>
      <c r="G13480" s="14"/>
      <c r="H13480" s="15">
        <f>HYPERLINK("https://docs.wto.org/imrd/directdoc.asp?DDFDocuments/t/G/SPS/NUSA66.WPF","EN")</f>
      </c>
      <c r="I13480" s="15">
        <f>HYPERLINK("https://docs.wto.org/imrd/directdoc.asp?DDFDocuments/u/G/SPS/NUSA66.WPF","FR")</f>
      </c>
      <c r="J13480" s="15">
        <f>HYPERLINK("https://docs.wto.org/imrd/directdoc.asp?DDFDocuments/v/G/SPS/NUSA66.WPF","ES")</f>
      </c>
    </row>
    <row r="13481">
      <c r="A13481" s="10" t="s">
        <v>23042</v>
      </c>
      <c r="B13481" s="11" t="s">
        <v>188</v>
      </c>
      <c r="C13481" s="10" t="s">
        <v>18</v>
      </c>
      <c r="D13481" s="12">
        <v>35335</v>
      </c>
      <c r="E13481" s="13" t="s">
        <v>23043</v>
      </c>
      <c r="F13481" s="13" t="s">
        <v>3627</v>
      </c>
      <c r="G13481" s="14"/>
      <c r="H13481" s="15">
        <f>HYPERLINK("https://docs.wto.org/imrd/directdoc.asp?DDFDocuments/q/G/SPS/NAUS29.pdf","EN")</f>
      </c>
      <c r="I13481" s="15">
        <f>HYPERLINK("https://docs.wto.org/imrd/directdoc.asp?DDFDocuments/r/G/SPS/NAUS29.pdf","FR")</f>
      </c>
      <c r="J13481" s="15">
        <f>HYPERLINK("https://docs.wto.org/imrd/directdoc.asp?DDFDocuments/s/G/SPS/NAUS29.pdf","ES")</f>
      </c>
    </row>
    <row r="13482">
      <c r="A13482" s="10" t="s">
        <v>23044</v>
      </c>
      <c r="B13482" s="11" t="s">
        <v>72</v>
      </c>
      <c r="C13482" s="10" t="s">
        <v>18</v>
      </c>
      <c r="D13482" s="12">
        <v>35334</v>
      </c>
      <c r="E13482" s="13" t="s">
        <v>23045</v>
      </c>
      <c r="F13482" s="13" t="s">
        <v>23046</v>
      </c>
      <c r="G13482" s="14"/>
      <c r="H13482" s="15">
        <f>HYPERLINK("https://docs.wto.org/imrd/directdoc.asp?DDFDocuments/t/G/SPS/NCAN14.WPF","EN")</f>
      </c>
      <c r="I13482" s="15">
        <f>HYPERLINK("https://docs.wto.org/imrd/directdoc.asp?DDFDocuments/u/G/SPS/NCAN14.WPF","FR")</f>
      </c>
      <c r="J13482" s="15">
        <f>HYPERLINK("https://docs.wto.org/imrd/directdoc.asp?DDFDocuments/v/G/SPS/NCAN14.WPF","ES")</f>
      </c>
    </row>
    <row r="13483">
      <c r="A13483" s="10" t="s">
        <v>23047</v>
      </c>
      <c r="B13483" s="11" t="s">
        <v>82</v>
      </c>
      <c r="C13483" s="10" t="s">
        <v>18</v>
      </c>
      <c r="D13483" s="12">
        <v>35332</v>
      </c>
      <c r="E13483" s="13" t="s">
        <v>23048</v>
      </c>
      <c r="F13483" s="13" t="s">
        <v>158</v>
      </c>
      <c r="G13483" s="14"/>
      <c r="H13483" s="15">
        <f>HYPERLINK("https://docs.wto.org/imrd/directdoc.asp?DDFDocuments/t/G/SPS/NEEC34.WPF","EN")</f>
      </c>
      <c r="I13483" s="15">
        <f>HYPERLINK("https://docs.wto.org/imrd/directdoc.asp?DDFDocuments/u/G/SPS/NEEC34.WPF","FR")</f>
      </c>
      <c r="J13483" s="15">
        <f>HYPERLINK("https://docs.wto.org/imrd/directdoc.asp?DDFDocuments/v/G/SPS/NEEC34.WPF","ES")</f>
      </c>
    </row>
    <row r="13484">
      <c r="A13484" s="10" t="s">
        <v>23049</v>
      </c>
      <c r="B13484" s="11" t="s">
        <v>134</v>
      </c>
      <c r="C13484" s="10" t="s">
        <v>18</v>
      </c>
      <c r="D13484" s="12">
        <v>35328</v>
      </c>
      <c r="E13484" s="13" t="s">
        <v>23050</v>
      </c>
      <c r="F13484" s="13" t="s">
        <v>223</v>
      </c>
      <c r="G13484" s="14"/>
      <c r="H13484" s="15">
        <f>HYPERLINK("https://docs.wto.org/imrd/directdoc.asp?DDFDocuments/t/G/SPS/NTHA2.WPF","EN")</f>
      </c>
      <c r="I13484" s="15">
        <f>HYPERLINK("https://docs.wto.org/imrd/directdoc.asp?DDFDocuments/u/G/SPS/NTHA2.WPF","FR")</f>
      </c>
      <c r="J13484" s="15">
        <f>HYPERLINK("https://docs.wto.org/imrd/directdoc.asp?DDFDocuments/v/G/SPS/NTHA2.WPF","ES")</f>
      </c>
    </row>
    <row r="13485">
      <c r="A13485" s="10" t="s">
        <v>23051</v>
      </c>
      <c r="B13485" s="11" t="s">
        <v>7679</v>
      </c>
      <c r="C13485" s="10" t="s">
        <v>40</v>
      </c>
      <c r="D13485" s="12">
        <v>35321</v>
      </c>
      <c r="E13485" s="13" t="s">
        <v>19</v>
      </c>
      <c r="F13485" s="13" t="s">
        <v>2192</v>
      </c>
      <c r="G13485" s="14" t="s">
        <v>5038</v>
      </c>
      <c r="H13485" s="15">
        <f>HYPERLINK("https://docs.wto.org/imrd/directdoc.asp?DDFDocuments/t/G/SPS/NSVN2A1.WPF","EN")</f>
      </c>
      <c r="I13485" s="15">
        <f>HYPERLINK("https://docs.wto.org/imrd/directdoc.asp?DDFDocuments/u/G/SPS/NSVN2A1.WPF","FR")</f>
      </c>
      <c r="J13485" s="15">
        <f>HYPERLINK("https://docs.wto.org/imrd/directdoc.asp?DDFDocuments/v/G/SPS/NSVN2A1.WPF","ES")</f>
      </c>
    </row>
    <row r="13486">
      <c r="A13486" s="10" t="s">
        <v>23052</v>
      </c>
      <c r="B13486" s="11" t="s">
        <v>188</v>
      </c>
      <c r="C13486" s="10" t="s">
        <v>18</v>
      </c>
      <c r="D13486" s="12">
        <v>35320</v>
      </c>
      <c r="E13486" s="13" t="s">
        <v>10809</v>
      </c>
      <c r="F13486" s="13" t="s">
        <v>1282</v>
      </c>
      <c r="G13486" s="14" t="s">
        <v>3481</v>
      </c>
      <c r="H13486" s="15">
        <f>HYPERLINK("https://docs.wto.org/imrd/directdoc.asp?DDFDocuments/t/G/SPS/NAUS23.WPF","EN")</f>
      </c>
      <c r="I13486" s="15">
        <f>HYPERLINK("https://docs.wto.org/imrd/directdoc.asp?DDFDocuments/u/G/SPS/NAUS23.WPF","FR")</f>
      </c>
      <c r="J13486" s="15">
        <f>HYPERLINK("https://docs.wto.org/imrd/directdoc.asp?DDFDocuments/v/G/SPS/NAUS23.WPF","ES")</f>
      </c>
    </row>
    <row r="13487">
      <c r="A13487" s="10" t="s">
        <v>23053</v>
      </c>
      <c r="B13487" s="11" t="s">
        <v>188</v>
      </c>
      <c r="C13487" s="10" t="s">
        <v>18</v>
      </c>
      <c r="D13487" s="12">
        <v>35320</v>
      </c>
      <c r="E13487" s="13" t="s">
        <v>22704</v>
      </c>
      <c r="F13487" s="13" t="s">
        <v>1282</v>
      </c>
      <c r="G13487" s="14" t="s">
        <v>168</v>
      </c>
      <c r="H13487" s="15">
        <f>HYPERLINK("https://docs.wto.org/imrd/directdoc.asp?DDFDocuments/t/G/SPS/NAUS24.WPF","EN")</f>
      </c>
      <c r="I13487" s="15">
        <f>HYPERLINK("https://docs.wto.org/imrd/directdoc.asp?DDFDocuments/u/G/SPS/NAUS24.WPF","FR")</f>
      </c>
      <c r="J13487" s="15">
        <f>HYPERLINK("https://docs.wto.org/imrd/directdoc.asp?DDFDocuments/v/G/SPS/NAUS24.WPF","ES")</f>
      </c>
    </row>
    <row r="13488">
      <c r="A13488" s="10" t="s">
        <v>23054</v>
      </c>
      <c r="B13488" s="11" t="s">
        <v>188</v>
      </c>
      <c r="C13488" s="10" t="s">
        <v>18</v>
      </c>
      <c r="D13488" s="12">
        <v>35320</v>
      </c>
      <c r="E13488" s="13" t="s">
        <v>3250</v>
      </c>
      <c r="F13488" s="13" t="s">
        <v>1282</v>
      </c>
      <c r="G13488" s="14" t="s">
        <v>195</v>
      </c>
      <c r="H13488" s="15">
        <f>HYPERLINK("https://docs.wto.org/imrd/directdoc.asp?DDFDocuments/t/G/SPS/NAUS26.WPF","EN")</f>
      </c>
      <c r="I13488" s="15">
        <f>HYPERLINK("https://docs.wto.org/imrd/directdoc.asp?DDFDocuments/u/G/SPS/NAUS26.WPF","FR")</f>
      </c>
      <c r="J13488" s="15">
        <f>HYPERLINK("https://docs.wto.org/imrd/directdoc.asp?DDFDocuments/v/G/SPS/NAUS26.WPF","ES")</f>
      </c>
    </row>
    <row r="13489">
      <c r="A13489" s="10" t="s">
        <v>23055</v>
      </c>
      <c r="B13489" s="11" t="s">
        <v>188</v>
      </c>
      <c r="C13489" s="10" t="s">
        <v>18</v>
      </c>
      <c r="D13489" s="12">
        <v>35320</v>
      </c>
      <c r="E13489" s="13" t="s">
        <v>2346</v>
      </c>
      <c r="F13489" s="13" t="s">
        <v>1282</v>
      </c>
      <c r="G13489" s="14" t="s">
        <v>195</v>
      </c>
      <c r="H13489" s="15">
        <f>HYPERLINK("https://docs.wto.org/imrd/directdoc.asp?DDFDocuments/t/G/SPS/NAUS27.WPF","EN")</f>
      </c>
      <c r="I13489" s="15">
        <f>HYPERLINK("https://docs.wto.org/imrd/directdoc.asp?DDFDocuments/u/G/SPS/NAUS27.WPF","FR")</f>
      </c>
      <c r="J13489" s="15">
        <f>HYPERLINK("https://docs.wto.org/imrd/directdoc.asp?DDFDocuments/v/G/SPS/NAUS27.WPF","ES")</f>
      </c>
    </row>
    <row r="13490">
      <c r="A13490" s="10" t="s">
        <v>23056</v>
      </c>
      <c r="B13490" s="11" t="s">
        <v>188</v>
      </c>
      <c r="C13490" s="10" t="s">
        <v>18</v>
      </c>
      <c r="D13490" s="12">
        <v>35319</v>
      </c>
      <c r="E13490" s="13" t="s">
        <v>2734</v>
      </c>
      <c r="F13490" s="13" t="s">
        <v>1282</v>
      </c>
      <c r="G13490" s="14" t="s">
        <v>195</v>
      </c>
      <c r="H13490" s="15">
        <f>HYPERLINK("https://docs.wto.org/imrd/directdoc.asp?DDFDocuments/t/G/SPS/NAUS25.WPF","EN")</f>
      </c>
      <c r="I13490" s="15">
        <f>HYPERLINK("https://docs.wto.org/imrd/directdoc.asp?DDFDocuments/u/G/SPS/NAUS25.WPF","FR")</f>
      </c>
      <c r="J13490" s="15">
        <f>HYPERLINK("https://docs.wto.org/imrd/directdoc.asp?DDFDocuments/v/G/SPS/NAUS25.WPF","ES")</f>
      </c>
    </row>
    <row r="13491">
      <c r="A13491" s="10" t="s">
        <v>23057</v>
      </c>
      <c r="B13491" s="11" t="s">
        <v>188</v>
      </c>
      <c r="C13491" s="10" t="s">
        <v>18</v>
      </c>
      <c r="D13491" s="12">
        <v>35319</v>
      </c>
      <c r="E13491" s="13" t="s">
        <v>10809</v>
      </c>
      <c r="F13491" s="13" t="s">
        <v>1282</v>
      </c>
      <c r="G13491" s="14" t="s">
        <v>72</v>
      </c>
      <c r="H13491" s="15">
        <f>HYPERLINK("https://docs.wto.org/imrd/directdoc.asp?DDFDocuments/t/G/SPS/NAUS28.WPF","EN")</f>
      </c>
      <c r="I13491" s="15">
        <f>HYPERLINK("https://docs.wto.org/imrd/directdoc.asp?DDFDocuments/u/G/SPS/NAUS28.WPF","FR")</f>
      </c>
      <c r="J13491" s="15">
        <f>HYPERLINK("https://docs.wto.org/imrd/directdoc.asp?DDFDocuments/v/G/SPS/NAUS28.WPF","ES")</f>
      </c>
    </row>
    <row r="13492">
      <c r="A13492" s="10" t="s">
        <v>23058</v>
      </c>
      <c r="B13492" s="11" t="s">
        <v>87</v>
      </c>
      <c r="C13492" s="10" t="s">
        <v>18</v>
      </c>
      <c r="D13492" s="12">
        <v>35312</v>
      </c>
      <c r="E13492" s="13" t="s">
        <v>23059</v>
      </c>
      <c r="F13492" s="13" t="s">
        <v>11183</v>
      </c>
      <c r="G13492" s="14"/>
      <c r="H13492" s="15">
        <f>HYPERLINK("https://docs.wto.org/imrd/directdoc.asp?DDFDocuments/t/G/SPS/NMEX111.WPF","EN")</f>
      </c>
      <c r="I13492" s="15">
        <f>HYPERLINK("https://docs.wto.org/imrd/directdoc.asp?DDFDocuments/u/G/SPS/NMEX111.WPF","FR")</f>
      </c>
      <c r="J13492" s="15">
        <f>HYPERLINK("https://docs.wto.org/imrd/directdoc.asp?DDFDocuments/v/G/SPS/NMEX111.WPF","ES")</f>
      </c>
    </row>
    <row r="13493">
      <c r="A13493" s="10" t="s">
        <v>23060</v>
      </c>
      <c r="B13493" s="11" t="s">
        <v>161</v>
      </c>
      <c r="C13493" s="10" t="s">
        <v>18</v>
      </c>
      <c r="D13493" s="12">
        <v>35310</v>
      </c>
      <c r="E13493" s="13" t="s">
        <v>12234</v>
      </c>
      <c r="F13493" s="13" t="s">
        <v>144</v>
      </c>
      <c r="G13493" s="14" t="s">
        <v>72</v>
      </c>
      <c r="H13493" s="15">
        <f>HYPERLINK("https://docs.wto.org/imrd/directdoc.asp?DDFDocuments/t/G/SPS/NUSA65.WPF","EN")</f>
      </c>
      <c r="I13493" s="15">
        <f>HYPERLINK("https://docs.wto.org/imrd/directdoc.asp?DDFDocuments/u/G/SPS/NUSA65.WPF","FR")</f>
      </c>
      <c r="J13493" s="15">
        <f>HYPERLINK("https://docs.wto.org/imrd/directdoc.asp?DDFDocuments/v/G/SPS/NUSA65.WPF","ES")</f>
      </c>
    </row>
    <row r="13494">
      <c r="A13494" s="10" t="s">
        <v>23061</v>
      </c>
      <c r="B13494" s="11" t="s">
        <v>72</v>
      </c>
      <c r="C13494" s="10" t="s">
        <v>18</v>
      </c>
      <c r="D13494" s="12">
        <v>35307</v>
      </c>
      <c r="E13494" s="13" t="s">
        <v>23062</v>
      </c>
      <c r="F13494" s="13" t="s">
        <v>17990</v>
      </c>
      <c r="G13494" s="14"/>
      <c r="H13494" s="15">
        <f>HYPERLINK("https://docs.wto.org/imrd/directdoc.asp?DDFDocuments/t/G/SPS/NCAN13.WPF","EN")</f>
      </c>
      <c r="I13494" s="15">
        <f>HYPERLINK("https://docs.wto.org/imrd/directdoc.asp?DDFDocuments/u/G/SPS/NCAN13.WPF","FR")</f>
      </c>
      <c r="J13494" s="15">
        <f>HYPERLINK("https://docs.wto.org/imrd/directdoc.asp?DDFDocuments/v/G/SPS/NCAN13.WPF","ES")</f>
      </c>
    </row>
    <row r="13495">
      <c r="A13495" s="10" t="s">
        <v>23063</v>
      </c>
      <c r="B13495" s="11" t="s">
        <v>7679</v>
      </c>
      <c r="C13495" s="10" t="s">
        <v>12</v>
      </c>
      <c r="D13495" s="12">
        <v>35307</v>
      </c>
      <c r="E13495" s="13" t="s">
        <v>23064</v>
      </c>
      <c r="F13495" s="13" t="s">
        <v>2192</v>
      </c>
      <c r="G13495" s="14" t="s">
        <v>523</v>
      </c>
      <c r="H13495" s="15">
        <f>HYPERLINK("https://docs.wto.org/imrd/directdoc.asp?DDFDocuments/t/G/SPS/NSVN3.WPF","EN")</f>
      </c>
      <c r="I13495" s="15">
        <f>HYPERLINK("https://docs.wto.org/imrd/directdoc.asp?DDFDocuments/u/G/SPS/NSVN3.WPF","FR")</f>
      </c>
      <c r="J13495" s="15">
        <f>HYPERLINK("https://docs.wto.org/imrd/directdoc.asp?DDFDocuments/v/G/SPS/NSVN3.WPF","ES")</f>
      </c>
    </row>
    <row r="13496">
      <c r="A13496" s="10" t="s">
        <v>23065</v>
      </c>
      <c r="B13496" s="11" t="s">
        <v>161</v>
      </c>
      <c r="C13496" s="10" t="s">
        <v>40</v>
      </c>
      <c r="D13496" s="12">
        <v>35307</v>
      </c>
      <c r="E13496" s="13" t="s">
        <v>19</v>
      </c>
      <c r="F13496" s="13" t="s">
        <v>5163</v>
      </c>
      <c r="G13496" s="14"/>
      <c r="H13496" s="15">
        <f>HYPERLINK("https://docs.wto.org/imrd/directdoc.asp?DDFDocuments/t/G/SPS/NUSA54A1.WPF","EN")</f>
      </c>
      <c r="I13496" s="15">
        <f>HYPERLINK("https://docs.wto.org/imrd/directdoc.asp?DDFDocuments/u/G/SPS/NUSA54A1.WPF","FR")</f>
      </c>
      <c r="J13496" s="15">
        <f>HYPERLINK("https://docs.wto.org/imrd/directdoc.asp?DDFDocuments/v/G/SPS/NUSA54A1.WPF","ES")</f>
      </c>
    </row>
    <row r="13497">
      <c r="A13497" s="10" t="s">
        <v>23066</v>
      </c>
      <c r="B13497" s="11" t="s">
        <v>432</v>
      </c>
      <c r="C13497" s="10" t="s">
        <v>18</v>
      </c>
      <c r="D13497" s="12">
        <v>35306</v>
      </c>
      <c r="E13497" s="13" t="s">
        <v>23067</v>
      </c>
      <c r="F13497" s="13" t="s">
        <v>80</v>
      </c>
      <c r="G13497" s="14"/>
      <c r="H13497" s="15">
        <f>HYPERLINK("https://docs.wto.org/imrd/directdoc.asp?DDFDocuments/t/G/SPS/NCZE12.WPF","EN")</f>
      </c>
      <c r="I13497" s="15">
        <f>HYPERLINK("https://docs.wto.org/imrd/directdoc.asp?DDFDocuments/u/G/SPS/NCZE12.WPF","FR")</f>
      </c>
      <c r="J13497" s="15">
        <f>HYPERLINK("https://docs.wto.org/imrd/directdoc.asp?DDFDocuments/v/G/SPS/NCZE12.WPF","ES")</f>
      </c>
    </row>
    <row r="13498">
      <c r="A13498" s="10" t="s">
        <v>23068</v>
      </c>
      <c r="B13498" s="11" t="s">
        <v>124</v>
      </c>
      <c r="C13498" s="10" t="s">
        <v>18</v>
      </c>
      <c r="D13498" s="12">
        <v>35305</v>
      </c>
      <c r="E13498" s="13" t="s">
        <v>23069</v>
      </c>
      <c r="F13498" s="13" t="s">
        <v>3627</v>
      </c>
      <c r="G13498" s="14"/>
      <c r="H13498" s="15">
        <f>HYPERLINK("https://docs.wto.org/imrd/directdoc.asp?DDFDocuments/t/G/SPS/NIDN1.WPF","EN")</f>
      </c>
      <c r="I13498" s="15">
        <f>HYPERLINK("https://docs.wto.org/imrd/directdoc.asp?DDFDocuments/u/G/SPS/NIDN1.WPF","FR")</f>
      </c>
      <c r="J13498" s="15">
        <f>HYPERLINK("https://docs.wto.org/imrd/directdoc.asp?DDFDocuments/v/G/SPS/NIDN1.WPF","ES")</f>
      </c>
    </row>
    <row r="13499">
      <c r="A13499" s="10" t="s">
        <v>23070</v>
      </c>
      <c r="B13499" s="11" t="s">
        <v>183</v>
      </c>
      <c r="C13499" s="10" t="s">
        <v>201</v>
      </c>
      <c r="D13499" s="12">
        <v>35303</v>
      </c>
      <c r="E13499" s="13" t="s">
        <v>19</v>
      </c>
      <c r="F13499" s="13" t="s">
        <v>8132</v>
      </c>
      <c r="G13499" s="14" t="s">
        <v>520</v>
      </c>
      <c r="H13499" s="15">
        <f>HYPERLINK("https://docs.wto.org/imrd/directdoc.asp?DDFDocuments/t/G/SPS/NARG4C1.WPF","EN")</f>
      </c>
      <c r="I13499" s="15">
        <f>HYPERLINK("https://docs.wto.org/imrd/directdoc.asp?DDFDocuments/u/G/SPS/NARG4C1.WPF","FR")</f>
      </c>
      <c r="J13499" s="15">
        <f>HYPERLINK("https://docs.wto.org/imrd/directdoc.asp?DDFDocuments/v/G/SPS/NARG4C1.WPF","ES")</f>
      </c>
    </row>
    <row r="13500">
      <c r="A13500" s="10" t="s">
        <v>23071</v>
      </c>
      <c r="B13500" s="11" t="s">
        <v>82</v>
      </c>
      <c r="C13500" s="10" t="s">
        <v>18</v>
      </c>
      <c r="D13500" s="12">
        <v>35303</v>
      </c>
      <c r="E13500" s="13" t="s">
        <v>23072</v>
      </c>
      <c r="F13500" s="13" t="s">
        <v>22700</v>
      </c>
      <c r="G13500" s="14"/>
      <c r="H13500" s="15">
        <f>HYPERLINK("https://docs.wto.org/imrd/directdoc.asp?DDFDocuments/t/G/SPS/NEEC31.WPF","EN")</f>
      </c>
      <c r="I13500" s="15">
        <f>HYPERLINK("https://docs.wto.org/imrd/directdoc.asp?DDFDocuments/u/G/SPS/NEEC31.WPF","FR")</f>
      </c>
      <c r="J13500" s="15">
        <f>HYPERLINK("https://docs.wto.org/imrd/directdoc.asp?DDFDocuments/v/G/SPS/NEEC31.WPF","ES")</f>
      </c>
    </row>
    <row r="13501">
      <c r="A13501" s="10" t="s">
        <v>23073</v>
      </c>
      <c r="B13501" s="11" t="s">
        <v>82</v>
      </c>
      <c r="C13501" s="10" t="s">
        <v>18</v>
      </c>
      <c r="D13501" s="12">
        <v>35300</v>
      </c>
      <c r="E13501" s="13" t="s">
        <v>23074</v>
      </c>
      <c r="F13501" s="13" t="s">
        <v>1550</v>
      </c>
      <c r="G13501" s="14"/>
      <c r="H13501" s="15">
        <f>HYPERLINK("https://docs.wto.org/imrd/directdoc.asp?DDFDocuments/t/G/SPS/NEEC33.WPF","EN")</f>
      </c>
      <c r="I13501" s="15">
        <f>HYPERLINK("https://docs.wto.org/imrd/directdoc.asp?DDFDocuments/u/G/SPS/NEEC33.WPF","FR")</f>
      </c>
      <c r="J13501" s="15">
        <f>HYPERLINK("https://docs.wto.org/imrd/directdoc.asp?DDFDocuments/v/G/SPS/NEEC33.WPF","ES")</f>
      </c>
    </row>
    <row r="13502">
      <c r="A13502" s="10" t="s">
        <v>23075</v>
      </c>
      <c r="B13502" s="11" t="s">
        <v>65</v>
      </c>
      <c r="C13502" s="10" t="s">
        <v>18</v>
      </c>
      <c r="D13502" s="12">
        <v>35291</v>
      </c>
      <c r="E13502" s="13" t="s">
        <v>23076</v>
      </c>
      <c r="F13502" s="13" t="s">
        <v>19656</v>
      </c>
      <c r="G13502" s="14"/>
      <c r="H13502" s="15">
        <f>HYPERLINK("https://docs.wto.org/imrd/directdoc.asp?DDFDocuments/t/G/SPS/NCHE1.WPF","EN")</f>
      </c>
      <c r="I13502" s="15">
        <f>HYPERLINK("https://docs.wto.org/imrd/directdoc.asp?DDFDocuments/u/G/SPS/NCHE1.WPF","FR")</f>
      </c>
      <c r="J13502" s="15">
        <f>HYPERLINK("https://docs.wto.org/imrd/directdoc.asp?DDFDocuments/v/G/SPS/NCHE1.WPF","ES")</f>
      </c>
    </row>
    <row r="13503">
      <c r="A13503" s="10" t="s">
        <v>23077</v>
      </c>
      <c r="B13503" s="11" t="s">
        <v>161</v>
      </c>
      <c r="C13503" s="10" t="s">
        <v>18</v>
      </c>
      <c r="D13503" s="12">
        <v>35286</v>
      </c>
      <c r="E13503" s="13" t="s">
        <v>10916</v>
      </c>
      <c r="F13503" s="13" t="s">
        <v>717</v>
      </c>
      <c r="G13503" s="14"/>
      <c r="H13503" s="15">
        <f>HYPERLINK("https://docs.wto.org/imrd/directdoc.asp?DDFDocuments/t/G/SPS/NUSA63.WPF","EN")</f>
      </c>
      <c r="I13503" s="15">
        <f>HYPERLINK("https://docs.wto.org/imrd/directdoc.asp?DDFDocuments/u/G/SPS/NUSA63.WPF","FR")</f>
      </c>
      <c r="J13503" s="15">
        <f>HYPERLINK("https://docs.wto.org/imrd/directdoc.asp?DDFDocuments/v/G/SPS/NUSA63.WPF","ES")</f>
      </c>
    </row>
    <row r="13504">
      <c r="A13504" s="10" t="s">
        <v>23078</v>
      </c>
      <c r="B13504" s="11" t="s">
        <v>72</v>
      </c>
      <c r="C13504" s="10" t="s">
        <v>18</v>
      </c>
      <c r="D13504" s="12">
        <v>35282</v>
      </c>
      <c r="E13504" s="13" t="s">
        <v>2478</v>
      </c>
      <c r="F13504" s="13" t="s">
        <v>144</v>
      </c>
      <c r="G13504" s="14"/>
      <c r="H13504" s="15">
        <f>HYPERLINK("https://docs.wto.org/imrd/directdoc.asp?DDFDocuments/t/G/SPS/NCAN11.WPF","EN")</f>
      </c>
      <c r="I13504" s="15">
        <f>HYPERLINK("https://docs.wto.org/imrd/directdoc.asp?DDFDocuments/u/G/SPS/NCAN11.WPF","FR")</f>
      </c>
      <c r="J13504" s="15">
        <f>HYPERLINK("https://docs.wto.org/imrd/directdoc.asp?DDFDocuments/v/G/SPS/NCAN11.WPF","ES")</f>
      </c>
    </row>
    <row r="13505">
      <c r="A13505" s="10" t="s">
        <v>23079</v>
      </c>
      <c r="B13505" s="11" t="s">
        <v>161</v>
      </c>
      <c r="C13505" s="10" t="s">
        <v>40</v>
      </c>
      <c r="D13505" s="12">
        <v>35278</v>
      </c>
      <c r="E13505" s="13" t="s">
        <v>19</v>
      </c>
      <c r="F13505" s="13" t="s">
        <v>5163</v>
      </c>
      <c r="G13505" s="14"/>
      <c r="H13505" s="15">
        <f>HYPERLINK("https://docs.wto.org/imrd/directdoc.asp?DDFDocuments/t/G/SPS/NUSA37A1.WPF","EN")</f>
      </c>
      <c r="I13505" s="15">
        <f>HYPERLINK("https://docs.wto.org/imrd/directdoc.asp?DDFDocuments/u/G/SPS/NUSA37A1.WPF","FR")</f>
      </c>
      <c r="J13505" s="15">
        <f>HYPERLINK("https://docs.wto.org/imrd/directdoc.asp?DDFDocuments/v/G/SPS/NUSA37A1.WPF","ES")</f>
      </c>
    </row>
    <row r="13506">
      <c r="A13506" s="10" t="s">
        <v>23080</v>
      </c>
      <c r="B13506" s="11" t="s">
        <v>134</v>
      </c>
      <c r="C13506" s="10" t="s">
        <v>12</v>
      </c>
      <c r="D13506" s="12">
        <v>35277</v>
      </c>
      <c r="E13506" s="13" t="s">
        <v>23081</v>
      </c>
      <c r="F13506" s="13" t="s">
        <v>8132</v>
      </c>
      <c r="G13506" s="14" t="s">
        <v>520</v>
      </c>
      <c r="H13506" s="15">
        <f>HYPERLINK("https://docs.wto.org/imrd/directdoc.asp?DDFDocuments/t/G/SPS/NTHA1.WPF","EN")</f>
      </c>
      <c r="I13506" s="15">
        <f>HYPERLINK("https://docs.wto.org/imrd/directdoc.asp?DDFDocuments/u/G/SPS/NTHA1.WPF","FR")</f>
      </c>
      <c r="J13506" s="15">
        <f>HYPERLINK("https://docs.wto.org/imrd/directdoc.asp?DDFDocuments/v/G/SPS/NTHA1.WPF","ES")</f>
      </c>
    </row>
    <row r="13507">
      <c r="A13507" s="10" t="s">
        <v>23082</v>
      </c>
      <c r="B13507" s="11" t="s">
        <v>161</v>
      </c>
      <c r="C13507" s="10" t="s">
        <v>18</v>
      </c>
      <c r="D13507" s="12">
        <v>35272</v>
      </c>
      <c r="E13507" s="13" t="s">
        <v>23083</v>
      </c>
      <c r="F13507" s="13" t="s">
        <v>2192</v>
      </c>
      <c r="G13507" s="14" t="s">
        <v>432</v>
      </c>
      <c r="H13507" s="15">
        <f>HYPERLINK("https://docs.wto.org/imrd/directdoc.asp?DDFDocuments/t/G/SPS/NUSA57.WPF","EN")</f>
      </c>
      <c r="I13507" s="15">
        <f>HYPERLINK("https://docs.wto.org/imrd/directdoc.asp?DDFDocuments/u/G/SPS/NUSA57.WPF","FR")</f>
      </c>
      <c r="J13507" s="15">
        <f>HYPERLINK("https://docs.wto.org/imrd/directdoc.asp?DDFDocuments/v/G/SPS/NUSA57.WPF","ES")</f>
      </c>
    </row>
    <row r="13508">
      <c r="A13508" s="10" t="s">
        <v>23084</v>
      </c>
      <c r="B13508" s="11" t="s">
        <v>233</v>
      </c>
      <c r="C13508" s="10" t="s">
        <v>12</v>
      </c>
      <c r="D13508" s="12">
        <v>35271</v>
      </c>
      <c r="E13508" s="13" t="s">
        <v>23085</v>
      </c>
      <c r="F13508" s="13" t="s">
        <v>7603</v>
      </c>
      <c r="G13508" s="14"/>
      <c r="H13508" s="15">
        <f>HYPERLINK("https://docs.wto.org/imrd/directdoc.asp?DDFDocuments/t/G/SPS/NPER1.WPF","EN")</f>
      </c>
      <c r="I13508" s="15">
        <f>HYPERLINK("https://docs.wto.org/imrd/directdoc.asp?DDFDocuments/u/G/SPS/NPER1.WPF","FR")</f>
      </c>
      <c r="J13508" s="15">
        <f>HYPERLINK("https://docs.wto.org/imrd/directdoc.asp?DDFDocuments/v/G/SPS/NPER1.WPF","ES")</f>
      </c>
    </row>
    <row r="13509">
      <c r="A13509" s="10" t="s">
        <v>23086</v>
      </c>
      <c r="B13509" s="11" t="s">
        <v>5747</v>
      </c>
      <c r="C13509" s="10" t="s">
        <v>18</v>
      </c>
      <c r="D13509" s="12">
        <v>35271</v>
      </c>
      <c r="E13509" s="13" t="s">
        <v>23087</v>
      </c>
      <c r="F13509" s="13" t="s">
        <v>23088</v>
      </c>
      <c r="G13509" s="14"/>
      <c r="H13509" s="15">
        <f>HYPERLINK("https://docs.wto.org/imrd/directdoc.asp?DDFDocuments/t/G/SPS/NSEN1.WPF","EN")</f>
      </c>
      <c r="I13509" s="15">
        <f>HYPERLINK("https://docs.wto.org/imrd/directdoc.asp?DDFDocuments/u/G/SPS/NSEN1.WPF","FR")</f>
      </c>
      <c r="J13509" s="15">
        <f>HYPERLINK("https://docs.wto.org/imrd/directdoc.asp?DDFDocuments/v/G/SPS/NSEN1.WPF","ES")</f>
      </c>
    </row>
    <row r="13510">
      <c r="A13510" s="10" t="s">
        <v>23089</v>
      </c>
      <c r="B13510" s="11" t="s">
        <v>7679</v>
      </c>
      <c r="C13510" s="10" t="s">
        <v>12</v>
      </c>
      <c r="D13510" s="12">
        <v>35271</v>
      </c>
      <c r="E13510" s="13" t="s">
        <v>23090</v>
      </c>
      <c r="F13510" s="13" t="s">
        <v>2192</v>
      </c>
      <c r="G13510" s="14" t="s">
        <v>17804</v>
      </c>
      <c r="H13510" s="15">
        <f>HYPERLINK("https://docs.wto.org/imrd/directdoc.asp?DDFDocuments/t/G/SPS/NSVN2.WPF","EN")</f>
      </c>
      <c r="I13510" s="15">
        <f>HYPERLINK("https://docs.wto.org/imrd/directdoc.asp?DDFDocuments/u/G/SPS/NSVN2.WPF","FR")</f>
      </c>
      <c r="J13510" s="15">
        <f>HYPERLINK("https://docs.wto.org/imrd/directdoc.asp?DDFDocuments/v/G/SPS/NSVN2.WPF","ES")</f>
      </c>
    </row>
    <row r="13511">
      <c r="A13511" s="10" t="s">
        <v>23091</v>
      </c>
      <c r="B13511" s="11" t="s">
        <v>2519</v>
      </c>
      <c r="C13511" s="10" t="s">
        <v>12</v>
      </c>
      <c r="D13511" s="12">
        <v>35264</v>
      </c>
      <c r="E13511" s="13" t="s">
        <v>23092</v>
      </c>
      <c r="F13511" s="13" t="s">
        <v>158</v>
      </c>
      <c r="G13511" s="14" t="s">
        <v>204</v>
      </c>
      <c r="H13511" s="15">
        <f>HYPERLINK("https://docs.wto.org/imrd/directdoc.asp?DDFDocuments/q/G/SPS/NNOR3.pdf","EN")</f>
      </c>
      <c r="I13511" s="15">
        <f>HYPERLINK("https://docs.wto.org/imrd/directdoc.asp?DDFDocuments/r/G/SPS/NNOR3.pdf","FR")</f>
      </c>
      <c r="J13511" s="15">
        <f>HYPERLINK("https://docs.wto.org/imrd/directdoc.asp?DDFDocuments/s/G/SPS/NNOR3.pdf","ES")</f>
      </c>
    </row>
    <row r="13512">
      <c r="A13512" s="10" t="s">
        <v>23093</v>
      </c>
      <c r="B13512" s="11" t="s">
        <v>183</v>
      </c>
      <c r="C13512" s="10" t="s">
        <v>18</v>
      </c>
      <c r="D13512" s="12">
        <v>35263</v>
      </c>
      <c r="E13512" s="13" t="s">
        <v>23094</v>
      </c>
      <c r="F13512" s="13" t="s">
        <v>1282</v>
      </c>
      <c r="G13512" s="14"/>
      <c r="H13512" s="15">
        <f>HYPERLINK("https://docs.wto.org/imrd/directdoc.asp?DDFDocuments/t/G/SPS/NARG5.WPF","EN")</f>
      </c>
      <c r="I13512" s="15">
        <f>HYPERLINK("https://docs.wto.org/imrd/directdoc.asp?DDFDocuments/u/G/SPS/NARG5.WPF","FR")</f>
      </c>
      <c r="J13512" s="15">
        <f>HYPERLINK("https://docs.wto.org/imrd/directdoc.asp?DDFDocuments/v/G/SPS/NARG5.WPF","ES")</f>
      </c>
    </row>
    <row r="13513">
      <c r="A13513" s="10" t="s">
        <v>23095</v>
      </c>
      <c r="B13513" s="11" t="s">
        <v>183</v>
      </c>
      <c r="C13513" s="10" t="s">
        <v>18</v>
      </c>
      <c r="D13513" s="12">
        <v>35263</v>
      </c>
      <c r="E13513" s="13" t="s">
        <v>1672</v>
      </c>
      <c r="F13513" s="13" t="s">
        <v>144</v>
      </c>
      <c r="G13513" s="14"/>
      <c r="H13513" s="15">
        <f>HYPERLINK("https://docs.wto.org/imrd/directdoc.asp?DDFDocuments/t/G/SPS/NARG6.WPF","EN")</f>
      </c>
      <c r="I13513" s="15">
        <f>HYPERLINK("https://docs.wto.org/imrd/directdoc.asp?DDFDocuments/u/G/SPS/NARG6.WPF","FR")</f>
      </c>
      <c r="J13513" s="15">
        <f>HYPERLINK("https://docs.wto.org/imrd/directdoc.asp?DDFDocuments/v/G/SPS/NARG6.WPF","ES")</f>
      </c>
    </row>
    <row r="13514">
      <c r="A13514" s="10" t="s">
        <v>23096</v>
      </c>
      <c r="B13514" s="11" t="s">
        <v>183</v>
      </c>
      <c r="C13514" s="10" t="s">
        <v>18</v>
      </c>
      <c r="D13514" s="12">
        <v>35262</v>
      </c>
      <c r="E13514" s="13" t="s">
        <v>23097</v>
      </c>
      <c r="F13514" s="13" t="s">
        <v>1282</v>
      </c>
      <c r="G13514" s="14"/>
      <c r="H13514" s="15">
        <f>HYPERLINK("https://docs.wto.org/imrd/directdoc.asp?DDFDocuments/t/G/SPS/NARG7.WPF","EN")</f>
      </c>
      <c r="I13514" s="15">
        <f>HYPERLINK("https://docs.wto.org/imrd/directdoc.asp?DDFDocuments/u/G/SPS/NARG7.WPF","FR")</f>
      </c>
      <c r="J13514" s="15">
        <f>HYPERLINK("https://docs.wto.org/imrd/directdoc.asp?DDFDocuments/v/G/SPS/NARG7.WPF","ES")</f>
      </c>
    </row>
    <row r="13515">
      <c r="A13515" s="10" t="s">
        <v>23098</v>
      </c>
      <c r="B13515" s="11" t="s">
        <v>161</v>
      </c>
      <c r="C13515" s="10" t="s">
        <v>18</v>
      </c>
      <c r="D13515" s="12">
        <v>35261</v>
      </c>
      <c r="E13515" s="13" t="s">
        <v>23099</v>
      </c>
      <c r="F13515" s="13" t="s">
        <v>158</v>
      </c>
      <c r="G13515" s="14"/>
      <c r="H13515" s="15">
        <f>HYPERLINK("https://docs.wto.org/imrd/directdoc.asp?DDFDocuments/t/G/SPS/NUSA54.WPF","EN")</f>
      </c>
      <c r="I13515" s="15">
        <f>HYPERLINK("https://docs.wto.org/imrd/directdoc.asp?DDFDocuments/u/G/SPS/NUSA54.WPF","FR")</f>
      </c>
      <c r="J13515" s="15">
        <f>HYPERLINK("https://docs.wto.org/imrd/directdoc.asp?DDFDocuments/v/G/SPS/NUSA54.WPF","ES")</f>
      </c>
    </row>
    <row r="13516">
      <c r="A13516" s="10" t="s">
        <v>23100</v>
      </c>
      <c r="B13516" s="11" t="s">
        <v>195</v>
      </c>
      <c r="C13516" s="10" t="s">
        <v>18</v>
      </c>
      <c r="D13516" s="12">
        <v>35257</v>
      </c>
      <c r="E13516" s="13" t="s">
        <v>23101</v>
      </c>
      <c r="F13516" s="13" t="s">
        <v>144</v>
      </c>
      <c r="G13516" s="14" t="s">
        <v>3481</v>
      </c>
      <c r="H13516" s="15">
        <f>HYPERLINK("https://docs.wto.org/imrd/directdoc.asp?DDFDocuments/t/G/SPS/NNZL6.WPF","EN")</f>
      </c>
      <c r="I13516" s="15">
        <f>HYPERLINK("https://docs.wto.org/imrd/directdoc.asp?DDFDocuments/u/G/SPS/NNZL6.WPF","FR")</f>
      </c>
      <c r="J13516" s="15">
        <f>HYPERLINK("https://docs.wto.org/imrd/directdoc.asp?DDFDocuments/v/G/SPS/NNZL6.WPF","ES")</f>
      </c>
    </row>
    <row r="13517">
      <c r="A13517" s="10" t="s">
        <v>23102</v>
      </c>
      <c r="B13517" s="11" t="s">
        <v>183</v>
      </c>
      <c r="C13517" s="10" t="s">
        <v>12</v>
      </c>
      <c r="D13517" s="12">
        <v>35255</v>
      </c>
      <c r="E13517" s="13" t="s">
        <v>23103</v>
      </c>
      <c r="F13517" s="13" t="s">
        <v>8132</v>
      </c>
      <c r="G13517" s="14" t="s">
        <v>520</v>
      </c>
      <c r="H13517" s="15">
        <f>HYPERLINK("https://docs.wto.org/imrd/directdoc.asp?DDFDocuments/t/G/SPS/NARG4.WPF","EN")</f>
      </c>
      <c r="I13517" s="15">
        <f>HYPERLINK("https://docs.wto.org/imrd/directdoc.asp?DDFDocuments/u/G/SPS/NARG4.WPF","FR")</f>
      </c>
      <c r="J13517" s="15">
        <f>HYPERLINK("https://docs.wto.org/imrd/directdoc.asp?DDFDocuments/v/G/SPS/NARG4.WPF","ES")</f>
      </c>
    </row>
    <row r="13518">
      <c r="A13518" s="10" t="s">
        <v>23104</v>
      </c>
      <c r="B13518" s="11" t="s">
        <v>82</v>
      </c>
      <c r="C13518" s="10" t="s">
        <v>18</v>
      </c>
      <c r="D13518" s="12">
        <v>35255</v>
      </c>
      <c r="E13518" s="13" t="s">
        <v>23105</v>
      </c>
      <c r="F13518" s="13" t="s">
        <v>1282</v>
      </c>
      <c r="G13518" s="14"/>
      <c r="H13518" s="15">
        <f>HYPERLINK("https://docs.wto.org/imrd/directdoc.asp?DDFDocuments/t/G/SPS/NEEC29.WPF","EN")</f>
      </c>
      <c r="I13518" s="15">
        <f>HYPERLINK("https://docs.wto.org/imrd/directdoc.asp?DDFDocuments/u/G/SPS/NEEC29.WPF","FR")</f>
      </c>
      <c r="J13518" s="15">
        <f>HYPERLINK("https://docs.wto.org/imrd/directdoc.asp?DDFDocuments/v/G/SPS/NEEC29.WPF","ES")</f>
      </c>
    </row>
    <row r="13519">
      <c r="A13519" s="10" t="s">
        <v>23106</v>
      </c>
      <c r="B13519" s="11" t="s">
        <v>34</v>
      </c>
      <c r="C13519" s="10" t="s">
        <v>18</v>
      </c>
      <c r="D13519" s="12">
        <v>35254</v>
      </c>
      <c r="E13519" s="13" t="s">
        <v>23107</v>
      </c>
      <c r="F13519" s="13" t="s">
        <v>144</v>
      </c>
      <c r="G13519" s="14"/>
      <c r="H13519" s="15">
        <f>HYPERLINK("https://docs.wto.org/imrd/directdoc.asp?DDFDocuments/q/G/SPS/NJPN14.pdf","EN")</f>
      </c>
      <c r="I13519" s="15">
        <f>HYPERLINK("https://docs.wto.org/imrd/directdoc.asp?DDFDocuments/r/G/SPS/NJPN14.pdf","FR")</f>
      </c>
      <c r="J13519" s="15">
        <f>HYPERLINK("https://docs.wto.org/imrd/directdoc.asp?DDFDocuments/s/G/SPS/NJPN14.pdf","ES")</f>
      </c>
    </row>
    <row r="13520">
      <c r="A13520" s="10" t="s">
        <v>23108</v>
      </c>
      <c r="B13520" s="11" t="s">
        <v>2519</v>
      </c>
      <c r="C13520" s="10" t="s">
        <v>12</v>
      </c>
      <c r="D13520" s="12">
        <v>35254</v>
      </c>
      <c r="E13520" s="13" t="s">
        <v>23092</v>
      </c>
      <c r="F13520" s="13" t="s">
        <v>158</v>
      </c>
      <c r="G13520" s="14" t="s">
        <v>1093</v>
      </c>
      <c r="H13520" s="15">
        <f>HYPERLINK("https://docs.wto.org/imrd/directdoc.asp?DDFDocuments/q/G/SPS/NNOR2.pdf","EN")</f>
      </c>
      <c r="I13520" s="15">
        <f>HYPERLINK("https://docs.wto.org/imrd/directdoc.asp?DDFDocuments/r/G/SPS/NNOR2.pdf","FR")</f>
      </c>
      <c r="J13520" s="15">
        <f>HYPERLINK("https://docs.wto.org/imrd/directdoc.asp?DDFDocuments/s/G/SPS/NNOR2.pdf","ES")</f>
      </c>
    </row>
    <row r="13521">
      <c r="A13521" s="10" t="s">
        <v>23109</v>
      </c>
      <c r="B13521" s="11" t="s">
        <v>95</v>
      </c>
      <c r="C13521" s="10" t="s">
        <v>12</v>
      </c>
      <c r="D13521" s="12">
        <v>35251</v>
      </c>
      <c r="E13521" s="13" t="s">
        <v>11708</v>
      </c>
      <c r="F13521" s="13" t="s">
        <v>158</v>
      </c>
      <c r="G13521" s="14"/>
      <c r="H13521" s="15">
        <f>HYPERLINK("https://docs.wto.org/imrd/directdoc.asp?DDFDocuments/t/G/SPS/NBRA12.WPF","EN")</f>
      </c>
      <c r="I13521" s="15">
        <f>HYPERLINK("https://docs.wto.org/imrd/directdoc.asp?DDFDocuments/u/G/SPS/NBRA12.WPF","FR")</f>
      </c>
      <c r="J13521" s="15">
        <f>HYPERLINK("https://docs.wto.org/imrd/directdoc.asp?DDFDocuments/v/G/SPS/NBRA12.WPF","ES")</f>
      </c>
    </row>
    <row r="13522">
      <c r="A13522" s="10" t="s">
        <v>23110</v>
      </c>
      <c r="B13522" s="11" t="s">
        <v>520</v>
      </c>
      <c r="C13522" s="10" t="s">
        <v>12</v>
      </c>
      <c r="D13522" s="12">
        <v>35251</v>
      </c>
      <c r="E13522" s="13" t="s">
        <v>23111</v>
      </c>
      <c r="F13522" s="13" t="s">
        <v>8132</v>
      </c>
      <c r="G13522" s="14"/>
      <c r="H13522" s="15">
        <f>HYPERLINK("https://docs.wto.org/imrd/directdoc.asp?DDFDocuments/t/G/SPS/NGBR1.WPF","EN")</f>
      </c>
      <c r="I13522" s="15">
        <f>HYPERLINK("https://docs.wto.org/imrd/directdoc.asp?DDFDocuments/u/G/SPS/NGBR1.WPF","FR")</f>
      </c>
      <c r="J13522" s="15">
        <f>HYPERLINK("https://docs.wto.org/imrd/directdoc.asp?DDFDocuments/v/G/SPS/NGBR1.WPF","ES")</f>
      </c>
    </row>
    <row r="13523">
      <c r="A13523" s="10" t="s">
        <v>23112</v>
      </c>
      <c r="B13523" s="11" t="s">
        <v>153</v>
      </c>
      <c r="C13523" s="10" t="s">
        <v>18</v>
      </c>
      <c r="D13523" s="12">
        <v>35251</v>
      </c>
      <c r="E13523" s="13" t="s">
        <v>23113</v>
      </c>
      <c r="F13523" s="13" t="s">
        <v>733</v>
      </c>
      <c r="G13523" s="14"/>
      <c r="H13523" s="15">
        <f>HYPERLINK("https://docs.wto.org/imrd/directdoc.asp?DDFDocuments/t/G/SPS/NKOR28.WPF","EN")</f>
      </c>
      <c r="I13523" s="15">
        <f>HYPERLINK("https://docs.wto.org/imrd/directdoc.asp?DDFDocuments/u/G/SPS/NKOR28.WPF","FR")</f>
      </c>
      <c r="J13523" s="15">
        <f>HYPERLINK("https://docs.wto.org/imrd/directdoc.asp?DDFDocuments/v/G/SPS/NKOR28.WPF","ES")</f>
      </c>
    </row>
    <row r="13524">
      <c r="A13524" s="10" t="s">
        <v>23114</v>
      </c>
      <c r="B13524" s="11" t="s">
        <v>82</v>
      </c>
      <c r="C13524" s="10" t="s">
        <v>12</v>
      </c>
      <c r="D13524" s="12">
        <v>35249</v>
      </c>
      <c r="E13524" s="13" t="s">
        <v>23115</v>
      </c>
      <c r="F13524" s="13" t="s">
        <v>8132</v>
      </c>
      <c r="G13524" s="14"/>
      <c r="H13524" s="15">
        <f>HYPERLINK("https://docs.wto.org/imrd/directdoc.asp?DDFDocuments/t/G/SPS/NEEC28.WPF","EN")</f>
      </c>
      <c r="I13524" s="15">
        <f>HYPERLINK("https://docs.wto.org/imrd/directdoc.asp?DDFDocuments/u/G/SPS/NEEC28.WPF","FR")</f>
      </c>
      <c r="J13524" s="15">
        <f>HYPERLINK("https://docs.wto.org/imrd/directdoc.asp?DDFDocuments/v/G/SPS/NEEC28.WPF","ES")</f>
      </c>
    </row>
    <row r="13525">
      <c r="A13525" s="10" t="s">
        <v>23116</v>
      </c>
      <c r="B13525" s="11" t="s">
        <v>161</v>
      </c>
      <c r="C13525" s="10" t="s">
        <v>18</v>
      </c>
      <c r="D13525" s="12">
        <v>35233</v>
      </c>
      <c r="E13525" s="13" t="s">
        <v>8963</v>
      </c>
      <c r="F13525" s="13" t="s">
        <v>144</v>
      </c>
      <c r="G13525" s="14"/>
      <c r="H13525" s="15">
        <f>HYPERLINK("https://docs.wto.org/imrd/directdoc.asp?DDFDocuments/t/G/SPS/NUSA48.WPF","EN")</f>
      </c>
      <c r="I13525" s="15">
        <f>HYPERLINK("https://docs.wto.org/imrd/directdoc.asp?DDFDocuments/u/G/SPS/NUSA48.WPF","FR")</f>
      </c>
      <c r="J13525" s="15">
        <f>HYPERLINK("https://docs.wto.org/imrd/directdoc.asp?DDFDocuments/v/G/SPS/NUSA48.WPF","ES")</f>
      </c>
    </row>
    <row r="13526">
      <c r="A13526" s="10" t="s">
        <v>23117</v>
      </c>
      <c r="B13526" s="11" t="s">
        <v>153</v>
      </c>
      <c r="C13526" s="10" t="s">
        <v>18</v>
      </c>
      <c r="D13526" s="12">
        <v>35230</v>
      </c>
      <c r="E13526" s="13" t="s">
        <v>3159</v>
      </c>
      <c r="F13526" s="13" t="s">
        <v>158</v>
      </c>
      <c r="G13526" s="14"/>
      <c r="H13526" s="15">
        <f>HYPERLINK("https://docs.wto.org/imrd/directdoc.asp?DDFDocuments/t/G/SPS/NKOR26.WPF","EN")</f>
      </c>
      <c r="I13526" s="15">
        <f>HYPERLINK("https://docs.wto.org/imrd/directdoc.asp?DDFDocuments/u/G/SPS/NKOR26.WPF","FR")</f>
      </c>
      <c r="J13526" s="15">
        <f>HYPERLINK("https://docs.wto.org/imrd/directdoc.asp?DDFDocuments/v/G/SPS/NKOR26.WPF","ES")</f>
      </c>
    </row>
    <row r="13527">
      <c r="A13527" s="10" t="s">
        <v>23118</v>
      </c>
      <c r="B13527" s="11" t="s">
        <v>127</v>
      </c>
      <c r="C13527" s="10" t="s">
        <v>12</v>
      </c>
      <c r="D13527" s="12">
        <v>35229</v>
      </c>
      <c r="E13527" s="13" t="s">
        <v>23119</v>
      </c>
      <c r="F13527" s="13" t="s">
        <v>8132</v>
      </c>
      <c r="G13527" s="14" t="s">
        <v>520</v>
      </c>
      <c r="H13527" s="15">
        <f>HYPERLINK("https://docs.wto.org/imrd/directdoc.asp?DDFDocuments/t/G/SPS/NHKG2.WPF","EN")</f>
      </c>
      <c r="I13527" s="15">
        <f>HYPERLINK("https://docs.wto.org/imrd/directdoc.asp?DDFDocuments/u/G/SPS/NHKG2.WPF","FR")</f>
      </c>
      <c r="J13527" s="15">
        <f>HYPERLINK("https://docs.wto.org/imrd/directdoc.asp?DDFDocuments/v/G/SPS/NHKG2.WPF","ES")</f>
      </c>
    </row>
    <row r="13528">
      <c r="A13528" s="10" t="s">
        <v>23120</v>
      </c>
      <c r="B13528" s="11" t="s">
        <v>161</v>
      </c>
      <c r="C13528" s="10" t="s">
        <v>18</v>
      </c>
      <c r="D13528" s="12">
        <v>35229</v>
      </c>
      <c r="E13528" s="13" t="s">
        <v>23121</v>
      </c>
      <c r="F13528" s="13" t="s">
        <v>144</v>
      </c>
      <c r="G13528" s="14"/>
      <c r="H13528" s="15">
        <f>HYPERLINK("https://docs.wto.org/imrd/directdoc.asp?DDFDocuments/t/G/SPS/NUSA47.WPF","EN")</f>
      </c>
      <c r="I13528" s="15">
        <f>HYPERLINK("https://docs.wto.org/imrd/directdoc.asp?DDFDocuments/u/G/SPS/NUSA47.WPF","FR")</f>
      </c>
      <c r="J13528" s="15">
        <f>HYPERLINK("https://docs.wto.org/imrd/directdoc.asp?DDFDocuments/v/G/SPS/NUSA47.WPF","ES")</f>
      </c>
    </row>
    <row r="13529">
      <c r="A13529" s="10" t="s">
        <v>23122</v>
      </c>
      <c r="B13529" s="11" t="s">
        <v>365</v>
      </c>
      <c r="C13529" s="10" t="s">
        <v>12</v>
      </c>
      <c r="D13529" s="12">
        <v>35214</v>
      </c>
      <c r="E13529" s="13" t="s">
        <v>23123</v>
      </c>
      <c r="F13529" s="13" t="s">
        <v>21056</v>
      </c>
      <c r="G13529" s="14"/>
      <c r="H13529" s="15">
        <f>HYPERLINK("https://docs.wto.org/imrd/directdoc.asp?DDFDocuments/t/G/SPS/NCHL1.WPF","EN")</f>
      </c>
      <c r="I13529" s="15">
        <f>HYPERLINK("https://docs.wto.org/imrd/directdoc.asp?DDFDocuments/u/G/SPS/NCHL1.WPF","FR")</f>
      </c>
      <c r="J13529" s="15">
        <f>HYPERLINK("https://docs.wto.org/imrd/directdoc.asp?DDFDocuments/v/G/SPS/NCHL1.WPF","ES")</f>
      </c>
    </row>
    <row r="13530">
      <c r="A13530" s="10" t="s">
        <v>23124</v>
      </c>
      <c r="B13530" s="11" t="s">
        <v>183</v>
      </c>
      <c r="C13530" s="10" t="s">
        <v>12</v>
      </c>
      <c r="D13530" s="12">
        <v>35213</v>
      </c>
      <c r="E13530" s="13" t="s">
        <v>23125</v>
      </c>
      <c r="F13530" s="13" t="s">
        <v>7603</v>
      </c>
      <c r="G13530" s="14"/>
      <c r="H13530" s="15">
        <f>HYPERLINK("https://docs.wto.org/imrd/directdoc.asp?DDFDocuments/t/G/SPS/NARG3.WPF","EN")</f>
      </c>
      <c r="I13530" s="15">
        <f>HYPERLINK("https://docs.wto.org/imrd/directdoc.asp?DDFDocuments/u/G/SPS/NARG3.WPF","FR")</f>
      </c>
      <c r="J13530" s="15">
        <f>HYPERLINK("https://docs.wto.org/imrd/directdoc.asp?DDFDocuments/v/G/SPS/NARG3.WPF","ES")</f>
      </c>
    </row>
    <row r="13531">
      <c r="A13531" s="10" t="s">
        <v>23126</v>
      </c>
      <c r="B13531" s="11" t="s">
        <v>87</v>
      </c>
      <c r="C13531" s="10" t="s">
        <v>18</v>
      </c>
      <c r="D13531" s="12">
        <v>35209</v>
      </c>
      <c r="E13531" s="13" t="s">
        <v>14897</v>
      </c>
      <c r="F13531" s="13" t="s">
        <v>6597</v>
      </c>
      <c r="G13531" s="14"/>
      <c r="H13531" s="15">
        <f>HYPERLINK("https://docs.wto.org/imrd/directdoc.asp?DDFDocuments/t/G/SPS/NMEX109.WPF","EN")</f>
      </c>
      <c r="I13531" s="15">
        <f>HYPERLINK("https://docs.wto.org/imrd/directdoc.asp?DDFDocuments/u/G/SPS/NMEX109.WPF","FR")</f>
      </c>
      <c r="J13531" s="15">
        <f>HYPERLINK("https://docs.wto.org/imrd/directdoc.asp?DDFDocuments/v/G/SPS/NMEX109.WPF","ES")</f>
      </c>
    </row>
    <row r="13532">
      <c r="A13532" s="10" t="s">
        <v>23127</v>
      </c>
      <c r="B13532" s="11" t="s">
        <v>779</v>
      </c>
      <c r="C13532" s="10" t="s">
        <v>12</v>
      </c>
      <c r="D13532" s="12">
        <v>35209</v>
      </c>
      <c r="E13532" s="13" t="s">
        <v>23128</v>
      </c>
      <c r="F13532" s="13" t="s">
        <v>23129</v>
      </c>
      <c r="G13532" s="14" t="s">
        <v>520</v>
      </c>
      <c r="H13532" s="15">
        <f>HYPERLINK("https://docs.wto.org/imrd/directdoc.asp?DDFDocuments/q/G/SPS/NURY1.pdf","EN")</f>
      </c>
      <c r="I13532" s="15">
        <f>HYPERLINK("https://docs.wto.org/imrd/directdoc.asp?DDFDocuments/r/G/SPS/NURY1.pdf","FR")</f>
      </c>
      <c r="J13532" s="15">
        <f>HYPERLINK("https://docs.wto.org/imrd/directdoc.asp?DDFDocuments/s/G/SPS/NURY1.pdf","ES")</f>
      </c>
    </row>
    <row r="13533">
      <c r="A13533" s="10" t="s">
        <v>23130</v>
      </c>
      <c r="B13533" s="11" t="s">
        <v>161</v>
      </c>
      <c r="C13533" s="10" t="s">
        <v>18</v>
      </c>
      <c r="D13533" s="12">
        <v>35208</v>
      </c>
      <c r="E13533" s="13" t="s">
        <v>971</v>
      </c>
      <c r="F13533" s="13" t="s">
        <v>144</v>
      </c>
      <c r="G13533" s="14"/>
      <c r="H13533" s="15">
        <f>HYPERLINK("https://docs.wto.org/imrd/directdoc.asp?DDFDocuments/t/G/SPS/NUSA43.WPF","EN")</f>
      </c>
      <c r="I13533" s="15">
        <f>HYPERLINK("https://docs.wto.org/imrd/directdoc.asp?DDFDocuments/u/G/SPS/NUSA43.WPF","FR")</f>
      </c>
      <c r="J13533" s="15">
        <f>HYPERLINK("https://docs.wto.org/imrd/directdoc.asp?DDFDocuments/v/G/SPS/NUSA43.WPF","ES")</f>
      </c>
    </row>
    <row r="13534">
      <c r="A13534" s="10" t="s">
        <v>23131</v>
      </c>
      <c r="B13534" s="11" t="s">
        <v>161</v>
      </c>
      <c r="C13534" s="10" t="s">
        <v>18</v>
      </c>
      <c r="D13534" s="12">
        <v>35193</v>
      </c>
      <c r="E13534" s="13" t="s">
        <v>20933</v>
      </c>
      <c r="F13534" s="13" t="s">
        <v>186</v>
      </c>
      <c r="G13534" s="14"/>
      <c r="H13534" s="15">
        <f>HYPERLINK("https://docs.wto.org/imrd/directdoc.asp?DDFDocuments/t/G/SPS/NUSA40.WPF","EN")</f>
      </c>
      <c r="I13534" s="15">
        <f>HYPERLINK("https://docs.wto.org/imrd/directdoc.asp?DDFDocuments/u/G/SPS/NUSA40.WPF","FR")</f>
      </c>
      <c r="J13534" s="15">
        <f>HYPERLINK("https://docs.wto.org/imrd/directdoc.asp?DDFDocuments/v/G/SPS/NUSA40.WPF","ES")</f>
      </c>
    </row>
    <row r="13535">
      <c r="A13535" s="10" t="s">
        <v>23132</v>
      </c>
      <c r="B13535" s="11" t="s">
        <v>87</v>
      </c>
      <c r="C13535" s="10" t="s">
        <v>18</v>
      </c>
      <c r="D13535" s="12">
        <v>35191</v>
      </c>
      <c r="E13535" s="13" t="s">
        <v>21784</v>
      </c>
      <c r="F13535" s="13" t="s">
        <v>8690</v>
      </c>
      <c r="G13535" s="14"/>
      <c r="H13535" s="15">
        <f>HYPERLINK("https://docs.wto.org/imrd/directdoc.asp?DDFDocuments/t/G/SPS/NMEX108.WPF","EN")</f>
      </c>
      <c r="I13535" s="15">
        <f>HYPERLINK("https://docs.wto.org/imrd/directdoc.asp?DDFDocuments/u/G/SPS/NMEX108.WPF","FR")</f>
      </c>
      <c r="J13535" s="15">
        <f>HYPERLINK("https://docs.wto.org/imrd/directdoc.asp?DDFDocuments/v/G/SPS/NMEX108.WPF","ES")</f>
      </c>
    </row>
    <row r="13536">
      <c r="A13536" s="10" t="s">
        <v>23133</v>
      </c>
      <c r="B13536" s="11" t="s">
        <v>95</v>
      </c>
      <c r="C13536" s="10" t="s">
        <v>18</v>
      </c>
      <c r="D13536" s="12">
        <v>35187</v>
      </c>
      <c r="E13536" s="13" t="s">
        <v>23134</v>
      </c>
      <c r="F13536" s="13" t="s">
        <v>6597</v>
      </c>
      <c r="G13536" s="14"/>
      <c r="H13536" s="15">
        <f>HYPERLINK("https://docs.wto.org/imrd/directdoc.asp?DDFDocuments/t/G/SPS/NBRA10.WPF","EN")</f>
      </c>
      <c r="I13536" s="15">
        <f>HYPERLINK("https://docs.wto.org/imrd/directdoc.asp?DDFDocuments/u/G/SPS/NBRA10.WPF","FR")</f>
      </c>
      <c r="J13536" s="15">
        <f>HYPERLINK("https://docs.wto.org/imrd/directdoc.asp?DDFDocuments/v/G/SPS/NBRA10.WPF","ES")</f>
      </c>
    </row>
    <row r="13537">
      <c r="A13537" s="10" t="s">
        <v>23135</v>
      </c>
      <c r="B13537" s="11" t="s">
        <v>95</v>
      </c>
      <c r="C13537" s="10" t="s">
        <v>18</v>
      </c>
      <c r="D13537" s="12">
        <v>35187</v>
      </c>
      <c r="E13537" s="13" t="s">
        <v>11708</v>
      </c>
      <c r="F13537" s="13" t="s">
        <v>992</v>
      </c>
      <c r="G13537" s="14"/>
      <c r="H13537" s="15">
        <f>HYPERLINK("https://docs.wto.org/imrd/directdoc.asp?DDFDocuments/t/G/SPS/NBRA11.WPF","EN")</f>
      </c>
      <c r="I13537" s="15">
        <f>HYPERLINK("https://docs.wto.org/imrd/directdoc.asp?DDFDocuments/u/G/SPS/NBRA11.WPF","FR")</f>
      </c>
      <c r="J13537" s="15">
        <f>HYPERLINK("https://docs.wto.org/imrd/directdoc.asp?DDFDocuments/v/G/SPS/NBRA11.WPF","ES")</f>
      </c>
    </row>
    <row r="13538">
      <c r="A13538" s="10" t="s">
        <v>23136</v>
      </c>
      <c r="B13538" s="11" t="s">
        <v>95</v>
      </c>
      <c r="C13538" s="10" t="s">
        <v>18</v>
      </c>
      <c r="D13538" s="12">
        <v>35187</v>
      </c>
      <c r="E13538" s="13" t="s">
        <v>23137</v>
      </c>
      <c r="F13538" s="13" t="s">
        <v>158</v>
      </c>
      <c r="G13538" s="14"/>
      <c r="H13538" s="15">
        <f>HYPERLINK("https://docs.wto.org/imrd/directdoc.asp?DDFDocuments/t/G/SPS/NBRA2.WPF","EN")</f>
      </c>
      <c r="I13538" s="15">
        <f>HYPERLINK("https://docs.wto.org/imrd/directdoc.asp?DDFDocuments/u/G/SPS/NBRA2.WPF","FR")</f>
      </c>
      <c r="J13538" s="15">
        <f>HYPERLINK("https://docs.wto.org/imrd/directdoc.asp?DDFDocuments/v/G/SPS/NBRA2.WPF","ES")</f>
      </c>
    </row>
    <row r="13539">
      <c r="A13539" s="10" t="s">
        <v>23138</v>
      </c>
      <c r="B13539" s="11" t="s">
        <v>95</v>
      </c>
      <c r="C13539" s="10" t="s">
        <v>18</v>
      </c>
      <c r="D13539" s="12">
        <v>35187</v>
      </c>
      <c r="E13539" s="13" t="s">
        <v>11708</v>
      </c>
      <c r="F13539" s="13" t="s">
        <v>992</v>
      </c>
      <c r="G13539" s="14"/>
      <c r="H13539" s="15">
        <f>HYPERLINK("https://docs.wto.org/imrd/directdoc.asp?DDFDocuments/t/G/SPS/NBRA3.WPF","EN")</f>
      </c>
      <c r="I13539" s="15">
        <f>HYPERLINK("https://docs.wto.org/imrd/directdoc.asp?DDFDocuments/u/G/SPS/NBRA3.WPF","FR")</f>
      </c>
      <c r="J13539" s="15">
        <f>HYPERLINK("https://docs.wto.org/imrd/directdoc.asp?DDFDocuments/v/G/SPS/NBRA3.WPF","ES")</f>
      </c>
    </row>
    <row r="13540">
      <c r="A13540" s="10" t="s">
        <v>23139</v>
      </c>
      <c r="B13540" s="11" t="s">
        <v>82</v>
      </c>
      <c r="C13540" s="10" t="s">
        <v>18</v>
      </c>
      <c r="D13540" s="12">
        <v>35187</v>
      </c>
      <c r="E13540" s="13" t="s">
        <v>23140</v>
      </c>
      <c r="F13540" s="13" t="s">
        <v>24</v>
      </c>
      <c r="G13540" s="14"/>
      <c r="H13540" s="15">
        <f>HYPERLINK("https://docs.wto.org/imrd/directdoc.asp?DDFDocuments/t/G/SPS/NEEC27.WPF","EN")</f>
      </c>
      <c r="I13540" s="15">
        <f>HYPERLINK("https://docs.wto.org/imrd/directdoc.asp?DDFDocuments/u/G/SPS/NEEC27.WPF","FR")</f>
      </c>
      <c r="J13540" s="15">
        <f>HYPERLINK("https://docs.wto.org/imrd/directdoc.asp?DDFDocuments/v/G/SPS/NEEC27.WPF","ES")</f>
      </c>
    </row>
    <row r="13541">
      <c r="A13541" s="10" t="s">
        <v>23141</v>
      </c>
      <c r="B13541" s="11" t="s">
        <v>161</v>
      </c>
      <c r="C13541" s="10" t="s">
        <v>18</v>
      </c>
      <c r="D13541" s="12">
        <v>35187</v>
      </c>
      <c r="E13541" s="13" t="s">
        <v>22723</v>
      </c>
      <c r="F13541" s="13" t="s">
        <v>3627</v>
      </c>
      <c r="G13541" s="14"/>
      <c r="H13541" s="15">
        <f>HYPERLINK("https://docs.wto.org/imrd/directdoc.asp?DDFDocuments/t/G/SPS/NUSA37.WPF","EN")</f>
      </c>
      <c r="I13541" s="15">
        <f>HYPERLINK("https://docs.wto.org/imrd/directdoc.asp?DDFDocuments/u/G/SPS/NUSA37.WPF","FR")</f>
      </c>
      <c r="J13541" s="15">
        <f>HYPERLINK("https://docs.wto.org/imrd/directdoc.asp?DDFDocuments/v/G/SPS/NUSA37.WPF","ES")</f>
      </c>
    </row>
    <row r="13542">
      <c r="A13542" s="10" t="s">
        <v>23142</v>
      </c>
      <c r="B13542" s="11" t="s">
        <v>87</v>
      </c>
      <c r="C13542" s="10" t="s">
        <v>12</v>
      </c>
      <c r="D13542" s="12">
        <v>35173</v>
      </c>
      <c r="E13542" s="13" t="s">
        <v>23143</v>
      </c>
      <c r="F13542" s="13" t="s">
        <v>3627</v>
      </c>
      <c r="G13542" s="14"/>
      <c r="H13542" s="15">
        <f>HYPERLINK("https://docs.wto.org/imrd/directdoc.asp?DDFDocuments/t/G/SPS/NMEX107.WPF","EN")</f>
      </c>
      <c r="I13542" s="15">
        <f>HYPERLINK("https://docs.wto.org/imrd/directdoc.asp?DDFDocuments/u/G/SPS/NMEX107.WPF","FR")</f>
      </c>
      <c r="J13542" s="15">
        <f>HYPERLINK("https://docs.wto.org/imrd/directdoc.asp?DDFDocuments/v/G/SPS/NMEX107.WPF","ES")</f>
      </c>
    </row>
    <row r="13543">
      <c r="A13543" s="10" t="s">
        <v>23144</v>
      </c>
      <c r="B13543" s="11" t="s">
        <v>195</v>
      </c>
      <c r="C13543" s="10" t="s">
        <v>12</v>
      </c>
      <c r="D13543" s="12">
        <v>35171</v>
      </c>
      <c r="E13543" s="13" t="s">
        <v>19</v>
      </c>
      <c r="F13543" s="13" t="s">
        <v>11344</v>
      </c>
      <c r="G13543" s="14" t="s">
        <v>520</v>
      </c>
      <c r="H13543" s="15">
        <f>HYPERLINK("https://docs.wto.org/imrd/directdoc.asp?DDFDocuments/t/G/SPS/NNZL3R1.WPF","EN")</f>
      </c>
      <c r="I13543" s="15">
        <f>HYPERLINK("https://docs.wto.org/imrd/directdoc.asp?DDFDocuments/u/G/SPS/NNZL3R1.WPF","FR")</f>
      </c>
      <c r="J13543" s="15">
        <f>HYPERLINK("https://docs.wto.org/imrd/directdoc.asp?DDFDocuments/v/G/SPS/NNZL3R1.WPF","ES")</f>
      </c>
    </row>
    <row r="13544">
      <c r="A13544" s="10" t="s">
        <v>23145</v>
      </c>
      <c r="B13544" s="11" t="s">
        <v>161</v>
      </c>
      <c r="C13544" s="10" t="s">
        <v>18</v>
      </c>
      <c r="D13544" s="12">
        <v>35171</v>
      </c>
      <c r="E13544" s="13" t="s">
        <v>971</v>
      </c>
      <c r="F13544" s="13" t="s">
        <v>144</v>
      </c>
      <c r="G13544" s="14"/>
      <c r="H13544" s="15">
        <f>HYPERLINK("https://docs.wto.org/imrd/directdoc.asp?DDFDocuments/t/G/SPS/NUSA33.WPF","EN")</f>
      </c>
      <c r="I13544" s="15">
        <f>HYPERLINK("https://docs.wto.org/imrd/directdoc.asp?DDFDocuments/u/G/SPS/NUSA33.WPF","FR")</f>
      </c>
      <c r="J13544" s="15">
        <f>HYPERLINK("https://docs.wto.org/imrd/directdoc.asp?DDFDocuments/v/G/SPS/NUSA33.WPF","ES")</f>
      </c>
    </row>
    <row r="13545">
      <c r="A13545" s="10" t="s">
        <v>23146</v>
      </c>
      <c r="B13545" s="11" t="s">
        <v>72</v>
      </c>
      <c r="C13545" s="10" t="s">
        <v>18</v>
      </c>
      <c r="D13545" s="12">
        <v>35170</v>
      </c>
      <c r="E13545" s="13" t="s">
        <v>23</v>
      </c>
      <c r="F13545" s="13" t="s">
        <v>3339</v>
      </c>
      <c r="G13545" s="14"/>
      <c r="H13545" s="15">
        <f>HYPERLINK("https://docs.wto.org/imrd/directdoc.asp?DDFDocuments/t/G/SPS/NCAN8.WPF","EN")</f>
      </c>
      <c r="I13545" s="15">
        <f>HYPERLINK("https://docs.wto.org/imrd/directdoc.asp?DDFDocuments/u/G/SPS/NCAN8.WPF","FR")</f>
      </c>
      <c r="J13545" s="15">
        <f>HYPERLINK("https://docs.wto.org/imrd/directdoc.asp?DDFDocuments/v/G/SPS/NCAN8.WPF","ES")</f>
      </c>
    </row>
    <row r="13546">
      <c r="A13546" s="10" t="s">
        <v>23147</v>
      </c>
      <c r="B13546" s="11" t="s">
        <v>161</v>
      </c>
      <c r="C13546" s="10" t="s">
        <v>12</v>
      </c>
      <c r="D13546" s="12">
        <v>35170</v>
      </c>
      <c r="E13546" s="13" t="s">
        <v>23148</v>
      </c>
      <c r="F13546" s="13" t="s">
        <v>80</v>
      </c>
      <c r="G13546" s="14"/>
      <c r="H13546" s="15">
        <f>HYPERLINK("https://docs.wto.org/imrd/directdoc.asp?DDFDocuments/t/G/SPS/NUSA31.WPF","EN")</f>
      </c>
      <c r="I13546" s="15">
        <f>HYPERLINK("https://docs.wto.org/imrd/directdoc.asp?DDFDocuments/u/G/SPS/NUSA31.WPF","FR")</f>
      </c>
      <c r="J13546" s="15">
        <f>HYPERLINK("https://docs.wto.org/imrd/directdoc.asp?DDFDocuments/v/G/SPS/NUSA31.WPF","ES")</f>
      </c>
    </row>
    <row r="13547">
      <c r="A13547" s="10" t="s">
        <v>23149</v>
      </c>
      <c r="B13547" s="11" t="s">
        <v>161</v>
      </c>
      <c r="C13547" s="10" t="s">
        <v>18</v>
      </c>
      <c r="D13547" s="12">
        <v>35170</v>
      </c>
      <c r="E13547" s="13" t="s">
        <v>23150</v>
      </c>
      <c r="F13547" s="13" t="s">
        <v>144</v>
      </c>
      <c r="G13547" s="14"/>
      <c r="H13547" s="15">
        <f>HYPERLINK("https://docs.wto.org/imrd/directdoc.asp?DDFDocuments/t/G/SPS/NUSA32.WPF","EN")</f>
      </c>
      <c r="I13547" s="15">
        <f>HYPERLINK("https://docs.wto.org/imrd/directdoc.asp?DDFDocuments/u/G/SPS/NUSA32.WPF","FR")</f>
      </c>
      <c r="J13547" s="15">
        <f>HYPERLINK("https://docs.wto.org/imrd/directdoc.asp?DDFDocuments/v/G/SPS/NUSA32.WPF","ES")</f>
      </c>
    </row>
    <row r="13548">
      <c r="A13548" s="10" t="s">
        <v>23151</v>
      </c>
      <c r="B13548" s="11" t="s">
        <v>195</v>
      </c>
      <c r="C13548" s="10" t="s">
        <v>12</v>
      </c>
      <c r="D13548" s="12">
        <v>35167</v>
      </c>
      <c r="E13548" s="13" t="s">
        <v>23152</v>
      </c>
      <c r="F13548" s="13" t="s">
        <v>8132</v>
      </c>
      <c r="G13548" s="14" t="s">
        <v>520</v>
      </c>
      <c r="H13548" s="15">
        <f>HYPERLINK("https://docs.wto.org/imrd/directdoc.asp?DDFDocuments/t/G/SPS/NNZL4.WPF","EN")</f>
      </c>
      <c r="I13548" s="15">
        <f>HYPERLINK("https://docs.wto.org/imrd/directdoc.asp?DDFDocuments/u/G/SPS/NNZL4.WPF","FR")</f>
      </c>
      <c r="J13548" s="15">
        <f>HYPERLINK("https://docs.wto.org/imrd/directdoc.asp?DDFDocuments/v/G/SPS/NNZL4.WPF","ES")</f>
      </c>
    </row>
    <row r="13549">
      <c r="A13549" s="10" t="s">
        <v>23153</v>
      </c>
      <c r="B13549" s="11" t="s">
        <v>34</v>
      </c>
      <c r="C13549" s="10" t="s">
        <v>18</v>
      </c>
      <c r="D13549" s="12">
        <v>35166</v>
      </c>
      <c r="E13549" s="13" t="s">
        <v>23154</v>
      </c>
      <c r="F13549" s="13" t="s">
        <v>74</v>
      </c>
      <c r="G13549" s="14"/>
      <c r="H13549" s="15">
        <f>HYPERLINK("https://docs.wto.org/imrd/directdoc.asp?DDFDocuments/t/G/SPS/NJPN13.WPF","EN")</f>
      </c>
      <c r="I13549" s="15">
        <f>HYPERLINK("https://docs.wto.org/imrd/directdoc.asp?DDFDocuments/u/G/SPS/NJPN13.WPF","FR")</f>
      </c>
      <c r="J13549" s="15">
        <f>HYPERLINK("https://docs.wto.org/imrd/directdoc.asp?DDFDocuments/v/G/SPS/NJPN13.WPF","ES")</f>
      </c>
    </row>
    <row r="13550">
      <c r="A13550" s="10" t="s">
        <v>23155</v>
      </c>
      <c r="B13550" s="11" t="s">
        <v>168</v>
      </c>
      <c r="C13550" s="10" t="s">
        <v>12</v>
      </c>
      <c r="D13550" s="12">
        <v>35166</v>
      </c>
      <c r="E13550" s="13" t="s">
        <v>23156</v>
      </c>
      <c r="F13550" s="13" t="s">
        <v>8132</v>
      </c>
      <c r="G13550" s="14" t="s">
        <v>520</v>
      </c>
      <c r="H13550" s="15">
        <f>HYPERLINK("https://docs.wto.org/imrd/directdoc.asp?DDFDocuments/t/G/SPS/NZAF1.WPF","EN")</f>
      </c>
      <c r="I13550" s="15">
        <f>HYPERLINK("https://docs.wto.org/imrd/directdoc.asp?DDFDocuments/u/G/SPS/NZAF1.WPF","FR")</f>
      </c>
      <c r="J13550" s="15">
        <f>HYPERLINK("https://docs.wto.org/imrd/directdoc.asp?DDFDocuments/v/G/SPS/NZAF1.WPF","ES")</f>
      </c>
    </row>
    <row r="13551">
      <c r="A13551" s="10" t="s">
        <v>23157</v>
      </c>
      <c r="B13551" s="11" t="s">
        <v>195</v>
      </c>
      <c r="C13551" s="10" t="s">
        <v>12</v>
      </c>
      <c r="D13551" s="12">
        <v>35157</v>
      </c>
      <c r="E13551" s="13" t="s">
        <v>23158</v>
      </c>
      <c r="F13551" s="13" t="s">
        <v>11344</v>
      </c>
      <c r="G13551" s="14" t="s">
        <v>520</v>
      </c>
      <c r="H13551" s="15">
        <f>HYPERLINK("https://docs.wto.org/imrd/directdoc.asp?DDFDocuments/t/G/SPS/NNZL3.WPF","EN")</f>
      </c>
      <c r="I13551" s="15">
        <f>HYPERLINK("https://docs.wto.org/imrd/directdoc.asp?DDFDocuments/u/G/SPS/NNZL3.WPF","FR")</f>
      </c>
      <c r="J13551" s="15">
        <f>HYPERLINK("https://docs.wto.org/imrd/directdoc.asp?DDFDocuments/v/G/SPS/NNZL3.WPF","ES")</f>
      </c>
    </row>
    <row r="13552">
      <c r="A13552" s="10" t="s">
        <v>23159</v>
      </c>
      <c r="B13552" s="11" t="s">
        <v>432</v>
      </c>
      <c r="C13552" s="10" t="s">
        <v>18</v>
      </c>
      <c r="D13552" s="12">
        <v>35151</v>
      </c>
      <c r="E13552" s="13" t="s">
        <v>23160</v>
      </c>
      <c r="F13552" s="13" t="s">
        <v>23161</v>
      </c>
      <c r="G13552" s="14"/>
      <c r="H13552" s="15">
        <f>HYPERLINK("https://docs.wto.org/imrd/directdoc.asp?DDFDocuments/q/G/SPS/NCZE2.pdf","EN")</f>
      </c>
      <c r="I13552" s="15">
        <f>HYPERLINK("https://docs.wto.org/imrd/directdoc.asp?DDFDocuments/r/G/SPS/NCZE2.pdf","FR")</f>
      </c>
      <c r="J13552" s="15">
        <f>HYPERLINK("https://docs.wto.org/imrd/directdoc.asp?DDFDocuments/s/G/SPS/NCZE2.pdf","ES")</f>
      </c>
    </row>
    <row r="13553">
      <c r="A13553" s="10" t="s">
        <v>23162</v>
      </c>
      <c r="B13553" s="11" t="s">
        <v>432</v>
      </c>
      <c r="C13553" s="10" t="s">
        <v>18</v>
      </c>
      <c r="D13553" s="12">
        <v>35151</v>
      </c>
      <c r="E13553" s="13" t="s">
        <v>23163</v>
      </c>
      <c r="F13553" s="13" t="s">
        <v>24</v>
      </c>
      <c r="G13553" s="14"/>
      <c r="H13553" s="15">
        <f>HYPERLINK("https://docs.wto.org/imrd/directdoc.asp?DDFDocuments/q/G/SPS/NCZE3.pdf","EN")</f>
      </c>
      <c r="I13553" s="15">
        <f>HYPERLINK("https://docs.wto.org/imrd/directdoc.asp?DDFDocuments/r/G/SPS/NCZE3.pdf","FR")</f>
      </c>
      <c r="J13553" s="15">
        <f>HYPERLINK("https://docs.wto.org/imrd/directdoc.asp?DDFDocuments/s/G/SPS/NCZE3.pdf","ES")</f>
      </c>
    </row>
    <row r="13554">
      <c r="A13554" s="10" t="s">
        <v>23164</v>
      </c>
      <c r="B13554" s="11" t="s">
        <v>432</v>
      </c>
      <c r="C13554" s="10" t="s">
        <v>18</v>
      </c>
      <c r="D13554" s="12">
        <v>35151</v>
      </c>
      <c r="E13554" s="13" t="s">
        <v>2329</v>
      </c>
      <c r="F13554" s="13" t="s">
        <v>158</v>
      </c>
      <c r="G13554" s="14"/>
      <c r="H13554" s="15">
        <f>HYPERLINK("https://docs.wto.org/imrd/directdoc.asp?DDFDocuments/t/G/SPS/NCZE6.WPF","EN")</f>
      </c>
      <c r="I13554" s="15">
        <f>HYPERLINK("https://docs.wto.org/imrd/directdoc.asp?DDFDocuments/u/G/SPS/NCZE6.WPF","FR")</f>
      </c>
      <c r="J13554" s="15">
        <f>HYPERLINK("https://docs.wto.org/imrd/directdoc.asp?DDFDocuments/v/G/SPS/NCZE6.WPF","ES")</f>
      </c>
    </row>
    <row r="13555">
      <c r="A13555" s="10" t="s">
        <v>23165</v>
      </c>
      <c r="B13555" s="11" t="s">
        <v>195</v>
      </c>
      <c r="C13555" s="10" t="s">
        <v>12</v>
      </c>
      <c r="D13555" s="12">
        <v>35151</v>
      </c>
      <c r="E13555" s="13" t="s">
        <v>23166</v>
      </c>
      <c r="F13555" s="13" t="s">
        <v>3303</v>
      </c>
      <c r="G13555" s="14" t="s">
        <v>520</v>
      </c>
      <c r="H13555" s="15">
        <f>HYPERLINK("https://docs.wto.org/imrd/directdoc.asp?DDFDocuments/t/G/SPS/NNZL2.WPF","EN")</f>
      </c>
      <c r="I13555" s="15">
        <f>HYPERLINK("https://docs.wto.org/imrd/directdoc.asp?DDFDocuments/u/G/SPS/NNZL2.WPF","FR")</f>
      </c>
      <c r="J13555" s="15">
        <f>HYPERLINK("https://docs.wto.org/imrd/directdoc.asp?DDFDocuments/v/G/SPS/NNZL2.WPF","ES")</f>
      </c>
    </row>
    <row r="13556">
      <c r="A13556" s="10" t="s">
        <v>23167</v>
      </c>
      <c r="B13556" s="11" t="s">
        <v>87</v>
      </c>
      <c r="C13556" s="10" t="s">
        <v>12</v>
      </c>
      <c r="D13556" s="12">
        <v>35144</v>
      </c>
      <c r="E13556" s="13" t="s">
        <v>23168</v>
      </c>
      <c r="F13556" s="13" t="s">
        <v>158</v>
      </c>
      <c r="G13556" s="14"/>
      <c r="H13556" s="15">
        <f>HYPERLINK("https://docs.wto.org/imrd/directdoc.asp?DDFDocuments/q/G/SPS/NMEX104.pdf","EN")</f>
      </c>
      <c r="I13556" s="15">
        <f>HYPERLINK("https://docs.wto.org/imrd/directdoc.asp?DDFDocuments/r/G/SPS/NMEX104.pdf","FR")</f>
      </c>
      <c r="J13556" s="15">
        <f>HYPERLINK("https://docs.wto.org/imrd/directdoc.asp?DDFDocuments/s/G/SPS/NMEX104.pdf","ES")</f>
      </c>
    </row>
    <row r="13557">
      <c r="A13557" s="10" t="s">
        <v>23169</v>
      </c>
      <c r="B13557" s="11" t="s">
        <v>188</v>
      </c>
      <c r="C13557" s="10" t="s">
        <v>18</v>
      </c>
      <c r="D13557" s="12">
        <v>35136</v>
      </c>
      <c r="E13557" s="13" t="s">
        <v>3273</v>
      </c>
      <c r="F13557" s="13" t="s">
        <v>144</v>
      </c>
      <c r="G13557" s="14" t="s">
        <v>65</v>
      </c>
      <c r="H13557" s="15">
        <f>HYPERLINK("https://docs.wto.org/imrd/directdoc.asp?DDFDocuments/t/G/SPS/NAUS18.WPF","EN")</f>
      </c>
      <c r="I13557" s="15">
        <f>HYPERLINK("https://docs.wto.org/imrd/directdoc.asp?DDFDocuments/u/G/SPS/NAUS18.WPF","FR")</f>
      </c>
      <c r="J13557" s="15">
        <f>HYPERLINK("https://docs.wto.org/imrd/directdoc.asp?DDFDocuments/v/G/SPS/NAUS18.WPF","ES")</f>
      </c>
    </row>
    <row r="13558">
      <c r="A13558" s="10" t="s">
        <v>23170</v>
      </c>
      <c r="B13558" s="11" t="s">
        <v>188</v>
      </c>
      <c r="C13558" s="10" t="s">
        <v>18</v>
      </c>
      <c r="D13558" s="12">
        <v>35136</v>
      </c>
      <c r="E13558" s="13" t="s">
        <v>23171</v>
      </c>
      <c r="F13558" s="13" t="s">
        <v>1282</v>
      </c>
      <c r="G13558" s="14"/>
      <c r="H13558" s="15">
        <f>HYPERLINK("https://docs.wto.org/imrd/directdoc.asp?DDFDocuments/t/G/SPS/NAUS19.WPF","EN")</f>
      </c>
      <c r="I13558" s="15">
        <f>HYPERLINK("https://docs.wto.org/imrd/directdoc.asp?DDFDocuments/u/G/SPS/NAUS19.WPF","FR")</f>
      </c>
      <c r="J13558" s="15">
        <f>HYPERLINK("https://docs.wto.org/imrd/directdoc.asp?DDFDocuments/v/G/SPS/NAUS19.WPF","ES")</f>
      </c>
    </row>
    <row r="13559">
      <c r="A13559" s="10" t="s">
        <v>23172</v>
      </c>
      <c r="B13559" s="11" t="s">
        <v>188</v>
      </c>
      <c r="C13559" s="10" t="s">
        <v>18</v>
      </c>
      <c r="D13559" s="12">
        <v>35136</v>
      </c>
      <c r="E13559" s="13" t="s">
        <v>10809</v>
      </c>
      <c r="F13559" s="13" t="s">
        <v>1282</v>
      </c>
      <c r="G13559" s="14" t="s">
        <v>72</v>
      </c>
      <c r="H13559" s="15">
        <f>HYPERLINK("https://docs.wto.org/imrd/directdoc.asp?DDFDocuments/t/G/SPS/NAUS20.WPF","EN")</f>
      </c>
      <c r="I13559" s="15">
        <f>HYPERLINK("https://docs.wto.org/imrd/directdoc.asp?DDFDocuments/u/G/SPS/NAUS20.WPF","FR")</f>
      </c>
      <c r="J13559" s="15">
        <f>HYPERLINK("https://docs.wto.org/imrd/directdoc.asp?DDFDocuments/v/G/SPS/NAUS20.WPF","ES")</f>
      </c>
    </row>
    <row r="13560">
      <c r="A13560" s="10" t="s">
        <v>23173</v>
      </c>
      <c r="B13560" s="11" t="s">
        <v>188</v>
      </c>
      <c r="C13560" s="10" t="s">
        <v>18</v>
      </c>
      <c r="D13560" s="12">
        <v>35135</v>
      </c>
      <c r="E13560" s="13" t="s">
        <v>22704</v>
      </c>
      <c r="F13560" s="13" t="s">
        <v>1282</v>
      </c>
      <c r="G13560" s="14"/>
      <c r="H13560" s="15">
        <f>HYPERLINK("https://docs.wto.org/imrd/directdoc.asp?DDFDocuments/t/G/SPS/NAUS15.WPF","EN")</f>
      </c>
      <c r="I13560" s="15">
        <f>HYPERLINK("https://docs.wto.org/imrd/directdoc.asp?DDFDocuments/u/G/SPS/NAUS15.WPF","FR")</f>
      </c>
      <c r="J13560" s="15">
        <f>HYPERLINK("https://docs.wto.org/imrd/directdoc.asp?DDFDocuments/v/G/SPS/NAUS15.WPF","ES")</f>
      </c>
    </row>
    <row r="13561">
      <c r="A13561" s="10" t="s">
        <v>23174</v>
      </c>
      <c r="B13561" s="11" t="s">
        <v>188</v>
      </c>
      <c r="C13561" s="10" t="s">
        <v>18</v>
      </c>
      <c r="D13561" s="12">
        <v>35135</v>
      </c>
      <c r="E13561" s="13" t="s">
        <v>6368</v>
      </c>
      <c r="F13561" s="13" t="s">
        <v>7145</v>
      </c>
      <c r="G13561" s="14" t="s">
        <v>18929</v>
      </c>
      <c r="H13561" s="15">
        <f>HYPERLINK("https://docs.wto.org/imrd/directdoc.asp?DDFDocuments/q/G/SPS/NAUS17.pdf","EN")</f>
      </c>
      <c r="I13561" s="15">
        <f>HYPERLINK("https://docs.wto.org/imrd/directdoc.asp?DDFDocuments/r/G/SPS/NAUS17.pdf","FR")</f>
      </c>
      <c r="J13561" s="15">
        <f>HYPERLINK("https://docs.wto.org/imrd/directdoc.asp?DDFDocuments/s/G/SPS/NAUS17.pdf","ES")</f>
      </c>
    </row>
    <row r="13562">
      <c r="A13562" s="10" t="s">
        <v>23175</v>
      </c>
      <c r="B13562" s="11" t="s">
        <v>161</v>
      </c>
      <c r="C13562" s="10" t="s">
        <v>18</v>
      </c>
      <c r="D13562" s="12">
        <v>35130</v>
      </c>
      <c r="E13562" s="13" t="s">
        <v>23176</v>
      </c>
      <c r="F13562" s="13" t="s">
        <v>13357</v>
      </c>
      <c r="G13562" s="14"/>
      <c r="H13562" s="15">
        <f>HYPERLINK("https://docs.wto.org/imrd/directdoc.asp?DDFDocuments/t/G/SPS/NUSA20.WPF","EN")</f>
      </c>
      <c r="I13562" s="15">
        <f>HYPERLINK("https://docs.wto.org/imrd/directdoc.asp?DDFDocuments/u/G/SPS/NUSA20.WPF","FR")</f>
      </c>
      <c r="J13562" s="15">
        <f>HYPERLINK("https://docs.wto.org/imrd/directdoc.asp?DDFDocuments/v/G/SPS/NUSA20.WPF","ES")</f>
      </c>
    </row>
    <row r="13563">
      <c r="A13563" s="10" t="s">
        <v>23177</v>
      </c>
      <c r="B13563" s="11" t="s">
        <v>161</v>
      </c>
      <c r="C13563" s="10" t="s">
        <v>18</v>
      </c>
      <c r="D13563" s="12">
        <v>35130</v>
      </c>
      <c r="E13563" s="13" t="s">
        <v>3381</v>
      </c>
      <c r="F13563" s="13" t="s">
        <v>144</v>
      </c>
      <c r="G13563" s="14" t="s">
        <v>87</v>
      </c>
      <c r="H13563" s="15">
        <f>HYPERLINK("https://docs.wto.org/imrd/directdoc.asp?DDFDocuments/t/G/SPS/NUSA21.WPF","EN")</f>
      </c>
      <c r="I13563" s="15">
        <f>HYPERLINK("https://docs.wto.org/imrd/directdoc.asp?DDFDocuments/u/G/SPS/NUSA21.WPF","FR")</f>
      </c>
      <c r="J13563" s="15">
        <f>HYPERLINK("https://docs.wto.org/imrd/directdoc.asp?DDFDocuments/v/G/SPS/NUSA21.WPF","ES")</f>
      </c>
    </row>
    <row r="13564">
      <c r="A13564" s="10" t="s">
        <v>23178</v>
      </c>
      <c r="B13564" s="11" t="s">
        <v>87</v>
      </c>
      <c r="C13564" s="10" t="s">
        <v>18</v>
      </c>
      <c r="D13564" s="12">
        <v>35124</v>
      </c>
      <c r="E13564" s="13" t="s">
        <v>23179</v>
      </c>
      <c r="F13564" s="13" t="s">
        <v>24</v>
      </c>
      <c r="G13564" s="14"/>
      <c r="H13564" s="15">
        <f>HYPERLINK("https://docs.wto.org/imrd/directdoc.asp?DDFDocuments/t/G/SPS/NMEX103.WPF","EN")</f>
      </c>
      <c r="I13564" s="15">
        <f>HYPERLINK("https://docs.wto.org/imrd/directdoc.asp?DDFDocuments/u/G/SPS/NMEX103.WPF","FR")</f>
      </c>
      <c r="J13564" s="15">
        <f>HYPERLINK("https://docs.wto.org/imrd/directdoc.asp?DDFDocuments/v/G/SPS/NMEX103.WPF","ES")</f>
      </c>
    </row>
    <row r="13565">
      <c r="A13565" s="10" t="s">
        <v>23180</v>
      </c>
      <c r="B13565" s="11" t="s">
        <v>554</v>
      </c>
      <c r="C13565" s="10" t="s">
        <v>18</v>
      </c>
      <c r="D13565" s="12">
        <v>35117</v>
      </c>
      <c r="E13565" s="13" t="s">
        <v>23181</v>
      </c>
      <c r="F13565" s="13" t="s">
        <v>158</v>
      </c>
      <c r="G13565" s="14"/>
      <c r="H13565" s="15">
        <f>HYPERLINK("https://docs.wto.org/imrd/directdoc.asp?DDFDocuments/q/G/SPS/NSVK3.pdf","EN")</f>
      </c>
      <c r="I13565" s="15">
        <f>HYPERLINK("https://docs.wto.org/imrd/directdoc.asp?DDFDocuments/r/G/SPS/NSVK3.pdf","FR")</f>
      </c>
      <c r="J13565" s="15">
        <f>HYPERLINK("https://docs.wto.org/imrd/directdoc.asp?DDFDocuments/s/G/SPS/NSVK3.pdf","ES")</f>
      </c>
    </row>
    <row r="13566">
      <c r="A13566" s="10" t="s">
        <v>23182</v>
      </c>
      <c r="B13566" s="11" t="s">
        <v>554</v>
      </c>
      <c r="C13566" s="10" t="s">
        <v>18</v>
      </c>
      <c r="D13566" s="12">
        <v>35117</v>
      </c>
      <c r="E13566" s="13" t="s">
        <v>23183</v>
      </c>
      <c r="F13566" s="13" t="s">
        <v>158</v>
      </c>
      <c r="G13566" s="14"/>
      <c r="H13566" s="15">
        <f>HYPERLINK("https://docs.wto.org/imrd/directdoc.asp?DDFDocuments/t/G/SPS/NSVK4.WPF","EN")</f>
      </c>
      <c r="I13566" s="15">
        <f>HYPERLINK("https://docs.wto.org/imrd/directdoc.asp?DDFDocuments/u/G/SPS/NSVK4.WPF","FR")</f>
      </c>
      <c r="J13566" s="15">
        <f>HYPERLINK("https://docs.wto.org/imrd/directdoc.asp?DDFDocuments/v/G/SPS/NSVK4.WPF","ES")</f>
      </c>
    </row>
    <row r="13567">
      <c r="A13567" s="10" t="s">
        <v>23184</v>
      </c>
      <c r="B13567" s="11" t="s">
        <v>188</v>
      </c>
      <c r="C13567" s="10" t="s">
        <v>18</v>
      </c>
      <c r="D13567" s="12">
        <v>35107</v>
      </c>
      <c r="E13567" s="13" t="s">
        <v>23185</v>
      </c>
      <c r="F13567" s="13" t="s">
        <v>24</v>
      </c>
      <c r="G13567" s="14"/>
      <c r="H13567" s="15">
        <f>HYPERLINK("https://docs.wto.org/imrd/directdoc.asp?DDFDocuments/t/G/SPS/NAUS14.WPF","EN")</f>
      </c>
      <c r="I13567" s="15">
        <f>HYPERLINK("https://docs.wto.org/imrd/directdoc.asp?DDFDocuments/u/G/SPS/NAUS14.WPF","FR")</f>
      </c>
      <c r="J13567" s="15">
        <f>HYPERLINK("https://docs.wto.org/imrd/directdoc.asp?DDFDocuments/v/G/SPS/NAUS14.WPF","ES")</f>
      </c>
    </row>
    <row r="13568">
      <c r="A13568" s="10" t="s">
        <v>23186</v>
      </c>
      <c r="B13568" s="11" t="s">
        <v>379</v>
      </c>
      <c r="C13568" s="10" t="s">
        <v>12</v>
      </c>
      <c r="D13568" s="12">
        <v>35100</v>
      </c>
      <c r="E13568" s="13" t="s">
        <v>23187</v>
      </c>
      <c r="F13568" s="13" t="s">
        <v>158</v>
      </c>
      <c r="G13568" s="14"/>
      <c r="H13568" s="15">
        <f>HYPERLINK("https://docs.wto.org/imrd/directdoc.asp?DDFDocuments/t/G/SPS/NGTM1.WPF","EN")</f>
      </c>
      <c r="I13568" s="15">
        <f>HYPERLINK("https://docs.wto.org/imrd/directdoc.asp?DDFDocuments/u/G/SPS/NGTM1.WPF","FR")</f>
      </c>
      <c r="J13568" s="15">
        <f>HYPERLINK("https://docs.wto.org/imrd/directdoc.asp?DDFDocuments/v/G/SPS/NGTM1.WPF","ES")</f>
      </c>
    </row>
    <row r="13569">
      <c r="A13569" s="10" t="s">
        <v>23188</v>
      </c>
      <c r="B13569" s="11" t="s">
        <v>87</v>
      </c>
      <c r="C13569" s="10" t="s">
        <v>18</v>
      </c>
      <c r="D13569" s="12">
        <v>35093</v>
      </c>
      <c r="E13569" s="13" t="s">
        <v>2329</v>
      </c>
      <c r="F13569" s="13" t="s">
        <v>80</v>
      </c>
      <c r="G13569" s="14"/>
      <c r="H13569" s="15">
        <f>HYPERLINK("https://docs.wto.org/imrd/directdoc.asp?DDFDocuments/t/G/SPS/NMEX99.WPF","EN")</f>
      </c>
      <c r="I13569" s="15">
        <f>HYPERLINK("https://docs.wto.org/imrd/directdoc.asp?DDFDocuments/u/G/SPS/NMEX99.WPF","FR")</f>
      </c>
      <c r="J13569" s="15">
        <f>HYPERLINK("https://docs.wto.org/imrd/directdoc.asp?DDFDocuments/v/G/SPS/NMEX99.WPF","ES")</f>
      </c>
    </row>
    <row r="13570">
      <c r="A13570" s="10" t="s">
        <v>23189</v>
      </c>
      <c r="B13570" s="11" t="s">
        <v>87</v>
      </c>
      <c r="C13570" s="10" t="s">
        <v>18</v>
      </c>
      <c r="D13570" s="12">
        <v>35087</v>
      </c>
      <c r="E13570" s="13" t="s">
        <v>857</v>
      </c>
      <c r="F13570" s="13" t="s">
        <v>229</v>
      </c>
      <c r="G13570" s="14"/>
      <c r="H13570" s="15">
        <f>HYPERLINK("https://docs.wto.org/imrd/directdoc.asp?DDFDocuments/t/G/SPS/NMEX93.WPF","EN")</f>
      </c>
      <c r="I13570" s="15">
        <f>HYPERLINK("https://docs.wto.org/imrd/directdoc.asp?DDFDocuments/u/G/SPS/NMEX93.WPF","FR")</f>
      </c>
      <c r="J13570" s="15">
        <f>HYPERLINK("https://docs.wto.org/imrd/directdoc.asp?DDFDocuments/v/G/SPS/NMEX93.WPF","ES")</f>
      </c>
    </row>
    <row r="13571">
      <c r="A13571" s="10" t="s">
        <v>23190</v>
      </c>
      <c r="B13571" s="11" t="s">
        <v>87</v>
      </c>
      <c r="C13571" s="10" t="s">
        <v>18</v>
      </c>
      <c r="D13571" s="12">
        <v>35087</v>
      </c>
      <c r="E13571" s="13" t="s">
        <v>23191</v>
      </c>
      <c r="F13571" s="13" t="s">
        <v>1089</v>
      </c>
      <c r="G13571" s="14"/>
      <c r="H13571" s="15">
        <f>HYPERLINK("https://docs.wto.org/imrd/directdoc.asp?DDFDocuments/t/G/SPS/NMEX94.WPF","EN")</f>
      </c>
      <c r="I13571" s="15">
        <f>HYPERLINK("https://docs.wto.org/imrd/directdoc.asp?DDFDocuments/u/G/SPS/NMEX94.WPF","FR")</f>
      </c>
      <c r="J13571" s="15">
        <f>HYPERLINK("https://docs.wto.org/imrd/directdoc.asp?DDFDocuments/v/G/SPS/NMEX94.WPF","ES")</f>
      </c>
    </row>
    <row r="13572">
      <c r="A13572" s="10" t="s">
        <v>23192</v>
      </c>
      <c r="B13572" s="11" t="s">
        <v>87</v>
      </c>
      <c r="C13572" s="10" t="s">
        <v>18</v>
      </c>
      <c r="D13572" s="12">
        <v>35087</v>
      </c>
      <c r="E13572" s="13" t="s">
        <v>14962</v>
      </c>
      <c r="F13572" s="13" t="s">
        <v>186</v>
      </c>
      <c r="G13572" s="14"/>
      <c r="H13572" s="15">
        <f>HYPERLINK("https://docs.wto.org/imrd/directdoc.asp?DDFDocuments/t/G/SPS/NMEX95.WPF","EN")</f>
      </c>
      <c r="I13572" s="15">
        <f>HYPERLINK("https://docs.wto.org/imrd/directdoc.asp?DDFDocuments/u/G/SPS/NMEX95.WPF","FR")</f>
      </c>
      <c r="J13572" s="15">
        <f>HYPERLINK("https://docs.wto.org/imrd/directdoc.asp?DDFDocuments/v/G/SPS/NMEX95.WPF","ES")</f>
      </c>
    </row>
    <row r="13573">
      <c r="A13573" s="10" t="s">
        <v>23193</v>
      </c>
      <c r="B13573" s="11" t="s">
        <v>87</v>
      </c>
      <c r="C13573" s="10" t="s">
        <v>18</v>
      </c>
      <c r="D13573" s="12">
        <v>35087</v>
      </c>
      <c r="E13573" s="13" t="s">
        <v>4254</v>
      </c>
      <c r="F13573" s="13" t="s">
        <v>186</v>
      </c>
      <c r="G13573" s="14"/>
      <c r="H13573" s="15">
        <f>HYPERLINK("https://docs.wto.org/imrd/directdoc.asp?DDFDocuments/t/G/SPS/NMEX96.WPF","EN")</f>
      </c>
      <c r="I13573" s="15">
        <f>HYPERLINK("https://docs.wto.org/imrd/directdoc.asp?DDFDocuments/u/G/SPS/NMEX96.WPF","FR")</f>
      </c>
      <c r="J13573" s="15">
        <f>HYPERLINK("https://docs.wto.org/imrd/directdoc.asp?DDFDocuments/v/G/SPS/NMEX96.WPF","ES")</f>
      </c>
    </row>
    <row r="13574">
      <c r="A13574" s="10" t="s">
        <v>23194</v>
      </c>
      <c r="B13574" s="11" t="s">
        <v>87</v>
      </c>
      <c r="C13574" s="10" t="s">
        <v>18</v>
      </c>
      <c r="D13574" s="12">
        <v>35087</v>
      </c>
      <c r="E13574" s="13" t="s">
        <v>12035</v>
      </c>
      <c r="F13574" s="13" t="s">
        <v>80</v>
      </c>
      <c r="G13574" s="14"/>
      <c r="H13574" s="15">
        <f>HYPERLINK("https://docs.wto.org/imrd/directdoc.asp?DDFDocuments/t/G/SPS/NMEX98.WPF","EN")</f>
      </c>
      <c r="I13574" s="15">
        <f>HYPERLINK("https://docs.wto.org/imrd/directdoc.asp?DDFDocuments/u/G/SPS/NMEX98.WPF","FR")</f>
      </c>
      <c r="J13574" s="15">
        <f>HYPERLINK("https://docs.wto.org/imrd/directdoc.asp?DDFDocuments/v/G/SPS/NMEX98.WPF","ES")</f>
      </c>
    </row>
    <row r="13575">
      <c r="A13575" s="10" t="s">
        <v>23195</v>
      </c>
      <c r="B13575" s="11" t="s">
        <v>82</v>
      </c>
      <c r="C13575" s="10" t="s">
        <v>18</v>
      </c>
      <c r="D13575" s="12">
        <v>35076</v>
      </c>
      <c r="E13575" s="13" t="s">
        <v>23196</v>
      </c>
      <c r="F13575" s="13" t="s">
        <v>223</v>
      </c>
      <c r="G13575" s="14"/>
      <c r="H13575" s="15">
        <f>HYPERLINK("https://docs.wto.org/imrd/directdoc.asp?DDFDocuments/t/G/SPS/NEEC24.WPF","EN")</f>
      </c>
      <c r="I13575" s="15">
        <f>HYPERLINK("https://docs.wto.org/imrd/directdoc.asp?DDFDocuments/u/G/SPS/NEEC24.WPF","FR")</f>
      </c>
      <c r="J13575" s="15">
        <f>HYPERLINK("https://docs.wto.org/imrd/directdoc.asp?DDFDocuments/v/G/SPS/NEEC24.WPF","ES")</f>
      </c>
    </row>
    <row r="13576">
      <c r="A13576" s="10" t="s">
        <v>23197</v>
      </c>
      <c r="B13576" s="11" t="s">
        <v>82</v>
      </c>
      <c r="C13576" s="10" t="s">
        <v>18</v>
      </c>
      <c r="D13576" s="12">
        <v>35076</v>
      </c>
      <c r="E13576" s="13" t="s">
        <v>23196</v>
      </c>
      <c r="F13576" s="13" t="s">
        <v>223</v>
      </c>
      <c r="G13576" s="14"/>
      <c r="H13576" s="15">
        <f>HYPERLINK("https://docs.wto.org/imrd/directdoc.asp?DDFDocuments/t/G/SPS/NEEC25.WPF","EN")</f>
      </c>
      <c r="I13576" s="15">
        <f>HYPERLINK("https://docs.wto.org/imrd/directdoc.asp?DDFDocuments/u/G/SPS/NEEC25.WPF","FR")</f>
      </c>
      <c r="J13576" s="15">
        <f>HYPERLINK("https://docs.wto.org/imrd/directdoc.asp?DDFDocuments/v/G/SPS/NEEC25.WPF","ES")</f>
      </c>
    </row>
    <row r="13577">
      <c r="A13577" s="10" t="s">
        <v>23198</v>
      </c>
      <c r="B13577" s="11" t="s">
        <v>34</v>
      </c>
      <c r="C13577" s="10" t="s">
        <v>18</v>
      </c>
      <c r="D13577" s="12">
        <v>35076</v>
      </c>
      <c r="E13577" s="13" t="s">
        <v>23199</v>
      </c>
      <c r="F13577" s="13" t="s">
        <v>2963</v>
      </c>
      <c r="G13577" s="14"/>
      <c r="H13577" s="15">
        <f>HYPERLINK("https://docs.wto.org/imrd/directdoc.asp?DDFDocuments/t/G/SPS/NJPN9.WPF","EN")</f>
      </c>
      <c r="I13577" s="15">
        <f>HYPERLINK("https://docs.wto.org/imrd/directdoc.asp?DDFDocuments/u/G/SPS/NJPN9.WPF","FR")</f>
      </c>
      <c r="J13577" s="15">
        <f>HYPERLINK("https://docs.wto.org/imrd/directdoc.asp?DDFDocuments/v/G/SPS/NJPN9.WPF","ES")</f>
      </c>
    </row>
    <row r="13578">
      <c r="A13578" s="10" t="s">
        <v>23200</v>
      </c>
      <c r="B13578" s="11" t="s">
        <v>153</v>
      </c>
      <c r="C13578" s="10" t="s">
        <v>18</v>
      </c>
      <c r="D13578" s="12">
        <v>35076</v>
      </c>
      <c r="E13578" s="13" t="s">
        <v>3159</v>
      </c>
      <c r="F13578" s="13" t="s">
        <v>186</v>
      </c>
      <c r="G13578" s="14"/>
      <c r="H13578" s="15">
        <f>HYPERLINK("https://docs.wto.org/imrd/directdoc.asp?DDFDocuments/t/G/SPS/NKOR23.WPF","EN")</f>
      </c>
      <c r="I13578" s="15">
        <f>HYPERLINK("https://docs.wto.org/imrd/directdoc.asp?DDFDocuments/u/G/SPS/NKOR23.WPF","FR")</f>
      </c>
      <c r="J13578" s="15">
        <f>HYPERLINK("https://docs.wto.org/imrd/directdoc.asp?DDFDocuments/v/G/SPS/NKOR23.WPF","ES")</f>
      </c>
    </row>
    <row r="13579">
      <c r="A13579" s="10" t="s">
        <v>23201</v>
      </c>
      <c r="B13579" s="11" t="s">
        <v>7679</v>
      </c>
      <c r="C13579" s="10" t="s">
        <v>18</v>
      </c>
      <c r="D13579" s="12">
        <v>35076</v>
      </c>
      <c r="E13579" s="13" t="s">
        <v>3159</v>
      </c>
      <c r="F13579" s="13" t="s">
        <v>992</v>
      </c>
      <c r="G13579" s="14"/>
      <c r="H13579" s="15">
        <f>HYPERLINK("https://docs.wto.org/imrd/directdoc.asp?DDFDocuments/t/G/SPS/NSVN1.WPF","EN")</f>
      </c>
      <c r="I13579" s="15">
        <f>HYPERLINK("https://docs.wto.org/imrd/directdoc.asp?DDFDocuments/u/G/SPS/NSVN1.WPF","FR")</f>
      </c>
      <c r="J13579" s="15">
        <f>HYPERLINK("https://docs.wto.org/imrd/directdoc.asp?DDFDocuments/v/G/SPS/NSVN1.WPF","ES")</f>
      </c>
    </row>
    <row r="13580">
      <c r="A13580" s="10" t="s">
        <v>23202</v>
      </c>
      <c r="B13580" s="11" t="s">
        <v>87</v>
      </c>
      <c r="C13580" s="10" t="s">
        <v>18</v>
      </c>
      <c r="D13580" s="12">
        <v>35075</v>
      </c>
      <c r="E13580" s="13" t="s">
        <v>23203</v>
      </c>
      <c r="F13580" s="13" t="s">
        <v>80</v>
      </c>
      <c r="G13580" s="14"/>
      <c r="H13580" s="15">
        <f>HYPERLINK("https://docs.wto.org/imrd/directdoc.asp?DDFDocuments/q/G/SPS/NMEX92.pdf","EN")</f>
      </c>
      <c r="I13580" s="15">
        <f>HYPERLINK("https://docs.wto.org/imrd/directdoc.asp?DDFDocuments/r/G/SPS/NMEX92.pdf","FR")</f>
      </c>
      <c r="J13580" s="15">
        <f>HYPERLINK("https://docs.wto.org/imrd/directdoc.asp?DDFDocuments/s/G/SPS/NMEX92.pdf","ES")</f>
      </c>
    </row>
    <row r="13581">
      <c r="A13581" s="10" t="s">
        <v>23204</v>
      </c>
      <c r="B13581" s="11" t="s">
        <v>87</v>
      </c>
      <c r="C13581" s="10" t="s">
        <v>18</v>
      </c>
      <c r="D13581" s="12">
        <v>35073</v>
      </c>
      <c r="E13581" s="13" t="s">
        <v>3159</v>
      </c>
      <c r="F13581" s="13" t="s">
        <v>80</v>
      </c>
      <c r="G13581" s="14"/>
      <c r="H13581" s="15">
        <f>HYPERLINK("https://docs.wto.org/imrd/directdoc.asp?DDFDocuments/t/G/SPS/NMEX89.WPF","EN")</f>
      </c>
      <c r="I13581" s="15">
        <f>HYPERLINK("https://docs.wto.org/imrd/directdoc.asp?DDFDocuments/u/G/SPS/NMEX89.WPF","FR")</f>
      </c>
      <c r="J13581" s="15">
        <f>HYPERLINK("https://docs.wto.org/imrd/directdoc.asp?DDFDocuments/v/G/SPS/NMEX89.WPF","ES")</f>
      </c>
    </row>
    <row r="13582">
      <c r="A13582" s="10" t="s">
        <v>23205</v>
      </c>
      <c r="B13582" s="11" t="s">
        <v>87</v>
      </c>
      <c r="C13582" s="10" t="s">
        <v>18</v>
      </c>
      <c r="D13582" s="12">
        <v>35073</v>
      </c>
      <c r="E13582" s="13" t="s">
        <v>23206</v>
      </c>
      <c r="F13582" s="13" t="s">
        <v>80</v>
      </c>
      <c r="G13582" s="14"/>
      <c r="H13582" s="15">
        <f>HYPERLINK("https://docs.wto.org/imrd/directdoc.asp?DDFDocuments/t/G/SPS/NMEX90.WPF","EN")</f>
      </c>
      <c r="I13582" s="15">
        <f>HYPERLINK("https://docs.wto.org/imrd/directdoc.asp?DDFDocuments/u/G/SPS/NMEX90.WPF","FR")</f>
      </c>
      <c r="J13582" s="15">
        <f>HYPERLINK("https://docs.wto.org/imrd/directdoc.asp?DDFDocuments/v/G/SPS/NMEX90.WPF","ES")</f>
      </c>
    </row>
    <row r="13583">
      <c r="A13583" s="10" t="s">
        <v>23207</v>
      </c>
      <c r="B13583" s="11" t="s">
        <v>188</v>
      </c>
      <c r="C13583" s="10" t="s">
        <v>18</v>
      </c>
      <c r="D13583" s="12">
        <v>35069</v>
      </c>
      <c r="E13583" s="13" t="s">
        <v>2346</v>
      </c>
      <c r="F13583" s="13" t="s">
        <v>144</v>
      </c>
      <c r="G13583" s="14" t="s">
        <v>18386</v>
      </c>
      <c r="H13583" s="15">
        <f>HYPERLINK("https://docs.wto.org/imrd/directdoc.asp?DDFDocuments/t/G/SPS/NAUS10.WPF","EN")</f>
      </c>
      <c r="I13583" s="15">
        <f>HYPERLINK("https://docs.wto.org/imrd/directdoc.asp?DDFDocuments/u/G/SPS/NAUS10.WPF","FR")</f>
      </c>
      <c r="J13583" s="15">
        <f>HYPERLINK("https://docs.wto.org/imrd/directdoc.asp?DDFDocuments/v/G/SPS/NAUS10.WPF","ES")</f>
      </c>
    </row>
    <row r="13584">
      <c r="A13584" s="10" t="s">
        <v>23208</v>
      </c>
      <c r="B13584" s="11" t="s">
        <v>188</v>
      </c>
      <c r="C13584" s="10" t="s">
        <v>18</v>
      </c>
      <c r="D13584" s="12">
        <v>35069</v>
      </c>
      <c r="E13584" s="13" t="s">
        <v>23209</v>
      </c>
      <c r="F13584" s="13" t="s">
        <v>144</v>
      </c>
      <c r="G13584" s="14" t="s">
        <v>1129</v>
      </c>
      <c r="H13584" s="15">
        <f>HYPERLINK("https://docs.wto.org/imrd/directdoc.asp?DDFDocuments/t/G/SPS/NAUS11.WPF","EN")</f>
      </c>
      <c r="I13584" s="15">
        <f>HYPERLINK("https://docs.wto.org/imrd/directdoc.asp?DDFDocuments/u/G/SPS/NAUS11.WPF","FR")</f>
      </c>
      <c r="J13584" s="15">
        <f>HYPERLINK("https://docs.wto.org/imrd/directdoc.asp?DDFDocuments/v/G/SPS/NAUS11.WPF","ES")</f>
      </c>
    </row>
    <row r="13585">
      <c r="A13585" s="10" t="s">
        <v>23210</v>
      </c>
      <c r="B13585" s="11" t="s">
        <v>188</v>
      </c>
      <c r="C13585" s="10" t="s">
        <v>18</v>
      </c>
      <c r="D13585" s="12">
        <v>35069</v>
      </c>
      <c r="E13585" s="13" t="s">
        <v>3250</v>
      </c>
      <c r="F13585" s="13" t="s">
        <v>144</v>
      </c>
      <c r="G13585" s="14" t="s">
        <v>18386</v>
      </c>
      <c r="H13585" s="15">
        <f>HYPERLINK("https://docs.wto.org/imrd/directdoc.asp?DDFDocuments/t/G/SPS/NAUS12.WPF","EN")</f>
      </c>
      <c r="I13585" s="15">
        <f>HYPERLINK("https://docs.wto.org/imrd/directdoc.asp?DDFDocuments/u/G/SPS/NAUS12.WPF","FR")</f>
      </c>
      <c r="J13585" s="15">
        <f>HYPERLINK("https://docs.wto.org/imrd/directdoc.asp?DDFDocuments/v/G/SPS/NAUS12.WPF","ES")</f>
      </c>
    </row>
    <row r="13586">
      <c r="A13586" s="10" t="s">
        <v>23211</v>
      </c>
      <c r="B13586" s="11" t="s">
        <v>188</v>
      </c>
      <c r="C13586" s="10" t="s">
        <v>18</v>
      </c>
      <c r="D13586" s="12">
        <v>35069</v>
      </c>
      <c r="E13586" s="13" t="s">
        <v>14460</v>
      </c>
      <c r="F13586" s="13" t="s">
        <v>144</v>
      </c>
      <c r="G13586" s="14"/>
      <c r="H13586" s="15">
        <f>HYPERLINK("https://docs.wto.org/imrd/directdoc.asp?DDFDocuments/t/G/SPS/NAUS9.WPF","EN")</f>
      </c>
      <c r="I13586" s="15">
        <f>HYPERLINK("https://docs.wto.org/imrd/directdoc.asp?DDFDocuments/u/G/SPS/NAUS9.WPF","FR")</f>
      </c>
      <c r="J13586" s="15">
        <f>HYPERLINK("https://docs.wto.org/imrd/directdoc.asp?DDFDocuments/v/G/SPS/NAUS9.WPF","ES")</f>
      </c>
    </row>
    <row r="13587">
      <c r="A13587" s="10" t="s">
        <v>23212</v>
      </c>
      <c r="B13587" s="11" t="s">
        <v>2519</v>
      </c>
      <c r="C13587" s="10" t="s">
        <v>12</v>
      </c>
      <c r="D13587" s="12">
        <v>35069</v>
      </c>
      <c r="E13587" s="13" t="s">
        <v>23092</v>
      </c>
      <c r="F13587" s="13" t="s">
        <v>158</v>
      </c>
      <c r="G13587" s="14" t="s">
        <v>1093</v>
      </c>
      <c r="H13587" s="15">
        <f>HYPERLINK("https://docs.wto.org/imrd/directdoc.asp?DDFDocuments/t/G/SPS/NNOR1.WPF","EN")</f>
      </c>
      <c r="I13587" s="15">
        <f>HYPERLINK("https://docs.wto.org/imrd/directdoc.asp?DDFDocuments/u/G/SPS/NNOR1.WPF","FR")</f>
      </c>
      <c r="J13587" s="15">
        <f>HYPERLINK("https://docs.wto.org/imrd/directdoc.asp?DDFDocuments/v/G/SPS/NNOR1.WPF","ES")</f>
      </c>
    </row>
    <row r="13588">
      <c r="A13588" s="10" t="s">
        <v>23213</v>
      </c>
      <c r="B13588" s="11" t="s">
        <v>87</v>
      </c>
      <c r="C13588" s="10" t="s">
        <v>18</v>
      </c>
      <c r="D13588" s="12">
        <v>35047</v>
      </c>
      <c r="E13588" s="13" t="s">
        <v>22796</v>
      </c>
      <c r="F13588" s="13" t="s">
        <v>992</v>
      </c>
      <c r="G13588" s="14"/>
      <c r="H13588" s="15">
        <f>HYPERLINK("https://docs.wto.org/imrd/directdoc.asp?DDFDocuments/q/G/SPS/NMEX85.pdf","EN")</f>
      </c>
      <c r="I13588" s="15">
        <f>HYPERLINK("https://docs.wto.org/imrd/directdoc.asp?DDFDocuments/r/G/SPS/NMEX85.pdf","FR")</f>
      </c>
      <c r="J13588" s="15">
        <f>HYPERLINK("https://docs.wto.org/imrd/directdoc.asp?DDFDocuments/s/G/SPS/NMEX85.pdf","ES")</f>
      </c>
    </row>
    <row r="13589">
      <c r="A13589" s="10" t="s">
        <v>23214</v>
      </c>
      <c r="B13589" s="11" t="s">
        <v>87</v>
      </c>
      <c r="C13589" s="10" t="s">
        <v>18</v>
      </c>
      <c r="D13589" s="12">
        <v>35047</v>
      </c>
      <c r="E13589" s="13" t="s">
        <v>23215</v>
      </c>
      <c r="F13589" s="13" t="s">
        <v>158</v>
      </c>
      <c r="G13589" s="14"/>
      <c r="H13589" s="15">
        <f>HYPERLINK("https://docs.wto.org/imrd/directdoc.asp?DDFDocuments/t/G/SPS/NMEX86.WPF","EN")</f>
      </c>
      <c r="I13589" s="15">
        <f>HYPERLINK("https://docs.wto.org/imrd/directdoc.asp?DDFDocuments/u/G/SPS/NMEX86.WPF","FR")</f>
      </c>
      <c r="J13589" s="15">
        <f>HYPERLINK("https://docs.wto.org/imrd/directdoc.asp?DDFDocuments/v/G/SPS/NMEX86.WPF","ES")</f>
      </c>
    </row>
    <row r="13590">
      <c r="A13590" s="10" t="s">
        <v>23216</v>
      </c>
      <c r="B13590" s="11" t="s">
        <v>87</v>
      </c>
      <c r="C13590" s="10" t="s">
        <v>18</v>
      </c>
      <c r="D13590" s="12">
        <v>35047</v>
      </c>
      <c r="E13590" s="13" t="s">
        <v>3278</v>
      </c>
      <c r="F13590" s="13" t="s">
        <v>283</v>
      </c>
      <c r="G13590" s="14"/>
      <c r="H13590" s="15">
        <f>HYPERLINK("https://docs.wto.org/imrd/directdoc.asp?DDFDocuments/t/G/SPS/NMEX87.WPF","EN")</f>
      </c>
      <c r="I13590" s="15">
        <f>HYPERLINK("https://docs.wto.org/imrd/directdoc.asp?DDFDocuments/u/G/SPS/NMEX87.WPF","FR")</f>
      </c>
      <c r="J13590" s="15">
        <f>HYPERLINK("https://docs.wto.org/imrd/directdoc.asp?DDFDocuments/v/G/SPS/NMEX87.WPF","ES")</f>
      </c>
    </row>
    <row r="13591">
      <c r="A13591" s="10" t="s">
        <v>23217</v>
      </c>
      <c r="B13591" s="11" t="s">
        <v>87</v>
      </c>
      <c r="C13591" s="10" t="s">
        <v>18</v>
      </c>
      <c r="D13591" s="12">
        <v>35047</v>
      </c>
      <c r="E13591" s="13" t="s">
        <v>23218</v>
      </c>
      <c r="F13591" s="13" t="s">
        <v>144</v>
      </c>
      <c r="G13591" s="14"/>
      <c r="H13591" s="15">
        <f>HYPERLINK("https://docs.wto.org/imrd/directdoc.asp?DDFDocuments/t/G/SPS/NMEX88.WPF","EN")</f>
      </c>
      <c r="I13591" s="15">
        <f>HYPERLINK("https://docs.wto.org/imrd/directdoc.asp?DDFDocuments/u/G/SPS/NMEX88.WPF","FR")</f>
      </c>
      <c r="J13591" s="15">
        <f>HYPERLINK("https://docs.wto.org/imrd/directdoc.asp?DDFDocuments/v/G/SPS/NMEX88.WPF","ES")</f>
      </c>
    </row>
    <row r="13592">
      <c r="A13592" s="10" t="s">
        <v>23219</v>
      </c>
      <c r="B13592" s="11" t="s">
        <v>95</v>
      </c>
      <c r="C13592" s="10" t="s">
        <v>18</v>
      </c>
      <c r="D13592" s="12">
        <v>35046</v>
      </c>
      <c r="E13592" s="13" t="s">
        <v>23220</v>
      </c>
      <c r="F13592" s="13" t="s">
        <v>158</v>
      </c>
      <c r="G13592" s="14"/>
      <c r="H13592" s="15">
        <f>HYPERLINK("https://docs.wto.org/imrd/directdoc.asp?DDFDocuments/t/G/SPS/NBRA1.WPF","EN")</f>
      </c>
      <c r="I13592" s="15">
        <f>HYPERLINK("https://docs.wto.org/imrd/directdoc.asp?DDFDocuments/u/G/SPS/NBRA1.WPF","FR")</f>
      </c>
      <c r="J13592" s="15">
        <f>HYPERLINK("https://docs.wto.org/imrd/directdoc.asp?DDFDocuments/v/G/SPS/NBRA1.WPF","ES")</f>
      </c>
    </row>
    <row r="13593">
      <c r="A13593" s="10" t="s">
        <v>23221</v>
      </c>
      <c r="B13593" s="11" t="s">
        <v>188</v>
      </c>
      <c r="C13593" s="10" t="s">
        <v>18</v>
      </c>
      <c r="D13593" s="12">
        <v>35033</v>
      </c>
      <c r="E13593" s="13" t="s">
        <v>7639</v>
      </c>
      <c r="F13593" s="13" t="s">
        <v>122</v>
      </c>
      <c r="G13593" s="14"/>
      <c r="H13593" s="15">
        <f>HYPERLINK("https://docs.wto.org/imrd/directdoc.asp?DDFDocuments/t/G/SPS/NAUS8.WPF","EN")</f>
      </c>
      <c r="I13593" s="15">
        <f>HYPERLINK("https://docs.wto.org/imrd/directdoc.asp?DDFDocuments/u/G/SPS/NAUS8.WPF","FR")</f>
      </c>
      <c r="J13593" s="15">
        <f>HYPERLINK("https://docs.wto.org/imrd/directdoc.asp?DDFDocuments/v/G/SPS/NAUS8.WPF","ES")</f>
      </c>
    </row>
    <row r="13594">
      <c r="A13594" s="10" t="s">
        <v>23222</v>
      </c>
      <c r="B13594" s="11" t="s">
        <v>72</v>
      </c>
      <c r="C13594" s="10" t="s">
        <v>18</v>
      </c>
      <c r="D13594" s="12">
        <v>35030</v>
      </c>
      <c r="E13594" s="13" t="s">
        <v>21855</v>
      </c>
      <c r="F13594" s="13" t="s">
        <v>144</v>
      </c>
      <c r="G13594" s="14"/>
      <c r="H13594" s="15">
        <f>HYPERLINK("https://docs.wto.org/imrd/directdoc.asp?DDFDocuments/t/G/SPS/NCAN5.WPF","EN")</f>
      </c>
      <c r="I13594" s="15">
        <f>HYPERLINK("https://docs.wto.org/imrd/directdoc.asp?DDFDocuments/u/G/SPS/NCAN5.WPF","FR")</f>
      </c>
      <c r="J13594" s="15">
        <f>HYPERLINK("https://docs.wto.org/imrd/directdoc.asp?DDFDocuments/v/G/SPS/NCAN5.WPF","ES")</f>
      </c>
    </row>
    <row r="13595">
      <c r="A13595" s="10" t="s">
        <v>23223</v>
      </c>
      <c r="B13595" s="11" t="s">
        <v>72</v>
      </c>
      <c r="C13595" s="10" t="s">
        <v>18</v>
      </c>
      <c r="D13595" s="12">
        <v>35030</v>
      </c>
      <c r="E13595" s="13" t="s">
        <v>23224</v>
      </c>
      <c r="F13595" s="13" t="s">
        <v>144</v>
      </c>
      <c r="G13595" s="14"/>
      <c r="H13595" s="15">
        <f>HYPERLINK("https://docs.wto.org/imrd/directdoc.asp?DDFDocuments/t/G/SPS/NCAN6.WPF","EN")</f>
      </c>
      <c r="I13595" s="15">
        <f>HYPERLINK("https://docs.wto.org/imrd/directdoc.asp?DDFDocuments/u/G/SPS/NCAN6.WPF","FR")</f>
      </c>
      <c r="J13595" s="15">
        <f>HYPERLINK("https://docs.wto.org/imrd/directdoc.asp?DDFDocuments/v/G/SPS/NCAN6.WPF","ES")</f>
      </c>
    </row>
    <row r="13596">
      <c r="A13596" s="10" t="s">
        <v>23225</v>
      </c>
      <c r="B13596" s="11" t="s">
        <v>72</v>
      </c>
      <c r="C13596" s="10" t="s">
        <v>18</v>
      </c>
      <c r="D13596" s="12">
        <v>35030</v>
      </c>
      <c r="E13596" s="13" t="s">
        <v>21922</v>
      </c>
      <c r="F13596" s="13" t="s">
        <v>144</v>
      </c>
      <c r="G13596" s="14"/>
      <c r="H13596" s="15">
        <f>HYPERLINK("https://docs.wto.org/imrd/directdoc.asp?DDFDocuments/t/G/SPS/NCAN7.WPF","EN")</f>
      </c>
      <c r="I13596" s="15">
        <f>HYPERLINK("https://docs.wto.org/imrd/directdoc.asp?DDFDocuments/u/G/SPS/NCAN7.WPF","FR")</f>
      </c>
      <c r="J13596" s="15">
        <f>HYPERLINK("https://docs.wto.org/imrd/directdoc.asp?DDFDocuments/v/G/SPS/NCAN7.WPF","ES")</f>
      </c>
    </row>
    <row r="13597">
      <c r="A13597" s="10" t="s">
        <v>23226</v>
      </c>
      <c r="B13597" s="11" t="s">
        <v>87</v>
      </c>
      <c r="C13597" s="10" t="s">
        <v>18</v>
      </c>
      <c r="D13597" s="12">
        <v>35026</v>
      </c>
      <c r="E13597" s="13" t="s">
        <v>5046</v>
      </c>
      <c r="F13597" s="13" t="s">
        <v>5438</v>
      </c>
      <c r="G13597" s="14"/>
      <c r="H13597" s="15">
        <f>HYPERLINK("https://docs.wto.org/imrd/directdoc.asp?DDFDocuments/t/G/SPS/NMEX79.WPF","EN")</f>
      </c>
      <c r="I13597" s="15">
        <f>HYPERLINK("https://docs.wto.org/imrd/directdoc.asp?DDFDocuments/u/G/SPS/NMEX79.WPF","FR")</f>
      </c>
      <c r="J13597" s="15">
        <f>HYPERLINK("https://docs.wto.org/imrd/directdoc.asp?DDFDocuments/v/G/SPS/NMEX79.WPF","ES")</f>
      </c>
    </row>
    <row r="13598">
      <c r="A13598" s="10" t="s">
        <v>23227</v>
      </c>
      <c r="B13598" s="11" t="s">
        <v>87</v>
      </c>
      <c r="C13598" s="10" t="s">
        <v>18</v>
      </c>
      <c r="D13598" s="12">
        <v>35026</v>
      </c>
      <c r="E13598" s="13" t="s">
        <v>15944</v>
      </c>
      <c r="F13598" s="13" t="s">
        <v>80</v>
      </c>
      <c r="G13598" s="14"/>
      <c r="H13598" s="15">
        <f>HYPERLINK("https://docs.wto.org/imrd/directdoc.asp?DDFDocuments/t/G/SPS/NMEX83.WPF","EN")</f>
      </c>
      <c r="I13598" s="15">
        <f>HYPERLINK("https://docs.wto.org/imrd/directdoc.asp?DDFDocuments/u/G/SPS/NMEX83.WPF","FR")</f>
      </c>
      <c r="J13598" s="15">
        <f>HYPERLINK("https://docs.wto.org/imrd/directdoc.asp?DDFDocuments/v/G/SPS/NMEX83.WPF","ES")</f>
      </c>
    </row>
    <row r="13599">
      <c r="A13599" s="10" t="s">
        <v>23228</v>
      </c>
      <c r="B13599" s="11" t="s">
        <v>87</v>
      </c>
      <c r="C13599" s="10" t="s">
        <v>18</v>
      </c>
      <c r="D13599" s="12">
        <v>35026</v>
      </c>
      <c r="E13599" s="13" t="s">
        <v>23229</v>
      </c>
      <c r="F13599" s="13" t="s">
        <v>609</v>
      </c>
      <c r="G13599" s="14"/>
      <c r="H13599" s="15">
        <f>HYPERLINK("https://docs.wto.org/imrd/directdoc.asp?DDFDocuments/q/G/SPS/NMEX84.pdf","EN")</f>
      </c>
      <c r="I13599" s="15">
        <f>HYPERLINK("https://docs.wto.org/imrd/directdoc.asp?DDFDocuments/r/G/SPS/NMEX84.pdf","FR")</f>
      </c>
      <c r="J13599" s="15">
        <f>HYPERLINK("https://docs.wto.org/imrd/directdoc.asp?DDFDocuments/s/G/SPS/NMEX84.pdf","ES")</f>
      </c>
    </row>
    <row r="13600">
      <c r="A13600" s="10" t="s">
        <v>23230</v>
      </c>
      <c r="B13600" s="11" t="s">
        <v>87</v>
      </c>
      <c r="C13600" s="10" t="s">
        <v>12</v>
      </c>
      <c r="D13600" s="12">
        <v>35017</v>
      </c>
      <c r="E13600" s="13" t="s">
        <v>23231</v>
      </c>
      <c r="F13600" s="13" t="s">
        <v>9162</v>
      </c>
      <c r="G13600" s="14"/>
      <c r="H13600" s="15">
        <f>HYPERLINK("https://docs.wto.org/imrd/directdoc.asp?DDFDocuments/t/G/SPS/NMEX70.WPF","EN")</f>
      </c>
      <c r="I13600" s="15">
        <f>HYPERLINK("https://docs.wto.org/imrd/directdoc.asp?DDFDocuments/u/G/SPS/NMEX70.WPF","FR")</f>
      </c>
      <c r="J13600" s="15">
        <f>HYPERLINK("https://docs.wto.org/imrd/directdoc.asp?DDFDocuments/v/G/SPS/NMEX70.WPF","ES")</f>
      </c>
    </row>
    <row r="13601">
      <c r="A13601" s="10" t="s">
        <v>23232</v>
      </c>
      <c r="B13601" s="11" t="s">
        <v>87</v>
      </c>
      <c r="C13601" s="10" t="s">
        <v>18</v>
      </c>
      <c r="D13601" s="12">
        <v>35017</v>
      </c>
      <c r="E13601" s="13" t="s">
        <v>23233</v>
      </c>
      <c r="F13601" s="13" t="s">
        <v>5069</v>
      </c>
      <c r="G13601" s="14"/>
      <c r="H13601" s="15">
        <f>HYPERLINK("https://docs.wto.org/imrd/directdoc.asp?DDFDocuments/t/G/SPS/NMEX72.WPF","EN")</f>
      </c>
      <c r="I13601" s="15">
        <f>HYPERLINK("https://docs.wto.org/imrd/directdoc.asp?DDFDocuments/u/G/SPS/NMEX72.WPF","FR")</f>
      </c>
      <c r="J13601" s="15">
        <f>HYPERLINK("https://docs.wto.org/imrd/directdoc.asp?DDFDocuments/v/G/SPS/NMEX72.WPF","ES")</f>
      </c>
    </row>
    <row r="13602">
      <c r="A13602" s="10" t="s">
        <v>23234</v>
      </c>
      <c r="B13602" s="11" t="s">
        <v>87</v>
      </c>
      <c r="C13602" s="10" t="s">
        <v>18</v>
      </c>
      <c r="D13602" s="12">
        <v>35017</v>
      </c>
      <c r="E13602" s="13" t="s">
        <v>23235</v>
      </c>
      <c r="F13602" s="13" t="s">
        <v>5069</v>
      </c>
      <c r="G13602" s="14"/>
      <c r="H13602" s="15">
        <f>HYPERLINK("https://docs.wto.org/imrd/directdoc.asp?DDFDocuments/t/G/SPS/NMEX73.WPF","EN")</f>
      </c>
      <c r="I13602" s="15">
        <f>HYPERLINK("https://docs.wto.org/imrd/directdoc.asp?DDFDocuments/u/G/SPS/NMEX73.WPF","FR")</f>
      </c>
      <c r="J13602" s="15">
        <f>HYPERLINK("https://docs.wto.org/imrd/directdoc.asp?DDFDocuments/v/G/SPS/NMEX73.WPF","ES")</f>
      </c>
    </row>
    <row r="13603">
      <c r="A13603" s="10" t="s">
        <v>23236</v>
      </c>
      <c r="B13603" s="11" t="s">
        <v>188</v>
      </c>
      <c r="C13603" s="10" t="s">
        <v>18</v>
      </c>
      <c r="D13603" s="12">
        <v>35016</v>
      </c>
      <c r="E13603" s="13" t="s">
        <v>23237</v>
      </c>
      <c r="F13603" s="13" t="s">
        <v>122</v>
      </c>
      <c r="G13603" s="14"/>
      <c r="H13603" s="15">
        <f>HYPERLINK("https://docs.wto.org/imrd/directdoc.asp?DDFDocuments/t/G/SPS/NAUS7.WPF","EN")</f>
      </c>
      <c r="I13603" s="15">
        <f>HYPERLINK("https://docs.wto.org/imrd/directdoc.asp?DDFDocuments/u/G/SPS/NAUS7.WPF","FR")</f>
      </c>
      <c r="J13603" s="15">
        <f>HYPERLINK("https://docs.wto.org/imrd/directdoc.asp?DDFDocuments/v/G/SPS/NAUS7.WPF","ES")</f>
      </c>
    </row>
    <row r="13604">
      <c r="A13604" s="10" t="s">
        <v>23238</v>
      </c>
      <c r="B13604" s="11" t="s">
        <v>82</v>
      </c>
      <c r="C13604" s="10" t="s">
        <v>18</v>
      </c>
      <c r="D13604" s="12">
        <v>35011</v>
      </c>
      <c r="E13604" s="13" t="s">
        <v>23239</v>
      </c>
      <c r="F13604" s="13" t="s">
        <v>992</v>
      </c>
      <c r="G13604" s="14"/>
      <c r="H13604" s="15">
        <f>HYPERLINK("https://docs.wto.org/imrd/directdoc.asp?DDFDocuments/t/G/SPS/NEEC22.WPF","EN")</f>
      </c>
      <c r="I13604" s="15">
        <f>HYPERLINK("https://docs.wto.org/imrd/directdoc.asp?DDFDocuments/u/G/SPS/NEEC22.WPF","FR")</f>
      </c>
      <c r="J13604" s="15">
        <f>HYPERLINK("https://docs.wto.org/imrd/directdoc.asp?DDFDocuments/v/G/SPS/NEEC22.WPF","ES")</f>
      </c>
    </row>
    <row r="13605">
      <c r="A13605" s="10" t="s">
        <v>23240</v>
      </c>
      <c r="B13605" s="11" t="s">
        <v>34</v>
      </c>
      <c r="C13605" s="10" t="s">
        <v>18</v>
      </c>
      <c r="D13605" s="12">
        <v>35005</v>
      </c>
      <c r="E13605" s="13" t="s">
        <v>23241</v>
      </c>
      <c r="F13605" s="13" t="s">
        <v>908</v>
      </c>
      <c r="G13605" s="14"/>
      <c r="H13605" s="15">
        <f>HYPERLINK("https://docs.wto.org/imrd/directdoc.asp?DDFDocuments/q/G/SPS/NJPN5.pdf","EN")</f>
      </c>
      <c r="I13605" s="15">
        <f>HYPERLINK("https://docs.wto.org/imrd/directdoc.asp?DDFDocuments/r/G/SPS/NJPN5.pdf","FR")</f>
      </c>
      <c r="J13605" s="15">
        <f>HYPERLINK("https://docs.wto.org/imrd/directdoc.asp?DDFDocuments/s/G/SPS/NJPN5.pdf","ES")</f>
      </c>
    </row>
    <row r="13606">
      <c r="A13606" s="10" t="s">
        <v>23242</v>
      </c>
      <c r="B13606" s="11" t="s">
        <v>87</v>
      </c>
      <c r="C13606" s="10" t="s">
        <v>18</v>
      </c>
      <c r="D13606" s="12">
        <v>35002</v>
      </c>
      <c r="E13606" s="13" t="s">
        <v>7639</v>
      </c>
      <c r="F13606" s="13" t="s">
        <v>3476</v>
      </c>
      <c r="G13606" s="14"/>
      <c r="H13606" s="15">
        <f>HYPERLINK("https://docs.wto.org/imrd/directdoc.asp?DDFDocuments/t/G/SPS/NMEX80.WPF","EN")</f>
      </c>
      <c r="I13606" s="15">
        <f>HYPERLINK("https://docs.wto.org/imrd/directdoc.asp?DDFDocuments/u/G/SPS/NMEX80.WPF","FR")</f>
      </c>
      <c r="J13606" s="15">
        <f>HYPERLINK("https://docs.wto.org/imrd/directdoc.asp?DDFDocuments/v/G/SPS/NMEX80.WPF","ES")</f>
      </c>
    </row>
    <row r="13607">
      <c r="A13607" s="10" t="s">
        <v>23243</v>
      </c>
      <c r="B13607" s="11" t="s">
        <v>87</v>
      </c>
      <c r="C13607" s="10" t="s">
        <v>18</v>
      </c>
      <c r="D13607" s="12">
        <v>34999</v>
      </c>
      <c r="E13607" s="13" t="s">
        <v>23244</v>
      </c>
      <c r="F13607" s="13" t="s">
        <v>8690</v>
      </c>
      <c r="G13607" s="14"/>
      <c r="H13607" s="15">
        <f>HYPERLINK("https://docs.wto.org/imrd/directdoc.asp?DDFDocuments/t/G/SPS/NMEX71.WPF","EN")</f>
      </c>
      <c r="I13607" s="15">
        <f>HYPERLINK("https://docs.wto.org/imrd/directdoc.asp?DDFDocuments/u/G/SPS/NMEX71.WPF","FR")</f>
      </c>
      <c r="J13607" s="15">
        <f>HYPERLINK("https://docs.wto.org/imrd/directdoc.asp?DDFDocuments/v/G/SPS/NMEX71.WPF","ES")</f>
      </c>
    </row>
    <row r="13608">
      <c r="A13608" s="10" t="s">
        <v>23245</v>
      </c>
      <c r="B13608" s="11" t="s">
        <v>87</v>
      </c>
      <c r="C13608" s="10" t="s">
        <v>18</v>
      </c>
      <c r="D13608" s="12">
        <v>34999</v>
      </c>
      <c r="E13608" s="13" t="s">
        <v>3530</v>
      </c>
      <c r="F13608" s="13" t="s">
        <v>1089</v>
      </c>
      <c r="G13608" s="14"/>
      <c r="H13608" s="15">
        <f>HYPERLINK("https://docs.wto.org/imrd/directdoc.asp?DDFDocuments/t/G/SPS/NMEX76.WPF","EN")</f>
      </c>
      <c r="I13608" s="15">
        <f>HYPERLINK("https://docs.wto.org/imrd/directdoc.asp?DDFDocuments/u/G/SPS/NMEX76.WPF","FR")</f>
      </c>
      <c r="J13608" s="15">
        <f>HYPERLINK("https://docs.wto.org/imrd/directdoc.asp?DDFDocuments/v/G/SPS/NMEX76.WPF","ES")</f>
      </c>
    </row>
    <row r="13609">
      <c r="A13609" s="10" t="s">
        <v>23246</v>
      </c>
      <c r="B13609" s="11" t="s">
        <v>87</v>
      </c>
      <c r="C13609" s="10" t="s">
        <v>18</v>
      </c>
      <c r="D13609" s="12">
        <v>34999</v>
      </c>
      <c r="E13609" s="13" t="s">
        <v>8460</v>
      </c>
      <c r="F13609" s="13" t="s">
        <v>717</v>
      </c>
      <c r="G13609" s="14"/>
      <c r="H13609" s="15">
        <f>HYPERLINK("https://docs.wto.org/imrd/directdoc.asp?DDFDocuments/q/G/SPS/NMEX77.pdf","EN")</f>
      </c>
      <c r="I13609" s="15">
        <f>HYPERLINK("https://docs.wto.org/imrd/directdoc.asp?DDFDocuments/r/G/SPS/NMEX77.pdf","FR")</f>
      </c>
      <c r="J13609" s="15">
        <f>HYPERLINK("https://docs.wto.org/imrd/directdoc.asp?DDFDocuments/s/G/SPS/NMEX77.pdf","ES")</f>
      </c>
    </row>
    <row r="13610">
      <c r="A13610" s="10" t="s">
        <v>23247</v>
      </c>
      <c r="B13610" s="11" t="s">
        <v>87</v>
      </c>
      <c r="C13610" s="10" t="s">
        <v>18</v>
      </c>
      <c r="D13610" s="12">
        <v>34999</v>
      </c>
      <c r="E13610" s="13" t="s">
        <v>969</v>
      </c>
      <c r="F13610" s="13" t="s">
        <v>80</v>
      </c>
      <c r="G13610" s="14"/>
      <c r="H13610" s="15">
        <f>HYPERLINK("https://docs.wto.org/imrd/directdoc.asp?DDFDocuments/t/G/SPS/NMEX78.WPF","EN")</f>
      </c>
      <c r="I13610" s="15">
        <f>HYPERLINK("https://docs.wto.org/imrd/directdoc.asp?DDFDocuments/u/G/SPS/NMEX78.WPF","FR")</f>
      </c>
      <c r="J13610" s="15">
        <f>HYPERLINK("https://docs.wto.org/imrd/directdoc.asp?DDFDocuments/v/G/SPS/NMEX78.WPF","ES")</f>
      </c>
    </row>
    <row r="13611">
      <c r="A13611" s="10" t="s">
        <v>23248</v>
      </c>
      <c r="B13611" s="11" t="s">
        <v>87</v>
      </c>
      <c r="C13611" s="10" t="s">
        <v>18</v>
      </c>
      <c r="D13611" s="12">
        <v>34999</v>
      </c>
      <c r="E13611" s="13" t="s">
        <v>23249</v>
      </c>
      <c r="F13611" s="13" t="s">
        <v>80</v>
      </c>
      <c r="G13611" s="14"/>
      <c r="H13611" s="15">
        <f>HYPERLINK("https://docs.wto.org/imrd/directdoc.asp?DDFDocuments/t/G/SPS/NMEX81.WPF","EN")</f>
      </c>
      <c r="I13611" s="15">
        <f>HYPERLINK("https://docs.wto.org/imrd/directdoc.asp?DDFDocuments/u/G/SPS/NMEX81.WPF","FR")</f>
      </c>
      <c r="J13611" s="15">
        <f>HYPERLINK("https://docs.wto.org/imrd/directdoc.asp?DDFDocuments/v/G/SPS/NMEX81.WPF","ES")</f>
      </c>
    </row>
    <row r="13612">
      <c r="A13612" s="10" t="s">
        <v>23250</v>
      </c>
      <c r="B13612" s="11" t="s">
        <v>19597</v>
      </c>
      <c r="C13612" s="10" t="s">
        <v>12</v>
      </c>
      <c r="D13612" s="12">
        <v>34982</v>
      </c>
      <c r="E13612" s="13" t="s">
        <v>23251</v>
      </c>
      <c r="F13612" s="13" t="s">
        <v>158</v>
      </c>
      <c r="G13612" s="14" t="s">
        <v>23252</v>
      </c>
      <c r="H13612" s="15">
        <f>HYPERLINK("https://docs.wto.org/imrd/directdoc.asp?DDFDocuments/t/G/SPS/NTTO1.WPF","EN")</f>
      </c>
      <c r="I13612" s="15">
        <f>HYPERLINK("https://docs.wto.org/imrd/directdoc.asp?DDFDocuments/u/G/SPS/NTTO1.WPF","FR")</f>
      </c>
      <c r="J13612" s="15">
        <f>HYPERLINK("https://docs.wto.org/imrd/directdoc.asp?DDFDocuments/v/G/SPS/NTTO1.WPF","ES")</f>
      </c>
    </row>
    <row r="13613">
      <c r="A13613" s="10" t="s">
        <v>23253</v>
      </c>
      <c r="B13613" s="11" t="s">
        <v>87</v>
      </c>
      <c r="C13613" s="10" t="s">
        <v>18</v>
      </c>
      <c r="D13613" s="12">
        <v>34977</v>
      </c>
      <c r="E13613" s="13" t="s">
        <v>3530</v>
      </c>
      <c r="F13613" s="13" t="s">
        <v>1089</v>
      </c>
      <c r="G13613" s="14"/>
      <c r="H13613" s="15">
        <f>HYPERLINK("https://docs.wto.org/imrd/directdoc.asp?DDFDocuments/t/G/SPS/NMEX69.WPF","EN")</f>
      </c>
      <c r="I13613" s="15">
        <f>HYPERLINK("https://docs.wto.org/imrd/directdoc.asp?DDFDocuments/u/G/SPS/NMEX69.WPF","FR")</f>
      </c>
      <c r="J13613" s="15">
        <f>HYPERLINK("https://docs.wto.org/imrd/directdoc.asp?DDFDocuments/v/G/SPS/NMEX69.WPF","ES")</f>
      </c>
    </row>
    <row r="13614">
      <c r="A13614" s="10" t="s">
        <v>23254</v>
      </c>
      <c r="B13614" s="11" t="s">
        <v>87</v>
      </c>
      <c r="C13614" s="10" t="s">
        <v>18</v>
      </c>
      <c r="D13614" s="12">
        <v>34969</v>
      </c>
      <c r="E13614" s="13" t="s">
        <v>21647</v>
      </c>
      <c r="F13614" s="13" t="s">
        <v>80</v>
      </c>
      <c r="G13614" s="14"/>
      <c r="H13614" s="15">
        <f>HYPERLINK("https://docs.wto.org/imrd/directdoc.asp?DDFDocuments/q/G/SPS/NMEX63.pdf","EN")</f>
      </c>
      <c r="I13614" s="15">
        <f>HYPERLINK("https://docs.wto.org/imrd/directdoc.asp?DDFDocuments/r/G/SPS/NMEX63.pdf","FR")</f>
      </c>
      <c r="J13614" s="15">
        <f>HYPERLINK("https://docs.wto.org/imrd/directdoc.asp?DDFDocuments/s/G/SPS/NMEX63.pdf","ES")</f>
      </c>
    </row>
    <row r="13615">
      <c r="A13615" s="10" t="s">
        <v>23255</v>
      </c>
      <c r="B13615" s="11" t="s">
        <v>87</v>
      </c>
      <c r="C13615" s="10" t="s">
        <v>18</v>
      </c>
      <c r="D13615" s="12">
        <v>34969</v>
      </c>
      <c r="E13615" s="13" t="s">
        <v>11141</v>
      </c>
      <c r="F13615" s="13" t="s">
        <v>186</v>
      </c>
      <c r="G13615" s="14"/>
      <c r="H13615" s="15">
        <f>HYPERLINK("https://docs.wto.org/imrd/directdoc.asp?DDFDocuments/t/G/SPS/NMEX64.WPF","EN")</f>
      </c>
      <c r="I13615" s="15">
        <f>HYPERLINK("https://docs.wto.org/imrd/directdoc.asp?DDFDocuments/u/G/SPS/NMEX64.WPF","FR")</f>
      </c>
      <c r="J13615" s="15">
        <f>HYPERLINK("https://docs.wto.org/imrd/directdoc.asp?DDFDocuments/v/G/SPS/NMEX64.WPF","ES")</f>
      </c>
    </row>
    <row r="13616">
      <c r="A13616" s="10" t="s">
        <v>23256</v>
      </c>
      <c r="B13616" s="11" t="s">
        <v>87</v>
      </c>
      <c r="C13616" s="10" t="s">
        <v>18</v>
      </c>
      <c r="D13616" s="12">
        <v>34969</v>
      </c>
      <c r="E13616" s="13" t="s">
        <v>11141</v>
      </c>
      <c r="F13616" s="13" t="s">
        <v>186</v>
      </c>
      <c r="G13616" s="14"/>
      <c r="H13616" s="15">
        <f>HYPERLINK("https://docs.wto.org/imrd/directdoc.asp?DDFDocuments/t/G/SPS/NMEX65.WPF","EN")</f>
      </c>
      <c r="I13616" s="15">
        <f>HYPERLINK("https://docs.wto.org/imrd/directdoc.asp?DDFDocuments/u/G/SPS/NMEX65.WPF","FR")</f>
      </c>
      <c r="J13616" s="15">
        <f>HYPERLINK("https://docs.wto.org/imrd/directdoc.asp?DDFDocuments/v/G/SPS/NMEX65.WPF","ES")</f>
      </c>
    </row>
    <row r="13617">
      <c r="A13617" s="10" t="s">
        <v>23257</v>
      </c>
      <c r="B13617" s="11" t="s">
        <v>87</v>
      </c>
      <c r="C13617" s="10" t="s">
        <v>18</v>
      </c>
      <c r="D13617" s="12">
        <v>34969</v>
      </c>
      <c r="E13617" s="13" t="s">
        <v>7639</v>
      </c>
      <c r="F13617" s="13" t="s">
        <v>158</v>
      </c>
      <c r="G13617" s="14"/>
      <c r="H13617" s="15">
        <f>HYPERLINK("https://docs.wto.org/imrd/directdoc.asp?DDFDocuments/t/G/SPS/NMEX66.WPF","EN")</f>
      </c>
      <c r="I13617" s="15">
        <f>HYPERLINK("https://docs.wto.org/imrd/directdoc.asp?DDFDocuments/u/G/SPS/NMEX66.WPF","FR")</f>
      </c>
      <c r="J13617" s="15">
        <f>HYPERLINK("https://docs.wto.org/imrd/directdoc.asp?DDFDocuments/v/G/SPS/NMEX66.WPF","ES")</f>
      </c>
    </row>
    <row r="13618">
      <c r="A13618" s="10" t="s">
        <v>23258</v>
      </c>
      <c r="B13618" s="11" t="s">
        <v>87</v>
      </c>
      <c r="C13618" s="10" t="s">
        <v>18</v>
      </c>
      <c r="D13618" s="12">
        <v>34969</v>
      </c>
      <c r="E13618" s="13" t="s">
        <v>23259</v>
      </c>
      <c r="F13618" s="13" t="s">
        <v>80</v>
      </c>
      <c r="G13618" s="14"/>
      <c r="H13618" s="15">
        <f>HYPERLINK("https://docs.wto.org/imrd/directdoc.asp?DDFDocuments/q/G/SPS/NMEX67.pdf","EN")</f>
      </c>
      <c r="I13618" s="15">
        <f>HYPERLINK("https://docs.wto.org/imrd/directdoc.asp?DDFDocuments/r/G/SPS/NMEX67.pdf","FR")</f>
      </c>
      <c r="J13618" s="15">
        <f>HYPERLINK("https://docs.wto.org/imrd/directdoc.asp?DDFDocuments/s/G/SPS/NMEX67.pdf","ES")</f>
      </c>
    </row>
    <row r="13619">
      <c r="A13619" s="10" t="s">
        <v>23260</v>
      </c>
      <c r="B13619" s="11" t="s">
        <v>87</v>
      </c>
      <c r="C13619" s="10" t="s">
        <v>18</v>
      </c>
      <c r="D13619" s="12">
        <v>34963</v>
      </c>
      <c r="E13619" s="13" t="s">
        <v>23261</v>
      </c>
      <c r="F13619" s="13" t="s">
        <v>80</v>
      </c>
      <c r="G13619" s="14"/>
      <c r="H13619" s="15">
        <f>HYPERLINK("https://docs.wto.org/imrd/directdoc.asp?DDFDocuments/t/G/SPS/NMEX61.WPF","EN")</f>
      </c>
      <c r="I13619" s="15">
        <f>HYPERLINK("https://docs.wto.org/imrd/directdoc.asp?DDFDocuments/u/G/SPS/NMEX61.WPF","FR")</f>
      </c>
      <c r="J13619" s="15">
        <f>HYPERLINK("https://docs.wto.org/imrd/directdoc.asp?DDFDocuments/v/G/SPS/NMEX61.WPF","ES")</f>
      </c>
    </row>
    <row r="13620">
      <c r="A13620" s="10" t="s">
        <v>23262</v>
      </c>
      <c r="B13620" s="11" t="s">
        <v>87</v>
      </c>
      <c r="C13620" s="10" t="s">
        <v>18</v>
      </c>
      <c r="D13620" s="12">
        <v>34962</v>
      </c>
      <c r="E13620" s="13" t="s">
        <v>23263</v>
      </c>
      <c r="F13620" s="13" t="s">
        <v>7212</v>
      </c>
      <c r="G13620" s="14"/>
      <c r="H13620" s="15">
        <f>HYPERLINK("https://docs.wto.org/imrd/directdoc.asp?DDFDocuments/t/G/SPS/NMEX62.WPF","EN")</f>
      </c>
      <c r="I13620" s="15">
        <f>HYPERLINK("https://docs.wto.org/imrd/directdoc.asp?DDFDocuments/u/G/SPS/NMEX62.WPF","FR")</f>
      </c>
      <c r="J13620" s="15">
        <f>HYPERLINK("https://docs.wto.org/imrd/directdoc.asp?DDFDocuments/v/G/SPS/NMEX62.WPF","ES")</f>
      </c>
    </row>
    <row r="13621">
      <c r="A13621" s="10" t="s">
        <v>23264</v>
      </c>
      <c r="B13621" s="11" t="s">
        <v>153</v>
      </c>
      <c r="C13621" s="10" t="s">
        <v>18</v>
      </c>
      <c r="D13621" s="12">
        <v>34961</v>
      </c>
      <c r="E13621" s="13" t="s">
        <v>23265</v>
      </c>
      <c r="F13621" s="13" t="s">
        <v>733</v>
      </c>
      <c r="G13621" s="14"/>
      <c r="H13621" s="15">
        <f>HYPERLINK("https://docs.wto.org/imrd/directdoc.asp?DDFDocuments/t/G/SPS/NKOR17.WPF","EN")</f>
      </c>
      <c r="I13621" s="15">
        <f>HYPERLINK("https://docs.wto.org/imrd/directdoc.asp?DDFDocuments/u/G/SPS/NKOR17.WPF","FR")</f>
      </c>
      <c r="J13621" s="15">
        <f>HYPERLINK("https://docs.wto.org/imrd/directdoc.asp?DDFDocuments/v/G/SPS/NKOR17.WPF","ES")</f>
      </c>
    </row>
    <row r="13622">
      <c r="A13622" s="10" t="s">
        <v>23266</v>
      </c>
      <c r="B13622" s="11" t="s">
        <v>1600</v>
      </c>
      <c r="C13622" s="10" t="s">
        <v>18</v>
      </c>
      <c r="D13622" s="12">
        <v>34956</v>
      </c>
      <c r="E13622" s="13" t="s">
        <v>23267</v>
      </c>
      <c r="F13622" s="13" t="s">
        <v>80</v>
      </c>
      <c r="G13622" s="14"/>
      <c r="H13622" s="15">
        <f>HYPERLINK("https://docs.wto.org/imrd/directdoc.asp?DDFDocuments/t/G/SPS/NMAR1.WPF","EN")</f>
      </c>
      <c r="I13622" s="15">
        <f>HYPERLINK("https://docs.wto.org/imrd/directdoc.asp?DDFDocuments/u/G/SPS/NMAR1.WPF","FR")</f>
      </c>
      <c r="J13622" s="15">
        <f>HYPERLINK("https://docs.wto.org/imrd/directdoc.asp?DDFDocuments/v/G/SPS/NMAR1.WPF","ES")</f>
      </c>
    </row>
    <row r="13623">
      <c r="A13623" s="10" t="s">
        <v>23268</v>
      </c>
      <c r="B13623" s="11" t="s">
        <v>87</v>
      </c>
      <c r="C13623" s="10" t="s">
        <v>18</v>
      </c>
      <c r="D13623" s="12">
        <v>34956</v>
      </c>
      <c r="E13623" s="13" t="s">
        <v>23269</v>
      </c>
      <c r="F13623" s="13" t="s">
        <v>80</v>
      </c>
      <c r="G13623" s="14"/>
      <c r="H13623" s="15">
        <f>HYPERLINK("https://docs.wto.org/imrd/directdoc.asp?DDFDocuments/q/G/SPS/NMEX57.pdf","EN")</f>
      </c>
      <c r="I13623" s="15">
        <f>HYPERLINK("https://docs.wto.org/imrd/directdoc.asp?DDFDocuments/r/G/SPS/NMEX57.pdf","FR")</f>
      </c>
      <c r="J13623" s="15">
        <f>HYPERLINK("https://docs.wto.org/imrd/directdoc.asp?DDFDocuments/s/G/SPS/NMEX57.pdf","ES")</f>
      </c>
    </row>
    <row r="13624">
      <c r="A13624" s="10" t="s">
        <v>23270</v>
      </c>
      <c r="B13624" s="11" t="s">
        <v>87</v>
      </c>
      <c r="C13624" s="10" t="s">
        <v>18</v>
      </c>
      <c r="D13624" s="12">
        <v>34956</v>
      </c>
      <c r="E13624" s="13" t="s">
        <v>23271</v>
      </c>
      <c r="F13624" s="13" t="s">
        <v>80</v>
      </c>
      <c r="G13624" s="14"/>
      <c r="H13624" s="15">
        <f>HYPERLINK("https://docs.wto.org/imrd/directdoc.asp?DDFDocuments/q/G/SPS/NMEX58.pdf","EN")</f>
      </c>
      <c r="I13624" s="15">
        <f>HYPERLINK("https://docs.wto.org/imrd/directdoc.asp?DDFDocuments/r/G/SPS/NMEX58.pdf","FR")</f>
      </c>
      <c r="J13624" s="15">
        <f>HYPERLINK("https://docs.wto.org/imrd/directdoc.asp?DDFDocuments/s/G/SPS/NMEX58.pdf","ES")</f>
      </c>
    </row>
    <row r="13625">
      <c r="A13625" s="10" t="s">
        <v>23272</v>
      </c>
      <c r="B13625" s="11" t="s">
        <v>87</v>
      </c>
      <c r="C13625" s="10" t="s">
        <v>18</v>
      </c>
      <c r="D13625" s="12">
        <v>34956</v>
      </c>
      <c r="E13625" s="13" t="s">
        <v>205</v>
      </c>
      <c r="F13625" s="13" t="s">
        <v>158</v>
      </c>
      <c r="G13625" s="14"/>
      <c r="H13625" s="15">
        <f>HYPERLINK("https://docs.wto.org/imrd/directdoc.asp?DDFDocuments/t/G/SPS/NMEX59.WPF","EN")</f>
      </c>
      <c r="I13625" s="15">
        <f>HYPERLINK("https://docs.wto.org/imrd/directdoc.asp?DDFDocuments/u/G/SPS/NMEX59.WPF","FR")</f>
      </c>
      <c r="J13625" s="15">
        <f>HYPERLINK("https://docs.wto.org/imrd/directdoc.asp?DDFDocuments/v/G/SPS/NMEX59.WPF","ES")</f>
      </c>
    </row>
    <row r="13626">
      <c r="A13626" s="10" t="s">
        <v>23273</v>
      </c>
      <c r="B13626" s="11" t="s">
        <v>87</v>
      </c>
      <c r="C13626" s="10" t="s">
        <v>18</v>
      </c>
      <c r="D13626" s="12">
        <v>34956</v>
      </c>
      <c r="E13626" s="13" t="s">
        <v>22621</v>
      </c>
      <c r="F13626" s="13" t="s">
        <v>23274</v>
      </c>
      <c r="G13626" s="14"/>
      <c r="H13626" s="15">
        <f>HYPERLINK("https://docs.wto.org/imrd/directdoc.asp?DDFDocuments/q/G/SPS/NMEX60.pdf","EN")</f>
      </c>
      <c r="I13626" s="15">
        <f>HYPERLINK("https://docs.wto.org/imrd/directdoc.asp?DDFDocuments/r/G/SPS/NMEX60.pdf","FR")</f>
      </c>
      <c r="J13626" s="15">
        <f>HYPERLINK("https://docs.wto.org/imrd/directdoc.asp?DDFDocuments/s/G/SPS/NMEX60.pdf","ES")</f>
      </c>
    </row>
    <row r="13627">
      <c r="A13627" s="10" t="s">
        <v>23275</v>
      </c>
      <c r="B13627" s="11" t="s">
        <v>82</v>
      </c>
      <c r="C13627" s="10" t="s">
        <v>18</v>
      </c>
      <c r="D13627" s="12">
        <v>34954</v>
      </c>
      <c r="E13627" s="13" t="s">
        <v>23276</v>
      </c>
      <c r="F13627" s="13" t="s">
        <v>144</v>
      </c>
      <c r="G13627" s="14"/>
      <c r="H13627" s="15">
        <f>HYPERLINK("https://docs.wto.org/imrd/directdoc.asp?DDFDocuments/t/G/SPS/NEEC1.WPF","EN")</f>
      </c>
      <c r="I13627" s="15">
        <f>HYPERLINK("https://docs.wto.org/imrd/directdoc.asp?DDFDocuments/u/G/SPS/NEEC1.WPF","FR")</f>
      </c>
      <c r="J13627" s="15">
        <f>HYPERLINK("https://docs.wto.org/imrd/directdoc.asp?DDFDocuments/v/G/SPS/NEEC1.WPF","ES")</f>
      </c>
    </row>
    <row r="13628">
      <c r="A13628" s="10" t="s">
        <v>23277</v>
      </c>
      <c r="B13628" s="11" t="s">
        <v>82</v>
      </c>
      <c r="C13628" s="10" t="s">
        <v>18</v>
      </c>
      <c r="D13628" s="12">
        <v>34954</v>
      </c>
      <c r="E13628" s="13" t="s">
        <v>23278</v>
      </c>
      <c r="F13628" s="13" t="s">
        <v>144</v>
      </c>
      <c r="G13628" s="14"/>
      <c r="H13628" s="15">
        <f>HYPERLINK("https://docs.wto.org/imrd/directdoc.asp?DDFDocuments/t/G/SPS/NEEC10.WPF","EN")</f>
      </c>
      <c r="I13628" s="15">
        <f>HYPERLINK("https://docs.wto.org/imrd/directdoc.asp?DDFDocuments/u/G/SPS/NEEC10.WPF","FR")</f>
      </c>
      <c r="J13628" s="15">
        <f>HYPERLINK("https://docs.wto.org/imrd/directdoc.asp?DDFDocuments/v/G/SPS/NEEC10.WPF","ES")</f>
      </c>
    </row>
    <row r="13629">
      <c r="A13629" s="10" t="s">
        <v>23279</v>
      </c>
      <c r="B13629" s="11" t="s">
        <v>82</v>
      </c>
      <c r="C13629" s="10" t="s">
        <v>18</v>
      </c>
      <c r="D13629" s="12">
        <v>34954</v>
      </c>
      <c r="E13629" s="13" t="s">
        <v>23280</v>
      </c>
      <c r="F13629" s="13" t="s">
        <v>144</v>
      </c>
      <c r="G13629" s="14"/>
      <c r="H13629" s="15">
        <f>HYPERLINK("https://docs.wto.org/imrd/directdoc.asp?DDFDocuments/t/G/SPS/NEEC11.WPF","EN")</f>
      </c>
      <c r="I13629" s="15">
        <f>HYPERLINK("https://docs.wto.org/imrd/directdoc.asp?DDFDocuments/u/G/SPS/NEEC11.WPF","FR")</f>
      </c>
      <c r="J13629" s="15">
        <f>HYPERLINK("https://docs.wto.org/imrd/directdoc.asp?DDFDocuments/v/G/SPS/NEEC11.WPF","ES")</f>
      </c>
    </row>
    <row r="13630">
      <c r="A13630" s="10" t="s">
        <v>23281</v>
      </c>
      <c r="B13630" s="11" t="s">
        <v>82</v>
      </c>
      <c r="C13630" s="10" t="s">
        <v>18</v>
      </c>
      <c r="D13630" s="12">
        <v>34954</v>
      </c>
      <c r="E13630" s="13" t="s">
        <v>23282</v>
      </c>
      <c r="F13630" s="13" t="s">
        <v>9496</v>
      </c>
      <c r="G13630" s="14"/>
      <c r="H13630" s="15">
        <f>HYPERLINK("https://docs.wto.org/imrd/directdoc.asp?DDFDocuments/t/G/SPS/NEEC12.WPF","EN")</f>
      </c>
      <c r="I13630" s="15">
        <f>HYPERLINK("https://docs.wto.org/imrd/directdoc.asp?DDFDocuments/u/G/SPS/NEEC12.WPF","FR")</f>
      </c>
      <c r="J13630" s="15">
        <f>HYPERLINK("https://docs.wto.org/imrd/directdoc.asp?DDFDocuments/v/G/SPS/NEEC12.WPF","ES")</f>
      </c>
    </row>
    <row r="13631">
      <c r="A13631" s="10" t="s">
        <v>23283</v>
      </c>
      <c r="B13631" s="11" t="s">
        <v>82</v>
      </c>
      <c r="C13631" s="10" t="s">
        <v>18</v>
      </c>
      <c r="D13631" s="12">
        <v>34954</v>
      </c>
      <c r="E13631" s="13" t="s">
        <v>23284</v>
      </c>
      <c r="F13631" s="13" t="s">
        <v>24</v>
      </c>
      <c r="G13631" s="14"/>
      <c r="H13631" s="15">
        <f>HYPERLINK("https://docs.wto.org/imrd/directdoc.asp?DDFDocuments/t/G/SPS/NEEC13.WPF","EN")</f>
      </c>
      <c r="I13631" s="15">
        <f>HYPERLINK("https://docs.wto.org/imrd/directdoc.asp?DDFDocuments/u/G/SPS/NEEC13.WPF","FR")</f>
      </c>
      <c r="J13631" s="15">
        <f>HYPERLINK("https://docs.wto.org/imrd/directdoc.asp?DDFDocuments/v/G/SPS/NEEC13.WPF","ES")</f>
      </c>
    </row>
    <row r="13632">
      <c r="A13632" s="10" t="s">
        <v>23285</v>
      </c>
      <c r="B13632" s="11" t="s">
        <v>82</v>
      </c>
      <c r="C13632" s="10" t="s">
        <v>18</v>
      </c>
      <c r="D13632" s="12">
        <v>34954</v>
      </c>
      <c r="E13632" s="13" t="s">
        <v>23286</v>
      </c>
      <c r="F13632" s="13" t="s">
        <v>24</v>
      </c>
      <c r="G13632" s="14"/>
      <c r="H13632" s="15">
        <f>HYPERLINK("https://docs.wto.org/imrd/directdoc.asp?DDFDocuments/t/G/SPS/NEEC14.WPF","EN")</f>
      </c>
      <c r="I13632" s="15">
        <f>HYPERLINK("https://docs.wto.org/imrd/directdoc.asp?DDFDocuments/u/G/SPS/NEEC14.WPF","FR")</f>
      </c>
      <c r="J13632" s="15">
        <f>HYPERLINK("https://docs.wto.org/imrd/directdoc.asp?DDFDocuments/v/G/SPS/NEEC14.WPF","ES")</f>
      </c>
    </row>
    <row r="13633">
      <c r="A13633" s="10" t="s">
        <v>23287</v>
      </c>
      <c r="B13633" s="11" t="s">
        <v>82</v>
      </c>
      <c r="C13633" s="10" t="s">
        <v>18</v>
      </c>
      <c r="D13633" s="12">
        <v>34954</v>
      </c>
      <c r="E13633" s="13" t="s">
        <v>23288</v>
      </c>
      <c r="F13633" s="13" t="s">
        <v>144</v>
      </c>
      <c r="G13633" s="14"/>
      <c r="H13633" s="15">
        <f>HYPERLINK("https://docs.wto.org/imrd/directdoc.asp?DDFDocuments/t/G/SPS/NEEC15.WPF","EN")</f>
      </c>
      <c r="I13633" s="15">
        <f>HYPERLINK("https://docs.wto.org/imrd/directdoc.asp?DDFDocuments/u/G/SPS/NEEC15.WPF","FR")</f>
      </c>
      <c r="J13633" s="15">
        <f>HYPERLINK("https://docs.wto.org/imrd/directdoc.asp?DDFDocuments/v/G/SPS/NEEC15.WPF","ES")</f>
      </c>
    </row>
    <row r="13634">
      <c r="A13634" s="10" t="s">
        <v>23289</v>
      </c>
      <c r="B13634" s="11" t="s">
        <v>82</v>
      </c>
      <c r="C13634" s="10" t="s">
        <v>18</v>
      </c>
      <c r="D13634" s="12">
        <v>34954</v>
      </c>
      <c r="E13634" s="13" t="s">
        <v>23290</v>
      </c>
      <c r="F13634" s="13" t="s">
        <v>1550</v>
      </c>
      <c r="G13634" s="14"/>
      <c r="H13634" s="15">
        <f>HYPERLINK("https://docs.wto.org/imrd/directdoc.asp?DDFDocuments/t/G/SPS/NEEC16.WPF","EN")</f>
      </c>
      <c r="I13634" s="15">
        <f>HYPERLINK("https://docs.wto.org/imrd/directdoc.asp?DDFDocuments/u/G/SPS/NEEC16.WPF","FR")</f>
      </c>
      <c r="J13634" s="15">
        <f>HYPERLINK("https://docs.wto.org/imrd/directdoc.asp?DDFDocuments/v/G/SPS/NEEC16.WPF","ES")</f>
      </c>
    </row>
    <row r="13635">
      <c r="A13635" s="10" t="s">
        <v>23291</v>
      </c>
      <c r="B13635" s="11" t="s">
        <v>82</v>
      </c>
      <c r="C13635" s="10" t="s">
        <v>18</v>
      </c>
      <c r="D13635" s="12">
        <v>34954</v>
      </c>
      <c r="E13635" s="13" t="s">
        <v>23292</v>
      </c>
      <c r="F13635" s="13" t="s">
        <v>1550</v>
      </c>
      <c r="G13635" s="14"/>
      <c r="H13635" s="15">
        <f>HYPERLINK("https://docs.wto.org/imrd/directdoc.asp?DDFDocuments/t/G/SPS/NEEC17.WPF","EN")</f>
      </c>
      <c r="I13635" s="15">
        <f>HYPERLINK("https://docs.wto.org/imrd/directdoc.asp?DDFDocuments/u/G/SPS/NEEC17.WPF","FR")</f>
      </c>
      <c r="J13635" s="15">
        <f>HYPERLINK("https://docs.wto.org/imrd/directdoc.asp?DDFDocuments/v/G/SPS/NEEC17.WPF","ES")</f>
      </c>
    </row>
    <row r="13636">
      <c r="A13636" s="10" t="s">
        <v>23293</v>
      </c>
      <c r="B13636" s="11" t="s">
        <v>82</v>
      </c>
      <c r="C13636" s="10" t="s">
        <v>18</v>
      </c>
      <c r="D13636" s="12">
        <v>34954</v>
      </c>
      <c r="E13636" s="13" t="s">
        <v>23294</v>
      </c>
      <c r="F13636" s="13" t="s">
        <v>144</v>
      </c>
      <c r="G13636" s="14"/>
      <c r="H13636" s="15">
        <f>HYPERLINK("https://docs.wto.org/imrd/directdoc.asp?DDFDocuments/t/G/SPS/NEEC2.WPF","EN")</f>
      </c>
      <c r="I13636" s="15">
        <f>HYPERLINK("https://docs.wto.org/imrd/directdoc.asp?DDFDocuments/u/G/SPS/NEEC2.WPF","FR")</f>
      </c>
      <c r="J13636" s="15">
        <f>HYPERLINK("https://docs.wto.org/imrd/directdoc.asp?DDFDocuments/v/G/SPS/NEEC2.WPF","ES")</f>
      </c>
    </row>
    <row r="13637">
      <c r="A13637" s="10" t="s">
        <v>23295</v>
      </c>
      <c r="B13637" s="11" t="s">
        <v>82</v>
      </c>
      <c r="C13637" s="10" t="s">
        <v>18</v>
      </c>
      <c r="D13637" s="12">
        <v>34954</v>
      </c>
      <c r="E13637" s="13" t="s">
        <v>23296</v>
      </c>
      <c r="F13637" s="13" t="s">
        <v>24</v>
      </c>
      <c r="G13637" s="14"/>
      <c r="H13637" s="15">
        <f>HYPERLINK("https://docs.wto.org/imrd/directdoc.asp?DDFDocuments/t/G/SPS/NEEC20.WPF","EN")</f>
      </c>
      <c r="I13637" s="15">
        <f>HYPERLINK("https://docs.wto.org/imrd/directdoc.asp?DDFDocuments/u/G/SPS/NEEC20.WPF","FR")</f>
      </c>
      <c r="J13637" s="15">
        <f>HYPERLINK("https://docs.wto.org/imrd/directdoc.asp?DDFDocuments/v/G/SPS/NEEC20.WPF","ES")</f>
      </c>
    </row>
    <row r="13638">
      <c r="A13638" s="10" t="s">
        <v>23297</v>
      </c>
      <c r="B13638" s="11" t="s">
        <v>82</v>
      </c>
      <c r="C13638" s="10" t="s">
        <v>18</v>
      </c>
      <c r="D13638" s="12">
        <v>34954</v>
      </c>
      <c r="E13638" s="13" t="s">
        <v>23298</v>
      </c>
      <c r="F13638" s="13" t="s">
        <v>24</v>
      </c>
      <c r="G13638" s="14"/>
      <c r="H13638" s="15">
        <f>HYPERLINK("https://docs.wto.org/imrd/directdoc.asp?DDFDocuments/t/G/SPS/NEEC21.WPF","EN")</f>
      </c>
      <c r="I13638" s="15">
        <f>HYPERLINK("https://docs.wto.org/imrd/directdoc.asp?DDFDocuments/u/G/SPS/NEEC21.WPF","FR")</f>
      </c>
      <c r="J13638" s="15">
        <f>HYPERLINK("https://docs.wto.org/imrd/directdoc.asp?DDFDocuments/v/G/SPS/NEEC21.WPF","ES")</f>
      </c>
    </row>
    <row r="13639">
      <c r="A13639" s="10" t="s">
        <v>23299</v>
      </c>
      <c r="B13639" s="11" t="s">
        <v>82</v>
      </c>
      <c r="C13639" s="10" t="s">
        <v>18</v>
      </c>
      <c r="D13639" s="12">
        <v>34954</v>
      </c>
      <c r="E13639" s="13" t="s">
        <v>23300</v>
      </c>
      <c r="F13639" s="13" t="s">
        <v>144</v>
      </c>
      <c r="G13639" s="14"/>
      <c r="H13639" s="15">
        <f>HYPERLINK("https://docs.wto.org/imrd/directdoc.asp?DDFDocuments/t/G/SPS/NEEC3.WPF","EN")</f>
      </c>
      <c r="I13639" s="15">
        <f>HYPERLINK("https://docs.wto.org/imrd/directdoc.asp?DDFDocuments/u/G/SPS/NEEC3.WPF","FR")</f>
      </c>
      <c r="J13639" s="15">
        <f>HYPERLINK("https://docs.wto.org/imrd/directdoc.asp?DDFDocuments/v/G/SPS/NEEC3.WPF","ES")</f>
      </c>
    </row>
    <row r="13640">
      <c r="A13640" s="10" t="s">
        <v>23301</v>
      </c>
      <c r="B13640" s="11" t="s">
        <v>82</v>
      </c>
      <c r="C13640" s="10" t="s">
        <v>18</v>
      </c>
      <c r="D13640" s="12">
        <v>34954</v>
      </c>
      <c r="E13640" s="13" t="s">
        <v>23302</v>
      </c>
      <c r="F13640" s="13" t="s">
        <v>144</v>
      </c>
      <c r="G13640" s="14"/>
      <c r="H13640" s="15">
        <f>HYPERLINK("https://docs.wto.org/imrd/directdoc.asp?DDFDocuments/t/G/SPS/NEEC4.WPF","EN")</f>
      </c>
      <c r="I13640" s="15">
        <f>HYPERLINK("https://docs.wto.org/imrd/directdoc.asp?DDFDocuments/u/G/SPS/NEEC4.WPF","FR")</f>
      </c>
      <c r="J13640" s="15">
        <f>HYPERLINK("https://docs.wto.org/imrd/directdoc.asp?DDFDocuments/v/G/SPS/NEEC4.WPF","ES")</f>
      </c>
    </row>
    <row r="13641">
      <c r="A13641" s="10" t="s">
        <v>23303</v>
      </c>
      <c r="B13641" s="11" t="s">
        <v>82</v>
      </c>
      <c r="C13641" s="10" t="s">
        <v>18</v>
      </c>
      <c r="D13641" s="12">
        <v>34954</v>
      </c>
      <c r="E13641" s="13" t="s">
        <v>23304</v>
      </c>
      <c r="F13641" s="13" t="s">
        <v>144</v>
      </c>
      <c r="G13641" s="14"/>
      <c r="H13641" s="15">
        <f>HYPERLINK("https://docs.wto.org/imrd/directdoc.asp?DDFDocuments/t/G/SPS/NEEC5.WPF","EN")</f>
      </c>
      <c r="I13641" s="15">
        <f>HYPERLINK("https://docs.wto.org/imrd/directdoc.asp?DDFDocuments/u/G/SPS/NEEC5.WPF","FR")</f>
      </c>
      <c r="J13641" s="15">
        <f>HYPERLINK("https://docs.wto.org/imrd/directdoc.asp?DDFDocuments/v/G/SPS/NEEC5.WPF","ES")</f>
      </c>
    </row>
    <row r="13642">
      <c r="A13642" s="10" t="s">
        <v>23305</v>
      </c>
      <c r="B13642" s="11" t="s">
        <v>82</v>
      </c>
      <c r="C13642" s="10" t="s">
        <v>18</v>
      </c>
      <c r="D13642" s="12">
        <v>34954</v>
      </c>
      <c r="E13642" s="13" t="s">
        <v>23306</v>
      </c>
      <c r="F13642" s="13" t="s">
        <v>2521</v>
      </c>
      <c r="G13642" s="14"/>
      <c r="H13642" s="15">
        <f>HYPERLINK("https://docs.wto.org/imrd/directdoc.asp?DDFDocuments/t/G/SPS/NEEC6.WPF","EN")</f>
      </c>
      <c r="I13642" s="15">
        <f>HYPERLINK("https://docs.wto.org/imrd/directdoc.asp?DDFDocuments/u/G/SPS/NEEC6.WPF","FR")</f>
      </c>
      <c r="J13642" s="15">
        <f>HYPERLINK("https://docs.wto.org/imrd/directdoc.asp?DDFDocuments/v/G/SPS/NEEC6.WPF","ES")</f>
      </c>
    </row>
    <row r="13643">
      <c r="A13643" s="10" t="s">
        <v>23307</v>
      </c>
      <c r="B13643" s="11" t="s">
        <v>82</v>
      </c>
      <c r="C13643" s="10" t="s">
        <v>18</v>
      </c>
      <c r="D13643" s="12">
        <v>34954</v>
      </c>
      <c r="E13643" s="13" t="s">
        <v>23308</v>
      </c>
      <c r="F13643" s="13" t="s">
        <v>24</v>
      </c>
      <c r="G13643" s="14"/>
      <c r="H13643" s="15">
        <f>HYPERLINK("https://docs.wto.org/imrd/directdoc.asp?DDFDocuments/t/G/SPS/NEEC7.WPF","EN")</f>
      </c>
      <c r="I13643" s="15">
        <f>HYPERLINK("https://docs.wto.org/imrd/directdoc.asp?DDFDocuments/u/G/SPS/NEEC7.WPF","FR")</f>
      </c>
      <c r="J13643" s="15">
        <f>HYPERLINK("https://docs.wto.org/imrd/directdoc.asp?DDFDocuments/v/G/SPS/NEEC7.WPF","ES")</f>
      </c>
    </row>
    <row r="13644">
      <c r="A13644" s="10" t="s">
        <v>23309</v>
      </c>
      <c r="B13644" s="11" t="s">
        <v>82</v>
      </c>
      <c r="C13644" s="10" t="s">
        <v>18</v>
      </c>
      <c r="D13644" s="12">
        <v>34954</v>
      </c>
      <c r="E13644" s="13" t="s">
        <v>23310</v>
      </c>
      <c r="F13644" s="13" t="s">
        <v>8690</v>
      </c>
      <c r="G13644" s="14"/>
      <c r="H13644" s="15">
        <f>HYPERLINK("https://docs.wto.org/imrd/directdoc.asp?DDFDocuments/t/G/SPS/NEEC9.WPF","EN")</f>
      </c>
      <c r="I13644" s="15">
        <f>HYPERLINK("https://docs.wto.org/imrd/directdoc.asp?DDFDocuments/u/G/SPS/NEEC9.WPF","FR")</f>
      </c>
      <c r="J13644" s="15">
        <f>HYPERLINK("https://docs.wto.org/imrd/directdoc.asp?DDFDocuments/v/G/SPS/NEEC9.WPF","ES")</f>
      </c>
    </row>
    <row r="13645">
      <c r="A13645" s="10" t="s">
        <v>23311</v>
      </c>
      <c r="B13645" s="11" t="s">
        <v>34</v>
      </c>
      <c r="C13645" s="10" t="s">
        <v>18</v>
      </c>
      <c r="D13645" s="12">
        <v>34954</v>
      </c>
      <c r="E13645" s="13" t="s">
        <v>23312</v>
      </c>
      <c r="F13645" s="13" t="s">
        <v>733</v>
      </c>
      <c r="G13645" s="14"/>
      <c r="H13645" s="15">
        <f>HYPERLINK("https://docs.wto.org/imrd/directdoc.asp?DDFDocuments/t/G/SPS/NJPN2.WPF","EN")</f>
      </c>
      <c r="I13645" s="15">
        <f>HYPERLINK("https://docs.wto.org/imrd/directdoc.asp?DDFDocuments/u/G/SPS/NJPN2.WPF","FR")</f>
      </c>
      <c r="J13645" s="15">
        <f>HYPERLINK("https://docs.wto.org/imrd/directdoc.asp?DDFDocuments/v/G/SPS/NJPN2.WPF","ES")</f>
      </c>
    </row>
    <row r="13646">
      <c r="A13646" s="10" t="s">
        <v>23313</v>
      </c>
      <c r="B13646" s="11" t="s">
        <v>87</v>
      </c>
      <c r="C13646" s="10" t="s">
        <v>18</v>
      </c>
      <c r="D13646" s="12">
        <v>34954</v>
      </c>
      <c r="E13646" s="13" t="s">
        <v>12293</v>
      </c>
      <c r="F13646" s="13" t="s">
        <v>158</v>
      </c>
      <c r="G13646" s="14"/>
      <c r="H13646" s="15">
        <f>HYPERLINK("https://docs.wto.org/imrd/directdoc.asp?DDFDocuments/t/G/SPS/NMEX51.WPF","EN")</f>
      </c>
      <c r="I13646" s="15">
        <f>HYPERLINK("https://docs.wto.org/imrd/directdoc.asp?DDFDocuments/u/G/SPS/NMEX51.WPF","FR")</f>
      </c>
      <c r="J13646" s="15">
        <f>HYPERLINK("https://docs.wto.org/imrd/directdoc.asp?DDFDocuments/v/G/SPS/NMEX51.WPF","ES")</f>
      </c>
    </row>
    <row r="13647">
      <c r="A13647" s="10" t="s">
        <v>23314</v>
      </c>
      <c r="B13647" s="11" t="s">
        <v>87</v>
      </c>
      <c r="C13647" s="10" t="s">
        <v>18</v>
      </c>
      <c r="D13647" s="12">
        <v>34954</v>
      </c>
      <c r="E13647" s="13" t="s">
        <v>7639</v>
      </c>
      <c r="F13647" s="13" t="s">
        <v>158</v>
      </c>
      <c r="G13647" s="14"/>
      <c r="H13647" s="15">
        <f>HYPERLINK("https://docs.wto.org/imrd/directdoc.asp?DDFDocuments/t/G/SPS/NMEX52.WPF","EN")</f>
      </c>
      <c r="I13647" s="15">
        <f>HYPERLINK("https://docs.wto.org/imrd/directdoc.asp?DDFDocuments/u/G/SPS/NMEX52.WPF","FR")</f>
      </c>
      <c r="J13647" s="15">
        <f>HYPERLINK("https://docs.wto.org/imrd/directdoc.asp?DDFDocuments/v/G/SPS/NMEX52.WPF","ES")</f>
      </c>
    </row>
    <row r="13648">
      <c r="A13648" s="10" t="s">
        <v>23315</v>
      </c>
      <c r="B13648" s="11" t="s">
        <v>87</v>
      </c>
      <c r="C13648" s="10" t="s">
        <v>18</v>
      </c>
      <c r="D13648" s="12">
        <v>34954</v>
      </c>
      <c r="E13648" s="13" t="s">
        <v>23316</v>
      </c>
      <c r="F13648" s="13" t="s">
        <v>992</v>
      </c>
      <c r="G13648" s="14"/>
      <c r="H13648" s="15">
        <f>HYPERLINK("https://docs.wto.org/imrd/directdoc.asp?DDFDocuments/t/G/SPS/NMEX53.WPF","EN")</f>
      </c>
      <c r="I13648" s="15">
        <f>HYPERLINK("https://docs.wto.org/imrd/directdoc.asp?DDFDocuments/u/G/SPS/NMEX53.WPF","FR")</f>
      </c>
      <c r="J13648" s="15">
        <f>HYPERLINK("https://docs.wto.org/imrd/directdoc.asp?DDFDocuments/v/G/SPS/NMEX53.WPF","ES")</f>
      </c>
    </row>
    <row r="13649">
      <c r="A13649" s="10" t="s">
        <v>23317</v>
      </c>
      <c r="B13649" s="11" t="s">
        <v>87</v>
      </c>
      <c r="C13649" s="10" t="s">
        <v>18</v>
      </c>
      <c r="D13649" s="12">
        <v>34954</v>
      </c>
      <c r="E13649" s="13" t="s">
        <v>23318</v>
      </c>
      <c r="F13649" s="13" t="s">
        <v>992</v>
      </c>
      <c r="G13649" s="14"/>
      <c r="H13649" s="15">
        <f>HYPERLINK("https://docs.wto.org/imrd/directdoc.asp?DDFDocuments/t/G/SPS/NMEX54.WPF","EN")</f>
      </c>
      <c r="I13649" s="15">
        <f>HYPERLINK("https://docs.wto.org/imrd/directdoc.asp?DDFDocuments/u/G/SPS/NMEX54.WPF","FR")</f>
      </c>
      <c r="J13649" s="15">
        <f>HYPERLINK("https://docs.wto.org/imrd/directdoc.asp?DDFDocuments/v/G/SPS/NMEX54.WPF","ES")</f>
      </c>
    </row>
    <row r="13650">
      <c r="A13650" s="10" t="s">
        <v>23319</v>
      </c>
      <c r="B13650" s="11" t="s">
        <v>87</v>
      </c>
      <c r="C13650" s="10" t="s">
        <v>18</v>
      </c>
      <c r="D13650" s="12">
        <v>34954</v>
      </c>
      <c r="E13650" s="13" t="s">
        <v>5226</v>
      </c>
      <c r="F13650" s="13" t="s">
        <v>158</v>
      </c>
      <c r="G13650" s="14"/>
      <c r="H13650" s="15">
        <f>HYPERLINK("https://docs.wto.org/imrd/directdoc.asp?DDFDocuments/t/G/SPS/NMEX55.WPF","EN")</f>
      </c>
      <c r="I13650" s="15">
        <f>HYPERLINK("https://docs.wto.org/imrd/directdoc.asp?DDFDocuments/u/G/SPS/NMEX55.WPF","FR")</f>
      </c>
      <c r="J13650" s="15">
        <f>HYPERLINK("https://docs.wto.org/imrd/directdoc.asp?DDFDocuments/v/G/SPS/NMEX55.WPF","ES")</f>
      </c>
    </row>
    <row r="13651">
      <c r="A13651" s="10" t="s">
        <v>23320</v>
      </c>
      <c r="B13651" s="11" t="s">
        <v>87</v>
      </c>
      <c r="C13651" s="10" t="s">
        <v>18</v>
      </c>
      <c r="D13651" s="12">
        <v>34954</v>
      </c>
      <c r="E13651" s="13" t="s">
        <v>23321</v>
      </c>
      <c r="F13651" s="13" t="s">
        <v>158</v>
      </c>
      <c r="G13651" s="14"/>
      <c r="H13651" s="15">
        <f>HYPERLINK("https://docs.wto.org/imrd/directdoc.asp?DDFDocuments/q/G/SPS/NMEX56.pdf","EN")</f>
      </c>
      <c r="I13651" s="15">
        <f>HYPERLINK("https://docs.wto.org/imrd/directdoc.asp?DDFDocuments/r/G/SPS/NMEX56.pdf","FR")</f>
      </c>
      <c r="J13651" s="15">
        <f>HYPERLINK("https://docs.wto.org/imrd/directdoc.asp?DDFDocuments/s/G/SPS/NMEX56.pdf","ES")</f>
      </c>
    </row>
    <row r="13652">
      <c r="A13652" s="10" t="s">
        <v>23322</v>
      </c>
      <c r="B13652" s="11" t="s">
        <v>161</v>
      </c>
      <c r="C13652" s="10" t="s">
        <v>18</v>
      </c>
      <c r="D13652" s="12">
        <v>34954</v>
      </c>
      <c r="E13652" s="13" t="s">
        <v>23323</v>
      </c>
      <c r="F13652" s="13" t="s">
        <v>3261</v>
      </c>
      <c r="G13652" s="14"/>
      <c r="H13652" s="15">
        <f>HYPERLINK("https://docs.wto.org/imrd/directdoc.asp?DDFDocuments/t/G/SPS/NUSA15R1.WPF","EN")</f>
      </c>
      <c r="I13652" s="15">
        <f>HYPERLINK("https://docs.wto.org/imrd/directdoc.asp?DDFDocuments/u/G/SPS/NUSA15R1.WPF","FR")</f>
      </c>
      <c r="J13652" s="15">
        <f>HYPERLINK("https://docs.wto.org/imrd/directdoc.asp?DDFDocuments/v/G/SPS/NUSA15R1.WPF","ES")</f>
      </c>
    </row>
    <row r="13653">
      <c r="A13653" s="10" t="s">
        <v>23324</v>
      </c>
      <c r="B13653" s="11" t="s">
        <v>161</v>
      </c>
      <c r="C13653" s="10" t="s">
        <v>18</v>
      </c>
      <c r="D13653" s="12">
        <v>34947</v>
      </c>
      <c r="E13653" s="13" t="s">
        <v>23323</v>
      </c>
      <c r="F13653" s="13" t="s">
        <v>3261</v>
      </c>
      <c r="G13653" s="14"/>
      <c r="H13653" s="15">
        <f>HYPERLINK("https://docs.wto.org/imrd/directdoc.asp?DDFDocuments/t/G/SPS/NUSA15.WPF","EN")</f>
      </c>
      <c r="I13653" s="15">
        <f>HYPERLINK("https://docs.wto.org/imrd/directdoc.asp?DDFDocuments/u/G/SPS/NUSA15.WPF","FR")</f>
      </c>
      <c r="J13653" s="15">
        <f>HYPERLINK("https://docs.wto.org/imrd/directdoc.asp?DDFDocuments/v/G/SPS/NUSA15.WPF","ES")</f>
      </c>
    </row>
    <row r="13654">
      <c r="A13654" s="10" t="s">
        <v>23325</v>
      </c>
      <c r="B13654" s="11" t="s">
        <v>87</v>
      </c>
      <c r="C13654" s="10" t="s">
        <v>18</v>
      </c>
      <c r="D13654" s="12">
        <v>34946</v>
      </c>
      <c r="E13654" s="13" t="s">
        <v>8460</v>
      </c>
      <c r="F13654" s="13" t="s">
        <v>158</v>
      </c>
      <c r="G13654" s="14"/>
      <c r="H13654" s="15">
        <f>HYPERLINK("https://docs.wto.org/imrd/directdoc.asp?DDFDocuments/t/G/SPS/NMEX42.WPF","EN")</f>
      </c>
      <c r="I13654" s="15">
        <f>HYPERLINK("https://docs.wto.org/imrd/directdoc.asp?DDFDocuments/u/G/SPS/NMEX42.WPF","FR")</f>
      </c>
      <c r="J13654" s="15">
        <f>HYPERLINK("https://docs.wto.org/imrd/directdoc.asp?DDFDocuments/v/G/SPS/NMEX42.WPF","ES")</f>
      </c>
    </row>
    <row r="13655">
      <c r="A13655" s="10" t="s">
        <v>23326</v>
      </c>
      <c r="B13655" s="11" t="s">
        <v>87</v>
      </c>
      <c r="C13655" s="10" t="s">
        <v>18</v>
      </c>
      <c r="D13655" s="12">
        <v>34946</v>
      </c>
      <c r="E13655" s="13" t="s">
        <v>21571</v>
      </c>
      <c r="F13655" s="13" t="s">
        <v>992</v>
      </c>
      <c r="G13655" s="14"/>
      <c r="H13655" s="15">
        <f>HYPERLINK("https://docs.wto.org/imrd/directdoc.asp?DDFDocuments/t/G/SPS/NMEX43.WPF","EN")</f>
      </c>
      <c r="I13655" s="15">
        <f>HYPERLINK("https://docs.wto.org/imrd/directdoc.asp?DDFDocuments/u/G/SPS/NMEX43.WPF","FR")</f>
      </c>
      <c r="J13655" s="15">
        <f>HYPERLINK("https://docs.wto.org/imrd/directdoc.asp?DDFDocuments/v/G/SPS/NMEX43.WPF","ES")</f>
      </c>
    </row>
    <row r="13656">
      <c r="A13656" s="10" t="s">
        <v>23327</v>
      </c>
      <c r="B13656" s="11" t="s">
        <v>87</v>
      </c>
      <c r="C13656" s="10" t="s">
        <v>18</v>
      </c>
      <c r="D13656" s="12">
        <v>34946</v>
      </c>
      <c r="E13656" s="13" t="s">
        <v>3159</v>
      </c>
      <c r="F13656" s="13" t="s">
        <v>992</v>
      </c>
      <c r="G13656" s="14"/>
      <c r="H13656" s="15">
        <f>HYPERLINK("https://docs.wto.org/imrd/directdoc.asp?DDFDocuments/t/G/SPS/NMEX44.WPF","EN")</f>
      </c>
      <c r="I13656" s="15">
        <f>HYPERLINK("https://docs.wto.org/imrd/directdoc.asp?DDFDocuments/u/G/SPS/NMEX44.WPF","FR")</f>
      </c>
      <c r="J13656" s="15">
        <f>HYPERLINK("https://docs.wto.org/imrd/directdoc.asp?DDFDocuments/v/G/SPS/NMEX44.WPF","ES")</f>
      </c>
    </row>
    <row r="13657">
      <c r="A13657" s="10" t="s">
        <v>23328</v>
      </c>
      <c r="B13657" s="11" t="s">
        <v>87</v>
      </c>
      <c r="C13657" s="10" t="s">
        <v>18</v>
      </c>
      <c r="D13657" s="12">
        <v>34946</v>
      </c>
      <c r="E13657" s="13" t="s">
        <v>21821</v>
      </c>
      <c r="F13657" s="13" t="s">
        <v>223</v>
      </c>
      <c r="G13657" s="14"/>
      <c r="H13657" s="15">
        <f>HYPERLINK("https://docs.wto.org/imrd/directdoc.asp?DDFDocuments/t/G/SPS/NMEX45.WPF","EN")</f>
      </c>
      <c r="I13657" s="15">
        <f>HYPERLINK("https://docs.wto.org/imrd/directdoc.asp?DDFDocuments/u/G/SPS/NMEX45.WPF","FR")</f>
      </c>
      <c r="J13657" s="15">
        <f>HYPERLINK("https://docs.wto.org/imrd/directdoc.asp?DDFDocuments/v/G/SPS/NMEX45.WPF","ES")</f>
      </c>
    </row>
    <row r="13658">
      <c r="A13658" s="10" t="s">
        <v>23329</v>
      </c>
      <c r="B13658" s="11" t="s">
        <v>87</v>
      </c>
      <c r="C13658" s="10" t="s">
        <v>18</v>
      </c>
      <c r="D13658" s="12">
        <v>34946</v>
      </c>
      <c r="E13658" s="13" t="s">
        <v>21647</v>
      </c>
      <c r="F13658" s="13" t="s">
        <v>158</v>
      </c>
      <c r="G13658" s="14"/>
      <c r="H13658" s="15">
        <f>HYPERLINK("https://docs.wto.org/imrd/directdoc.asp?DDFDocuments/q/G/SPS/NMEX46.pdf","EN")</f>
      </c>
      <c r="I13658" s="15">
        <f>HYPERLINK("https://docs.wto.org/imrd/directdoc.asp?DDFDocuments/r/G/SPS/NMEX46.pdf","FR")</f>
      </c>
      <c r="J13658" s="15">
        <f>HYPERLINK("https://docs.wto.org/imrd/directdoc.asp?DDFDocuments/s/G/SPS/NMEX46.pdf","ES")</f>
      </c>
    </row>
    <row r="13659">
      <c r="A13659" s="10" t="s">
        <v>23330</v>
      </c>
      <c r="B13659" s="11" t="s">
        <v>87</v>
      </c>
      <c r="C13659" s="10" t="s">
        <v>18</v>
      </c>
      <c r="D13659" s="12">
        <v>34946</v>
      </c>
      <c r="E13659" s="13" t="s">
        <v>205</v>
      </c>
      <c r="F13659" s="13" t="s">
        <v>3252</v>
      </c>
      <c r="G13659" s="14"/>
      <c r="H13659" s="15">
        <f>HYPERLINK("https://docs.wto.org/imrd/directdoc.asp?DDFDocuments/q/G/SPS/NMEX47.pdf","EN")</f>
      </c>
      <c r="I13659" s="15">
        <f>HYPERLINK("https://docs.wto.org/imrd/directdoc.asp?DDFDocuments/r/G/SPS/NMEX47.pdf","FR")</f>
      </c>
      <c r="J13659" s="15">
        <f>HYPERLINK("https://docs.wto.org/imrd/directdoc.asp?DDFDocuments/s/G/SPS/NMEX47.pdf","ES")</f>
      </c>
    </row>
    <row r="13660">
      <c r="A13660" s="10" t="s">
        <v>23331</v>
      </c>
      <c r="B13660" s="11" t="s">
        <v>87</v>
      </c>
      <c r="C13660" s="10" t="s">
        <v>12</v>
      </c>
      <c r="D13660" s="12">
        <v>34946</v>
      </c>
      <c r="E13660" s="13" t="s">
        <v>23321</v>
      </c>
      <c r="F13660" s="13" t="s">
        <v>158</v>
      </c>
      <c r="G13660" s="14"/>
      <c r="H13660" s="15">
        <f>HYPERLINK("https://docs.wto.org/imrd/directdoc.asp?DDFDocuments/q/G/SPS/NMEX48.pdf","EN")</f>
      </c>
      <c r="I13660" s="15">
        <f>HYPERLINK("https://docs.wto.org/imrd/directdoc.asp?DDFDocuments/r/G/SPS/NMEX48.pdf","FR")</f>
      </c>
      <c r="J13660" s="15">
        <f>HYPERLINK("https://docs.wto.org/imrd/directdoc.asp?DDFDocuments/s/G/SPS/NMEX48.pdf","ES")</f>
      </c>
    </row>
    <row r="13661">
      <c r="A13661" s="10" t="s">
        <v>23332</v>
      </c>
      <c r="B13661" s="11" t="s">
        <v>87</v>
      </c>
      <c r="C13661" s="10" t="s">
        <v>12</v>
      </c>
      <c r="D13661" s="12">
        <v>34946</v>
      </c>
      <c r="E13661" s="13" t="s">
        <v>11708</v>
      </c>
      <c r="F13661" s="13" t="s">
        <v>992</v>
      </c>
      <c r="G13661" s="14"/>
      <c r="H13661" s="15">
        <f>HYPERLINK("https://docs.wto.org/imrd/directdoc.asp?DDFDocuments/t/G/SPS/NMEX49.WPF","EN")</f>
      </c>
      <c r="I13661" s="15">
        <f>HYPERLINK("https://docs.wto.org/imrd/directdoc.asp?DDFDocuments/u/G/SPS/NMEX49.WPF","FR")</f>
      </c>
      <c r="J13661" s="15">
        <f>HYPERLINK("https://docs.wto.org/imrd/directdoc.asp?DDFDocuments/v/G/SPS/NMEX49.WPF","ES")</f>
      </c>
    </row>
    <row r="13662">
      <c r="A13662" s="10" t="s">
        <v>23333</v>
      </c>
      <c r="B13662" s="11" t="s">
        <v>188</v>
      </c>
      <c r="C13662" s="10" t="s">
        <v>18</v>
      </c>
      <c r="D13662" s="12">
        <v>34939</v>
      </c>
      <c r="E13662" s="13" t="s">
        <v>23334</v>
      </c>
      <c r="F13662" s="13" t="s">
        <v>122</v>
      </c>
      <c r="G13662" s="14"/>
      <c r="H13662" s="15">
        <f>HYPERLINK("https://docs.wto.org/imrd/directdoc.asp?DDFDocuments/t/G/SPS/NAUS4.WPF","EN")</f>
      </c>
      <c r="I13662" s="15">
        <f>HYPERLINK("https://docs.wto.org/imrd/directdoc.asp?DDFDocuments/u/G/SPS/NAUS4.WPF","FR")</f>
      </c>
      <c r="J13662" s="15">
        <f>HYPERLINK("https://docs.wto.org/imrd/directdoc.asp?DDFDocuments/v/G/SPS/NAUS4.WPF","ES")</f>
      </c>
    </row>
    <row r="13663">
      <c r="A13663" s="10" t="s">
        <v>23335</v>
      </c>
      <c r="B13663" s="11" t="s">
        <v>188</v>
      </c>
      <c r="C13663" s="10" t="s">
        <v>18</v>
      </c>
      <c r="D13663" s="12">
        <v>34939</v>
      </c>
      <c r="E13663" s="13" t="s">
        <v>23336</v>
      </c>
      <c r="F13663" s="13" t="s">
        <v>24</v>
      </c>
      <c r="G13663" s="14"/>
      <c r="H13663" s="15">
        <f>HYPERLINK("https://docs.wto.org/imrd/directdoc.asp?DDFDocuments/q/G/SPS/NAUS5.pdf","EN")</f>
      </c>
      <c r="I13663" s="15">
        <f>HYPERLINK("https://docs.wto.org/imrd/directdoc.asp?DDFDocuments/r/G/SPS/NAUS5.pdf","FR")</f>
      </c>
      <c r="J13663" s="15">
        <f>HYPERLINK("https://docs.wto.org/imrd/directdoc.asp?DDFDocuments/s/G/SPS/NAUS5.pdf","ES")</f>
      </c>
    </row>
    <row r="13664">
      <c r="A13664" s="10" t="s">
        <v>23337</v>
      </c>
      <c r="B13664" s="11" t="s">
        <v>153</v>
      </c>
      <c r="C13664" s="10" t="s">
        <v>18</v>
      </c>
      <c r="D13664" s="12">
        <v>34936</v>
      </c>
      <c r="E13664" s="13" t="s">
        <v>23338</v>
      </c>
      <c r="F13664" s="13" t="s">
        <v>229</v>
      </c>
      <c r="G13664" s="14"/>
      <c r="H13664" s="15">
        <f>HYPERLINK("https://docs.wto.org/imrd/directdoc.asp?DDFDocuments/q/G/SPS/NKOR12.pdf","EN")</f>
      </c>
      <c r="I13664" s="15">
        <f>HYPERLINK("https://docs.wto.org/imrd/directdoc.asp?DDFDocuments/r/G/SPS/NKOR12.pdf","FR")</f>
      </c>
      <c r="J13664" s="15">
        <f>HYPERLINK("https://docs.wto.org/imrd/directdoc.asp?DDFDocuments/s/G/SPS/NKOR12.pdf","ES")</f>
      </c>
    </row>
    <row r="13665">
      <c r="A13665" s="10" t="s">
        <v>23339</v>
      </c>
      <c r="B13665" s="11" t="s">
        <v>153</v>
      </c>
      <c r="C13665" s="10" t="s">
        <v>18</v>
      </c>
      <c r="D13665" s="12">
        <v>34936</v>
      </c>
      <c r="E13665" s="13" t="s">
        <v>3159</v>
      </c>
      <c r="F13665" s="13" t="s">
        <v>158</v>
      </c>
      <c r="G13665" s="14"/>
      <c r="H13665" s="15">
        <f>HYPERLINK("https://docs.wto.org/imrd/directdoc.asp?DDFDocuments/t/G/SPS/NKOR13.WPF","EN")</f>
      </c>
      <c r="I13665" s="15">
        <f>HYPERLINK("https://docs.wto.org/imrd/directdoc.asp?DDFDocuments/u/G/SPS/NKOR13.WPF","FR")</f>
      </c>
      <c r="J13665" s="15">
        <f>HYPERLINK("https://docs.wto.org/imrd/directdoc.asp?DDFDocuments/v/G/SPS/NKOR13.WPF","ES")</f>
      </c>
    </row>
    <row r="13666">
      <c r="A13666" s="10" t="s">
        <v>23340</v>
      </c>
      <c r="B13666" s="11" t="s">
        <v>153</v>
      </c>
      <c r="C13666" s="10" t="s">
        <v>18</v>
      </c>
      <c r="D13666" s="12">
        <v>34936</v>
      </c>
      <c r="E13666" s="13" t="s">
        <v>23341</v>
      </c>
      <c r="F13666" s="13" t="s">
        <v>2963</v>
      </c>
      <c r="G13666" s="14"/>
      <c r="H13666" s="15">
        <f>HYPERLINK("https://docs.wto.org/imrd/directdoc.asp?DDFDocuments/t/G/SPS/NKOR14.WPF","EN")</f>
      </c>
      <c r="I13666" s="15">
        <f>HYPERLINK("https://docs.wto.org/imrd/directdoc.asp?DDFDocuments/u/G/SPS/NKOR14.WPF","FR")</f>
      </c>
      <c r="J13666" s="15">
        <f>HYPERLINK("https://docs.wto.org/imrd/directdoc.asp?DDFDocuments/v/G/SPS/NKOR14.WPF","ES")</f>
      </c>
    </row>
    <row r="13667">
      <c r="A13667" s="10" t="s">
        <v>23342</v>
      </c>
      <c r="B13667" s="11" t="s">
        <v>87</v>
      </c>
      <c r="C13667" s="10" t="s">
        <v>18</v>
      </c>
      <c r="D13667" s="12">
        <v>34936</v>
      </c>
      <c r="E13667" s="13" t="s">
        <v>5046</v>
      </c>
      <c r="F13667" s="13" t="s">
        <v>5438</v>
      </c>
      <c r="G13667" s="14"/>
      <c r="H13667" s="15">
        <f>HYPERLINK("https://docs.wto.org/imrd/directdoc.asp?DDFDocuments/t/G/SPS/NMEX38.WPF","EN")</f>
      </c>
      <c r="I13667" s="15">
        <f>HYPERLINK("https://docs.wto.org/imrd/directdoc.asp?DDFDocuments/u/G/SPS/NMEX38.WPF","FR")</f>
      </c>
      <c r="J13667" s="15">
        <f>HYPERLINK("https://docs.wto.org/imrd/directdoc.asp?DDFDocuments/v/G/SPS/NMEX38.WPF","ES")</f>
      </c>
    </row>
    <row r="13668">
      <c r="A13668" s="10" t="s">
        <v>23343</v>
      </c>
      <c r="B13668" s="11" t="s">
        <v>87</v>
      </c>
      <c r="C13668" s="10" t="s">
        <v>18</v>
      </c>
      <c r="D13668" s="12">
        <v>34936</v>
      </c>
      <c r="E13668" s="13" t="s">
        <v>3072</v>
      </c>
      <c r="F13668" s="13" t="s">
        <v>283</v>
      </c>
      <c r="G13668" s="14"/>
      <c r="H13668" s="15">
        <f>HYPERLINK("https://docs.wto.org/imrd/directdoc.asp?DDFDocuments/t/G/SPS/NMEX39.WPF","EN")</f>
      </c>
      <c r="I13668" s="15">
        <f>HYPERLINK("https://docs.wto.org/imrd/directdoc.asp?DDFDocuments/u/G/SPS/NMEX39.WPF","FR")</f>
      </c>
      <c r="J13668" s="15">
        <f>HYPERLINK("https://docs.wto.org/imrd/directdoc.asp?DDFDocuments/v/G/SPS/NMEX39.WPF","ES")</f>
      </c>
    </row>
    <row r="13669">
      <c r="A13669" s="10" t="s">
        <v>23344</v>
      </c>
      <c r="B13669" s="11" t="s">
        <v>87</v>
      </c>
      <c r="C13669" s="10" t="s">
        <v>18</v>
      </c>
      <c r="D13669" s="12">
        <v>34936</v>
      </c>
      <c r="E13669" s="13" t="s">
        <v>12293</v>
      </c>
      <c r="F13669" s="13" t="s">
        <v>186</v>
      </c>
      <c r="G13669" s="14"/>
      <c r="H13669" s="15">
        <f>HYPERLINK("https://docs.wto.org/imrd/directdoc.asp?DDFDocuments/t/G/SPS/NMEX41.WPF","EN")</f>
      </c>
      <c r="I13669" s="15">
        <f>HYPERLINK("https://docs.wto.org/imrd/directdoc.asp?DDFDocuments/u/G/SPS/NMEX41.WPF","FR")</f>
      </c>
      <c r="J13669" s="15">
        <f>HYPERLINK("https://docs.wto.org/imrd/directdoc.asp?DDFDocuments/v/G/SPS/NMEX41.WPF","ES")</f>
      </c>
    </row>
    <row r="13670">
      <c r="A13670" s="10" t="s">
        <v>23345</v>
      </c>
      <c r="B13670" s="11" t="s">
        <v>161</v>
      </c>
      <c r="C13670" s="10" t="s">
        <v>18</v>
      </c>
      <c r="D13670" s="12">
        <v>34921</v>
      </c>
      <c r="E13670" s="13" t="s">
        <v>23346</v>
      </c>
      <c r="F13670" s="13" t="s">
        <v>74</v>
      </c>
      <c r="G13670" s="14"/>
      <c r="H13670" s="15">
        <f>HYPERLINK("https://docs.wto.org/imrd/directdoc.asp?DDFDocuments/q/G/SPS/NUSA11.pdf","EN")</f>
      </c>
      <c r="I13670" s="15">
        <f>HYPERLINK("https://docs.wto.org/imrd/directdoc.asp?DDFDocuments/r/G/SPS/NUSA11.pdf","FR")</f>
      </c>
      <c r="J13670" s="15">
        <f>HYPERLINK("https://docs.wto.org/imrd/directdoc.asp?DDFDocuments/s/G/SPS/NUSA11.pdf","ES")</f>
      </c>
    </row>
    <row r="13671">
      <c r="A13671" s="10" t="s">
        <v>23347</v>
      </c>
      <c r="B13671" s="11" t="s">
        <v>161</v>
      </c>
      <c r="C13671" s="10" t="s">
        <v>18</v>
      </c>
      <c r="D13671" s="12">
        <v>34906</v>
      </c>
      <c r="E13671" s="13" t="s">
        <v>23348</v>
      </c>
      <c r="F13671" s="13" t="s">
        <v>992</v>
      </c>
      <c r="G13671" s="14"/>
      <c r="H13671" s="15">
        <f>HYPERLINK("https://docs.wto.org/imrd/directdoc.asp?DDFDocuments/t/G/SPS/NUSA10.WPF","EN")</f>
      </c>
      <c r="I13671" s="15">
        <f>HYPERLINK("https://docs.wto.org/imrd/directdoc.asp?DDFDocuments/u/G/SPS/NUSA10.WPF","FR")</f>
      </c>
      <c r="J13671" s="15">
        <f>HYPERLINK("https://docs.wto.org/imrd/directdoc.asp?DDFDocuments/v/G/SPS/NUSA10.WPF","ES")</f>
      </c>
    </row>
    <row r="13672">
      <c r="A13672" s="10" t="s">
        <v>23349</v>
      </c>
      <c r="B13672" s="11" t="s">
        <v>183</v>
      </c>
      <c r="C13672" s="10" t="s">
        <v>18</v>
      </c>
      <c r="D13672" s="12">
        <v>34904</v>
      </c>
      <c r="E13672" s="13" t="s">
        <v>23350</v>
      </c>
      <c r="F13672" s="13" t="s">
        <v>992</v>
      </c>
      <c r="G13672" s="14"/>
      <c r="H13672" s="15">
        <f>HYPERLINK("https://docs.wto.org/imrd/directdoc.asp?DDFDocuments/t/G/SPS/NARG1.WPF","EN")</f>
      </c>
      <c r="I13672" s="15">
        <f>HYPERLINK("https://docs.wto.org/imrd/directdoc.asp?DDFDocuments/u/G/SPS/NARG1.WPF","FR")</f>
      </c>
      <c r="J13672" s="15">
        <f>HYPERLINK("https://docs.wto.org/imrd/directdoc.asp?DDFDocuments/v/G/SPS/NARG1.WPF","ES")</f>
      </c>
    </row>
    <row r="13673">
      <c r="A13673" s="10" t="s">
        <v>23351</v>
      </c>
      <c r="B13673" s="11" t="s">
        <v>183</v>
      </c>
      <c r="C13673" s="10" t="s">
        <v>18</v>
      </c>
      <c r="D13673" s="12">
        <v>34904</v>
      </c>
      <c r="E13673" s="13" t="s">
        <v>23350</v>
      </c>
      <c r="F13673" s="13" t="s">
        <v>992</v>
      </c>
      <c r="G13673" s="14"/>
      <c r="H13673" s="15">
        <f>HYPERLINK("https://docs.wto.org/imrd/directdoc.asp?DDFDocuments/t/G/SPS/NARG2.WPF","EN")</f>
      </c>
      <c r="I13673" s="15">
        <f>HYPERLINK("https://docs.wto.org/imrd/directdoc.asp?DDFDocuments/u/G/SPS/NARG2.WPF","FR")</f>
      </c>
      <c r="J13673" s="15">
        <f>HYPERLINK("https://docs.wto.org/imrd/directdoc.asp?DDFDocuments/v/G/SPS/NARG2.WPF","ES")</f>
      </c>
    </row>
    <row r="13674">
      <c r="A13674" s="10" t="s">
        <v>23352</v>
      </c>
      <c r="B13674" s="11" t="s">
        <v>87</v>
      </c>
      <c r="C13674" s="10" t="s">
        <v>18</v>
      </c>
      <c r="D13674" s="12">
        <v>34901</v>
      </c>
      <c r="E13674" s="13" t="s">
        <v>7639</v>
      </c>
      <c r="F13674" s="13" t="s">
        <v>158</v>
      </c>
      <c r="G13674" s="14"/>
      <c r="H13674" s="15">
        <f>HYPERLINK("https://docs.wto.org/imrd/directdoc.asp?DDFDocuments/t/G/SPS/NMEX37.WPF","EN")</f>
      </c>
      <c r="I13674" s="15">
        <f>HYPERLINK("https://docs.wto.org/imrd/directdoc.asp?DDFDocuments/u/G/SPS/NMEX37.WPF","FR")</f>
      </c>
      <c r="J13674" s="15">
        <f>HYPERLINK("https://docs.wto.org/imrd/directdoc.asp?DDFDocuments/v/G/SPS/NMEX37.WPF","ES")</f>
      </c>
    </row>
    <row r="13675">
      <c r="A13675" s="10" t="s">
        <v>23353</v>
      </c>
      <c r="B13675" s="11" t="s">
        <v>188</v>
      </c>
      <c r="C13675" s="10" t="s">
        <v>18</v>
      </c>
      <c r="D13675" s="12">
        <v>34894</v>
      </c>
      <c r="E13675" s="13" t="s">
        <v>23354</v>
      </c>
      <c r="F13675" s="13" t="s">
        <v>122</v>
      </c>
      <c r="G13675" s="14"/>
      <c r="H13675" s="15">
        <f>HYPERLINK("https://docs.wto.org/imrd/directdoc.asp?DDFDocuments/q/G/SPS/NAUS2.pdf","EN")</f>
      </c>
      <c r="I13675" s="15">
        <f>HYPERLINK("https://docs.wto.org/imrd/directdoc.asp?DDFDocuments/r/G/SPS/NAUS2.pdf","FR")</f>
      </c>
      <c r="J13675" s="15">
        <f>HYPERLINK("https://docs.wto.org/imrd/directdoc.asp?DDFDocuments/s/G/SPS/NAUS2.pdf","ES")</f>
      </c>
    </row>
    <row r="13676">
      <c r="A13676" s="10" t="s">
        <v>23355</v>
      </c>
      <c r="B13676" s="11" t="s">
        <v>188</v>
      </c>
      <c r="C13676" s="10" t="s">
        <v>18</v>
      </c>
      <c r="D13676" s="12">
        <v>34894</v>
      </c>
      <c r="E13676" s="13" t="s">
        <v>23356</v>
      </c>
      <c r="F13676" s="13" t="s">
        <v>144</v>
      </c>
      <c r="G13676" s="14" t="s">
        <v>72</v>
      </c>
      <c r="H13676" s="15">
        <f>HYPERLINK("https://docs.wto.org/imrd/directdoc.asp?DDFDocuments/t/G/SPS/NAUS3.WPF","EN")</f>
      </c>
      <c r="I13676" s="15">
        <f>HYPERLINK("https://docs.wto.org/imrd/directdoc.asp?DDFDocuments/u/G/SPS/NAUS3.WPF","FR")</f>
      </c>
      <c r="J13676" s="15">
        <f>HYPERLINK("https://docs.wto.org/imrd/directdoc.asp?DDFDocuments/v/G/SPS/NAUS3.WPF","ES")</f>
      </c>
    </row>
    <row r="13677">
      <c r="A13677" s="10" t="s">
        <v>23357</v>
      </c>
      <c r="B13677" s="11" t="s">
        <v>1129</v>
      </c>
      <c r="C13677" s="10" t="s">
        <v>201</v>
      </c>
      <c r="D13677" s="12">
        <v>34892</v>
      </c>
      <c r="E13677" s="13" t="s">
        <v>19</v>
      </c>
      <c r="F13677" s="13" t="s">
        <v>1550</v>
      </c>
      <c r="G13677" s="14"/>
      <c r="H13677" s="15">
        <f>HYPERLINK("https://docs.wto.org/imrd/directdoc.asp?DDFDocuments/t/G/SPS/NMYS1C1.WPF","EN")</f>
      </c>
      <c r="I13677" s="15">
        <f>HYPERLINK("https://docs.wto.org/imrd/directdoc.asp?DDFDocuments/u/G/SPS/NMYS1C1.WPF","FR")</f>
      </c>
      <c r="J13677" s="15">
        <f>HYPERLINK("https://docs.wto.org/imrd/directdoc.asp?DDFDocuments/v/G/SPS/NMYS1C1.WPF","ES")</f>
      </c>
    </row>
    <row r="13678">
      <c r="A13678" s="10" t="s">
        <v>23358</v>
      </c>
      <c r="B13678" s="11" t="s">
        <v>87</v>
      </c>
      <c r="C13678" s="10" t="s">
        <v>18</v>
      </c>
      <c r="D13678" s="12">
        <v>34880</v>
      </c>
      <c r="E13678" s="13" t="s">
        <v>23263</v>
      </c>
      <c r="F13678" s="13" t="s">
        <v>5069</v>
      </c>
      <c r="G13678" s="14"/>
      <c r="H13678" s="15">
        <f>HYPERLINK("https://docs.wto.org/imrd/directdoc.asp?DDFDocuments/t/G/SPS/NMEX35.WPF","EN")</f>
      </c>
      <c r="I13678" s="15">
        <f>HYPERLINK("https://docs.wto.org/imrd/directdoc.asp?DDFDocuments/u/G/SPS/NMEX35.WPF","FR")</f>
      </c>
      <c r="J13678" s="15">
        <f>HYPERLINK("https://docs.wto.org/imrd/directdoc.asp?DDFDocuments/v/G/SPS/NMEX35.WPF","ES")</f>
      </c>
    </row>
    <row r="13679">
      <c r="A13679" s="10" t="s">
        <v>23359</v>
      </c>
      <c r="B13679" s="11" t="s">
        <v>87</v>
      </c>
      <c r="C13679" s="10" t="s">
        <v>18</v>
      </c>
      <c r="D13679" s="12">
        <v>34872</v>
      </c>
      <c r="E13679" s="13" t="s">
        <v>205</v>
      </c>
      <c r="F13679" s="13" t="s">
        <v>80</v>
      </c>
      <c r="G13679" s="14"/>
      <c r="H13679" s="15">
        <f>HYPERLINK("https://docs.wto.org/imrd/directdoc.asp?DDFDocuments/t/G/SPS/NMEX33.WPF","EN")</f>
      </c>
      <c r="I13679" s="15">
        <f>HYPERLINK("https://docs.wto.org/imrd/directdoc.asp?DDFDocuments/u/G/SPS/NMEX33.WPF","FR")</f>
      </c>
      <c r="J13679" s="15">
        <f>HYPERLINK("https://docs.wto.org/imrd/directdoc.asp?DDFDocuments/v/G/SPS/NMEX33.WPF","ES")</f>
      </c>
    </row>
    <row r="13680">
      <c r="A13680" s="10" t="s">
        <v>23360</v>
      </c>
      <c r="B13680" s="11" t="s">
        <v>87</v>
      </c>
      <c r="C13680" s="10" t="s">
        <v>18</v>
      </c>
      <c r="D13680" s="12">
        <v>34872</v>
      </c>
      <c r="E13680" s="13" t="s">
        <v>23361</v>
      </c>
      <c r="F13680" s="13" t="s">
        <v>1282</v>
      </c>
      <c r="G13680" s="14"/>
      <c r="H13680" s="15">
        <f>HYPERLINK("https://docs.wto.org/imrd/directdoc.asp?DDFDocuments/t/G/SPS/NMEX34.WPF","EN")</f>
      </c>
      <c r="I13680" s="15">
        <f>HYPERLINK("https://docs.wto.org/imrd/directdoc.asp?DDFDocuments/u/G/SPS/NMEX34.WPF","FR")</f>
      </c>
      <c r="J13680" s="15">
        <f>HYPERLINK("https://docs.wto.org/imrd/directdoc.asp?DDFDocuments/v/G/SPS/NMEX34.WPF","ES")</f>
      </c>
    </row>
    <row r="13681">
      <c r="A13681" s="10" t="s">
        <v>23362</v>
      </c>
      <c r="B13681" s="11" t="s">
        <v>161</v>
      </c>
      <c r="C13681" s="10" t="s">
        <v>40</v>
      </c>
      <c r="D13681" s="12">
        <v>34869</v>
      </c>
      <c r="E13681" s="13" t="s">
        <v>19</v>
      </c>
      <c r="F13681" s="13" t="s">
        <v>5163</v>
      </c>
      <c r="G13681" s="14"/>
      <c r="H13681" s="15">
        <f>HYPERLINK("https://docs.wto.org/imrd/directdoc.asp?DDFDocuments/t/G/SPS/NUSA3A1.WPF","EN")</f>
      </c>
      <c r="I13681" s="15">
        <f>HYPERLINK("https://docs.wto.org/imrd/directdoc.asp?DDFDocuments/u/G/SPS/NUSA3A1.WPF","FR")</f>
      </c>
      <c r="J13681" s="15">
        <f>HYPERLINK("https://docs.wto.org/imrd/directdoc.asp?DDFDocuments/v/G/SPS/NUSA3A1.WPF","ES")</f>
      </c>
    </row>
    <row r="13682">
      <c r="A13682" s="10" t="s">
        <v>23363</v>
      </c>
      <c r="B13682" s="11" t="s">
        <v>153</v>
      </c>
      <c r="C13682" s="10" t="s">
        <v>18</v>
      </c>
      <c r="D13682" s="12">
        <v>34865</v>
      </c>
      <c r="E13682" s="13" t="s">
        <v>23364</v>
      </c>
      <c r="F13682" s="13" t="s">
        <v>166</v>
      </c>
      <c r="G13682" s="14"/>
      <c r="H13682" s="15">
        <f>HYPERLINK("https://docs.wto.org/imrd/directdoc.asp?DDFDocuments/q/G/SPS/NKOR7.pdf","EN")</f>
      </c>
      <c r="I13682" s="15">
        <f>HYPERLINK("https://docs.wto.org/imrd/directdoc.asp?DDFDocuments/r/G/SPS/NKOR7.pdf","FR")</f>
      </c>
      <c r="J13682" s="15">
        <f>HYPERLINK("https://docs.wto.org/imrd/directdoc.asp?DDFDocuments/s/G/SPS/NKOR7.pdf","ES")</f>
      </c>
    </row>
    <row r="13683">
      <c r="A13683" s="10" t="s">
        <v>23365</v>
      </c>
      <c r="B13683" s="11" t="s">
        <v>1093</v>
      </c>
      <c r="C13683" s="10" t="s">
        <v>18</v>
      </c>
      <c r="D13683" s="12">
        <v>34865</v>
      </c>
      <c r="E13683" s="13" t="s">
        <v>20693</v>
      </c>
      <c r="F13683" s="13" t="s">
        <v>24</v>
      </c>
      <c r="G13683" s="14"/>
      <c r="H13683" s="15">
        <f>HYPERLINK("https://docs.wto.org/imrd/directdoc.asp?DDFDocuments/t/G/SPS/NNLD2.WPF","EN")</f>
      </c>
      <c r="I13683" s="15">
        <f>HYPERLINK("https://docs.wto.org/imrd/directdoc.asp?DDFDocuments/u/G/SPS/NNLD2.WPF","FR")</f>
      </c>
      <c r="J13683" s="15">
        <f>HYPERLINK("https://docs.wto.org/imrd/directdoc.asp?DDFDocuments/v/G/SPS/NNLD2.WPF","ES")</f>
      </c>
    </row>
    <row r="13684">
      <c r="A13684" s="10" t="s">
        <v>23366</v>
      </c>
      <c r="B13684" s="11" t="s">
        <v>161</v>
      </c>
      <c r="C13684" s="10" t="s">
        <v>18</v>
      </c>
      <c r="D13684" s="12">
        <v>34856</v>
      </c>
      <c r="E13684" s="13" t="s">
        <v>23367</v>
      </c>
      <c r="F13684" s="13" t="s">
        <v>1282</v>
      </c>
      <c r="G13684" s="14"/>
      <c r="H13684" s="15">
        <f>HYPERLINK("https://docs.wto.org/imrd/directdoc.asp?DDFDocuments/t/G/SPS/NUSA9.WPF","EN")</f>
      </c>
      <c r="I13684" s="15">
        <f>HYPERLINK("https://docs.wto.org/imrd/directdoc.asp?DDFDocuments/u/G/SPS/NUSA9.WPF","FR")</f>
      </c>
      <c r="J13684" s="15">
        <f>HYPERLINK("https://docs.wto.org/imrd/directdoc.asp?DDFDocuments/v/G/SPS/NUSA9.WPF","ES")</f>
      </c>
    </row>
    <row r="13685">
      <c r="A13685" s="10" t="s">
        <v>23368</v>
      </c>
      <c r="B13685" s="11" t="s">
        <v>87</v>
      </c>
      <c r="C13685" s="10" t="s">
        <v>18</v>
      </c>
      <c r="D13685" s="12">
        <v>34850</v>
      </c>
      <c r="E13685" s="13" t="s">
        <v>3159</v>
      </c>
      <c r="F13685" s="13" t="s">
        <v>992</v>
      </c>
      <c r="G13685" s="14"/>
      <c r="H13685" s="15">
        <f>HYPERLINK("https://docs.wto.org/imrd/directdoc.asp?DDFDocuments/t/G/SPS/NMEX26.WPF","EN")</f>
      </c>
      <c r="I13685" s="15">
        <f>HYPERLINK("https://docs.wto.org/imrd/directdoc.asp?DDFDocuments/u/G/SPS/NMEX26.WPF","FR")</f>
      </c>
      <c r="J13685" s="15">
        <f>HYPERLINK("https://docs.wto.org/imrd/directdoc.asp?DDFDocuments/v/G/SPS/NMEX26.WPF","ES")</f>
      </c>
    </row>
    <row r="13686">
      <c r="A13686" s="10" t="s">
        <v>23369</v>
      </c>
      <c r="B13686" s="11" t="s">
        <v>87</v>
      </c>
      <c r="C13686" s="10" t="s">
        <v>18</v>
      </c>
      <c r="D13686" s="12">
        <v>34850</v>
      </c>
      <c r="E13686" s="13" t="s">
        <v>23261</v>
      </c>
      <c r="F13686" s="13" t="s">
        <v>80</v>
      </c>
      <c r="G13686" s="14"/>
      <c r="H13686" s="15">
        <f>HYPERLINK("https://docs.wto.org/imrd/directdoc.asp?DDFDocuments/t/G/SPS/NMEX27.WPF","EN")</f>
      </c>
      <c r="I13686" s="15">
        <f>HYPERLINK("https://docs.wto.org/imrd/directdoc.asp?DDFDocuments/u/G/SPS/NMEX27.WPF","FR")</f>
      </c>
      <c r="J13686" s="15">
        <f>HYPERLINK("https://docs.wto.org/imrd/directdoc.asp?DDFDocuments/v/G/SPS/NMEX27.WPF","ES")</f>
      </c>
    </row>
    <row r="13687">
      <c r="A13687" s="10" t="s">
        <v>23370</v>
      </c>
      <c r="B13687" s="11" t="s">
        <v>87</v>
      </c>
      <c r="C13687" s="10" t="s">
        <v>18</v>
      </c>
      <c r="D13687" s="12">
        <v>34850</v>
      </c>
      <c r="E13687" s="13" t="s">
        <v>22621</v>
      </c>
      <c r="F13687" s="13" t="s">
        <v>7997</v>
      </c>
      <c r="G13687" s="14"/>
      <c r="H13687" s="15">
        <f>HYPERLINK("https://docs.wto.org/imrd/directdoc.asp?DDFDocuments/q/G/SPS/NMEX28.pdf","EN")</f>
      </c>
      <c r="I13687" s="15">
        <f>HYPERLINK("https://docs.wto.org/imrd/directdoc.asp?DDFDocuments/r/G/SPS/NMEX28.pdf","FR")</f>
      </c>
      <c r="J13687" s="15">
        <f>HYPERLINK("https://docs.wto.org/imrd/directdoc.asp?DDFDocuments/s/G/SPS/NMEX28.pdf","ES")</f>
      </c>
    </row>
    <row r="13688">
      <c r="A13688" s="10" t="s">
        <v>23371</v>
      </c>
      <c r="B13688" s="11" t="s">
        <v>87</v>
      </c>
      <c r="C13688" s="10" t="s">
        <v>18</v>
      </c>
      <c r="D13688" s="12">
        <v>34850</v>
      </c>
      <c r="E13688" s="13" t="s">
        <v>21647</v>
      </c>
      <c r="F13688" s="13" t="s">
        <v>158</v>
      </c>
      <c r="G13688" s="14"/>
      <c r="H13688" s="15">
        <f>HYPERLINK("https://docs.wto.org/imrd/directdoc.asp?DDFDocuments/q/G/SPS/NMEX29.pdf","EN")</f>
      </c>
      <c r="I13688" s="15">
        <f>HYPERLINK("https://docs.wto.org/imrd/directdoc.asp?DDFDocuments/r/G/SPS/NMEX29.pdf","FR")</f>
      </c>
      <c r="J13688" s="15">
        <f>HYPERLINK("https://docs.wto.org/imrd/directdoc.asp?DDFDocuments/s/G/SPS/NMEX29.pdf","ES")</f>
      </c>
    </row>
    <row r="13689">
      <c r="A13689" s="10" t="s">
        <v>23372</v>
      </c>
      <c r="B13689" s="11" t="s">
        <v>87</v>
      </c>
      <c r="C13689" s="10" t="s">
        <v>18</v>
      </c>
      <c r="D13689" s="12">
        <v>34850</v>
      </c>
      <c r="E13689" s="13" t="s">
        <v>3159</v>
      </c>
      <c r="F13689" s="13" t="s">
        <v>158</v>
      </c>
      <c r="G13689" s="14"/>
      <c r="H13689" s="15">
        <f>HYPERLINK("https://docs.wto.org/imrd/directdoc.asp?DDFDocuments/t/G/SPS/NMEX30.WPF","EN")</f>
      </c>
      <c r="I13689" s="15">
        <f>HYPERLINK("https://docs.wto.org/imrd/directdoc.asp?DDFDocuments/u/G/SPS/NMEX30.WPF","FR")</f>
      </c>
      <c r="J13689" s="15">
        <f>HYPERLINK("https://docs.wto.org/imrd/directdoc.asp?DDFDocuments/v/G/SPS/NMEX30.WPF","ES")</f>
      </c>
    </row>
    <row r="13690">
      <c r="A13690" s="10" t="s">
        <v>23373</v>
      </c>
      <c r="B13690" s="11" t="s">
        <v>87</v>
      </c>
      <c r="C13690" s="10" t="s">
        <v>18</v>
      </c>
      <c r="D13690" s="12">
        <v>34850</v>
      </c>
      <c r="E13690" s="13" t="s">
        <v>205</v>
      </c>
      <c r="F13690" s="13" t="s">
        <v>7997</v>
      </c>
      <c r="G13690" s="14"/>
      <c r="H13690" s="15">
        <f>HYPERLINK("https://docs.wto.org/imrd/directdoc.asp?DDFDocuments/t/G/SPS/NMEX31.WPF","EN")</f>
      </c>
      <c r="I13690" s="15">
        <f>HYPERLINK("https://docs.wto.org/imrd/directdoc.asp?DDFDocuments/u/G/SPS/NMEX31.WPF","FR")</f>
      </c>
      <c r="J13690" s="15">
        <f>HYPERLINK("https://docs.wto.org/imrd/directdoc.asp?DDFDocuments/v/G/SPS/NMEX31.WPF","ES")</f>
      </c>
    </row>
    <row r="13691">
      <c r="A13691" s="10" t="s">
        <v>23374</v>
      </c>
      <c r="B13691" s="11" t="s">
        <v>87</v>
      </c>
      <c r="C13691" s="10" t="s">
        <v>18</v>
      </c>
      <c r="D13691" s="12">
        <v>34849</v>
      </c>
      <c r="E13691" s="13" t="s">
        <v>23318</v>
      </c>
      <c r="F13691" s="13" t="s">
        <v>992</v>
      </c>
      <c r="G13691" s="14"/>
      <c r="H13691" s="15">
        <f>HYPERLINK("https://docs.wto.org/imrd/directdoc.asp?DDFDocuments/t/G/SPS/NMEX10.WPF","EN")</f>
      </c>
      <c r="I13691" s="15">
        <f>HYPERLINK("https://docs.wto.org/imrd/directdoc.asp?DDFDocuments/u/G/SPS/NMEX10.WPF","FR")</f>
      </c>
      <c r="J13691" s="15">
        <f>HYPERLINK("https://docs.wto.org/imrd/directdoc.asp?DDFDocuments/v/G/SPS/NMEX10.WPF","ES")</f>
      </c>
    </row>
    <row r="13692">
      <c r="A13692" s="10" t="s">
        <v>23375</v>
      </c>
      <c r="B13692" s="11" t="s">
        <v>87</v>
      </c>
      <c r="C13692" s="10" t="s">
        <v>18</v>
      </c>
      <c r="D13692" s="12">
        <v>34849</v>
      </c>
      <c r="E13692" s="13" t="s">
        <v>8460</v>
      </c>
      <c r="F13692" s="13" t="s">
        <v>80</v>
      </c>
      <c r="G13692" s="14"/>
      <c r="H13692" s="15">
        <f>HYPERLINK("https://docs.wto.org/imrd/directdoc.asp?DDFDocuments/q/G/SPS/NMEX11.pdf","EN")</f>
      </c>
      <c r="I13692" s="15">
        <f>HYPERLINK("https://docs.wto.org/imrd/directdoc.asp?DDFDocuments/r/G/SPS/NMEX11.pdf","FR")</f>
      </c>
      <c r="J13692" s="15">
        <f>HYPERLINK("https://docs.wto.org/imrd/directdoc.asp?DDFDocuments/s/G/SPS/NMEX11.pdf","ES")</f>
      </c>
    </row>
    <row r="13693">
      <c r="A13693" s="10" t="s">
        <v>23376</v>
      </c>
      <c r="B13693" s="11" t="s">
        <v>87</v>
      </c>
      <c r="C13693" s="10" t="s">
        <v>18</v>
      </c>
      <c r="D13693" s="12">
        <v>34849</v>
      </c>
      <c r="E13693" s="13" t="s">
        <v>12293</v>
      </c>
      <c r="F13693" s="13" t="s">
        <v>80</v>
      </c>
      <c r="G13693" s="14"/>
      <c r="H13693" s="15">
        <f>HYPERLINK("https://docs.wto.org/imrd/directdoc.asp?DDFDocuments/t/G/SPS/NMEX12.WPF","EN")</f>
      </c>
      <c r="I13693" s="15">
        <f>HYPERLINK("https://docs.wto.org/imrd/directdoc.asp?DDFDocuments/u/G/SPS/NMEX12.WPF","FR")</f>
      </c>
      <c r="J13693" s="15">
        <f>HYPERLINK("https://docs.wto.org/imrd/directdoc.asp?DDFDocuments/v/G/SPS/NMEX12.WPF","ES")</f>
      </c>
    </row>
    <row r="13694">
      <c r="A13694" s="10" t="s">
        <v>23377</v>
      </c>
      <c r="B13694" s="11" t="s">
        <v>87</v>
      </c>
      <c r="C13694" s="10" t="s">
        <v>18</v>
      </c>
      <c r="D13694" s="12">
        <v>34849</v>
      </c>
      <c r="E13694" s="13" t="s">
        <v>7639</v>
      </c>
      <c r="F13694" s="13" t="s">
        <v>80</v>
      </c>
      <c r="G13694" s="14"/>
      <c r="H13694" s="15">
        <f>HYPERLINK("https://docs.wto.org/imrd/directdoc.asp?DDFDocuments/t/G/SPS/NMEX13.WPF","EN")</f>
      </c>
      <c r="I13694" s="15">
        <f>HYPERLINK("https://docs.wto.org/imrd/directdoc.asp?DDFDocuments/u/G/SPS/NMEX13.WPF","FR")</f>
      </c>
      <c r="J13694" s="15">
        <f>HYPERLINK("https://docs.wto.org/imrd/directdoc.asp?DDFDocuments/v/G/SPS/NMEX13.WPF","ES")</f>
      </c>
    </row>
    <row r="13695">
      <c r="A13695" s="10" t="s">
        <v>23378</v>
      </c>
      <c r="B13695" s="11" t="s">
        <v>87</v>
      </c>
      <c r="C13695" s="10" t="s">
        <v>18</v>
      </c>
      <c r="D13695" s="12">
        <v>34849</v>
      </c>
      <c r="E13695" s="13" t="s">
        <v>23269</v>
      </c>
      <c r="F13695" s="13" t="s">
        <v>80</v>
      </c>
      <c r="G13695" s="14"/>
      <c r="H13695" s="15">
        <f>HYPERLINK("https://docs.wto.org/imrd/directdoc.asp?DDFDocuments/q/G/SPS/NMEX14.pdf","EN")</f>
      </c>
      <c r="I13695" s="15">
        <f>HYPERLINK("https://docs.wto.org/imrd/directdoc.asp?DDFDocuments/r/G/SPS/NMEX14.pdf","FR")</f>
      </c>
      <c r="J13695" s="15">
        <f>HYPERLINK("https://docs.wto.org/imrd/directdoc.asp?DDFDocuments/s/G/SPS/NMEX14.pdf","ES")</f>
      </c>
    </row>
    <row r="13696">
      <c r="A13696" s="10" t="s">
        <v>23379</v>
      </c>
      <c r="B13696" s="11" t="s">
        <v>87</v>
      </c>
      <c r="C13696" s="10" t="s">
        <v>18</v>
      </c>
      <c r="D13696" s="12">
        <v>34849</v>
      </c>
      <c r="E13696" s="13" t="s">
        <v>23271</v>
      </c>
      <c r="F13696" s="13" t="s">
        <v>80</v>
      </c>
      <c r="G13696" s="14"/>
      <c r="H13696" s="15">
        <f>HYPERLINK("https://docs.wto.org/imrd/directdoc.asp?DDFDocuments/q/G/SPS/NMEX15.pdf","EN")</f>
      </c>
      <c r="I13696" s="15">
        <f>HYPERLINK("https://docs.wto.org/imrd/directdoc.asp?DDFDocuments/r/G/SPS/NMEX15.pdf","FR")</f>
      </c>
      <c r="J13696" s="15">
        <f>HYPERLINK("https://docs.wto.org/imrd/directdoc.asp?DDFDocuments/s/G/SPS/NMEX15.pdf","ES")</f>
      </c>
    </row>
    <row r="13697">
      <c r="A13697" s="10" t="s">
        <v>23380</v>
      </c>
      <c r="B13697" s="11" t="s">
        <v>87</v>
      </c>
      <c r="C13697" s="10" t="s">
        <v>18</v>
      </c>
      <c r="D13697" s="12">
        <v>34849</v>
      </c>
      <c r="E13697" s="13" t="s">
        <v>23381</v>
      </c>
      <c r="F13697" s="13" t="s">
        <v>2920</v>
      </c>
      <c r="G13697" s="14"/>
      <c r="H13697" s="15">
        <f>HYPERLINK("https://docs.wto.org/imrd/directdoc.asp?DDFDocuments/t/G/SPS/NMEX16.WPF","EN")</f>
      </c>
      <c r="I13697" s="15">
        <f>HYPERLINK("https://docs.wto.org/imrd/directdoc.asp?DDFDocuments/u/G/SPS/NMEX16.WPF","FR")</f>
      </c>
      <c r="J13697" s="15">
        <f>HYPERLINK("https://docs.wto.org/imrd/directdoc.asp?DDFDocuments/v/G/SPS/NMEX16.WPF","ES")</f>
      </c>
    </row>
    <row r="13698">
      <c r="A13698" s="10" t="s">
        <v>23382</v>
      </c>
      <c r="B13698" s="11" t="s">
        <v>87</v>
      </c>
      <c r="C13698" s="10" t="s">
        <v>18</v>
      </c>
      <c r="D13698" s="12">
        <v>34849</v>
      </c>
      <c r="E13698" s="13" t="s">
        <v>23383</v>
      </c>
      <c r="F13698" s="13" t="s">
        <v>5069</v>
      </c>
      <c r="G13698" s="14"/>
      <c r="H13698" s="15">
        <f>HYPERLINK("https://docs.wto.org/imrd/directdoc.asp?DDFDocuments/t/G/SPS/NMEX17.WPF","EN")</f>
      </c>
      <c r="I13698" s="15">
        <f>HYPERLINK("https://docs.wto.org/imrd/directdoc.asp?DDFDocuments/u/G/SPS/NMEX17.WPF","FR")</f>
      </c>
      <c r="J13698" s="15">
        <f>HYPERLINK("https://docs.wto.org/imrd/directdoc.asp?DDFDocuments/v/G/SPS/NMEX17.WPF","ES")</f>
      </c>
    </row>
    <row r="13699">
      <c r="A13699" s="10" t="s">
        <v>23384</v>
      </c>
      <c r="B13699" s="11" t="s">
        <v>87</v>
      </c>
      <c r="C13699" s="10" t="s">
        <v>18</v>
      </c>
      <c r="D13699" s="12">
        <v>34849</v>
      </c>
      <c r="E13699" s="13" t="s">
        <v>857</v>
      </c>
      <c r="F13699" s="13" t="s">
        <v>5891</v>
      </c>
      <c r="G13699" s="14"/>
      <c r="H13699" s="15">
        <f>HYPERLINK("https://docs.wto.org/imrd/directdoc.asp?DDFDocuments/t/G/SPS/NMEX18.WPF","EN")</f>
      </c>
      <c r="I13699" s="15">
        <f>HYPERLINK("https://docs.wto.org/imrd/directdoc.asp?DDFDocuments/u/G/SPS/NMEX18.WPF","FR")</f>
      </c>
      <c r="J13699" s="15">
        <f>HYPERLINK("https://docs.wto.org/imrd/directdoc.asp?DDFDocuments/v/G/SPS/NMEX18.WPF","ES")</f>
      </c>
    </row>
    <row r="13700">
      <c r="A13700" s="10" t="s">
        <v>23385</v>
      </c>
      <c r="B13700" s="11" t="s">
        <v>87</v>
      </c>
      <c r="C13700" s="10" t="s">
        <v>18</v>
      </c>
      <c r="D13700" s="12">
        <v>34849</v>
      </c>
      <c r="E13700" s="13" t="s">
        <v>23386</v>
      </c>
      <c r="F13700" s="13" t="s">
        <v>4116</v>
      </c>
      <c r="G13700" s="14"/>
      <c r="H13700" s="15">
        <f>HYPERLINK("https://docs.wto.org/imrd/directdoc.asp?DDFDocuments/q/G/SPS/NMEX19.pdf","EN")</f>
      </c>
      <c r="I13700" s="15">
        <f>HYPERLINK("https://docs.wto.org/imrd/directdoc.asp?DDFDocuments/r/G/SPS/NMEX19.pdf","FR")</f>
      </c>
      <c r="J13700" s="15">
        <f>HYPERLINK("https://docs.wto.org/imrd/directdoc.asp?DDFDocuments/s/G/SPS/NMEX19.pdf","ES")</f>
      </c>
    </row>
    <row r="13701">
      <c r="A13701" s="10" t="s">
        <v>23387</v>
      </c>
      <c r="B13701" s="11" t="s">
        <v>87</v>
      </c>
      <c r="C13701" s="10" t="s">
        <v>18</v>
      </c>
      <c r="D13701" s="12">
        <v>34849</v>
      </c>
      <c r="E13701" s="13" t="s">
        <v>23386</v>
      </c>
      <c r="F13701" s="13" t="s">
        <v>4116</v>
      </c>
      <c r="G13701" s="14"/>
      <c r="H13701" s="15">
        <f>HYPERLINK("https://docs.wto.org/imrd/directdoc.asp?DDFDocuments/t/G/SPS/NMEX20.WPF","EN")</f>
      </c>
      <c r="I13701" s="15">
        <f>HYPERLINK("https://docs.wto.org/imrd/directdoc.asp?DDFDocuments/u/G/SPS/NMEX20.WPF","FR")</f>
      </c>
      <c r="J13701" s="15">
        <f>HYPERLINK("https://docs.wto.org/imrd/directdoc.asp?DDFDocuments/v/G/SPS/NMEX20.WPF","ES")</f>
      </c>
    </row>
    <row r="13702">
      <c r="A13702" s="10" t="s">
        <v>23388</v>
      </c>
      <c r="B13702" s="11" t="s">
        <v>87</v>
      </c>
      <c r="C13702" s="10" t="s">
        <v>18</v>
      </c>
      <c r="D13702" s="12">
        <v>34849</v>
      </c>
      <c r="E13702" s="13" t="s">
        <v>5046</v>
      </c>
      <c r="F13702" s="13" t="s">
        <v>5438</v>
      </c>
      <c r="G13702" s="14"/>
      <c r="H13702" s="15">
        <f>HYPERLINK("https://docs.wto.org/imrd/directdoc.asp?DDFDocuments/t/G/SPS/NMEX21.WPF","EN")</f>
      </c>
      <c r="I13702" s="15">
        <f>HYPERLINK("https://docs.wto.org/imrd/directdoc.asp?DDFDocuments/u/G/SPS/NMEX21.WPF","FR")</f>
      </c>
      <c r="J13702" s="15">
        <f>HYPERLINK("https://docs.wto.org/imrd/directdoc.asp?DDFDocuments/v/G/SPS/NMEX21.WPF","ES")</f>
      </c>
    </row>
    <row r="13703">
      <c r="A13703" s="10" t="s">
        <v>23389</v>
      </c>
      <c r="B13703" s="11" t="s">
        <v>87</v>
      </c>
      <c r="C13703" s="10" t="s">
        <v>18</v>
      </c>
      <c r="D13703" s="12">
        <v>34849</v>
      </c>
      <c r="E13703" s="13" t="s">
        <v>3072</v>
      </c>
      <c r="F13703" s="13" t="s">
        <v>9162</v>
      </c>
      <c r="G13703" s="14"/>
      <c r="H13703" s="15">
        <f>HYPERLINK("https://docs.wto.org/imrd/directdoc.asp?DDFDocuments/t/G/SPS/NMEX22.WPF","EN")</f>
      </c>
      <c r="I13703" s="15">
        <f>HYPERLINK("https://docs.wto.org/imrd/directdoc.asp?DDFDocuments/u/G/SPS/NMEX22.WPF","FR")</f>
      </c>
      <c r="J13703" s="15">
        <f>HYPERLINK("https://docs.wto.org/imrd/directdoc.asp?DDFDocuments/v/G/SPS/NMEX22.WPF","ES")</f>
      </c>
    </row>
    <row r="13704">
      <c r="A13704" s="10" t="s">
        <v>23390</v>
      </c>
      <c r="B13704" s="11" t="s">
        <v>87</v>
      </c>
      <c r="C13704" s="10" t="s">
        <v>18</v>
      </c>
      <c r="D13704" s="12">
        <v>34849</v>
      </c>
      <c r="E13704" s="13" t="s">
        <v>23391</v>
      </c>
      <c r="F13704" s="13" t="s">
        <v>5069</v>
      </c>
      <c r="G13704" s="14"/>
      <c r="H13704" s="15">
        <f>HYPERLINK("https://docs.wto.org/imrd/directdoc.asp?DDFDocuments/t/G/SPS/NMEX23.WPF","EN")</f>
      </c>
      <c r="I13704" s="15">
        <f>HYPERLINK("https://docs.wto.org/imrd/directdoc.asp?DDFDocuments/u/G/SPS/NMEX23.WPF","FR")</f>
      </c>
      <c r="J13704" s="15">
        <f>HYPERLINK("https://docs.wto.org/imrd/directdoc.asp?DDFDocuments/v/G/SPS/NMEX23.WPF","ES")</f>
      </c>
    </row>
    <row r="13705">
      <c r="A13705" s="10" t="s">
        <v>23392</v>
      </c>
      <c r="B13705" s="11" t="s">
        <v>87</v>
      </c>
      <c r="C13705" s="10" t="s">
        <v>18</v>
      </c>
      <c r="D13705" s="12">
        <v>34849</v>
      </c>
      <c r="E13705" s="13" t="s">
        <v>23393</v>
      </c>
      <c r="F13705" s="13" t="s">
        <v>868</v>
      </c>
      <c r="G13705" s="14"/>
      <c r="H13705" s="15">
        <f>HYPERLINK("https://docs.wto.org/imrd/directdoc.asp?DDFDocuments/t/G/SPS/NMEX25.WPF","EN")</f>
      </c>
      <c r="I13705" s="15">
        <f>HYPERLINK("https://docs.wto.org/imrd/directdoc.asp?DDFDocuments/u/G/SPS/NMEX25.WPF","FR")</f>
      </c>
      <c r="J13705" s="15">
        <f>HYPERLINK("https://docs.wto.org/imrd/directdoc.asp?DDFDocuments/v/G/SPS/NMEX25.WPF","ES")</f>
      </c>
    </row>
    <row r="13706">
      <c r="A13706" s="10" t="s">
        <v>23394</v>
      </c>
      <c r="B13706" s="11" t="s">
        <v>87</v>
      </c>
      <c r="C13706" s="10" t="s">
        <v>18</v>
      </c>
      <c r="D13706" s="12">
        <v>34849</v>
      </c>
      <c r="E13706" s="13" t="s">
        <v>12293</v>
      </c>
      <c r="F13706" s="13" t="s">
        <v>80</v>
      </c>
      <c r="G13706" s="14"/>
      <c r="H13706" s="15">
        <f>HYPERLINK("https://docs.wto.org/imrd/directdoc.asp?DDFDocuments/t/G/SPS/NMEX8.WPF","EN")</f>
      </c>
      <c r="I13706" s="15">
        <f>HYPERLINK("https://docs.wto.org/imrd/directdoc.asp?DDFDocuments/u/G/SPS/NMEX8.WPF","FR")</f>
      </c>
      <c r="J13706" s="15">
        <f>HYPERLINK("https://docs.wto.org/imrd/directdoc.asp?DDFDocuments/v/G/SPS/NMEX8.WPF","ES")</f>
      </c>
    </row>
    <row r="13707">
      <c r="A13707" s="10" t="s">
        <v>23395</v>
      </c>
      <c r="B13707" s="11" t="s">
        <v>87</v>
      </c>
      <c r="C13707" s="10" t="s">
        <v>18</v>
      </c>
      <c r="D13707" s="12">
        <v>34849</v>
      </c>
      <c r="E13707" s="13" t="s">
        <v>20620</v>
      </c>
      <c r="F13707" s="13" t="s">
        <v>992</v>
      </c>
      <c r="G13707" s="14"/>
      <c r="H13707" s="15">
        <f>HYPERLINK("https://docs.wto.org/imrd/directdoc.asp?DDFDocuments/t/G/SPS/NMEX9.WPF","EN")</f>
      </c>
      <c r="I13707" s="15">
        <f>HYPERLINK("https://docs.wto.org/imrd/directdoc.asp?DDFDocuments/u/G/SPS/NMEX9.WPF","FR")</f>
      </c>
      <c r="J13707" s="15">
        <f>HYPERLINK("https://docs.wto.org/imrd/directdoc.asp?DDFDocuments/v/G/SPS/NMEX9.WPF","ES")</f>
      </c>
    </row>
    <row r="13708">
      <c r="A13708" s="10" t="s">
        <v>23396</v>
      </c>
      <c r="B13708" s="11" t="s">
        <v>87</v>
      </c>
      <c r="C13708" s="10" t="s">
        <v>18</v>
      </c>
      <c r="D13708" s="12">
        <v>34843</v>
      </c>
      <c r="E13708" s="13" t="s">
        <v>23397</v>
      </c>
      <c r="F13708" s="13" t="s">
        <v>1550</v>
      </c>
      <c r="G13708" s="14"/>
      <c r="H13708" s="15">
        <f>HYPERLINK("https://docs.wto.org/imrd/directdoc.asp?DDFDocuments/t/G/SPS/NMEX6.WPF","EN")</f>
      </c>
      <c r="I13708" s="15">
        <f>HYPERLINK("https://docs.wto.org/imrd/directdoc.asp?DDFDocuments/u/G/SPS/NMEX6.WPF","FR")</f>
      </c>
      <c r="J13708" s="15">
        <f>HYPERLINK("https://docs.wto.org/imrd/directdoc.asp?DDFDocuments/v/G/SPS/NMEX6.WPF","ES")</f>
      </c>
    </row>
    <row r="13709">
      <c r="A13709" s="10" t="s">
        <v>23398</v>
      </c>
      <c r="B13709" s="11" t="s">
        <v>87</v>
      </c>
      <c r="C13709" s="10" t="s">
        <v>18</v>
      </c>
      <c r="D13709" s="12">
        <v>34843</v>
      </c>
      <c r="E13709" s="13" t="s">
        <v>23399</v>
      </c>
      <c r="F13709" s="13" t="s">
        <v>283</v>
      </c>
      <c r="G13709" s="14"/>
      <c r="H13709" s="15">
        <f>HYPERLINK("https://docs.wto.org/imrd/directdoc.asp?DDFDocuments/t/G/SPS/NMEX7.WPF","EN")</f>
      </c>
      <c r="I13709" s="15">
        <f>HYPERLINK("https://docs.wto.org/imrd/directdoc.asp?DDFDocuments/u/G/SPS/NMEX7.WPF","FR")</f>
      </c>
      <c r="J13709" s="15">
        <f>HYPERLINK("https://docs.wto.org/imrd/directdoc.asp?DDFDocuments/v/G/SPS/NMEX7.WPF","ES")</f>
      </c>
    </row>
    <row r="13710">
      <c r="A13710" s="10" t="s">
        <v>23400</v>
      </c>
      <c r="B13710" s="11" t="s">
        <v>161</v>
      </c>
      <c r="C13710" s="10" t="s">
        <v>18</v>
      </c>
      <c r="D13710" s="12">
        <v>34824</v>
      </c>
      <c r="E13710" s="13" t="s">
        <v>23401</v>
      </c>
      <c r="F13710" s="13" t="s">
        <v>23402</v>
      </c>
      <c r="G13710" s="14"/>
      <c r="H13710" s="15">
        <f>HYPERLINK("https://docs.wto.org/imrd/directdoc.asp?DDFDocuments/t/G/SPS/NUSA6.WPF","EN")</f>
      </c>
      <c r="I13710" s="15">
        <f>HYPERLINK("https://docs.wto.org/imrd/directdoc.asp?DDFDocuments/u/G/SPS/NUSA6.WPF","FR")</f>
      </c>
      <c r="J13710" s="15">
        <f>HYPERLINK("https://docs.wto.org/imrd/directdoc.asp?DDFDocuments/v/G/SPS/NUSA6.WPF","ES")</f>
      </c>
    </row>
    <row r="13711">
      <c r="A13711" s="10" t="s">
        <v>23403</v>
      </c>
      <c r="B13711" s="11" t="s">
        <v>161</v>
      </c>
      <c r="C13711" s="10" t="s">
        <v>18</v>
      </c>
      <c r="D13711" s="12">
        <v>34824</v>
      </c>
      <c r="E13711" s="13" t="s">
        <v>23404</v>
      </c>
      <c r="F13711" s="13" t="s">
        <v>74</v>
      </c>
      <c r="G13711" s="14"/>
      <c r="H13711" s="15">
        <f>HYPERLINK("https://docs.wto.org/imrd/directdoc.asp?DDFDocuments/t/G/SPS/NUSA7.WPF","EN")</f>
      </c>
      <c r="I13711" s="15">
        <f>HYPERLINK("https://docs.wto.org/imrd/directdoc.asp?DDFDocuments/u/G/SPS/NUSA7.WPF","FR")</f>
      </c>
      <c r="J13711" s="15">
        <f>HYPERLINK("https://docs.wto.org/imrd/directdoc.asp?DDFDocuments/v/G/SPS/NUSA7.WPF","ES")</f>
      </c>
    </row>
    <row r="13712">
      <c r="A13712" s="10" t="s">
        <v>23405</v>
      </c>
      <c r="B13712" s="11" t="s">
        <v>161</v>
      </c>
      <c r="C13712" s="10" t="s">
        <v>18</v>
      </c>
      <c r="D13712" s="12">
        <v>34816</v>
      </c>
      <c r="E13712" s="13" t="s">
        <v>23406</v>
      </c>
      <c r="F13712" s="13" t="s">
        <v>223</v>
      </c>
      <c r="G13712" s="14"/>
      <c r="H13712" s="15">
        <f>HYPERLINK("https://docs.wto.org/imrd/directdoc.asp?DDFDocuments/t/G/SPS/NUSA5.WPF","EN")</f>
      </c>
      <c r="I13712" s="15">
        <f>HYPERLINK("https://docs.wto.org/imrd/directdoc.asp?DDFDocuments/u/G/SPS/NUSA5.WPF","FR")</f>
      </c>
      <c r="J13712" s="15">
        <f>HYPERLINK("https://docs.wto.org/imrd/directdoc.asp?DDFDocuments/v/G/SPS/NUSA5.WPF","ES")</f>
      </c>
    </row>
    <row r="13713">
      <c r="A13713" s="10" t="s">
        <v>23407</v>
      </c>
      <c r="B13713" s="11" t="s">
        <v>1129</v>
      </c>
      <c r="C13713" s="10" t="s">
        <v>18</v>
      </c>
      <c r="D13713" s="12">
        <v>34809</v>
      </c>
      <c r="E13713" s="13" t="s">
        <v>23408</v>
      </c>
      <c r="F13713" s="13" t="s">
        <v>1550</v>
      </c>
      <c r="G13713" s="14"/>
      <c r="H13713" s="15">
        <f>HYPERLINK("https://docs.wto.org/imrd/directdoc.asp?DDFDocuments/t/G/SPS/NMYS1.WPF","EN")</f>
      </c>
      <c r="I13713" s="15">
        <f>HYPERLINK("https://docs.wto.org/imrd/directdoc.asp?DDFDocuments/u/G/SPS/NMYS1.WPF","FR")</f>
      </c>
      <c r="J13713" s="15">
        <f>HYPERLINK("https://docs.wto.org/imrd/directdoc.asp?DDFDocuments/v/G/SPS/NMYS1.WPF","ES")</f>
      </c>
    </row>
    <row r="13714">
      <c r="A13714" s="10" t="s">
        <v>23409</v>
      </c>
      <c r="B13714" s="11" t="s">
        <v>153</v>
      </c>
      <c r="C13714" s="10" t="s">
        <v>18</v>
      </c>
      <c r="D13714" s="12">
        <v>34779</v>
      </c>
      <c r="E13714" s="13" t="s">
        <v>23410</v>
      </c>
      <c r="F13714" s="13" t="s">
        <v>144</v>
      </c>
      <c r="G13714" s="14" t="s">
        <v>1120</v>
      </c>
      <c r="H13714" s="15">
        <f>HYPERLINK("https://docs.wto.org/imrd/directdoc.asp?DDFDocuments/t/G/SPS/NKOR3.WPF","EN")</f>
      </c>
      <c r="I13714" s="15">
        <f>HYPERLINK("https://docs.wto.org/imrd/directdoc.asp?DDFDocuments/u/G/SPS/NKOR3.WPF","FR")</f>
      </c>
      <c r="J13714" s="15">
        <f>HYPERLINK("https://docs.wto.org/imrd/directdoc.asp?DDFDocuments/v/G/SPS/NKOR3.WPF","ES")</f>
      </c>
    </row>
    <row r="13715">
      <c r="A13715" s="10" t="s">
        <v>23411</v>
      </c>
      <c r="B13715" s="11" t="s">
        <v>257</v>
      </c>
      <c r="C13715" s="10" t="s">
        <v>18</v>
      </c>
      <c r="D13715" s="12">
        <v>34774</v>
      </c>
      <c r="E13715" s="13" t="s">
        <v>23412</v>
      </c>
      <c r="F13715" s="13" t="s">
        <v>23413</v>
      </c>
      <c r="G13715" s="14"/>
      <c r="H13715" s="15">
        <f>HYPERLINK("https://docs.wto.org/imrd/directdoc.asp?DDFDocuments/t/G/SPS/NBEL1.WPF","EN")</f>
      </c>
      <c r="I13715" s="15">
        <f>HYPERLINK("https://docs.wto.org/imrd/directdoc.asp?DDFDocuments/u/G/SPS/NBEL1.WPF","FR")</f>
      </c>
      <c r="J13715" s="15">
        <f>HYPERLINK("https://docs.wto.org/imrd/directdoc.asp?DDFDocuments/v/G/SPS/NBEL1.WPF","ES")</f>
      </c>
    </row>
    <row r="13716">
      <c r="A13716" s="10" t="s">
        <v>23414</v>
      </c>
      <c r="B13716" s="11" t="s">
        <v>72</v>
      </c>
      <c r="C13716" s="10" t="s">
        <v>18</v>
      </c>
      <c r="D13716" s="12">
        <v>34773</v>
      </c>
      <c r="E13716" s="13" t="s">
        <v>3159</v>
      </c>
      <c r="F13716" s="13" t="s">
        <v>32</v>
      </c>
      <c r="G13716" s="14"/>
      <c r="H13716" s="15">
        <f>HYPERLINK("https://docs.wto.org/imrd/directdoc.asp?DDFDocuments/t/G/SPS/NCAN1R1.WPF","EN")</f>
      </c>
      <c r="I13716" s="15">
        <f>HYPERLINK("https://docs.wto.org/imrd/directdoc.asp?DDFDocuments/u/G/SPS/NCAN1R1.WPF","FR")</f>
      </c>
      <c r="J13716" s="15">
        <f>HYPERLINK("https://docs.wto.org/imrd/directdoc.asp?DDFDocuments/v/G/SPS/NCAN1R1.WPF","ES")</f>
      </c>
    </row>
    <row r="13717">
      <c r="A13717" s="10" t="s">
        <v>23415</v>
      </c>
      <c r="B13717" s="11" t="s">
        <v>87</v>
      </c>
      <c r="C13717" s="10" t="s">
        <v>18</v>
      </c>
      <c r="D13717" s="12">
        <v>34761</v>
      </c>
      <c r="E13717" s="13" t="s">
        <v>3072</v>
      </c>
      <c r="F13717" s="13" t="s">
        <v>229</v>
      </c>
      <c r="G13717" s="14"/>
      <c r="H13717" s="15">
        <f>HYPERLINK("https://docs.wto.org/imrd/directdoc.asp?DDFDocuments/t/G/SPS/NMEX1.WPF","EN")</f>
      </c>
      <c r="I13717" s="15">
        <f>HYPERLINK("https://docs.wto.org/imrd/directdoc.asp?DDFDocuments/u/G/SPS/NMEX1.WPF","FR")</f>
      </c>
      <c r="J13717" s="15">
        <f>HYPERLINK("https://docs.wto.org/imrd/directdoc.asp?DDFDocuments/v/G/SPS/NMEX1.WPF","ES")</f>
      </c>
    </row>
    <row r="13718">
      <c r="A13718" s="10" t="s">
        <v>23416</v>
      </c>
      <c r="B13718" s="11" t="s">
        <v>87</v>
      </c>
      <c r="C13718" s="10" t="s">
        <v>18</v>
      </c>
      <c r="D13718" s="12">
        <v>34761</v>
      </c>
      <c r="E13718" s="13" t="s">
        <v>3072</v>
      </c>
      <c r="F13718" s="13" t="s">
        <v>283</v>
      </c>
      <c r="G13718" s="14"/>
      <c r="H13718" s="15">
        <f>HYPERLINK("https://docs.wto.org/imrd/directdoc.asp?DDFDocuments/t/G/SPS/NMEX2.WPF","EN")</f>
      </c>
      <c r="I13718" s="15">
        <f>HYPERLINK("https://docs.wto.org/imrd/directdoc.asp?DDFDocuments/u/G/SPS/NMEX2.WPF","FR")</f>
      </c>
      <c r="J13718" s="15">
        <f>HYPERLINK("https://docs.wto.org/imrd/directdoc.asp?DDFDocuments/v/G/SPS/NMEX2.WPF","ES")</f>
      </c>
    </row>
    <row r="13719">
      <c r="A13719" s="10" t="s">
        <v>23417</v>
      </c>
      <c r="B13719" s="11" t="s">
        <v>87</v>
      </c>
      <c r="C13719" s="10" t="s">
        <v>18</v>
      </c>
      <c r="D13719" s="12">
        <v>34761</v>
      </c>
      <c r="E13719" s="13" t="s">
        <v>5046</v>
      </c>
      <c r="F13719" s="13" t="s">
        <v>5438</v>
      </c>
      <c r="G13719" s="14"/>
      <c r="H13719" s="15">
        <f>HYPERLINK("https://docs.wto.org/imrd/directdoc.asp?DDFDocuments/t/G/SPS/NMEX3.WPF","EN")</f>
      </c>
      <c r="I13719" s="15">
        <f>HYPERLINK("https://docs.wto.org/imrd/directdoc.asp?DDFDocuments/u/G/SPS/NMEX3.WPF","FR")</f>
      </c>
      <c r="J13719" s="15">
        <f>HYPERLINK("https://docs.wto.org/imrd/directdoc.asp?DDFDocuments/v/G/SPS/NMEX3.WPF","ES")</f>
      </c>
    </row>
    <row r="13720">
      <c r="A13720" s="10" t="s">
        <v>23418</v>
      </c>
      <c r="B13720" s="11" t="s">
        <v>87</v>
      </c>
      <c r="C13720" s="10" t="s">
        <v>18</v>
      </c>
      <c r="D13720" s="12">
        <v>34761</v>
      </c>
      <c r="E13720" s="13" t="s">
        <v>9095</v>
      </c>
      <c r="F13720" s="13" t="s">
        <v>229</v>
      </c>
      <c r="G13720" s="14"/>
      <c r="H13720" s="15">
        <f>HYPERLINK("https://docs.wto.org/imrd/directdoc.asp?DDFDocuments/t/G/SPS/NMEX5.WPF","EN")</f>
      </c>
      <c r="I13720" s="15">
        <f>HYPERLINK("https://docs.wto.org/imrd/directdoc.asp?DDFDocuments/u/G/SPS/NMEX5.WPF","FR")</f>
      </c>
      <c r="J13720" s="15">
        <f>HYPERLINK("https://docs.wto.org/imrd/directdoc.asp?DDFDocuments/v/G/SPS/NMEX5.WPF","ES")</f>
      </c>
    </row>
    <row r="13721">
      <c r="A13721" s="10" t="s">
        <v>23419</v>
      </c>
      <c r="B13721" s="11" t="s">
        <v>72</v>
      </c>
      <c r="C13721" s="10" t="s">
        <v>18</v>
      </c>
      <c r="D13721" s="12">
        <v>34760</v>
      </c>
      <c r="E13721" s="13" t="s">
        <v>3159</v>
      </c>
      <c r="F13721" s="13" t="s">
        <v>32</v>
      </c>
      <c r="G13721" s="14"/>
      <c r="H13721" s="15">
        <f>HYPERLINK("https://docs.wto.org/imrd/directdoc.asp?DDFDocuments/t/G/SPS/NCAN1.WPF","EN")</f>
      </c>
      <c r="I13721" s="15">
        <f>HYPERLINK("https://docs.wto.org/imrd/directdoc.asp?DDFDocuments/u/G/SPS/NCAN1.WPF","FR")</f>
      </c>
      <c r="J13721" s="15">
        <f>HYPERLINK("https://docs.wto.org/imrd/directdoc.asp?DDFDocuments/v/G/SPS/NCAN1.WPF","ES")</f>
      </c>
    </row>
    <row r="13722">
      <c r="A13722" s="10" t="s">
        <v>23420</v>
      </c>
      <c r="B13722" s="11" t="s">
        <v>161</v>
      </c>
      <c r="C13722" s="10" t="s">
        <v>18</v>
      </c>
      <c r="D13722" s="12">
        <v>34750</v>
      </c>
      <c r="E13722" s="13" t="s">
        <v>23421</v>
      </c>
      <c r="F13722" s="13" t="s">
        <v>23422</v>
      </c>
      <c r="G13722" s="14"/>
      <c r="H13722" s="15">
        <f>HYPERLINK("https://docs.wto.org/imrd/directdoc.asp?DDFDocuments/t/G/SPS/NUSA3.WPF","EN")</f>
      </c>
      <c r="I13722" s="15">
        <f>HYPERLINK("https://docs.wto.org/imrd/directdoc.asp?DDFDocuments/u/G/SPS/NUSA3.WPF","FR")</f>
      </c>
      <c r="J13722" s="15">
        <f>HYPERLINK("https://docs.wto.org/imrd/directdoc.asp?DDFDocuments/v/G/SPS/NUSA3.WPF","ES")</f>
      </c>
    </row>
    <row r="13723">
      <c r="A13723" s="10" t="s">
        <v>23423</v>
      </c>
      <c r="B13723" s="11" t="s">
        <v>153</v>
      </c>
      <c r="C13723" s="10" t="s">
        <v>18</v>
      </c>
      <c r="D13723" s="12">
        <v>34739</v>
      </c>
      <c r="E13723" s="13" t="s">
        <v>23424</v>
      </c>
      <c r="F13723" s="13" t="s">
        <v>74</v>
      </c>
      <c r="G13723" s="14"/>
      <c r="H13723" s="15">
        <f>HYPERLINK("https://docs.wto.org/imrd/directdoc.asp?DDFDocuments/q/G/SPS/NKOR2.pdf","EN")</f>
      </c>
      <c r="I13723" s="15">
        <f>HYPERLINK("https://docs.wto.org/imrd/directdoc.asp?DDFDocuments/r/G/SPS/NKOR2.pdf","FR")</f>
      </c>
      <c r="J13723" s="15">
        <f>HYPERLINK("https://docs.wto.org/imrd/directdoc.asp?DDFDocuments/s/G/SPS/NKOR2.pdf","ES")</f>
      </c>
    </row>
    <row r="13724">
      <c r="A13724" s="10" t="s">
        <v>23425</v>
      </c>
      <c r="B13724" s="11" t="s">
        <v>134</v>
      </c>
      <c r="C13724" s="10" t="s">
        <v>18</v>
      </c>
      <c r="D13724" s="12"/>
      <c r="E13724" s="13" t="s">
        <v>23426</v>
      </c>
      <c r="F13724" s="13" t="s">
        <v>4638</v>
      </c>
      <c r="G13724" s="14"/>
      <c r="H13724" s="15"/>
      <c r="I13724" s="15"/>
      <c r="J13724" s="15"/>
    </row>
  </sheetData>
  <pageMargins left="0.7" right="0.7" top="0.75" bottom="0.75" header="0.3" footer="0.3"/>
  <pageSetup paperSize="9" orientation="portrait"/>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Edward Carandang</dc:creator>
  <cp:lastModifiedBy>Edward Carandang</cp:lastModifiedBy>
  <dcterms:created xsi:type="dcterms:W3CDTF">2016-03-18T05:09:52Z</dcterms:created>
  <dcterms:modified xsi:type="dcterms:W3CDTF">2016-12-07T07:56:34Z</dcterms:modified>
</cp:coreProperties>
</file>